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ml.chartshapes+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sachi\OneDrive\Desktop\"/>
    </mc:Choice>
  </mc:AlternateContent>
  <xr:revisionPtr revIDLastSave="0" documentId="13_ncr:1_{13EDD8E7-E896-4713-AD1D-346E71A2E48A}" xr6:coauthVersionLast="47" xr6:coauthVersionMax="47" xr10:uidLastSave="{00000000-0000-0000-0000-000000000000}"/>
  <bookViews>
    <workbookView xWindow="-108" yWindow="-108" windowWidth="23256" windowHeight="12456" activeTab="2" xr2:uid="{00000000-000D-0000-FFFF-FFFF00000000}"/>
  </bookViews>
  <sheets>
    <sheet name="Dashboard" sheetId="14" r:id="rId1"/>
    <sheet name="SampleSuperstore" sheetId="1" r:id="rId2"/>
    <sheet name="Objectives" sheetId="16" r:id="rId3"/>
    <sheet name="Category wise profit" sheetId="15" r:id="rId4"/>
    <sheet name="Category wise discount" sheetId="4" r:id="rId5"/>
    <sheet name="Sales state wise" sheetId="6" r:id="rId6"/>
    <sheet name="Region wise sales" sheetId="2" r:id="rId7"/>
    <sheet name="segment wise shipment" sheetId="3" r:id="rId8"/>
    <sheet name="Region wise quantity" sheetId="5" r:id="rId9"/>
    <sheet name="Region wise Profit" sheetId="7" r:id="rId10"/>
  </sheets>
  <definedNames>
    <definedName name="_xlchart.v5.0" hidden="1">'Sales state wise'!$A$6</definedName>
    <definedName name="_xlchart.v5.1" hidden="1">'Sales state wise'!$A$7</definedName>
    <definedName name="_xlchart.v5.2" hidden="1">'Sales state wise'!$B$6:$AX$6</definedName>
    <definedName name="_xlchart.v5.3" hidden="1">'Sales state wise'!$B$7:$AX$7</definedName>
    <definedName name="_xlchart.v5.4" hidden="1">'Sales state wise'!$A$6</definedName>
    <definedName name="_xlchart.v5.5" hidden="1">'Sales state wise'!$A$7</definedName>
    <definedName name="_xlchart.v5.6" hidden="1">'Sales state wise'!$B$6:$AX$6</definedName>
    <definedName name="_xlchart.v5.7" hidden="1">'Sales state wise'!$B$7:$AX$7</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7" i="6" l="1"/>
  <c r="Z7" i="6"/>
  <c r="AE7" i="6"/>
  <c r="S7" i="6"/>
  <c r="D7" i="6"/>
  <c r="AH7" i="6"/>
  <c r="I7" i="6"/>
  <c r="AM7" i="6"/>
  <c r="AX7" i="6"/>
  <c r="R7" i="6"/>
  <c r="AC7" i="6"/>
  <c r="E7" i="6"/>
  <c r="AR7" i="6"/>
  <c r="B7" i="6"/>
  <c r="AS7" i="6"/>
  <c r="AK7" i="6"/>
  <c r="W7" i="6"/>
  <c r="G7" i="6"/>
  <c r="H7" i="6"/>
  <c r="AB7" i="6"/>
  <c r="Y7" i="6"/>
  <c r="AP7" i="6"/>
  <c r="AF7" i="6"/>
  <c r="AA7" i="6"/>
  <c r="N7" i="6"/>
  <c r="AN7" i="6"/>
  <c r="C7" i="6"/>
  <c r="AD7" i="6"/>
  <c r="P7" i="6"/>
  <c r="J7" i="6"/>
  <c r="AU7" i="6"/>
  <c r="U7" i="6"/>
  <c r="AI7" i="6"/>
  <c r="O7" i="6"/>
  <c r="AL7" i="6"/>
  <c r="AT7" i="6"/>
  <c r="L7" i="6"/>
  <c r="M7" i="6"/>
  <c r="T7" i="6"/>
  <c r="AJ7" i="6"/>
  <c r="AQ7" i="6"/>
  <c r="F7" i="6"/>
  <c r="AG7" i="6"/>
  <c r="V7" i="6"/>
  <c r="AV7" i="6"/>
  <c r="K7" i="6"/>
  <c r="X7" i="6"/>
  <c r="AO7" i="6"/>
  <c r="AW7" i="6"/>
</calcChain>
</file>

<file path=xl/sharedStrings.xml><?xml version="1.0" encoding="utf-8"?>
<sst xmlns="http://schemas.openxmlformats.org/spreadsheetml/2006/main" count="80167" uniqueCount="639">
  <si>
    <t>Ship Mode</t>
  </si>
  <si>
    <t>Segment</t>
  </si>
  <si>
    <t>Country</t>
  </si>
  <si>
    <t>City</t>
  </si>
  <si>
    <t>State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</si>
  <si>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</si>
  <si>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</si>
  <si>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</si>
  <si>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</si>
  <si>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</si>
  <si>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</si>
  <si>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</si>
  <si>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</si>
  <si>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</si>
  <si>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</si>
  <si>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</si>
  <si>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</si>
  <si>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</si>
  <si>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</si>
  <si>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</si>
  <si>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</si>
  <si>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</si>
  <si>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</si>
  <si>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</si>
  <si>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</si>
  <si>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</si>
  <si>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</si>
  <si>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</si>
  <si>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</si>
  <si>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</si>
  <si>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</si>
  <si>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</si>
  <si>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</si>
  <si>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</si>
  <si>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</si>
  <si>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</si>
  <si>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</si>
  <si>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</si>
  <si>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</si>
  <si>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</si>
  <si>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</si>
  <si>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</si>
  <si>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</si>
  <si>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</si>
  <si>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</si>
  <si>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</si>
  <si>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</si>
  <si>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</si>
  <si>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</si>
  <si>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</si>
  <si>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</si>
  <si>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</si>
  <si>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</si>
  <si>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</si>
  <si>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</si>
  <si>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</si>
  <si>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</si>
  <si>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</si>
  <si>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</si>
  <si>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</si>
  <si>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</si>
  <si>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</si>
  <si>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</si>
  <si>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</si>
  <si>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</si>
  <si>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</si>
  <si>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</si>
  <si>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</si>
  <si>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</si>
  <si>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</si>
  <si>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</si>
  <si>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</si>
  <si>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</si>
  <si>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</si>
  <si>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</si>
  <si>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</si>
  <si>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</si>
  <si>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</si>
  <si>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</si>
  <si>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</si>
  <si>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</si>
  <si>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</si>
  <si>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</si>
  <si>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</si>
  <si>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</si>
  <si>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</si>
  <si>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</si>
  <si>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</si>
  <si>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</si>
  <si>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</si>
  <si>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</si>
  <si>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</si>
  <si>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</si>
  <si>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</si>
  <si>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</si>
  <si>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</si>
  <si>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</si>
  <si>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</si>
  <si>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</si>
  <si>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</si>
  <si>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</si>
  <si>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</si>
  <si>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</si>
  <si>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</si>
  <si>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</si>
  <si>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</si>
  <si>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</si>
  <si>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</si>
  <si>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</si>
  <si>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</si>
  <si>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</si>
  <si>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</si>
  <si>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</si>
  <si>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</si>
  <si>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</si>
  <si>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</si>
  <si>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</si>
  <si>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</si>
  <si>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</si>
  <si>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</si>
  <si>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</si>
  <si>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</si>
  <si>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</si>
  <si>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</si>
  <si>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</si>
  <si>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</si>
  <si>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</si>
  <si>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</si>
  <si>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</si>
  <si>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</si>
  <si>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</si>
  <si>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</si>
  <si>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</si>
  <si>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</si>
  <si>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</si>
  <si>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</si>
  <si>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</si>
  <si>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</si>
  <si>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</si>
  <si>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</si>
  <si>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</si>
  <si>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</si>
  <si>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</si>
  <si>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</si>
  <si>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</si>
  <si>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</si>
  <si>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</si>
  <si>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</si>
  <si>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</si>
  <si>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</si>
  <si>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</si>
  <si>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</si>
  <si>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</si>
  <si>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</si>
  <si>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</si>
  <si>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</si>
  <si>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</si>
  <si>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</si>
  <si>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</si>
  <si>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</si>
  <si>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</si>
  <si>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</si>
  <si>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</si>
  <si>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</si>
  <si>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</si>
  <si>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</si>
  <si>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</si>
  <si>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</si>
  <si>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</si>
  <si>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</si>
  <si>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</si>
  <si>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</si>
  <si>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</si>
  <si>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</si>
  <si>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</si>
  <si>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</si>
  <si>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</si>
  <si>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</si>
  <si>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</si>
  <si>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</si>
  <si>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</si>
  <si>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</si>
  <si>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</si>
  <si>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</si>
  <si>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</si>
  <si>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</si>
  <si>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</si>
  <si>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</si>
  <si>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</si>
  <si>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</si>
  <si>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</si>
  <si>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</si>
  <si>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</si>
  <si>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</si>
  <si>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</si>
  <si>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</si>
  <si>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</si>
  <si>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</si>
  <si>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</si>
  <si>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</si>
  <si>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</si>
  <si>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</si>
  <si>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</si>
  <si>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</si>
  <si>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</si>
  <si>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</si>
  <si>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</si>
  <si>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</si>
  <si>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</si>
  <si>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</si>
  <si>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</si>
  <si>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</si>
  <si>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</si>
  <si>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</si>
  <si>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</si>
  <si>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</si>
  <si>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</si>
  <si>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</si>
  <si>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</si>
  <si>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</si>
  <si>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</si>
  <si>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</si>
  <si>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</si>
  <si>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</si>
  <si>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</si>
  <si>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</si>
  <si>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</si>
  <si>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</si>
  <si>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</si>
  <si>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</si>
  <si>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</si>
  <si>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</si>
  <si>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</si>
  <si>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</si>
  <si>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</si>
  <si>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</si>
  <si>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</si>
  <si>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</si>
  <si>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</si>
  <si>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</si>
  <si>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</si>
  <si>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</si>
  <si>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</si>
  <si>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</si>
  <si>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</si>
  <si>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</si>
  <si>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</si>
  <si>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</si>
  <si>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</si>
  <si>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</si>
  <si>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</si>
  <si>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</si>
  <si>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</si>
  <si>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</si>
  <si>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</si>
  <si>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</si>
  <si>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</si>
  <si>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</si>
  <si>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</si>
  <si>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</si>
  <si>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</si>
  <si>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</si>
  <si>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</si>
  <si>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</si>
  <si>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</si>
  <si>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</si>
  <si>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</si>
  <si>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</si>
  <si>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</si>
  <si>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</si>
  <si>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</si>
  <si>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</si>
  <si>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</si>
  <si>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</si>
  <si>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</si>
  <si>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</si>
  <si>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</si>
  <si>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</si>
  <si>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</si>
  <si>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</si>
  <si>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</si>
  <si>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</si>
  <si>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</si>
  <si>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</si>
  <si>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</si>
  <si>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</si>
  <si>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</si>
  <si>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</si>
  <si>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</si>
  <si>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</si>
  <si>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</si>
  <si>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</si>
  <si>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</si>
  <si>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</si>
  <si>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</si>
  <si>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</si>
  <si>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</si>
  <si>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</si>
  <si>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</si>
  <si>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</si>
  <si>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</si>
  <si>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</si>
  <si>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</si>
  <si>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</si>
  <si>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</si>
  <si>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</si>
  <si>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</si>
  <si>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</si>
  <si>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</si>
  <si>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</si>
  <si>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</si>
  <si>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</si>
  <si>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</si>
  <si>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</si>
  <si>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</si>
  <si>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</si>
  <si>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</si>
  <si>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</si>
  <si>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</si>
  <si>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</si>
  <si>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</si>
  <si>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</si>
  <si>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</si>
  <si>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</si>
  <si>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</si>
  <si>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</si>
  <si>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</si>
  <si>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</si>
  <si>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</si>
  <si>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</si>
  <si>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</si>
  <si>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</si>
  <si>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</si>
  <si>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</si>
  <si>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</si>
  <si>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</si>
  <si>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</si>
  <si>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</si>
  <si>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</si>
  <si>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</si>
  <si>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</si>
  <si>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</si>
  <si>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</si>
  <si>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</si>
  <si>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</si>
  <si>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</si>
  <si>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</si>
  <si>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</si>
  <si>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</si>
  <si>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</si>
  <si>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</si>
  <si>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</si>
  <si>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</si>
  <si>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</si>
  <si>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</si>
  <si>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</si>
  <si>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</si>
  <si>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</si>
  <si>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</si>
  <si>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</si>
  <si>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</si>
  <si>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</si>
  <si>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</si>
  <si>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</si>
  <si>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</si>
  <si>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</si>
  <si>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</si>
  <si>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</si>
  <si>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</si>
  <si>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</si>
  <si>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</si>
  <si>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</si>
  <si>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</si>
  <si>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</si>
  <si>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</si>
  <si>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</si>
  <si>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</si>
  <si>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</si>
  <si>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</si>
  <si>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</si>
  <si>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</si>
  <si>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</si>
  <si>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</si>
  <si>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</si>
  <si>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</si>
  <si>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</si>
  <si>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</si>
  <si>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</si>
  <si>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</si>
  <si>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</si>
  <si>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</si>
  <si>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</si>
  <si>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</si>
  <si>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</si>
  <si>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</si>
  <si>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</si>
  <si>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</si>
  <si>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</si>
  <si>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</si>
  <si>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</si>
  <si>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</si>
  <si>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</si>
  <si>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</si>
  <si>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</si>
  <si>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</si>
  <si>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</si>
  <si>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</si>
  <si>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</si>
  <si>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</si>
  <si>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</si>
  <si>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</si>
  <si>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</si>
  <si>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</si>
  <si>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</si>
  <si>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</si>
  <si>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</si>
  <si>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</si>
  <si>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</si>
  <si>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</si>
  <si>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</si>
  <si>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</si>
  <si>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</si>
  <si>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</si>
  <si>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</si>
  <si>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</si>
  <si>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</si>
  <si>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</si>
  <si>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</si>
  <si>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</si>
  <si>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</si>
  <si>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</si>
  <si>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</si>
  <si>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</si>
  <si>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</si>
  <si>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</si>
  <si>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</si>
  <si>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</si>
  <si>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</si>
  <si>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</si>
  <si>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</si>
  <si>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</si>
  <si>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</si>
  <si>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</si>
  <si>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</si>
  <si>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</si>
  <si>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</si>
  <si>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</si>
  <si>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</si>
  <si>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</si>
  <si>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</si>
  <si>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</si>
  <si>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</si>
  <si>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</si>
  <si>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</si>
  <si>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</si>
  <si>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</si>
  <si>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</si>
  <si>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</si>
  <si>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</si>
  <si>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</si>
  <si>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</si>
  <si>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</si>
  <si>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</si>
  <si>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</si>
  <si>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</si>
  <si>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</si>
  <si>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</si>
  <si>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</si>
  <si>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</si>
  <si>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</si>
  <si>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</si>
  <si>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</si>
  <si>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</si>
  <si>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</si>
  <si>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</si>
  <si>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</si>
  <si>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</si>
  <si>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</si>
  <si>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</si>
  <si>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</si>
  <si>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</si>
  <si>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</si>
  <si>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</si>
  <si>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</si>
  <si>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</si>
  <si>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</si>
  <si>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</si>
  <si>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</si>
  <si>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</si>
  <si>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</si>
  <si>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</si>
  <si>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</si>
  <si>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</si>
  <si>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</si>
  <si>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</si>
  <si>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</si>
  <si>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</si>
  <si>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</si>
  <si>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</si>
  <si>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</si>
  <si>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</si>
  <si>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</si>
  <si>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</si>
  <si>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</si>
  <si>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</si>
  <si>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</si>
  <si>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</si>
  <si>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</si>
  <si>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</si>
  <si>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</si>
  <si>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</si>
  <si>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</si>
  <si>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</si>
  <si>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</si>
  <si>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</si>
  <si>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</si>
  <si>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</si>
  <si>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</si>
  <si>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</si>
  <si>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</si>
  <si>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</si>
  <si>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</si>
  <si>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</si>
  <si>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</si>
  <si>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</si>
  <si>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</si>
  <si>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</si>
  <si>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</si>
  <si>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</si>
  <si>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</si>
  <si>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</si>
  <si>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</si>
  <si>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</si>
  <si>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</si>
  <si>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</si>
  <si>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</si>
  <si>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</si>
  <si>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</si>
  <si>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</si>
  <si>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</si>
  <si>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</si>
  <si>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</si>
  <si>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</si>
  <si>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</si>
  <si>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</si>
  <si>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</si>
  <si>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</si>
  <si>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</si>
  <si>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</si>
  <si>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</si>
  <si>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</si>
  <si>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</si>
  <si>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</si>
  <si>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</si>
  <si>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</si>
  <si>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</si>
  <si>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</si>
  <si>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</si>
  <si>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</si>
  <si>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</si>
  <si>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</si>
  <si>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</si>
  <si>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</si>
  <si>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</si>
  <si>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</si>
  <si>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</si>
  <si>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</si>
  <si>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</si>
  <si>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</si>
  <si>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</si>
  <si>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</si>
  <si>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</si>
  <si>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</si>
  <si>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</si>
  <si>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</si>
  <si>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</si>
  <si>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</si>
  <si>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</si>
  <si>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</si>
  <si>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</si>
  <si>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</si>
  <si>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</si>
  <si>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</si>
  <si>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</si>
  <si>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</si>
  <si>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</si>
  <si>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</si>
  <si>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</si>
  <si>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</si>
  <si>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</si>
  <si>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</si>
  <si>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</si>
  <si>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</si>
  <si>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</si>
  <si>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</si>
  <si>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</si>
  <si>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</si>
  <si>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</si>
  <si>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</si>
  <si>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</si>
  <si>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</si>
  <si>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</si>
  <si>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</si>
  <si>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</si>
  <si>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</si>
  <si>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</si>
  <si>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</si>
  <si>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</si>
  <si>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</si>
  <si>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</si>
  <si>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</si>
  <si>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</si>
  <si>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</si>
  <si>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</si>
  <si>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</si>
  <si>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</si>
  <si>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</si>
  <si>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</si>
  <si>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</si>
  <si>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</si>
  <si>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</si>
  <si>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</si>
  <si>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</si>
  <si>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</si>
  <si>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</si>
  <si>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Column Labels</t>
  </si>
  <si>
    <t>Sum of Sales</t>
  </si>
  <si>
    <t>Furniture Total</t>
  </si>
  <si>
    <t>Office Supplies Total</t>
  </si>
  <si>
    <t>Technology Total</t>
  </si>
  <si>
    <t>Sum of Quantity</t>
  </si>
  <si>
    <t>Sum of Discount</t>
  </si>
  <si>
    <t>Sum of Profit</t>
  </si>
  <si>
    <t>1. To analyse Best Selling and Most Profitable category.</t>
  </si>
  <si>
    <t>2. To analyse the Most Profitable Customer Segment.</t>
  </si>
  <si>
    <t>3. To analyse the Preferred Ship Mode category.</t>
  </si>
  <si>
    <t>4. To analyse the Most Profitable Region.</t>
  </si>
  <si>
    <t>5.To analyse the Highest Number of Sales city.</t>
  </si>
  <si>
    <t>Objectives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</si>
</sst>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292929"/>
      <name val="Calibri"/>
      <family val="2"/>
      <scheme val="minor"/>
    </font>
    <font>
      <sz val="12"/>
      <color theme="1"/>
      <name val="Calibri"/>
      <family val="2"/>
      <scheme val="minor"/>
    </font>
    <font>
      <b/>
      <sz val="14"/>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9"/>
        <bgColor indexed="64"/>
      </patternFill>
    </fill>
    <fill>
      <patternFill patternType="solid">
        <fgColor rgb="FFFFFFFF"/>
        <bgColor indexed="64"/>
      </patternFill>
    </fill>
    <fill>
      <patternFill patternType="solid">
        <fgColor rgb="FF92D050"/>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pivotButton="1"/>
    <xf numFmtId="0" fontId="0" fillId="0" borderId="0" xfId="0" applyAlignment="1">
      <alignment horizontal="left"/>
    </xf>
    <xf numFmtId="0" fontId="16" fillId="33" borderId="10" xfId="0" applyFont="1" applyFill="1" applyBorder="1"/>
    <xf numFmtId="0" fontId="16" fillId="33" borderId="11" xfId="0" applyFont="1" applyFill="1" applyBorder="1"/>
    <xf numFmtId="0" fontId="0" fillId="0" borderId="0" xfId="0" applyNumberFormat="1"/>
    <xf numFmtId="0" fontId="16" fillId="33" borderId="11" xfId="0" applyNumberFormat="1" applyFont="1" applyFill="1" applyBorder="1"/>
    <xf numFmtId="0" fontId="16" fillId="0" borderId="10" xfId="0" applyFont="1" applyFill="1" applyBorder="1"/>
    <xf numFmtId="0" fontId="16" fillId="0" borderId="11" xfId="0" applyNumberFormat="1" applyFont="1" applyFill="1" applyBorder="1"/>
    <xf numFmtId="2" fontId="0" fillId="0" borderId="0" xfId="0" applyNumberFormat="1"/>
    <xf numFmtId="0" fontId="0" fillId="0" borderId="0" xfId="0" applyFill="1"/>
    <xf numFmtId="0" fontId="0" fillId="34" borderId="0" xfId="0" applyFont="1" applyFill="1"/>
    <xf numFmtId="0" fontId="0" fillId="0" borderId="0" xfId="0" applyFont="1"/>
    <xf numFmtId="0" fontId="18" fillId="0" borderId="0" xfId="0" applyFont="1" applyAlignment="1">
      <alignment horizontal="left" vertical="center" wrapText="1" indent="1"/>
    </xf>
    <xf numFmtId="0" fontId="0" fillId="35" borderId="0" xfId="0" applyFont="1" applyFill="1" applyAlignment="1">
      <alignment horizontal="left" vertical="center" wrapText="1" indent="1"/>
    </xf>
    <xf numFmtId="0" fontId="19" fillId="36" borderId="0" xfId="0" applyFont="1" applyFill="1" applyAlignment="1">
      <alignment horizontal="left" vertical="center" wrapText="1" indent="1"/>
    </xf>
    <xf numFmtId="0" fontId="0" fillId="36" borderId="0" xfId="0" applyFont="1" applyFill="1" applyAlignment="1">
      <alignment horizontal="left" vertical="center" wrapText="1" indent="1"/>
    </xf>
    <xf numFmtId="0" fontId="20" fillId="37"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strike val="0"/>
        <outline val="0"/>
        <shadow val="0"/>
        <u val="none"/>
        <vertAlign val="baseline"/>
        <sz val="11"/>
        <color theme="1"/>
        <name val="Calibri"/>
        <family val="2"/>
        <scheme val="minor"/>
      </font>
      <fill>
        <patternFill patternType="solid">
          <fgColor indexed="64"/>
          <bgColor theme="9"/>
        </patternFill>
      </fill>
    </dxf>
    <dxf>
      <font>
        <color theme="0"/>
      </font>
      <fill>
        <patternFill>
          <bgColor theme="2" tint="-0.499984740745262"/>
        </patternFill>
      </fill>
    </dxf>
    <dxf>
      <fill>
        <patternFill>
          <bgColor theme="2" tint="-0.499984740745262"/>
        </patternFill>
      </fill>
    </dxf>
    <dxf>
      <font>
        <b/>
        <i val="0"/>
        <color theme="0"/>
      </font>
      <fill>
        <patternFill>
          <bgColor theme="2" tint="-0.749961851863155"/>
        </patternFill>
      </fill>
    </dxf>
    <dxf>
      <font>
        <color theme="1"/>
      </font>
      <fill>
        <patternFill patternType="solid">
          <bgColor theme="2" tint="-0.749961851863155"/>
        </patternFill>
      </fill>
    </dxf>
    <dxf>
      <fill>
        <patternFill patternType="none">
          <bgColor auto="1"/>
        </patternFill>
      </fill>
    </dxf>
  </dxfs>
  <tableStyles count="3" defaultTableStyle="TableStyleMedium2" defaultPivotStyle="PivotStyleLight16">
    <tableStyle name="Slicer Style 1" pivot="0" table="0" count="1" xr9:uid="{C6D3F40A-8231-4497-98B4-ECEEB7C3E1A1}">
      <tableStyleElement type="wholeTable" dxfId="5"/>
    </tableStyle>
    <tableStyle name="Slicer Style 2" pivot="0" table="0" count="10" xr9:uid="{5A08BA02-AE77-47B5-8ACE-50C22B141017}">
      <tableStyleElement type="wholeTable" dxfId="4"/>
      <tableStyleElement type="headerRow" dxfId="3"/>
    </tableStyle>
    <tableStyle name="Slicer Style 5" pivot="0" table="0" count="4" xr9:uid="{526541A4-2880-4B00-BCB0-22824F0C2457}">
      <tableStyleElement type="wholeTable" dxfId="2"/>
      <tableStyleElement type="headerRow" dxfId="1"/>
    </tableStyle>
  </tableStyles>
  <colors>
    <mruColors>
      <color rgb="FF70AD47"/>
    </mruColors>
  </colors>
  <extLst>
    <ext xmlns:x14="http://schemas.microsoft.com/office/spreadsheetml/2009/9/main" uri="{46F421CA-312F-682f-3DD2-61675219B42D}">
      <x14:dxfs count="10">
        <dxf>
          <font>
            <color theme="0"/>
          </font>
          <fill>
            <patternFill>
              <bgColor theme="9"/>
            </patternFill>
          </fill>
        </dxf>
        <dxf>
          <font>
            <color theme="0"/>
          </font>
          <fill>
            <patternFill>
              <bgColor theme="9"/>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patternFill>
          </fill>
        </dxf>
        <dxf>
          <fill>
            <patternFill>
              <bgColor theme="9"/>
            </patternFill>
          </fill>
        </dxf>
        <dxf>
          <fill>
            <patternFill>
              <bgColor theme="2" tint="-9.9948118533890809E-2"/>
            </patternFill>
          </fill>
        </dxf>
        <dxf>
          <fill>
            <patternFill>
              <bgColor theme="2" tint="-9.9948118533890809E-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Slicer Style 5">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[SampleSuperstore.xlsx]Category wise profit!PivotTable1</c:name>
    <c:fmtId val="2"/>
  </c:pivotSource>
  <c:chart>
    <c:autoTitleDeleted val="1"/>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 wise profit'!$C$1</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multiLvlStrRef>
              <c:f>'Category wise profit'!$A$2:$B$22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wise profit'!$C$2:$C$22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smooth val="1"/>
          <c:extLst>
            <c:ext xmlns:c16="http://schemas.microsoft.com/office/drawing/2014/chart" uri="{C3380CC4-5D6E-409C-BE32-E72D297353CC}">
              <c16:uniqueId val="{00000000-121D-4085-9148-A3C3B7823938}"/>
            </c:ext>
          </c:extLst>
        </c:ser>
        <c:dLbls>
          <c:showLegendKey val="0"/>
          <c:showVal val="0"/>
          <c:showCatName val="0"/>
          <c:showSerName val="0"/>
          <c:showPercent val="0"/>
          <c:showBubbleSize val="0"/>
        </c:dLbls>
        <c:marker val="1"/>
        <c:smooth val="0"/>
        <c:axId val="1064265503"/>
        <c:axId val="1064265919"/>
      </c:lineChart>
      <c:catAx>
        <c:axId val="1064265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4265919"/>
        <c:crosses val="autoZero"/>
        <c:auto val="1"/>
        <c:lblAlgn val="ctr"/>
        <c:lblOffset val="100"/>
        <c:noMultiLvlLbl val="0"/>
      </c:catAx>
      <c:valAx>
        <c:axId val="106426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426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70C0"/>
      </a:solidFill>
      <a:round/>
    </a:ln>
    <a:effectLst>
      <a:glow rad="63500">
        <a:schemeClr val="accent1">
          <a:satMod val="175000"/>
          <a:alpha val="7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[SampleSuperstore.xlsx]Category wise discount!PivotTable3</c:name>
    <c:fmtId val="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600">
                <a:solidFill>
                  <a:schemeClr val="bg1"/>
                </a:solidFill>
                <a:latin typeface="Times New Roman" panose="02020603050405020304" pitchFamily="18" charset="0"/>
                <a:cs typeface="Times New Roman" panose="02020603050405020304" pitchFamily="18" charset="0"/>
              </a:rPr>
              <a:t>Category</a:t>
            </a:r>
            <a:r>
              <a:rPr lang="en-US" sz="1600" baseline="0">
                <a:solidFill>
                  <a:schemeClr val="bg1"/>
                </a:solidFill>
                <a:latin typeface="Times New Roman" panose="02020603050405020304" pitchFamily="18" charset="0"/>
                <a:cs typeface="Times New Roman" panose="02020603050405020304" pitchFamily="18" charset="0"/>
              </a:rPr>
              <a:t> wise Discount</a:t>
            </a:r>
            <a:endParaRPr lang="en-US" sz="1600">
              <a:solidFill>
                <a:schemeClr val="bg1"/>
              </a:solidFill>
              <a:latin typeface="Times New Roman" panose="02020603050405020304" pitchFamily="18" charset="0"/>
              <a:cs typeface="Times New Roman" panose="02020603050405020304" pitchFamily="18" charset="0"/>
            </a:endParaRPr>
          </a:p>
        </c:rich>
      </c:tx>
      <c:layout>
        <c:manualLayout>
          <c:xMode val="edge"/>
          <c:yMode val="edge"/>
          <c:x val="0.24892900357156361"/>
          <c:y val="1.983709718487594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glow rad="63500">
              <a:schemeClr val="accent6">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19149802859312"/>
          <c:y val="0.13191378630127787"/>
          <c:w val="0.79878937007874018"/>
          <c:h val="0.38291338582677165"/>
        </c:manualLayout>
      </c:layout>
      <c:barChart>
        <c:barDir val="col"/>
        <c:grouping val="stacked"/>
        <c:varyColors val="0"/>
        <c:ser>
          <c:idx val="0"/>
          <c:order val="0"/>
          <c:tx>
            <c:strRef>
              <c:f>'Category wise discount'!$C$1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glow rad="63500">
                <a:schemeClr val="accent6">
                  <a:satMod val="175000"/>
                  <a:alpha val="40000"/>
                </a:schemeClr>
              </a:glow>
            </a:effectLst>
          </c:spPr>
          <c:invertIfNegative val="0"/>
          <c:cat>
            <c:multiLvlStrRef>
              <c:f>'Category wise discount'!$A$2:$B$22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wise discount'!$C$2:$C$22</c:f>
              <c:numCache>
                <c:formatCode>0.00</c:formatCode>
                <c:ptCount val="17"/>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extLst>
            <c:ext xmlns:c16="http://schemas.microsoft.com/office/drawing/2014/chart" uri="{C3380CC4-5D6E-409C-BE32-E72D297353CC}">
              <c16:uniqueId val="{00000000-3AD9-4E9D-8A72-49285CDF97CB}"/>
            </c:ext>
          </c:extLst>
        </c:ser>
        <c:dLbls>
          <c:showLegendKey val="0"/>
          <c:showVal val="0"/>
          <c:showCatName val="0"/>
          <c:showSerName val="0"/>
          <c:showPercent val="0"/>
          <c:showBubbleSize val="0"/>
        </c:dLbls>
        <c:gapWidth val="150"/>
        <c:overlap val="100"/>
        <c:axId val="86527455"/>
        <c:axId val="86526207"/>
      </c:barChart>
      <c:catAx>
        <c:axId val="8652745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526207"/>
        <c:crosses val="autoZero"/>
        <c:auto val="1"/>
        <c:lblAlgn val="ctr"/>
        <c:lblOffset val="100"/>
        <c:noMultiLvlLbl val="0"/>
      </c:catAx>
      <c:valAx>
        <c:axId val="86526207"/>
        <c:scaling>
          <c:orientation val="minMax"/>
        </c:scaling>
        <c:delete val="0"/>
        <c:axPos val="l"/>
        <c:numFmt formatCode="#,##0_);\(#,##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52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accent1"/>
      </a:solidFill>
    </a:ln>
    <a:effectLst>
      <a:glow rad="63500">
        <a:schemeClr val="accent1">
          <a:satMod val="175000"/>
          <a:alpha val="7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[SampleSuperstore.xlsx]Region wise sales!PivotTable1</c:name>
    <c:fmtId val="3"/>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pivotFmt>
      <c:pivotFmt>
        <c:idx val="16"/>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pivotFmt>
      <c:pivotFmt>
        <c:idx val="17"/>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pivotFmt>
      <c:pivotFmt>
        <c:idx val="18"/>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pivotFmt>
    </c:pivotFmts>
    <c:plotArea>
      <c:layout>
        <c:manualLayout>
          <c:layoutTarget val="inner"/>
          <c:xMode val="edge"/>
          <c:yMode val="edge"/>
          <c:x val="0.21854459084023739"/>
          <c:y val="0.22212812184463496"/>
          <c:w val="0.58633756671021553"/>
          <c:h val="0.59049598347968302"/>
        </c:manualLayout>
      </c:layout>
      <c:doughnutChart>
        <c:varyColors val="1"/>
        <c:ser>
          <c:idx val="0"/>
          <c:order val="0"/>
          <c:tx>
            <c:strRef>
              <c:f>'Region wise sales'!$B$1</c:f>
              <c:strCache>
                <c:ptCount val="1"/>
                <c:pt idx="0">
                  <c:v>Total</c:v>
                </c:pt>
              </c:strCache>
            </c:strRef>
          </c:tx>
          <c:spPr>
            <a:effectLst/>
          </c:spPr>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1-DA37-4093-837B-D7CFD9F60DD5}"/>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3-DA37-4093-837B-D7CFD9F60DD5}"/>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5-DA37-4093-837B-D7CFD9F60DD5}"/>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7-DA37-4093-837B-D7CFD9F60DD5}"/>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 wise sales'!$A$2:$A$6</c:f>
              <c:strCache>
                <c:ptCount val="4"/>
                <c:pt idx="0">
                  <c:v>Central</c:v>
                </c:pt>
                <c:pt idx="1">
                  <c:v>East</c:v>
                </c:pt>
                <c:pt idx="2">
                  <c:v>South</c:v>
                </c:pt>
                <c:pt idx="3">
                  <c:v>West</c:v>
                </c:pt>
              </c:strCache>
            </c:strRef>
          </c:cat>
          <c:val>
            <c:numRef>
              <c:f>'Region wise sales'!$B$2:$B$6</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A37-4093-837B-D7CFD9F60DD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rgbClr val="0070C0"/>
      </a:solidFill>
    </a:ln>
    <a:effectLst>
      <a:glow rad="63500">
        <a:schemeClr val="accent1">
          <a:satMod val="175000"/>
          <a:alpha val="7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[SampleSuperstore.xlsx]segment wise shipment!PivotTable2</c:name>
    <c:fmtId val="2"/>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71185119546913"/>
          <c:y val="0.14545237980708661"/>
          <c:w val="0.71351028771664304"/>
          <c:h val="0.38264375161772823"/>
        </c:manualLayout>
      </c:layout>
      <c:barChart>
        <c:barDir val="col"/>
        <c:grouping val="clustered"/>
        <c:varyColors val="0"/>
        <c:ser>
          <c:idx val="0"/>
          <c:order val="0"/>
          <c:tx>
            <c:strRef>
              <c:f>'segment wise shipment'!$B$1:$B$2</c:f>
              <c:strCache>
                <c:ptCount val="1"/>
                <c:pt idx="0">
                  <c:v>Consumer</c:v>
                </c:pt>
              </c:strCache>
            </c:strRef>
          </c:tx>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invertIfNegative val="0"/>
          <c:cat>
            <c:strRef>
              <c:f>'segment wise shipment'!$A$3:$A$7</c:f>
              <c:strCache>
                <c:ptCount val="4"/>
                <c:pt idx="0">
                  <c:v>First Class</c:v>
                </c:pt>
                <c:pt idx="1">
                  <c:v>Same Day</c:v>
                </c:pt>
                <c:pt idx="2">
                  <c:v>Second Class</c:v>
                </c:pt>
                <c:pt idx="3">
                  <c:v>Standard Class</c:v>
                </c:pt>
              </c:strCache>
            </c:strRef>
          </c:cat>
          <c:val>
            <c:numRef>
              <c:f>'segment wise shipment'!$B$3:$B$7</c:f>
              <c:numCache>
                <c:formatCode>General</c:formatCode>
                <c:ptCount val="4"/>
                <c:pt idx="0">
                  <c:v>2765</c:v>
                </c:pt>
                <c:pt idx="1">
                  <c:v>1131</c:v>
                </c:pt>
                <c:pt idx="2">
                  <c:v>3873</c:v>
                </c:pt>
                <c:pt idx="3">
                  <c:v>11752</c:v>
                </c:pt>
              </c:numCache>
            </c:numRef>
          </c:val>
          <c:extLst>
            <c:ext xmlns:c16="http://schemas.microsoft.com/office/drawing/2014/chart" uri="{C3380CC4-5D6E-409C-BE32-E72D297353CC}">
              <c16:uniqueId val="{00000015-37D4-4D83-96A8-0867857A9A0E}"/>
            </c:ext>
          </c:extLst>
        </c:ser>
        <c:ser>
          <c:idx val="1"/>
          <c:order val="1"/>
          <c:tx>
            <c:strRef>
              <c:f>'segment wise shipment'!$C$1:$C$2</c:f>
              <c:strCache>
                <c:ptCount val="1"/>
                <c:pt idx="0">
                  <c:v>Corporate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'segment wise shipment'!$A$3:$A$7</c:f>
              <c:strCache>
                <c:ptCount val="4"/>
                <c:pt idx="0">
                  <c:v>First Class</c:v>
                </c:pt>
                <c:pt idx="1">
                  <c:v>Same Day</c:v>
                </c:pt>
                <c:pt idx="2">
                  <c:v>Second Class</c:v>
                </c:pt>
                <c:pt idx="3">
                  <c:v>Standard Class</c:v>
                </c:pt>
              </c:strCache>
            </c:strRef>
          </c:cat>
          <c:val>
            <c:numRef>
              <c:f>'segment wise shipment'!$C$3:$C$7</c:f>
              <c:numCache>
                <c:formatCode>General</c:formatCode>
                <c:ptCount val="4"/>
                <c:pt idx="0">
                  <c:v>1861</c:v>
                </c:pt>
                <c:pt idx="1">
                  <c:v>436</c:v>
                </c:pt>
                <c:pt idx="2">
                  <c:v>2317</c:v>
                </c:pt>
                <c:pt idx="3">
                  <c:v>6994</c:v>
                </c:pt>
              </c:numCache>
            </c:numRef>
          </c:val>
          <c:extLst>
            <c:ext xmlns:c16="http://schemas.microsoft.com/office/drawing/2014/chart" uri="{C3380CC4-5D6E-409C-BE32-E72D297353CC}">
              <c16:uniqueId val="{00000000-8AC9-4167-8A19-FB7A2585829C}"/>
            </c:ext>
          </c:extLst>
        </c:ser>
        <c:ser>
          <c:idx val="2"/>
          <c:order val="2"/>
          <c:tx>
            <c:strRef>
              <c:f>'segment wise shipment'!$D$1:$D$2</c:f>
              <c:strCache>
                <c:ptCount val="1"/>
                <c:pt idx="0">
                  <c:v>Home Office</c:v>
                </c:pt>
              </c:strCache>
            </c:strRef>
          </c:tx>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invertIfNegative val="0"/>
          <c:cat>
            <c:strRef>
              <c:f>'segment wise shipment'!$A$3:$A$7</c:f>
              <c:strCache>
                <c:ptCount val="4"/>
                <c:pt idx="0">
                  <c:v>First Class</c:v>
                </c:pt>
                <c:pt idx="1">
                  <c:v>Same Day</c:v>
                </c:pt>
                <c:pt idx="2">
                  <c:v>Second Class</c:v>
                </c:pt>
                <c:pt idx="3">
                  <c:v>Standard Class</c:v>
                </c:pt>
              </c:strCache>
            </c:strRef>
          </c:cat>
          <c:val>
            <c:numRef>
              <c:f>'segment wise shipment'!$D$3:$D$7</c:f>
              <c:numCache>
                <c:formatCode>General</c:formatCode>
                <c:ptCount val="4"/>
                <c:pt idx="0">
                  <c:v>1067</c:v>
                </c:pt>
                <c:pt idx="1">
                  <c:v>393</c:v>
                </c:pt>
                <c:pt idx="2">
                  <c:v>1233</c:v>
                </c:pt>
                <c:pt idx="3">
                  <c:v>4051</c:v>
                </c:pt>
              </c:numCache>
            </c:numRef>
          </c:val>
          <c:extLst>
            <c:ext xmlns:c16="http://schemas.microsoft.com/office/drawing/2014/chart" uri="{C3380CC4-5D6E-409C-BE32-E72D297353CC}">
              <c16:uniqueId val="{00000001-8AC9-4167-8A19-FB7A2585829C}"/>
            </c:ext>
          </c:extLst>
        </c:ser>
        <c:dLbls>
          <c:showLegendKey val="0"/>
          <c:showVal val="0"/>
          <c:showCatName val="0"/>
          <c:showSerName val="0"/>
          <c:showPercent val="0"/>
          <c:showBubbleSize val="0"/>
        </c:dLbls>
        <c:gapWidth val="100"/>
        <c:overlap val="-24"/>
        <c:axId val="339506095"/>
        <c:axId val="339501935"/>
      </c:barChart>
      <c:catAx>
        <c:axId val="339506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501935"/>
        <c:crosses val="autoZero"/>
        <c:auto val="1"/>
        <c:lblAlgn val="ctr"/>
        <c:lblOffset val="100"/>
        <c:noMultiLvlLbl val="0"/>
      </c:catAx>
      <c:valAx>
        <c:axId val="339501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506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rgbClr val="0070C0"/>
      </a:solidFill>
    </a:ln>
    <a:effectLst>
      <a:glow rad="63500">
        <a:schemeClr val="accent1">
          <a:satMod val="175000"/>
          <a:alpha val="7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[SampleSuperstore.xlsx]Region wise Profit!PivotTable6</c:name>
    <c:fmtId val="2"/>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36765827644672"/>
          <c:y val="0.11750604068947364"/>
          <c:w val="0.6637252475299712"/>
          <c:h val="0.65097976444202443"/>
        </c:manualLayout>
      </c:layout>
      <c:barChart>
        <c:barDir val="col"/>
        <c:grouping val="clustered"/>
        <c:varyColors val="0"/>
        <c:ser>
          <c:idx val="0"/>
          <c:order val="0"/>
          <c:tx>
            <c:strRef>
              <c:f>'Region wise Profit'!$B$1:$B$2</c:f>
              <c:strCache>
                <c:ptCount val="1"/>
                <c:pt idx="0">
                  <c:v>Furniture</c:v>
                </c:pt>
              </c:strCache>
            </c:strRef>
          </c:tx>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Profit'!$A$3:$A$7</c:f>
              <c:strCache>
                <c:ptCount val="4"/>
                <c:pt idx="0">
                  <c:v>Central</c:v>
                </c:pt>
                <c:pt idx="1">
                  <c:v>East</c:v>
                </c:pt>
                <c:pt idx="2">
                  <c:v>South</c:v>
                </c:pt>
                <c:pt idx="3">
                  <c:v>West</c:v>
                </c:pt>
              </c:strCache>
            </c:strRef>
          </c:cat>
          <c:val>
            <c:numRef>
              <c:f>'Region wise Profit'!$B$3:$B$7</c:f>
              <c:numCache>
                <c:formatCode>0.00</c:formatCode>
                <c:ptCount val="4"/>
                <c:pt idx="0">
                  <c:v>-2871.0494000000008</c:v>
                </c:pt>
                <c:pt idx="1">
                  <c:v>3046.1658000000034</c:v>
                </c:pt>
                <c:pt idx="2">
                  <c:v>6771.2060999999976</c:v>
                </c:pt>
                <c:pt idx="3">
                  <c:v>11504.9503</c:v>
                </c:pt>
              </c:numCache>
            </c:numRef>
          </c:val>
          <c:extLst>
            <c:ext xmlns:c16="http://schemas.microsoft.com/office/drawing/2014/chart" uri="{C3380CC4-5D6E-409C-BE32-E72D297353CC}">
              <c16:uniqueId val="{00000000-C561-4DC3-8024-BE4C40B7A7AA}"/>
            </c:ext>
          </c:extLst>
        </c:ser>
        <c:ser>
          <c:idx val="1"/>
          <c:order val="1"/>
          <c:tx>
            <c:strRef>
              <c:f>'Region wise Profit'!$C$1:$C$2</c:f>
              <c:strCache>
                <c:ptCount val="1"/>
                <c:pt idx="0">
                  <c:v>Office Supplies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Profit'!$A$3:$A$7</c:f>
              <c:strCache>
                <c:ptCount val="4"/>
                <c:pt idx="0">
                  <c:v>Central</c:v>
                </c:pt>
                <c:pt idx="1">
                  <c:v>East</c:v>
                </c:pt>
                <c:pt idx="2">
                  <c:v>South</c:v>
                </c:pt>
                <c:pt idx="3">
                  <c:v>West</c:v>
                </c:pt>
              </c:strCache>
            </c:strRef>
          </c:cat>
          <c:val>
            <c:numRef>
              <c:f>'Region wise Profit'!$C$3:$C$7</c:f>
              <c:numCache>
                <c:formatCode>0.00</c:formatCode>
                <c:ptCount val="4"/>
                <c:pt idx="0">
                  <c:v>8879.979899999993</c:v>
                </c:pt>
                <c:pt idx="1">
                  <c:v>41014.579099999974</c:v>
                </c:pt>
                <c:pt idx="2">
                  <c:v>19986.392799999972</c:v>
                </c:pt>
                <c:pt idx="3">
                  <c:v>52609.849000000155</c:v>
                </c:pt>
              </c:numCache>
            </c:numRef>
          </c:val>
          <c:extLst>
            <c:ext xmlns:c16="http://schemas.microsoft.com/office/drawing/2014/chart" uri="{C3380CC4-5D6E-409C-BE32-E72D297353CC}">
              <c16:uniqueId val="{00000001-F4F6-4A1A-8FB7-A1E7C7B2F3AE}"/>
            </c:ext>
          </c:extLst>
        </c:ser>
        <c:ser>
          <c:idx val="2"/>
          <c:order val="2"/>
          <c:tx>
            <c:strRef>
              <c:f>'Region wise Profit'!$D$1:$D$2</c:f>
              <c:strCache>
                <c:ptCount val="1"/>
                <c:pt idx="0">
                  <c:v>Technology</c:v>
                </c:pt>
              </c:strCache>
            </c:strRef>
          </c:tx>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Profit'!$A$3:$A$7</c:f>
              <c:strCache>
                <c:ptCount val="4"/>
                <c:pt idx="0">
                  <c:v>Central</c:v>
                </c:pt>
                <c:pt idx="1">
                  <c:v>East</c:v>
                </c:pt>
                <c:pt idx="2">
                  <c:v>South</c:v>
                </c:pt>
                <c:pt idx="3">
                  <c:v>West</c:v>
                </c:pt>
              </c:strCache>
            </c:strRef>
          </c:cat>
          <c:val>
            <c:numRef>
              <c:f>'Region wise Profit'!$D$3:$D$7</c:f>
              <c:numCache>
                <c:formatCode>0.00</c:formatCode>
                <c:ptCount val="4"/>
                <c:pt idx="0">
                  <c:v>33697.431999999993</c:v>
                </c:pt>
                <c:pt idx="1">
                  <c:v>47462.035099999935</c:v>
                </c:pt>
                <c:pt idx="2">
                  <c:v>19991.831400000006</c:v>
                </c:pt>
                <c:pt idx="3">
                  <c:v>44303.649599999968</c:v>
                </c:pt>
              </c:numCache>
            </c:numRef>
          </c:val>
          <c:extLst>
            <c:ext xmlns:c16="http://schemas.microsoft.com/office/drawing/2014/chart" uri="{C3380CC4-5D6E-409C-BE32-E72D297353CC}">
              <c16:uniqueId val="{00000002-F4F6-4A1A-8FB7-A1E7C7B2F3AE}"/>
            </c:ext>
          </c:extLst>
        </c:ser>
        <c:dLbls>
          <c:showLegendKey val="0"/>
          <c:showVal val="0"/>
          <c:showCatName val="0"/>
          <c:showSerName val="0"/>
          <c:showPercent val="0"/>
          <c:showBubbleSize val="0"/>
        </c:dLbls>
        <c:gapWidth val="100"/>
        <c:overlap val="-24"/>
        <c:axId val="910061935"/>
        <c:axId val="910067759"/>
      </c:barChart>
      <c:catAx>
        <c:axId val="910061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067759"/>
        <c:crosses val="autoZero"/>
        <c:auto val="1"/>
        <c:lblAlgn val="ctr"/>
        <c:lblOffset val="100"/>
        <c:noMultiLvlLbl val="0"/>
      </c:catAx>
      <c:valAx>
        <c:axId val="910067759"/>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06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rgbClr val="0070C0"/>
      </a:solidFill>
    </a:ln>
    <a:effectLst>
      <a:glow rad="63500">
        <a:schemeClr val="accent1">
          <a:satMod val="175000"/>
          <a:alpha val="7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[SampleSuperstore.xlsx]Region wise quantity!PivotTable4</c:name>
    <c:fmtId val="2"/>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08159675891463"/>
          <c:y val="9.7237558485496312E-2"/>
          <c:w val="0.69522475197925004"/>
          <c:h val="0.83227047545672805"/>
        </c:manualLayout>
      </c:layout>
      <c:barChart>
        <c:barDir val="bar"/>
        <c:grouping val="clustered"/>
        <c:varyColors val="0"/>
        <c:ser>
          <c:idx val="0"/>
          <c:order val="0"/>
          <c:tx>
            <c:strRef>
              <c:f>'Region wise quantity'!$B$1:$B$2</c:f>
              <c:strCache>
                <c:ptCount val="1"/>
                <c:pt idx="0">
                  <c:v>Furniture</c:v>
                </c:pt>
              </c:strCache>
            </c:strRef>
          </c:tx>
          <c:spPr>
            <a:solidFill>
              <a:schemeClr val="accent6"/>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wise quantity'!$A$3:$A$7</c:f>
              <c:strCache>
                <c:ptCount val="4"/>
                <c:pt idx="0">
                  <c:v>Central</c:v>
                </c:pt>
                <c:pt idx="1">
                  <c:v>East</c:v>
                </c:pt>
                <c:pt idx="2">
                  <c:v>South</c:v>
                </c:pt>
                <c:pt idx="3">
                  <c:v>West</c:v>
                </c:pt>
              </c:strCache>
            </c:strRef>
          </c:cat>
          <c:val>
            <c:numRef>
              <c:f>'Region wise quantity'!$B$3:$B$7</c:f>
              <c:numCache>
                <c:formatCode>General</c:formatCode>
                <c:ptCount val="4"/>
                <c:pt idx="0">
                  <c:v>1827</c:v>
                </c:pt>
                <c:pt idx="1">
                  <c:v>2214</c:v>
                </c:pt>
                <c:pt idx="2">
                  <c:v>1291</c:v>
                </c:pt>
                <c:pt idx="3">
                  <c:v>2696</c:v>
                </c:pt>
              </c:numCache>
            </c:numRef>
          </c:val>
          <c:extLst>
            <c:ext xmlns:c16="http://schemas.microsoft.com/office/drawing/2014/chart" uri="{C3380CC4-5D6E-409C-BE32-E72D297353CC}">
              <c16:uniqueId val="{00000022-E2BA-4011-8A93-69320D89FAE4}"/>
            </c:ext>
          </c:extLst>
        </c:ser>
        <c:ser>
          <c:idx val="1"/>
          <c:order val="1"/>
          <c:tx>
            <c:strRef>
              <c:f>'Region wise quantity'!$C$1:$C$2</c:f>
              <c:strCache>
                <c:ptCount val="1"/>
                <c:pt idx="0">
                  <c:v>Office Supplies</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wise quantity'!$A$3:$A$7</c:f>
              <c:strCache>
                <c:ptCount val="4"/>
                <c:pt idx="0">
                  <c:v>Central</c:v>
                </c:pt>
                <c:pt idx="1">
                  <c:v>East</c:v>
                </c:pt>
                <c:pt idx="2">
                  <c:v>South</c:v>
                </c:pt>
                <c:pt idx="3">
                  <c:v>West</c:v>
                </c:pt>
              </c:strCache>
            </c:strRef>
          </c:cat>
          <c:val>
            <c:numRef>
              <c:f>'Region wise quantity'!$C$3:$C$7</c:f>
              <c:numCache>
                <c:formatCode>General</c:formatCode>
                <c:ptCount val="4"/>
                <c:pt idx="0">
                  <c:v>5409</c:v>
                </c:pt>
                <c:pt idx="1">
                  <c:v>6462</c:v>
                </c:pt>
                <c:pt idx="2">
                  <c:v>3800</c:v>
                </c:pt>
                <c:pt idx="3">
                  <c:v>7235</c:v>
                </c:pt>
              </c:numCache>
            </c:numRef>
          </c:val>
          <c:extLst>
            <c:ext xmlns:c16="http://schemas.microsoft.com/office/drawing/2014/chart" uri="{C3380CC4-5D6E-409C-BE32-E72D297353CC}">
              <c16:uniqueId val="{00000001-7A0A-459B-A7EF-25FED7241C75}"/>
            </c:ext>
          </c:extLst>
        </c:ser>
        <c:ser>
          <c:idx val="2"/>
          <c:order val="2"/>
          <c:tx>
            <c:strRef>
              <c:f>'Region wise quantity'!$D$1:$D$2</c:f>
              <c:strCache>
                <c:ptCount val="1"/>
                <c:pt idx="0">
                  <c:v>Technology</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wise quantity'!$A$3:$A$7</c:f>
              <c:strCache>
                <c:ptCount val="4"/>
                <c:pt idx="0">
                  <c:v>Central</c:v>
                </c:pt>
                <c:pt idx="1">
                  <c:v>East</c:v>
                </c:pt>
                <c:pt idx="2">
                  <c:v>South</c:v>
                </c:pt>
                <c:pt idx="3">
                  <c:v>West</c:v>
                </c:pt>
              </c:strCache>
            </c:strRef>
          </c:cat>
          <c:val>
            <c:numRef>
              <c:f>'Region wise quantity'!$D$3:$D$7</c:f>
              <c:numCache>
                <c:formatCode>General</c:formatCode>
                <c:ptCount val="4"/>
                <c:pt idx="0">
                  <c:v>1544</c:v>
                </c:pt>
                <c:pt idx="1">
                  <c:v>1942</c:v>
                </c:pt>
                <c:pt idx="2">
                  <c:v>1118</c:v>
                </c:pt>
                <c:pt idx="3">
                  <c:v>2335</c:v>
                </c:pt>
              </c:numCache>
            </c:numRef>
          </c:val>
          <c:extLst>
            <c:ext xmlns:c16="http://schemas.microsoft.com/office/drawing/2014/chart" uri="{C3380CC4-5D6E-409C-BE32-E72D297353CC}">
              <c16:uniqueId val="{00000002-7A0A-459B-A7EF-25FED7241C75}"/>
            </c:ext>
          </c:extLst>
        </c:ser>
        <c:dLbls>
          <c:dLblPos val="outEnd"/>
          <c:showLegendKey val="0"/>
          <c:showVal val="1"/>
          <c:showCatName val="0"/>
          <c:showSerName val="0"/>
          <c:showPercent val="0"/>
          <c:showBubbleSize val="0"/>
        </c:dLbls>
        <c:gapWidth val="100"/>
        <c:overlap val="-20"/>
        <c:axId val="916609311"/>
        <c:axId val="916608063"/>
      </c:barChart>
      <c:catAx>
        <c:axId val="9166093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6608063"/>
        <c:crosses val="autoZero"/>
        <c:auto val="1"/>
        <c:lblAlgn val="ctr"/>
        <c:lblOffset val="100"/>
        <c:noMultiLvlLbl val="0"/>
      </c:catAx>
      <c:valAx>
        <c:axId val="916608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6609311"/>
        <c:crosses val="autoZero"/>
        <c:crossBetween val="between"/>
      </c:valAx>
      <c:spPr>
        <a:noFill/>
        <a:ln>
          <a:noFill/>
        </a:ln>
        <a:effectLst>
          <a:softEdge rad="0"/>
        </a:effectLst>
      </c:spPr>
    </c:plotArea>
    <c:legend>
      <c:legendPos val="r"/>
      <c:layout>
        <c:manualLayout>
          <c:xMode val="edge"/>
          <c:yMode val="edge"/>
          <c:x val="0.61762226135122766"/>
          <c:y val="0.43523760873128198"/>
          <c:w val="0.34828774839090032"/>
          <c:h val="0.153833932893164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rgbClr val="0070C0"/>
      </a:solidFill>
    </a:ln>
    <a:effectLst>
      <a:glow rad="63500">
        <a:schemeClr val="accent1">
          <a:satMod val="175000"/>
          <a:alpha val="70000"/>
        </a:schemeClr>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[SampleSuperstore.xlsx]Category wise profit!PivotTable1</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 wise profit'!$C$1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'Category wise profit'!$A$2:$B$22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wise profit'!$C$2:$C$22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smooth val="0"/>
          <c:extLst>
            <c:ext xmlns:c16="http://schemas.microsoft.com/office/drawing/2014/chart" uri="{C3380CC4-5D6E-409C-BE32-E72D297353CC}">
              <c16:uniqueId val="{00000000-8098-4AA4-8BB9-6F92BAADFD16}"/>
            </c:ext>
          </c:extLst>
        </c:ser>
        <c:dLbls>
          <c:showLegendKey val="0"/>
          <c:showVal val="0"/>
          <c:showCatName val="0"/>
          <c:showSerName val="0"/>
          <c:showPercent val="0"/>
          <c:showBubbleSize val="0"/>
        </c:dLbls>
        <c:marker val="1"/>
        <c:smooth val="0"/>
        <c:axId val="1064265503"/>
        <c:axId val="1064265919"/>
      </c:lineChart>
      <c:catAx>
        <c:axId val="1064265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4265919"/>
        <c:crosses val="autoZero"/>
        <c:auto val="1"/>
        <c:lblAlgn val="ctr"/>
        <c:lblOffset val="100"/>
        <c:noMultiLvlLbl val="0"/>
      </c:catAx>
      <c:valAx>
        <c:axId val="106426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426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[SampleSuperstore.xlsx]Category wise discount!PivotTable3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discount on certain category</a:t>
            </a:r>
          </a:p>
        </c:rich>
      </c:tx>
      <c:layout>
        <c:manualLayout>
          <c:xMode val="edge"/>
          <c:yMode val="edge"/>
          <c:x val="0.17172222222222219"/>
          <c:y val="8.23126275882181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9587744240303295"/>
          <c:w val="0.79878937007874018"/>
          <c:h val="0.38291338582677165"/>
        </c:manualLayout>
      </c:layout>
      <c:barChart>
        <c:barDir val="col"/>
        <c:grouping val="stacked"/>
        <c:varyColors val="0"/>
        <c:ser>
          <c:idx val="0"/>
          <c:order val="0"/>
          <c:tx>
            <c:strRef>
              <c:f>'Category wise discount'!$C$1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'Category wise discount'!$A$2:$B$22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wise discount'!$C$2:$C$22</c:f>
              <c:numCache>
                <c:formatCode>0.00</c:formatCode>
                <c:ptCount val="17"/>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extLst>
            <c:ext xmlns:c16="http://schemas.microsoft.com/office/drawing/2014/chart" uri="{C3380CC4-5D6E-409C-BE32-E72D297353CC}">
              <c16:uniqueId val="{00000000-A30E-4309-84CB-4E0FB7F4840C}"/>
            </c:ext>
          </c:extLst>
        </c:ser>
        <c:dLbls>
          <c:showLegendKey val="0"/>
          <c:showVal val="0"/>
          <c:showCatName val="0"/>
          <c:showSerName val="0"/>
          <c:showPercent val="0"/>
          <c:showBubbleSize val="0"/>
        </c:dLbls>
        <c:gapWidth val="150"/>
        <c:overlap val="100"/>
        <c:axId val="86527455"/>
        <c:axId val="86526207"/>
      </c:barChart>
      <c:catAx>
        <c:axId val="8652745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526207"/>
        <c:crosses val="autoZero"/>
        <c:auto val="1"/>
        <c:lblAlgn val="ctr"/>
        <c:lblOffset val="100"/>
        <c:noMultiLvlLbl val="0"/>
      </c:catAx>
      <c:valAx>
        <c:axId val="86526207"/>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52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[SampleSuperstore.xlsx]Region wise sales!PivotTable1</c:name>
    <c:fmtId val="0"/>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u="sng"/>
              <a:t>Region</a:t>
            </a:r>
            <a:r>
              <a:rPr lang="en-IN" u="sng" baseline="0"/>
              <a:t> wise sales</a:t>
            </a:r>
            <a:endParaRPr lang="en-IN" u="sng"/>
          </a:p>
        </c:rich>
      </c:tx>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'Region wise sales'!$B$1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2F2-4DEC-AF4D-28316DBEA19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2F2-4DEC-AF4D-28316DBEA19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2F2-4DEC-AF4D-28316DBEA19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2F2-4DEC-AF4D-28316DBEA19E}"/>
              </c:ext>
            </c:extLst>
          </c:dPt>
          <c:cat>
            <c:strRef>
              <c:f>'Region wise sales'!$A$2:$A$6</c:f>
              <c:strCache>
                <c:ptCount val="4"/>
                <c:pt idx="0">
                  <c:v>Central</c:v>
                </c:pt>
                <c:pt idx="1">
                  <c:v>East</c:v>
                </c:pt>
                <c:pt idx="2">
                  <c:v>South</c:v>
                </c:pt>
                <c:pt idx="3">
                  <c:v>West</c:v>
                </c:pt>
              </c:strCache>
            </c:strRef>
          </c:cat>
          <c:val>
            <c:numRef>
              <c:f>'Region wise sales'!$B$2:$B$6</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4FFF-42AF-B8F0-A35A5183F85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[SampleSuperstore.xlsx]segment wise shipment!PivotTable2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r>
              <a:rPr lang="en-US" baseline="0"/>
              <a:t> wise Shipment</a:t>
            </a:r>
            <a:r>
              <a:rPr lang="en-US"/>
              <a:t> </a:t>
            </a:r>
          </a:p>
        </c:rich>
      </c:tx>
      <c:layout>
        <c:manualLayout>
          <c:xMode val="edge"/>
          <c:yMode val="edge"/>
          <c:x val="0.2854304461942257"/>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439596092155147"/>
          <c:w val="0.71419181977252844"/>
          <c:h val="0.58663276465441816"/>
        </c:manualLayout>
      </c:layout>
      <c:barChart>
        <c:barDir val="col"/>
        <c:grouping val="clustered"/>
        <c:varyColors val="0"/>
        <c:ser>
          <c:idx val="0"/>
          <c:order val="0"/>
          <c:tx>
            <c:strRef>
              <c:f>'segment wise shipment'!$B$1:$B$2</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'segment wise shipment'!$A$3:$A$7</c:f>
              <c:strCache>
                <c:ptCount val="4"/>
                <c:pt idx="0">
                  <c:v>First Class</c:v>
                </c:pt>
                <c:pt idx="1">
                  <c:v>Same Day</c:v>
                </c:pt>
                <c:pt idx="2">
                  <c:v>Second Class</c:v>
                </c:pt>
                <c:pt idx="3">
                  <c:v>Standard Class</c:v>
                </c:pt>
              </c:strCache>
            </c:strRef>
          </c:cat>
          <c:val>
            <c:numRef>
              <c:f>'segment wise shipment'!$B$3:$B$7</c:f>
              <c:numCache>
                <c:formatCode>General</c:formatCode>
                <c:ptCount val="4"/>
                <c:pt idx="0">
                  <c:v>2765</c:v>
                </c:pt>
                <c:pt idx="1">
                  <c:v>1131</c:v>
                </c:pt>
                <c:pt idx="2">
                  <c:v>3873</c:v>
                </c:pt>
                <c:pt idx="3">
                  <c:v>11752</c:v>
                </c:pt>
              </c:numCache>
            </c:numRef>
          </c:val>
          <c:extLst>
            <c:ext xmlns:c16="http://schemas.microsoft.com/office/drawing/2014/chart" uri="{C3380CC4-5D6E-409C-BE32-E72D297353CC}">
              <c16:uniqueId val="{00000012-1334-4DC8-8AC3-1A3BD2B956BA}"/>
            </c:ext>
          </c:extLst>
        </c:ser>
        <c:ser>
          <c:idx val="1"/>
          <c:order val="1"/>
          <c:tx>
            <c:strRef>
              <c:f>'segment wise shipment'!$C$1:$C$2</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'segment wise shipment'!$A$3:$A$7</c:f>
              <c:strCache>
                <c:ptCount val="4"/>
                <c:pt idx="0">
                  <c:v>First Class</c:v>
                </c:pt>
                <c:pt idx="1">
                  <c:v>Same Day</c:v>
                </c:pt>
                <c:pt idx="2">
                  <c:v>Second Class</c:v>
                </c:pt>
                <c:pt idx="3">
                  <c:v>Standard Class</c:v>
                </c:pt>
              </c:strCache>
            </c:strRef>
          </c:cat>
          <c:val>
            <c:numRef>
              <c:f>'segment wise shipment'!$C$3:$C$7</c:f>
              <c:numCache>
                <c:formatCode>General</c:formatCode>
                <c:ptCount val="4"/>
                <c:pt idx="0">
                  <c:v>1861</c:v>
                </c:pt>
                <c:pt idx="1">
                  <c:v>436</c:v>
                </c:pt>
                <c:pt idx="2">
                  <c:v>2317</c:v>
                </c:pt>
                <c:pt idx="3">
                  <c:v>6994</c:v>
                </c:pt>
              </c:numCache>
            </c:numRef>
          </c:val>
          <c:extLst>
            <c:ext xmlns:c16="http://schemas.microsoft.com/office/drawing/2014/chart" uri="{C3380CC4-5D6E-409C-BE32-E72D297353CC}">
              <c16:uniqueId val="{00000001-C833-405B-9922-A09832C3E917}"/>
            </c:ext>
          </c:extLst>
        </c:ser>
        <c:ser>
          <c:idx val="2"/>
          <c:order val="2"/>
          <c:tx>
            <c:strRef>
              <c:f>'segment wise shipment'!$D$1:$D$2</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'segment wise shipment'!$A$3:$A$7</c:f>
              <c:strCache>
                <c:ptCount val="4"/>
                <c:pt idx="0">
                  <c:v>First Class</c:v>
                </c:pt>
                <c:pt idx="1">
                  <c:v>Same Day</c:v>
                </c:pt>
                <c:pt idx="2">
                  <c:v>Second Class</c:v>
                </c:pt>
                <c:pt idx="3">
                  <c:v>Standard Class</c:v>
                </c:pt>
              </c:strCache>
            </c:strRef>
          </c:cat>
          <c:val>
            <c:numRef>
              <c:f>'segment wise shipment'!$D$3:$D$7</c:f>
              <c:numCache>
                <c:formatCode>General</c:formatCode>
                <c:ptCount val="4"/>
                <c:pt idx="0">
                  <c:v>1067</c:v>
                </c:pt>
                <c:pt idx="1">
                  <c:v>393</c:v>
                </c:pt>
                <c:pt idx="2">
                  <c:v>1233</c:v>
                </c:pt>
                <c:pt idx="3">
                  <c:v>4051</c:v>
                </c:pt>
              </c:numCache>
            </c:numRef>
          </c:val>
          <c:extLst>
            <c:ext xmlns:c16="http://schemas.microsoft.com/office/drawing/2014/chart" uri="{C3380CC4-5D6E-409C-BE32-E72D297353CC}">
              <c16:uniqueId val="{00000002-C833-405B-9922-A09832C3E917}"/>
            </c:ext>
          </c:extLst>
        </c:ser>
        <c:dLbls>
          <c:showLegendKey val="0"/>
          <c:showVal val="0"/>
          <c:showCatName val="0"/>
          <c:showSerName val="0"/>
          <c:showPercent val="0"/>
          <c:showBubbleSize val="0"/>
        </c:dLbls>
        <c:gapWidth val="100"/>
        <c:overlap val="-24"/>
        <c:axId val="339506095"/>
        <c:axId val="339501935"/>
      </c:barChart>
      <c:catAx>
        <c:axId val="339506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501935"/>
        <c:crosses val="autoZero"/>
        <c:auto val="1"/>
        <c:lblAlgn val="ctr"/>
        <c:lblOffset val="100"/>
        <c:noMultiLvlLbl val="0"/>
      </c:catAx>
      <c:valAx>
        <c:axId val="339501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50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[SampleSuperstore.xlsx]Region wise quantity!PivotTable4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t>
            </a:r>
            <a:r>
              <a:rPr lang="en-IN" baseline="0"/>
              <a:t> wise Quantity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 wise quantity'!$B$1:$B$2</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quantity'!$A$3:$A$7</c:f>
              <c:strCache>
                <c:ptCount val="4"/>
                <c:pt idx="0">
                  <c:v>Central</c:v>
                </c:pt>
                <c:pt idx="1">
                  <c:v>East</c:v>
                </c:pt>
                <c:pt idx="2">
                  <c:v>South</c:v>
                </c:pt>
                <c:pt idx="3">
                  <c:v>West</c:v>
                </c:pt>
              </c:strCache>
            </c:strRef>
          </c:cat>
          <c:val>
            <c:numRef>
              <c:f>'Region wise quantity'!$B$3:$B$7</c:f>
              <c:numCache>
                <c:formatCode>General</c:formatCode>
                <c:ptCount val="4"/>
                <c:pt idx="0">
                  <c:v>1827</c:v>
                </c:pt>
                <c:pt idx="1">
                  <c:v>2214</c:v>
                </c:pt>
                <c:pt idx="2">
                  <c:v>1291</c:v>
                </c:pt>
                <c:pt idx="3">
                  <c:v>2696</c:v>
                </c:pt>
              </c:numCache>
            </c:numRef>
          </c:val>
          <c:extLst>
            <c:ext xmlns:c16="http://schemas.microsoft.com/office/drawing/2014/chart" uri="{C3380CC4-5D6E-409C-BE32-E72D297353CC}">
              <c16:uniqueId val="{00000011-95F2-4945-9CAB-F77E8E76057E}"/>
            </c:ext>
          </c:extLst>
        </c:ser>
        <c:ser>
          <c:idx val="1"/>
          <c:order val="1"/>
          <c:tx>
            <c:strRef>
              <c:f>'Region wise quantity'!$C$1:$C$2</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quantity'!$A$3:$A$7</c:f>
              <c:strCache>
                <c:ptCount val="4"/>
                <c:pt idx="0">
                  <c:v>Central</c:v>
                </c:pt>
                <c:pt idx="1">
                  <c:v>East</c:v>
                </c:pt>
                <c:pt idx="2">
                  <c:v>South</c:v>
                </c:pt>
                <c:pt idx="3">
                  <c:v>West</c:v>
                </c:pt>
              </c:strCache>
            </c:strRef>
          </c:cat>
          <c:val>
            <c:numRef>
              <c:f>'Region wise quantity'!$C$3:$C$7</c:f>
              <c:numCache>
                <c:formatCode>General</c:formatCode>
                <c:ptCount val="4"/>
                <c:pt idx="0">
                  <c:v>5409</c:v>
                </c:pt>
                <c:pt idx="1">
                  <c:v>6462</c:v>
                </c:pt>
                <c:pt idx="2">
                  <c:v>3800</c:v>
                </c:pt>
                <c:pt idx="3">
                  <c:v>7235</c:v>
                </c:pt>
              </c:numCache>
            </c:numRef>
          </c:val>
          <c:extLst>
            <c:ext xmlns:c16="http://schemas.microsoft.com/office/drawing/2014/chart" uri="{C3380CC4-5D6E-409C-BE32-E72D297353CC}">
              <c16:uniqueId val="{00000000-30D1-472F-86B3-55376FD0D03F}"/>
            </c:ext>
          </c:extLst>
        </c:ser>
        <c:ser>
          <c:idx val="2"/>
          <c:order val="2"/>
          <c:tx>
            <c:strRef>
              <c:f>'Region wise quantity'!$D$1:$D$2</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quantity'!$A$3:$A$7</c:f>
              <c:strCache>
                <c:ptCount val="4"/>
                <c:pt idx="0">
                  <c:v>Central</c:v>
                </c:pt>
                <c:pt idx="1">
                  <c:v>East</c:v>
                </c:pt>
                <c:pt idx="2">
                  <c:v>South</c:v>
                </c:pt>
                <c:pt idx="3">
                  <c:v>West</c:v>
                </c:pt>
              </c:strCache>
            </c:strRef>
          </c:cat>
          <c:val>
            <c:numRef>
              <c:f>'Region wise quantity'!$D$3:$D$7</c:f>
              <c:numCache>
                <c:formatCode>General</c:formatCode>
                <c:ptCount val="4"/>
                <c:pt idx="0">
                  <c:v>1544</c:v>
                </c:pt>
                <c:pt idx="1">
                  <c:v>1942</c:v>
                </c:pt>
                <c:pt idx="2">
                  <c:v>1118</c:v>
                </c:pt>
                <c:pt idx="3">
                  <c:v>2335</c:v>
                </c:pt>
              </c:numCache>
            </c:numRef>
          </c:val>
          <c:extLst>
            <c:ext xmlns:c16="http://schemas.microsoft.com/office/drawing/2014/chart" uri="{C3380CC4-5D6E-409C-BE32-E72D297353CC}">
              <c16:uniqueId val="{00000001-30D1-472F-86B3-55376FD0D03F}"/>
            </c:ext>
          </c:extLst>
        </c:ser>
        <c:dLbls>
          <c:showLegendKey val="0"/>
          <c:showVal val="0"/>
          <c:showCatName val="0"/>
          <c:showSerName val="0"/>
          <c:showPercent val="0"/>
          <c:showBubbleSize val="0"/>
        </c:dLbls>
        <c:gapWidth val="100"/>
        <c:axId val="916609311"/>
        <c:axId val="916608063"/>
      </c:barChart>
      <c:catAx>
        <c:axId val="9166093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6608063"/>
        <c:crosses val="autoZero"/>
        <c:auto val="1"/>
        <c:lblAlgn val="ctr"/>
        <c:lblOffset val="100"/>
        <c:noMultiLvlLbl val="0"/>
      </c:catAx>
      <c:valAx>
        <c:axId val="916608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660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[SampleSuperstore.xlsx]Region wise Profit!PivotTable6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t>
            </a:r>
            <a:r>
              <a:rPr lang="en-IN" baseline="0"/>
              <a:t> wise Profit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wise Profit'!$B$1:$B$2</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Profit'!$A$3:$A$7</c:f>
              <c:strCache>
                <c:ptCount val="4"/>
                <c:pt idx="0">
                  <c:v>Central</c:v>
                </c:pt>
                <c:pt idx="1">
                  <c:v>East</c:v>
                </c:pt>
                <c:pt idx="2">
                  <c:v>South</c:v>
                </c:pt>
                <c:pt idx="3">
                  <c:v>West</c:v>
                </c:pt>
              </c:strCache>
            </c:strRef>
          </c:cat>
          <c:val>
            <c:numRef>
              <c:f>'Region wise Profit'!$B$3:$B$7</c:f>
              <c:numCache>
                <c:formatCode>0.00</c:formatCode>
                <c:ptCount val="4"/>
                <c:pt idx="0">
                  <c:v>-2871.0494000000008</c:v>
                </c:pt>
                <c:pt idx="1">
                  <c:v>3046.1658000000034</c:v>
                </c:pt>
                <c:pt idx="2">
                  <c:v>6771.2060999999976</c:v>
                </c:pt>
                <c:pt idx="3">
                  <c:v>11504.9503</c:v>
                </c:pt>
              </c:numCache>
            </c:numRef>
          </c:val>
          <c:extLst>
            <c:ext xmlns:c16="http://schemas.microsoft.com/office/drawing/2014/chart" uri="{C3380CC4-5D6E-409C-BE32-E72D297353CC}">
              <c16:uniqueId val="{00000000-906E-4984-8C03-53A7EF0C2E49}"/>
            </c:ext>
          </c:extLst>
        </c:ser>
        <c:ser>
          <c:idx val="1"/>
          <c:order val="1"/>
          <c:tx>
            <c:strRef>
              <c:f>'Region wise Profit'!$C$1:$C$2</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Profit'!$A$3:$A$7</c:f>
              <c:strCache>
                <c:ptCount val="4"/>
                <c:pt idx="0">
                  <c:v>Central</c:v>
                </c:pt>
                <c:pt idx="1">
                  <c:v>East</c:v>
                </c:pt>
                <c:pt idx="2">
                  <c:v>South</c:v>
                </c:pt>
                <c:pt idx="3">
                  <c:v>West</c:v>
                </c:pt>
              </c:strCache>
            </c:strRef>
          </c:cat>
          <c:val>
            <c:numRef>
              <c:f>'Region wise Profit'!$C$3:$C$7</c:f>
              <c:numCache>
                <c:formatCode>0.00</c:formatCode>
                <c:ptCount val="4"/>
                <c:pt idx="0">
                  <c:v>8879.979899999993</c:v>
                </c:pt>
                <c:pt idx="1">
                  <c:v>41014.579099999974</c:v>
                </c:pt>
                <c:pt idx="2">
                  <c:v>19986.392799999972</c:v>
                </c:pt>
                <c:pt idx="3">
                  <c:v>52609.849000000155</c:v>
                </c:pt>
              </c:numCache>
            </c:numRef>
          </c:val>
          <c:extLst>
            <c:ext xmlns:c16="http://schemas.microsoft.com/office/drawing/2014/chart" uri="{C3380CC4-5D6E-409C-BE32-E72D297353CC}">
              <c16:uniqueId val="{00000000-FE11-4D44-A001-7E86CC883C56}"/>
            </c:ext>
          </c:extLst>
        </c:ser>
        <c:ser>
          <c:idx val="2"/>
          <c:order val="2"/>
          <c:tx>
            <c:strRef>
              <c:f>'Region wise Profit'!$D$1:$D$2</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Profit'!$A$3:$A$7</c:f>
              <c:strCache>
                <c:ptCount val="4"/>
                <c:pt idx="0">
                  <c:v>Central</c:v>
                </c:pt>
                <c:pt idx="1">
                  <c:v>East</c:v>
                </c:pt>
                <c:pt idx="2">
                  <c:v>South</c:v>
                </c:pt>
                <c:pt idx="3">
                  <c:v>West</c:v>
                </c:pt>
              </c:strCache>
            </c:strRef>
          </c:cat>
          <c:val>
            <c:numRef>
              <c:f>'Region wise Profit'!$D$3:$D$7</c:f>
              <c:numCache>
                <c:formatCode>0.00</c:formatCode>
                <c:ptCount val="4"/>
                <c:pt idx="0">
                  <c:v>33697.431999999993</c:v>
                </c:pt>
                <c:pt idx="1">
                  <c:v>47462.035099999935</c:v>
                </c:pt>
                <c:pt idx="2">
                  <c:v>19991.831400000006</c:v>
                </c:pt>
                <c:pt idx="3">
                  <c:v>44303.649599999968</c:v>
                </c:pt>
              </c:numCache>
            </c:numRef>
          </c:val>
          <c:extLst>
            <c:ext xmlns:c16="http://schemas.microsoft.com/office/drawing/2014/chart" uri="{C3380CC4-5D6E-409C-BE32-E72D297353CC}">
              <c16:uniqueId val="{00000001-FE11-4D44-A001-7E86CC883C56}"/>
            </c:ext>
          </c:extLst>
        </c:ser>
        <c:dLbls>
          <c:showLegendKey val="0"/>
          <c:showVal val="0"/>
          <c:showCatName val="0"/>
          <c:showSerName val="0"/>
          <c:showPercent val="0"/>
          <c:showBubbleSize val="0"/>
        </c:dLbls>
        <c:gapWidth val="100"/>
        <c:overlap val="-24"/>
        <c:axId val="910061935"/>
        <c:axId val="910067759"/>
      </c:barChart>
      <c:catAx>
        <c:axId val="910061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067759"/>
        <c:crosses val="autoZero"/>
        <c:auto val="1"/>
        <c:lblAlgn val="ctr"/>
        <c:lblOffset val="100"/>
        <c:noMultiLvlLbl val="0"/>
      </c:catAx>
      <c:valAx>
        <c:axId val="91006775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06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tx>
        <cx:txData>
          <cx:v>Sales State wise</cx:v>
        </cx:txData>
      </cx:tx>
      <cx:txPr>
        <a:bodyPr spcFirstLastPara="1" vertOverflow="ellipsis" horzOverflow="overflow" wrap="square" lIns="0" tIns="0" rIns="0" bIns="0" anchor="ctr" anchorCtr="1"/>
        <a:lstStyle/>
        <a:p>
          <a:pPr algn="ctr" rtl="0">
            <a:defRPr sz="1800" b="1"/>
          </a:pPr>
          <a:r>
            <a:rPr lang="en-US" sz="1600" b="1" i="0" u="none" strike="noStrike" baseline="0">
              <a:solidFill>
                <a:schemeClr val="bg1"/>
              </a:solidFill>
              <a:latin typeface="Times New Roman" panose="02020603050405020304" pitchFamily="18" charset="0"/>
              <a:cs typeface="Times New Roman" panose="02020603050405020304" pitchFamily="18" charset="0"/>
            </a:rPr>
            <a:t>Sales State wise</a:t>
          </a:r>
        </a:p>
      </cx:txPr>
    </cx:title>
    <cx:plotArea>
      <cx:plotAreaRegion>
        <cx:series layoutId="regionMap" uniqueId="{153B1843-0C91-4C9D-BF11-2E2FB6A62395}">
          <cx:tx>
            <cx:txData>
              <cx:f>_xlchart.v5.1</cx:f>
              <cx:v>Sales</cx:v>
            </cx:txData>
          </cx:tx>
          <cx:dataId val="0"/>
          <cx:layoutPr>
            <cx:geography cultureLanguage="en-US" cultureRegion="IN" attribution="Powered by Bing">
              <cx:geoCache provider="{E9337A44-BEBE-4D9F-B70C-5C5E7DAFC167}">
                <cx:binary>1H1Zc9u4Eu5fSeX50kMsJIFTZ07VgNTuRY6dZJIXlsZ2SHAD9+3X3xYlWzZHmfjU0b1V8qQ4JMAG
m/jYje5GA/r3Q/uvh+hpk39o4ygp/vXQ/v7RL8v0X7/9Vjz4T/GmuIjlQ64K9aO8eFDxb+rHD/nw
9Ntjvmlk4v2GdUR/e/A3efnUfvzPv6E170ldqodNKVVyWz3l3aenoorK4h/qjlZ92DzGMnFkUeby
oUS/f7x+qjePm48fnpJSlt19lz79/vHNPR8//DZu6W9P/RABY2X1CLSEXxDDpJQjog9/6OOHSCXe
vlpDyLwwDYNww0DP9btnX29ioP81PwM3m8fH/Kko4HWG/x/o3vAOxV8+fnhQVVJue8yDzvv94+dE
lk+PH+7KTflUfPwgC2XvbrDV9gU+3w1v/NvbPv/Pv0cF0AejklewjDvsV1V/Q8VWSfL0UMqHqjwd
NBRdGJaBDEKMo9BY+MIiDDOEjeeH7jB5JzfHgXlDPELHvj9LdP6INn9t4lMKDfS8aVJs6nyHDHkr
NMy8YFQnBOuY7/7eAvQOho6D80I4AuaPy7ME5mojk6fnrvnfdRk1LggFXAxi7HrdeguLyS8wMhHV
Lbqrp8/P3snNL9k5DsqebATJ1eQsIfkjl71KTikr9AJzgkFN7Tt9BApC6GKLGTcN89gA8w6GjsPy
QjgC5o/vZwnMsw3wQf34YKuoiv+Sp0SJXXCdWpZl7DXWCCXLutCRiRmz9qI1GnL+W+6OQ3a8lRF+
jn2e+D1Fm2aTn1Ddgemm68wy8bO642/VnWVcUJOZlCC2U3djzN7B0U9weqEcY3OeSu9rp8DK9p5H
gxOMRPgCutzEJtqLC3sLDdKtCzCoKQXLbofN87N3I9E7GDqOzAvhCJiv385SaO5UVfof7E2uInnS
QYmAuiOcYrRzavSxAadfME51BoPTDh7zLT7v5+s4TGP6EVp356ni/sjDTVJsiue++t/liFDAgTOd
/ESOOL6ghCPDMNjOEB+puPdwdByhA+UImz8+naUkfd0UPqi4UiWnQ4daFxQhYhEwqYc/PNJyWAct
ZxLwUEG+XkcN3sfNcWRe046w+frHWWJzrfL/N1rOuIDADbEMsh9kxkYdv0DMoJjuhUeH+tcovZ+v
40iN6UdoXZ+nlrM3kfyh8uSk5rd1gQ1wXTnaBxTQSJIQvzCRhS0w0o/ZC+/j6ThKr2lHCNnnKU/g
Hql886iev+YTjEPgHnFmGDrFO003xkcHUaMWI+ZI0b2HlZ/A8vISY1BuzlLJ7UweZxOqcnM6YCgF
AwBCOoZl7eRipOLAvLvABIQGmaNgz3v5OY7OW+oRQnfOWSI0BamRp5xbwOzC2M4bYDLyTBmYbcwi
FLP9pMNIat7ByXFYXghHiEzPMz56/9Se1JpGEBAgjIJbc1SLcZgLgqA1t6x9EAi81tf2wC/ZOQ7K
nmwEyf2fZykksyeVeycd+vGFSWEWhz13+kiDMXJBKSUWeKM70Eay8g6GjsPyQjgCZnaeg/7iceOf
cMSHgYUwrluY7iMA4wgOojAvCsY1mARvpeSXjByHY082AmNxnkPJCtRG9RB2zz1zAgsMAmbYIpjR
vYU88jWZcYGZBWhQc2cIjIb793B0HJgD5Qib1XnG1BYRxNKULE6HDdUvEMgJBft41/cjWWHgZ1Jm
EoPto6FgDrweV97D0XFsDpQjbBbnOeDf+PKUOkyH+AzkblBuvQwdr3M7wAyzdA6w4L2OG+HyK26O
Y7KjGuFxMz/L0X6RPMrNSQPP/AJ8fA5+/E5SOHT5G0hMUGOI6Sbf53yM1Ng7GDqOygvhCJjF9XkC
o5pTepH4AnICTMOi+0Am2FivUeHkYguHifR9/Wg6YPELbn4CyUA1xuM8ra/rp+bDN5WHz4r9fx/w
KUyhEY5h8nJkEMO0pglRGMqMvdYaRy3fwcpxQA4vMQLl+jxH+u37XD218uGEYwrMyMCsGbEQ3WVr
jGfOkG5eIJ0RDpNnzx/Dc6bge7j5OTLPbzLG5uosFdjq1DNlDEIqFHxIsIGHP+j9NyqMgT+jw8jy
nCwwkppf83McmWe6ESqru7NE5f4J8jiL4umUWRoG5AJCPAVSMY4bxyYkrRGI/j/nEo7cyXexdByb
V6QjeO7Pc9TfKrTlU148dc+q5QTjDDgvoK24QfZBsZFjaYGfbzEDMrz3FtvIInsfT8cBek07Quh6
eZYCdKkqWZzYZNYvOANsmDG2yhAkByAGqYV7Y3qEzLt4OQ7MK9IRLpfnaZ9dbfIu2iSPp5MbAlNi
24iMMfJgLBOcSgQpn3w/UwmovXb238PJcVAOlCNMrpyzlJUrlZQndS4hHwOSzsEshmDx8DcSGKTD
LDKF+RiTjETlHaz8BJPndxhDcn+ekGyKYvPgV8VTWRbP3+0Jxhh8AZP3BHJhID/ptVVmQe6zDq4l
oPZiHLwVlnfy8xN03r7OGKMzVWWyKLb/0lSeDiECoTAMybQvEcqRVoMQJuSnYwj27xMARhGAq/cx
9ROYXhOPQbo7T0GSD770NqdMNoNUQIta3GJ7Q2wcZDZgNZQOkbVtfG379zeEfs3Rz+B5phxjszhL
bL485TGo7dMJD8yV6bBwAP4bDTiwQs2EJGhuQjxg+BulZ76Dk+OQvBCOEPlypsOO3Lqdp02M2bqV
HEF27H7aeBwPoBeIQ/oFrMx5/hD2i6Dew8txVK4OpCNcrs7T31xDOKDoonpz0mQ/mC5jHHL9nrMu
9RE0sNaGEca2kZyd1ICme20UvJer4yC9pR7htD5fk0BV+SntAQiXmRZkldPjUYFt4rllQbqfsY/q
/G20KYpfcXQcn60lsaMcYXN1nnl/XyTky5xUfgikAoCDqW9XaBxzcyx2YXJYFgVx6l09yNdr+XkP
R8exOVCOsPlynnJz/fRXvinCzXP/nMDTgTXr2IL5AWs/PTCKpkGKGcRytqlOe+03sgjew9FxbA6U
I2yuJ2dppX2VxYNKCnlaE9oEQ8wgsG599/fWGwUnBzJsIGOTH0/LfBdLx9F5RTqC5+t5GtGfy41/
OrHZ7sKBiQUysY8DjOY8h0XSFoQ6sTkaaH7Fx3E4dlQjJD6fp/G8DaLPN3EK65tOubqWkguTGSaC
/Jjjo8x2dw4YZWDqYFc/sqPfzdZxhEbkI6iuzzOdZrcg6ORrAGAZGuQ1w4Tz3sscxW7ACoC85+0e
BM9TOM+Cu5+YHpZf/ZqrnwD1hnqMk3OWY89NGEEy7Ul3TIH1MYwATHthGvs8HGw6yBrQ9ed1HIDh
a5vtPRwdx+dAOcLmZnWe2ORP3kkXccJSaMJgnwCyT5wdS8+wiBOWDJCRGX3zS0Z+AsiebgzHp7OE
4+tTUX44+AW7b/Z/t6Nhdg32FzIg2Hl8Pw6mw3pAWHnL9b2PA5G31/LybraOYzQiH0H19ctZQvXJ
hw3DPiyK086Dwi5dsC8KWM37QAAfxaVhisdADDI6YYub4W+E1Hu5Og7UW+oRTp/Ow7R++Mf93l5L
1Js7//uN7gxIfjJNEJrhb2Rig2cK6VEEduw6Pn8w2obu52wdB2pE/uZN/j/tcffz/e9eNgh0NuVm
Muws+GoLvH+uHV4Xdjscke610VFNuOu7xePvHxGnEAB42bBw28YbNfayh9OY5GlTlL9/1LYz2pCT
C0sPYG5Ix2BgfPzQgEbeVsECHdhzCqZXLYRhJY8J9nmytdVgz0OYJ4fVVCbTIWMOmTCn9PEDxNyG
KgSOGEgrh531YM8JxF52c1yrqIOB96Uz9tcfkipeK5mUBbwNhAM/fkh3N25fD9ZDMAO2R+CMQf4Q
bPdCwHtLHzafYCeG7f3/J86somhDs7lkJKomMiv75XBo27BfIon7Je5bZSepV9tc0/OlmxVw0Pnz
2fZS9tHXpDS9aVOGPBJd49dLl3f1cjgzfBEXsb8stSxZVl2f7M6Gy2Z7OZRZccNDMRRqWVjNOPYX
ehsEU091976qvd7mKE6WeoK8/E8d95fYL91pwEiyPBxQUWihGK7jnsNpTeOvFPfWpIJIxjLfsuBb
JQuF6WlwNDIzER7SsEO5TJfDAWdl29t9m8P14RRH/EGGuJh4RRJGYqiu677Z3xnESdfbURh0TlBX
uTBxkOm7HmNdlM1D6k0CZtaRGHpxV91k8apIlq0+beIkXRqdq5alWafLw2UU+VEkEs0PlpknYO1y
uUz60NDt4dRrehztSodrjaNyydqM6rabVLrdq9q31fbNDwdkbl/fg7TmUITb7jf6NBIoTi2nQq1a
+qmpllYdpPqEFVJGwvBMlMyH4uGGw11Njr8YDdEmPXy80y7LPnUdfBgkiYvlcIZezmRFct0eVeuy
ddGEkCCeai26d1lVLMMyhU4abhyucb3tyFdVh9ZftZmQbdd2ZZaJqIuRM3p6uqveMjewNLSxe9Jw
euBzIIzTWdrBtxZqIV7WEUO7M42WeEmMKCb2cDpUD4esj77Dhovu5FA0nMXbBoYzI9O6eaKC3R2H
8gOBUaB4qdJZrCG1bBMGPV94ORx350Px4WBtv5Vd/VB49PpVU8OpzJpgGhrk/kAynO3aGTfx6rl/
Ow34I4kbtRg/4VVLkdmZAtXYsl9Rv6r/B+ZfEbw6PTD9ivRo/XDnmLXxndIMlKARmVpGqGzMQPwP
n/dw9tOynVyMq2VEkvmoUFMgTIPodFZU9fboCWmhcn2i9T3ATPPWnGFQaQeaw92jZocKs7/1ZWos
WA+fQuRhtRzOUAKq5HA5KlPUDSJhbkn+djrcOlQNZ8NhaGho8nBpaDVowOE6HpobTo2mhJb/+enD
jcNheIxB/XutaqLpUITDzKz/HE7rwK/1SVD0aKY31oxEero0DZYuu57HkQiqKFsOhcOBRZj29q5q
uGsoLWVj9LbVZ4UosqBxaKkF9Wqo6vXA7O+GU93wYnXzqhlserpoUxQ6ceipSOza0ggVwSrPpTsN
pTKcLkJXXMulSM32L5nTb26fliJGuUj8GNttXv0VRjSw87JtJ3X02DW6HSvfn8RaEdtdmmC7YXKV
RiqdRG0ihRmIKl4Sy3sgfV1PExiCRBOi2HbzzJq84nL3Gh1lvuhk7k+q7ZBWb/V4vdXzw+VPy4ph
CH45DBQD7Y5i28Dokhe+C6Po26bf0QxhRjWjlM2Hlvkw2A5N706H0qEZNoz7/8xJrMulH3Rq9pqb
olXTFHef0mEk0w0jXvK4jZfDWbll+FA2vudQfbjnUJZmpgmmyNsmRs3iOofxcyg8NPHfPWbg9vCU
QzNDGQ/Cb3HIkmXHwepqt0MX3o6mw9lQNlzCCL5Ggd5ND+W1XzQwFm7JdqdDVTCMqwPNqMXhMh5G
yKF6d+dA1G8fO5zt6g/XuzZ9qjmdZkROj8pQWEq7NnBqrJD+3W+1eOX38aVq9Bqsi84TbdW0s0Jv
iCBgkU5DVDiKhbrTu6SyI2qmduCnf4W12Tus49KG8bmcmL7VCs8I+SyP48uCczWvSzTjqV7bYci+
E+qFTiqXYfHd1NgChWm8aFiGbeVi36bWpy4hnfB0zRdakT0EfU2dGiyMiSTXzPT6tZe5syJt2TLM
IyQimd3rlkZnvir+jKT2EMSFnHWo4hPVG9deozM7wL3tGV8LnvAZl5xPjMayjdCf0UrZVaQ3oo6S
WphlNyky/yF0lQsmsTknhVbahttMfBpO47QtJnUbNdPEovM0zNauJn+ESeMK2P9WF4FpXoKL4Au3
4aYownDTRSwTBguTlQSL3GGmtYyw/jUmYXsdy/RS74qJAtvd6Uzrrm5UsDCyKfdzYmcq45OYa+2E
ll1o1438ZKJec0wvCsWmTlTs+JXyAUkdTamSwaVs+j9hx8ONVfZkgppvenFXeek6o4btZXMV6/Ek
tbZ6zvBnfU4qkXY1WJNSDx2DubGo3MAQVt/a1i01o3lmVvD14hzbBPZ/syumvqumbQQrPQ3UoktE
55NbTB6jmpNl7Pr158iyBAv97lNcmpeJzL4Zhts6FXNF1d16sbcMcLoK0vZHGqNkqWW5K4w0qwCL
tJyisnBF5He9cBNfLsoOasMuv0q6cNmUoFQznSRTWhR2XPFiwmJc2VbGHwKkfIELzC47EjvczDzH
4EoufAt/q/1bN89jO5WysjOaMydNyxly9Rn1DGtCbDNKwPY3ZDqtJLyW2TeLtmHfEh8HN3WV9rfV
n+xOb6t6ZsmuEUahPWn+3M2SdBr5+hfFezXL3VxEnp/YRU/WJCphL/SpZ6SWaHnK7dJoqY3qyq5T
vxc0yRO7ZE0mEkqmfhIViyyIfCED6TsZyy3Hz2pHk9JyXNebNEaczQkvv3lh9SNNutYhWVmJOLyp
9TKedF1h3Bho5Su7Drl7nZLSXDHPtTseSbtNHzXTc6cNj6ZRnKYiU3pllxVa8iL9kWR0bVQumqYp
fA4TP/eKCe1lOuPhOgvq2jZyHNlmEYC/5UexTeKUO7ErpVMoGKLNCDwbasZIMK8G4enRp7RvCkGR
Ce24shJB863s21uzNPNJIXsYKnG1HCi61PcdX++uElWsE9dLvzEjmkvUr0rLmsYgH0UY545LQ1EE
wW0F1r5Ii4itTOQ3jstiEergP3NMl5nq0AoHgWvD+3gT6qGH1sijidvQyDa8Ll23ibnoWt7N84jr
TsqI3bZRdZuCVNmVjGsY7ZVvG0jG604CEpD7Ru24Y5/7poYxPNc9O63ccmoRD80yg97jqs0us6C8
y4nP5n2/jHsZUNHlaWcjZYBDBiZ0FnrFlc6Wse8bs5ZE67YB968OaTdRyvjsa1UyzftuXjehWrS0
F3VVILv08mKSsnLaB/WGwg9HiLZJPFGA4NtKy9WUBCIucT4xNHdWGV47xWGSAG36WasKSxgloZdu
Vgc2774TMEZMUiSgT9PI1pgC7ZZDA7LOjYnn1aKg2RSxVQhf48LIe1EZtdMZoBKMPJW2X0Vfld7Z
pKmUSIEzh9DiKms4FWZdZkL3dU/0CUqEjto/y7KObSNo5imAK3DtP/W1+5Qo/0rW/dwM2js3ydaF
mxozVvJVpGXWNEVa5pQa0USrynuFNfgoXJULXYv8WUnIXQ1bRDq95ItEsmQCqrBbN0ERCyK1WR2C
0vX9KJyWscFEqqhvm1Y6LV1cTVXcz7yonGRZe+0S88+YB8imoZIi5rFQqv/mdAn+lFnpF5C+QIDl
l4qG64kTwVXJ3alqKPijoUxsr/dWAc5mbV5goXdJbbex91mCmM4qskEKtRBAaTMbZZYSsA36Xevy
0LFqn9ld6S/qoLQE0szL0EP3qAKzrOT1pW5855GbzFLsz3lJKzt2IyZQHt8RN+6Fl4eerSVhZvt6
NDN5adxFqV3XDK+qGzPLtFUDAgaSRmZZIDsBWX921qWVKGK+wl2NBcwBsIln3tZ9ixyZgkw2blGI
JNPwojXWrCqvszbMncyCb68JKya8IlyE5dccrCgbhkbdBXVXluF3cBCU3dWF4CXnU+VW8H2YaejQ
kOSzMg/kBCzpRa4HToW7Yh0yOekCGtyGnuGAtgtE33V0JZXvOiB4TuVZut1krLGpDK5IP1N9ye2q
rlq7suisq90vvdkpm7b8S4f1fkKjLBRRFdll527yyljVOEmcJowhvhWaT3EeaY7VdtIGSUnmLngC
wkvxXdJKJEJX5pPIWmHT1wXNXC7KlqNp6WfhJEAyE5qJv2WsQjbPY09YDIryVGfzztJScOHVN4io
xYu+BouoMuVUM8zPbd1NTRR/TvqWipIl88gDhK0iaoTP+8uM0RK89eI+qWguKtJjmxP/OmSqmdSd
EYoMSdcuWMJE33gTkgQ3+Se9xO01K9XUCtpyqUA2rNBtpqBISqesN3UlJ55LW0ea7ppYkQfDDTbg
g9aXWVgmkxziFU0ou7msaDgrAvnFjYNo2QfatVXRv2jdTn3Ue0ud+dsvgwvYjzCf9p0JM+taNKOy
F8rsLt1tT6eovlaJBc5SCpqvKW2Uls0kYTkThMnHFMnA7igYCoWMMlHqVDm5SnPBNK7ZuE5nVZDc
MwgQVaCPl6bHp36BmqskkLVwDVxNaJNcV75uTjySYrvT1V0BlkOWmblTluWakywXXk3sqMTpDSye
+IJzfaXcWWtWGPRZCBZrkBZOpYs4C++qEF3CTQAbuW0NFNl97F1KXP+VNvAoPWDTRA872zKsZV67
2SXC/ifaRjV8o+W0CfzHsP1iNuGyw+2PqNE6O7M0LBIPLYqkaW1CQ0sENK4msVnkdvuDdKBA9CxS
Alv0M+O+ZRPdv3Zrptk+05DIrLoTSRJwUSWatGWYuIsMTGg9V5dp2icTU6fFXNV2ZDElLI0sKj+q
RBVeWvBEu6/ywJYoKhyaEX2RWe20V5TMQcdNYsTdKzMJPjFaP1SWhA8AhUIy6Dg/ktOg0nKwfKpV
5psmRHzNVZbOk6iTC0jMcrxiERoNWpW8T8Cez+woaEWKQ83mKiUzcB9sTL83KiM3BdqqzigJZ2bb
OnFVPyR6A8rEt6HHXaf32D14bCm4dTNVpLPOoyY4LvGnlibM0ZL0yiP6J9zElUP05M6oqkevqENb
T3WRWv6fUcBTwVofX2o0m+gSV3M/bid91oJq9gN/BasCrkMIQ7e9JhhFf+bS5wKUoTkJwvQSxkEw
t0wG3Z0GdqU4FxIMhZT6qU1JQWdZxm1kFCkEEBrlePr3uuy+a0Y99UhVCkTUp5gzOYvK2HUSw5tX
Ud85Os5T0Hm9JSoZ9BO9xjeBma8jDwZjn2iLKrSCqzSorw35mDN8nTfY/EoSy47kMtXA3m5DiHX3
wVPXE2WXdQ7GETf8CTN6+EZrJTSLQsQkogJMNE00zPVtX6HKyRoEwidFrckQLJNbhBtlBy6+1lJo
Q5U5RLpdZYpAM4moA3dSoggiDU2QikoPV/CDS97MyvtJ43VXbu7r08SLvvpV782SvA9FBf4PhnjF
51KtYMve0AbxAusAVYYTNRDuaMveKUJ/U3XyXveU6SRu8wOX6NLiNVqgrv5hep8hHB9Om6L70cQt
+WL4WWWHWro1LFsyaZDVi0AV1ZXpBDDvPPeou9IK7zIt637CK92bMe0q5s1fvCvCK4gcTSVsLrRE
bXFVhDKz895beBAVnkOMfmOoohNN2Rui1hem7/Yzi1dPKUs7J3Invi4fahzmIqMmBG24pII31cKP
ysc8dvk0a9sV6wwhMywdZMKgkFr8wdRiRwWV0HJ+ZVjFjOYmjJhRKQrXu2V5+EVhd94g9pkWNRc1
OMmCWN197maAavUZeS005tapsPTwutaLS9DS0s5KCN3lwSTC6ouiGDJfmktNWaJTdWR3LBFpKPtr
pUWFCEvkz2vILJ7lHCDT0G1ehtpaDwx3nfZZtM7cFdW4pYmhqGnrRd5G4dWuDFleKnrVxIsDlYdd
34nz1p+m25aGironm7K3Wicra4f4/V2R3RURbdYNamallWMBjqovmj6sRWMGATDifdbS2tOEC1Zs
kFXWpK7LVrRyZVCQKggRXNeo9W7L7aGL3Nu8sVkSq5XlNcZ6OEA4sreDrgdLVFn7ssTssllf+SDy
L2VVzwKBqcSzjGlCMcO9ibeHCj7G1MrWIBQYVH6ZT9sY43W/PUBoNp2zzurEcFmUPlkHuSVvmqrY
FR3KC5N+lWD+LocipmV4HaVt78RNoSZD2XAg2MWLwjM8GK/gllcVRDAC5suhxMAqFrJTyWJ48FDh
+o0Aa4w44JymzlA0VMpQT1aG2d0NRUacymvL0pzG84NbiBUqK+zWJULytsnaH63M3EWDyJXeBdFl
2xp0PRxYD3KlStOYHsqirk5mbkEiO9S1QBMphF0uiVYtQyM01nJ7GG6upAnTOW446fyysJOE+QBq
5JmiN1I2213nqs+m8JMI1E6Hej81MFhG7Too2E3PQYfUfdaA7FR0zXmo3Rhy5W0vCLg3uwO4Vt+q
wO+XHY3gCZHXF06bEBgcXu5rw5rPo17Pdg1ZujJXXizXcRpX16nqnN0X1afSs1u/FDyKixsF1tct
1Zh3iwN1l7peuxpuGw5mprBwWZLOh8vhXsSS0jGyRp8MVEMZ7nDkaCq8iqq2tbnu8XWUEL72QmCY
kOq75+Z8PZRjK65vzCYQbsB0eI/tbW7VLVIL+1fDHeAFrnWJCIRt4PtTnSznmsfNdZYqa50mfjZB
Pusd8LGs9VCByqBY6KkRieFyqPBCnV5nUWaTICw1MPz9clrEhNi17MByq43Lw71+llmCh4U1i3AW
TFkXeE6vuf5tmhjMaWkXTojlJp5tlZk7hf3ZK7vIMnlbbQ+0LMoFxJQS4betLl7/tN2bCegHlXa5
9OAbGebfXy7/c69i+Df81t2hcPuDhIerq+dfMvzHu2B70G16ZDG+aZtF8NIWPH2fVbCdun9z8bc0
gp8kCux+GPEnle/LIoCEdUha+3kWwesdzg+JBDuq50QCyBZAMOUPP28EP5hjwF7eh0QCDFsewSJt
WFoKG01vc7JeEglgjyrIGYEMLaRj2PwbbzdDek4kwLD3Puy1CzndjEFmN0f/TSYBhvd5k0cAbCGM
IEsP1rjCvsnbrInXeQQQJ1QQfqva66QhfIKUDsNJSy9rPW1nXgpmuaJtsqioZE4m4TPUciMXqIQg
kXSru9qFrybWoweYjLmsW+5PXZJcSxMCWT7E1HByE+tcW7q0+y41ls78PKoXLafzgqefG8bamyTo
2hteMnP6CogjKRIGJGiMXwx2vsHwy1MUtvSCH8x5+2I06dKQ+1V97WESzxoe2LikDz3Njblfesml
sizfQXEVgJWkuXZVFewyb1p0nfr0qfT7dMXb+kaZaXuFUZTMSaWVU4Zr8yoP04ne5NXakj61OW3C
OYyOtciZG125zH2EwISc623ySVkVurdildsIF/XEDdJ6BXGMcmbqyQ+IOTWr3GRYdLScaEnWLLw6
CVakaoJVWBaV3VqgC7ou9CZmi9wV8RsINmvMKdyafK5azgRs2OCv/ImRaN4i6Zh2Z/YpmSe0q20P
5qB/0acmfKt/61PTgv2GICvN0iH1ZNSn0vKZybvy2uu7clpXvpzymlYTcH+9+9rTbSPtu6XWg/kH
ARo5S9Lge6maR0a9YiZ5hldFCVFTN9Rv6hrMvVKV1SQxIViRBbO8zY27wIzCT5AoAvEjE3+GxT7g
1rnGnxDJqWFC34QoY1onK6/VJx5lfSKaoBeJ1Jv7EHZXFr4Z3LWRn5giCj2w7/0UCQvH6pq2yIfI
nZs7IHRIaIpFN7XhOnpVl4GTgX0lOtyge2JBX/J+zXwz/tJB+KKG9BanNFL/KkTqpqurpZWClS67
vpz72PgUStbPA7+Mv2AIpxhVdklIdCdjs1keDjWXLeRVBNL+528c/V14LUp0C75yE2SY4K0MvEoC
sjrNa7T/S9iZLUmqq8n6iWQmBjHcMsQ85JyVdYNlVtVCjAIkQPD07SL32Wvt7rY+N1gMBAEESPrd
P1d0tby17AvFhzgH1eDg1JXkMPAxi1BEFOfJZd5VT26xr2A7elmb9jY/KxQBMKbYbVQuvRSQEBxO
9qFKwr6nwDT/3Sj+L/eiYZH+ySr5lu/DzDOT7uG/kWzHXFb/2E1Gde52Mm9v1CbyVFbs2noNSxmf
C6OUhv+fr7PRbv6P7wupjZkXA8QsgLr+5/d1uP7XfuDilkhi8Tux/vSqWiJCbJZag+XeFlW1MJLW
8LnHDRWhHE+8cBTnkKooH1365D+hys/flEObI4wvNGf+F0bHUa0K8iZ4DSFjyLq9yGibynDxr2Jt
BriaqIMkzTzMLPd/nj+zw/95AnGvIQbvmn+hNL3Jfx4Q8qIFz9umuDHX+enXnJ99jotfB9aA5irv
49yraIr/4JtSOXXk4qAlOg/raO9Kr38qCjtPJspRN+JDzoLWUHbWw7ao3PCP1Sr/6BS4BRdrrZKZ
Qu7Ua6tiyYedPUK1mCwcnd+u824e4adn/XyCUdHE0M6t00oc60SL3t3Jwa9v1M96VBOl/x7COI85
Py1Wxm9WOfpWpOpgTBoV5+Eq0QR0cpd3cwBVqNJXMtexpUKatpatT5bfgdaR419KQlwhA1VxhrmC
k7EorEsAdQnWVbUecq+W50y0M6p/1SIs/n+dd/Y/LyT8Cx66RxDsNlK5rrn//nHhUm9kLfwrcl2C
WGXahorL5seADT9mTtDwTiVwgCGYE5svvysrKP84YJgwgJ0/+8q34qFyvTsnJT1WM5n2yvazp3Ih
OirMupOMtUOW3+NY3SClHrXtlT9LESxREyz8DhNteejrpooGVqMlaj3307UyDBG7J7cPUL0PMkyX
afVju18eyq6ZL2u1jgkqN3LMW+t5tit3t9i9e+BrMMVrT9sDYbTfta52D0XrpYS080GvRZ+6Xlvf
cqaiKRs+pkp3d5Rew5vrPw621O+BZOpKLSQi/68TjEkE/8elbeaoc3wTEcD/eIJp/M9T7A1BQQeu
nCu0GFTUVm2dQ6ixZyo1Coi8sPb16gWH7Y1toYMsI/AysM5AyNLv/v6MlZFf3doN/3jpH6swv7T6
aNv431ubZFPGk790yfd2t7ezusRX/GPN1SMkhgPhJrhSHOi32EsyD82R2PXuHx/c3vj+ym0HeUOz
Xei6b9+vOdse/P3lS1jhx8j8kR4lV8n/ekx/r/2v7Vq/mzxA7bDtgzkL26N/7Kx543uftne+v3Ts
mntpJdYwjXumAsipZrVthQyeKPk+89s722LZTv/20MUtW/U3jj5+b03WmmZQdoiTnQsj9bCkMMLP
ZCSgyYhBpZGF1DSO8Yxx7NvE1r/WWlW7Rb0uZP5rEq4FKc25lO76F9XKSyboTgr6U22EKF7pr66h
LClHWFizHxhF7DyGtHvNRv9WShtOgPRyuNftu11guAon8gpkEhaEle/Htjmjw4cwZiSysiUpyn0n
gqfkwcAyQlqPYUIFbc02ItuiH2cjuuXwKIrajtTsjckMgzNeVUaiynejPIBoZ2eDiAKqn+cWzeho
pL0i8EVMIfYZ0a838l9TnFyogdLIghL6oFf8hol6m4xsWEA/xM8GWwCKIti6+5iHS1qVsx9R1XZx
A+gg8UeybzZJ0oiTNlRKbuTK3Jt2uH1/ukAVm0EkbIGPW0xBzDap04ieJdTPaZNBjSDaQBntjERa
Ga3UiKbSyKchdNR1E1SdU+X4tzyX/EwUbaJaLFApw/EwGJ+2HewL63MAmaL6UWU04ka6tWr9u2Td
s+0OYyI8+6nMh2vYqyAB2fW0GgG4gxLcG0m4nk6kzV6ysMsSKGexgHbcQkP2oSUPRlSGgKlSbYRm
x/0JXCTOjACtlg4KuqOjwOjsxGv3AQjWs6BoGa0E/WVxHLoDgao9GHkbPfa5MoI31HNI39DAmRHD
J6jia6l/FX391PgtuYLhThcjoHdQ0oEM0+Pi9zIhGhcYTI05ztSlGcUYtRM7ag6lDVAa5h5QB6tk
6N45rF627D34UsexL8GGVS2kMbUukaVLG9wBR50+lhjdNGiKK//VMubAaudtpGA31nqIiS3H1F+h
DSIooONhso+DcRka4zesMB58GBC1fnNZ+dsTcC/1MKXMLZ/aXAwXoOAnYTwMAdds18PWKGFvOD6/
1BDoYlI8KfTz0QQjpIUhMtEoMP5I4bZVZM2LDVrykBEI/zV70yXv73MHBYiDdu7k9DBsvgsqvRVG
DDeOzCg8eDNDdyPGrRHGtymMg+PDypmMpxPC3Jlg8jgwe2hQ5OAB4P+MxglSxhNadMsi5aJpLdf6
9+pOQWQbD0mreDWeUmfcpR4209gAP3JnesmdNeqME0VhSWHOzGEHuj6yjFsVVkF+mq1l15b+10Ty
Oxqs+hTI6m0ZSYXKrgOgazunJVvalMEQazZnzHhkhQdNSYA/8ccy5dln4xGVOBhs7HId7FCtqxNd
uh14ouU2vfhlfXdmnlI0iAB/2ixeVxDXMhjnlOnyNkrXBngCT6+EuddPqAet1boQX8yR9nErawhU
K8aXEAjFKwZbu7IMX2cvL3dtLS4Wlc1R2f0HrqE+ctogODhVAzSo6fKon1cLHTT7IAHOn4YFn3Zd
ZRuqJ4sawEmRri6BJ4bUrwFciNF9tjFCBX7RtoeJ2kVsk54kZRj8mWUP+4DJFgyJf0Y59AXyORbm
TBfMg5sakDdSwKJYvPx9guGKUkzHnfFg3XXPYMlq481OxqVdYNeWxrelxsFlxsutURWtxt2tYfNO
xu+VMH5LGMDwrQr8APCEPeMOd8YnzoxjvMI61sZDHmEmVxNYEZxIaVzmWr1zmM7Q2INoMD70YBzp
ENb0wh7E5lQbz7rc3GvjY3PvUa12kDrG4VawugfjeWNefNiI9RLpmjp71xoj3zjk0302fnnTxb7x
zwsY6Tnaw5gbb901LrsNu701vntmHHjURYfMePIW+znCoreNV1+1zgsDWeRn+IVX2PnB5usbhx9I
y7NtPH9t3H/bcACT84kbbNrXY/FaoeGMF8MMVIAHOEbVq6EJuhlcAbyifWOwA0McLIY9GAyFMBgc
oaJPgBnWjxY+IxDnAi4H2AUCiGEAzACnI+0AN4yGcvCBO/SGexgNAVEYFmI2VIQLPEIbTiIzxIQw
7AQFRDEbmmIEVmEZvqIwpEVnmIsF8MVoKIze8BiNITNg9Z+VYTUgTDzA7XguAXEIwBwUUMfYVn+s
UXJg4vrA1rWJLQAgSHi0kWWYkMIF3VR0nEWlHq+9IUdcw5DkIKkVa989Q5eshjOZAJx4AE8kZ/2R
G1Bw2KGBKTrH/TUX4WFZMuuHDXA5xR8YzucpD8mtlYLG2xrbYntarW1+px7X54ytsHbNx8znLZyY
X0GO757WlTwpPeoDKEJ/n1d5+VIo+te2DTkvVyKm8b3vXb5zGwo3HWbMfSF1C0MW22iDx6mp1ZdX
VkUimMVvWgl5qUcnS5xwIB9TM6Tbtvy1WSK/DYNHm2hxRCnW7Ecw9+eStzRa/foTZMHw226ss1dI
9YO4VpsGNhEXyC7zlVCukxBw00+QW7ttVZz6GvZwDnmETwuqt7k68nUdHgcXl+731qZrucj6l+2T
Oa4xr8CdtgEiJZxMO5BnzmvWhT+Y+V46Vtcpgwm7jFSmmub8Mo+KXfMKXUbnghpa8xqWntf/1n4v
omXsx2cMec4aVXO6ZND2p8myHumYudG2GnXfHbdzvxZJaOwU7XBfcm2dmFT9bqZD8ebbwdu2Jlvd
W9lw+33MA50WvnbP4KrzG08q4raJFU7kJ8ylRPRs+B3kBUAgzymfw2Ege3tZ7IMPk+jR7W0r2o7F
5bhlaCu/tACxNawBv4++CE/eklW7iQ4KFXzwsp0gq+4f0F317zWTTor7YD73VT/cmD+XiYD3+ykE
sEdzhjoPZI0LRuupq7L64Al3OrRj0T/VjsIva1YJMdoNeJB9ElaEcWAR9xY6XnUmpCZpHwj2loX8
eVs1H/OnuTSyQU+DdOiYODe47m6D04Ch9Eb3U9Xhv05kQOaoXdvpycpWeQhy3h2sWdGnTEzT9xfP
YKy6MQBakGMbTDZeMlpLd4Gd797UohfgQo34NbvvZK3tzynjNOmngV7wp5DqZkMd/F6hJefBceuv
Eu5xQsiQXSZC+G3BPsbZ4rS/QoH6cra+Go93ievO4rq4s3OdhGW4PXxFE+sJFxz+26JM6kCt18zz
5XUevSbpy8X/CgDDbLsyjFBXlR9eAzUUV6sbZdKIAH0yPK1LNh22tTDkY7HCd92EJs5lW4GGZfC5
kKdtf7xM0rhdCnoDn68uoWROMq+r/Jwm6H7bDvF1ioUAA7l0VnmhvR8mrWLBTx8/1rYGdIghDoKm
v6PxZGe+2GWqxKJ+Si2/j5qFcxOj6LTuNcppkBJ+B8d5yj44rsptGxKTUsU4QfwhD1hzbkzTZIr7
D68QWBUnZlX4eewwAwiVO8FpramdGrPso13G3XYsGSD7yBbeoShJgdqgX09T0YYpLqblR6kBMZvt
KMIMS+JVj2wZ+lOOPnfneaT8MeXtcdsOWG0d8XLQj9Im+WmBfbhjJW4vDA9O2xpVDlS0wC3xuPad
e7Qbqnel8OLR9mFZW3nM9Ko/i6AKE0aX4twzYT+xnv6aSaU/cfNQ6AFedg84RvuUQ9LwzQeoXV+g
S7LX2nayA/KQapdxe/5pyfP2QZuVOlXQNU7oz+sUeIzceUH7ur3ZiYBDQO2828wCddMda763Wlbr
0zzT8aUcpAcIunZTAaTp05sxuPHyT6WHZjdSLo5hTftXGwLftvvUU3MMWcu5tnmm71ZdgGE2uzlN
+qdifvU8Ssc5FSIo0+31lncoItX80S0Co5O2VIdZM/ttBdG97aJwlhzW7WJdSlU4Dwx22fcWPbBt
GOvVwWNRevZ5WtBWb5v0sjCx65H/CDQo95YM656GXvWDFm6ybXLSfEmCtYBwQIfsUS3IjoQeijQS
yBB2oqWiXvbWQycL57KqmcTbseuOHyHzrG+iZajPLO3vSh2uHx3F0B75ywfYHGPkufB9dTfYJ/i0
zfMYkI/vvbJxoWWFmO+0YO41IPAFtjckX29V7rev0+p1RxVWqHH1WH0qGm17O64zS3tZMIAVAgyK
nUEjtsXT99mRYxsPeSfRlmf+jXHJv7c6WOPrDGH02bfm+gTkdf7+AWtyttHR/wzgEe8cp8Ulo4X3
GgwFylP8wMQiVrxdYmM+Z/ftslsw6cdPu9xTm//SE7ru3Kr0KXRBvjro21UW+JHogE2pse6OQ+n9
JFbZHRqH9VfBcwxNWmfae67wr10FQz3wlxUt4YRedXwKKRPH0ndUNFMUq5Zr7Wfq8mgIARli5Bfc
S7U+LWpwrwKcOQ26EA76CFB4/fIW0BZ24a6pM3ssnuTsJqH2lgT2y08/6GDPWOAOmzkQryIIj0U5
66jJeuekp+AwtKgBC1/5V99BVZ27I+DAAsbbak/PpHZ/QsY41GXA3kab57FtT9Nh9JS94z7uUck6
nfJpGE+rqvpzBnr1e5E3dhn50JPMj9aeQDEi5LI91CZfM072edA93wdF1pz+fv2/r7etvC0cE9n9
fjq6fJ+363n72LaB7fV1C9JsD/9+Ec14GIP4cKPRLZHilSBuT9WUIyXX+fFEJOSCQC5XbEvE2iN1
OlXtG5IU0F8KVECcKOCggXor+I8GDhcGxE2dDCZaK0e3O4Ex6E7VSDHW7SaM+dtqPlmZnJEOKHBy
KUGMAeBQgFO0qz3EIOhy3LK1YgDss7ogMaaxHtEJ6DINprvvjt73CtNSqdOWxW1MVnd7VJ0pxKmD
o+3nqp5jJrk8KfpHEIIDQoQPCUGzWMIekEWIoEo+27twVikfmwWZ7OlHIXOgMgUKgAypUF/Oqcv6
e+M7Fx+c9347PbjLZGpXQBFEhbyDR1AwlP30uh0c1NHu1DRRQzsjOYr1pNyvSmGrBJUKMijFqzUh
BiyleqEl17Gs8AE1DzhXmOADYA5ArsISZLe9tr3bSgzRPadL+LhUSash0vsD0gitn2CgkHfKibcd
404ZJqJDFSfqBkcMmBTAhrfHcOxFVngZwZgH3mRTKuzp5pYFQEGUln6I6IlJPAUBYsHd4siTyNHx
ihbRn8wbs1NWceRNHAmC1Fwf31tngPBP2/OmsMK41GyMuKuOVlYeJCzDw2qNbZqjqYLFQkF5wrVO
PAbJoSxqErHVR3ZjKmU8qeFxdNtxTzmMVEQO9d6W/sUjywCap/LBjA81DJEuJLt1mN8Kt9j5og8O
Ig/DE4pFVzHE1miJzLHJYg2Thgg5FV7MAm1FpfH2uk6g/S3tBQyI452Izn7NUv4u/ayJg3GoYK85
N3dqu/0gvHu9IpBi6/ltS8ttebEtQrc9GrYY3EDmFlCyO6Wq8tZDOzhvoN69a1ZfvGAEYCJ6fkZm
HOPDsguOIz56lTMiGrUM3d3QE9TpJXPT0i/KpLCKcZ/5w0GO3pxHAKKB5VbLnllTmDqTNd4IwhjH
fJ3eFBsRuSid+txKt3tal75KiiX3rswTzq50CEC2kbMYJqS/QyDKOU2j5ZwyDWxn0Rhb6AylMboG
xA2IswdN0N6Dke3aHgIxEl6Cdn0BZv4ld+fsoRJhmTp1LVJG6/WJtFAZ8T3daRih2Va8LE7WAoej
ZP0a1bNlHbqmtk/cDa+L6vzdFj6tfIRRorEX9V461blEiXzaFiATH0JJAe0L+xKYBoyXaO7+XlTE
auNZhAMOh/zKq+IV0yyoGAOw7ETE+OZxkspKw2yAIOLTXp4QP5PI1P9EfMvaLdp+4I7dn3zJUIIH
5YE7KHTSHiN/3NdTEc28wgmyrWE/O+LSqMU+/b0QHhiBdbB1RBrxlfEGRKtY2ph7wff+zxJ3gJ5q
Jxq7iSMcV46nbQHJaTwV/lsoJg10rVMnpcp70dZsV9ugxbeX2n8/msISHIbP3lYkQqAq6qXGtAG4
DQEzyZO9IPdPff0jr+CJQ615aKyC4k7Mu6RG/gtysETY5/s6B9o8oDUkZk4IRhykU1aKmF61nFmj
L1UpwojaGQZHPrrRvg7H78X21MyRgVkTzDsgn/E7I3Y+myPZFo1DWJK1rRG7eHZazQJzVdRp045I
I1PuxO0qbmKiL+GAVp5n2IVtEVD/X4+yfz/CxhwkG+DlV6WaMReDNZ+2R67O/vl0e4NixoSm9LpD
3nvitC0cM4lE1TevuWuXIOWRntwWTY92LMOI7fvp9lpQETjrPHdjsk2p4WACA464YcQDv4vQHLyO
uYcE24r8YmA+WtloSrizihhRLo0pCHyNPAEqSavrzpjio0bOoMmbBK4bpNEAbbtNZ8jQsEDt3TqL
N3daIdS49DFTrYOxRCfOs4WcklrQXuTGgyVKAXcYjFGKc7UtEMCETkiL5vuUjE0FJroOoVKaq2I7
kgoo4D5DuU7JoXWCcaeL6pOOrDyzKU/6xZq/U8DfKWLcnYmAZggjJHuAvAaadnXqNOezPjHX1SeA
LkDDw7mNxBrSU1k2+bFCVg8lEhrtxsetZrcUGaHteTiWwJrH+mjPZZtQqGqxiwkamj5Enn9o09rJ
FLJTNi720XbqqPbzdsez8WVLti/mXtmag+3Rf3st93AhhqqH44rrYlQiTDvQBtdybUDr8oFjFo6q
vcArDCVEZqDZPEAYg+Z67zdUwd1FMWYL96UCc77DbCbBXXv2bkSZ+wkPpkkaTD8DYVqt+DWy+Tj3
BKmPzLqOuhghAed43ckPnr9WFwcUj5l8ZVdo3v8MGxtxqGx4adgAUHly6qR65izUT61cw1sLxkA4
ZDqVAAVB8MJbcmGJY9ITS+6XIl/uc4+MmadIixCcZ0MgRNoxlfYMm6aeOLRYm10sJvZN5fGHBhmZ
AKP3RiW8ySEpl6ZcAVsP4mV+tKHwpjroaTLV8/zoM4YyyqLZgXvLzl5J+9Agqbh4nvOQBX0b2yGs
G5D4kQ/x5Qdm4EFwvjetdalt5Gin6mKBE4usxRE7z64RZ+jyFe5MYCdTk4cv9VT+HmjWXbdn0OIx
BBRoVJAGqGIZMvddt268EN/6ObrESx3XAn1hN8W7Rkpge93vJrgINreOnlMNb0Mz7IUo2VM4i49h
ye0krBxoSr3yDvYCAMZe2UtH2fDuwuc/dkhVIH3UyndhrSzReQtTyLyLNHPcs1pHThe24DPzxY1q
i5MjBbcbIc4xvPtedsJwPvzqMbE3Rk9rivhRtadUcUg5u6KZ9ZO6VV4p79vCkV0BeEKHx7KvQEp0
wvpUZAA80LCXfMxGFAYYeEhWLw8j7HbUHm+9IsEbEOTi0M7VFUbKmBLB7YfcPFqKtUl5ocVhcFvc
OkxVJ4kw4SOvB8RugB5jJoVFJGC/FE617GNdlwvyAhSYG6Dhk7+iBarHZThSzuyDbGskp0aKkErX
vYVTBW+jkBDbXCSMbQfQWRC40w7jBhVR9JVfU/4cVtMh7xz6poPihOmHeFx6ef/i27o+tnoaYhBc
0JPpDbP5MOyEj27E8kDiunIF9qfVFZPi6NSrasR8ywpdYajk49A341lbIvvjVEi0SgmUKLXkeJyH
vnsbYHCMmNDh7q4loC/t3LywfYIzZb8U3FEvCE7UftmC01YlmPlR3lschecvzUE5qr1sd3qBP5I4
F+3OX5CUWfAZ/Gro6tqnuq3Hq2MP1+2Z5QPaI7SHc+MjGebkPHayld8PRNfuu6/r/bCK5guhhyXO
pjK/TbX+6HW3XGCLQvtmjn80f/n2yMxindYLK6GjN9StULH4aP96XGRhWasHsE/xCLQCib9hTorM
Wx4dTOhznLhJSTlVkgnAIu0CQ9vOMPbMptb5YUOsBN9LY7+z+FcgMZTIhgi+9vgB7spLtJQMEzjl
4iUMIVt4ffAzN1ICpMruAoMIaekm9HYd5iGC9bEsv4LaS4OVrx9hOIGIqnmT5IEzJh0VckfcRT2r
pkcL2q/FL50XSdD53h9SIje4I9Oc7zE8CzD3jUrRkPEPAJD5rgl4c5pHGj6OC5J/TL9bYe689owW
MBDREdic2q8s6//1dHsXDidMUoahopBZ/+xpNM56cX8gzbPu+ywHsmKe9oP+MQ0WiDt7/ksyut4m
jqzfFNb3BTDAOSiR6ndcKMDMQ0AaqmUTe0MOr7RYoJtA3qXer7CBfQ/Eg7+4GYwAuCTLIcc/+Dyt
FjU2jOgRAF7nl3bPWO7+RdX0hXg+JspqF4RjiW7udY5RUhG2JGqAUu+bpSphNgw7sInlq1voD1qJ
MsL9EXzaMnjsA7v/M3sC1kyWceQ4DhB/sgKTAyCu2zE0y6KGRMoqE3bPMQOT73kvmYkGlhgR7Im/
2knuE0y4pKf5XtTWR13k69Fdpbq6q4+US9m9dWjZm9J9nTxvfm5wz7eOq+7Id7QxWQLriIvIxa8R
iHSgVZOMclRA+D127ib1LPr6xeodlZbO+hNpFo4ohI26RqriSRJpJcM4kUO+dtM7PvOjGlwdqR43
xgCrGHm5FXFzBX1rCTuUaJg95H0VOohcGVfS8X44cPib9qh7at2dXu6RlKe73s1GCKb84EBKOkBm
KmLmze6hnVpq+leRElWxlNvQZZyslne4wigYJ1vHbpWpVLS2/zwsSKlI0XqnunLg6THhn1Q15keo
Ryumn2HXsqL8g+eIsK81+eIWgUdXatSu+YIpMNAi/5L6t6tneLCz010d4iJUOkzWTZbjmyZ2FgWi
YZdylD+HwRqe67zrTpnRN71gYJ/BhxZdvpeKWS+zZdfnUDXWU4vOM0JrWmPk2zqv6+p/lp2VEC5U
5OGPbdI1s/Mj/k4NEwaUZbmXK4S5QPTqODEniMohRHWmgnoPWwSdGM2XC1AZ6AqF8Pdwv8TVHcM1
Yi65loC0U/jF3VM3OMMOCVKEaL5/QYUwhJPbL14jdRIgWPApi3IHGpns2czrYyDMWaHOc18VzpFW
dXfuMvi4Fib4cCamn/iqyc1S0357xrwpg8FaIrOF5IXw1pZHMLcS5hfO72oVvwdmubsGvz6mWis0
ygj/cwYSu0YVhmKxj8TETSkYGX2/vkoN8MIKCvcjnF5bzBFz8eZgAVApydWhbnPGvAYGJaJn2az/
bzGIvU/GP3AyEALPABYSB0MLzKpxJmK51NwqXwuy+GcCfC7iCGDel2oM77grF8DfFrL0YLb+aFbT
uOTueoBNVT7XCFUNMjgNmH7jhPlGnqWT4yqUEgqpZyO+1VbXlqEUk7rl8ZopvquQF9zZvLejrZiW
zajOWW0f51mGz7VFAMAUxcPYAHvQXihvaKJ8EdzqGWVVZ44Q/BO59hkGWP2clvNrQxdk56YyuEnl
N6grJvY2cL5vQkyFganWuiNMY6SNeiSZihafVawPT9jca0Xn9wJF1ZutcwdzjrSpzvruwziPnwXv
28QtZy9d5IIRWgMDAUdTX91uniIFfeFE5kXtWdf+gsJ7V3VhP85VHuwqyGNJJ0u6HwMEpRiyYpHy
5Kl1e/nmUWjpeYMoqLlNJtkiCFv0+rFa2BftGs+U8PMjEPvm7GJoH2fcKpJcyD0ikebIs9fc0aCL
wLH+ysyIkuiDhzAEJkFxYxE8Og5iMMM0TV+BmUdmDHkKvagGHmQVD+tk/PuMIK25jq8kK9NGigJd
XQZFaRV57KD9w6QaVXlh0nl2fbgsXkHWu02KOpkBYR/yUGe7Gt4HLHz52cwwgcah+QsaDVw1y28u
M6ayOtle8dQHXZFgNihxYME0x62DBnv1WH12G7Eg2J37R0JrcZCY5BjnHuH1aCXzGhW2dg4ud5PO
F/U7aykkFuj1rarQ53sq/KLoLCjPm+fOR/bblzRxJy+8F7aj9sjHTudFFPm5sXJvbwn4qfYIL8ub
PhrR5zBvm/qsfWsvQ4U+rMh/sNyfscMZqG+SCKuT16J00hoTWAZR70ztg10yzPpBK/hPFkohHDZ2
ynnN1arAN+SPXVlZKXa9TiFgWU9NX9In3MCDRm4RzqjrovBzh8uGijctH1JSyCrx1slCu8KzPces
Pnv0H8CiRns4O70azl2BXl4MyzEHgL/HiCOLrNCuU9rWQ1zhnfMQ6OGMWvlGPDBZmZpf9VBfMYek
c8TYpE1aF7OPrCV3zhhmoXeTH1z15YMeWX+mFbnW3K5uQYXZVsji8iuUL8wKUlN+qWok2hslz8jZ
/xd757HcOBKt6SfCBLzZit6JElUqqbRBlOlOeO+f/n5IqotV6p7uufvZZCANAIoiEpnn/Ganqany
4ItJuxs6HuWEaNhLFZOjzNrPjViHSZjeN4ho3ivlpO0aK4B0SFMaa8BpkcrRi2S8hyX9SYSq8wnN
FQ14qffShZX9GJYv3bAZCJ1cIuQN0BIo9U035Ch4mPHKzYmTONq2CXIemGJadkaVbYTCUie1Njrp
ijfDJuMb5dabZbflJSqY7es0tb+ppbYwciGe4tGZxXeg0YjwLWo7b11adrZtRDO8NOCSomzwFmlq
JjtFMeun2OIHS/pj63qitu9ySxD6S40StEv2xLdBUAoh0wNImDsxfmvaebtrvA1CEyA1fCiwkzfs
wzA+jh3rnLxyUYGAWQGptAVBHmdA7Bz90AbDBPGDbyIa2+EF4gn0X/AUJJic4YU1C0BKv7q0prHU
CxE/sodAriGrvJWd29XWIoAxxw7ESRbhYHDdTOuWnmgWldk4n2QRE9od9equD9PhpU8BQ5WRiDah
EcBtsT0oOIq699EoOdU+r2MTkhyAvCbeJk2g7hFP0JdpWhdvRKoeGsN/VSxly168Y2nFVBC1bF/d
1k3uszd9ZLqLWhECp3LzdU06B0BKogDb6pLNiHQI/9kx/tRMJGo8dgJdqdzxltLu/UJJidib7NXD
9JPixflBJVobCaDbDRsaOJTjPmxrSLNFVRx0BX5eKFQw5L1p7BpAe1mjaaexZpuZJ07J2kSJNoBs
LX6T7NuGPnlsbbM5RZ13FDZkX73NAZmlJJwVQC2OAza7KUrU0wh8ezUPWtwZezMOWV275KgIYnoX
t24WXiLeasPxPre5g8wgyxEwojlKG4OVrT+zyc9gtyTZGYDJqnP0/hhsNDUXZ4FQxrMVhJA21f5U
6nM2MK21cyVMZ1e62atWBdoZHMsB9d9yZ7R29uxk2j4byoiETClW4TgUBCui8Nsw7pto07u6/6ns
x/6TDjtdr+If5LGak2KJ+pEdcEp+z0MoxFcIL6R5DtknKk9OT+JVrXsDbFZLCkJtnEVWO+E2zsfq
jskj2TaNV7HAoLChs981xnCAGZQerbiKtqyBQEUPA+Gz3CI93KvWp6BpziIz06+ejiRQqQNIqcRT
YUzJomvj/AvauSRwHOsPgzS7nXmo2hgWq3jL25SZG+1TK9dOhKnUU0qq5QQcr9n3lXJssnKVEZb6
4nQAa8smCA+58F8aYsJbMniE+9i+E3N+CNGQFKWRfvIbvX00FPfOSjOy9KxDU1SHvrYKjOlEIWfc
airgNrKmO/SKCRmVqfEZ14NwHY4K4f/YQiPDBi4woFb51KcaoXq3/oG877NTANNBPWRi+1oXa5La
5pq4XqXp/rHWOvcpdYpTEKcrglbWfsgJko0VMiIWM90dQQ9Wb6ow1jpRnfPQqYI9Qf1i17l5lk1B
ULurLO+KrVXkxAx5ayYheqq8VuNFU/RENYFZHkfd+m4S0lrkrfKSltOw99uyfwhNMTxoViHWHhRA
MjctICKyyZHlgvsf1OQzO757qErlsgrbeEs+xrlrAF5uyb4bRD6EfUSY5+wAgWhcXZx66FqXhngG
jEbl2UHcdqotcw01LVobiuGc7DY8AHAuLrbFw5Qp+VJXEEfTvYSkyEhwMiOounW1wNvAbdSXSpI/
61PCwzelDyXMlJVpesyxrvZsh2G5FSJmwaDlYBnGYktWDDAiYpOr3J/EKTG99yL0Km8fZ1OaMk8V
X9NUsQ+yUCCPL0J4gYRcPLjLjUoYIS+fAPtrj06bx1s1REe4EImd3lXsQwFAhKzaB9d8HCNyB1Xz
GM1Fmd6VigkCySntZUNWdakhCtar8RctA9o4jlq3ssdJ2zesVgh1GxEoTiUCc9OKOyONMkQbWm2F
Vp21qIZCP4cVlHPYfs22Uwgbjr3Sb+pxcFYVkVQIPJm7R0vAXaOh89RidH8gpO0ePPjuyzqaypVi
Q56f4jo/hko2PdXRJ6TFkqXQQnfTpX31CWgIG/m60RdKU/9IbWAm5hhMy6IfkFROAGvYbp0iCRHs
vWJGwWRfaz8Vp7GbpYymsT33IQ+mrz4bXduc/BjoVVzqyk7RxGWcFOd+QLHn09jwvIcQxa776g51
uQUZaWLUYOCa6s0ru+nLYLMHtXwjWssqAJGjnU9gxAkR3Kl5Fuz1QTPPhYGsgalN5iKzilejboyH
vv/R91r7MNUCKkMOGqglBHtiL4lQopNDpxoTdqdeuURofItwqv8SmUO3jntV3elh+8CDRiZfV7ul
34IXtSvf2WjzTzXIiztyOtO+78p65XdzAjv0zcMgi+GeqE+5b0it5ncBcJ4teNu9HevqfdqHzbLq
s8+p3kM8z1zji11O23Qy7MfShjiQ57s8N+wfphDgittouPROeWR14G37UAVum8fRM+lA7z6c4eSu
Ue2tirW1a3rmJUNCqaiI6cVGsE8JR1WRf+f4EVhIo2g3CNSR49ezH2Ep2PKE9X0S9Wh0iKDbaQRU
9k7b3Rmm7l3ATUcLLQ7MrawC9uqWDtTch8nVjkORgVnrEEGMXZ4VQ1FPoJnzFZFSe9GNiXrK1U49
Jb3OjB7xStQMUT8N7ZdU0cOL7tT1U84SWRH6l8xW1efQ5qsQSvZ+JNuUzq0QkTA2TqMAn4R0hbSs
dyKM0n2ZRkJciCMCbNKqRTZUiDmKnCkDga41ZNSWFKIY3wiMPhl9NTyFZd0TRo8hANgAlts+rc5W
rYd3UTIZi6nurGfTBaw55nbzyp9EYiyM8q9t4z5XQjyGPOqbwJqIL6rNQztBPyHNwra98e1pYQWD
+21myeqRA0I7EMkuUcE8qRngHaJx/iezBjutB/beCZLh3lAhmwVhPTMH8mQHyRYVR1Xz9/E6Mcz+
GCVdtnSb1v/aWBHY+MJ+7SLLWeeN/aN3iPxqbQLyRQeAVSaqciGEjDLOlMVfAC6+CJKTh2ziEj27
8Z3dAE/IPUU8Mn8Ct4+h8SXAjYhRkipIyiF4koWCjsadmDxnjy5QuZwcb1r2hRMeZRG2JDjKwPgq
I7gBOEtNEWJZtO0fOlPkrhQPDbPXNlaGdhsRfyWf3rkr3ybNbCjKKifTBrxagwUZlhFodi3dgMQq
70o/JanboYdSAtxhg4dEoNs4zUaNFOJPpmJtbHJfW4uw7yKuSOOVgccWiMzk1v0GB817bAhwLerE
TTekA+oVU5qxyDElOqANYc3h4dLs9f+vuHAVSLj6Nnz/1ZnjL4OZ2dhAN+Ew/6QQ/s224YPZxU1z
QZ73Lrlg2//HcyAaO57p6aAnkDS4Wjdo2EYzRSG3gKk0YGobPue7cwNmKoZlzr6rOs44nFHn0rZB
czEx0i2cOzTdgUusO/8btQVgxL8xedk+cHWAf5oBZRt3JEld/oVRmmhRlWl9bP1RGvlJbsKHMtGX
6IJ6kOugvPegm5fpVHkb2asiKHbt1edIouxNElR1/6/nykvJwf90ruZ9DQWSsQIo9EEWbpKUBTH0
v+o8W+UBNb33btkh2yLiv38NVOqjjdQ1a4apOt6KpPB+rYZmqhxYwnilZzBtJOkR+iSqhnO1HDN1
1feBs9Ht0nzRneZHnDX9WSBZqaG3nTsVkvdTP74hD8uqbN5yI3ZpeVHD3Kg6k4ka1OQTJ0Q5SR7Z
hecfkBJFFupWj33QKl0XEVlX0QZ1/JF0iYGwigvhBnKMxp5LM13tIOuB3Z7ZFKnfEG6KtmNkZsdo
CvJjMheBP6D1pUKd+tAhq7KwQ8jScREr9Z08LLae6NlMzxcCh6GQLAd3JsTYrQdjcqEzVmiSFb57
H8xHExsU8oBWviw0dNWM+rOnlspDAxGPSDDv+aHo8nuyDPm9r8QUTjmSQYD83DS9gENipqCvCwJZ
G6Np7jXiO/eiUMwnLQ+BmHVkZ6TIAhy3/gR+87lMEUBDxdPqLnEc1XugYI5t1ZdWTZoLfwe49xAy
pGyTxfyszG8usZNVG5Lb5d9OkhdKrG5rVCw6+sEguWKF7XiQGJJbIdsK3Rl+6ZBtnVk8v//PXeN+
jLqtCbb0XEGIf4IHbAGhs+FZm3bwNNSjdtf1vDTJDjUbZBGZoTUdDI3TdyzpS+jzQ2QjZDjlF31g
y2cpcfASJw4yEoPXHYqMVHhOLnMR9XX0WR4lP49qmKLXttsRpqf6Fu1ee6UlVbjQnMzaEA9rA5AW
1HsYhRuRegLZopEAyhSQVKx7iAFDnAET6Ng/DKp7gYVXof6WRj+CoV81ZZC+Nf4I2ckEHm417NSE
EZtLH/nLNdBu6y5FH0kjAkFChB89cupE/O+DEUC06lT5/TgXpdNb0IuqYi07KmLiGs8NPUrQAJEs
i+9OOxCFToDZpn2wKLxS2c/VLOtm9xFnUvZGm7/xePIH/axWmVk9ks7VjCk9TFZjkC6LTe0QZWhu
LBuAkwBjwavIxmt/VGvf7CINtk5qhas8UACgs6lwN5byXWnS4QQoz7hPiWS5kZNMn4EjsOouQ4GE
misa4EBWgRa4hYSWR0LxWmTmkjPCX1sg9d3lJdBr32TokAyLwdTHDciR8DFnN3enAwH8HvZiO0TE
ray6uneychPP84gsmPX8gzXPI7KaysnkVucfePYngNtOBcGgQRXhFFSms+R1M70KINJ2rds/Alhh
5mSFL6nr9SvV8qNjPlXpCcXx96FdNkF/TvOXX16FD1c9iN9cgbSZLH/TiTBtLEN1SPS26dk2Lyz1
ox6IloZtYAfuH7EdJrvQizF20GdokzJ7wzQAkdCmmg8/1j8O/aX+t8OP59bjFLOFG8wVaVP1uS3F
Bb7scE7DMHrOoddiIgTBd/SRYeXfLAvNhgnkK2l8zKCzyaZUJq3koTufMUBKWclxt9N+nnFrt/SJ
xIc847/vUWbVqcz67GlE849cYt4/hnpVHX2bXatlN8VXgeqkGAzxGdn1cGeiib4WlVt87Q5NKOKv
dUpevIFJsEWnpv6sKOkuJYnWT83TIKbsQbEb65IG7UmMTvs6WlawnWzbXGlO075mHZv0tKqDc2rV
YlsJ6BTIkaREDMbgrfPrcZGq6nDsMnYiaQztbm6v0clcqemEhmgIdW7CHUi2t17kQKqP9I2fxsGb
1px7duevkGCVLUZG5ko2i87cNVERPguQjofGRN/D7wklG3q0/I9fn4vv1e+/PnRImPFMwzVY4fBT
pP+Xtc0UGW5tq9DeIy02SHXw6orUeHoz1cleQENmzVD4xgUdQF7lOZunxLMXimjq41SPxiUQysvI
A0t4Ko8w6vDjY2Wo8TEtqvcj2aa46QORFLH90C7HDq091Hdy3K07sssHcqN84/9wOdmm1tEGPjQQ
KNLOQ9v2RxVJ6WNcEYRI80m8NnZ0duaH2/Kth9I21Rc5VA/YTcmh3UQa6efQ3EmcH0CbZlEO7cX2
x3ylgdhYInQhSGcrpjIV2QO84h2PJBq0ZoQoAUdqYsYkC9vg/ej33o/jlCFcD8Bbrufeegn9aXu9
ak2UGj31qIzTr4VXaLvIsKvdh/bb2Ngv1KOs2lZ+bIbU34bxOLZ3tyG3c2WbBepX75NhK0+VnbL9
42mpp15wVuqXQx6v/SkZP/HyJAiAjs2rPUKWD9HF/wbA9TTFAmQHmnnwApQWFn1Y3DWWV10QaZ+R
ItmzFg3RWWJJftamGWhCVO5Z79LoLIElc5+s6bypnn+O/H86DxWBX65yu5/gDrL2+x1kbe77/e5y
pJUlzi4uZkl8LQxObgF6dLD0fJk6pjjJNnl0K9CeoEMg1Whj7nUd90+Dgzlt8+9PsvW7XpPJ3smY
t0m6bqm6h8bchwe5aMccSxDD/QHPQbPA1msEx+WWIics2+rKJ1mJ421vFcqnIrTzJ2g8Xeoc/DoS
J9uuWE/8rBa+ynoi6v1rr0eY/dETCO4yU1lTqR8hIoptXajoTsxHxtwmj2TbrTcvfAXPj7/GyaM+
7C9aNhFGcDxWr6Y+rIkXA8KbxHshO/LWG9hO/NUmh0xMzwSk6UCzcbDuqvk8YlTvl5Gj5UAvRg/2
379j53cpNfkdG8hTwQpF9mbeWP4+WQ5BqOh4fCg/wkh9aqbKfXSdKEIO1+8WctZk2fW9JTLxyPIy
JCv6V7tLe/2zvZvCfpGX+jgv074PTuj9Ml62k6X+nvhfw8q7eE0ygdp1U+3o/5wZrkdzmzrV5SoK
baJ1Qa0ycJ44ZLcs5BMtj+RAViAIHQCzaTHrYJq5XtzV/GwBMkhFhpONR5nEBboaXnYoZ3W3NDdU
yI1GuJRVKMoJyrIIsM2daF5YaN8DfA4HBGZD621qiED7o3VIyqY+93pfLJowTr+X/Isi3x7eUrYi
q9sI2/rhW/u6c+2dYxjI7Gs2P7xbvTD+Y8Vl//2/6LA5NBGNMy1XZ0//+39RAPpX1CEwflhZIxa4
7mlHKVAlC7sO+RblYTOLrNkFYu9NWO9vTWXG45WEnbGaQsuElhGb93GNUZYR1CdzbM17YKzv7WFk
Jitv1MzFhw551uAl7Gz1cNW0ntLs8imctbjyDjaInr6WSOHvrNyqz/WMkDTmo7k9N+1xex0bIyJz
NtsYvbhOf5703HtwnPBQ9YXxbMSj+zD3QQ/+pa+ea3CDP+V5gqkFAMNd3RfRQR5F/fh+lPw8uvXe
jkTvIHeo19Xm358wzZofIW6El+YcSWL+AjVCjMdWNdxZLZbFv/9znBTpgi7rijdSYB1+HrUNnwt6
OuYRGuX12PYt/AScQl0QPjUXluy6DpBd16Kyik3UY/bG6q0kfZEl1/mwmKsu2usrGY9BZghROKVO
VjKWY3f5e2/Upfmjx0wjN2C3nRowvOfKacPdrf22l+v/6pTj5abuNsxT++doqi+5nmHBAZUlJgfu
dOn0ilplugvCVAH8VY2vXj8BOeVHeh97/XWYMjndKQXchtkkTy5bXHXtY39yfcHLNllc3/K/Txe3
wXIeuc0RH6q3K7vzlT9clODtsTGA1YMJvpcLqzTsHzUl7l8Q6ESNDIjsERtQD3ncMUCmLEpfa6O6
D2veM638hWeiERff6OFhFU15NknzP/W6utfnP9qorXRbjxWvrbkqh+nEYo54G0BP8MeS53JIH4Bc
4fmCgcqDGNPnrhjUPTqAwGYMuxi2RoqrgBwii2YeHNj5c9vn6v7WfhsrrwkligsoVn69XoRyMLZA
EODsCW1LHiXUP2oLGI5nRRdZAHF/m1JzPMia32vugx+/yoo8J3CQrAZdU7Pb55x/us6QIQD47w+Q
NYc9PzxAhg4V1iNKgpE728rfH6B4iGs8nfLirQn0dA+II7imNIm0pIu48CCN11ZWA5Eiz/lP3bKj
KawvNdmkQ+tn3VPjnVuIUBdZiUHeLXXfDVAzoY/YvnZS/eGSW5BcsAlT/yhzRxy7yrW2o2aFCx+p
6x6Vm1YsDXSYlz2ovW0ZtS9hhn9Ajkrispkm72yZvYaO/2S8uJkZ7WWbreXeGfU9XnR+uZG1aTTR
dPTJJS57xAgvY57X5h0ZLvPRDaaV/FCpjk+PCptiNUVq9+TnbfDIWnth56J/kiNQ4WAdgcTPTlah
7Lv7vuSnI6uageI/CMt+k5gTsGY8PCA4j/d2MY73U9kUqAoGs7kC+rIYGrSZvZRdiGm8eYVrbsEV
4FsmRLCFLdYhqDVol8Cpu+WkJtpFxKCSyZRrl2huy31XPynloIE8ijVvj946e4EkeLACnXl/Lup5
mSPbWXA8yNoUqtBiIu/g2rHzMAEukVNHnYsJULOSbrSqF4cWlaldkPmPTTLUJxlza/QMKRJvpq0a
bfAkCyX1H+MYLQhZu42QMTt51s9ryBGhGEYygoQmbvOinOx0rQ5Ojf/jQ7OsOh0y3aK79t2mTDk/
yj6//XGbLOVRaZ662q1wPOHxLNwIag5Lxr1HI+5EVo+8Yc5u302Gx84B8DKoVvS5hZKJ31KZfy3T
5gHsj/+n3XzrstFmG6eh604I9EfdaG8ZrAQsumyxyOzA2BcYUgEtII2LyIRzihwY3/B8812mxY94
wRlI3c1tsiNzn+wgDTH0UqAh2YNAmKzTxcYfdSYcNchwsErWuded+BU8Igtifv95ABb92gI26tbV
aM5ZCbr4YKuJe4LECAq3r4AmtpaCtNbc6GmEoDEK8AusJJwQQQPL2hfqEN4FbQO/tjYtsVTU2FvL
UC+zT/UYjedEcTclUbjjbf5z+DbW4cSccJ36uvrSBK6ycjTixH0YJ58Y/6r5ZvsNkfr0rtNEfLFM
D2alWhirssrKN9B9d3JE3oIWbaoqPqUtgn+2bzIRlI6+w72Kl67rgVhPMyTg5kJWb0VVqhAvk2B3
a2rtuN8YKJ5Pn7WqRvvQIQtgoiiqs5x6GFgmPrhKhN8tKu4bxLCg9iET0a2D0lYXshuPIvMB7haK
IqpghYZMKha/+EN0hreJkgq3bZKFxwSHh3WrAUTpTNNc1JbvvJSO9X2YrOyPIjbuHI845N0kRhTs
quFbrLAZ1NvaX46qSQCry6unHLNDT9ftx6R2yyf8KsIVaj3xWnYaYeOcfcVby07ZJDQoCI1dFGhS
cTpY1P5gCYvdcj+L6k198pxA7T2h/ZEtC/Cw9bqssQAMU0K3QYKJtWraNvCB+VA2yiKeu69HQBlw
/src9+GyUVaZbu2Naw4KQDvQB3eDWcGZDqPXIR+8s1+m3rmbj3DhUIAQFiNyf1SxOhu2foXfhJai
W4o5E9OKO4yvOug+b3Beik6HNzwUOBiMpGKBLE+fp0yFpWTp0UUWQnlufdBTShfGF9SkhoM2Vm+3
fqMCgd4Xg76Ubbpaf3XzIWKh4BAh2yAjiLibKMh9I57j2ToAlV517jVtnFVECBD/w4hC4LCIat6r
YY75RaBzbswsFlmLLPFLbe5jpcGaeR6Za8rqVpv7QNrFf6S83w5J3kYPLUG/6/NWJnW2GRxMneTz
JjMnWd0dfJOIo1+kiBZrymfLrRdVNQFiVOruomrZDja18hnw43AsDYww+3lUVGC+G5UBHrVzL1yX
ehmg+Yt6NjtZeWk9T5IHrYERNCd8ZNH13exkGL1/gkgY6aYRMUyW2DWOw6Rf2tQBHIcKD7oN9jTg
MOnWF1l4bo2SS26tGh+mhtwVVrWKOk3Y6CsMN9XjtTEZ4SZ2OixzX0S8wmwlXoV6nD0UM07ZA4N8
joKdbLk134YGmpU+yA5U8IZ5KExuoFoFyd0taqD6is0YPmW2nfxREx2bSWVOCnRQs5vm2cL+D2Wr
dgJeAjoKs5UBZFSlA5qed9AGRj4eoOZnVTjVvhPuL+3wziJEnvNvEHWNCy+fhZoY3idtKL1Pueuj
4dEXF1mLfOdV63z/JGs6yvCgCct8L6udaLwlZkHJRlZDw242UejoS3k1G+Td3tEVaEGuX687Ddtx
XfdAavmVdVTN0QIsrtl3PSSEbzx7j50Wi2c4Uu62AOW7VsO8PI0+8fC8weGpUsIfTmLMogdJ+wQg
Tdm0aApv2eJ3l2Ry8Yqbh0RxtyTIpr5hfsV/pAuIvulp9x/bMWkkkP+2GzMc1XE0mDf8mgztw27M
IDAtNK9I3oAX39ld2T5ohlJfAJjH+6KOQWoMVXORbYWDEWJcJu1GVmXHZDgfzxoUbYuAT6M8QU1B
N2vhDh5qyaDdfh5AcEofDVXo2NooI/Y9BqhwWfgpLqu5pX6dFKU+ZMKBgqk7en1Q50IOkVUTQOB7
z+3kX86R1xnG6su/L741c9bS/+37cngPAV8gkUNi52/fV12pddCnRv9F77J0nQotupMIRokNk0cF
rmGQDdTmUoVOtJNtkAyd05V142KRCl9mtnucG1uk6k8pUszHuEM6x88Fm1FbO3846vREv7YNP4/+
9+N6vVo3lkAEaUYtWGQ00PKwo4PcFsuqMKP4IMOIshqbQ/RLVfbeBt/ObXJINR8G36qiRrkT4La/
UAfNObp5np/dMd5Cuw+eZCGKEo65Zxgbq/RAJk1edrYdY2HqavmtikcFjcysAVrZ6Zj7sokMXDNm
X2AYAOQ7+wccvZr/9g8b5dlZ2jXaFxpTsl1gNuYOSfaKaJSyUoJB28hqNjifsITKHjN9Ki+Evu7x
bUlfwySvtziAkiuV1WjCqLP3x1MfdeNnI/sjSqfstU+y7EAUcf5lc2lSpTDwgYXtZe9oolEdZNVz
GKoD2wk+gbyYmoZiLT/BtWrOM1SXPbZeVl4Aot2nIkB834rCXUt8d1lBCD+kSQEeGTg/5r1l+I2H
40vo5saToUbGzg61AKZyVL25zjelcYJvH070W+0/ImsaMuC/bz8tgs+ugwXK7H5ClM21Z3X2X/JJ
qloilhQG8AXb2Ny3uEItgDYqe7W3AGanyBmg/ffsOhVxK5N1q2wX6MyvCe1oayXMgldPxQp+iiz7
Xkvs8RmryIUcluUWNhKBN1yrTAQtsNUewzEXd8NmaIr9pPbfcvxB/kyLe88yIY1mwnhwWt/9MvMK
4FWU7QV8aLNO1bI8NtCd9xqGc5umMifESzU0X0ZNf5mv0zV++Oc0vV8HyPFDaCMXVBSANAKb93KO
UrRvTCdXoGaimxpt2Ei2944u2tOkPFd9297LUbJZVlFmnLZmp36V7bJJdspi7Ep/qTWWvbjeQTbW
8yVrbeggfWdiI9t+uZkLLA7Sbn34pS1l9jk2arm0+hJBCXmKvJWF6PZGT9DU+aVNjlEAiy47K+kA
of79U1c9Qil4LqGoVYtyJ9Qaw+TBydaRqQGZcJNsmcezikFU6B0ajZqPa3GrdJhGU89dcKgNIOKV
a4yrxK/tnHAz0sg9mtlbBzDik9MGzgkLkrNtBtTmpjbBL6BuVIucuJU+zX4UB8VM/7yNwJr3zxKB
4RX4Cl5P85m6nTo7TNOwEJmv4c1FQsyotVvrJEfMvqRbmAwQi+dO2QZQAwltBRaRvBMMvnU6Ij12
vQYMCT+ayCVWGxhUA+suzoMjnMEr0ZzV9Qq5Xz5CO7/eVjY52sSTH5qY7sxXNafCvw8TsXcthMwW
oBlnCzV/3Cbq9T4NVqHHoUlf5HB5k2Hie2wQnNjLqs+8tlc0XnqyKotSgNJKbP0ozxKugE+G2edC
fgTZZujZPnNU916ORzip2lg+eU353YyD/2bkdXh0yaCeq7KDImmaF3hw5sWASYrXPA5DjW1hkz2g
DeaETvooh9STAwhXmWW3dT1f6ZHZbLxuPVp18hUoCBL7k0kyXtGLz8nkbzXSq1/Nyse0A7brwei7
4aJAF9RKP/4qsl4sEvBi9y5aUWfdn9jczR2ZPfzZlY7yCM45JuPcJDgdc4MOFUe3814x7RvvnQRE
q8O7AyckbpL4n/LCM74MDdT/pOi9TW0ifVFUGnLDlb/WkzpaEwczL0pz6KNyKhftELFCzq0IS3tH
fVJGvrIC2fi7YgjVEjAEQVdNZI+yV7ND5G8haW9kNVA881jnydv1UhW/4TJx0nvXa9UnXR3Dta9P
+UpWgTKo5yi0ttexzYAmUqlN+RqruO/yak7hYOhi9og3gTlEl2EwLymQqPljXVsyJ0ZvJYivH9VV
mmxvGShCwHNUgUJPTBN4wu0NVmNDWP/1mQuzXUbAXjfyc7S5apLAy94/c2+7ZxT5sutnnn8OwI8s
0t/zJRNknc6T42xlTd5Ffm5T7/vr5/q3zyxPGmrlb59ZxJVKcjgPzk02rJEotDZt5e2KmGzYSgHd
vFeUDvCxPBwTsBGLtgFzGTrW1pM9rpIjjZElmABfRzZmjgiVK1a4aHL6fI0eof61H7ov4N6L94sh
PdsER9l9bWX7irICsteZEi+JISG2FD9F6Dqu26pE/F6NkqdiLsr0xeX39CgHtI5uIDKIuLesou2o
XzhZDpSnpMnoLvsAiTDZVrtEn1r48o0x7mavyffTuC4+EhAz2zLd4ICbPKnIhJxHzd7cRqTl2PJn
thAG5g/STo1HLI+A06JEjkiOk6dWYnDuSG7VO9mWDWp/xPX3y1ROLfT6MllqqhttzGaw9jAD05PA
HnshBkSdiEdAGkRPHtN2PJjGP4JpnWRO/eeYTN97NdU/u3nvoBnuZ/fgWdzdVJuQHvRGPA5+MM7B
r/SNpfEBSbr6T8IgG2YE/WtkGQjKN1N6kXcextxCZGiwd+BJN4VrV5tYnxzUzII/jF4vVwGY7m1n
u9aJpYxYm4XQsNny8TWO8YdVfdd9VupVaZo1Kbhe++oK9T5P8TmHafUQuANfcjSU6wB1sx9KK76X
ame/2oMaL8x+9J9qIRSizXhZucb0fm+R6cX+w31DxI4fUaX2Fk4Q9J/bkMCGrvkf7teXmGvdYaa7
9pCvRf0+MdZVQ7Abmb+EFKrmYPzQaV+VFqpxp9dfvDpz1kE1DlsYmvlnz7T3ZTpftfIQ05xyZE2G
TjtnYWzdXc8sSIQE5fjke1qxd8y4W8kT0mwDeMV9+x/KzmvJbaRLt0+ECHhzS08WXVWxjHSDkNQS
vEfCPf0sJPU3NX065szcIJgOZBUNEnt/e32mHqYbre2bveh99zbNVofzCSebIu5aq/ozZb7D2VEI
9N0XesHzpJnOja9dux/UMNlUeu1/9TFgkQsNt1vrYuLeVxXTax/Wn/cXkoFoxNpcvSRj3510h2LX
Yl4Q9cqhiET+Dsh53OkuYcWsFeIL4SOKDpmgGDUOdIWWzfq86sVz0c3Ip2qsBi9Xdg3XIOjF0e7U
dCUHFKvZePxqfgjuS7cUYY5bLEaUj8LknZ9PWVYFxQihmx6DYIqfbaVDoTr/o9nyEyhi2/diY8zy
RBmIcT9lHWd84ZrwSzvhQzJMZb2b2QXvU6Hv5coECCk71Sw72ZPiXahF14FP5MQfsvytwliAcqQq
AzeYtPd0rMzJWm2bL/zQznaPPK0WOCRFXMwiuJrWCqCjcj5gEeCvqOAitjRfXCOvY8D9EaJ9ul9Q
yywCo1nGxlIukrO6NHwd2U6eZMsehHcY3DkoVhT6lm2udoDUtnDSMnxLTUV5TgLgZH4XfAwUsR8p
c7Opa4+CDygYw1aopFvkqA0ZcgUppiNow2jXm7/S0lXPsjWfUe/d4C2fz9hNaMrnSbh2UsKW1RY5
EpgzwPPczj2SiXKPwurYnXbVoO96R1z0eaD2cWoFif73sDLAbktqez+V8dgttCRzj76F6f394RgS
u22n4a9A+9qbQbzzBdRsq/CMBNIlRYgEVwzK1aHyID9LtzoVTufGKrAxqdXwZGTq5ffkHFqINYhs
dW/rOeYkegWmA6IyJ2vy18BW4+c08tKXnuKmJyv0fgo7ZUwXbrbW24aPmXyixix+iLLVCAcqmNWI
CAvQwo4/0gDSVaZ4RMXmZtX7EHvDpDzK5mDouwgBwgsuFtZrPpFwAAv6AU4zORkU3c8b6eTDtVx3
O5O17qNxOiSIa/xxL0c71flmFmF9kUuVYD0Z6vBeo/q/WjpJz/lpKTutqFPmRWXz+dEi/PuLkqMZ
iFr5ohQg0WwWkopMxSwVmTPFMtYnm3kfjQufO5l7/E/2uVJY4kodipwZKD4lfPMk5y4l+ftE90ny
nNE8ycqyOV0RrHEaXgpqsl8DK5veDJAXBLvFi2ypfcEWLbKeZcvVjD2S1OTeSsE0GUHRX+UYxhSX
dCzci2zpgfpajXVxb/mG8SEgLOCHxTPkQfZdCy38fKdpelP9IFg0eCqf7k+h1umC74Z/lKNahnVh
7o3t8f4kopi9vlL3SY7mXOcJfJv1033Utny+U6lzcEWgvmF4kiIAPbV2neAaMBa3yXZihP8QLWUz
oOjr5Nb+p4PIkk9xlVDE76svclBtearCaLxD3ijFDQ/eAsOUoZnlMcWt9w28FUZ+0e5r25WTuOlN
TiV7QRm2F7Bxn6eGou/WBoK1jRz1cBM5RPUSGDylfIYZrtIEjzO0kM3Zqgok92J+GIdut8Dh0N/c
OymiYqhqtGucIUHFC2ekYGM+ByXhi4wQCBKxPUmXaZsnM5sA8Pq5isKzCgy6WNYpvIZGA6clR625
vtwfieP6WVW8yj4C2JT26+IouyKv93fyRogELycYtWbX6AUwsPnsg1baEMqBGMimXKEjjE869UX2
aCF7vdHCPkOOhWPSX0U33qfLGf3g8LGD1rSTTTdsKRksupfJGb7mftceZXdLSGfBB7Q7yGbQVIDY
ucLgXc/LkIe+1m9Gm+IUOv8p3pQ2FFtToP+YgfvVQOE0H5T02ptYXRqqgPNoz8ZtbeGs5EJA/MpL
//P+1zZk5EBTGdNGngUlrn5J0niLLV3+Kqdb2AosdXXSf798NzC5B7I+PGBJZIome4PMdSlzXTLr
lTgeki7FPTy65KMEADlZyeEkW/euvlPwpBuGbViJ3zk1XN2NjaQaDQEJ4pKy4dQMxEJKLR6ZQ79x
X9Qo93+LLrLGLXbDkP+eZ3gYxQvHEWsvBMQCmUY7aVbanqwETlmCs80Pf9/2VfbjMa6a3f84Ltdz
ac64+UuLTdaNDr62hUlyW1ZQktR5NKWe9NGUAs9intzaKuWWs6L0MSolpY1wi1WN2mbvDqV3aQzt
F0WN46fthuFGqWsb2A7bMHZtp7FOvZeWXaic5cfO29hr1iLIem/TzykxW9feKNxvnylzq55TI33H
3mX8LGMAPU5ZehvBpfMz5J9F5HAROmqxjedMiiS+pEqdHUNuW5IkIg30mBLNGZQEFOVqCLthPfZA
ShaOl+Msq8d7i7ze6d4H4qA/2UOLQMOrQ7EvB2gFOgqZbWerLv+02HgLJ1PdunnnUqfaGW9yNHGo
4yhdHQvWPtgMlL8AmugL6C96oUIaAKFRt+MVrux4HbNovAZZ+R3OR3KQLdnvCv33UtknD6qtUIXO
TRvpJezrowFR4Yjk4WYlopmLZppNPzdNRXP2djy7NMzNwgQDVdXmQQ7KrrIDNWKo2rNs+ZgcwzJG
cRg3wZ9nI+MXBTUl03NeQklOQs+RKM05i576vL3nA8t/5CxsiouXiDEJCP2dx/CSU1sLnVR5dn4s
tEf8uWVTHh4Ljdwi786ifn6mCAuQ+zPJBcAK/V2huzOwhAt2DhyZEFbg7LBw1Cl76+3/5xE7/I3m
gPhQW6JHRNKIUpjqi43MsocwdZQtOAk4YWjGN9mSB8fURjSoubE1sl576To3eOmIp86L5Wn8qFXm
bzdQkCbB/Gc+Yxta1rHvlfDFDjcWtjlHksXvGMzyJ8UjbEITzvFanf998hDX9VNqgLKSrbF3s+PQ
a++yVVOwdawLdwJpa2A8EIQwzOcDovDfj7BdEVsY+F/kjFSrfvfL5pimS8ss4xOyTQBHcxHhpMyy
1hQoQA+m+KJKeOk8UJjwMVyVBHBY9CStB4wY5Aq8u35Npb7rfCvdd23UvhgU/lPfvPUnvaFAWLQv
+ONUCJcJo8gJsq8fACYqZvl7UYMM9tnxILWfQE4sKdCPjlabm2d5gCSJunOKg01Xj7zoeSB0E/h7
4zxidtp6MAipyXlyVOmbW5f7vNvYmJ3yuSzdst2n3qaWy9MokUJ5xoBsz6OKH/yA4dU9h6EACuj1
+uvjUaCMcKbnPiVg1Ey8P0cf84bCOpJo+x72ffWF4Oyw6Hn7z54W6S9V6T3L/hrFL2GzptwhIqm+
gEReZlTrv3eCDQ95Om655/7H8rzsAvSlTnIFMgV+l3KrD24koPjMj+q5Tz6SfXJUzuu7OvznKJVW
v9cWtV8vvT7UtxIuhDYT0VpYD4cRDYLsevTLR4XdBifhms3Ws5LpZqb+SSkrmIA8SHy7lw/C6neP
U8Pn8+KgU1593gkRixDcsnZNfe4hIvnOyYdYdlSIjMaeAAnvqT0f5IAx6WiO/rPC5S8925BAuKWw
vXrnOmhy9GJooeRU2o23Utn2aUCp/dxMG6s9WoRtFrIJYJLbNHYKOH3rYmko+qbv4/hZDnoK5l4V
37wnpTW0mzxxHVcEVudmaHNiLyfW7hPhBcSDvteyynUZ6sNZCvSTIWueVSRAnblQUgA+rWl8qHE8
PTUJjHyJQVLsnGgtKttdi7/FR102X0bLSK8B8c/bvyxStFFd5YVuY9i5UhB1JuyVVkHQ8UAxV5F8
0E8rrlhQ2wxcO6A55ACY/Iz4OJoK2TQakzur+eIrmxB/quWUhdXzOKYmWjcPGu4s+lRVUZB6tzIk
2WP3oWmn3DTHTzkrLEme1aU3fHruSAR9nmV0ipwlF//bLEOptFWu2SHRkKT7AL4oz1C2uO3Ip5XN
fzwts5q0LzaV0gOm13V0HH8fYmNbEFNBIvaf7kzjOr6gSBeRh1WCzWFgguF5bkQhjmrZUUWW8V3m
OvMWtam9y8bK2iSmasFFRYjZ1NH32Jl5e2XrHmPH0YH2mCCa54F5pV/HyRty+t8rNdLXcqWckP69
stKzGffDygIPxu9VSkq0aHeRH1ffZpmK5Ye/kPIRfSk7+81qMEkpuj46YUSQPAH0wwbDoiiESAu5
LaejkoEyAbkKXtMXEU7RR0swfpUDojyHpl8eNIv4nQ8g9iVufAhfWVp9j3p3Rew++gXv80VTyuYT
ZmG1ijHiuBTC6fZuXXxh04/jFAy25wkN6TJoR/crG85dNIrol2Zx0YhrICCZ5lCEaEVoXnx957qJ
vSsMjSRRRCzQ0vvhi2kXJ8/j2qop/hfBBUFolnf2K6244SnqL8sxSSEQFQVGG6a242oxLUvcV2+g
rNQLyJ0nvqPFTc6wBhdc6pheZZdde80ydt1wL+dPAWXBVQaLWo4SxKdWe3Ce5VPJLhdbIep+xbNs
taHhLZII9pI8dxTVysYuYmslm3YASaALyq9y7lBk9TmL4Pu6kWKgrQJLRugKUHFefDUi5Gam1uSH
2nWrd9zAN02jFV9xzvTXfIr5UIBd+SzV73K6Ap9zO7hs7GXT1bDJaPsvhSGqHRXxCFTmk0INW7Vm
nH3kdabvC7CYa3nSTrFw9vCUG6AAD7CsuS/rInlJCtNZ4kzKBsLpcMApOp9LYcW1mmjyS9kCeg7H
bk28vk+WdlCLHehFhQTp3P5fLr6fan62fz2BFnTtIm6LPQEPQqKAVGK9895iLW9OQiuhBc39OZLA
VRn0xn1anQ9/TIPN+uc0m83Snlqq+jRGBruHBUnEv6IEHmLjaAJu4mR+oMAnMtBE76rqhRfbriAB
e7Dk2B90Wy/O/bVs2hW4ooRAwVE2feOtC+z2PUTVdh5guJPG5GSdDcMswZe5jLuFnY3iR9PUK1XP
CU4gpHqKAVp8NbF+ngut1ZfSdiAOJK3y5HuVeKqJyW2MqFQQdEK3CUUSf7U6gSfyvH6CVS3AGf9V
5oj/BmfmMhp1tC59Lz875Sj2ShShIvKb9pKNCrDoJPTfSRD9BJwT/grUnaUbnKfS9DeQN8OnM3/3
lLIwrnFcaVvDhM7fhlN4arrcWkfQGG7q/ENBGnP4rtiApytiYmbgdbvEAEc/KjWy7kY3ZjqIuysr
ghCyORr8AiZKEt+bwHqNne5BppSjfcC3NMtxRlGL2HxL1YFsuZHnXF9pQr4ZaNo41s5ndkhX7yo7
ru6jQKPbHXQF/qfz5LBw2OelIPnl2tImewJtQNzXGv6Q7XwT8ZQczSCz74SrovOez+x5ZbQLNAVi
jXwZHjVsATC9++iE1fiWFDsKsHm0dkiERJVh3EfhklhbygStezOMcDdVWxvA13xmrm3adhJ4Ksm1
+dBPW93CiEyO4jI9AB+oINmPzb5xy3aHBOtNawcgE1WXNSd54O39/Sg2KHGdhuM/Z8hpYUh1Jom8
dCubTTm78YVWuioG37tkpo6geGqXaVf6Fy6+iLVCkpubKgine6ecJw9BEX93Ikvby5ZcYSu4yIis
38Tz+sfUOCUWhXqR25f5aR6HVldvep72B7lc9jdTpDy5IfVf8LG4bs0L/Dj3VlWNAbA8sZbx44PA
pzhnwAafHk/mFy3ed0pxTbgh/+Np+oSLKqr9eC3nPp7M0RNIfE15fPSLQMkOMFjf5TM/zh3lursk
MKbdz+G8+vh+ENNOxP2gRKY4hl4IJqRcPrrTNLTahWzrpfp4aJFKK2YTDs9QspWKwOJ4fyintiVW
SGHbePeR/+F0wH63uh+QWphfyTifxw4Et0uybY6KuwxyT19rMbUsZjJRR6R5YJj4lMumDQmU+6aw
OFFAErzXSbOU/RpgjX1Vq2xj+3H61JqWKsHGFaewFOZbRjRA9ieZN+yncDDuZ/OA75AjifoFMRA2
tBqxfnko29g71vNBNlvAxxvVn+C0z309KGkyDHNbhYZAZOo/WvskbVbCM6YnLsImsbF5wPadbk3g
i+uKFOBL7b0c0QCmydkPTf7jVJhd/14mF9zX1oF1MAtzSNkb4cwx6soRSUPqmtlJHkYzyk/9fJCP
ZB+W4TYgd7Ve/mMg5JL8x7IYeteozu5i/71fnkQuJU3ub+DaQ4ecn/Hfnkyu1WoPnag6R+YI/aYI
zDYq7ju83Rw6Rfw+lLVL2DK1cauzA3Vdy+ZjTm8E6lL14P/hoxUvLApxXhW9DvYO+P9tD47sPfKT
Z4jq2Y8JFisfi/bPGV7Y/n9m+ErVrsapBVrg6dnREy3BKwjSR111oErE5v7R5aSxjcL37ymPFbWe
iB2EmZM7n0T23yc7o+pgQVKpS0uI9jqWXKERXxJrJHbike6rnV0BVWdRjVZ7vXeWebPtdT0+yb5i
HmjqNFpzj62u5GnuA5qDLjVxqvWkopoXE0r6ARDaMk19sXz0xW7oOPd2MUHggLv+n+ma5tCWK2Xn
H+Oy3TQgH/5xun+dOMynlCPyIM9IieTvvkeTbx0XdjnHzTEkAkYYEQcAEIE5RRmM5WkYtYzMTlGp
TxV0P9UIacoR4Te6WAVtDXiId3kjO+0aNxZyQDAlkzpalEbfvFToUhfUozr7mTz/kvV18qy7n3JM
9lQexm4Okcflo8+2MCnA12oWz1j1S4hW4KV4kdPlAck123a8Gu7PIftMnNqWiRM2O71w+52WqWhg
soyqh6hPTw2xjx0+dx+VX2g9n12XoxyRc6JhaJdgUI2VNs+WAw4lKJuiM0aS0piPFTjbNDc/i7M1
xqhUDLjBKxib4YuWJbPhSdaSh67qzZBSXjjmzXgYq8TesnEMrlT816sOg+f3hFvnRU+N319GPNuR
W32wSOE/OIPhoVkyNcjVkbgpPkk8MNHpuXfUdK+mSbxX5n2XWlTF2hjG4VY2hoqxPSJMzU329zNR
BE9wxW//6jDwWqRZfvanbFXgu/BkWDp5XGeEOvtoy0fy0ERNsTMbzOqqIDjZfx8IrQUnaiiUYxa5
+lZ1GxiSzHj0/2PuhL3krG3713M8loaJ2x3aTF/Lcz/65aNH31S60TFyXx89j6mPPvlikumkK+7s
F8KLlbMo+Yu2lZ07yyGwmpMbeuCmHSC2A5iYdR1PxWrKnj0HS3ilaN1bmevX0hmTi0oi9dYIbcKl
u02fuj7zbpOPXzFxF4f/AaNm09sbg+0/pUg0vXH09tTLpUt5prirtZMXht/koEUV2Qsu7Sv23Mc6
scp9hrNeMZt8cPSjjKqapEPLINvyYcaH6ICitX2yhsF7w171K1/KHnAVLV1or1mu9pd7KzQJbLnD
9d6yHQCfhfosWx48X91OgXUazoeqF9M669vpIg+UB8PA8g0ViQJ9eWX+HqhRVMJscd11q1rCXqRy
BLzzIuAXavc4Q5XESM+CcJtTuX589Iu+9Na5gfrS63EeQH9orltDta8topsrTqwg1UxHh7tTIi2Z
DwZRkVOWkajyuRthV0ofWP2tUU+QqeaWnBtHpr6o7SjZ2SLurrPvY6wMRzUa+1VGZOt7vOLe2f5e
C8yscTeBKKGUznnsSKvJgQrMZWI06peutwwSyO1PL6OOTVqH4V8Jie6Ph/FsKEhat8E8M9DBJml2
uVYHxd8rukPMORVX26rLW9ilBRmzvN4T3CtvGRucbd3Y7UqOZs5gneo+eycYDaFeUHvniqiB9UV2
to9C3Duc3lhhaJ9tiw5kyCIXuXpocP6+H5K8/7P5XZls6MRQMZ+ICgVP8pE/FeEfTTnwjz7sKIKn
0s3jYiGXaFO75rfF2tXkoYYwJOMxZuHaCdX6qQui+Fmz6m4RVk31vensmzeoxi0Rg7lLHBPbhLLz
P8A2ERYo6+/VlAnEWmN7jlXclweynUtq2/LLEIVqs6VmdVznqLyudt8D4m8g1ZiN7l/1+cBdU3Xu
DRMSP+H+NRpYNulNf5aDchqX6J+Er+ODPIc8gMJABB5sSFOhS8PD473G8zowDap3yrJfCxLp+8ER
YOI7FOF+Z4Xn2Iijc1Hhpms1vk0kguZjIJybmdkifTJGpBd/r1BsqzopCDedKm8g6TTOpxH4uECE
tfNEzV350Yvv9twNssLeizk4SJagWqBgDnYargNHF++lY5nbyhFPK3PdBxmJn3lA9slRS+M2lwo7
5iCHrcC0q9hDTs7Fa1GIgwyOvqtj+tLgt3crkXbtmglCUlrlyifoiKWcMFZ6shJVYh7lSj9HqhMI
LhCKmr9kmkp+96618VqLuk7gTJfYtvQLEcl+E2RK9kefHK3jsFrO4YzNiPFjsk64M+rg+vLBZK08
WHWqn73iJhtGwQ/EIkP0tx8K5y+nHkWyZt+drs3WzfBD/s+qan4UGGW3aLD53MoB+VJ8tA8QmSHw
W6liAFeiulY04ftYtsmlK7EnIKFvfmCrPW6dqnHWcprrkyIAhsZ1dx79P6+C3lG9CdHg9KV3V1CW
3ZVqhO6KNy4W47VxfPSLCHfcappcbgeZJgfwmlCPhFj3cpHs5+8dd2PbzyEux7gAFiDC3rv2h2qp
n1lamL9ibwv7yvmpwLVGGuKW706jQI720NfhN9bum9ztdiizjItVNr9X8x/9RD38ywjET04XnLxW
xP3CnR86VRaeQqt2l5GfJnAt6XsMtN1wAcynYk6uIQZu3NOoxQT25wM1LttApSpItmT/3CVneRO2
HvfEr57jolXNhMVy1P1nJXtBJBy+ygPlM8oKO7BoI5vIRYkI+NW4rWJqFKlmhzHfjhdryrqbIOu+
dFEC7uVgBGN0M4VhvpajqpMOT1luzEkLltaZCF9GdFxyUHZRaYHU1hwvsgWs21n4zdHn9iaHmNpn
B0kb6BCUrgCLEYv471QC4fb8yySlYJjnNBX19pNv5gvVcQec47Tx1XWngapt3d2w5Z0oqM3mm4nh
bZxbskvV9fcc69mTnN/wkd3iT8RVZ54BgV597kKTAD4n8yimqPUVSjF9GQ56dLZjHGKzgV+fMn0e
VZvdoxmdyEupK15Q/zxZIApLY8Hv5vNQdyXiSiD6YzZu/UHpPpFbfwYwsK7JwebH5tkxrNd0HMm2
ppmzNYmuY3KOu5tZpIgESgWRvq0sQ9KTO9Kxe2xHomfP58cdvlr/1SXQbbbquNYAuq0KbmXP8pFi
ITeqSl3b6DZva6z02bI2qB9OSesTf+IqTSiWyBmX5F71i2Xf+ObKLXSiuMmsJN85w/PozTsiLwcX
y/Mv8G4rDoZeT8s3PfJxaYvTA99/qkPr5Efh+8VLqRrBPnAz3KCCb2EceFsfE2hwYhj9wFTfcpWM
+BRNb1Y0plssfsBjN8M+rkv+Vs9eudEZebu1GLMyvFLi5W1CcdUpL6aQW7sJQ/sKLtFdqCjCVqbw
iXZSZFlDt1yqI8If4KnLrufbQ5QgD1dT2+D4UQr16nk4pajkCXGShEeGuqZdI3p2FBygh2ZFpgOG
reC6rKbx04BscYHF10kQjgfKFv2VWLmGYBBjtaDQqk3Z4hbSmwhM9bTDWAYP9Dr6otli+tZWODZb
0b6ZrItR1uqTB0gLM9m4W3vRbC0Yjb988a3Os2jJve/PeND4XzRfwFRvYy//6DLEJHopNgZVxzpq
tUVf47KiKx9BniwtKuMX3GOf6iI0v1FKZpfJxuA/k3s1eRmn+amyTVhZ5jvVANUByTF3JzWuwCbl
aBtVUfqlPuVYbDjWVz3SJwTf7Ck9LG+WTPhiGfgh51xgx6xr9lWZnCNczNdTQN7OShqgswWlnH73
DZPr/Cb8XxUu3lswFG8K0VH2CdO5hDWC/2RgcB+TcvHA1k7V9DN6TP6SCSsRi/ACEsn+ZxoH9Vkb
jRm3fhNdp70ZzqFDQblU/PCmUReyKkzLWA38BhDxNPdFnZ9NHCcKSAovU5Kd+9YH0EOJzHpKeDNI
9HZb4I41Jj17r2rXjl6ae7+APW+b/TM8gprNZ1ttIzssF10nrkg/VmY99qiQzYNWuMpCjaIMpZ14
daaChOWIdwDwD1x/435fC7S5Kqw0nN6WsSLUXd9TY1aYOcJXdF1g98n2R85bUFD2HrfCPWQdfk14
Qp5dB5mzY2IoX9nbVlCfjKUJIJlhGeauvYMTr2P4iREb2C3twG25u+wpTEQfXO+JYS/Mqh1RcWDG
C9LrwC4i0tfViLG1SOyhvsiHFXVveKo/xiZdpSMv7G4LBmxflAS6UEeySp5Fk8P3EwR5DYlLX2TD
1EMsjvJDX5s4UrZQToZ8wmfYi/SNJdSLqpfVASH5xDcscutLyv3xqhkRmQh9/MlFzKZMZvKeGwjJ
S4WdwYKrX3DAdTfBJnzpl87aDVP3r5ccyH/scgM3OthF5vp33XZeYe4udHJ6+8AAmuDE3Y+y4e0J
velamnZ0UEsoZWTgobQskc16lzoFUNm6G9Sv4S2P8KtIBULkWvzMnIQQBgCNdaSUJa5YkXvpan+f
Te6c81+E/hhBfhdvudUWm7gsv7Q5zhOOj9NxnGloHvzupNphRwqfRLXWFK9N1H0N8DTapFZkbxOb
hErZ48XVYa/L602wAhm2XsQ/JCtxBdczqztVBf8sTJ5vWU9eX6+4dfGx646zzURAeWeHzRF3nHoD
B/qth14lXc4nLLeXaeCVZDSTDQZEx7qsX+HeN2tV666lr31GukOopqmfVO43lmLqcJxPO+ug4NtK
zD4x92mo9qu6rX6FWlEszHZpqPUvHdIokAc8NKsmXXl+8NzmhraLs0MdCGtVV4vCaV7VNHyvTDVa
eMbAra+bnSPHBjpt9OZCC9Cm1l62pyQeBxs3wXwDD0ORuOPSaY4lmF/XHu1F6OX6wslKF6+6qD0L
JIt10LTnfHaqn7Jy4w/soai7UReeAiGLmD4mFJ31iV8WFVmEnC6hipFFumyJ0B8KZfwJLV6HIv3F
6rOXxDL6PVwFRPgh6WIuzsNyxEl0UYBCXBKGBmKZ8/F35or0NKue4r7lN9gdzI3t2/pCKEO/ArTw
nqblgHa1Ppqj661wcEkXfUJxatjHT/LQhRhpkx19SrPaPiCBypDxdq9uQoEFkaUFBshYU9e/YsN6
t/rxR6235MAi84gY+wn/sIUzEkc0bbdaGX79gacRt2l5enMjYZ3hIPnw3tJ6VwZNds1GdHgQRZ5D
KsJNkWGjzqZupVOYtQIZBXdY69HSZoCXtSZbV/qMqCncZFdnbnCMQ7JseCtFT5OXWXufnRosj0Q7
xL1BhWaUT09YRfa7fMCnEWm4sYXQPp66KAvYzFLWijwG66q+15FUN9oaOznnmrVBtA7g7QrKeszQ
Jpk6CusFh1Cc3Soj30VQIaAvpN6yTVTy5ibqcysMrZtteP2yB5b91jS7TrGjZZ7H7ltL0n5ZO5Z4
r+NIWfgCGZAxdtYiRlH/MeFUQaFfV3wqFTlRvLmHfWmZ1oqS12bR8nP5OVhU+kTUtXxSVtwiTkb7
gE61XWgiND65gIlFS6nW52Dj4hMlofpZRJaAxYCAE8E2+uZi6j+Jp3PDllTdp+b5sIFQSX16VkNs
cXLrz6DgJ2Lw0+qTErJhoXVmfQ0U4xCN7JBUq/MISDj+SjbjcNLPuUIV0RB9Tm0yg25gKgZj0G4q
/NTVxDQPkc09sR+YHdZWUX9u+FufBhev2bnFDgeTQS+j1DJ1rBN7bSJK3lWZauXWJvzLenPZ2bzK
0o+TpUiGflEqWrIWgTFHQQUizbBG9hs0fEIGU1vaSMY3qqo0G7C839wuJcXcdNQwqMUrOZ1xg+lx
u0IphOsrIVJQPkZ6qazeWYxhYqwTQsB4ZHVbvUi8Z5g5/WYqz1g2jjvRxP554m+BtnNEs/iWRj4G
5UDeF+nspIuJtXrRAlHztZ+utjlywcY9cEkgAXVdOG+qfe5k1S4WS4oZ2o3hWstA5PHSVI3kYvei
2HuT5h60aDIwFpm+FqLYtHWBf3DTs6MovXfEwStR9zGFL3z//QnF71i5IX8K/soEjykaQa3t2Gs/
iWaLYAKtYPlHfvIpxopjSoZCn5IVAPRXuCVnff7pDlICV3Ym6pXIs5VS1hYX7pDCBwICy1z41lJ4
mbNQs4JEJJeHFnDlS196BNWtbNMIo1z0BUGNwgvcVVIEOM+RWV43UWmvoFR3B9iG9inG25QPHXaN
2BXHW83kBzVnC33BQ+eYGxUiXeM4Kq217iywi9R2VIBSHYtXdlG6odppY3IOlcZ/avmqLpyg/GE6
k1haZBl3nWocYXUTQh4dbY29QrHFVShdmvFbY2vVNRgHnE6V8iu/3mSY+3A85NaiGztInU2gXEAP
iPNgD8oiJ11/AlsRLnVsA4SneoeopZ6vIMyTtPWVaDfiBoHwp6g9TFat0t86mgaHAZDIoqT8XdWS
M+WNGz4Sw7ltyDYmqBIPge/myyxzT6nKLjDAPqdzVZh/jb827BGzmFY5tF7xFoa2c8xb5Wc98EYN
lmZgdlrl62ZM/moM9Dv1xM9iIq6FqONj2vXDQolH8EVef8Gdk2KohMuKamcHPLv99QhIfhV2VEoL
38fuqsygdik/zcHsn0wf+dZQRstIDNaywTdvIUoweWC3KAE1CIyO2LW5Y4fBo1tUR4h0Z7XmlspA
KmKAiNKVGJYf1YXrMLOfauzRD0DUawzBu2ZLke06GhRK1qoQ6yYrbZBWlre2KZ4VFcGbK0g74nL0
RQtTDCJrzeQblvLl88zLJLBgUiZMkIPqv+g6r+XGca1tXxGrmMOpKCrasiXZ7uk+YXVkzhlX/z2E
Zm9Pzf/vExQBgrJMkQhrveFirzHRAamkYFrxS1DnEd5l91F7SXyCo4SXPRLdXWeAlWNZsOWlSHEL
Y1QW8xxvsV/9moeluemdkVhHv5vmvD3Pnf0SO/2MwxZ0FwbYXe5GH05eRMHs6TXuunkg5shmMzxy
g7AT2Nno4wexk39UxTxvG0JmQd6CKMdrs/YrJbrgtVk/lXMigi5kiipsVLGc0Mt3Sjo6fl+kqOOF
yZ4YXH7KRHm0Vd0+s8bHXcPqDyZSdoamKfuaF2kTLq85AI6pSONrx342skg0Gy55kxheSd907FhV
xCEdnZ1dbUTzvqhtbZsCsNnEru9YKb6Hs8XyBkeuAoTk1nKya+LFZ9ty26D3eqTRzELd4WJgHYSj
ejB+GxP3gxoqzZgVO6SnAjHg+Z2Qed5ECncuXNSgc7Ccgq6c70LPYiQJ4yjo0/6rtuoLNkM33bWC
sBD6olAp9Xijel7o94ZN7AmPy22ut3d+KneV+ftO+DPfxUq9jRZj6+RgZCKCcqD1nTaY8jbdzjrq
9QbSZR8J8Rl4rr4CNhBQe9/6I0sKrERRNG1QggAdXvW3JofCZZAIxIqLEAYI+nw2l43KShprOEzo
MvEDmYXpHKf5VQkb4Y+YSj3HnfHVNsnDi7E+pUMWH8uF4dpUgHNVZDNq5+ywy4R6eh4NdasJwuFN
o6mMeyHUuRCcUtadenRMUQzLN0D3m01oW+peRbfuNDZW+ygsAQrCrIpxi4bAFfNesYOjOftuBiF1
EKifbWb8yIhbNkctnYbTPMXjSR59FpFtDriWAZ2CU8NM7RBuB9++X8rc3fPj1icjV+uTTbxr1wus
NDCpO8UNE0NasGnz4CX58tPcnmTAkM/7hgSj6XpnohfuhlD/Jda89pQ15UfrFgRQSnNqDyIp2CJ7
sJrdfDkhNrKcJmMocdrssLy3NSy0LKvccBPM46jkI+GF/byI8sQsUrIJmsPAGqoPOwEV0COez+cT
aumsc1TgV64kVcJeyg1PsmD5yjo0yS4WYfddqKjtSQzt3swna98yHJ5wgAe7mLAs3TRt9YbK+s+u
L4fHvZJH8jYlwtJYqYQCOVTg4fsQoTt2tGFxkkfuWp3ZcfB7b9u6nPnSFPYcTic7eofUVDPQ4SVW
GewuyMp6Toq0TVRqfqc22bHvBQl3scUO6aopXhqUM/8YyTdLq1clCFbwXReGPoPU+gUaBOW6S6Yw
XMQp57MlRNlKDcO9yJvD1DWrmm2IeXpynHp4iQqLNWCws3GS3wAxD/LCjngnbYe9oGasqjrrYacl
Ndvf0EB8HhAlUiHQv9+q0mNrNZnEa1a/RIAO+imGY+7XDjy25ocr8h/EXVzubDjz5OqWy+549UTU
xw3i3jGiOfxWtT5Xp3YtZFUWJmIePOb/63QIOuAfvVEv73YLnjEuSGitnvxmtL+yORkQaMx1O8B8
FoGRMjtgLuGR1KFDVPcngYrhBhuOTeu14DNjB6vAtcAKXdstv+IQvSgEDjWlfwpz9IdzpUg29suA
CcxuSMZrGdZPGePAqSywgczr4vtS4OuroDW2QZhROQn9pSu8gXC44gZO1qLoZ8ekE6JU3JD/Kxm7
RYGVQ3R1yIqFxT1xxvcWz9L9uIYJVMsqTjOO23Pb6udFE1so/N7k3IeWd9gbXfCSRfXmSRqkQwgx
gkg5TkelsjNeHfRT4yVBlMZROlZNxBk9xBuaMT+Faqweol5hWQUZ68ytOaIFo1gbQdZ5o8yAtFxD
x5I+Mu9ovpd1nZ28Svzix3b8BdDq0ZxQq3L1tN8mpMj0qfcuUyyMPUHlGtaYn7KF2FptV72oBaTG
kW2UH+d1uhnyqHqxUjLOVYXg+VDuIdpjIqkCQhurJNwYc6z5akfqWGR/gfpvz2GJkmyItsa2U0SD
cXV5MTQU+2qG2Z0zt+4x7+FueAo7ZWGJ/uecxXtH9PsRsMzdceJqzytQHkLi6B9Vif9VmSrfh1U0
03S1EcRojLG1yr6n88agzpP4e4QZCJEkv3Jm8+uInqgdJs7vIiaexrygl4r9kocsX8oobTatuhwa
s7N/EJl3iQUwRjlqPxwIltxIDcJxGRqIVkRLtlXUZUddIafpFKY4DKEn9oLUwRaUprEVSt8FLB+3
VT2le7VZ4x0IgHYlkdY+HvAA10uEMePxVsInMdIq+RpiNAMTnGSCfs9qtVrJKwhiGra4dZP6te+0
v8qpxztzhDBJtp88TFVAeU49dICmchtlMH/jNCsgt2YLg1TQLzinN0WNSuYavVuA+k5G2xy8sVXe
1SUNYs8gpNrEBl6ceYAOa/QOUvBH3Lvi2WzxPTBU9NqXEbledyhANlpVssMm3f3aEr9uPRdsfRcu
ZwKfEarIyCmNZJAPxkKEumRD1XmT4TuZo72wA8DlvE66fQf37J6YPax3MuG/W/VgWl76q114YAix
GFevyrG3zArz4BljfMU4mNCGEpc/8/o3sgIJOVLMMURre3fQxuEuShwIw40oWVBn4oUQw69F749i
ifv71PXudUDYIinBMy8j00KetAxHMv+d82VPMuedkUvLN5/1x2nZUzbKuixk98+rP9v+vx8hT9si
lON8qBfKMSLyCfsjYVZ5HFaTxiJ6rcsjOd+MiUonWf/H4ef5z+6yTRb/apOfI9sWrS+3hlpjtYaR
aL4BElwzqa6HqsMShnDqf1qN0WRBsJ7PFSC7gb6el/XHpY8yXkgDKpayi7K4OcmiXqfZyUQXfyPr
Zrf8p67EHqvIEVOoRY9ulqbyOriF4QMiim6yrS5sRvfUnPayTRYq3HQ1mcKnR1NhZ68Rw9jnRf3k
eUdTB+bzeVHZiZb8Dhv+f7SlmNNp2qgeP9vYcfqWZhsvlZlrQeLW0R5PZjStlca6qLWpXkKcFpj6
5v5762ofBUDku64q80mEcRHYZWxfq0WwfYqWDSKH1dcExMU+NWrsi/MU1jLsxAmpOU33xu3Y5sRS
wvLZrsbuCd3nvcsce27tmSWSyPIjzLF9xpYfo2YHU1AP3HebOxfoh2qgsO1iWIns56mfU1b46nM2
9yfEUIqzN7H2bNjcHEBRCZT1kMpclAL9uEp8jx0j8rnR3p2A/nPZt+pX9NbKbTzZZaAKDSXWeGCL
OdS+XWUzXg5NuTfbikyPiiCTpkOUY+m9zcZRfcdbDcBon61sCiJJeWGBhzcj46+0/mV0Q8dOGUDj
EFkfYjLrbQF37pYniBTUc/WDWP5ylk1tpA8XD7V+WZMFROFo10H93sr+sq0f9HfPGtsnWRuTSpBh
mp/7fvHAqfXxtiqy6VbGYQkNNpkCJZqmm2xLKha7gKMusuYNTXNOmuI3MjR/d8D93UEOYwSDsn6G
LAr9TzJZ8VV+jFeL5KjiwbH57DAO9bq8b3GWXS/CbjB56pXw4mFcUS3Vdoa9+6qJAq8fFBV3jhut
4QmGbdmGPvG1KMmgyiarGgVSxNVPOa7LpmQSi6/Wmr6X1XTpqhuqtX9/QpntFB2gksS8SpArcNDX
tE4dvKQZX5Fs+Q/o9tGlwyrK1MIvn+3/7keIHw8F1dB38vM+O45acp/JxrGzKSYfBafqGclA82jM
q35Ok8wb2SaLsVKr534tolQBzqkvYvevE5+dtUw4SLaqr59N8gjjqur5s81Ni98qDn6bsk28jdt2
SNDqpIzjOfn76LPNVnpABLiMyx4KGaZHtzJq8oOiA4bBRxDp/NoMV/WW/j0iEBSErBlwFKeqxYif
syeBd+1Y3XschivIZ40VrmeTKS4OKWbvW1md4qE+zgk4E6Sa2HvF9jvu5eDb8BN5VE2S6ge9A7nf
T4P9PpftdIgRz97KzujHZ4e+rZdtZMKVH3vbOYUtixI7IzqnKlqMSFpuvzljyRbMiz9kzSq07L7m
CWQtcUP7zTAtVJL64iqbqiFiNVHU4klWQUyZfjZbXxt0Hrb6jFSvlYyocw6JElie575pLI0Oasmi
TlYrpF7QX2ORIzsbDBevMBjO8mQIouPti85jPfrTYvBe1fWrun5o1rPc7T2vfJIdGwRd/XAZcDMM
7Xwj2/CODIMYPf2dx/7eS+oREg1T3CwnNjk3uboTEu5ct1c4CyqLb9i6ODh5t4udMQf7GSX7ErWQ
t2i61jUu1J7S4Oc8rbqXk30nSGCR/NWGoAKV9a5kI9GpXP0yRBmz+1IW75Y2L6zzGeU8x85ZixvO
WSTQnZ21Oio4cQxe+IHsbv4ORBi/ksHcy1pTT+2bYxwZHZPAFs3eARWEULHuQd/KtMNchvF7NxPJ
yhtSUtBo9IOGpK4fkxNYo3yOP4J0CZLcHHaEsdbYmMtyvrgvg1GivVpEB0/f2isL1VbH9ioLPT8Y
pvJilO2XQVcSlPmb5YUvjQxHNROvztm7KAa0yJTksR/ZNVRDHQ1BVLOq7305voZho76lEUqTIG42
remF94K4VtawVleVhvuzaKCL1kIexesaw67M56iM8keTNofJSTHGW9rlP2vbNQ6dYUAVxydus7DE
PRdN8Rdr7+6na8aXcS603y36DZnXWWyWXrBG3LAgxzFy6nvgElaGvjvqU9GKv0a6dRO5GsbgaXdM
APL+1AqE4ZTX3LOsm25X51ZTy12lEactlbQMALDUJL2TLyz6MKFBmNaPey/ehDC7Xk0U4AkE2MnP
Nv6uRsLee522ovNLF4V5YoRlGlc7vDYI2qogY/EtuIp0Kt+mIV3ZhXl8ktW8QW8U0MQTzHv7NRwW
8lDD1MDVMObXpDVXflna7UAFp4euQSPEUsqDMWaln+Z2eyDo1wbmSitnZ27cWPrz5wU5SBIUW0BQ
QaqQ6CephceR3icEb+yNqV8npb9FghHIYKjdRaFeoYRbgvrCY+Edb+DuBb3/q8Vu7X3EHv7ad/pO
nkP61DsPHuDq2f41MDi/m7Hj3YsaB15bt95Hy1juAlV/eW5GCI5Ys+rLmore4q0Zidyv140ki2+l
Xgayhg58feu8bBeHtfXeV41yJb6/l+cGz1KvTtgeHrXabK79JI6mmqnIWuiHrMnFpViLXp3OIu11
wjXU6qEbd6Or2GgZ6fZl1jWHPe9SbIjooBkgG7GcsS+pxRyzLMW50LGrUCeNs+HSi8BMkhHB2rUu
T8mCBKbZVeNFVh4fVTQdIu5dRRgVZ9fDNCKLzWBc4TNgtTGEIZTDZLVa/wBJAJurV9gzWQvgRFTn
Xqe3cFVxRDP87VGVZ7S2Hk+JlV2KfPzLrNLqWBDxuoxj83eBAqYT1Jnd+P86Mane/KzzVT779oaj
GZtuxqgdADnSIuunJD3BoFlPEQwww+jFyNx5F4+QKbVcjV54kyAJ2KNYnhLgVbJN9nOXOnqRVSzS
XmHcEWVYr/9sF02HfFFrK+gyRi1LuRCP3SWMYZxSlGlfAjCGYjnlNUnktS0xGT0RAoqAc9j9W2GV
73XYxBdZ87wlXKGVJZtdTk59quyVyU7ZSJfDm2qX+rNdO19AjPSAXuiBdQQgTxPXGCpxS46paDPx
JKtaD5QDMl6OFQ5n66VMj+HkgRxeq8h4Fi9iSh5/WDbZ1uInbR7hpEMHq5gIsU5ooshqMuEGZZtr
IFr+LduqT3AxbCxp6JzrjvXaQsGVNfn9+kg/5HbRvsrvXqw4r9lKFRxt6N+swKJFx+5EVutYFTya
5Wpws343u0AGKUUIaq3JT0vC8TWvCfGSWCa1Zmmliut3155skgUEkpeGsdpEAlu1yQxFtpa/OzNj
dBpFzncAxOeWoxiGyStGTuIPcYuPhUjo1xoNa5+kfHwv0XXb9CwNNyP7lQsIjvxQV3Z46g0Rn3GG
Tg7kIctDhYjni16kHznybL/6xbmZSzx/OG79qywqe1OZ2XzScDB8cVPQN8R+kl9HEvEdEXw2Blrk
ppd8LlOQOFF0JkW6T2fxZovS2CDHCXyjzu3nXgyV2BSNxuPNmzrmxYssFGwIXoiGGgCqvjsoPPpj
BgPdnRryaVEzArgCeg6HTkVjc4DF4vXzGbC8OLZd86PucuVoacXyZg0Nj938qoWt/mGL+GcpXJ8E
/fO41OEutuPfzVBkLwlOAoGWO8oOmr76UVupxqK132mubr/H9p6UWP7FEGLaGcrqm6fk50jxfrJc
V0/Yd/w2k+rHMMcm6Z3GOWggRsmyuUFaIzQ2t2mOAhPkBy82sm8TSSKsHFygSA3JSocXO2tmb6vH
pJcagAC3qtoTkU9J+eF50ZfpPe9RJyZLoH1pROQdLI/MJ8D3PGhi5DFNB7DSBBa+68bwyfrmwvq+
TKV2M5A7h4jeYNNUolhfERGzkLsk8DIT71VZm7eO8TLP3/SeRdK16m33sBQD8oczAOXWJ86oHDSF
vBqcpmYHd15HHiQ0Tj+BeqiXnAjYFn0le1va5cZArfLI9IjEph19bQq3vQudSZsm/cUhcQ+424mJ
mFIo5hw/zV76cylx6Z4ntHOFqP8IaDB1r3vfoiHqfAs3hSvJWw25eSs+RVZJVD6p3W1UqsYHyM8f
k5XWf0xUMMkF/U6GoYH8HROsr2rEIaZ+2KiI1B2xtZ9uaqUlrw0oFVmTRWPhOgNxnuDY2kMWYa2D
dJm91TlkuiGjogH7Sw9gI4LUnljwaKZ6X0itBrAu7UBWLYQUL0XqPcvaCLrwPhmQsWd7fJJNBuyD
vZPYzbZzM+3ujUYPyhMA0VqTTZjwIfjW59lJXrDOPkeDmZm1S3KotHBV+6yH+xICaTWT+iprVaFF
Qe6G5U5WZ3Y25Kt7vMbo6unacE+UHISAMy6PNn3xtOPolTZIXrrIgkXJjlejeJUXRK6yBFmDHZo8
yaoalxWd7MP6acpazBOBPwXSwFH2INQ9ncIKFajPj8QF6oT4avb4znjTVX7iLfclJdyxWJp+70IH
bbk2PuVFzExX9ekfu7fRlWbtdHNi+5ZPv2pPGG/ENP3FsOYb84TxVs/1zzhDaEKeI0Sr+ohTegcQ
o+abrfXguUZMw2Xf0tCjU1NVJNLXs5NKpkftEgt381fm+xowTLsUJy9mBQEVLbnJAnGUKsAttAqy
/7bpS1JsosZDvNvWk9sSzaC8Qg/tb3Ofx4lxd6vBuGdCYdAH03KU1VTxhqMmgIfILtpkG3cmsMUp
kkf/siONPKPSerDXy5uo3QF3DxFEh9vWKINzk0WWdox23TQfnSh1bj3a6Jc5VaCZY6wGCjKCHV0I
4jzrFUQE4ytacuxpwr70Qf12ATdoDgA2//157fCnKpQwgNkPMEpflBtcOn2naN3wqMq23my3rcZ8
Jmtq1FV70QCwe1T1kKtEsQ8BbrzIJrywSOcNqeobehPdZdsiwpNW8mLIWtsr46G32ooe/FFZjPby
UgMOeX40wYI8Tqz/N4ZTJq+Oy2veo51lL7q5IbdLptiYopssPDXeq5UhLrI2h9jnJK27r/Q8yXzR
rVHgtnE28myVMMvnlk7orMvS3Web4WW/PVVl0hvr7qphw7v57Qw7a+7Umyx4jlDwGMlWf7aF5vTe
4hjxhKKPehsj7Olbzf7rs0PGPgXlja7bf7a5W8L+8+NDu3FCsAIZId+a7eUJI63XHuOVC3NgcSGF
fhohQZxkzcZeCuum9YSXxzetN/vjP9rkZVZX/Wj7MNpqNfboSEI7V1m4LVFCB0IADHXaalUBpEsu
pp22GRzVe5uG9T3MasJrXprsZVuRlMQqUyDmcVnV/tKE6oZnPzzKzqbhfosqVIoNE/hPrdo4zzPM
4ryXtPdW1LeeQOEzeq84cWWI3JrxaiQCHRSvh+nsDObIDeBkDHxqSyIVpJRmt3d1adOXLnWP8qRs
wgRHI3jfeUdtmerLYs5nu42xXRGT8d6ZU33y5nYAFbRExXMb1UFZB4o61duuc9qthnEKwCMcgMzV
QG5cjVvSETv0wlQDy26+dEZYwYcfn8J6fLbGCMX2mJwUvIQf4ZDurBjBg8xip1OxAsDvuznMif1L
uCUItvaojhHMCSUG062O+rZnDeJ3rD5K71uX6sVGgAT250SBSBoym8tsH/gY2PUmGHRVmU4gJt61
1kn2ERMCAW4VSDog5XHUz6pAaw4LKoPkAuwkV9nns/7BvovBBvTCtjbUSzHkx0VxlKdmqKHHjpN7
LEYIcIbxnnZTyvbPZZ8M2rMYY/cuCks7LWS0iXf0BBONalOUSw9naqPOxoAmDdF66ETd1qtHPH8F
cySb4Wd1vGpx572uInwLJAZ7aUx4j5HxZHb4nSoTcsFV8oGm6xsZoW3Sa/Wusnv3PBa4gBEI4PCz
WCYU4G2jOSNa9gWExXwM1X7c1U4cbkBqhJex/MXHxCfkVowNus+T72DMtFsqRXsqWKsW1qxejZxP
nppCYNOm3rFh0YNCEUGV6XDy8KnptKk9tUPYBqrpTtvOwfwyd1uxVXv9SzTjHwBiaggiAUVDFfXV
Av5xbXTzXUmT5lCg1viETCK4EuaUIO+c/qmuKqIk+gR/S4R+1CzjE0CCw9AiyNi3mV+29d4rZu9Y
GkuzzVk3sLXCot5I4Ea043CwmhURGA1aYE52tgMg/AOppu+McsXBJEvuc7dGHzjc4KPORgSP58bu
FOB6Wd+fNUp0EoBroSXBjn0wmO0NG7aN+qPJ9AVendmeJ4AGR2UNeBjdVa6otXVZzRKFx2ggD4I3
ZYMWK5IRydSr73rxfbSVS57D80Ucxc/TK+jlP8I1mhP5N5WZMGvRXFNPS9VoNxOGh8ljT7rXbqcM
/I3T+EYZJ09D2USnaGaFUWi8v0tc+dA7a+T2pvXprbHKY+mBJoWTvC/4AwRGRgzVbtp2H9vLD9dU
3afZzXqfUGAfEwp9gB06CG7taDvHaIxxhIgg02jocmpVu0ZKvkAEKP0pTX51RX0ijGwemMvHDMQK
8lbtjhv6p82xiJkJw5N9wJSjb6xXAiP6JgVdtg3T7o7fGhwztzN4iY3qGLeMg6li4vk3dn49EBNo
y1c0TdWncTWl7tfCMReLVD3UjnIT61EYmANIvVjT2aEozsDYa3VBlGWuDyhrl1TRL4XMA0oMCYpC
hDJ+jtZUf/TImjNpH4YyxPfEhdOkR+RA1Bl6qsfy+DnqAPKIKzuS3ifv2dTmpZ3zYoMbwHueqjF/
3rFWCPV2gVz8MnsE2Ft9WMgKRzeEVZg++waEUoh5do2y1NMM8nIT12CzCMYCGFfh8Jg9wWuRRzvb
W9Vnm/FX5IYFAmUG8EZXzwExmCXAw3AfCwe9fQjzm0GDytT/niANJsB+g84DztfaDlFnZ4PPl+oj
NF0FajWAUB4UDFg0VUEMEr2YKApJLNTufWmW2xzb3ROhxsIXw4IoWtG/wF6+EWnuNhZ68kdvwcUv
0UPruFrBKuHonZQsdE/WitPBrfZ753pPdcIwa3YKw1jeNAeBwlKvxd8mgKj7Zhi+4X1gwAm2o0Cp
s+V5wqvoySF4XK0E4ijX77njnsE/LKyy55A7OH2b2bUT3YiAL6U4xxkDZlUVJIoibQhU9JFJ1q22
Do3bVBsrw3oO6HoFKM6zAN0wGewgM5+ckqSUXqG5hXTsvbYGlyhPpW2zNN3XS2/ux7bx/sq9N7hM
g9qHP4XdbuG8M5d6K0RG+ZkYo19aRXTS52j29UbttuzUvcMI8GxvgQMFd0JKSgnZvA0Q7h0sAYdQ
NbesAJ89DH5f8wmNIocaYjJZ0JvRW1ko9vmzaKbKeVRtVv5Hu4Ui1grrYoWsHb3JAsfoFgA9G8/b
hVHo+bGH+prG0OezZd7oasSrGJrGWbQpaVNWH7/yUg9K3HRPqkC+CaGoK/alv63VIQqqzhMW0fJh
ZHfGRLwWq3iOWc7YCZttf53Gfrn06TpyU/PqqL+2CUvdps33deSosZ87/Ixgwo5Kz/5jGHNWHlby
keU6Oodm9WoZs72by4T991qE7rPwBnhovZYG3XDNnS47xWwPTnnoJFujggAAGzs5W7Z51SMD9oY3
80T1vjWBuCK+lwaT0l6FHhJcIwbD84/AmVYcJAbMXjPSUIWBJZrW6nUFAvO/hTKQL8K8/FB52GXg
RY9dYw1SYy68njALfg0OsudrIkARWGyHJ6XBcAuOxBBkHhzraASNtUTTwo4z5FpCI08ISh95UKtz
Zy6vaixmqB2hvZ1RpfGXtYpMweKPJj+WmbsAzZw4h1cyID0pNNBFnlmdQWQcpgVGCnCly2AOV6XH
/wmH52yrDw0OgBIzF68Efgv8WeBMSwmnQLiXOdc0loJD8eKRmjulXfMhgBu947UB2rD6HmPu/q6W
uMR4/S+3Cnm4ZZTAWUMFrdDZ6eQ8UI7nas+yWJjCAFh5yjaUvdEAj1hUylIB7BmCFFja0jzJj6mE
9pa0UXks0pohex6cbWulwENIKQCCq4RfoZiWOBXuxIrtY4ZnPk8alN4WoIAyAKzKOv4ekiPhc0qA
9ZCJ+CNGCg7x0d0ShfXWcTCaXJFzWwDa20zj10X/N1f8fGz/sK/pz/1U7Nu5ZZoEFZg5WbhX8ZYl
7AhVsD068deqrI0vSMijyDnf9CyyDvmk3ARBgJXequ4bczUeSL+pg3FIvTkmW7/1UuFhNm9dUlJp
fq4jX9qrJcJ/Bohx++ya+vKk5enbrLJLjZsIGcUYyvBq0tSE6NpkHX8PKNDHQwEiKtphZ5PwBstV
2w/hiHz5M0yOdge26yKNrSxsBEzGaW3F1Zf52G2r3PZeYQE4L+ryJkDwvRqAEewywu82zb7ULAyQ
r0yAVtYkU2VV5HrBmq8uAGgqyj4b3Jj1k5EDf7G2ZTQYPvbi4wF2RPU2mG13mGGL+LKq420N3ri1
NnGndJjrNvw//WBv9Tr6tdjKsq/SXJwR/ngdBWBvE1Ptlwgpl5eo01oyw0hhOqOTB1ZrN/saGrgR
wc5QMiTmCr7eytRwJ6SCnZgkYxVtHDEXAbvoF4M4B6P4tihehhiwGJ5Wb5iW9cdixczUK64uBmFx
NJ2XZMWNtsaiHgFGxCuSVBaLnnwoihEG6X+bZLvsXqyvXXuqI+6r10On2xRVTimBnp0Oclprm2gb
7hbVYGEYv6UdSIHwPndRvoug89q9Abdomu8IlaNuiOfdQ1dDYoQkbqgw2TC4qYOSd9f/jTUawhyS
5PxjcbvoBC7LEgGLVb6JPJRvtNXAJTvIw0wQQYKFxb83tRVoX7fXURCqlf2yQgpZywIcGoFbRx1e
D+EmU7Q1jkBrBBYrIKvy1VHKbYbH63X5ZY4TKOb1xnXrJ8qjT3yirWWqCCRUUTbOoliKg+yJpSZ3
BllEvNnluX79EHmEm/uysZ0i38pvmaE1TQIW4bPV1W8fdepeKow4ng/JfTqC4fw5rL/fbCbOoUSN
WuaAZZHJ+y8PU7bIpLQwvpPVomj2ca3o+M+s36kE9xnhsHGQf1J+DS96iZNmQpxkbAKvrn/J6/I5
gmO+/oyPX1g2SrwUrvcpu0tIo59tc60Pe6RW8GQC9PHA/sqnAdotGep5yedA1dvvEg8siwkY9dDC
ryOeiuRI0Uw2ZkSNkzPGu10gk94PnFesRt9GmIuB18X8ojYSors+6+7yt7cz92Ui7rMTrcGwbuEi
fiQct2bKqlPusP3rcRYGNPmfHw3ssA6Euou28ueSv4Y8qjWXtK48lE+BFesheeVh41VjecLX0QN9
Jg/XAiICz4aybzR2UegLZgIgAjDnnB2NCP5xKK92cKQAiewa5elxKPIRNJSdHOTfm7uOGHW3Tfvs
i5j1k7xzj7sEtXRTWfmylfda3pWsr9j/9xriKysGQP4m8gp5JNsej4Osy8LIcQzphhiIJqKP03CT
P/zj0ZS35vNpkGdaIp+bBgz7Vt4K+SX1seX+9FGl+0TQWeVazY9+tQ1B7vJxf83SGQXAK2NXsBrg
qbtrTdnDtI13pYDo3OvLTV+HDjltF6nt7EUkQALjurdRoXOihNuhJ2RlZfX//OF/fAd5iO0VZHc9
1h89H78eajIlSBND38ohQM7vA3LjBxtA1nzL4fI+bu4DTvGPt+YfoIp/30GDNF6VwJoUHfbdpSaC
1I2/KUOhBp93mEHwpDsulO7PwUUdXwtMLHfyu4xh85LbQt2h0TgKvyvip37SFWAe6zi0vtbySnn0
P9u8oRYIB8TZVj4JY5rvWMKwdVkfBH1G2smEY/35+Kwd7EbQwdT9CQm2g3yC58GaDktpsS1pgtKZ
MD5yV3Dl//y7dpUfwxissFcawBVWQMrnsyfSZ1dfAYxGZbervA3D2zosyydJVj/bKqI/64hk6cIJ
QqeZwKzkr06kMEbK/rL4fFv/8Yg+DuV50XjTwetMXz4Jj0uwFdgrH31HgkCOhWzYuz0K3cfPN/zz
WZZtshqtT6E6jrsOkN4+dpKdPGfKh132+Lz+34+grMtfTR49rpH1x+G/zsvqv9oej23d4PX+GHqw
lSPBn5vHCK7cJgceU+WA3EYbhPM6cegeRNNIZ6O66Dt8KMjTsy6Qv/hk6xiDOv/H2HksR65rzfqJ
GEFvpuW9Si3TUk8Ybem959Pfj2DvQx3FPjf+CQKOYBUNCKy1MvMhHetHi7UB+8OLisVilLNVDXQi
JSilK5uzMcWqjn3+mHZ2s9P1kaVEpcob2cuw3bQQzMDwmOwE7mBIJ7lIfezKjRfkD1ZSfLjx4qzi
OZhfp6UsKpfHZHlWRJesi+tDi/ygeBhFUk7TtcipEfAlPQTzJK6+GCQjnnEgZoXHrnWB1a/FWwKq
nVqR/VDb2dpbakCiJPYtA6rBW0B176bAUvhcsCaU4iN2cKAh4RTf0EfqS9AS7g6NyVZcY5GI2x5O
yxOIctkjD/GPdFBPTqglO3nsz5GeQ1DmNAcxySjM2jWY3Rz23I2fefMXQKt/AcpPjmJAcedFjpm+
ntAwZtD9GjvnjrycPccsu5H55KJ5tkvFE7FMBrIiW0eOW36fWvfKph0A3i9XMU8sZtJo+swkdmJs
XAO4kACVgAt4Iy5ZYyXuQD8quuBbA3KiwYvSK8Z25jETiy3idYv9YFvHgcAc/Ll74JFwFAfmOkEx
bF5dzbuoQPEyfG6qMk/CYKlvpRZpOzG++F2uGfTHWn0YtbTeybr2KO7qcmtFLm2an6E2BKs+y2D6
B0L+d4O2TByS+PaL8rywY3uao0jD9oEY/62SmCno/DrtrhCy6wdC04qTQO10QVOceBb+5H6SzPdX
3IlljlluDB/o3zHwTH1wyo0BQBpaDCS/QznjJbCZwTcwBG5zLpm4M+Kx9mRsjwbhwW6Gbsh/JnPR
YZnRlzs5P9DTfL9chKVV5ESX//9QrNV60EtX8T6JlYL4MaI4r8WXssjNlWOA7AcLWogZxEJXasyD
jMai6CJOOy+5RBaFTV61OYtf+29Y/fyhFL/zwypjPjZP7TVhARccgshj8KEX61ecI5iuxWsyZtDB
rL1B/wbXCvZkv40OWeX78lZ0n7Pu9AUNCAZBO3xex4knVazolmSpG8YEl4MCU6RCmNi0CBN/Z0nm
KElR/rCWnX99PvYgca59Bq9bS74iPH1n4qUa1/D1Zjihftjih+jlSbVV+SgutljUidxy7Zc6HEFw
XnsAQJbO4uxLcTlW5JbbuDQs4306NkhfGog6mMOYM8XECYUbsUWiLN48rnjENn5qn3/8mCvZKpA6
+cMyUtzC+ckbv3sA7Y/icQ1U2SJoeroHftNAuSGelH/PiqPnqYqgnOpg5/HmMxTEAymybOE+YUIE
wEO0Lg3LHlA0iGTpJ4qd+7NTyvQ4//rpSZ7BHss7M69n5odZ1Dpq2uA/+c97J3JzL5H9XBYHzaN+
6PX5BJ+PkhQcG7X5rIxQzYp5ZVk9iGP/rW7pIlrndbbILom4H0tR5MRx/3PUD9sZ0Vt0/HSqf6v7
NOqnM3nThI/QXNn4IPqmVxwNZ3wVxTjvVcULLxJMKYAzgRGxeZ/MbEuy1I0JmqDA7+hT1BrZuZOY
bsXgS9cPLSLr6h4RQrjg5ydavCzLG//ppVpeoOVFE3XLYeKI/1n36bB/G35+Xcd0AvdnIdF+/cZG
oY1l7bQWFh+uJZl3skv5g63i37p/qpv3E9Ow8xnEOJ/6zGfoIueiSN0fuXH8tZgaxB5U5JZvtJhD
lqLILQuypfOnuk9F0c9tIQxofyollAhRZgLk4+XE987yVjzCc1bUivKIKZttdVIkO9XJnpbpnWAq
YONLWRonGLkoi5mftZCHRclIDHs2HbmeUY9rMT1g/YeStYIZ+C9cbZ40TBkbgphdsnwEhAn520bc
SZEs060oikfBEpv+pc/yGCx1nx6hZZjeq2JMFjZIr04e9U1jqfG4FvvfiAADzEVR/+zVXbCb33hx
UZZknlaXsrhc/7MoGpZXVxQ9DCl/p29R/jSCqBuTiNgJJeI1Wib7eWE9t4v7sxxZoVXC5i05GhhG
tMlC8mHnuHQTx4pELAyWosh96icm0aXuwx8XLZ8O6ZxC2o7alajAewmUAtUA0QNLuaYQyTF9uHIU
8eonMXW5SZQkB3Fl8qhNk8MoW6sqsYyDuMPLHZ3f/Q/GzA9LhaWryImbH2QtFr2502zkSi1IT7Qw
gCZFhSu7G50cdwxsLspwE6/obKcUT0A/qmH1Jl7kv1atUva2SGfjOqlwDqZpcoygCAYlDmhNJGWF
t3K1lF3Dk+A/841VPvEOW6OBABkT8mL5MFTF2+uqexaYbQMHQCDDXSOuqrgvZQKUSS2y5zwEZyLw
5Op0g8ca0p16tmd+uvzion64RfPWdb7qYs8isvNrHuCcHB192IqrLE67JOIHLEVxYT/Vzbs60fIZ
zLn0FM3LX1J9X12bSOutkDFEKs5L3dcmC/u9BhHgVgUxSxHoGQSk2RGdSVoNFd+ZZkHTM7U6DmGe
ahSh3VR6T4GS7JVpDDkqk2vulfVK9BqbpD9IY65v5DYhSK/rslUV8KqLxElsfW06BHgqxBRd4sje
yYFvpFsogxBcZme/xSpJ1PBgHSvVqx7AZOFrhjQW4HlioV4UypfY7Z+niPYvHqCUL+Bvyg2scT2s
HBRFXQLhURLhnih7WCBCs4i/hI4Fs6DeXIcQLgSLsIWdim9/7xjueI+L6id4x0OrK/lrn+qoasXu
tzRnSV6iA39yPZlI8aR6bp3R+O5grcez63o4HJQadpyuW3lVWX4tR2J62ZLnL6ocm2sYdQivCqDt
krNJFkDHlDymRgF/kyxDZRTiZKpy4rgRYixu/dSCKQkxgQ5FAT9S9lVm5rdxiIqbyIkkyTIL3rM0
hVgYI7yRhd4mL6AfcofuXcd5tq/licovkQsNORKYODaTAXhlu+zcwiyE9VoG8Km5CInKMBhu6iQj
JsipO/bDVWafiNTAveZgbK9h/RraIbh3UwLQJbi7cvQNWk3pKKryBJFueBdh5cogPtMMvDWWd69g
w77LeELvsaQo66HvPXYQNISmQ2hVbHItUyRF0ZBdDV3X3JSocR7GKSkTwvZMni3Q1fRYGnw1iddK
bqGK1uGd0QfE5vpehRfG/T1EwXibS0RzwPxr8cwtxxeB4TzAMhOsC79ewXuqbS3F0DfDUKVwvBFM
n2mKfjItQp0Ja1U2qqlG9QopeGgwUADPHT+/FEDtLtWULEWez32UYUPtoDYywabl6ikd9VhbK7qm
nESSDd4/lVlbSOvBAeXu+DHGZkgNnluXgFHb7Nv3qEvfNFzpxIUD9+fd0sEzE5lItEJWwBLTjr9x
d37100h9H6qIaAUIcZ69PiHsGh6sh1HBl2wMkXEu7LQ9qW1YH+I4zG7cAgXIfy1/qXqJhyuJ9aus
tc8lrEFXO4geOrOogL5K5ZewxXFkQfa4FUXRgCv0Bfr1dFv2qxbhjtUwdQ+VGFG+kFiu6Tg82FRZ
ErBb5ozNh4ON9JsVj/pZDFVWunKzHP8AOAylzgRatB0fnGKz/ILai/74/hjN45baWD9UTb1NZWht
1i4Sy62XPCFUOGK0zyr2yqZ+BmhRfQF73t4wHR9FCaHd+guidYChkh6ypqmHqLO0/PNBkf0s2/Bx
oRpIoDawHywWU1YCQXeBP629lB1m5TyG7UQ0WDBZHKHBjIhm41KoulTvIdtU1qIoLk8Sy9OnyiIm
bLo+Zt8T6FJMC71wb/Z/5r8TR6m7N7MSzNl0/SCcJiIvGRwU6Hlm+k6HOUVkRVJ4Iwj3pSyetr6G
QvJDpWgWLQ3gjk33QOAMEXgePNfY6r/DH8qkpJZvZen5h9bsPDje/eJbnu9Ee9j55S5WYW0qRsnC
YC3ZqIVjDzxWXuBdminpInhPbM3df2ho2xg5mVfPNcMtEIbwnPcJGoZTInKiTmeXjWSDCaNaqAQV
eoP/o6M4ZO69HN30iAP+Xw6J7Y74ClnZfx6mbjJIbh/7Wy5jDVx/+nWitzjJkOVqdYnrCUeB21E3
ahCwMFJegylJIZi4iuLgujAWBm4HeF0OMa5PzbkMc/lq6SRyKOid+fA1+JE5OLSxqvh54aCJMUjS
yXo1CMWHWUq0fjpUFMWJa1hHDxZE4POh4mwfjkhUfdvkBGh8bph+1ZCHgB0fx8x8i5EnJXJptONz
PRTx2e4DAk4UmDebBD+jjLdiG2W+8iTnfnex1fJH6ivyU2dm8pPql7eGCfaGbxqkC6SDfP1aDf4v
q6zVs0loyaudMBTOnPwaw2bwGhTSV/DI3oNo1HPv6maheRdtRApvYwB1X9KpZ1++Rp2iPytukL0o
0VF04ZuTPMlVBfzy5pfxcGk9Jb72UwK5n9qt9Kgka1bjijmbaLypKPoANMWR49q/5ahDvdTGdgly
KX5NnBIebUWr16KotVV30FBN3eS6ASP+yjSa9guiV1AXGb26DQBUvlYtsggyeL39hK98JRQs35iJ
qx96JDPvudk/E0LTvBv599Gu7K+GZNenJA+gTjLV5r0aCaSQLSO9Q6IDl67f/vEss34nZEvdjCEq
4mblPisEn8FhW3fEe5IL/Xo7Ig0LXvifKmCRfxs/1amGRVRsMl7yzim36LXlMMxZ2XMiGeapipsB
zu02e1ZBTH9B+n0lGiXC2J6JwPgKkle+iirTrfAv2F2+F8UeNomj4gzRWhTL0NbvI146URIjNp18
leF6U0FEn71hJC4hM3ztXMIVAyy6dGFhM9MrRvew2RCLB60n1LLbwu2sk2hpa9fZ6kpn8NyhdjK6
zDwQxgSvrVy0azA+wUkUrUA2CVMI2rMomggRoQOpuhdRHKXhu803/yZKQ5vcma/TuxYS3+P23sEP
OukxTmr5GrjAiH0XuaouLe4E+myhnWgfc6d+icJaPhOs0D2qas2rEsIqX0T2RXQQ9fAi7nKpTG6i
SiQ6LEeBCYChbFQEVzPUYxPTexTdQ+Bo91R/rKpsZzd2gWBhuYXGPD+bg5Wdgwaw3EQWnJ8lmaRq
ChuaWXnYhE4L6bgZVA++YiEFPhjPMITF77JROFt4M/ODKILRIaRezV5zvYeSUmuJJZi6Ke3gruD0
I6om7VFXlmsCxYv4nSjqZA8c39qp+D7eTUM7p7ZkPOl+Yl3zyCDAYupWD/LvgWjJI5825cqyTkGN
iJw9JaMSu2sseBXxu//ULV1EzpDq30WrKvt/O16tCYBpzPCh7Mfq1ksF4dKZDfUdUV06X6Lfqey+
6H1nvlZWDz9QqmaXxNdMmI2LmIi4bvzaFvaj6Npr8aUMNOetrFJ5Y5ehcY1zBwGWsoQtBV7YF+BI
PyXIr7ZhtrYJG7rIOS+V3YffG4UAMUOzqwdHb7yTZFrRPoh9+QlWlXIlhrfGNzl3qp8NfiPCiPQQ
HsZBO2CzzWHdzY1Hx4RznNfdgthSSVdRUmYw48JRdcmZUy9m7m9aVw1PJeTkfxvmPqI5X2rBkRD8
DI3/Rh49OdyIdp+4x4sYLbRsKs0COGFh6ce5KJpVR4n6Ha92MPf0FPXR0CNjL5sd2O1lCMPSzybh
5SfLN6RtrGQqslSddTCI9z2idVNdFE23dmaUDPcBHZdNW8vVC2+jTOiPbX1j7fwIN4/0p3Ke7S5i
Sdpnxu7xyawz/SeYRMgideZ5nj5e2iSyAKl447YsivIWqnV50LWiOwV2baDu6+bIEjQW/FgEqzLx
gcxUc2ix3NZ9D73+JQp06bdEpOV8oiRVoIrLjF9D3H33Jcl6U8wqge1YGZ98E25wlijeAxBqe59M
pOKy5MbnNg6NPeaA+MEGCkSMc2VgP2MiM93Rf2cC/gb4UPqleuggE53ECptFeOTZ+u8EZmS1aZ89
pDmq+kvbELMMT3H17NTsCZu2UB6I22gIz0FhCdyVtcG45roHVdXQoOqtidJAjlGLU5rkLHKWVeIC
hALh2kTQuqBf80WxOuc5jZ03ZQilq946DtcA+t7Sj8uTKDYazHOpFTZHNWwhplJYlx2bnFC3rLKd
Fw9A+qrofPnaFrn7EpTju2p46k2UxikC3FKNB9HVUaxzoBjuXZT81tvXcR5/0TPVfXFHfImZUT3l
mmW9uPveTaz3kE/lvu7lem/VnfctU/dlV5rfciKykMwpykPnddkbMnfr1gjsL+wjL4g8ZLfSlSDP
9wBvNK2vrOa6qSHI8DijrDshWfo9ZEcDLxHEa1qg/RZyhwZkar7lNS9Lh0ortU1hNsauQ1Lw1kwJ
D8awqdBG3oiiaMBhm92qEbUtJKvPBDtxZq8piG5AcHSF7S67aVNiQsV7tiXtmlrF+AUrwFuTB8O3
IZgCPWrwHPBAQbkXq2/h2A3f+jIw1v1UH0z1/93fhnJp6e/aLuMQnrauPBvCt3/GX+r/1/j/3V+c
Vy06kNuOvtVTI1x3bNgf824oH1VLV/fmVAddRvkoGlI2v3Od6AJRZPWYT3WfjuXLCZ2V5OxDlW+i
SIwJbekUlbzjyUj+1snIRzupvlu6icY+dJxVWYI38PIHKakNAJNgvnql7Lytxbu+aeGx2SS9kj2I
pNe5X1n7qq6UqtiqfiRfvAIgHpOUKMDQLl/qKRFFU5MA3c/lpNi0bNfgevynVdQvRXGEqIPb7pwG
BLQtVfNISzlm0ht7+yHncn1vkf+Akcx5j8Az8VDl6dFxwZKqvfVlMFvnuwYBHdZCp3swbBvB0Qi+
lSyWA7yvoIkBHh+rXNppqjN+hZGh2zeMKghPX4FlHcU5/IRwvraojStK2M7NbRQcXdPYiFc8qFy1
F+JGDFQHNG2nVnV/Uksfzu7/KOzM4jqGnwHOZfMlGkTSwtW9tQmyAoneWkc91nPIdWr3MbEi6RGC
6GajHhxkxKJxhNNFgzsGEnJLX7EEARcT9uVeKpJ2z+YPWnztT6HX36AY6b4GIUrwUVO3D0HVKgc5
rJOj28f6zfdUNDGkfHyN/fgPQYfJHw72kYM/SboOOxbSv4/oyey1vvFuRVZVj9mUaDLLQz+DLnHq
oKkTFKkiZMOo85sSg4uHMlnedk7W3ER/0Q2Bpy2ikQMCaJDTRJMmOyHzaMm20aMHWccWXcr4DukQ
AhEGwmhaI/c7dNDKm+E10b4AWnONEkAVWq+PF8smshh0vHm2ki44ZlAZnx09MI6YPbKTM4zdKSn6
/ijJQX5OtAxhH7cNLlHlQvHUWfYlyge0XkuMJEETubuwrmUUGORyZztZD9AV0mUIoNo7/ol8G4dW
8+jC9gRvMLGDzDhEAxVt+zQ2SP0g7tw/Bwb0yI2+ahsfo5SXyS8VPui138vaa2/bcHnDe/oV7Zl2
VQRDf3XRoYKCOo03xeAHMGHBH8e3CcCHG48/osreuuiRveG9ruC1CSas/Rg8EUv6JzDl8YcUaT8w
/AIvNzwM5Z6t7pKaj7Pb6ft2GsEO0e8gDixH4qFnQ2UOkHQSYvIjIy5RbfTvDrEGbAGT7gw3an8v
EVKf2PhHSNfKq2MMDVTIvAHsjPJDUikQyUDe199C2FpYlPeHVJeCZ1dyrJulgKYVQvC+3gK5M9zu
0Mbd8Kab7J0UxXu2M94UZUgzaAPk/i0gAHDr5V17EEepYXQstU45pZbSbbAlZicQQSFb1Sky2HAQ
5HDr1VylDxAiii4i96HSnFpE5eeWpXufCH5CTrCMI+qKwgaHhgNvnaAYeDPyGinHWmpeGwQsT70r
J9BXcEkS+LaxW3YgPaYijHbOdqgzdC6noqoPgJZ0IzuKohuXygp0YrhC5AGQnGmxKZgSNfXRe8r1
IT/3TlSgYEFOJEsfkRN1KI3Tu1IJUepSorH+D8eNEEblANT/a2xR/HBqCx2BIyuh1Ye65RBx/j7I
x1MSv1WD7z8z57qrLLSMo+qCrWhT7Ul2LHevdb60HlNus+Vk4d0ssoMoiYN0zXmqm8S5GoZ0gLpo
vDlNBaSwTuuvbW8VK62zvO+1Jz0DKHJ+6YqyS22mA3jA156SqgEdIOVtkvAPxowH2EHCH0VQhnx2
qvptkrtfR0aTX7Fzn2VI3K8ABYprqhT+DjrTcRXpcnFdGkQrC6y//XQkebLaWsvNKyEyKDdPI4hD
RMel2Jq9tbK6Ep/lf07yaWipj8ALqe5rTIwqhJnTSZYBRDHu5APOr/C0sTvJujS9hwAR0qEovkit
D4REte46TI732JxmXyUjwkD37bkOpC+SSrF9sDAVXC0Z4ZJQhup/Lk51KHV312BKRB0hmMoWXTS8
IFPr0iD6ibqilJOd3qEKIIq1qaXbAFqYTRMOmPeL8kcAcMHJ5PJd8Qbgb20+vFo5m/ZyqNyndEzb
DaFi7aPahLBhWn3yYGuQqoSQuF0Ho+0OGVG1MDgGxOwjW3U0YgdOkGkW7yw5uKWxXOwS9rp3Ga5d
LAZYr2OjlDCsZ8kLv85fY/O2v0YmDCjGqOvf0BR9c6vY/Jkb7knGkOnBhAOuKSojltIvWV6b0Pdh
ZMCh0fzpB+fipmn2U6vC75KOlZrZkgB6ooYMo0UNS4dqwYDSMxmT7sUtuwpOczYQorW3/PzsJ0AB
RWuKhOfFbcdqJVrD2E/QvIRTTrQOtRnfSkn/Fk0j4fFIH+KyeBJtoW5jc4JoiTV58JDXsnQLURIi
7xlj8CByIpET731U5eK4VIkcaqj+JkTHZz5qaZWtxNqHOKJWos6qfOgm7QrcKeSg66Xfch65S66V
npknd1TpO4aoUoFEeuojJ8dF5OI8UWLl7NiNcpbBUYFZD5R9PEIVIxpE0tuwBq2lqU8pSUOxW45R
XOlnPuYw2/1nmA9dDCsEQyYGX0ZrkelYt9aQb+ZxRbMbh5ziQ8/RlKQ1clj6RjMdgGDT8FJXAhEE
wfrhQNEwn1L8QD+R3Z2j669znSZ+wXLywYl4BF2rkY+VX2/+9T8tvf+Oq/xKPHgb5t8wXQWR+/Bj
px83/ybRMp+0yZOHEGJXoOJ7o7blczZ1Ex1cvcTMI7KiRSSDuPwiq9sN1A3dDweP0FVquh2rDeTU
+upaRUGxLhGw8AKgZl6VfjeyaoBDj5jGVj6avjvuLaf5TVjusIkhVpSDn60aIR2pm+hROPCDOV1z
9OP6V5m4zo4109mGwjQo1GCjmMNEZev8NCUkssNmJZVM5BDN6tDh2w42xgp1K7uMXtlnHgDhvehV
66xaXjt4PYbn0i0ILm5eFK9nMGB+MGJHt1auLlYI/rIg6gmDzjbGupXp6nc/6y4SXs8hQxJxgIIh
nxx+mYTTIQLvewBHzDbVic6BpDyWdSTd5ZAtb46e0b1wzzprEeTlpqqub4FJxdF1rlMQcVmNWZcc
l6M8LHmbpIRyCd1U6S4awKB9r0cQV0XdAuUcn6riqYr17t6xEKqtEi70lC15NxIyAnlZyA/xXqQc
kRUUcpA9KBoLZoe6X/VATXWHeEMjvrVKjwLYlAyx+1h24PiT7Gx5nUHUP0mGtXgNxqzfqRlcY6Iu
hYFhP6KyhsH0n7pmZCEBpam6L1DRy2zDfUimBDoKJ7eKe21C1xTX8OL0rGHu45QEsZYf7MEaVqLI
DKLdQ9goAAxVc9VSX5n618CotZOosqVChZesH5ELrbKtqBOJproqbiI4G0WXDw0w5mlDNZ9YVBtq
hn93yNKjOLGoc/1uZTq1tqmHEo/19CNFYxDJ6dkwISCcqgzM6jfLkjad54ePWb7NAATfa0UJHvGZ
/+mDwj12inaFiDy+9IhV3UVij3D9Q2tl7Ja6eGhTRNxg5o9kKZSANLoamtfNKTIi446x35iPbQJz
O2Yu6kd+Xa3T1GbT5sZoDI1Gbu/nMgpJxa7MYn1NnC/tfm6o52nxHFb2w+iwOmjHAl9R0eh3x4mk
ByM4e1NBC8K/SW+U7w1Wy9Ogx9O2ELwP6n8EZiz9+giWo3hk6hUDWXJmol0R3BG8a255NmzmJ2rM
A49Y43oFK3L1kJWJ96hjJHtUw+wpd73+LLqJhCWZukIWKD+IouirwLK+MQoix8VRog5ERQwkIbqy
h+vXjuw59zjVnDu83ONJ05pvnlvCEjLVq1bSoiQVrtzQBvkvusGAecRz719FD1Z+dzlQtHMw8vxl
Q1AfJM8x74BFrTsKYsVW8W20DPrRuosGpYbcU85xzoiiaIAwRb8VMQtGlDckmGP9Gleypq3bgPk3
ao3L0tfHdoqYWWXtY7UId/ZAxAR0lv5jDhpigzxLtNUsmNHWVl24O83RYA6Hv+URqufgUa8rsKFa
hP2gxx5qazGiQpOWiUhYu4yoZaHmqY49q43cQw5PQizEnZj6XIiH/+amIvx6X9MaLT+0NRzi7yZp
FRdx6JPIIdec4L8+1RNKqJlCGEVOJJ0IlJwSNrUETopKqGubvaPi8e5DCF+y4dmfA6+mOG+ZZXf5
JqsjZpaaXewEfFgS1shAHUQ5EaiHVk++6hPwqJmQNOX0E9AmAnlkCvyRUUDsBhskRgF4d08iUYu6
HxE4Kif+jf9k1dj5GUQqHBhVCu2jaG7bEYSoyIbQzkD5H4W4OSDOx2kHy958xewBCZIInpHQNnEh
iqs4N0P2cp6sMnu4T5A7AGEGfEHfSoMmAbFrfg+N/suFLSLOin2P/NfGUJ48dB1PWdO+WVzWc4Ac
2K5W9G/+oDvbfoqqjRgmc87MOMlW/N/laoucuAP4sPyt7nGtJFTSznKjbsrI0w81Qm0nU8vyo8km
ISrCciXJzb7TzZeYf20YPQh9QB0yd5hHQClZk9sQ0o+SsQlLQMwTKC2dIq6t6WaJXAJpw7aAFoTv
bqucKpgtvMLE0aXlMPFFcX/5cGGAKHPdTKeCQtFS1pKUuNj7MbgVvvFTT3xpqxmXrCv7U+Wb3Zxo
etCfXHW6csnwLVHU4gTktzg5aQHpuMimttMqW5EV0qsiJ5LIcguinRzYMKbY+WySY8m1AoAOi45/
fbByx0qPQQIRwIQRnf6mSMQfXopNosEso6Cb6U4YpnGKURSXIxOYU5GtRwxeaWINm+XOiOd0KYqc
o3TIWwHgZfLO4Akk0aawvyUxGt3fN7pxjqbYe/EciCSYih0ujt0YVBdRlbsG4g6ezWpEyBq0QtHA
lFrub5tlX2KlKlEf1VIwYBNqbM5ajdodI0i+AMlzTSd+iEJHxkAkohgGsBArgfSnZEnZnRGGrFdj
ZbWookhhf7bsbKMh01Vn/bDyEqR1ffSpN7JdsItRZXeP7eeXE/fPSj4R67IeQTc2Q3AOKP2A63yr
Ji240eiaZIW/gqMMR+mY+xeTWJir5zZr/O3VqhuSW6LwiUidwtg4sKye5aJeM2XkuNCxLOZFc4Ru
YNrajvIj6Hv1MHYoCJk2mrTW17qs052OE4Yo9qZFi6XydkGNECVK4FKb4B8hTHDDB5dJI3zQVcVc
D8ogbV2pRhamVXdw/0NPN75oenxM8xz7HZJEQaW/F12BZuEQ76BfCrYGQL+sbi6+V8orPo4gk/0s
21QAMvzmAvEr8SQhLl1JxvXqhRhVwFKtIWULdl0xaUTXGlG4mChwTq/HXO3QN7arTQ5FRWVja2z7
P5XFhbFbB6kUjh9b5+INUbgOENhy01CG1xSJ0kDBXN3KEN9q6J8PiGYW7Z/QBZEtE0m17kfD3rtw
3Uh5fahVn4sAD12gm1xp3QcrXnU6cTHdq2NPpkuEIFmPVb8sPt3T3KIocMdY5jGN9po0AASWiPdv
OmnPimJc43/8xuLZ39oD+P1cMiO4iQjTsUfWnjrYHBt6NMI3+eNe6gyHyH7soUA64PGULwTTop5h
o8Agp9zoHJQumPnGgzDY9mwZra1Gh3MK1JMv/aldtGXK/jo9QWpo1tfYH38bNK7Tig9lwSZbstxb
pjY/iwR2JJVXdK10LWJNQ4e/0bdQzJFDfYNB9JJFFQq4JjgxENybGHOCpgMKHyM5Xpv1RCkC1/Kq
V+uvLt+LDSyvK3SZ0QdNcOHYnMssnABOiLFdE5UzwOhlXJtC2iVe5T4OMK6Phf0jj1HV82Tv+9BK
u9pmI9gp7WZaALam5p+JldsZjv9Lgod1lfVoEyv9+OYUGCwwQCrSbwuJRHiNtOCoKVjynFB+hHHB
XmtDvHH99nlQ7B1CuISP+IRiSbqMt5UdkhT9jAql2Y1F32wGP853kv3qS2m6MsLE3ZZxin2mTXeG
KWWX0WfArsYyGCjKg9eHNdSUw7GRv7Pz99fOYLXbpnyqIqRaS/S6sOdvTSd/V+oWehYIkmwN0eO6
fSUiV4PsKPTXqHgmK1aDynqEf3XlIJi6qoc+WYWWfzB0SV61UHaZof4KkVihEyQJzVfM+qiQN2mI
+ooNY6isNAdF8wzahq+e0353vaKE1Cn7FY5voxpBvhb7PwnOTTaV+oKE4ktLvCReF9hSu7MDZerk
26j7xt5ga+uHxsJkRhCw6ap/MN9AYWK+h51xy3qc9rFz0VW6JUp31WRW/8zp4bZFdbjOq4s7NgjI
psMeeV4TddnUPww/UM7GXv0cpc03pUFQXq6Hux6y8m/Gia43wxCINDqOPp0ZOoVksiFmGGJDj2di
XWYNhGDh95aLtCpzRIElTTrmPYssX1eKdb3n2sub2MLgj6TAWct3ZWK4j2gb1ltcO+G6L6wXs082
WtowEUjQ0MbxGxr38UZxcHhXZR2sqir5SrwoIMeaPXQfBeglEb1plggJTzqxREb320qKXyHzf4Q6
zV5VX1sTBroiiMDdd0c7UH9lUvQrCdSfVaEhFljCzC+zh8LCvU+7ZtjZCc6CQCGW3Y6JI/IH703B
CtonkP11Q/Ykh8WtmAxV6TA5Yn9rlYX0QscP9gmVrVp9Be9due0lc4I75w+tH66CzMRaMgXqFl5/
zBQ+CgkxQibkfXC9MGua3jpUjmUSPFgEYqzyOLslUfYn0axjUZjfq4CNV6/ffTtONrocHwhUwR7k
1ui1dC64ers71aiZeVBVbwoi0LeNFsLI07XRxpRQo1elelhJRtpvXE36acNs5LstgeiBttURlVJr
y9wPffmMzBtu6ETfYwXYGyOWTD99SXt5p6PqvbN9k/hhYlYCg8dMyt4cOQtP7drz7YlD7Eur+bCN
x6/DWMcb+GegCx9/Zr35Vc2Gx9Zcq4lZ7Eyvv45Qc0YmzHMV+pPK/6PrvJYbVLZu/URUEZp0KxSt
ZDnbN5Qjuck08PTnk9be/6raVefGZWEs2RLdzDnmCI5zLLGx9soWn8HSZKIm2l0WhtC0nY1KtKWX
kHX/PiXVhx/lT07VH0YHTqOuXuIu37ZwcLKRayLt2jWWbFjTDIcY40AIbRijNbm9zCo6cK1ZWg3r
E1d5O9/WbakAcSc84/CHxjSA7IrI/pi68YNs6mLh5tpz62Fk0yXme1tk3wo7Pase39GX/ULbhRdr
beYh2fWieJqQkQe5Xj5UPeblCT5MQwajmvfjURAitikZA8D5s8CO2nnDABIztXYX9f2FTCMyBD3w
cdW5v61osabgDkvGNlHvUmD5i4HyQhOKyEtdYtuUH8xOXjKseRbGrOyV8P3N6Pi796LFoA+3oV05
2h1++xlk+Ql6REyOJmnse0IxyhO6YSh8LrbpJiuyCkF2QIU7+1svukOmq7eeP4rW7zWBhIHTZ/7i
N9qene8Rclm16HuXtz46GSTTl7a56VK1Hctw3W5bJdctbwubBJ0/s8NxwWwvof5XWAG71SkBpdp2
5KnpLcFio3/ISrw+eytjniLXKmH1Ki/8zXMilDP4aXJsXp2+O5h+d997eUCew6Xqog+7oG9EQkZ0
g8rfXTT1+JOWQ8BohpQHQfTnzLXBRADbeEnZ0BiKimZceZYOwbjfCPqMnU+3XBYnokcb6oBEB6ti
ufSvTgeoPOfeuMCH55ynY7uoXRwBdQHhyCqip9LJf6tubBZFl6tl7fckRiI6bGJ9N+j+g2tRRE4x
ztkyGvZWS5Vd9eFH37Hu5t5cO5h5u+1wtEDvcE7JlljcOVrONLQOsRKFO4Xl7isehBCdIiA0C+yw
GSzeZJe3kciTmQ3dKJa96foI/j1vMaSqWBaPbYFH1JBp+tq08Gxom+SBAPguxNueGxyV5MX/0ce+
PxgYkdGN2Vsv7J40MWG76fcfosNpfNISeC/9R9P662jAUrRNyCj2M3+ZAxE0DDhyiPFLqWssHoqw
WqRBHYEI9LpegFhn22IevB0hk69ugnkPd/B+qH6Mjtp4UizPEn+dNDkIrSRhTuGhmHK51MmDwfaz
RJ0Eq4n8njmpD1FS/hEyGi+E0TNWsp7D1iOoRH4ZONd5c4NKwiARLEw88jnlsY/qvUOxGHXyNPgM
DckXwerqiIDohVr7xWNoEdjRNSvCHL8nmw4g84bx5PncapxpmXn9NWGQu7lDgFTa4qNav2ZmzepQ
gdPM+tkeipFiPM8WwqMGc3J4G1HyN4Bnd3u7vDpk2SN+b6N6tku1Mkx7pLAiNCNx8XZw+ntNjdUu
0bJ7K6IgJ5NWmrbcWCBTdT0rCtp42CDStlqnWAIIPTtx9IW/Fd6pGZy92KhZAVw02h+g32dSZrvQ
sUaSgTumlaeiwsYMi3uxyGHbbmc7apYtjpi+SoN0to9N78NN7X9t7Y6o5UNCMKsEhMbwEe5dVq2Q
Mt6ngxBrXdbvmCzc9XLG8bm8WjR/1ILg6tE3EOuX8XMlXCohOFAeIMGi1iPqzjLBZhIKuvQ2kJZs
oiFdFaQO4h5nQhVif6Y9FpCDmshsd8y1sKYnU3cOdcoKjHmHM0GoBFPJX9sNh2Xe4ThcrGLD2STO
+DGPdzBnnnMYqQtyQepVYfA+ESV+QokBbWSmX3fQKnXTFYK3XzWc+a7ctgD3kDez3WvG2iHwaOHb
2qMoxXrA4Pa6SZULfFCRQk0QqDdXdznSPzI2Ns3aYx34PsTWl+lo0zo0B8ySkZDiaEh7mufY21ER
2j5Xf6mhHaAwITYxRr9Cjd8lMR5JmfVnOZ1cOCNwv41rEvsmEKKNvaCpXxJPN3GVc5cZKacLzecq
cW3zE8Dllwzlaj9kTK1NBvcTUUWZaTxg2FcsocogoLSMpZ6V9vUXVgkY8dI0Gex72UbY+NIa47h1
jcGjDkirAKu5FveU7i01auyou72WcLWVjVi0efWc5hI5knOHMeZyLqmfVeeT6gtIsXDyeKNIHMe1
cz45UNgr8TMZ/ndVzOkSIlvFZdpfXKne3VZ94yS6nacpcEzjoxwTG7dkhUUv4otwbGz8SZQMmIPo
lXgcMvfStx6yjLQ4Dl7PAKXWGWT776ndkWhfWE9h99ALHatuPERJECNxR3fD5RjLY26LgzAclm7U
kefEHKPR3XNF1zGUUi3jRL8ncOTZHEjF9Hu5juLpIQ7tAS6ge2GgQoBLGuLZPL95/oPnaJBEzKsX
X9GNQdelFNgUmNjXRcvULJcTLrbEnC+GpmfeEG+0Sh5l/oxtns+wM9xyTQZNFVurMTXoxAaDU81E
rjTTsQLvro0w7AT0g7tANrjfwzmR7krV+puW54xaenMTjnjujSFheDk2aLXbB9HQfcc11Hvb2lFf
tDKnwFDuwqaqpPtSZz3bUUnbuA7npFQlfmCUg8PLkIeQ+1oQws2VtWUEnpf+TG78FjOnnKa+CLQB
b8DUN6edO72WIslXobnJBQNpiQ4VDWq0csiBKUX/lsnoilDT+Ycpn5rvNAE3BGYljQHSSl6dtkkR
kU5O9jyO3L1tUr3XlaLkGJyOMWHLeDgmJNp3fTyUf6qQjIwsrk5dFK8tgkTW/jTuq8z8yjUEu3GK
8/vVb6juvmEkPTMQL9caHJVFzYpf+ZpLb+izlJRqT3Ja+7gATxNwO3yuehlmEe5sJbLAGiVCzlQr
bdH+5SFYSJL8lGF+0F0NU/O0IlkotBk9Je02xmBjAWnJXTSl+aMsbKfyZ8NxJYlbxodraFt3HsFP
fNg8VvVTllid4tf9g9/MJxW1WtdmfJqxHMbZN8sC0mBxIZjPTUyE6/3I3ZSliOBQfkKJgfo9/JFv
eQp9IpYT9iiDoPNicF98Y9xPDWYk+MyRJW8156ERn5IPC0uUS5L55ka7Ri7H1XTIbR3X90T26ySh
T9Op/atKvbBGoYFAqr9uh86qiaYNv8cUvI8wvo13xAo9Z4apLUnA2rwgJA0Xqg5hD/3442vtWa9g
209u0VNtQky1ZxhnRFcjndjnmU+byhYVWhS8rE1ItmC9dQO95l13zI/agEtVwJkAsH0oefMWUlkX
Lc+ADIX1NjC3NCI1LEn/ufqp+NEhtsVTNDtbI6dAFxGhfOxOVAA47dHDeiberXVvQTTGSRjA6t6P
o0v1y8YbMvlRKCvHeLjkgk7NadDTpIpYFKG/xQ1BDZNZkgelnjAgzddwuO5TdzgwVkDop+UnkUfd
kibwoK7OrZP1aHxG0vt0+/al1bkwM/uF7ItH05FLEZFTSAQwLuAEyU53bcNqQdYFQ3zbWvpb39lf
mjuAK8N0ay2y61IdMCbl/u/OiYViYtjV/Smr8QFnA4AGdzVvNt7Da/PqadFhxqkQS+1DZjozwF37
XdXjuna1l5xI4oUbWypQJYW3bsNmCLlaqGJ6WfpIxYW+sEV+V4bdlxRIKOJ+xpQS+lPTP7q52FuF
0wam1lNTSej3OgbVY6ppS3HN5+19Y4UUnCj6tPyOi3iLccVdk8RrPbN/Yq8Bp2qYApKkSpRisjGn
6pQ5BIo2db6rBiJTe71awQr/zIwWuqhJQredrNKMwXPawX8LJcbB9oo/Yd/HZzeRkITVQWoG/k6O
ES8QPYbKegg7JBRh+DdL7ckkSmh0yvhJyz7wTJT2bAZapMPGUuZpwntsaXXGt9t3O9NPHkvFZB0F
4E8XXt/sOP+YjOE1k+iqSVvA/arkf07UacrUsUyh54XRJyXEJ8Gq8cIth7VdTR99ddXl6dzItcKH
ETiXeI+bsO2oza9I5bhhihcvrQloVk9MAuBN0IT4w7dJpMhaeShy4pRK+6HwlGCCrr3PkTroNRbS
vjyabOHC9TZdWXpBoTC5k90qUclbkjci+Kvt6tu28q+wquBamuWlwK2xcws2F6chbcnusMfbz1Kt
QvLjYTmh1TaqPTqjR1MbIKej/EVlsZ0UtoQx2aBpqgPq9XLgaoRzPgtrqTNTxYMrQgsiVaAH3Tym
JCUm2XqO3D0Kyk9H1B/5PJ8HfL4YqzlHVsirk+HWpvVLX5ZwML1oYzZp4KoewrFGWlQ6nxAv3eFa
O29q21rZ2Btw/zHIo8wDz2R1DbM+bMl0wEUfGvjo9Zis809Vlv8wuoA3LnjKwqKi4yqWRyt/6UW2
JED1vom7t3hgBH69BOeJiCmIJfo6crhQ0E+c5jzcgIi/hW53Ark9hxjl0yWgQ8trY0UK0T4XxWMX
m+/F6AgavZiyFj2V5+PyJDpujDJ5vFEFIh1QBvC42tKNPRKq/VZ16Tfd7xMq0G6HbT6ZynO4RPfy
ZleHpgrfKQ/gY8SUKCFA/UFjkNMYhK30k52tvMLcwjIC1ksni5KhjsiH1A6lW2knes3XsQDbnXt3
TV62XJa2o+jpR39dzFjRzCLPtrI5ylJjQMATrLxM+6bvXUxoIUQSettx1tBNFlhWEpIVjV50NySK
phHnBGb7WlClNrHFk72Z2sK403ImWDVKBCYRLo2aF+vIM4zNNPn1DnlcsmgmMphGwyoetKnFNN7N
2s3t4T/HsKFPWZdtHi5dJBwY8Vcm96qOsHG3KMkyuKY/jW+eSDDjJsDCcccpqP1pV7pI0hE5fTjg
yIaAf+pavbbl/1nPBoVqL0KQPkzsaW1e5rxpNwMVeqO4hw0NAGTSPZIv/Nl3+VXZxd1n1tROGIO/
ccM/l8zOYMqNT3hk3Gta6G6pLiJyjvN3rcdQtbQo7R1l/IbSY9FQYRdh+GWlog+AiLwltgHCtzBx
1iX/k8O25NV3ibqWbLG2j104fKH7Hfvm99BC357YhMM+3OHEjEE6iFXnm69+hum3va4m7VhfXy65
TmAsB/qUwvne917wz8P2UJIsMctgmNLDrDsPRXWuUjEs0lw9yojpc+55u6YSQJruOTNRk7veTzPa
mPhH9f1k55f0OjrwtQLYcGz2Qo9U0DYWK8InBR5V2R35GHJZR/XIDL9bUlwrlrW1k4MgUMeme9ta
USwwm4DZoTs4EhhuhSdqZrk4NEbNKrWrc5MOb2NxDVoc02ETWsWfSub22OG0EQFv6zadshX53GAn
i/mAZa38WH9LJvfoR39mazGTbchD82g4q8STbI/pY6FeQivBXcijR4sjK1ogsV6MHV4OYzkGnp/S
O7u2WjBT3aSJbrxmPrs13rF0t0AsY0E+lJHsRQ/64gziRI/95OjFa1t4+UprRALRInrDYwQJu2du
UDPpAUQPtsEr6dAldgjkEJCqD66w52owEaubfMbmddo6awRD2lm2IciU3zL3FrOwte45nzNK/kIB
VYYDwxUsVJC4M3FX3UgPp5G75MncCzLHMVA0DU9GjiGgbmH5MpQVtCoAK7v6ydIa7xeptvkEzmzk
tr8zxa4run4xRQym2hnwyXWzzx6Qj7tNqS0kpIc2L+NdlA7XAtp8t5G4LEArI+xOxuZeLwoGK6b9
VV5HT+FHDcISGJlG7dodWjBLaLLNXYQ0sKcYuYQOV6UsATt7Hd3JcBrQ1wVwVKqVL21c0ifGHs41
saavQfySuVfMy7hgcEbINk2MSwXl3WJssv5Sk5m+bIk3uhry78Hlj5FdB3kPbjPiqGEoYE1qqWqX
DjWOH9wR4lqEQd0n+rFT+rqgplxMLsrpZCaxXOhnvxLWRuh9vcYhcjfXqbtwMrmKTQJb5oibQxSJ
dq/A2zMPgnuajS+OhGSqd89Mzfj85Qz1B0Q2TNr0Li+B1elb8alNHaJXhjVeDLhI1DI5dC7z07oB
tK+sUUMUix9k7herubO4Gav2DYuelbSv9WeJNG4ednbGTpon5Yt0ZmvrmiVsZlFOd6K9zoQa6DTE
b8Dhc7OGujYnTxztxkrEXBaaEgiwW4BAFhptlmO/FHlTBK4hwwDLFQmXE9VrlQZEtkkMoK5L8pyP
vEQ2sYStvLEDIcQ1T6E+2CJ97Rze29DonG2aZBCYWPbIfF4ah/+4tnlJ9EQgMZHDtsZIxvGGV9u3
IRZnxQGrz3EflRcdCIUrSi5CPpVVnLXYfbcN7R6vbVTTmqCRgakzVZbLrGfleFUZpNGwFTTuxAsX
RKz2Qm4YFlt4xKz94VjGhLeglf3UHdE9FGa4GtLp1VKoLgd3eG5DtJ7QgJqNJIiGLbo7j8nMSdqf
ICUIWCf6qiynX7pefxcxQwU49E2MUaIJ2NypfvBv5i2a0vtB7zXCpz0UMINH7IZEmFBX8GlNEDqT
sJGehE3JlWyH2K2xkFD9V0cxdWw3ozR3GJWUM2WFzTUnKuNnjOxP3fwbxvkH6xnCLTAKt+v7uXV0
nHFCcOjwE/MtfluYzlrPUVAwMsS9pkVkAu6hqeGkmDE7pPik8bBqY+3db4S36o2GwLUkK49M/txV
Pnuk4wlmOoy9At2g0qHPQdxLxUpfu8HYRwR4YmRLbtu71AqnOyfUmW3Q+ggJJceNynGt4QUPD/mx
03J93Xj3eFxQGOrTyzAa27nVQYXH5rkbmIg4qgvMSLbBqHyDQjGf+eujY9x277nDiMz6M4fk3qPb
pwnmrjgMI1Qj2oF+ZAAd+xo1+7ZBN36OyCPRSsKsCXdaqlb7acrh3YrI9crDY9bDrRT9j/IA9KsU
CB525VMHKEDem4/vr3QAP6znIaQ9THFvWCHQ+dSu6rXYnfajS3RBkaYXTVS459sTl9xclYsSKsrS
GOj53KsnflvJX91SX92gU7E4amuw92yuptuqzL/gbpBeifsp8146Y9NtHviPUq6qOAV+sfNNjAUu
ZMNlpqXbQifQuQmt+7r107uy5dq26mXEm7yYKh96IENwo/btVdwpdaq8lQV7dumNgrSN/nOayjN3
2JQq2FqICvlcU0p4INV6Sq+C3Y6+g9A2CPJz9ZMisqJVSB9N3Q+DuAZ6jUs74TuAkzwq+7N0UOZq
32Dt6kOLtkxfdaydxGloGbPNo/x23as3i6A1alqIdQOfiqHPm8if23Ny/WKDvhUwae9uh5y8JsoI
5KHKHP7b9hpBE47bAvojnFyTvZRgdU/zcfFvhmlZ1ezDYWU8pX2Sch3ory32EkvDNN0gsrae49hL
MfuvURILVG5g2mVbqFUT0sgUCh1EumjGst7VY/s0uNW8MVMrWQ1NfhqhjDE7ZjpnNXm9YfEQbOz1
GT7CI7NaJnGUcOyxqPSxqQAdXllN25+GynvIJW+onPNFURnNqfO7igzvtcdN36vwZOkYb+A6dm7C
CZAfmLGLxy/VG7iIu4zl0954sRyYhVX7UdU4uaDoohQqVn7jngsmYstqFm1A0boKkQ4OjFjxzLkG
bajftJmWoTN0xBfeZU0/rjH+hrkYnvw5OkYOvQpt2TozqzhQWgYeY6g7g/wBipzxly0X8yjXuzes
5lL3GTCME73kE/NPwX0pwkG60aa/kfzgNLSMU2Jbw7KTRbTWcpIRasP7c204mkX3MnZDuBDYIAfu
pAduO7E/W/OPGL1tYxGTnf65DhfoXOTf9Yi2Vnc7aj+NECM5RXtlVc9NBpmi4+Iy2yd0HHu/geET
hfEqTBpcPHpz4fri+6o4oRDHnaT1TSsITfdgwrzOmb+shsjZ+VB+7hAqPhvXmPGo0pi2l7wBrvhp
c8SW6IhKwNf1GHqY2qQ5ecnMqU2XjCK8QO6ccjoPFtMDW4Tv8T0MFHaVIFTzqjeh7g/NceqzfAMt
YzcN4Zm4EKQvYBGZMULVcXnOaJpeC2n/NvN4FKI/U6ViWxzvs5AzuDo1CEHtOhM9V/e1OmOOcnbS
WFDOtgXIibWt7W5njOSgF+OjNs3GsYcLZMIDXpfJtmgocTvf+jUzq19Ip33Vym4G58q4GfC+mSgz
a0hPjRfvO2ZpYG6fpui6g0FYbBp701rrOn/ZzmXgi5irJbnkODMEEXt92WywVdrBmeRWnukm+v7q
I3eIEwtHi8Rp7Tey+89MZF9dE89c/eZG1XwuIiG8kLz1tTO3H5EFCJmmVzl9ygTNIuPJLL0oEFiU
gTAwsbV5m4dmWEN8Yoe9S7v0mc//wf1qqsZfRuAFwLSA/q2vLzRFW2VHv2M7PrSm+1vl3as3tY9M
IcLATDV88l2Cs3wcpeqQdkAYV/YOc1SN1GBHQMkm8sBb9MVc0/LrTJ3d0NpjlPZlhMoLaglP7DrN
kh3yfDq1fEnszm4YHcwf7iZr2risIBmVm4KNO3S0N6tP/jA3kyDP9bgpdWhtyN/j5le67Ss5U6DR
sjzXYm2E3DnZ03FX9reFGHA/ll9m5sFNH1e9l0Cp00VFLgO60+oaP6NNEOxC48c1fxloeqt49o8j
lLSlNLBGgHqd1DqcXj++G+3ZWKRJfKxKjdRKqzg4qNUyWRebbrL1FbQ5m+pCBb10NoYaI9zGqpoI
lvrB5IlxWGP5Z+KuoSmNUHSS7hgjvPbrjh1+M1Xpb1zWV9OpbmdJjf+bVE7hgOJQ3tKEXTPQJvVi
zLG/B9kIxpbscc9OjNXoyqe4au6tniAIbKr5M5KlKuC6eqDl6L3to5PRCtWMy4Nk0gmusrIDnnoX
6N+Y/o0VE6uRIcZIuBPMqU3dadVKVedu1o29LIa1klq0rDOKsqrdltKgbgUTTmTCpzfKlRfPx6Rg
AwrjWq70qruLPILbI53YBRhHhq+1Kz/XkCsPb/nYrJqhpQToonvNoOhXsvyJGOjVKWGUfqQlS20y
P52uPgu92xZ+Pq06g3o37zIHPMhCLJTjyBKq+y6yviqxjyx2TXICXcZhfz4ch1LYyNwH/5eMlE/A
L1F7L0xQNiMxcGha9hZNaRxRRoyReUawco6Vfk5UD9vD2FVRXqwN4AGncO5H079SeShHq5ogxQmu
a9WYr+2YPMGwpBzFh8ruBoQa0jnJ2XoMrfRBsKesPbffZM288SvjLuROjlg06EsGZERTrtIUNJLE
zjRpFmY9WktolDzyIoqdCl5MW4Cao+VOyngzDcba7TqqEsBGn8yCRaXlBzE2P2E6/GQts4p0Xhj1
Q173PYsGyV9Yvpmx85OM9m8/lPj1m0tLz6sN5vfMyyaMFWq6dif+ApJlYF/JBvBMO1vl/BTb7kvq
jlvdtHZ1TKmqdeYB+x3kHgKOTs8N0W69fnH4M4S2qvWKGwbWEIMv1nbNHVZXX43ENjD7EpYghy3b
AepeHBckLu/K1zn0l800i03cGc8+Oax17b/H/ZURn8QHTUGkgGhHCkQxHuyC3NPSBOAuvGcdF7c+
LM8YHg0wr4bHegCL6SLEsKXrHBGOEWgXVg8FQoaFP08H2fvLZLZJUeIUJiYHC58Uxqze2vaaB8su
PpuWrDJNd/Hah5CmD0++AF62fGQFtveoOoOCzV6y5TKBxiMBGq54zgjoRG6CvZhtNZ9S75caLNWa
1NAxMc+O4ZIZim9gCubeV+H2estjLvA6y8xeiFiiTUfqE9b2pbbak92MXsCskbab0LqFVlv3ee+0
KwmnR3kwH8dub/ZMgyPGKY32jZMDUY9gqwvV4CAJL9V0+WgV8/I8N+hL3R0QPHtjYlTc1+ZNb/Qv
hQ4EhivSVZG+0RB2t75DUUKhqFCrXMeA+Ekl2E7o0QQ4QPUbth+1Z6z7Rhx618UPpSIZMmPPxtDC
LQE0++6oKtEdjTLpjwAQM2M9pW2hj6hFq1XjrmhF9ZAKLXugrb5+fztQtugf8SnitumEeEGGcWQE
ja23m//8mBO1cVgRa1ifb4egAzCHsMX7v0+SqihlH/fGlT231QM4TP0AXeyx0jHvuB2yiHc91b6+
/eeE61k5AaZr/tp4+e8TAaSj0lemtrudB9l6vIw18fXXZ719QVuyjRFUMrbmL7sda522C2DY2di4
/PdYnniBganP+XYG3l0TbJcUQNvO1FmMw3++0NtdPCHV3f8cF9QGWOkoBlr/Pd+oHVwsxIE5qXn6
93BOtNopgmF0e9Lb8byciJ6K7Xt6kXVl1uF9SqbnUx1CnCor1d3dHjp+mV0z4OZVMqb9k99E+d6s
wRJlpHruHJ13IQMhyJHfdIF0x6PS2Xxvvzo1fhtEkPV2t4dp7qcbhA1i+c8TR6E6kFUIaHZ92SbH
dS4z/jn19lKeX70ydRHH2yuphMjGOfQiAAlOV31dbGmnteD2MEF5elS++VzUGn+Hrp+t2mgfb89j
8JtAGU19uD2RLSH11dIP17efdqkdTHB6UdXk5eX2xc7rZp01LC2ssuI46J0SrwtVtMHtxzCaywsv
mGwbMpjZxa/nFMkcw7piqPXv82TtNNIPyA0ghbnuOis5A7HH61KN+T0j+CtzoKouWNS5yzJKhocM
S81li6vC49TUThCivnmi9mqCSDn5Swf6xrqz1Ws842fn5rb7JkdbLnKtLz9EU/0SKotcspGv3pAW
32MlkQ2m1o+cIbLnXvnXjVQUBTMVJhxlMOgVG8es34cjFc2iOYBWQcktcKERTgr9gGhiyp2Bs+dy
EzML+WUQsbe6uf7JG/fiwvD/SlT67sm4+dTpCajeWv/dZHa7yNJ8WidVRDSKb9QXwuTx1cxdtqBr
4PLtWJRVSCpnjeJnqOvL7QdGZLhsEmG1uj28/aBJAIfSKNcod3iqf86ronHlQDFb3h521ycoXdNb
DaOHo97/vQZZzyX0aeZotqrLOJgbV19rloEL8fWc2/P7zAQ3Y20P//yptx/INuw3smWmdTvl9vyj
psPzH2Lm/WUNnw1F+nYeMuIiGYGeSQsqtn1tp0SCVvGRZaatOm1MHzExSILGsLuPItdOpl2piBnx
ZfbC+K8u7E8I3v6rckyPCOQO2axyc1AVv95rsrT2rqm8Nc3rwPovTObi1vCmwuHNLrFyie0V6gE+
oDmbL9KtnPfRMcsgitT84BtJufadArudoh3uYPd7G1KbwzOxpu3SqjP9BUZhimFSfF/r2YOcTfNk
VQVGC5ajGE0wC+yzuD5x4TAoisrslNE6bSy8Fo5ZJvJNX+OSkksGXEWmpmNmW93GkrAKpGD43wuj
OBr9ZG5wtomOhm86GxaKe8gyhAAlGy6r7E5COtlUSPu3lp3GF6oRSjrDdb6j/A5fCeenow9ftF00
PdxOTexZA5X576nj0P7PqRYy5wedjO/N0Nnsvn32CHsqPZB9tlEh3qa4LQNn3I4BeG6GulLxShEX
uqwanalfqC6F2ZKsnIbzykxmdbl9IV7WDSzsJNa3h8b1PGNAiRtZlb2p2NoI7k7BsnH1iXZmUo//
/F6cAip7ZtjcMQT/mUnzw6gKpB+u/31X+djeoFOiG/S2JSkqcCwVYmB0CRcLV+ElpJ1xdTumSi+8
UN3D0cdxk5kQ592Oucpaqgl7ptsjFYfFCYuy7e3R7YnQp/nblPQ86Mw8x+2LLeyQ4GbW0L/H4HM2
jHIdc9f/33nMP5Ym1nbn26HK9ySWbs22bIhQH/O8W+qmgl0BgNKttVTw2REHGa9QI6LH1OYMLMts
zy63BYgA14Ngk1nwz+O2bjDgA8f958zbQ4zzgZquX/59itsPSjvqzg4jdTynPWxgVHs2wknf3oB7
qeX8EVyY/5+Dke3oW80A4r/94u3E25fbD9ChMg6+/vI8V9DHM9/ZRdcGtI4b6zSA/5yjoobWgmvg
B6hhy5DHLu/NCqMKe0aPU/YMHC1X/kqz9C9JhPDGr8HTb8cL13/E7kN/9K/lbl0ji9HinvNluS8r
XKHsibTpcJL16na8j+mIVF+9MsVxMScaiVdNGV0WNpGzRqy0fetyNS1u33YTyaVyHLAyt7X97VCT
Zvz09vifb29H//354CNcywvt73+O3x7+zzHb9IxdUWcr5YGhkns17WNz+s8XXW8vSc//Ogv44kXs
2m9GivhAr7Lqg6Hdjy0q51Nz5UtnGN1OOJbYeEYar/zCwvUDD/gXURqMz1B4SNNjP40MfJmaPHkl
8ZJQYzZMWBnaqrWmvYfLVjil1hJWOPufHE9TXRe/U4WpZ9+ab5Hd6jBIS4+OXWl36nVrGgO2ojqj
+4WurGgbFpLWukPa5ZnFZ+Ub7+STaw8YZpd7aWIzmLgzhISxX9dFlb8OOkO0ScuNtYaE68MJA56g
WPWvQxNVd0bd5Gsdgdiu7KPixZumHWCk/DSUVaJ6CsN9EQ/pQyiiv9vLzabHJ1iP5dkti+H/EXZe
y3Ery5p+lRP7ehADVzAn5swF2d6x6UXdICRKgvceTz8fqrXVEteetW4gZFUWaNQECpm/OXk+XYZh
XjB/HyAo6WlFYAMzyzfXyEl+jZAkPcqDkQ3tsTRb4LXCQeJA4S29BCB5NPTQHG5kDlzO+RSYNhw4
c/8z/HUJmZ4WxWuaJvnmeunEABZsKl2zbEuoAcMwbdFtcU8yymIIaHaH7L0MowoUC/DUbe/UJ5uG
YLOtqYCADlPD27xUqtexo68aZWb5Zk/0rcMhqb/kSfoKzKN/x6L52LIf/V53FpSszMfBPp9ucgea
wI3Ci/xcjnZ9+C3pAELG8c2Zbp/CE2/gKc/icrldojCna8VNiLX0WobXiThRUnyQwVl2lLvvwhel
w0bcQJD64FhB6a7qAohvP1j1NjDanYzkQaaIOU+G5cwuMnufellj34eDqmwzB15XCkudt/QOEQUd
8tUinKdlTqV46m2SUBOthCCHx+o7r/TK7rJE15LbSvfF3SWZ/6eThrOEqIR9D2GIi/z6Gpf1vZdW
fLL4GjWQgv1QNP3qtgGH/eDHafbgza8coVqB1fk15tRts4gpgQHdQRIO5op+rlTHOZR6VB3gsrzy
TiyeVGhV6I1Z56K2kZSNwJPbfBAPclKgar8AB1Js1AKcYNMZxTqzwbsmjeE/h15uL4sOcQQ9GuBR
Qe/EPKeD6jak1tOUgLJxc1/5vqK/5n3POrakRtWIp5RrLQHIxodBGMGiiBIIRCAFHqlmLgeudTaE
IR6nyqNwauu8YUKy490cUXfDbKIbOWsbdDrHxvYOtOcRGA3D5FTUVnWyQazRQq/Cr6Wd7qosEi+V
UdhwKnzkQKY0fC0UCghzgv3nSnqpNUV1J/gKXuSy0uKOdVuMtX6mt0TF3S6Tpz6BoYSAZ3gfeR66
UVqT0yJJ7HU/Wvo+4hkBHCZt6WhH+YH7W7MeU9U+mfx+lnYcG/d5gv1dqCr20zBLFqHHe1OWprOu
W28ab9LZg6G1R+1IqzOhcInq1jyUgeA/FvPhktdUZo63hfJzhZxpxhGH5N70sCCE3E6PewkisX2w
jDZ4LCw0K0KE3pYylAcSTNtqH9jZzywghIeuCXKMBM2kHEgFpN96bmviTNv5eytLqmMf9OkyTpPm
RQ+jd/lfrRk/QtEH3yI+qxTTR4wu5jUOUkV7c16T2NQUqsisXyZjbh/03nczu6zJ3ES70Z3055rS
ApcSJ9keSpW715rR3dPypL/V6zQkyijzVzHPhgo3bKYyOfXxlE2wsVDacJUMZdpiUmDC48NV96bm
p0flGR/10UeE4UaoDsdsHrgemiTEABjU69MEkXbZDjiu1+FgHPJMj5ehiJRXSPJ3PZ/CbyLszmbd
G6/wFjLa4vVfUr20vZNbVzMYzoUb/kz9cFVzUvFYz8uYMuIXvcqMZ9Wriie/+y0Iuy9aZ+mXGc39
bebjmsIt+nVdeYBQprLDWbxWB56xMP5piKrmUp7GGoIA4Xwo3AiFSedORbdrX8Xz+5o8zdCgVfBU
/XNUxijDV7vJoGTtjsouE/4eyoi5TmgV7+jKKzs5DvGd4qkc1NLBQRd5zqbp52Y3Mqu1tFZsZEIt
R+WpPJSOoFdmt9FNgXLGz3w5M2r+59atgv3Iff7s86exSQYKc1paZmcv07KzPGMX+tLQTN1dxwfP
1zaOQeNeLv0zF7Tpz9wG7d4bNA5aZIcd/ygPAqFPPkepubTLFO2SpoX7LU+vOfVIu+Njjpy2VIFY
S4exTAjM0H9SEH/fZ1mjUp+eT3UFxJc8k4fa59kFPCm4uY51ujOWx2scW1O8ilJ0zORiKI4oNX24
DuVKmjR1bXG7cuiR/XYNNk72bTYOKviaAq4Wcn2dG54RMsjOvhpk5zIZbTjinrFwRz39fWLTdAj4
XUcLw7AXdFqNhVwoD0grZ+d6U82ZcqDuwYdZbDnW8DRSnGZeJ9qNR8wQyhsZQmXK17WB0pIMdRPK
qAJX8yDD0AoXPCD1p8LV9XOcmk9yuA/Rbm1MPOSiMRtfa41WL68Q9lbOKkK9w0lzusco23yss+ly
aTcx230ftQV6Siyi4zEu0RXifXT+trQENcFcKMapx1fpVfdwJvnrd2vO3y3bsGBFJ2l4vX638pIx
321aI9BcwtJfSyX0lMfFqsl9cNGzWPpFHX3WU7+GZR3ARHOB0MhZOTENCXd2GSdq9pZoSbaR0ZiW
e26VUHwSbelG7HWhBYbhGW23YVFTz14OtT0CZQrSWw+hglPOVgjrJE/QfqiQz5LZl4W2EYCdLp3Z
1yM8C6UOz+DNfF4t+vsY/4sDAvL7VhmcV1Xny4/uAOvIdc9lFz/X83DmwrOpYtrpTRs7r0NjRLcU
4sODnG2sCE+MMX7xNdDTjYnFztArzmsFaWyVVdGwkqt0vacc2UbRyVUS92WKDvJLOkqnHlB6pQM4
fykvimjkVpmyluEYj28TvrNoWNXFU+17S/kl3YbemDbhfN12if5iwhqLQ+fYJAYdD1WFXIyR1RGn
bPvYl4LeS6RZHrhQ83EcExO5oV/TgwKG4bpkmqaRmygS+4JHqyFgnQTdox+03SNGS5QOE8Chnk+I
5A0GMv345Zqhtd5zHxnJUebjelKvjQ6ipQyr+YJzF3e+llzTV6m4RVPEXbuGWDftWN0NGXx7NgBA
7SuFv1YVkczWsPxvwX0bdPk3PJxScIL+7DVgwradGgeifx89C6v+6hpK9i32dOAvVvnJ0EW5bFAm
PFCNtI7FpJV4ILn250gpFzK1dOjz6b3qPEwJ3nCjGvIkEVX/MBVudyO/ngVJMems8otXAFVUyoHN
mBKLfQ2pcpmHlvMKcOAoU5tIf+scFQ6ibml8U1R05M+Qe315a/Me9e+fIeYd6vIz5Cl7KvkzVLCG
nsOs/Ap8t1t5ZWyuEjWeNoAD0oWOsMezDLsqzhZ6oOrPZlP/nJ1c3/gtVGO93NA0SlewnemTGEr0
ouKTvlBHtToBhu+3pRbXG2ST0RFVwmRho5v3aRy7VyDQ5g+n3teJMn1vSm4TiJBHEMpZPbledaqp
Z+Ytggu9kX3p0zJYo5eVIn+X9MWByhyWUfPZh7BF5BmbYbO55T2A7LLsR9gR2EB7TWqdEs1YeoMS
HmgbObcJddelHC8dHSwQROfsYIh8mTc9lhF+ywrDDTF+cQfncoF+a9gmrlrabK9n2+rBNMGCzlEZ
+aB48mq8THZVoC2rqkORYJ6QKXLW7fR8TwMBFf2IBhVKYKuk8sXRpL55tOaDDIOkt/YT5pIykuMy
Q0vpH9H0sVGmziKo7/PaPsfjKBDpKsD15lYKsMN0fS4Q+n8MfQCTtQbOQgqh21P9bLlO/Eg7PbiM
F4l922p6/Rm1Ddjm3TfUxnmGAX+59wvT2/hIB62dIMke454mR6Oo3TejV28RgG6/qKg2LZBx1E5I
p+KA1ibhaiiV+qVStWe/inskdTDKGjP3VUR4qESaHR/aouzxADFGVPtH/8w7BmTszL+HVt4fDL2x
7sV8MHVwiyK/H6PQmhXF2iMQzD38P7CWlRlXW31iW3HNb+s6XKkNr2xyTC7rAlD4Y9imaxnKCTWs
viNbL3bXNBsklV3n6R3kTes+Kb36zumU22sCyjJszaLx/XqZ2rDLdTNB6pOL5ETbhsMiTgIPygUX
kmNakw2YXYfpVoZd7lmrLCxAQ6h447i+eHV4pdv3LiAAGdbjGCxRqlE3MrTj/Lmh3XWGTOU9wlBf
1U0rXovRh8DmPmhDZB5pXSDB76s/gGGp66gqeKWRY/IQhll9gHMFbZlcdcqNlTdVxbbpsjewwFDP
XU9faKoTPfRjJs6m/rWltgBxBruKLTJmUF7nybzK4wfVDNWFSndoKccuE17xZoy6tpcRUori7GZf
ZbocCYWmbtm0/n6dKMlVUBGNsqzsroNI2tRvPhyqyzV4uQCuXU5vkF+c28qlMx3R+tfmG1CI3uvj
NfK8SyTvVQMqF9e57o/o1zp5k/uVKdfRc+of9Z5e9XwD/JV5+Xrz3Cy48x/WuYMP+tHvt34/xkeY
jfFRxN5Dm47dBjmW+Hgdl2eXsXKgYdaDbCD9OpxV3OlvZFxP3XviA8zHn+HopSI/yjN5qMsRTRU9
aTEQ+/eEp6nh8Fts2uEmV/10F/X4UF4uc71CVyvjUotm7b75+vIgr8WmoLv513/97//7f96H//a/
5+c8Gf08+y/YiuccPa36f/5laf/6r+IyvP32P/+yQTe6lms6uqGqkEiFZjH//uUhzHyytf+VqU3g
RUPhvquRLqzPgzfAV5hfvbpFVTbqswDX/TxCQONcvqxRF3OHO92KYYoDvXjz5i1zMG+j03lDDc3s
yaX0t4vlXjvTu44HDPBamSIPTlo6t1kF3re8UcLeZaOCSUCy8qPYPFWTMC6HdNJOJrfWHb1hfteo
JZknUPnFWtH89uaaJyfouWGgmYdIJhchRVGRbcrM6Y8iS4ejPDN+nc0ZKKdkbOPAnQa8mhw9Xds2
YZvfFyFQWs8cf4vcTN2KwB1Xf/+bF+7H37xtGpZlOq4wHFs3HOfP33woRnB8fmh/q7BxPVp6mp/6
Vk1OuFvM57C3a/ob80i5FCPOZMA2BqRD5sPP4ahykQ0sa++o0NxcpKYqELwZ6ns3tCskFBgbPEsA
J1W7AFbfv+Oird7LpGpxnwleSuD6dyHd8BdVf0nipn02IE09xGC55ajTNtFR86AYyjDRaKoMhoJ4
/rxGwD1Y+kldQd5vxQtYi+R2srNkL2ezPP7t+kPx2/UVQ932bQXR0tNwPfW8BrGOujtSff77X7Rr
/OUXbWkqn3PbdDQoX6b55y+6dTKHDauffaci0qMXw+9P/ob91OWXKpCygNiHWp78HV+n+xxZ1DrL
dpe8oG5hCqMjugvMqTpQ1oEPG/OBS62xxTRzHuycGT8sTz3PnE9t/WdWIazvXcm+q/QLd4tmlbHs
nGb60jQ3Y009fMIgZqWmerttU9N5Ep52lvMpbzlUzPUCJqdnnSrkjW/rzpm+eHX8NFBjfuIe8OGC
CfCDB9U1ABreDgm6pZMYzp1tB4e2L44yQiRwPP8c7874PKPA1xWZd9MZKD8CczEWnnlNYWljZpel
umJWi4n9ySaPQHkESIcgYR8OD6pXPo2DpmHw1lFLcpr5Z/GVT7a9HFuhvqmo/28AC1mX0BrDUwaH
9dFwMAkKc5FimMrq/3TVeXlloIXw9x8NZ767Xe9+pq2yA0drXDiWsHRdGPqfHw2k0aEN4kb5Ho/Z
QqP7moNNRXVzUqd0b2lOupdhyX/HjaiiaZFPBTly+kNi5AQ2O7V5dSmTIKP/vNA1XV5ShvKSTiHu
EhyUVmHUjKfQNAoENLwEUdu9HJl6YzzFctguIm/l9yCtE/h3+s11Hg2KFnJpgmSLFo6ny/TPq8CD
wsWBl6tlPiPw+FO+oZhdHWakVbqQp/KAVhedG38pA7U3q8Nvyde0cZ4JVMfdK8kyLAouJ4cupx4f
glVjG94KPfr8yJ8O4BoMkW9s+Zicx+SEsP35aTjHtPwPOEdWyHIDMr+MyQl5CNzm5xVk6BbC3f39
B0Az/vIJ4ObrWCYkRNVVUV1R//wEBHaAsDrvQ9/iJuMlemkX7qpio35MnPJcgKvayugyZGsQUaqs
HRe+4bi3VHrneM6WhygOx11vV9sRg7mjkQaiW49u/ttl5ITMDS3dXEBKAD1cwPKN8kl54wXnIS8q
zQeR4lNy5V/fAEuZlZ97r/DRTszURzWYhiWEVe9YFmpEvz0rt7R6jGOsxPpS66Pq0UgzNFLqAJUm
rhjEtjpf0fT8+MExgmptKgUSKX2ZvpuwPahQj5+wx/CWk2JTFkws7ywzkgo0RBJFYAvDUDu0jYmu
otmqBySB1BYxALgkwvCT1XXmmohYYrIw/C67RZGAB9IACQwo/aNZugE7OUC2ISIVKzn2KwOUTrzQ
Bu8B1Fx1Lyis0XXyIMLNoRwDkZauSlw1Fja9weDW/xVnqC3dy0Q5prhRtJi0qL6XE9drpVnHszDT
TQQ7lAYJ32BZNnT32/m5IM/s+fFbiEzstdJffhiXGXJyXilTr4vEvLKaV/66rMyQ4zJNB1wqLyuH
Piz/87K1m//Dk1Az/3wUzvc7VzUN3XSFxQfUcD582mGwRMItGuUrjLQl5gbsq1DsLBe8HQ4LZd5h
Yd5onuQZ2qDDyfksBzD+I9Wc58YUMg+GSz/z5ZjMn8JpOHXvfJDmq16v9ef1L180jOwfUCpOMRzY
+3Q+dPZDoJrlWe5c5KHPHq8jvpPG5yI6mK0O34pPQwwI6dFVOl5vkRNa+54rcN+wor1Vsq2Us4M2
iMd5Ac2i+rLACisW9NNNUtcZ9HqaD4obtwueEPlGhgAeeHfHKnCjzrOB9+9ZuSm+zsp9sZxV5+QP
azWKrM84CaXbqRh+XLfIcv+r+N23qQDwJyM5ibJatwVf8kPuoRPkq5Fm0w1+kpSW9yqCBNuFcfoe
dfi7j/oo7tDybPd2LYqlwHLgc20rUK4C4xP7iIXvlzm6Nm0AFr4KHru5yQ0haOn6jXInh4ZwANem
YtXYi4hbXNvrS+r82SpQYL8ILXchBbjOnT2fFcKHaWRNyfY6McSueSxx5pJp13F5kbZBDOE6kWXd
dGPQDExOoWdOcBXAqYLafNCiIj+rivWOI+3waUQ/aGVrYlxbRTF+8tr8zgJA9YA25j/8Hdh/br1N
W9PmbaBqCs0WmmtYH3eEvedUajkNX4eqqQz1JhsUVKLMQRyHgOalSL0CTXTzh9HNpAG0RR41O6s3
MaTaWxnKQ1c8WegrPcgA3BPap7btrWQYaJnAwkrgp8pqNKW7R2hOP2LA5nukkYqTUyIYlkDvOCH4
tsx74C0yEjpcckjqbrAKuoSe9q88HPmYcVtvCXduoSS7zuxAfbqeso4LdEdL1dGfMRD7PXRRz1k0
drHSbF0cjSR/rOYutDwUMR2lripOMvL4L1gmhm1hQ0UrWosq65qfayMC801j7swI1L08S63BeSrH
6tADWPosxxGUN3cuOrJPjVN8HKcmxdMQ5D4oN9X31v/wIBfz69LvWzkNdRtazSrlMSDy4uP/qVMi
RTTWVv61HntnkXleBfu7PUUwPqkxZsFw9HM0fuVZHmf11qrqU26otdjJ5DlM+1lsyTUeEjWBaY9J
DzUeKCyNgkkMCnLW0uYt8pF9FISDMEy/2Omwj9sCSH2FboLdxfo3exxRrFbFSa+c4jhg8namRjLS
hOaBVE7AExD2GrMzQiI3rg3YPPWQIcOBJPyuozG7gL+LZfq80boeUMCqD858uI51WGCpmGjc2Nih
Ll2e7s0DMlTbzKs2iBQbr0ZEsXUsTIHHkGJAa3YOnu4WD20y9g9R4+25BcYvhX1n21N84FuJD/JM
HhD3G4F7dc0+p+uykWOV29VLzMDUNYimqb1x1fIpKWpvDe1LxVXIRdnRSbXDNZRjzjzxK/eSNi+w
IMugC9Zs68If99fDNDdh0yTdUE/WN4YxE06us5fYDviIYmq6FVFv3k1Wv2iztDwiUm3eyaGGp85e
bYajjLjH/BzvcjWESKqiyvJrTKb0dYTc7live2E11dfIUDP66IMFp8jCzYFy3ltqYDmvWuG4z8c0
e9VgMcnx3PNydLmjCAlxP3gDh4lokKW5d2aaWfea2Txb87hw7GhFrdpbZ2DDFrk+BhPc0HLQxn03
9NYjmlvhM60zWfEya00GssRlBk4wz8ggmdN8kG+y+D+n+SEwdYSy//5PylDFX/6kuDfyhmo7OjsH
y5r/5H6rDQ1GnxUu7JyvacDfi41Q30EeFGeKVtD24A7/GjMDbENvdL/6mZMliXrgLw8a+M8Rmfsh
lPlChVoDZaxb2WXzGCi0naLOxZdlPsAQg57PTuQ6hEM0veeS/lyp5+YlDa9kCH1qDUluHqN4oi1E
6ZYr1XWG22KoU0iKpftUWoCuLQN+mQxhqlabuHECdp3M0tE09lpeUAidw9YR2l2nmkcZYfmRP/ni
slCOpFa3oUlnn303fI/UNNun1uRvWnypb6p5yzrO+88PY8gesRn5M+86poiGImeEz+3th3Wt4Yx7
0esxtF7/rY3T+KXuAAlqesAjZfRpMKP+s0hEzJs2Ik3IXFvf/kyNbZ4+5pwqyq5bhMPQrx1Y4rde
3gUn/AqCUwnd7qAC2QmwhT5ZokxR3ZknZNw7A01N1QSsqCdw2OcctxMBPl+osxrB3IS9risVHecR
R6kPZRAkd8bUfJ5sF/C1xTbNRLmVQhFhVfTm2kbgGCIOYa0n4dJACHJ9SU7wF9eTrtrL0FfKTzY0
8Tu66dpLAI3LMWBreRQYzRlRNYoyPBaW9kk+xeQQCK89rzdIOueuffBj88GUlR65H9fSSQXEqw+r
60b9uiuXs3rpDqsP23Wwb/l20EJn51KV6bHjG6Md/I4tXGjUyBH0Q+eq3hvzAa5VvZchDfqcux2s
0V9D8kymyQwZyoPa2PUe7eV6HccwEiK/dda6ZxvLnCLnJwveMAIi43SMe997cce7wO7CT6onvP2E
v9utDHVabQsbBZetDPMm23eZ5j2AaXzzaotGOLgH3/KGnYsQ9nODV3CVdONnOY4I0LDTTfU/jtvc
e3ahgrTGMGI0NVguaKE5jL3J44d1GZsnZPhhrJ2aTTGpW6VWjaOHr8GKhx/c2Tm8HtxfoaeK9AbJ
+HAtZ31efdHQnqcrcH7HKdx6RWkcIzcql/4AigmUOGhY3sIo1vflG++N020YWN4ekV7vGSoJf+xh
+YYqP10LPQGFPanFW6ljfMqT/dExA6is83LELf+yPG2VhRxnq2QuRRgdQtynkNkS9YM8YI6CvWVq
GzsZshPQ7upJ4/+BjBHqC0wGdolO68d3NrrFg2c7N9SgsnNQdxhlo4+NtIeTnuWYsPCR0O1nt83/
SMvEp7jnzQddQsW9N8cHiKhJjtZoBrtbN8KVmPFwqovOIJPljH3zOuvu758QujW/L/6+6eKHtKhS
W7rQVd10ZHXltyfEZHRYE0C1eLGGMJ1eTM0xV3UQwaryk0Xbtd5esQxvH3TlfYC+zFpGcpy9mY15
zDwr4wi2B6oDhbHpe5NeHCL+Nxk0MpRcYJcC2JzqrdGJ4aEsreKM+swtqtHjgxyCH9GtOgX7JhnK
CVN3H62q1Q9yyLb77lAH07OM5GHwtAKJykhdQZdwl5Hu+Svar/Y6B6OIokZhvObO7DmgAswRvM6+
DigLssEZn8PO8LdlZIP86FBlnOspE5Ry2wFKDcyiCBJgFhKFETb52jSrvd+iNStSP11HMwcDuOnP
A8RmGOkJChrXCZQPYQHMK+x5hUzOCuurZngWLcgCTFfnt2xvZjfT5tdZJWdkzKuC4yA/asOEciOe
gSQqg3rCmuAsnZUpdwZHeXY9yDGkpifKYAc5nHuoMlxTG3zj2achpRDAe0KW1VFeMPT5bIJsvZNR
29xhNuw8I0+T3qt2cMfGRcFXPhj2Ko1JWIut8qKNbbhGzWVZ95rVPZS0wB8m6Pf3Nf8h2GaLRyXi
UAZ9TgMsKvdyLC3cdd6k49qLim6veEqLZMrY7d1Ed4qbayzPrjnOnC1DP7ZOAbcpvdOGTacq7MMD
ZAN2gVc8yxdx+eotz8ygheOcY+l7aWL53IyueSIHdore1rRGBdu802gl3VpVoy+NOZQHtQH4nJnF
fc7b1m6sRGjfNB0WsRWyEx/SohJLABW95u5BnTxzH9dVcCcPSK/HJ2c8y2BCYcpbcG96yVt92mZT
n5o3csYO5+0LHI2FDF0+THuHlg1iI9EDyCgA5z020nNUWGgU+XH4LCN5SBM2SVNDTec6ZhawYdsC
9cS4C45ZNX6rvc54xifBkZFskkXK9FvEru0S1amuP8ex99tc5+X6gnpJuvALa9qhGaPu5FnTD9Pl
TI7FlLuhLCSATdqk3NnCwbEj1zw2bHaL5NLlHGGoeJ0im4z6ZKdvnRIKAhKo6PEjpb4uldE7tX06
YRbr+g/IV4YLMwua50zQT/V6nnxDF36PHCV6F5nGx3lAuAh9G8yMwhFnCxTT7NhPIaolGO2UivPV
CuofCLg7nzI3x9Wl0NLnnPbJwkOx5p+23NpcefjthuoY1OR0fb6pcjOFjPehQBdbXpD1ZW0/Y16m
3siqUl+0sCQQ/9jJmtOgoA8LSivZyYqUnE3D+uesqiEEL2eva+UsSuhb1C6L+/+0/rog0BsfcE6l
j/usHKiMNGinpbbpHyMNCQd5ZrW4luNm1Olwr+e3Fydy4bPqYX2rhG3/XIBqv8XYrn82I9T/qZYr
in5nmmHxOjnhtBvsfN7TE3rDoC4dH+EKGVq+Tde8bMrj1Gj5qxD5LRRx6HYC1LzfBNbGcOpyLTrd
ekYK8MEYq/R9bCZ4E01YP2K6Ija1j9aT30T2M+IkD6FiNRtfBOYGxcCdWufZm1DwP6H9rR1NA/un
wNXF0s2t7gUU44td69a3X6lpnf1MRaVLu6Q6aPbmfaEsRKPbRxPCxrTAk2OpRnm7R+5ivvPjnnXU
2cQfjaZ3vurp9GDxR/kVzbrvdjBYb3ANeXtOvenVo713W1hW94w+J/JUrt4+JhGCY2VbDfeqgsoZ
BjTmXZaBBaOzEJyASqvroTWbg9Wb9kZXBnfnOoD5DSUftnbfq3unxHB6tLB3csM8XLdDYZ+QqVSA
64zTGZF/n00kpu1ZlCcQkp3mqQbZSUk861+4cRnojwzap9BGb74uegXm1/SJn6R6ZwNwhONifxc9
JsltHux8upybsufH6cC+3435WN5nRfkVQSoNg2RTRflRK3cQVGa0aQ/Wi/F0aGwsntJ+NcCieQt8
sUHJLXjq27uBP24QLWO0AR013eNEjJZT3cXvZom6G75/38cSDm9rtQXcjMRf6aBX96hSAl32RbrE
Pdl/jXvrpXen9rsSR6u2RWDPyiN9M4boaeZG3D6kuWesjFbt9jbdP26IfgFtPyiwb0AVL0HL6qso
p5VWgPtBVR/Jf/QHgKAq9uUgQ4v9HHsQESzkhGZrYDrlqZpGnMqky6k7L4c8nO3j8LfLyGQnbDAc
UvNkqysuzpc9LWJvFr1tMSdDb8VJnyiZo1+omNl3I3jrp2B6z3gw0xTO1Hu9nLIN/ENnYyq+flbQ
EJ5FzMuvtV+BLGRN5jg/Wl3Nn4vUjFctH729MIr+qGiZTcszGBa5V6k8FqMUetDwKEmiUurKmHcp
crxqp8fr0HWcfe2jjC780iSsL9f4/47Ji8ivMHTJp9TgRdMKHbGwVcN/aruyPjUpomtKFDzJIUs0
u5rXkTucSoMnx63ShaBnu5aTkXBSCpIIhsoQobXyMbfWpq1G9W2NIgJSICcjmaBPNkqDOi3eoyhj
f4Igh++MhoJu5wzjJ9r7EXBxt74rcfR81Fv/t7R2pFafuq9GbI+bAjwrpsN0PfXSAQIgqH7KgwzT
eOT/D1zJYrQs4+xpOW4O4U4VHtJOcghhu8+G6jY/xyaLP3ReJEtUC1nALqPY/8MGXf9Q6XZM4YDt
Abkj+OPUNPVDCacE9TLlUYaPVRMYJQhCYyx2/eSsrVbo9+WMdplwrnGd5mc0z12jeU5mNvNjffgj
86/rZCbkBuP511f4tS6MlWrdV9l0gykEbW6v7ceT5R7UuqPq7ljjSY7Iw0hZba2AQLv5MFFbCW8B
YxVOL46TqgsUBuBKC1qhroge+ANHf7zyNjKSB7NG0pQbRXWriQDEXNc47W3nOiOkfkzEqHzhC966
d/YYervQiO7DLHLv5JA8U8K6W7T+hHb7rwlNQFRDVQwCs1svoYDq2MGyYQWmXiwg5uNTbGfiMYDa
t2f/EGNAon+tpj55CjXn+9TowXOlIV8/Ip+007xYnFCfDOg5+fW2yHt3SVF3axuNeEAMuXiMi2wd
p1b+amV9dBDt6N7IELa/zl0LuepqyIrXcdLDW2WWBCvak5JkYIVBvINXyC3+zHuR47KznLSapkOt
IN4B8GvZpVqfr8dp+iJ0ZBzHGEakL0LnuS30BwNlyPe0swJ2wvSUKS5ZGzDlPFz/mpFgQoVfkgb7
rC+01YSB9B6ITXqMkFleYouSvvAs+ya5ULr+1jZtfYY3bpsbz8YcTTcLgSZLIs59kmu7qArtJV1b
8UlFPy4YRPquKVDhZAbfvbprR2h5tmVjNVKgrBOkMVvwuWnUA18CdGuLvV5QJqFrESpOv78UWb2g
9Q/hOBwG1S9xMkMColHq2c4MA5x47PUfvmaeetWOv1Z4F9x0NFNeHSTubtmUxk9jF2oLjx/mnIRu
s8poPh5FkI6boaEYMoZdsPcGkW9yBzIuPPJkFVV+eM//WLvojBFevZ9a9Yo9+HQ0yhEsiZ4bW19V
xk94pt3axeA+t7QtjgN4Dcz9GDc9fKiMYCBtvnENJXp1v9LUuEQ3a76Dgd/lag12FTItjnFFi90f
PNrjV5NfoWZM1Zuf9MkysRyQPFEJ/FuLPbrnrf4VGfzEV633UMWeccKhl9qaq+/qpgr5ZvXyNcai
KbVi6z1Nku+Z0ldPdlkW/7T1FR9609yqXM0wdQ33RFWYmvnhVtUMsWbjjTU+U+9xoeu9OEbLjTdD
QEr8P9rObDluXNnaT8QIzsNtzaNUmmzLNwy7bXOeB5B8+vMRpXZpa3fv3SfO/1+YQSATYKlcJIHM
lWv1HjnnNKlesyguF7bSdvc9YgQPg659lv3JlEBZhPwIuJWlUQ7JXm5EZDNqrPdNabWL9lhF5YM3
uenJ1yKxCesBxhsggcuBaMerkU0Uec+ZHc/dl5ZT/Wrs8hssX+5nxdWolBFatofU8VfbNupRUZt8
VXZw24dO/tiYnv5Uz/0hkEiYL43xa4/ODjxMQgW7LHf0FOuoGwHX8FLu9+X2H5XG4RxBnre3U8ds
t1ahQmFmGfHWSXtWlhZUDGd04OttX8Lvs3OEtiLf1qMen4OJDNVBnGTbDwpxCgar27Q+1PMfDNLF
Lm2GSMcWQrp15g4vrWlfZCxaRq87OE2BfdkXhbTzQwjt26lAoWdVqrp6dp0Wjjp13gypaokwUTT8
aCOKlKn5/eW41WPsu8qXjCKcZRLX2mVy5vJReNsPt+FU174N55u7DretwPxVQwgzGWNwD2m52DnR
kN/D+kqpErp6X+o6gtSLgt+tUjf5l9CxXzsfRfqomqInDyF52T16ubtLkyYE+MSgfGT3Z+q1f0L9
sP0cFTvT8LMvHjwEx9EOa8iBaQ7K+ARe6V5C8fPav3Niq3oOoKY+Cg0uSdkf5ME9Ydnq2UD7MPfg
toMibGO2LUtwVvIn0o/vD7c+OCTF2ixqYyFdbgbZJNcg1mC8nFUuGpD3epY+eHD1rFluqLwoZ+m9
OEOSq4K9OWFZeMjIKh8NbtCdEXfdOawhMFGDHkKlGN2mMYuHR2iX/WXp5s0LJN/+AnRd90UNISPO
oBX/pvvNYxuWBdw2zWZE6A9aK0oJLLIZC2P0iWAFCEKhe3eEnL39owuiJ6Of8vgXCiksV2es99Ak
B4hmkgd1bhVuBH+nnTxIW0ZL2owZs/3bZsxpq38f5yV1uOpFrl/zz0h2wAJUADKUMfwZwHwoyhAw
m6yiRpSNavW0JFnCL7J7Ql99zzI++AXUaR/6RfRKLARKRWVI7lIvNQ6qQR1NFuvOk1tTzjDzH/1E
ao67H/ythrTApOfKo6tR6tayGDgMge/eBRXrzUpPx9eiCo6Rl7bnRk2MrUMkb0HgM/hF0iLLoaNB
//a1SFrts9Ml5apyu+necMpxNxl6uTd86oMTJYVVM6b+Ig0b7WjUWnSGLipdq8izfjZECicNn2ka
O7hnzPDbmDgaO8MxRPtz4ElTUcQe1L3x4IQJEk1ohn13xFeWzCSs0ZoX50gmuu2hFEdy/bADkvGW
BkJ9b2emNg6L1oJ/QB0t+9KL9rUuveFLD43DxslNYo1BPX5pNXOldor3PKYCSmy3iJZqa0ZfugIV
UoOfx042vamG2iAQj2hatZCrJE/67OUVRrrLWoqipBfBOyKfSvhHbonuzgTivUlK4CzlvGIDU5I8
TrDaU9Aa6eTa6ZMH5BdWSD2Je9mCNQXGKdSw3AJeoDQZSNkHjrc1y4Yngwo9EtWQ3TO1i/YCwjvx
tQ3Kh5hfR7AolTWsO0W4QHvoOBp98L2dtG6hBJH5ok5314UBsrY8qD/5SOZ8Lltt2nVZDpHr3PQ8
2OwVZDeOVyt/lsgD++4/r9Ptf3v32QaoLP5fXEfzVN35gMLXYPq1R7tSnikdRSfJNwyYuab+XhVZ
cmhEPQvZh8WzX7AsMfXM+VEq+jJouYlvviM40P0IVxHQ0k1MtShUi2G6KAvDvrlnqvs2dQpC7nD1
nae2ZjxC47f6EpFMkDr5hB5RmqbHlojvTwo/DkNXJF/bpjeXUELkFyp89F3BvmMXFBqVr6BskQop
gq/ZGB8DFuVyUA9nO1FQW0UCPrxWaJRWFj3DzrWQCexQwK2XCCQP5yeItP1uoSr30TaPa73G+S9A
YOPfN0pgFgyLN5dt8I8c5r/mugnf+KZdDs6zoStIwnVjUn5OLVivwynZCsAlRwr6wLLK07pTmmM7
H66W3By9pewUaQMqchrdZZBZA1LB01mnAuBYAgU4yrP699lfNYWw0POYWmSagdtEe7ObVaaL3n2C
spBFp9t3R02pnBOknnCh25r5EmWIGc27oJ9Zie5JYf2QgzIlYpCDsBeUq2+DmiTgtgxd48VJS5b6
6b2ul+GPToi1qzfcJVVQLCkPyn+CD/vmQED1BTk2uCbADjxS1gqMOInscwtH4Q4Em7pP1CQ8W6NV
bMwJ9hkvND+FPgG1FHL2EyE67+jNQRglm8RzDqqKd6UYf8IcHrcmP5CCqC6ZGRh1EbpaI979NohA
eHQdxLa1+j1o1Ar/p1OjCVVTuXwdBBt1fZq3Tdcr+boinlXfJkXiRum2N9EdgBcyjD5NbfBNs1zt
JIwkPkxl7LHYJcrY+Kxlm2EIdjIGWVECRLZx9K4xyAzJ4Xm/+VIiXyvURIUoWEOJr//VzJlSqtmG
TU08ZedasTN3V0ZcXAIz+YICg39HbUW9bxr9c94O/p3skgfZ9LJ0Q+A9Pn3oNxtdX3aZqNf5+Jh0
kADJigIyIICv5zKD20H2JUFf7pL8xBPK7dm3qU85Mnfop/rWSZtBjI7dI43s5jZa7lT2SOvYqdap
9p6Cemj2epYYn5PJ25Cks5/UwQkf6lA8pTOMqDAbb6dRGE75vm6slW6INkVZ5ztB/H0l71rNHfOd
N7rdtSmtmQ1vkTZurbL9Zc1bs4FU74Ywjk0XTSXWzhV8Z49+8cMYHeXUIAh+lgvcUNtEjlqdr2te
3UUNlui83q8ITrOcQbxuLdSY5HITvsglGbvMYAXeOTyVcZg9WVP8vh8ZttOQW9nT7G91mfdq6qd0
JEectaA0ky5cm/ITRVm5Z+nvroTRqzt7svgPyEIYntqWeuokLF6UFoG+2XfMu3KfER9eikTvnsYh
LLela8QbmSj0k8yg0t9EXJev7HMeX0pVG+fal+frun2qSmM1GcjEsjZ2DpnfKWe3b9lexm31xWqT
SzDHOvu4PNiwc7+KBJI2eFqi+8qP/D28wM02CjzzMc1TWNkB2f9oEfRMml852fLXvHgkGIzCxe8T
+J4+9Lw3UaSVw0b0zievWucVrZ5PMuUAGcGcI6LkVyYV8oaUkR4hUSatPUC7qhi/u4jPjezVff47
lySj27sUdaNTRw3/OkXm77XLakr4ERPLCohKPA22gpRF0p7/YapsKQR7ydr+WXqgwM2GNUpf2hJu
eyp4IlT0uuqxm4Nv0sMBuV5a/Xgueaat2qFr7uv5IFTgGGqYaStXC+FGS+yYTsc2EE9x4pdsiO4M
Pa0u8uWDTib7ffLJ8mc8224t6H/etX6PQ/Sq/y8vH091/v39T/rfIPOjkajTPOdDHYphKVSyq8P4
PHmHWtFEt4+yIVh6ntmv4JWwjxnQRgQ2OQs6nw2QCUpmFTe+shBwS2y63LcOwBtAchObOFYQ2ZM9
V58TJ0FAhUfVFl6YeGP7OVHhCvY5STcXT0Fzj/7xIq+APEXq1BxtnqyfqKX6lLuJfi9baoBKSh4/
J/CNXTQ79w88txEOyR3rFczuDyezsofSa5S7ZOqHma4N3ThPgdk9GR7Ctm+Aj3U/LAj1X2siaws3
6cfPMczkKLiml2QMxF2BJBK0PG5xV3uOv4s10exrdqeIoykUC1X906Cr0ymNuq/ahBDsWOX6MkYu
d2N7ZBVK3nU/PERgDL67XaLFKCP77fcRDYrHzMwgnzMDSuk0r/6mcbfneul8NkcTSTPTzrd2VXYP
oV2eU6DYr2kGq/ScV1JbMFijKMKLE1cPQgnj/TBE9tHPLet64PUZlN9gwGWdCdJkRub0v4TO+5YM
TVR5X0IK/tetodZHCOTae1JivEq7aFzDP1Zt6sQ372ueTlTAVe4GIV+SD+B+4WPtEufR9WFy1brp
mxbA21OUs5iMg2Ydi4tNobqfQyvvv7tuVCwqUTfreOrirU1Z95IngPjs2bCl1GbY/xEAqK6DSoSL
znjuc9P7ZfXKA5viXUt2fjU6HirOib5sWw1G4yx0tzB2eccCDvud7SoH6J/ztQb/0JQif6rCKAIt
M8oNfWTYm8Lv2IHn7b1eusTR8jH63iXi4pJs/UnKiZiN4y1RRUAfGiL/AyQOB4kXw+FPYFk+Tj3F
oulpCML4QR6qCv50JTEe+7krUZQaDQ+Im0r4b85C8kaJ8svglpfKzsvnvqiftdpL76n/U18KRftU
BJpzp8dlcx6t+iJiMz+VaKCwhfsZq11+UqPgETWscR84WWQC5S3Mk0IA2ltPoZ29Cpuocdmp9UY2
ldG+d0u2h7bei7vObgeEi/P81VTiWfy2C4+61521tnP3Ev8qIa6hBxK2Co0fSRkGWyqHtStCVhoT
gpiEa2YX2fbC5qviIHPS++MLmZH8vkrjF1Ynzd0IX9mS5ZN2QDmp/6S6PKltNc22BEl+8N4VD5nb
G+dhcHZWaoZQcdo1AT0zfJBGJJPFQz84zqGcku/kGPEQYOz3XpRQmCXbke6gkg3uDuEE1H5KIsuf
WMZ0a8PxeK3NTduwYcT1tG6fB1O5ibxyXIq2USiXs438eD11TKSBfFZc7lLMvUnAC8rVlWUo7qAa
9Q55M16qMbbu3azdsvtcm57xoxAouKlx+12YVn+Z2qycFRjqTR29TjX3YcxOZ+zi5pcwn2BjFC9N
Enqnyp9AnyLXshoSRJ27mEd6pHT+ThVRtii5nS8obZeXfD5zTO2S8dA/yi5p7Ism2wroEZeyCbgp
u1O0+jtVr8dipomrE7XfiwbZXdl0omAi8pZ8i5Xcfo46INQZWhHp3CoLMH9R0EMMqg4KqnMcCid/
O0sTo9/2of3t1nVzu/l6YFJJbXD13yMdVDzHKP0FJ7B7GKom3rud7wEqHLJdZGrBWURRsw1rI7kj
lYioVGlU95NbOxBNUhwiRHDxeDPviqzIjrk7tYeQ23/XRYV7MooRUdwRvdyhaqG6B/zxiCoHbNam
UJ/L9AH1A1AH7pTBFBzHu96s630ceO09bA2IPHhp/ar7+VmtuNPRk9t3Wt58jWv0jW3HyNBUYGMI
kErd9WWXLCu0itYaUdS9ZjObsJT5lQEbiusY2jdqyde6Wts/3TJ70lhDLBuCihdhKGvKU8pfplHf
hTwLX4OeTyjCpLigBNrt6rG9c7mVtonuiu1ggZVRHZfYgh3qn1Wr+a7bWfwrt88qxL9QBYf2xSb3
/OqECBlUvdY8UjAE7SUM+ycXrT9kcCEgCZTmAk15t8wbMgEVynlIjaQ/VUhjF17OmsSGj3zTI7Fx
nCbDOsMGpq1CT2hfTLiAiYG4JCo9jUf2plHhi4lCa4JHVK0OhCmdx7wRPzUwON/hTs3YETf2Q9Z0
8dGIYGh3s368y7x5+2JZ32OtDJ69qR13Wth2WztgiUSJ50M35sEfHjA59H+y8XHMYHJJUzh867zv
PhOeIEGCRzQvnN2qyB4gjYXCaWh2qhOke2eC51WboO7j/zLZjmpr33smzC6RmOvdBuq7Rz1CCqAU
cLRFnv9smWZzcaBPS8A2CgNS/GogRTG06TmaKn1LBrldS3AXIjzFyhZRtZfQry6ewRkUMlMVB/Sr
6aA2cizzWVX7nHrhgpApCnBW3adLw+zFvuu0YD25Wv7qpc5Psi7DpfJi81IY4Y9ofuZaCCuXvVKi
u0McFhIye99H/bgd+iR/DHThEa/smj9sD5GoqNN+IvP9s1Ij56VSzQnK6OTVHRHYLXLDu2TzAYi2
WOgxP1T0UnQFGmAYkKfaKdehX3sX6eh5Ngyusektbn2UhqJ7Z/FgmWeRbqk12Bf3Ovd1stTWtgGo
hl5MnyG7DdduUebU6hMAJPTF+rk30pMXe1+dxPDOkcH+OmyeJsOIlvqkn6bGAydd+wfHcyFGLBNj
OY0hwPa2HXZe2uhoTqbjfTkfol0+ZvmGzXG0K9kprKBO0D/bCHkY9TD8Ij83wWXIQoXddq2kiI23
XrEWxL55XKbBhHQpD2pTsR4GniM7dVTiVVrZ2osdB87OTxCg5SfP/aqlX8DMpKvJbVhwqchiTz7o
kcywnE1sGwMVZQkyI+ronIqq63pq8bonq3Cyney7HbTG/dOlcXXiavA5I5rUoCXXNJ/dRjSI7ZrR
p74uilWfWcYl8UK2qGAhYMPYxsY0nQajz8H3pMFO6JVABbs9i9pgC0iE6ikjz7QA1jvsZR96qfai
n+CRBvx3QUbL+UkuaoUaZOsH7mNgsEqOdPWbqigjNf7FdDAVFoLw5/N0H+fQRKUIFoLJF1jD0leh
hjoAAkCC0Nu6BMDDg+roPQXjhr1MBrde2xGqkmFEQjLI0DEth3wfTTn3Q6kqq8qZUBcJPf9xdMRj
YAdnajYDaNpjhQBL0m2h7S8eiKcVD6ylEdzQWoDHNqumoA3qF7sY4/NAXINQSFu/JGXh3nmJ+czv
B17ScYkEW375E2PszPVGElMsDxW7uFXVkwCWEGPZF0MicdeWf8iGHYbqunBEMnOATpeE4sqFobXD
tguN6XLto15kq6cu2IvZRRrYLVBlo1BFRE8p4DNXLWSU27ngfPCc6tR16dtZapTJuujJu0IA0szK
AfhcT3kS8btK1X6T8iY81xaarUghQbWuef5ZHvgZePuude7R5pjOVm3zAsjiB7SBEAYteCxKzllt
Giiv4ZvZWzPprOxr3eKgJ/BlFbGrU6LYIAGd2mThB6rnVWTRigrmKNM3Luo4WksDrY2HkE+9HZ0x
3SlsLSs9mC4uSjuEEO5BsK56SzV5TYPc9EodSaPYfO3DPjmH/Y/RKEi0dvDBeC6B2zJKnEPjN6zF
5jOot5r82inb8tA6d2R5x03fRe2asCkpihLgt1DSVz8Jk6+WImtqlPYTz3tt2cZ+8AQWJVoj8OLf
2yo/iij5xuaKBHyHZI/eWbxa5qY8oBMBqtbyiA4spEkfHPuQw8wtUv1iNI+R2QQxRU4U7/h8wYDq
UfhTvTrd+zZqz/mkQelfTsQDzMRKUYpRjAd5qEKNZUFodxtkLd/66raDqGXQq/2Q1ubVT2gIsw2E
oiB/9jYl4gYQ4GrmAR2baeH5Y/GshXbzKBq0c4eseDadfu0lqvIwL9T9rtE+GyBWTwQI/GvTKjM0
6UYRbzK9jGE47QdlXRYhOo5qmpKLLf5AqrA4xrkQB+61iB2zOTxY1GIsRy+dtpbnu8ekVj6FMfxJ
AlVXs6ubZwSB6ucCNFJpQJ9VBkr97BkClrpx7HjC0nTJA2+1ntCM3/p3yFSJM6Vr/l0e2z+0aYo/
B1lc7yMVtarKCxLkvUn3mKKJdtKamAPF/6FZgl7B6ivWioiLAme6qT7y/gDGQvfg9PkpDSHasNlo
Hh1lAjDYW8bOMhpo6HzVfrHIc1LyB3rMx+8lI5SwA4mvrojrY0W4alsWvN6VxLEIsYQQAAATXcux
utcH21Iru/V1bAfojLc9cb7ZmRVeg5onyHhpTXpif+Y4VdcmMC1eWPBqbqRzLlLymwM609JZDVCX
rZHq2l7HDgOS1iS0t9LZ6FsdjSDXv1pTu0Ga1M6q3XVsJEi89aSE5J+QTOjgkWFNtmjq7SzH6+/7
YHQ2KI+UJzc5gj6JnpVm2WuqeFY0p3/O6uFTCMXfuTDzYVf1Jsh9YxD3yFvv4bH1jo6hRPa1r9W+
IcVR3l27ekrH7kySzT580NE6ZscM0Dw8wG0q7uUceQ1THvvnaOvmwzJzcsESL3KgO47TYxAM2mOm
DX/kBKe+lWWoL0B5WPeZb8W7aHAPbTtll85KXjo1CT7bXg5TkqmhOAhV1ec6QbCKWPu4kVbAAwiv
VKl3kNbCrJ+ypugvQeQan7pvTZUFOz2Ep6sUVk3NiV3DnV0hixeT5IRLnEI6r4SUGsVp589TpFPG
gwlPrL585/Du1Mw0BAhHwgeB9eiPIvhk8+c9eSYw3sELPhn82h78tDjIlmIJ8z5Go0K24imHQwHa
c9mq+aNPhhMh1T3AeT/VVJ+5Azk6OWvcTvCcgUxZxbZi3I+++nYwlb2jiOD+1s2CvzykfvAinW79
kJtq63AkU/zBUASxisIe1QI3Z+lCPIK9DpWw4vfl/J4No1Vr2kuSOJtItOOrO9n+amoBNY9arp5V
nXAX2OmVS7XQIhzrEDW4sLiThyrV385glXe5vXPe4U791qf9PkuLDObvnoISOexmkM7SKjoleGdN
4RoihS0aohLEXq+zNg2Cbg0883GH+iQBlnHK0YqK3g4QWuaHdD7Is5vh5nczfPD7By636ScA8QkK
T1z4Nk42bz63K/0Dlw9T3cb+7af826vdPsHN5cP0DfpCbx//b690m+bm8mGam8v/7vv422n+85Xk
MPl9aP1YbbowepRdt49xa/7tJf7W5Wb48JX/76e6/RkfpvqrT/rB5a+u9qHv/+En/dup/vMndQMw
Q4ZvFMtynOWTo/k2lIf/0H5nIhXFKGTt30Zd252JIo6c5dq+Dng37C+vIDvlVO9Hyd6/9L9d9eaj
knee1jfL+5n+r9dnM8PWW5gxq/PbFa+zXq9zu+773v/rda9XfP+XyKu31EBYlUCw/ve3f/tUH/pu
zY8f9G+HSMO7j36bQlrS+aIf+qThH/T9A5f//VRg6jvIkNGcMOOxueuG0FnXIOJRwKWJBHxzR01t
A3KHJhgtpGUq118pblPo2xQpFEqmPFaUs1k6DmMAJg7wCiy+bX3Qi3YwV9Ic9GvTTL0zmF8q6GRX
P3npsfJYBZZ6qW/1EXp1k6QSQufVkjQD0EuC00eLgOtRDIgGLBB4JB+OSvTbqTVMibKUvfKgO28D
b13X0fM4H5lReHKa9JsfIQKPBJ+1zLMs2ZKTIh6lZsUjqMydWeXtneHa+aNC9OVkee1F2qRXxZ2L
ulg9rLTZQ7rpUO8uQoItB+mCUgpLpJylKbNKh7QswHCZMWDB+SLS8A+vjkDQxbF0nyDqX1zZG4NT
r/vfg9wgAjczXk4gsRAfn9kuZdvRnRAWQO/NfDOYv11sU8GlGHBBoO86TI6VB+nn/Z7FqhJ0/EyK
d7WSihajjskCyFN5IEoIzcWt/c4pcd0z6Mtx+24MyNM/3d/1QnaZusvBUAWF3pCAmYlp3/WoGd7J
s7RJF32PFNCHfhZE0Yr1Kb+hDwOGNjz1SbC5zSE95KFke7voUCXf3vrkWZg6/Y4yyJ8f+uUkZeMe
63KyD9Iou5xUbDJ1nFm1hQVmkjyhNR+MGvkBu/au/dIo++XZ7QC8zj7K5tRHObVE8ywuyRS/jt/G
ymGNGfmryKgR+s6yYQMEAG2YeNK9hW15zYVxBEnQFVH41QKhJmxnD5vYK9qLCNT2Umulc3B691l2
3frbaXqGk9tlr4GrPGTAkTe2GfTLcR4p+67XkDPdOuV1XCcYr9eRBrWcvkCp3SBtQ5muPAvH8OGt
XvdD6a4N1r5cXG3Xc1mzK6t3IRYB7dCuPJgdQnK4B7U1jBRmrCprDkql2Jz7ilr/y3mrGbW6lO5+
W/fDsdVg4oRfFHmh2HirnU6UznOJblAdfTsYZQPdA9F82fXO5WPltbQHsUs59jtXQ/GFHC4LsSG7
W0TwIn4lelcCMqZQukld+xjOoAi0JdWvWaFcqfhuHqGtadDOiGyp7z+AfpIM8PlGdjpTWJyof7UI
gKyK39igBgYI1LTIHM0RQO6Ux4gsKtQHMArIA5Re2c5O234hm6VkJJr9WrJhVz+gFmKNZnmzspqy
eTC8maGyreNVCFkY3HlOkgMHQfRa+F79UIqxfpB92tzXUdQdLhtitBvZluYP8wxqfN90frDv7Uac
emqfT56YeaxlO4bH7OjqqCYXQ766Ggg+gQcYnO57aLQRiXu9h8EnKFe3Gbo8fpvrQx969sbR1+8+
dNtqpGwVfXjo5leDfF28e69c3zZUE01LYgjauzeM9PwPb6TrS0b4kboMAD0tqfCDYUUhY5qh8Abb
bYEceJ2QXuGQ/j4bgds3EAr9aZHmXiTXER/6ZZMddL8F+f+lEZ2LppjJflfxKGLOzEg53w6537w1
zaBddMBETtIo+69je6pxlsFUT+vbMKLq/qovK2155UsxKTikDEo0K900oggQsIZyn9O8GiM0r4c2
d8Qpj3M2plFT7eMprfaJkbrqo7CIHaho4iylTz07JrJUYZyVkzqybkd9uJNdboiKJ4tRofjLRlOz
pQfTNEQczrTjNafdU8yq38uzDGZ7fYq6861ft0DIZbq1lV2eCqgWIp/S2jp8bEr8GH87ENbjLwH1
vYoUb84MzObIRFJb+3012dfMlxwKhZQMV7t9gLCGtr1vENL81w8W5mkFOsZcUsGq76c0qrbEqZFB
7LIK9lWUPXXoT8MuE99dRCmWNUX9F/+3b2Q40wdf4XypuUxawcgTaKQAukYNwbU3hJPyYGegASmu
5sqOiEiCdHjrKyisKoYKis55xHWwnAe1TIJ6VYiUymypC3CUKzmjPYQ76fJxyDw3pbURvGGMkFb0
+1ap7jiDjczbLN/YQFXDf539ww6pE9GS6ltox/B6WE16X9VJcxj0EMVz6lyepW889B991X6ySNMA
fVB0dHEcjVeSrBlo4M2jGCahORcUqAaE89Iqqw2k1XEBOkirHFt05CHfeJB95lma5MkXKMTpFA+b
ROAr8FO3prRWUJBcrVkBC29tAmhqNHhivJktG6lMiEqo4JnPboZbXzhbQXBoWzumWkH6yYOAz+dq
oHbjx0SGbxKCJOptgLzEh5nkJUbYTuAUYmLpfLt2On8o0FfNuQLWZDgm2sEjcLzIHuJX6qCgz1Vf
A74AkoURZDWi014rSwNkVY5PYyGoz1OSlEx4AGdzrjokP1X/HKST+qhF/GDn4XLWvM3r/UC895/N
6iOLrg2KAh8yi8e9JVxrq/k9ldngs1CZV/pTpEfB57Cc9kFFtL914+m5qIrl0GrKJ+rnijsddZxF
MHtRtMja2YalVFo9VE34U5hSWuWUVOWJk7RGpvpuynzMSRQzh9sWP0gppGQYvAIEvdM9qlBW7Ts3
tDew5dqflCm6a2dK3JtHCvBzX0aOtQkbC9oes1cQAIB4vtrKdfKE/vbRdPLlh7UyRZWswCdVNY5W
/GZ965OWqKnfWcaB18/iulQn4bODPg4xcLgWjBRK/NRsDq0qFHH3u0lSNDjLw5Q7e4qjy7OteGDV
BjhMG82NHuXBA+BRJmDxZAtuCx01zfZo9CYUotmYDdusEz0PWQZM3P+PDjJ3y5nAd1vE1Agtx1Y9
lG3nnKXLqPviznan7W2AjizXjicoVfVyAKXM1rKFgOvqc73ulNyXRRFeJzE0oIfhSOJTfgoHGP4O
iiJrIX3lAdR0ugLbJDbmPP2kuNCfw6v3pKQrNYZLs+ga8TQGtb6MhBXuZN8A4vYEKuoHCn3iSXZV
hQlVUKaenblLgE5H19xmFTk3SzZ9j4b1Rdqku4le39LLKNlpVd88jJn/CneIOHooSh9HfwCFLk/l
gce7osCM+NvhoxdCqm9DpY9s+kUbVAvZVvnlrnVr6q9z3nyyIh795W20nNeqx7fJrlPIdpk5z6qo
g+0HF7tReaMG3kto1XBxdp55cHslAjs4qZzKw60t7dJTmp0ULZ6rp2zbN8+rSbqSkBiXWgDPiHSS
c8iz2yVht1OM5V9eTXqyRw1hjwOZqCIpdu/YSrJC0zRZy2bvhfT1xnAPz72zEHBQbD4YfJEiABWn
+4/9xXAIy0w71nmd2hByMsngPuljKe4CPWgBJ2XOxmNn+QAtWr3w60nsZVMeks5FQKWPT7JVIT/8
0FnDKoeC9r6YW54ZBA8UZt6GVLBwnDuU/fwRkaWl17WwDHjZN43y72gJx8vELaKjXiSHzxcezFBs
migDp1TVcPO34qF21PCJQgBwlf6TPBix3YIgsvxDOve5DUDVaUJ0QVrJ1nf3eaAfINl9G6D3QBhQ
VOYmp4tStGztTH25kf5gb/NTXzi/bv6UBgLvsqHHnuev+mpcBn047mRzassOMJodLWVTcVPjMS8/
ZUn6drXSdSvCl7azN9I2AXVTGARt3JnnXY9AjpTIKq0UyfA+90WIWA9s5WfG97lt7g0K5WB7o8Of
O2SvbMqDEdkxOJoiWH0w3Jqwf5qb0EK5u/5kaC5Mq6MRQLbpkmxCFmFpAXxctaKZNmThIT9zo/BB
jdwFEoDZv1nlWBNSV+mbGm7wJMdT3P9xvPQITf6/Plzh9/Wl8TYHoGCIKQGhe5DFbawQDq8E7S5/
YVO8c3aVdk1lRgCRgCX+qNs4OMQzxnohvTs7cpZjaAwXeWiN2jyXPiSsdTtecpsijyz20U6a/8Jk
7CH1s+rTteWSRmsUdI4T+XX8tspPl/2FNSUk9m5sN49F1Dl8ylGL3JGrDqhwSim9Scr6AFwQbikA
sI9DuEyjOeE/9xRq7B3sIf8lTVenWTA9rdxofRsTiCJdjH3wNo80qOn/z3lu1x7+++fp+kldGhYM
ZVVqIYXa6Ns+1q196xust9K+N05jxTQsvVLjlNpGfBgoAYZX3jjJLiGtVx/pXlGUs9Zaj1qSeYj0
lHPLpjLAP7iqAgif2qQa17JTmq9XlO4DRUhriq9qZKCj5O0pXY7gfBalaYw7WBXX8KdH5pKghnmI
qswCus0zvw145UFSSNuTz3dpJ5Yzuuuyatvd27rGH6I9UT7ljhskuHe71EWWs4Vw+nefOhtgUKcy
p9av/TnMO+b1NCumL71ulXs5Xo6SAzR+Pit+KdCizOOlQfSZe7L1UdnE2UA9B0pxYCWq06RZb5px
H5rSIPvGyTqhn0lp7X/3lROnUfDNsWFEq+2nEg28pTwzAa1cz/K5r0wV6ON/W/+HtS9rbhsHtv5F
rCLB/VUStcuy7MRO/MLKNgT3BdzAX38Pmh7T8WTm+27VfWER3Q1QcSSS6D59zn/HQVBCAyoYyUwv
Cz5wY9GQAcarFTEAs2+cWWRveB+949HKAC3IIDqaQiHwYrhR9Yxe45Vl5cA4j5YJAHPyaCozdHVT
qCQjJUpDu0brPTiSNACYp/KZGUjCIwvkXsiLN/p5jQnvNPeJyx8jNCs945DiZ2vhPQZ0pg6U3vVd
WbkPInSgvrEM0Rxy6CMQmuw04c/eCGRlt8Sx7DMJxkAK92ZLszuRhkyoVGJErMWBXsds45KIzJg4
6RlSy/MEmkUHz8zmqTSi+aOdJoELKM2m8uoMuc5O7kojNm8VGq2CrkKezLJtkLIrW6hBOrAqHTGH
kENiAYhw+8WxYvJXF9nGEalh8wb6/qOecP1idK0HqfZniV6xW6tcsmu1i+GM+9Z0/XiNW6g8phr7
a4600KwFdLpVrumay4fJog6AEMBiKmDYT2TPWr9d18kkdvNSy4chN33AxM3mD7IsVz4bfuoeioRF
IEzAxs5U+0kv1vo9oP7o29KwpV8tRkNOwN3SfpHCgflGpGQQClcTlyUWx2JblgFfbLKa8DuFXvT4
hBTaMxoqtU9tKe1d2VnVvs2bDIK94CwD8PHH7wFj7N2HTYS0DFEBSR19MiaIvIgMUOeOuXHq/P3Q
UkMKJi8FL0PyfphbOoCnt8BYr0kXL0+BBxpD7wvwrUZ4jIy2Qu8CGjqzpoKAHqnlIbdrXihajNCC
b8zhVLZ/ZaVtHTkonk7oJMV/Va1B6QCdoSVkyJTVM1FUQkqIvFKF0BkdGoEmqdnzcezErXl0+h8g
xXbQF63iaDkaI4nUoRUacmUygkRQlPY52qBxMCeDa/uxRsJ+wnNk3dvQI/sry6z8BDRwhdRnnOcn
AUTUGkLMUEVVk4SX+UHcdTHerQpXsy4Qe0HX+iDRAai0vNQQrFHy6vMQMiggTp69tt43t6nVswsa
8J6x6yy/dHkyrYwyDp+7DnAkoy/lc1jH9gqKhsVz6IK4viwj/6njAjLENnp2OxMdTSgb+EcDaj5z
n7aVJOE8NIjqoQLvHHlpuHipr+7/d26WRfHaHbAlb1X3p9kBHmM20GKPY9+9OIrtBOUzoNglaoan
IaoDso2AXE6b2a2m5H0JNU+1goWGrsA3WBN4jVbtQZ/iBSnadr+yNHkSaDG46X3NrkNeZyuyF3lv
bXIdMHJfgXrR/oxXM+NLONXtEX8AsQFcK/2K7jaxEpEf3gELOD1UWnsje8TyepuFlo3EGC4Si3bb
WYATteDZfI5fTJ6MP4cpClclbmu3vmqnfQy9rL1u5dEDtoPA0DuF8zN+YS34TygS9Gby5iSghXl9
swbfJDqfoAqwAYVFhh6oDFmjRvXwkRGtBlkgpZtdgMZzr0UNiVEtsvE0ezuLCqRKyRa/nS3e+SwZ
y0tXgBwrjpwbx9vrAd9F844OaGK37uwkBO8/uOeVWvh7Bw1lEt6qKvcOFLtEcBO5M8cG5rTPogeQ
+xWPRpMlQagD9l8KNI4lWlWt7d7NfrRjsp4sOb5E4KcOpgbaukuEUKmZ/4wgnqgsidd5zKFHEWlo
+ChAtbkDu02OX5Gm82uoNhyC++7GhhjZehad4rQ5eadRFaG/QYvtkw/O0A664NifkNfPPPxosuYi
tapBU4ja07ybptZGDXg8iebSKrEW1iPha9Z+9SABTDwMnsa241RpT8hgzREmmn5WuQTxkJOgJapA
fdgwNfEAGaFvKD0bJzDrtg/gUZR3kTvuzQIfe62XstxCPHDYUCwdTD37Bgo7qHOq6XUXT+iphMQl
NqX32Fyu+6lBWTIEHThJrbQCebjSRHZkEq387LJiQy3QoEfFdrjj1oa6nD3mGivPcaCPCMXGjBu9
9hiHUgaRp5UOOmVAi0sH7uj6UbPVAVjzHHcRnAJbazG0FHTfc9wbUSlQHgpXPe3/dlpEkBFo0A6L
vtdajrdY3a9B9mWjhpPZ2NajcaH4NYVtsV1EISbgbsEPX4NtXrp7sn/UjaCQIjHHUya5tZrAwrGh
QHIsS9FZlIpd8rbUh7DUu2q+kUPeHpQrLNm0ub1pW6e4t6sMG00rTXYNg0S0YDF2mnqGxvlOh1KF
1Xwfqtzfsl6f1qRwROpHZGv9flovyo3/atPVXHT4oTV1iaG1skYM6w4CehsqPC4E0XPZ8l0dk3eF
sw2H4TNVLWf3zB39z/O5vGmZIDWfOae7snO2fdl99uINyC9XNhuzyyD7ngephlZPKD9+HKaqyxhy
tfkZ4og7Gr2Ftuo+RjezNzutSCOyU8RbPNktzsT1LZ4uSaH+i1ODgKlSrNV0KKvQCUTfTKvFRmeK
P/PCSh80thRje+AlRL/+67zWG9AURJFDWkeXcUjdoKyVsvNbzLJiC+K1HapRP52+do51bd/Nfw8a
gvUKbdH4Ayz/IlTZ5jAyeYWL+/nb1HlIng82ZHy/hVFTrww26IFocWcjdoFKmD8BqO+vEaDFwLBC
qFCRlYuoziF/DZ5QiqJJbtSDfUF5/zmpFenltVRixAa0oqwC7W5VKi+NBYGfVVo5I6RoMY4m1Pl7
iVIi2TRlex+IrusAdyulXgsPuZETNlBZRP4N2GsTxEPJLwuVt4NWSPOeDlPbuxt3EFGw2Bq016GE
CPG6vNAtbIsh9jVAePJKB2SrgZFokPMuxhAMjkqpijupCTmjFwp4Z+56Yws623xNtmUN5OSAexKu
O69BDqcw/AuL8KqpLtW9XQ8ooGw7TRYES3934J3jB0qv/WFZvPbxM6isDl8+n+3BoARKGCX7QVJ0
JivRZ+1aV1FAIoRU7VQAmSiADon73kShaiLAyvY88fe1luV/X0uW7Rc/Toyjx/jKdSBBQIfEKKGZ
ZoTdmoNeLFu3JUiR2ORbh07P2oe+z/37PucqRzVl6yGCQkeoI3oeI3GFWnxhvEa7aMe5L7GV+Ri9
XI9m6Gp9sklr9O9HrE+jrjKe45w/j2ns3sYBr3t1avIDDal1x5/cE7rQxIV6ePLEhxa5caIBBXEw
06OX0foUW+1row+iw13aAzXV2GgGW3cewNKGwC+HZtBcdCC/XmpZSl3KRRIXwk34MEZb8lvYoM9P
raGj8+o84DK5rypbelhAkJ0DZAGc/j3Pe8gWZ/JEJjpUYHXaQVaJgcwRYcg8gnM+QZxud/KUam59
rEcrcaFFA+GmPW0lUnrE0SkdwOEYblro069om0I22pbQ2WJbZnyw0QIWqn4r3Su7gKMBFJAh8IW9
Iw1Ds6h7aPQMSgyKTgztrq+EYaVsAttmoMjsOcu3Gvont40qkE5plW/RZpBua1VNXbwyYj9GAwga
lPTitaW1bvABJk9D8lYoOc7eBQ1PcHpUafk894NjXkp50wnfZN/Hw85HF1FV2k9TBaauEMJ7KHgY
9lPYsZcQrEtXcnYtW4Ekj32qc0jjSsZ3ZOa5xy7mgD7ckcXO01jq4lDoVbohrx0JLYh86K7SMIR6
znyBecnR/XABFBPfXSD2hLcFlSlQr2hzac82T9cYIu1CQwjggcXNYOss7Y8g8PTOXSihdGnH8fca
jRwTA/9pZ2vWdmClA1KLMv08alC4VAEAULogu4jM6zJzQqPR99rAJtgPrS/ZlNvb1o7wtbLBWp+N
OfhhYnztegV2WQ5kK6DLCXrbYrfY/bgZtjWAkshzxWi++X0qDTUCU6q56NMt382VD0mML5PdRU21
6pQ+BR2cskOiik6bBBCsVh0WN9nkFPHNNCARRI6PS8zrVA0KxchCb0zWOOflMHS9OPYVoEtv9gho
pLM5gmhv8/cpWg77SbyLKdt43KWt/52kn8GVzC6NNstEgxoaCtGOUvUke53vKIgsdEaS3FDqZhe8
2yzmyDAzcNqhyPrbou/WW+y/LRqJeNsXIvbcNUPnlNpT0AbEDj1nN47pC5mWw4f9BxqFv/TOBDyt
mgl8GYO08IhssRousa5arebxyzvZ3Xk/09fDBgAn75SYeY2UTtE8igwNfLo2oRklr13wCNfuJ+mg
Mx2ENX+lbeV9NnD/RA7PCM9T0jQnZgIImfau+Yi/+bDiWqv/1NrrqNi71By7Zq9zQkMLzyKKIe6U
ltC8H+Ra5iV2xchov7S4P696kLhcG9GDzkOPsPvi+QStS3A/gC9SrjMBLkd3kOUGFZXkCujxeHA8
qe2YK8qbZ/g1dj7owzJ90C2ry8t4uB97wb58mGS0jQa2Vau8tQ14DzzJ3IM1+DKH6gReINEf1Ljb
1C7Mp7QZ7zLpZT9SM0UnJd7eHsCv2aDHFBFc082nZuihoor82Z8i3tb41wg0sXnrAl3AG69LP4OX
AiqNCsLQBTqqW0+2FA0awPgnAlSUXHeOIzi2ZphDXpmAekINY2uOYK/qwLe7q0yIcZalBb0mtUxS
xPOiNL/d0KISaElalDAUaOx050U7Q3ZBAtESQIvxrqK7w32k18UZ2gbYgUDwfR6SzBnxxhowIXcC
hhX1ukN2ZWoSvTjTEm/rkCmxwXucaAb+zKDvJ629EF8/NzpPDkuvwvbEuuO8+NFBHJq3vv8C4cBw
k2GjNUfYrd6vOEA6kNXTt45I0ED1lk8FHYC4llVmwOFqUKpWeJvFaIMHe9UbGrYuNBtFm3rFwPmg
HsiRsynHCek1mefXvAKXKCljdXUyAlD1T0fjaNhLKEeEjNo8I+19fIuVI0oq68xM8BBfRqSq8lLo
4vE1vzOYUDQeUaA+j5UBBrBe6t/a9DmJEnAQ9Vxfx76c7gzgm85oYF8Cij4OmkwDnk9LvJ1su62t
t+7JkaHtQuK2TrcFiBSBMoJKGbljyLGdYvx7QD+UptsMrXeHjKGJnf5lgFkHJtD/z90Ipo/FDm6c
wMpS/vyHeEfZWeyXQDYKcJGVoPfI0ga/UpWTpLHuRc0KZWN7r54Ja78yxpXl5O2lDWvzWaDy0rRI
QiI5cMebrloRy6b0UlBaaeA7pKEFZdb/nFQbFsB5hYTYIyiW54MGnkrAC6Gf0U5/25Q34ZYDRZgB
sCcdQvRgN64Mrz4nQsobV4ditANRlWB3VyM6APBvxQIvncri551+7VArphE4HMHHAWTfRQ+j02JK
xiY/Db3+lUx0cDq/PHg6a+eZIm74oWjsX5Do6aBarEHGqBvT/mRHZbcGEbqNGtNQId+ujOShSDqb
w2lsRfmvItN14GXS8YwtkxHUUz+sCGtpDOi+wXs5PDSmGDqjA1jSwFuQnhcz6HuTblV13euERlTo
n530a8pcSBlpre/inqwx/OW6JgxkHXmbJDXlJ9Fz5FFt/8Z0YLn4WIE91DG0EzmnQdfRUFnWO/J6
oH/a5yEP1+T18Ki5ONL9hs5i+ckGF/Qj5ADKpmm6ddlo13oAtxhFlja6s2tZ6AdahzX46Qh7kAF5
meggX45+V7Bh4hMBx5HcJ6w60rIUASQkCPu0+oFGcQEiSmw56zOthpxVBxL7GvrDjVOeY6uAip/R
Yxs2cfY5RDMrCh4xaKLiQd8P+CIfTNDoXtCVjVtzE1WfapBjrPShjr+X+KOFSPhEkAsSGz1Kxn0X
FUowHqlTbKeNdRzzGqx4GOas5OYKaIb0gocS+FqgC4xeKcvdJG1irLMw/y2QuxABCOt8qxd1vOI2
qm+aKsGFkz0C7j2s/X5s78hETkeAwEb3rWFLEeRwOhA50XyyLYsYdgeMLlRzya4LbYAkDTSz0K9v
nJuuLvYVD2/hpFmg/iJKqyhnILIywJE6hcmPHM9ykKsoDxc+TqEFA1nOpgDwSRnB3YxwOp1DQV1Z
BF2HspTfhBvff+ZlK69LCkBqFtoCwljbU+KAHLGwoFTMRbPBDda8J0fGBGrepfEMgozs6JZlgRuf
z3ZW3vl3VQtdg9yOIagQTtNab9zkuR28cuVOefit9uq7YUBCfjVOLxU2fPirli06SPr6V2rlT/aQ
Fi+dhv9a9C/Lz9gP5BtAfMWt60skBKAxffH4OO1l5HbHWveHU4wC2ccrlyNECJcr2+rKGq/uKlki
z1JmLyjav79y36VPSZXr66Sw+usUF1uQmIGNe7K0nVVK7Zs54Hvudyl7BB2IF4Di3z+j578/oo5u
7Mwh0e9TEJqtXVFXX2zRPSvQNub/BWojVDqn9JtmaPpz1LvphuFHfx9lUI5G/3ZyjNNEXMY2mQLb
h+Spy0MQRnPL+A4hjdePYeBjaGEUfe9MJAE/fAw5+f/4GLHllb99jAYvNhcT78nrbsTvuR4gX4Ei
RP4JVLDlzWxxW1Ejy9dxAJavcGUBMWeY8LYlNr4wux0NaTqfgFWiYWuO83T0dbtiraaiMQA95iBF
dicr3vQmtx/D0shv2EkBmNDaj9ATsB/7SCVhIIJ0IlsTRQr1q7iuQHL8CIRRfnPC1+mQBEM9MbaR
TbA6/dy11utBqLMU8HdHg7Ax2Z24n5BbyUwkTpUH5DxQ7TH0A1RWoYimdB0sA9kFlECmM9hgoamn
/yCzgPTgkaJIp4aiiknKc1XrN7y3hOu4qsCHKZVYdK8YVOjA2r7H+zHIoGPQPx4WB6QREK2/Rcux
Cco23Lclds4m8mcHKt5lKbivwDDhgQwVOGvygvPaP1ClL2dTt4YEwQo98mEwAwemgfNVGA7eroyN
xtygz6e8M5QRmgreTnfRDi/Vgc7Iy8DitmqVt26BnemGtjwUIAm7Ttz8xIilVo2ko38iClvyqdHi
U5H6W+Tv8yDjPkdWZmOikQywsHCwZZC24FCiV8D5bZCMY1xBJ0S9LFKpnA5ztNWa6PJFhX05+FKT
gazw9jtwZ59YmgmQQixfAOzaVJmfPsu4qdDqBztx06axDyaLOpvtnlQMY14IjVXYl3iDWb/w+jbg
HobcC2mU06FNGbpFhi5Gug0s7os3UnG5204AO9BuschyfhcZeHC17YBOC8i5f/H9MNqMZs6OVN1x
y/tpkuL5Q9TgJqq2eMyw+79p+E/rTAeFCy92rY1XcBQ4a7XHN8V4qyX+S6ms0TPs2ai8Npqae8ss
3XwEy06g4XkDzRS7O2sZ9mukVMMyA69zjKOJSOnYQPalADSdixN528w+StBWPEQRt2gNMveQFj3z
HGvQkibyYMAjpfkq52UKBSuom1ayrkG/A6BSbcb8sQRxP8havPUshVqbPTQNw9DdkvopeVNsq2kq
mf40X0WQ00WDXWBDk8Zv1o3bVuqfImYCc7e06jP+KWLmLNdt3pzJO6nKOHlRHUcwh9LB4qVfEw25
y97P/VMw/dZwV0vPw6mI3RENhL72SYvkP87kyF5tw9vZhzgtibTVKJpxB8V388RHD6Q76ksLHMSD
rEb5aPeteao6mUHVEF/OBnTfJnYv7+z0ZQ7/jh8ScIFOfTk4elA5LhJEIDE5TYKzk2Sts8mtxFyR
bXH8aYhcAqtXNG9xm8XkbFoemR8dhlo/wxN303omJL40g1/pkJfZJ/SvukA8/m2iM/C6+WtwymdB
SXqZZKwSAdoUxwMF2u/RMQfYPXO+L2ZTRvFyhdwtX6/g2sBuKdY4f80ingU0Ywl2tPwxGvKDpoFl
E91LyarOx2TbQuUTWnIeO7STXt/pqlSr8dw/6R0gBqrSiyeteBDIOUFmoYZuq4ogRy6sg4EesnkS
2ou7jYC4mTSm8A5ypO1Ky/zqa1uhHGmznJ/ysK+eoUc22xsJlSIIEllBnTb11wrvqoZRlg9mEYKt
KJdAGit7r6ajAypapteQXH2MnO4JIhflBtp76eOgI91CZ2QblE0qG53938RpJdILhQ7q8nHkxto3
J9DtqzuavZt62X6xGJcnqQOzTNY0y431OOCOUnET+hVBN4EE24cIjwaCvG0jEmNHQheTa97ZRqk/
pPmY3seC/SQzRXmxp+8Ky5JfVJTuuzszBx6m1KxHvGsWJ8PGTQD1ePuRbCXnmxFNjjfThux4YoMK
1gXqekcRNMGSSHcqAdhHsqkJvQP21jkP4LEoBogvDcDazZ8Bl24OYd+wgKvUlwu73drv7SW2RS8q
/k/2YcqgPluHKz7y7i4tBm+bsr4MyoLnn0FjaO6hS+mvedjmnwfeoGnZjdyV5mOYTCGSEkrniIIN
E3w+fT7ckTOtkukhBQlZhFenATpbmzwq2SfWDfFtcNth36eOpyMN57THCg/LbDUYUXiwzJ1hC9H/
JIdWgu7qlLOxPc7hkO2D3gxEqICeqsHCMlXjnRWX3XO7cUZreNY10UJwasxWNIyqTjFMapCBVV6o
klYQV0ArCw3zEQpmkT08ojLt37zOuZAZf10wFEUAuVdpgyU9qKDlEILZk9c15EtoyXabZtjfLY9b
ZEcy6KojQwItgHePYXraLg/fcAxUU++7APJxUmCBc4LMy/yspokMOegYZEhnC+zu2EMaw7ZXVba8
G9uHeAq3bcejK5k63YPeMW9+ko9My6TF9vukdpzqk9ENPyn+fzsppgIgXaUTHvKk7nj1kwhQj0oM
Zv1dNtFJS/C2+ViEbfmpSMO/DPXWVbtNvPLwMnkBnaA5D53fh+RdgpGxEpdlOKToODOyqN742iG0
VGfxaHrTPUYR9Rn3fxyZblGshsypHwAJYWs75+zmMUNuISvdnEEE1x8HAbEc3/XEFfllc6MBMPF5
qiGkIcu6+e7V/CAM4G1XJeDc4CeAUGhufofyDv/iMJetU5Tb5iV7TdE+usXrksMEwFI32K9LoqX8
HOG7G7di+KKVrAc1I84kevBW0DkYvhQC16SzQdn+GFeaE2hifRCWrsc251vSBguRVrk4LiguahAn
BzRsugZC4VDkJKUw0gyrcuZe3uwkLeYggYGHcZrgXfDiFZANXuHECvH8WUGqYz557/qPGB2An2M/
xeY26sxuwyFbf4h9X35xIWfdDWX1JIwyuWRgiF6N0PX4QmExlB4P4AiGzqblrirW+/skZeGOo1lx
g8ZkK4iHCv/XVTZ1G7PMoPtBY9laHWhFLCsYISoEXVBnCkzd3QHL9DO0ZXQg3nqArtornb3ZFxPZ
J9uY44ninky2AoyMsOOpGh3ITiZy/j/tH9bHd/zd5/l9ffqcPiE63tYemL310dW2NTTHwhfy70MP
IlvJumtXpOB9rwcPpYsi+d6YbpgGwLYj/9N0IBlRE+YYc0og9JK4UIVJcJf+51KL5W25eXoCSl9n
zKEQrtQQrNJW3yJRrX3Dy7ZkI+2EDsynd0Omr8yegRcbj1LTiowDSqP6jBsbvMxa2cLrLi5Y5j/H
tfn6AE6q17AZRqbC/LbsLmANcT6nf4dN7fiP1X4Po+llGOG/2MG335ywMYYC07WtbGjSm7V7i0Vs
3YD2HNA/jC96qZ+zFswWFCkss907jumBK5FhU6LimykG1SFvwHVLMVKznVUjgKZjqLHMMeoKYF+2
311B38zh2RBOZ9BG3FM0LTv6uG+Zc3FIF+NxdIFasUIt32fQwXzSK5QkQjeMLjQE1d+uydv4UYMi
3WMuzY1UPa5pZjJ0PYlyRcNpMsw9yJj12ZuNHECYsSj25KUlOQQ3LjRUS8oMnHy0ZAF6nayL2osd
haBF0XwkK/iaUd5EHUSTAyYOObgz5VK6qJqgiRdHWxoaKR9OTIdmUV/z4lOEutGjlc2pFApoalA+
L9OFqPW173aB0ZpQKYwS/zbWaFVjSi20GnrQTrgtgMZdD/aHf0YMXntqRjzqP0QAOYW0uCp5/GEN
F/v3zRib0IfHO0vOAiBxkFJxTAvHSdHu94m2JSL92Tb7QaoPkv26AQusXWjGzq4tVCUYWE1RB6vP
Lg1RMpmHhLAhTA0f7Nm0YGreJhFah6LeTDSi0LeJDO0IZx6hlTph5bXL0hPkB91HQIPdR5exJ7Rx
NReQxLqQLK+9APntMSBn62r+RSJl1SonmYoiuyvdjIGVFrPT2E4CtNQ3W5ru6cLATrT5Ps9WkyCl
sQO8P74nk+71eKkC8fOOPsHYe92JQw94RV5ag6EGV+isv5FpqDR0EA1uuqePAHXt+mgzRwcA5O9P
BNIfqH5pD2Rp9RyqT9P3MIn7AyXgBAhyd1PdVXMCb4jN9g4P2hs56UuGaixE3xN+oy8YT1u0ffw+
XeRVteEOA31zkXqHGM8BYHe9Q+vX+SebJcWnHO9J5piO16g28R23mbW2GRd7cgIhPe1NECWsacLb
dNyvcpC4SjfwnDK5M81HAk0wPIQ2gPROYN8B331ao6jcDGP8HTS435wO+j4gGvEPOYcao5tlxgsm
kp8mykrzNnYC0Eyx0fSEHWwFwTe0Wu5RFjcU9ELcUBe2V2HVZFsPrAUDZJC+dGlsgu00QwUjU0pS
SspF2YGsZe/sv8ejZnhhfsO7A1qXR0BYUyAVVObvQw6wcuNqbcYoaCyOd8nChjKB7gBWzSLGPbzv
S3BpDOENKl7hzTFQZcHrsb/rIWN7A0cAcv4OWr8Gzz9TBAsT437svk3StpN15nNH0Yf/Ct3BSda2
Ygdu1JIUS2vQknbdQLNPXaHuGZK3HdS7wx5Nb2pnh/uSAxm/qD3QsGH6hoMV9nOMnQdeW/4ZRo+K
3oaCtp+3fwyr1WoEZH4LU/uYeTWy00W1zhLLRWm1rgejcp8OAE5AmGzXTml6gi5YdsoNzdpJoBCu
fCgBYy8N77ELkbqumV1+ZTH/GvOh+lUn0LtL3ZGvzBEQ6IaXvzq//io1XnzN6yKBNE7qPkqGH3Ol
8ewKgYrXq9TG+P4qjhUnAepgDeiPX2pTf2WNgdL0cAJmizhi3pmhDTnTyvzJRpMUBYcXGZDY8L0g
Q+7tESIx5dFGdQbCPLb1SLZIfGkHq38YDDwOfBuyw80ELqwlHtJXgDQKHW+pjdHc5sNz304QLS2t
e1uOztFUL6sOsBtbI5UJytiTuKLYPgLt+rtxFo8no6kik8A6jsLzfpapftbBcrKcuI4xW/y/T36L
KRNfPsVt/ULvyPS2TC/KsofYvAj1A9kH37ty0wP2IZu+dhFkB5b0LqWBld1iEDu3nGhLnQdyeKoi
KFVAKsLYxKgzQnIume7MUOhrCrD9p7StrTUv0KzeiChbi0mPtlNsW3caELfzwfAZP/vCCvo8RHqL
HBQyQG5pXeBHtiVbj/6/jW7HEYTpOnHtB9CFtHY6bstC4O9XlxoSkEIe8dIov4A914VEpa0dOzVk
bFv7o/tcgZbmZHtQ7+OqxmDkk7vuBCj8J1crwIRV/aqkqb2oEy+tXk8M8OOmAoIgtoHqYmFkxlPt
te2Gd8K6Dga0BdImzo8oGIDRIZz8oGJQRUiMsFhnFch3IiVPV6izzgPaG0AejHUDRb9k1I3g32Mo
kA5JArYTrqKXxeiM59+KovWx3TLPtOXsSz7dM206kwxZmjB5r3y0wyRfw/BtUZvTN99/zQMfClju
R+ulgSzDCsRH/JGbobeVHjA2A2gMLyzx46CrhfFUat23vBzDXywGDx7e6n6A7tlcjWqSxv6eBPDt
eEFDTwJmTU1/msZxngRZ1XlSUyKhBbiJFvbpKa5tbZ1NQ7JGzik9ReEIknbytGEiX0/JNaU6Eih2
Ph3NEQW0QrVVlhoawWMDwuvQAovPfggGDS0XzYNmJdW6rAR/kflwdW30eq364VsvvPYXWqb+4p7t
PbmZCR5mb7Suqaun0H0S/Ii/bHVJpckCYXnuI0vEcxxGu0nVj+gwlNIHtoajb5zGmYlycWqPR4Mq
UO9i3tzc4/JIo1aH4nwr/WlHkKByhE553yCjNyOEFHwIlCx/tgkHDBQkSk3BFDe+zSXUEa1Hcf+6
Hri9oouXtmfwb6A9RXe1zZJh6S39E1jSgblRSZrCAiiwtB1QlSl0tDrQpBDaTsFimxL/ztBeamy7
j7HnV9gl69qIv2G0mYfjkDtXOeQJOndjH+kCECfF6kAOMNmFK9Mu+O5dNN6WN43M+ssSbLuK2Dut
Ht+FQcg9DkY7b8AF/gyCGP8iyso2Vy3yAQffDJ8rxsI7KbBv2QB+v3VM8IzNIei5mlZJHGq4u8h8
AzwRRA2W+9PIsgpU1wHdmFqyW7Kz7oqszTeDCiZPmKECt9IFAIKJmIM/3Pxo9ZyZBsgW0Zau2A4d
RY8YsQJ9mXSqE/Hh4iLjYCQWUH3AZqgppIH3Lo73Rsk3FGjHBtqDzMo1D8waZtu8gimrfQOZNouv
8iqH3IRhWPdxOtV7O26zQ2Ha8jpBCBIacUn9dYTco6tF2i9vqPdOydyX1s3HNU3KnaTeD5kB5hG/
k1cTS86Tct250B3BKto9ckTOPCkEru3eT2TAoNC3ylWngqM6FehQjfUaSSv/YlqDAVyN2tqDa4OD
/gqtByBkfI3DrgnMJaKqgTdHymf1Nlkv42EHfTTIG6OccwVmeLzm6VBfmAOFesFyB+I7oEDR40Ye
S1+/0chRJjoDb0m27xzVnqCm0iLkKLQo3eoV4Hdu2BSvq/hZ1m5Yh0xqbHhhHBQWNppjykBIuFwK
tSV8GiBo9rTaKJN9mCTiToBUIfC8IQ7oF1Wqn5UeF4/6ULEzjZrQby9F3YH3Dz46+LU+BA4QF0FS
+q82dK7ewlLz5t8iumqLSzWZV4qnnyLI40UQ8aEOloWGUNybkC2+0DpIDoN+Q7oJkkygVKkU/5WR
xn+JIXHv7R7i3SIEaz3ZhWO7a6Mx2KmJivEzS/iulZ7xNRsMKFkXjdxRWIoSemZgY99MPTv+27IT
06qVM4CGi5bNw6E4mgQLbLTO3KNrMAxye2q3xEJGwwS59XdDroZEWaY3dRgs3nBAUkIv/orwWPjc
Q1PoKFL8K2locWTLS8dDI4LyJrbiiOQVcIlqqCfAHgpF009DlAziS1q16TyM5KBfokr7Na+Eisdd
EhXfaBQJ277rW/3Jnabpc1uI9qpBR4x83DD5fZP5d+QbgVy8b+T/sPZlzZXySrZ/5cR5bqIZBXR0
34c9z97bQ7lcL0S5XMUsRiHg19+lxJ/xV6e6O27EfSFQKiW2tzcgZa5cywJnAK4IRo3qhgXWLgDB
ylOsjRowRcOG+vLONO4ZCANpnHBE/TC08ZL6yjGMH1n+q8QvbysTYN1FwLsHmfMUtFxZd2SK3Amw
YWuXmHYJLR3wRU0uqKapLMe5USvhmQkMYGxsqNkZfXHhqX+hFg3iWKAvECDojtSkKV1P3Nw0eRwU
7UnW1em9pqK2vIzsLRYYHeRuonLfo3b/Qi5IykQXaFDs5wFt3uhbFAIAQaEmoYPI42aaJMyrbm8B
urwAw4SPVHbJFknlA81c2ra2MDUngshW469sMQbXMiuCK6ols10MeaOFTj6ViTI7XooL9dKBnIcD
90N2nZzSGg+XGr+Bad7UB1OS7qThbh40X4uryxgJKGz9lDsrFFwBQ+KHunl08OV8rAVyGQOtTe1P
b/8+HrK1cBEEL1t9m4is2zFUCz2EkfMWJWP+g+s+Mgdu8ZSDLu1PDmntPvlDUU4OePF2u3LApkvN
kGGzdO+CR2YRM2jacyMsz26mWc9msxmDPH4uq7669HEInLYyCy6jbQrg+AbJKOt5HvTexGo9QSRr
HIvj9GbsTR/3SBwVKO+DPNKngwgAeIu6ASq/6KjVu5XOIPPuXrDhia3eX5HFN02sc9Ki2AYZhxqe
Y/uQdc2atdOYyVOTYykYt2H7ViBWpZm2/atBGqt0h+TFaRHUyIDPxk5bYHuI5ffBKGsU26nhAcRu
puGjp9dPSHl06yTDar9WWAim8BFNbeN16YoLtVwdbApjmzZLYzCA71C9wpPvvWGIcvnKKYCYUkM/
xvtezze6DwbTGBTWiAWgEL5TJSiZBVoV3CAPyNt74IrCXqBzTf2bkI/UH4DbbWVa/nikgZka2KqB
1dg/Vlk8HFxVVlG1Hr846oyaIQtwnwbdyRihtQ0WDvAzVoU8kRt5jFpYbFsBstg9wEdi6Tl5hYzn
oE21AUGWFIvY0OXV6LzyAuyLBjQrUqdMlgV+n6USJ/1rhBWm/g2EgOAwz+wfbuM1R3o5iTr2L5BB
27YR3vTL2gy7DZj06tW81FMDmMzaI5kkaPo2umcBJI3waJOw/luQlXsQ72g/Dcc4Qbh0fGnALLB0
Ue9/B94sbecIvduhvBSoTTXIdVC3mOjVfuyj4m4MbL5IBx6dM1VxmsaAR0tIAk2tD7vTOLxZ5TI/
cAtcijPJDGCh0PXRhAt2VZ0fqCPDz2tdZDZy/GYAJVehD+cKDGnP4lcpDfEcmn0IjlywovmVbz03
4P/aJIbsN+QE1tb3MSar7Gfjhx1mO1nx+CYqK3owcwvA+EwHfVWdxA9ZU9QnPHFeqHOMovIMiuoz
71l2soY0W0EZFwKLqukLvAEXdEqHQEvwCFM9Q5+ix4VwpxLqYWsyds4rIHHZzR7c6pIBP7poO1//
GtW9tioqk++pmSJjAXVM+ZQaagsGnO0iAjPM1yCpemArdG/vRl5yRNUpW2I5tBBp03wZ8zA669rg
g0AXMAAIybYrrfDCQ6Gayq1RbnpYRWfEK6GJFtZIhgGFtQKVTXSg5oeboWYDWAzcaAQqGOtXVHaA
YassvvsMMXUVMU/0WgJpJbxL7/PihIo4tvrwQEoCJQCJlEumPIIWlPLkAU2i4ntYvc9BHhoU58BF
BI5kPJD0+xbJtPVYoQakLyrjHqX0xn3W+JsaUco78sjjxALiwO8XiE6BZ9dN2LjA02bYk7NtoTC7
GWpgrjCURtRqToQj67VdyDFflkzb9J3zYkJTa5+CjmnRKmYYZwzKIzUhUmM9OaJ5b4b9EG9ilCqv
+qphu5JDMIz26gx/9a4pZLyijTz1UpN267Oz3crgiKBOsqCsVmu3oApOeLeJa08DSDkXh8a2vKMO
1NaUHUsDUHL1yLDSALJT6qwe+ng7AAM0zTQP+H1ORIqgSrhKIyx7zAxAtyjv0quf4o3Wj+6tCjhM
wBAce9P7Npu6hEESwc7lMmwzkSzdKG9Widamm6ldhqPiLI+t/dQ2Arx8q4JfaIoiZ+l16AX2h2ow
8HbT/BlKbEFS1x+y+JiHMj1htfN+GL0EYJ/f21FRgnm9PpKdRrSBb4FGVSeqGeviKrD52AUQDHZR
S2kFmrkgm6M68O8vlhygqPVMA0JnCKMjjQqkXRTnD6MzOI99A5jMEN+JRnMeyWJp4x70EeLaKFNn
6dUiKYV7JA+OjMSqbqCEVms1w4oKpZJNBQ4pGhpBSvaAYix/QU2UxBqX/+VKrlWJawyIS40svC8y
B5XSY5UfW3WIewttMUQ5MENjfqQz6i5s0YOc2OrB2/gxJiR36ifPcizB5/P7KfVrdVetIaUVb+0s
TFekG77PVXVYid/Jyqx1eRYA4J+dLEtXmW5ax54VP5sgFSdDivdDmNjiRDbmgV/PsbMjdY7KQ4Ct
AXG0Dxfq6VFBB0pn8Krl2m1OU42dGx31oXppPirLbaQZyERpKjpoLSgqlRe1yJUGjlE7DZwyWn/N
NU//97nI/nHFeS7zryvSzCbn1hG12Hh84mFUpWa0JQSv99HEdsd8Slo8VuZeLCc+N6kXCfEoM+uz
7Wjy3JtNsMer7dCaCRA7ZJtOPQBU9olhHMhGB85K1DOrA8oMQFL6HLXYQYC3q3GHJw3wey/Rnsu2
Kl655T17+CG8ggp6OgGedDr5W5ce9O4XSGUcVDdXI/+XKf6/+0ACDFVe4O9eO8JxTlXP7AURPeRR
Fm1q6NRO7BCWC2WXstSdS4s/+YvpPcajaT3/aVDgmfXEDvGvg/qktJ5Dy45PkqP4UuRaf6VDG7sZ
tDKXs2VEIO7KYrUgTyMl+qorNkteGlsjxh6VSWP4NDQTSy2oimCasjPA1aH3KiihrqBietcqiIxt
GoAIlmw2MpSLunU5qEF5ue5QU78P3Cb7MmjjllcmQK3KrlupP9tlWLzbXTC27Svg6744BfaQH/bZ
/+/2okL9GmWvpsSXyl6B8hKazMOULKtAW3sSfv0458+yzqy2neP1yzl/JpHCRBQ29jZzUkzY4UsW
2v2RTJM9WhYBKsoo5zZqQXqKrPJxvrTAA2dbVdGwnKepg+7z1NQxGNk0NU2kg8r5Kpi5HA1UCDZs
RGAwAyTlkpWMLbW6yVEH0AeXqQdPqGGPupanXNnIrzYDKCgCQbKlGaaxNMHHLBLsPihoUpN+HLA8
nWaaTfOcVZxu8b5xj9QJHNh94mTi1KGMf9XnLlbcaiEzrTzw4isHG6lZZfLAM70rsgFUXapJyxWH
h8i1ySA9ko15IDgAKPyOOic3NS9DKnwz27j5a55WG7zP09IgX0MwK5FNin0UlkE0bQdGa+qkQ/sx
bdBgqzCUWFX1rebsyxYrO1rPeCFwENSk9Qw1mddJlAMhNTE3qRe1bLhf0pMXYtfToYJ4G/Tjd7/F
lih09e4EQnGs8ajtKiOd0SEOOCRi03pLQwOwrOO1oYZQe54hKEDwb3X1/W/2aeZPFxkyP164Hpcb
hDi6fe+GD6bd6d9cCLH6gRP/yEXSLes+8S4Q/G1PoPFAOeFQ+N+N6kwODlSJl4ULTvmqL8szh47I
ijoYJIByFNzXRbVilYzPfhTml2gE9gCprfgHMx+70hi/WyhKX0HHlqtlc7BFihixhwbCnXjnDt9y
3W4WcWqFV86ZfaEObAFQW6E6NJTYTR2lBv7lwEQdRV8dXCMCtaKjIFB9I+/JJlsHKLuhG+4rRAY3
VqjJuyCLzDuj1m+NWtQmSCVRS7ZatNHAmA9FYBS0hK5rHhBV2VNRy1zoQk2oOzsHkJ9PneRPdjoM
SC0dnJjtfreracEOrR0Ko9198v+on0lHLTqiIGfq/G04qneRP9bl9PHmehtyAySSH8cy287TmsDU
nxNPLiut6c+MIaHTA5N/1wV4XaPQLL5vUh+w3wKKDX3t86VhG+Wz29Qo45N19s3zgAKQkv/wU5An
cSZ+CZuv0jR3oR96j2RQgl1K1ixL3wp+IXUGGHeWvvbxG2r0qidbiGEd4dF4qnReHA1kVzejZ2NR
CfKBRZh77Q/LDJfamOW/wMH9RTiD/exrPYL7iLxfmKbre6iialsXe7Jbwr1uKVvd+DbY3V4yI/ul
u+NBDH71DaBNCHSB/dAVzSKS3figmzzZBnaVHiq3Se9sLwpXht/Jb0DSb4cyzX7qQ/RVZMnwpZP9
gN2nwU++IewT7uxi7XZu8ewKhAOVq9WO+9j1omNVx86yDBMBCmynOcaeMT60jfEAng7nGzSaoeYU
2O0J+mHlPWjaXsmOPwZRma6SZw7aulvdRABSx95K81FcBwLM8KLlPD5XRoTNvmV1r7WzZknMfwBc
A5ks5WA2bNiihjJaJ2bKryh+4dciQIEXAg4l4vVOfjWgveYtyhyfeMzuyIQaLg2Zaelb0aLXil2o
tclGKtAH/tXazfSyeIGwsTxY6r03dQSoFhiD4kqtiAXFOTej8zwoK/DWH6IYJJ4fE3EkjFe4mZKN
RhARLKjfJyYfNzKaRe7VP4jsbVR8nGUqhmObL7ijKN8m4rfpSD50+NQu+3A8NsC6CsM7QMJm4TCw
eBSZdZkwCyOkMRAcSDaEcQi52ZxRoPGFOsnEIuNsWt27fwOEO9JkoXPUas9ZEh2FXdRfi9g27k0E
zU5/sHcV/2xPzParkzXv/hUAQEtir8Dv5qsfJOZ9H6Kaaopk8aBr3vldkQQ5uQzcoIRJoFK1HPwL
bd2CeyKwr/hiiqcOkky7FiXcm3awjK8jHryhcKNXvMJAn9Kk2mkQzngHlWoPRBkoSFYjkdMtnno1
sikQGApZOY0kBydAERiNtICouBMJRMfdv0bSNXUXEEUa6USe/rUB+IgcsNJD7UW4zsPavgdCPNng
n+GfZBqDbxji1TursUrkBSILauFChx61BXpVy0x/QLpoM5TuGKImMVqDo8v4kdioLARiNvnijLpc
+aY07woZattu7NoDq9rhhDw7xMfdorqv8JhHeV7HX7CMeAxSgHsX0f0oajCGlW6pVEXsl0bT+fJP
n20U1r98trDUP322WNMgsqtqv6h0K+qbfNlYUXuYirNUE4D+9kBlX42p3aOOpNmXMk3lApFVUMhR
uM6r3WptxWAMmIwMadu110faAmlsjl1r6256iJktoz7At07Gpojxjg6d06hUvHp14EJ3N00IsXO3
7LdW7/KDBkjIWTLRn+mMDiIpwFAWMLaaO6oqeI0bPVjktdtvrCS09p5bRvfeoEraFFUJkCcnlHiW
z+Qx2JaJ/Kb1hOofuYQee3jo8Six5rT+pxj/dEpOI5woBeAmsbORfYRtP9joBgR3HddDDUqQrSsF
K26spl0YLZCBHWBBj8wBRNpOx6/kFuigOXXKEhG4DnuNOG7bS6vcuhC1fGr4n9x63PlbDigiZKxc
8VTn+Ral3Mjr4c7bmE40bnPVlFm5TKAb8pzySj+kJoPsuDbqL7rT/xwS37si0dzfgU0bFevK3zJ8
tmyEi8yVmjYXfEv+Q+K+T1sgbrwbc1S2g1obDLsbD5ixJbKL8Z62ttQs9STZTxtf1YuKjfhTE7HM
eJ9UOjLRFapLPQKuhrHTLQyjc9Y+9/WTQ2hXvCQ6tkF5xvX9ilCnOYYt4jTZaLYnFJmAXiIHUfUJ
Ap2BuQlLFJUXbi831E8HzY2/J6w0tz03BWpYcIh52J2LpipQyp85YJDxWL8gY1w07z4WE2JZNg2y
v8qbOoQb9uC/hNJCWiJ5C611cRYyAJgQ+lIglYNEo0yB5kfqHqdYebUbML61Cw+hyX5Bxlr10JkH
pMy+qNy72V4aJqg/pl5hrYwSQMMeKwMHr/FjQzcabqHo3KY27jk6jbyH0soSKJwhbk4H5KgyiZDu
X+0WJDAcvP5k+TSS2mMaG9AsX9Jc8xgICSEUrw5m7lpru89YdgE9WLvRwQV+KY3AOuviyVBwLzqQ
mc7GSFpLlgx8HWOl4mIPEninMcyX5JKSbfB5Df2eyF7PM9Sx/oTdSQSaPk/whQZVsoOvDnQWpk7L
waTAYMR+zl+TtR1rG/Bd5eW4NpTOm2FHPmSyneKv0TTl3CYfahZF7tjLuYcZbrEyGAQla4mEkeTx
+yFBNLJGvTzaWe9VIBwKf062jHrI3andYtPl2i+KQH4KUqZxDJWfCOTpLdDsJ+wdP0czfwtu0mDP
CZ+0WPsCFLR1NjXwA0orGqAUPyTnasg4uJeEdkMRmrms2shEjCcLF2CM5G99mK4BUuTAfsQQrnGC
6KdIqtciZO3XekDeXmORfo8FjwfuyUbH/7FI93hpdWDBqVHN76Zrhpcr7geH47tI5HCaTjVLaAej
xpqKpxUqiVQPHZgEMmsALV6P3WAbmyjaAx3GC4CXN4h11g/eWPonFAvWS7JrAuSLRR1Vd2lgjVff
6bF+UQMicAUgY1Q4Rxv1xY9eATldqfOnsBjrRQ9GvhMdBqnlJ10dZhs1hRTN0snMTTECEC55c25Y
WDz5QMHeN16w1M06Aq5lVTOePTl9Wzwh8gp4YynuyTEssgtQUt4dteqkfut5NUyTQK8OtKpZhPtQ
zVmoDS0eRHJPzWx0xhWwQPaWmq1XIj2IAPeGmkMcNNiN1d7KUhcFV2i8R3bDWlIvMvHaoSpAb0G9
Huvic9tihUq9em/WdwgZ3KgTS9d4UTqDvss1zRrBtpzWKMioDy0WBwgl5Wlwxm8rONOZJsuv4MuW
O9MonHFhVkGHAPwAJngjx8YwhzKzOqNDCFWAQxDjMDf/5DcPoxHkQsPm5v/7VPMlf5vqt08wX+M3
P+pwGyn2nfEQRBBZ1qASUizodD6A+MNZFVbZLyCUkB3nDjcGJX1V5H8Nofbc7akZ5yad/X6BrEVG
0nDBcvg/TxNVHx+MrkKfZDLOVyUjqyu7WDDbuI0ixt5NfYh5CDUnFzqlIWWZPEN5s9prVlxcW0hD
OkgFnbhi7KRDOThAgWhBuRxM690m6SxJNxpEjc6DugOAjRbNphYpaiU+xtKIIgFarnfN82wfddRu
jxmeRHTVuWMAvY5kMr1wL8LKXEQdW6dl7C+nK35MjCgVCrfB4S3p2png2CVXRrKapqLBkXjJXBnd
TVNlwijXUaxVk4uv+RcLJERbMEyIAxO6OExnbta9n/3BRi69Z7sZbmyMowP/OJttTE0zz0ods60C
S+gysXHHg97Nvy87F9xUEZjUqRk4qX8vTEhoy9S8i5RHBXm1XdQ63ZI6K9vz7wvEW/JK6udpkBRQ
CkQRDyJfgIhy0fA7z7IuoEmp3srRuWhML99s4V4iFyccFi9ImpMbZ+Bm8vVg79b9EwHSCYYeKiw6
IgGTfTaRB9nzarxDlflCH7AhyJzkCgI9+5bEiXvBA2lNLTpoI9icM6t964YwRaavBSKv9Ktm6bEA
LAZuHh7rzFb7+Yq9tB9naWK82+isy2z2EkVDttCL3H2ZesOtbvgPqRDpzXGc9Abea3Zq2vFIJohD
pLcWQPy7AM8yqOb14ZLcuu4WgYzpSl50aOtml1qFPFOrj5P0VvPiuXA5mDTUzGTqG3BWMM0M97Ot
K6x66SV6uiUX6shEjqKLAkU8ZKM5owpyomFrp6v5qqErrG3ag4F6ni+0MnPvGj3wWoaHD5wUo3e0
WXujYfQnARdRQam0/DS7UYGGN5k+wvwnpNhRSrB/XWYTD+pr77vRaf5kwg3ihQGaRNSk4gsj34bV
wULTmPvpr6rMADBSE3RV5EIHfwQHSGM0xvRX0aRu50N0L8/Fcr6s3nJvp1XArc9/aVd32kH35Nf5
i0OAFLz/ItvPn67njn9XhC801/Q/9PtSRV2Hu6k5lvYBDBtSFdPIvWtCJEEr8v570rSPZpanjwkk
Gw+urgOhq+zQs7O0or2MWIcD/Ok1mxZURnsvL+0nAaI7ctKZaSxbptfn2HK0leYU+UJAgO+h640v
sh34WaoWK/1xA6wImJMr33ioWV9fPZBetV5qPJCpM0DtFeZhfCRb34XlLo8LfTkNcMzwoTc2gRAG
mDgB0cO6ukv2NDk4cdMDoiLGgpo0wMePRWNGfyNTNyKUmPVdvaXJUW2SnxKL/6RO+rhabByRwg3v
pqu3lgTaLGZrmsxzU3nR7fJC/nTwk+R7kbrGiVo9lofbwDU70IngDxq1PrwBqbKiTjIVkMhc2HXQ
H6iZjqW1c2ME68iFPoJEZZw+PpBBc6Hx4lejvqMPAFoP/RCKHltJ7Klk/KzHVncbbVdcy1G+BdL3
v0LafVhDEXDYhT2akdBWIN0CRjPx/VNZ51DgQwX1V/AU2qDEzdtj2cWArpm3ydxBgU9UFfhCEKNZ
vu+4QaG2m3B6MzY/Rerj2PFy8QmoZyUNxMQN617Dxy7D4Jny16HOX0UjiscSSbadaCDxgyit/6gc
KLWNNeCr3XzTEOR8TRwAIFNp/0qt7K7NBvNFJO0APVCT35gVd1uvMvtDULEUcYpUB2ug3T+mA5Rx
OQQ6f6jh0Ci1f8UY7uYIBuMnGmwCK8NPI9NRkqDqyGNPA7OFkaL4LIv6L9CoAJcz7LObVNXnme8i
jYiA2uTGUHtPbqiOeJ9tUG7zbHHyIyCiA0geD6D5RnmHtsiHt9yNgC71zWfIDlcAJRr5runb9EvV
2Se3NKJX1PNkyxLw6ItwTf1cGANSa9YQv36MlBnEKGhkwULAti1LX2lJggRRyLMvdMZDlk5n8g+2
P/mFuqHjuVlmn/JsGrOGI5jBdp+yelOOzRkeNGdke0qvTb0usmRrR6tQZvKRoyNnmiWrmh3Z+yRb
8BGJ3UvZleWWgX7g2czLic+KZZ6xTi2v3gOFBHHerJj4rLCWhj1pQaBt+toX5e8hToYqNcAUnKEA
j7JZSnOtsPPLiPngwa6i9L9py2UiFkEsgqOfQnYEUJm0uOSjg4SLIVfUgTxhcYmhIWitkrFfAUMV
HGe3YHCizRBm7rK3Uc0pAdQ4irzrHiNp8jVYyvrN1BxBxGazGh/JdLtHIY0RBK7ZiTrpIF0QhqGo
60Ytmq1PjffZbEO+zxZaWrjpBG8R8fLMdEGcWZAfOknPqC/UavSs2SV+Xi+pSQcEeUHMGTYXu/IB
2FQeDQjElraSEiHbH+aYPNSAv8/xp6tYFbRfyw7ck9Fglw9aahyJmyGAOukuRa3Vulc3BTT6YhWL
lncVRLsfbDkedYi/rvFwdI9RE0bL1hvtU5MW1hcddOkTbZ3gxQEslOUqBGruK7kFWWWfDD3cembR
oaievdId0zQQrqgQs7i1ut4e27DzVnqYxq8iPxeV5X/rUtCuju0YH/Q84w9qIPXXaQENHRNwIStO
2T7NMA9rTPYWIuATRa18RbZULjvbj66pZxgQcx3BMmoVI0SU03dfB4osAnKMfGUgedqBoRfcH7a+
6unMwlZVcuEhXICzqVedWdF3p+2h4u6hTEgdQIopwm0DQO/WaW0kZQWeRC2WEeD3d8etj+fMrXKR
Wld8adM/I2qHVcMQdKX/ZRZ1yQ3KckqD6+r4uvMtA9cuxBTlN3Ps9aVIEwktvVDuWtZpOx2ZzjuJ
kvAl8nLjS9X3J+LQ9jnYO+NCftOrDHKQqL/QZAJeRJTeo3QbZ2FdQjYUj+RHLRHvtrmXzriuN2vJ
azAD2XhQokQjP9BHDliWnVhVf58+sfpTWAmyL/LII7GDYkHy5OflqSg0/zEB4dMBTxR1F8rhm7Jn
Ot4WZhTZB+aCKuXv9hGJjEVhNNUOj7/+jAV/fx4dJqEPbRfb1CzjRaX3ECGgHjeKx0VbOdG2kAN0
zTToIHi+Cmqp5mxz02zYAdtW3zp1aECsj+wFbNSkjtlWNG6zqQKzWxLKjfBu2APfXJsFe8K3zXbN
TcatDuzwIiOa1lnZyrfqG3JrzZoLPD1CzTDveOpo61idhWx4PyPbn3oBLAV9DrCS2wS/noOH1MGm
Gd3yqa75m4Uo41tcNRsE4uQ3Iw/SFfBTw0V4HiJ7RtFseOaypclHbRF4uXHyiBGBAsXUdhCRwzon
PJCJDq6KItMZ0hTQci1HCNECvLpJXIFqZVVwRyAusoEAAPo3FjsjkFNcfPX45cJ8McdW3yW2g0dy
qfXp3tY1vCWqFBroXRPaENMxkrcAd4VnMud76UfJynCc/OKnuneMxqJZ94IL1HqjXhxqnm92k/8a
iq599KK43QZBke/D3IFSmpqMPEYLiutx43xHaD9ZBe7IV67uDTtQCBJGnQ4+59U6cB1zTU2J4r17
9u5gW86W5Tng4kP7MPIApf1pnO+R00CBIRQeblAGebdV7lkLkj2P2PpPmhWBhVet6hxVKt7lkb4C
ZFFqD4iu4VuQcViuqPY/Repqh1yviVeYW99ApFjfIgRjJhs1qQPo9nZnLTUXBAid3ZlPKAPvDrZZ
Km5qD+HDGtIQc5OBQBHfq3VOrBAIaY/5y1QxjEOq9Qtr6vDBddrs1A1psCRGb/aXXRRWdiosJc+E
CPwaXL4ZRAnLBW5b4xV8GwKYfzO7uoIN4HrBPyJz4u5B92oQDqlH7RC9+3YRGI0tU0T3kQHyahEg
kYW94fjN1qHM04vhGXIx73YCYoAjc7KT/8iTYB1qI2oM2jbd2TKONkhyIK/njXguIlcOdhsUhaRZ
tjPSvP1KHlEb29sE4nwLLLby5UQ932p6v/1jm4jnkS9DlYzj+TuTgRouYg3Uz+grFfXnJvUi4i/3
9P1XsfyX3t/Gzs6dmqryNLEdw/EgByRdIYVeHXtEADa8NqwHDkgYZI75+FYEd2Uvg5/WWP2yHM97
EpmBnWXYByegwOtpjMhLbc0HVCrR/aYPdr1NtKhA7EmtgYRa8Eh1yPzRWur697lmeq6rLkEmsc8r
iPvYqLyWLG8gUDyI90rs2Q+aDFibd/mTrTc6fqeyBjdNbm0yB+DiOK3KM4rg+Rqwp+pL7Ro/qLRR
Yz/w2Erf5jF6PEYrLXBeBMM/k6rWgDCuNnPTb/pqA3nkaJO5YXhyBpReOf0zod+LooM0XRQMF8/2
5MkU2MjEVWB8b9LJweof9N5YIFtQASGCW6LAChNhYbs8kQxNrpqOalKv1aG2k3qxVzSfqPdPY1MW
IXORcxCoavyCZQLWlRCgNaveO1ZCx1JT2WXNQBgwtC+V8Arrl0hd7x56tCsw3Ib5LQpVAYOIT5rt
OvYPjhriFWg17DuthOrfoLnpU5gV9RpKUuMZJV/ZgZUp245lYV2tpHSWncOil87k93lW2L9Q2A98
oy/eouqv4W4kAN/oUhNE/nhXgB/BRyjGz09O2wVAD/Rf6PYnu2lztnXLelIf8gczv6K2+8g5hJFm
QaK8jNqtIyKQ4Y4QJJo7jNKG4Id2BYMNmKhKoPYRXFlUTiyP1GyH4r1JpYd4O3zuHf7epN5ER3nY
fzu2GIHRqXi+ArXtyWlcvvfVAgtoRCiyeVUenalNB+USFCPfJ6kbnwwsPonPIBHyZ+AU0ZXJ3r7X
x/RCZAgWl9YWsNFkQ15DPv5ElV54xdp28iKzOVjw6jN4qZXrx1zgr5i8eFOyjfAaa40IJQDCfa0/
xxa44XBfBzceNeDjxsP/jBoZ5KCCLkLQRVrnEVBxiCM21n1bNO2yMHj/NfGt753vpj/NqsVwlYdy
sgpbJT19Yz6EVvvQ0SHIFuKeDhtwo8gBaZLOiM+BoX3PtMCeFpRdauSnIom+0zKNNggeqlwXntWl
B1qs+TZ+gyiGL9fE5kW8XqIPsrNW41WhmL/I3vYCpR3KbktvObuSHTKdGV4MfrUAYe+4RdFM/uxC
XpwbXvSaByiDdsHFdkmySF48FFADatBGrwmkARwd3BumGwfbv49MjXi88tx65ljZnEHBxM9Y9fIz
diDJzum1L54Vx0criTehmVcPWZZ0V5a6ALRIKIP2iLks60DXd9SrdU57CkPv29SrD+ytQfHHEYsj
7FqYrUHyEhEy8qUDiOs2juTaHbXiymerf/7j3//Pf/7o/yP8WVwBIw0L/g8u8msR87b5r38y/Z//
KCfz/u2//mn7nuU5jg0OC8cH+whjHvp/fL9HEhzexr9FLfjGoEZkPthN0Ty05goCBPlbwoMQtWlh
hdCtb+8sX7EqoJL+vk0HlOEK4b4hdY70Of/RaatpHxvKKD2iYmWb0gpLOk63A9TMyS5sjPKtR7xy
kEu1F9FQxdtJZTCN27+1UUd8iQCEmZcZSeokK2RjcgiEgJmIDmEafLaRc5VnKx2/8QPkiYGeVQeH
5/3ZUoc+aetNgYceGJn+6s1q8RWU9vnO6XSs2J2c1cAjed3kQmPJmSaAmoK++J+/etv816+eMZvh
l+U4yEEz++9fPejxCk02LntoZTzskAQOgZoyxnVua9VLnSJpopYTckQddOXZ9ZU8GGqeUKqtAyb2
Z6+aB9ohj7xP80hd0WxYvYBYsXZwnCb6v8yd13LkSJZtf2Ws31EXDjiU2e15gAjFoGYyxQuMmcmE
1hpffxeC2Z2ieqpnbF5uWRmNEBHJQADux885e+2PedJqfqpn07WFJeZVU8PJWKhNPa9An7m85tft
VPjT9Hhvp6ohTiNRvpwvj5lol9shTvWTlBpjLpIG69/cl47++8WRKllfro6kNcQ0TOPXizPZWWPT
Ol8+vgXpZm2gy6/kMxWK6h5H2fEeqf67y3CYdKWyuwx5l83tLNq1yvulxqtYi50XcsBDYBpFCTWN
gSkuO8waDKP/oA3ttbXFiEyKD2WqVu8NpcYyqJ44dankVWfdxUrV3tFov6NgbzxWG02/gW0L7iAL
ry77QIZl+76G/3g5enlBm8w7Y+PykzXDtbZNJLo9vfBITqXH1Sqh9oclksc5hJmhT1nrdSEqwrh/
xLveePztXCnuOlM72jh3/BbaXxzmtMFwTtvBi/3cOkaokyaSHoS/6lnI5LWdnOKp336QKaxbIwUA
xkaRmKM7Ij08FU5dPmmDaHeKWKvgcvTy6mnK315dAe+9fcs3ylpTA0322U9w+bG3tlFZ9LvLgUZT
439zR0jnlzvCUFVb8L+BY7aFDNnSt8fpp5GKkUVbQMlEjwZTFPZx6nwzCfDKF51h0jwLp9NeLkGY
VMb5HBnhfKPEDiGa0mIFmWbXF1fZN5fYi3nsmz3s5dfWqeva7Te3t4QmQLx3mhRzmay5urzocuCy
+V/ue3uzSM3CfdfZdNksup0frGkVV6q0xdXlNzlneuOWyUK3FYUi9SDt9Pjj8J/Oedsh22H/b8ae
X4f97WICgDKlatqOBojOMX+9mFncqiIv1PDBmruFUmzhuAL9wp2WKA5N34UIxtwpP1aqEVxi3csZ
bRuj0pvkBOEW8CxlxNpGezzWh446wzbOttvo+tMPREbX44B5GydcduPxQdJJxKTTorX02kyAd9XU
4l44WeJeki2XA2qhfD9AdSYhSwDWXZFD6aV1DcsmdPJ7kz6Xv74qjvWnW0yXlmpYQgO5q0r9t6tC
RCWjss/NBxW73Gt9M8wAbZLRwra53F6YqJGZpv5c3yfmmvs/oZcrDA0uuOTLPvh5CGNtUPIXtHJo
LfTBzWbvd22qwOIuOu/SClgZ4DmwQo6ujK1jMI321lBb73+c1Zl0p1kq1o3TlhqqwxQoRqJEh8vm
sO2bbBRK8aL/ad/lvHpLNb2dvJ132bd0NqG2VD62G97btaJVPjIM4yuiRSmkLrM5Xo4kDR5bYYsN
1+XoT2c7suswyJXOOR607RZYPnE71btU69ZDadCosu1Xq9lkjCCpCDWFFT/AfptmfMN2x86ZH7VN
QFIjRKZ0y0pp29qOTQsOSnlPWg6LsDgqgc5PIjxi7l3fDH0CZn7twyu7sD7k5dA/XHZVTF1+Tg1j
d9m8HBA5EipVvPz1PaIZf3p0HPw2HIG5gGNIVuHb8Z/GocVRme4WvXmIY7Flncv3adcmn8uJpsNw
NtU7Kj8J7Xk0AMPXiz/XEDGo74cfa8pKO3xToWRYZvL06yuddlRZwCxnp1ASNK6wWMwpbclJgau9
bNrJGsT1sD6OsQVVJCp3yeaIV1dKdQ0mllbTbZMVRn+wrY1ys20WLfDRxjbmw2UTodH3t7xsYoUc
JLSaBbbOXX5RBCWh1gXJavY/Sa9RixMZte2bcIhE1XrMJVK3N+m1UQCSwAlMvEmvcZurbkPd+El6
XUdzFwxTMbz9E5d/Z0GYQ9+3llkfNc0a7k3NiW6zEf3rjIjnoz5oOIWranGmQ8F6ElFzDONafIQq
0u8YU8P95bQ0hX9eU+uaept+p5EVxGW/KfuXH2+rRysZ4O3ll7ethyoiFV+fu0Gu9I1i3bg0Y/wE
c13Sn0O2rrW649JREUBWYHnQL5KvhE+lW6xN+C4bV80PlTm/LekNPQzVqB0v72T0VAB/vNOkFtGD
U8+Ik/HJGsPZ0zCNIzmNNtneflz2G22/BJ2hD54w1+/7Lgcu5828SldV/e097GSPiVV3a0dkUEo5
FJ8AwJ8uzpB92l8Z8+p8pInR9FJridFPYJ9q9a04zAkJe6HpOn+BXXyyk+7UheU7xAzZrcpweL+w
MMLzAoNroxqfqHNF2NlF1VNVrB02AfW4v2yaTT4cu5HG8csmJsz6Xdepu3TQq3sy7MKv1Nx60Joq
v1Ubay+W2Xq47JqTsPdDLVx3+rZPk02Hc8fb6eGUlzdaXR4vyVpMg6Ab5ubxkjCKLxWybV8/W/RG
jyqCcIIlG3TbR6UU90lrkNSruqMets23Ucte9HS10bx2occyXd41Qu/2Mu8U+oFWcA2oOHd1MlQP
/+p98uw4F3WzJ2ExBs2IJV6Z1A/1pkahDRKX5E2IUioVpo1dXvJIse/yw8A44HKuuTJK2UlDTX5e
PthV5a9LtbxLMwQadmMKai2s2IluJQKNiol0gxsaee0jLJpPU9u3VOCmccquu7RqvE6ozj180niv
23WC40y1nDON7DwtidajqVEoMKvY/oymKsiLSH6LBudq7KnIXF5OO4BzL6M42dPQtO7+eiTUf58t
iRqkqqtMDKYQgjHl14GQNFTTa7MyYhgvSLFOIeWli2QA3NSdEw/iACqMjMhl34h3VNyPT2tvNhje
QMk3rVrcp2NJPDA1xZeKu5LmMvn+xxn08EcUqsPkYG2IlQtnZQCyyvpndIILVGWIgB9dfsPCEWNc
L+q64i2O0Ok+9ga5ZDdD3Gt3lwMqFZC7v74M4ve4dLsMhkrcsP1nmpcV9k/zgTXP9Hnb6nDzvafd
cjYlKY+8ivMxEC/SALq2wsv88dDnke7LWW9+Hwwur6hzmvwvT39cw7OjUpZ6f/0nS/FbnGMJW9g2
35zN4CH/tPJEaSowGkzSm7eAfg2tFhJ6lHwiJ5xvSXloO9m+cUJ1/4/dlzm+FbRS/Xl3BLfxbbeq
D8knrDZ+nN2lveUbSVPCaAouac7CcpJ3mgHLpcqDJe4AB1Py8MtMxA9K1Hz/DSME6U8DMo8yEtJf
tt9+nFdikfdvluOX9cOPTIjBnM4yWLKw0E1Hqmz/ejtPyzon7WpkhyVE6mV4OqYs44rVtkWgSQLJ
epjWCUPdTXAyDdkdTW/t848zQkWu1Ie02Z2iENdGDSlDMs955cUApnPmHFSgVfxoqEVzmrajl83L
j4hC8GLO0TmWKl5V/3x9ORkZOmEhPqvT1V/fA9qWXfj14/Lw2haUEKlZFpqsXz8uUotioZIVHd40
XHrtvWVkyO0711pUUriEodJuP7I16uCAs39cSjRtAKrdzITiGA0jYD7VIm0dafp+geUcs15AuvvT
9o/jF02Y3b7dzf/nlxxWd8lpfanqpU2iuP9t8z/3r9XNS/Ha/d/tVf8869fX/CfTFf//5SnXyZeW
Cf9b//tZv7wv//r3v85/6V9+2QhKItDlfnhtl4fXbsj7f+TitjP/uwf/4/XyLigZX//+t5evRVLS
tU6O4Ev/t++HttwdqEnBkPzPbN/2L3w/vF2Lv//t5nX6j9Nr270u/+Jlry9d//e/KZb+h6NqpuVI
qeuGo1vkWabXt0PGH1tyT9qa1Li7OQDIso9JGoo/4N1ZOD0ZDreOLrl1UM5th3T7D9aTDIUcYWBR
hfm3f1yA78nIt2/uXycnhWb9fpfSRaBaBq02ts1BVoe/3qUaXQ+FPhgtLUxQnONFuV77Dv6vA8Ug
bdGoY9kpiT71PiDv/gSOJQToWRSnrgCvl4XNUwR5cYga1U/7FLx0N9UerLfezdq8c2ebqkSao/rr
GMVdezA/SXIyV2Gi3rTVbOzEsuqn0DCPQu2yI/nXeq9/SCeKXg5xo1sVMuQHNovoyIqdHBAbk6YA
1JHoy2PzEgosMewqve8kMgrZWTdlsU7nqs2etaqB/6NQcsu7MfS7zqm9PFWUXTwB6R7y+s4ukY7Z
Y/5kU4NZjLEj5x91hAyai3L42TE0JYgzJ0F5t3xLSvhekTc0Q0SnEr2ppgKlVHYstAfkCtFc3CJW
C5+GUn6hywIat1PtKwD7d02aofbFwLDHQg+hjrsOS3ayshIqn5ak3nVbVG6l6dAnW5YmnYp/pd0B
yMjmqtgtQMKOrSyf0lVsXnVZERgoJFEmr74DAWrfRtO7ZWiLQzntbYiRe23inWsTUVO03flLsmwG
3+ppVKIPVJvwNWudp9bUNDe2nqqG1CxNf+ci7sJTA0qrJJoxayB4g8TrLhFYJFVrH6Rj+ISuCuH8
1NR0NRheKrCpU4gdg3gR3ug47OYi+u0oEy+PytFvOu2TTPC0UvXSG0B9Qg3nlwbmSNf3wNlQfldb
k4w1FztrW8flIBpynU5oByUd8XSF8SMRbsJ1K0YEIC1WrWOUubJQF9fcXjGZlhKkoQKENCVKclL2
YfrU+b3R3fW0Oqoal4P0k+N1s5JQSY/8tX1WlZkvJabqz9+p65Xtz+Th12F9hnyZuwaOWXZKs866
sBYETEeDdngtVss8b0jgaRLVTi7a5C9GSM2bcMlD1nnSsjlQkF4yUnN5KZ9q1vzgtC2ktKXWgRGc
Ftthihsp764Tj0bNTZcI/Tx2SRLo4YGSie0Pxgl09bM2c6u1Mt9zD887LddCL3TVfrVPfZH2AYwo
vGpohZsdex85xbqj3LLA5HalBTpLqzrbt4bWMydduV2S7EO53laQmq/yJqFM0+c3dDbNHuU1d5oR
WGdk5KjuJdzz4/TZND/UqQCPqbw3xJpuX+p6koPCl2oqeyBu9nmmHBZkKyL4LlVO+rSyYF0i84he
Iw2wLd7H2Fs8N1a2s6LOpJd6Kg9k5BNir9I4VqJ9JBvYn+F11J7a2zsRpu29Fqpe0YqRpoz+vmqx
9mJVw5pVot5m5b3impLZSPVVqqlKvQ9bwH7wmQRGepiAVfreaUwSPtw8RUDn0uwpmlgPLX1HSoih
2BjbXg580aOsngT9YPp15Rx0Uk2mrX0SvXHfIj0OkjZ/XKY1OvOnWF50txQK4ka77B5tPXKthYKZ
sMY8CIel2tl8pb7aDa8maTMo2So3i8FprBIM0hGmQxMxsNF5eqJ4hk5s3hqqMCj2nMRhWOx0Gp7G
cl/L+n62pgq/scnxxiL/nIyx6RVL+rXapAMyap5Y2ee0PuW9t6p8vWk7YY+w5ohUu8wgATgrO0Mn
HyuGA0sVu0p2LP5udNvBf3gWp9XCqN5IHNh5fad7NX4AO9saKaqJyM1BBAZjK3U/r+xnxZy4RcET
3GdlME3Ka6ZSsV4XG8ch8isF8PaYpWlQWvuoqV7tqjzUYWngFaMgUAVcMBela8b5oaf2dTRxgnK1
KvvcdjQ+TdFuok3ZVy0FZmAv6LQiSwWbK7ut+oZkWBzynM5F5RsDTnXJfJVTRgrM7aQ5wphxc76J
1mKL+HNnn2H4aJfm4htTKoP0gFa+/KTpGmuVeAC6vjSUSKPiCZnkSpGBDBBrWWodgXIskdMzxmH/
igh7uM6Ec2MXVMemifqXrGp8SUtIFWCUsbGous6ni+c1BYVJyzODavI1iiFv180IYF8dfUVUQWdv
PTQKGogJLJ/bzXLfj1IJsmhg2FJgPJZVdJOpqNHMEmGzmdjfEkvRzmaljRgsmx+7WjXPjei0HStO
0i96qEIpbfY6rapBW+iZu5i5OIf0VniDjoFhofXNnbYkXlfmyoHuvvvMkvWtRYfmucyjfdwVLHq1
rvcdoHTzoEK/4CDkl+ZUiBa1RweLPGVWwbqw2ctICe/Hfrlx9LS5Mqwk25WJ/XVW9FMEvP566eN5
3wzat1XDEyks+BCllmNcSEfaddOV7WnNGJp6Hs+SxgNuuEQPGpxlIJ19VCNn2WXr1gk3HYq4V6nY
IDwfy8yT27w12CX6ZRpel7kP6BxRSPgw1iFMVehLiCvzJjYHmCGzSltK/JnZfvTS7e3mYnyc25dR
bQt3JKBG3DCrLlqrbDe0s/CsKnlw4JsSU18PSwTKypF84CR+R9o53hU9kg1yBxNVeR7GdaAAVVOt
baeQRF08+4YdBXUm14MckaekM9mzGcyzFjl7c8MYh/Oyc9pnrSOhNTlq5y5oeElaO5TtVYW7GKPP
ZL4ZSnU9CDP8YkupuuViJ54+2ZSmJpbVQloHh+vpFlaqIvBPHnrMY2hae0QDidtErnmUMntPOsbL
CquLaWj06SmmjQhytj8M8xzYqKwByo6jnzXK4DclTdV2J74xMUshlpt0WHCgMIebIhUHgO85fNke
8EnRftT1nhuD0TYLyd3hyrGTdjt66yIo7WfvIe5p55CwcJvK9LjsT1oyg+4lQDImcGMzs7kl8px0
OjAdkvsnESPIm/rSDxenpuSs7JL0Y5eoTVCiH9nha/hEovuGtHK8wzCLD8bF9bIQN4O1UhY/r+X7
WhlTd1Iqw00otB9n+xaYUEtTvbFbYuA6cUxlb8qJTZRt6CyD2NGGALqq0HwT9TRu0+oVcyH+32aE
4RxskbPCWpCxZcL53myQa9sO/V/JDEikSqrbttNCN18X52EBMENfMx2u4XgnjHSHVaj9UJR4CQOU
NbUEj2LyXVdTHaPtN86olfBXb9OHctW5RFnvHFo11/dRv0vUFG5oYiV3tWyGU5StjKi0AMi29qGx
T0+trTvnrNG/ptQtH7MKvGmnPg7zCTva8enyY6rTdwvE9JvJ6sYnOZemx4Q7HsKoyQNT1dZdtJJR
qNu08hKEKobJO/WyLu8VhYkePZpPdVUwBmLQVzclgM8atftSoX6SRvjElFjdyDBUd9EYN7S2zNaT
GmnWMUPzR29RVnjQ3SxSgZpx3TfrR3NGWS6A6wYdrfEPxMou0ifjSd2Yj8CmdiqKxPu3XfRncpOr
5dWCmZgR9/IpQ9LiARUYD1Vcqj4+Kdp+wWIu0PNB25FTmt9R5sl2Ig/TnVHwEeJZfjGWOPNp00eM
1cPubb50tWP42qyV1yVFABcIVHLj4GkNGycdrRW79VOyThmPawZzRs38ITK8ZMRZtFThXFQrwqjV
ds+NHdsPQtCTJ83xXZ7nlou6bfH0GuYR4j7amNAETiG4IXKdVEs8EifRoTPMxVun/kl3ILg0AGDN
ObEovGHX54zBRAmJgL8O/bBMnvNoaQ9SmzK3UJr4wBSX7KgACzepxPsJuIiMp2aPrrzzw6H6YGYQ
MRSdqSQetUOv7dt1ib2oRY87NPvKuSqLZo/cwDkKp3yHKHTeZ2bEJYgPxmDuC5MrJAgXDmWrbb6v
+j10sF0hLCY9Z1T9gcnO7REVShs6NPjNXZzYcpfCL3D70Xoq5jLfTQlw77Wvmr1RRDvQx8up0cRn
MnAjPs44WBU6NnW5CS6a5wap2ww/Ya13padImysiDG9Z1/RDMqQEiDD3t4G1CaJExXTatOEaDL2P
Nj6D7Dd+TT+hRUG9XQP0G7mZ7ayFbfFkGk53ZVl0qvRbhDIqdPgBdSkLp7lt1hJouvGZ4LwP5EpB
2pyHU+ZMn7us1u8Zbq7axoy9TNtICzZcBEdELa1iu1ngXIbTnn4YFa33MG9w6cT6VsRT581kXwOz
yR7x7NprgOpsYhO6yw0Wx7r9apg8GyqryaKbNb9r6oOt2DiqTIgl1eIwazy6FDTokwA/+SEy5LUe
Jd1+NM3K77v2KKJl9VuiOKC26SMd0x/smm8ErrwZjAWsfpsW53CMrst1Jlwc88ewGsEKhZ/wJrP9
ZO4eR+SMfrf0XyPm3XWybK8vytoDs/3BbligZrUZBetcL24Xx9khGa1PSz2yip21AQxytAaGjO5w
OBh8JwfkYveZ6VF2bTw1t9Uz/IaaTxd1bqOlwzlZRz+aFOsIizWPIh0WWr1Ng5q74LXoOVHyrY6q
HfXJcd8kITz9vPLr+KtlTcDJ8woEia3Nh9SU4wEcVwc1gqk7xF/QLfpSdb05Z5kmY5a3lWUFkzMV
UFepBkVYro9Ze5xXw2IFNTk4BOL6ONB1rDFJPI2rvQ9VPfdtxxKHcMR1hBaEKyeqz6Yo+tupkh9t
CG90oGo3sqqsQ1ZFt0ueK8eu669DdRgRUCyWT69NjSOcVdxOq3nbzCz6HFG9EB58ySw0O4L1g0PF
Z67Wg7XWcIS7JzQqG37Zbv1J4t2QZ0OPFwE4jFUqz0ZpKPuJh8udG4aLBMN3tywKprnWJGppRJAi
QtmpHT2vStTh8FQDPaS1mWYaEUMPsnrresVapluT7Gy0n01r6K9kPFzrjX1K0oGwQTPjGxAtU0B0
iJML3Susr1f7OEyYg5JamnDoIKS2G+VQaUR5WX9tKs11zHx05I4MuUPFdUgay7cENSGBlr0UE1a4
Ss0zOjjvhNQbnwDrtUxryiB09TMAoy3gifXjkShsgmDhgfrL3cJRn4zmi93KlA7SoTwUDfy+1SgI
Evjj1LLcV2hr9yOkGJOFjFw3p6lV/aiVwjnNTgWIf9K1XUaHDz1wRI0SruRVKbu7iN4Zr2nzj1Wy
rxezgkpZVTsz8jX7YRnARUvVqoIc9wG3jmc3VuPMHSqw3pQs8HORxNlrBPphDOpGLu7SXeUZQzlR
mFBJE0KHBN+ejFPvN5IFHizs/Qp0kDgF/mvVieusycU9yON5z8L1mZnr27jwERwI8Y1u5m4Knx+3
jcoPo4EUFd0//myXALEcPegnrAYVVT4WWAp5Fizg/Yp5rqfN7/MYX4Ohn/cCEJGPWQkBw/oqtVLh
SUw+wSO/KpXS2ROOvIw0jXqGzsR+n1bhJ2PMIOWUEa5UOYsJg54YV1/lF8xhEOvSG6wjzMFz4rMU
BeI6GwD6oBCi2dWMG3iX7Nae0JClX1AVUYE47dawhkdYQVdmPqeUlpLKT2XXB4Uw7tYZzFWayciL
m/QZhzMuL6GBi/NseDKyAptu69Nqqe3H7LYk+e+FAEv83Bz63ap8QYdV7rvoE+WByHOI8/fU+Hwx
1VGAd/sdBsq2P+qJu46sXk3NZHEQpevObkqWJaSzgnZxAOwZEjcpPoFYCZp0rNWmWVGCKE8/A9Fx
PE0lFbNU6RVEZMcrhrDY8muk0erwaTFW6S1J8f6yiktp2fYV/SZkMqM9fxl8o/dzyXW+LCVAI/Gu
RIxx866nDYpKu+UEUzSf4vV+0kjbKNWgUIOxGfsSt+jWHAJzU3pEE+1e9qZbb3E/5ujcRQ0+Gn1j
7MKexxc2kb7l0NQVS46CVE1hlfWBCi40RKb+oGvw2TMLczx2vfycKput4aSeZMwaudRQYdvF0cof
FWF8aJe48lTk5l7ZgDg2NR+3gsRbxhbTHTWKYE6Zj06fYeo7jbSU4oZxiGTztNhWdDWkxV24wHPK
4ybn/i5gANbhbc7C6XqslnIfhdGXKR/iU9jlj3JY8istTe97czoPY6ydcbAbvJ6Fd0CWBJIvHq/4
f8TLQ6En74dm5FOy1MhBu3cJTfOVibMq5trTbhDDKQxRsMSFiF1Zz4/JagcT90iXOiVqh9Jt6VF7
q8X8jyoY/5vixC81j/+qFPL/YQVDSLL6f1XBOJZfk5eSDp23gshW9fj+mu/lC1v+QelCNyy62Wy6
RW2Kdt/LF7b9B2gMi2Wq2DqcL4d+FDAs2p1VlYhM0FZt/1TAsP6wOEBvnO7QGgfX7X9SwNApl/xe
ZhO6AMpjOoZOqU3TfqsqDlqHCDCeleMSBqsc9rmpW5iqJ8VtyETlmoSDUIismy6dE6iYLPLkYrsG
Hif3eF1oPnoQ2hfKyY/VJHKVvjRPw5TviwGr0q596btCcddM4+GtF0yBxD2Zc3kas+SlsWKWrVOc
eKRVMVCqhsjPMQhx06KKALnE6rnbmPWVUnp0lWAiOn+44KyQRO1rMjdXyxRhBMfMkxUNSRCrHFy9
qM5OXsa7eBkRazmEB4BUXQKya+rkxAkamZKmST8vjCpE2HNHWps4IOwar+4HtPohyW74tlYymj7J
GUHi3XH7DccfasOCKDYkaW19qpQZCXQBGRLb2atGkbTJ2iwqommvRGHqwlusrgUJp7Y61aksv9JC
TPMLeMFCrUn71t/G9xR8d4bs8quhSolJZeb4WkwjXlpYrORS/LOUhlJFJLnExNPeKIzD1OLz6Ex6
EBojZY+6OKrjSzw4r9kYE2la5yLP9mMpblXqMPvGXL1VTs2z0ZR+XWcHKoIxyoe5v5EEpe2AOm0D
+RbkyQOtkp8ZRulvoeEZgafZHKpIfVQei1hEu6Sj9qAXNXTwcjjZMWOXVjo3Tjir983wLe1v8eKJ
3k+zXfkF7DifXvcv1ECsE6RET4ca5s4O0B1ZDHvMMh+WpNZII0tCxfw+S/kHRxA8ZpYzjK9WdNfl
LJWLHuyjXhK7VMg5GgMH7pWcvGM4jZcqU7RPrOKhGvFcjFl6HmIsMdy0CYmOLf2epAVRs5mq/ljn
X0Cq5KfUQnBfYsEuJpbAnaV0B4AF75IypIey1eFT5ANfXbHsEhrYrkaUTPAY1qB7rubKPGr58tBT
ffChvXTwz0VH8qE+C8CMTkfop+CTQLcg62kcX3FDmKKb0hFOMITLEPSq+ThlVf0eB52ly3wbjqCP
J5TchaqSoZuWq0dzZ++vMeluayAilwuizwG9spI8Z3X12K01yaA5mo5a1+2U3OqYtQ3zYCJJ8gTM
xV0CU8eQgF11ZTjFhcx3abzemMYnawINMWDm5IQt6aFIW46pklNRVDBF1xTCCxzdiqq5tWw5enNJ
5+xQNK1HgfUsqmxndLnhIR6ffPrG4nOidi904b0fuoXYjPSu5QyftHS8TRcdMEoClzjr6wfFjrB9
b+6tCYx1lsYEeWmeAY5TU3+0XrMoAVdSjH64jtqe9B0Cmz76DBZ8l3VLvHfQFyhZdhPryrIv5/ag
8X0HKCQZaZQFM0eSFKrtJRiUZVk9urYQCn0Rm+x+katvTkt1xUr+binV+FBJkmBj1Zssyb2phwW6
Nv2HdGmu0sGOD3jqkD1dv5S5Lf1kMHEXJ+tQznW9m6L+fjCGLeNE7KL1+EYlOKgZpFRCayiIjy0W
8JZ8aK5pDD9jnBK6I8Jld9Wj1O3PmtZBVlB97MRu+maM6CUxdmqxHuj2sf24WrPAqhmAJJ3jgbDX
w4iVnqJrsUcMSuPUOJwEfTJuLSrFUwpQ98N0Ftwd2KGxJIxQdSuROflp2dzHpbV4o51vxBl3Hgz9
WuYM7YmjK24PhHYESKLW1kcjZPkD7vRqUt7n2pBQr8zeK1KT5Jvj0VuQSeGxLO8pnlGK0ZfoQ0Zg
Bj2H6KsvGSPM6ilWQapMkAVKMdb+qo32fm4brHM0wKOEY2NWPdsgaA/dCAYnzojOp+RVVNV07zgl
/f+r/VSMSriTSm8/UiWg/beY9noV3bH+eZiTYnUjU60C0fbTyWEcF0PZ+NmcSndYYZXb3yKRhKdK
G97VfSHvjeTV7uee4tfk1pPRBKkyG/SWDR/Wgrrtan5w6vSaePFBmdWHXm2+SnvgcRwLyJmTfaas
lPFwDv1pmW+pqO9o+a9P0Vau1pR6xGBxpl1m2LPoyugl1v1avZm6pL4dhPWujMV6bYtucdc6VvZ6
87FUZXKVCuWMWwIp7Gp9mZu03q8iRqpazefU+iZWKn40ApfK0vi2qR+XWrBqEnjh6bTmgMnSw3R9
kCFjqIZ94UAHD1chXQ7tWjpu0yXVPpmMWzg36FysZQanReV6be2Ork3aXOTgzbP1GE3LUaMqf2v2
CDpwMvWzHA95oI41q721OXf2+oIrVnrK6uyZDorpxqmNY1QXwBLruX4oZoAWmZ3vpWQ0MCkz2klk
XLdNSUi/1dk6GucHBxewslXyoFMxQHZK9dxmGqM/llguMNgXszXb04KpuV1ogCVDMkb4YgyoJofc
RWAE8TfsdqahQ5LEOQxX8Onzqhs3KnLAZ91sg0E6n0crmoOepuG9lWo1qU3Wy2VV3imGeSIzVZ0g
jn3FMfJzipHqvpMpKZi+XK4YlE7AeZnHi/iqtI1HiLQz8lq19iVtbN6wQj9Z+uZJzQhxFJYRtAqs
QQ00FByk1fgAAZ6aOlOCoc/v6oK5UFk6c6dVauhH4olmRs1zFoazvp7T67aHkGMq5nFuC1KuKa4S
ddZJbBNxdp3FN21u671dm9cWqn/40lhTCSjqKyvFrGCCbg7OKpYDAH6oeGRlUd+rFtQbJtIozmIv
7+1bFrcrhnMf0KcXfm9SWEmi7P+xd17LjSvLmn4inIA3t3AkQStREiXeINTqFrz3ePr5qHVmep8d
Z2Jm7idiLTU9SFQhKyvzN0cIVG5B/rRfDPESLewM5XVUT/2Yw6Yc5c+wATlMMcQ4AlhlG9EJ0kYz
EM4V1f63FGnzoQHS4Gp5AZmSX5ICcwD9IVUoVBpD5VdS9aqrzb0HebrNOpYRJLx1r7cCLJnzawJI
1CUamtJkurVQ3OKkUX1jrJF7y2s/RtnGnkW6QFk9Cx4+yKgnsxmT0hJMi8ZOSOslOtLqm9xLso9m
BfmbP9Icqi9iKGwqs9BpuiDWLtWYhJpY3FGpxggxCpGkrNaveEpl7Bzlkn7EsEewPXJroyDC12Uw
1VlDBUSkgryC0B16nJ6LlsCWwb0z0Va1FxTxqQM5XCiNE0rENanR7UrA5XkYxXMO3zqvFNNmiUD+
EQ6vo5cykVZEtgVy0rZaUziXjXhOi2MsWNck64Ud5qijq0uLpzZA9FaM8FJzDfolGd2VwmAxQ9iC
37kS6GfMlKjlTL6Zm/4ogSYthVTGWiwVfLMiCzTmZte3jbzrw2OMT/IpU8V7jA1gsJDlwxNkL5+q
erIgIalR3xYQYjbKq2wolT+XJkx/pe2rwFjCKgAlVYteXSO0MRfxb0gtVaDn6B3PQ/iSqPFLElI+
ZVM8ujgwUSuh4VJ5fRXHNha1aB8+/miV3ge+ILb/ef/nQXJsaZe1z49SDq5LqlkHTUYw5b0p/Uh+
r1AlyupoFMs9c5oj9Gt4ukx60dcG8dwMah2wijTBz63/7u5/99g8yg8rTRo0P+/N2xwJrEKvnf/t
p/y8LmykB55/HujTANL4l1dTnClzMEp8m58/PTm8G5s5FaO/z/zLzb9fKtIpKzVmm7t/3y0IGCZG
USU7okky9c/n/t/+SimihavVk+5wCUDw1iXv79H++QU/H5XVlJcKBCn+OfDPYxjT6XZoZKbTqRnj
rrGn6itlC7yfqdAq0JJ/nsCVr8LmjZd0eVO4Uchy9veJtiXcGI9Zlqth4Uj9wzhZWplSsZUha9XK
cxX8/AnTkrJFlm+knFF9hLp/+fPzGLCT2I3KTLaLEhUYhPu2cm6WwSA0ZZDlM2VHVEvI0eV8dcSy
QeGgyF/lx4DGBTO075IysIq5CERNK/659W+PgR3ciuk44NZB3rKXG63cqFYZqEtOBqjVi0MZnwn/
uHZkLWs4TsvuNy5ljWNUzpiAQJCraHR+jvP3z/I4YjUhZvv3sUq30GBYtU34ULoFg18G0DoEECTZ
ITGVMvj7OLgaC2CafIgfKrgDyC1WG4758ybQ9Oh/lJUPu8fCJThqwoxrhY9TjAHw3thuf75w/TjX
P7f+7a68LIO/qntm9EGzkjp4fIO865ON0HQtouxpC3eJWyaX7D9345oSlxmniat3SxO0LHZBq9ZN
8HP3n8eYdzTV7E22uyz+GkDoti9py0SDCaX6N9GyN/lEkhU/t97kg2S0jeNtDqhQ7xa/cWnUbEaY
JMYWYYdU8y9rcJv8Te/ltg7GxAM0tqQHK/SkdRdeN5Dui0NuOpvw2nraE+ok/kG3R2dwR5Dg9mYN
Ole3W+/jcbADwZli3CVr3VtqOgd64Ltbabg3U/D18/LFA4PLAcH+XDXKHNVvqfCE7MqFvSkOt/Da
4wxPopMMDvimNUh2ZMFPfDdpQwrwtHkU+uz2u3NLu3GBATkortvj5DaxW+EIb12LNYNyArBEcfh1
03vSINZ+5rSsxaZbL5X2xelZEOhb152lvVP3nu/zci4R+YQYtaUP33ReH3qweME6dAPwJc9a6Mxd
ECAMI29ed4BkSXJOHDs85n3k5WTq02VC/JEWpUdnrkkPebYdW3v8LukKWlThXQzERcA9043vgY2W
ueFrqAMwMztHHtXXWRR26cTPQvAaQBMeCqA0uMFdS/URGF4XByArBMceONg5LjfgvK3FAXDJIJAS
6NaRlsHwpWgsuD5VIFnfSncMNXhUq50aNbnIbbPrRO+vUSD8BknuG+WJ5P9xsPkk5S6jUL2vtE1z
G5FFjo6OkQAxcUd7YqGiAzjsvLKuHQfK3cmOaUFzw0GzV2+IT0ivdJ55Nc/NzjTPeXhhxfL4R71V
ngxRxpGfMvCIjRvm7tpvsrdlcZI35fywdHZCisy2+lweZQCYxzjA1MgO6DdNL+ww0dSczF/ilzhs
Nc61uYl/wZ3rbU7Y+KeJnfLO2SmWt/CZqGhb8imPP3EF9eOX0U0yZ/m17V5EHwE4uztUu6Q99oJn
FX+QOJGFXeEoz5mTA8A5ppPuF9kb3OY2mu2sOYrPWFC5iSva1nf4RbKoMV6rc6qPsbzvT+VrDhpv
9w0XDLzhx7ib86de3ho+8k4aEaPGBpduIFtQYDdNSANCQTtFRxYjUL7nb4VvbleH9JMpMGiCLxo7
VVrd1Buu46n4XSdO+yalO7PfFEDcFo9xSt/0+snqGJ/6RSoArD115Qdv71ubHgbnQz13lh21LqOO
TymTd57vQu7Wy5n5yJANzm0NxK8NTw7v1EruEjAzJFrYrOAy5j2QxdAyv8EBzs7aPUu1U5Rnjg22
1qQo+M3w12XCRcgrKSGq9ZHJFcVubDwOqTGy5rVcj/EbP46P5IKIGVije4a71qiPGZ0pzgO3w94M
m1x1tBGT5UPL1u+mvSr4BINF/hZG9vLDJzOZDrMsuZZwiHEHxnreQAHUoX/CgwOSxXW5N7sApjxn
qcyCzHxt6her/hoUBGacDQSbpt1V7Y6mlkFhq/X5yCSl/fwLkLDKB2jmVXn4ZB9GkvsxB3GHf9+0
bKXhUwkvI7rgXPJF85QtjUOsaMoPEVPRvLrI9dG8rlLQABwQGJEpR8BougEiobKyG9mLY+fHR8TV
7xuN+uqt67yoJRFzufaoBYJy5JoEtmgz7gNYR0f9MiUbTFm7GxDHv5tnRlhut5zX0fmk83nu7VMS
P2ub5YsrGIYY4YnLhLAwtVvcMIxtYZ0n1ftUnpRNbS9IdzJRDmtB9OQWw2FsxmD0HrGbGPvBVOIY
GykYvoirM5siSIk5Ubf81rjj8VUO5Rt1pgXMrmPaD4hEZH3WsSNfhT8thbo7l0qX2MuX6Nce5tJA
QjJy8hN4q6t+No7xT2hKBlzQwGV5SsAk5JvMwfIO6vLEOaDuRhVjs6rvg+TS5Q/PyCfQ5Hkhciag
33elPXK2jOGVr6DyYljQo4cx47s5+4tPv2j5IvoQSkEC87syk2Ux3EqBtHmsHECkRy9x4OsXXvlG
sARH9pioVPnSmFUr9IyNmRz0s5mxkjLrhVeVifQt3CsWd8EfAwaLMo581iVXxftnZxnkpXaR3j/U
q3D8M4ee+MWpw3KvYdfociVxOT4+Pr1RSSHsasluDbnyHZ4lVP8cXik2gOsqRFadT+PucfaFV+Op
t6d3bIzuxhPLH+NobDhB8ef0xY3N5HJVs4rAfc8QJrZL1mEWdkBSPyuh6hIdpEB4HWNGirmBxnst
MyPPqeGymK1PKyPK1OK7AuZwigMbe6ZDa9PTDxROF6kkSB9+siN+fTLzWC4MYNp90BxYv8wzowTB
kHooKzG28052MJ4KPo/1YHMz7mzDDjUfHENCz12CgrIRz8JReJUCBon/bunb7HxxEvTrDATY5TRp
R844N/n9/CwmP0voGDyuU3yxPLzBSlt6YnnRdFer3vI3+cowVgeW5/BqHHuPGa0QozZWSsjiXBlH
Vj/tiausOPCx6Wdc7mXGz5EjT1i2HHHdsJThY4GIy2aCTk56wu9Eh/pIqKTOijSP3b1/8GZylIIp
bRVw8EmcynWbHBh4gk/+RhiUAq48+iU4enDam3cWd+34wa9Q7vyaCIECKro2Jwf1MwFIoG3cP9ru
kLCg3vlDxXNxCKjRC9O+2C2RZzwNAhO69hiX0lZUP/4EhNyxTu7AArlESSYrPR++gLHhDBetqzwR
/3nX/Jik+uwzzfJvvhaLP4dgK75uhxYw86X74rIOjQ2jgpIIS/aSkTZ4HNo6jp6Q7MiihAPvXPTt
bF4fs1T1cmkjM9EPirgJmx1F45lkQfWnS/5NLd4k24ueEU9cN7DhrtQPYgqvwyvrJkJlZnNvhQaZ
0enCKagOySVdnG7aAFApdqAygSPsw2H3qOkz63sk7GRG0q5TpzBaexmOwrNBMXA7c4o1Kait7kDx
A7HEB1Sb17WDr476Po+T7aqwhd/hLEVTqxGduru0MBT1l5r2QS6bXio52vHTvLJJxz/DJjTMjyAn
o7BP1x1fw9fL0ryXxQYUR3KfGHi8dhd0LhU7E0Afak7W9yhfrYfHyZfKnxTNT6brLS+oLILpc2s0
Cxxz3MtXWTroBegDx6AsMX3NgbQ8sPEUAWospNMPltOJj5ngyqjpaLesajOCjn5lHevqTTvqKGow
iDREJEQi/bI8WTPg/8c0MKtj3T5qw85r1MG8MeFd+8tyITPHBFGujuCNajJida+6ogJlks22Rw6y
PkdHrfKUYh8Xf0z2+m8srcZryo6SCRx56IOhaUjrh5zmMcEODXGEXP+LOctyTp7N3AUGZrnTpVX9
7mNcnJDMX7MlEf1Ev3lfEGndhT4DPQxoZvqz6rMGluU+Nk89d5HfOUmig4ztaAEB9jabDUGub5+F
17aFB+QBD5RsZgDCsBo1bRSLrWNBOhTRyj+qiWt5MCImZyUKEFbAKFIAk3c0BdlhkK3Mjvgbvrsi
eoL4MiHGZtnsOJhbm7gCz8a+dTeQu8F1ss2XEs0stgYkwCDah610QliW3CAnTyERnligHOU4L1s5
cotD9zV33wX6mvjtFLtS42T2WiC/SHdY255q4MxBMGa/sYckZpIaE5DVAP8qmA0CLtjzBc3gcx+q
W+OXBWG2U+OPRta99DMabQDFeWJd8zTQ+rdswxsjtqh+Ujyv6CRS1N0V97rCjTRQNfgRXjzYMcg+
J8n3GLMmT4JHbulpTK4tiW3rMQH7FhxGchBJSJRj99FzuRcbFlKy1v5Z39KyyHUHvIdowzy3uy8u
OQguXMSpYdNdLhwATugMItXWk8hZbgnT3vRn27pRbwLWmEQObJDmq/9mmTL2VukBuRSOBJOHRjH0
gOxYpW4kbHPJKY7Iuyigtt3uSUyctbjT3G0COi10T2JfpIBI6lIIzsMVb/RU3QNY0Xo6LbGJcq2+
A5c8TLbgzC2N2pOpXMSPRnhMoZlLGWT88Nu0YvvSCJtY9QuYPDwQX4Dhl8PbRKdbC1LhHcXktXVm
5Sg0ex5Z2HljZ21rJ6TnQpjVRH6cVef3WZMdcJOdKw5eZ/3RdaLQx6A5Eqq1VWDyDN2j1BlKX1TY
tz318dkSP2mo81N0gFywOMiedRfoli76mWO+PIMI9uPTT2Iis2uzo7t14sIxni1tU/yJXpcLC561
0qHbq+I+pbKL0k8WbUcKAay6aHuAScIGgDRkIzjL74gi/fOgutm+ZBm0y5sw+FZhhy/hlk33PIAz
Vipg0Xkgpgbst36i2fOkPXcUhlU3bTbQHC1an4jT3A3iT3PH4JexZucUu6T3AjIt+DQ9h086QKzf
ueIUb+FdFQgZBVAWO72iDg0H4tmCzFX/MmsaazsUECaakVcJR6LRJYxJ9/BgPfeN5FQ4CTAtx20K
L065M8zquEuQyz6EKOBe54D4w1QwbD6Jsc6VbWOg+HiCR2y3+2V8SrRLNL2s+bs6elW8bOL4Q+EL
UNG1kwabM+SydUAHB6lzMEr6WhV3eCo/pjsQ8jVxWYGJkvvZZv96WNwFa+6gO7Aqy0j49nb7i3/j
c36WX/sLjRigUBkoK2AW49kaT8AeQhVFHzgdTpR6AtafbvIgjlLiJyUjYiBTlIqYfNtwM4EulLIH
pO1Q7/TNgkuKMzW9Hd5Xfz5oh5jo5qHmJxEJYTmQHnyamyO4pheUVOA9WXHpRZwRsFKoAep30Atu
03iJEWzTmlyZ/Z6zxp+dYF5ECoRuvcM9+G75kk/MZDH3mrfIdM2j/kqRxZMpDYuYx7PDCGRm7a0f
/VDyAaZKFO7oo1q+iFM6+6tt7EvkKKGrYzSeHxPE3P1sH5HQW2dhv1+KHW0M/SnaN5voVR626Fxl
myx1Qa/GZ6Kp+pEd570m2sq2yDxlq7jFswX0Oz7EhDMMxGxhr50ll4o3USHjZfOheigLfUIgFJk+
Tvte7kqaP2740WxEWHvqBt6RHtQb9TDsQJU1l2t40tz4YJwFSgq2ca68ag9jErjVdniQWg+GfCi+
Z7Z3AF3d+SXxcl/HoWt91z+i+/Dai64YB6mLBy9nfMs37qDZHETwCGDHZ5tl9SY9a2Ajj+g/VPK+
Mr22uzLQAAyJHjboVZjsiU9raxK2LdbZEcnWpjpOqJ8SEytwgIFyqntb3hle957eiKLiBx2yaCNx
lpVdkhK/9xW6bobdjN7Q3OvkRU/wE7Sl50a9QCOQDHC2O1P6Jusy2y05gtjuUjwxyLqLQuQevKcP
tk4sf2QIkBfJRYsK0EcLMZCW8OPfSus54zlX88H0ymD14O10uxYEPzFzD5g0p67Cd4l2hQ7jLLIR
xu6d4TC9G0AQyGnNW3FINigrObhObNobGIUq8rCAGEUbzpCwp5nFroqWDq02E2AQ8FN7eFJNdznK
iC7TmCngHNhi6c39rhy2SBy0xgYkII3BV9JNdujLeyajdALh0K49w7qs0hOlfnFXPvbsIElQGcKE
2Wb9p5ohHBf/k1kAjZm0t0AmxlvSe4mMlANX9xRvp9+0/tg1lXZm0Dexo9d8ZO9peP3N0gMgFnby
9rCALbfqEVOwj0f0jl57WkO24s/v2Tcgv18ZVRjK7670pVE9ca1thiq75YTLTuwO2XLvvnMU3xQQ
E8Rx6wjvuWgcrotv9LSJcaALyDgOUuPSFqcBJXcHygEyZZTYa+x8R5sJfBDlAxBAZAhEeRAdteCm
7/U1zpxuM9HB2Jo7kvzr2gSdUzwnzIzUD+vP6glBOqMGjLMH/0RxyDrFZ3WypXKb30zWKsDukDUM
O0SIE1uKXWEOhw5NQGgzbom/fJB8DK5ApUh57F7it1FCtdTVVid9FoAxsX22mo/6jZLqV58+kWkJ
m0K9wGPAddqqAqmjJFzTZlq3hI4ssEDwC6kD7e4k3cyPQbA3zYbt/YFLUvHHa3/D3YkoSkvcr2Cn
sCohKBWleDSBXtM2QAUG9GFtdoHfxUmu/mgPOwb1oDzP5BOvhmHL4zH7lNn3gvhnilS25ANMdcLW
o0lQ0V6+1b/qX9WXddSClp09dY0zcAHQAkpzRTHWHmYHlq1HqvIntR71kSm5WCdlz+xIthp1jI12
RpUtor4Q9IEofYeH/lfyWt9q75GVncOXUtlG/TlqbFDXODi5evin6VSulkcwYEnKE2iCryY6Wn+Q
r0iddYv7h1cYnmx4gqcS3GwyAALwNtmMv3p7tUcuHz41pum2n7f9dgaL4DzO45ZIEj2R3h6tE5T1
l9qvTpnxvlJG80XVXcvRBrxxfbZO0Z1+VWzQV/0Qr9TY3j5pAGFsxJjGN1KolFHmsJhYNq/mJbd8
7CSECGaQPd6Mk1a51MXPCpE8sy2Kn3bqy+zjN8VRu82/ZQq/d+W5eg13g2obtySYX5iJf5r0MpYN
Be03NQqM5xdV4Ld9NU7yiu3AKQTd0DnCKQuE08CKzFQIL7nbr26zGQGtO9G9ALJon7N4O8qeLL6v
e91BEd/GO9fL5Kd+gic+7XrrxaiEQy9El+jRAIqKmb3/z81JefSC2oUcUjQsP5oqxIP7MaNnRN9n
GbAZlYGPw/unA/TzmNUke2j+LFSPFla8rCWt0QeqS24pST5kA52/zxSP1/y9q0boIqTiSy+WhYPH
V/XP+38+5OelvZrySUumxaAtG+LAf31/JrfSLpoCKAltgF9G88+f6HH357EQthUdOlP7tMAMeXAn
CgNo8t+X/ts7f57QKjpEf19StWHl51l31TQT8F8bezRqt2FDt+jnT9Q8jvFzU6NhL3k/N/GI6iTP
eDAXujne/335+L++5t/HrEgATP33/s9rirxNtiw1/r89/vfuP7fiIn4IafLj/z6TqQ+V7Y6l6e8T
ptJzkJ/76BbltlTXlvvzln85/M/PBhGKfICwcFl1EQkk13RRw0gDGUXx61HDTcrFH2uLgl5T7NKx
2SKWCBMWBjsOKc0xKuh5JSm1q1V5kTKBfHS6dpK1HWq2f5mi7oSx1x6kArvVNafvWdp1OHRJJPxC
JOHYqfLdMvrNUoKj7EXKaIIFrla5xQq6IgotC3wIAYyo1H8WQc0csLylI1og/5PU3IyFhFhSNar+
OEpbsQVWkIUGZH0NmGyc3XI8tRy903b90oLBE1/qH6xPNkL/UHHzg7tjS1V6nTCrKULSMxHa6bi4
0F5xcvJmldyyyS5p8R5F5ClUOSY2b5pp7QRI2wRNVNimvPWtFgvRODnHHfojUOfAyWKv/CmaamAM
DegixA/Uon2tE+FT1FdcMjI/jH5ND7kKZC8iMAK6JZ/XtqwcMComXdKHE8XQHw3Q8PBjKOqExn0G
LupAGbkANYsgDtcamyPQkewA6L6yimjWRxQB1qtVCjrVNArHGFeJ0Piz9DDQYNn/BklyFCPjPcqA
sMrDCjXwS5KCaMq/cFMt7KlcSQLiDvzq8B2X5i/ayOV+EJURoRKEmOIk8WthuzZAEzXtYTsgA9Pt
y5uxpPTKpaBtlgAwya4o6LOsITZ68jOSHJcFzWosAkBHlcGS0RFqS0BZvV8gYdtOEBELwn3YgmpU
5dfB2ozmi66uKZwR2cOIfiPp5j6i5tlrd07TL9T6jpKVnyU5/aWSbeWzNdurFKGJi7QDVY+Cc6ak
0p86HX51Ecbl8wqZWmSNbwG5cMbwPT70BoQtodVinEVQtO8llYfp1Vnwddx6foK/pn7h54x8uPZc
9Ms7worUQa2BaqqSgzMq/0hRiZz8IOynrnJnFY2DDNW9uaAMpg3sqdRHn5rEMk2FZRc3CDUUDmJQ
ohsV02ttsrouvVbbeLfMuzFLUcyAlNxps9sJLVZrYl6f8F3/WGs5cxvZFCDBsJ8s5Ld5kKpdV6x3
VKAIKbIEVqZrXWAAggs28IO9Pt2nyJFykJdJm/qWov5hJnmS1L+Fk/nZL/oZRjpeJEA1VnF+nedx
P+aJ10JpdM2xiFxJPC5GdDXiEhEApadiRflDmeRnLNQKCjq5he5iSi+zlnvZQQXoVRnM2W40+bP5
EhXru8mKcZdVnK4ZxkdsLHtZk0IfrbnItRbMdeQx3COdMiIYPyOtqcEHF06rGPogfEPUR9D4Sfs/
0mQh98jmIa/1V9DkLUBM0LdLEx3hA33quIk7c0UeTUdshe/pITlD12KpfqdL4S2hMpwzsTKdbD0B
fj5LDeYDEoQhX43C71CZ0sM0vEPJo9kozoGW67onKXS3Ea0xQaNbpZMX362BH7k1sYqb5lMbdiQZ
CKqV47farVfQzvBzIraFYYh0SgrFSNe7WzKwuyjkCRYWiF461jQ7crPJvPotlwpIj9p6qgXhLeba
5Oxq74lu1b4kUJFJYB5HC71KPXGGIb0vk3TD6ALP4bbH1lNgx5zEGuSERaE8BKcvxKFE6fQjSk57
PZGRZ17EUxEjaYiaxqX6M7b177Cnz6PRgCwCJV5xn8EL24kNGGcoxwy60XnymFNr0+RHSkjHJVyS
wDKHe7XS/dQEyp4CsWfb5iEVszm5xHlz1+ruFQ2BE+f8tLYyCtihOw8pXVNBvEUmRa/Megmn5lKs
60ao60uiYsUslCwMrbGi0VAk3+p8VapZhTerQ47Ak0FWFbSt9ZyKvIgXrCXptgzC1BG0EUSXLtqa
mvWOOOYPP5EYcHX/jQkowvF5s4vU7FdG8HZ6Jf5ltmu6Axo879FfCBbid97AIkSnATAiUDijv3ZD
8g1DcblIPbN/jUCrq9ZECYJVENhD5RfmmFAeHFIv7Zr3bK7RvOrLs3JRqIQINQiW4o9WyLLzW1dp
FzRou0PlilcudVGe8FgXS0cqVg+gfiAXT8jMnKK56U6gqx+oUgrqUrWwswnbLToFdGv64k2Ih1+a
rNSugYSQhqGbUagQc4scKd6qFFiep1eYuB3ZqXUG9olVEMC5mr5nvQBglz0hrwOEhoyNWKm0gTM0
/ioq5nVPEcQE2zvX1UVBi9YFilvaajjdxNla7EQ1d20VwjSdHyq0lnYTW5GMXSyZtUNPIaTNXsRV
/qrG2Ku6IbAgk0UUa2uN7CkHXGJIsA7TRdcOSkolvWf3GVMRg0OI6MAY4i5TqpXkTJ2jKIEwHAw0
6VBYpc0QoaVM3H1492jhMaLkaME7hKO6fFk51Smxo2RUFJRoRwr6mXkqIHBCMR1guM30Scpyxle2
kSi01+Xz0GF/NaoiKiodJQATJYgQd1AJRUA3CRFnaCUYt4DDkCaov6RM3/7wpP4/pez/IIpnGBYM
q/+9Jp5TleWfrz4ho/tXVtk/b/ufmnjSfxgPMUjdkBVdkU0Jjtp/ksqQyzMghYkYSUC9NaB1/VXF
k/8DIJyEdLPCGgp1+S+pTBX/AzKZrpkKGSpaoJb0/0Iq+5He+6/SjYaigByVVVMykHKX/00UjwCp
W3qVYK+Ri9u4h7SLwN2BcEqjFtS6o/X9ey98Z63ybIrIk/wIpJXDTDU0pbpRmrlqJ0JnwmNg412p
dIHNF3M0EZ8p63A/NlTesOIyHzQtQT8lFYh3MdnlInxoI4XSCe6b/kFkcRddY2DA6uZHKqbUH8pF
62tiQY5YpPXEivpUW2hq1Yrx2c3Zq2HJT7nEwiRG01EVyPqMi+hpIcxmuX5gggzkGSS+ZFsUyJhR
zpc+CRH4m1eZS54Q4rXlyIn6ZC3PKNS/tJOGZ0z50q7xd9zqMHHSX8NknTs9Pk4tKWDPVlBsT5kE
mx8OA9zjQaehOLbv0IBe4rB6HsPmo8vbzSLOwOpRGyhC441V4jKgtTAieefoWv2O9Mp3FfXoNVWc
ZkOXn/Ra26N6fZAhgFPi5ztHRvuukgogF6MUKIOFnZdO5am3Wk+U1I2pqafRSt/zMdxE0iSTEnTk
YvjlNSk8NnOXiJy2sKMeovCWNCQ3G0HsRT1SUgaplKJTkcsEqt86o6pmW0R67CymbiU2fAeE+EFd
pflWxHg4IvbPsW56tUgRatbvodF/hS3vS8YVJYBUQLyu2CdlARYTzW9b/5kpQscmab0jfgC5GoGF
LIbMlc3RTm/IBUYIK6sBVqpW5O3jg1MVVtbPaIed8Futb9HCeagxFPea2bylgwy8NZ1NN6rypy5q
Aq2Z2R4T+nTqY1mN0Jo2UWJjU9SpKAwl3YQEEfY9CsnigPYouCCdgV+j1wyReBC2MKOtqvzulNXy
8rTcVkl0SgymDv9vehNOxmB0uENXxq3t6Z5ZefQV5lT3elQFUwMTzSQ6RgCAupwsLaYZ1YkwAeOC
bZ3amyZF2+UijNKX3BKWE+FZxixEymlKRUMtukrsIgIZOho4owdJpTWMZGuh3GzCmCYDytxJM3Zj
aOyA4Ts/F0toWTQz49FbGwl2gvhdGyhpSIvyVIyQuFvRekEO45as+SlLGF+41IWoPY3YrtDQjp7g
ViR+BpvffXjBwuPmZ9Z+lKJuvIT1DGnuax5B2tUoBQKVf7b6B27sWZzQehAtg3rcQzyDXfmQW3+A
q8U0I2t2TmCakGsWvzF6Z/uCEqDNfnOHRXFko/F0mpfse7ZIVuG0oj8m440ybWPgUKGacSWIN0mv
AuYoeimSULpqe1BRFHOMsQJdVjBWUfkgwk3RO4aPpttX1EXEho5M27XvU8o2CZReRI13zLnEBC46
h419UxeHUGE6JMqLYbUpYizZNpJWNLt+ZU3kZyYeeg3neuBbiFL0rbZAxiZfXZOXZJ19KZMuJrLX
cN25aNqxZrddUA0Au9eoM7W2gpxfMTIvj3leN9NfP4R3YiOt/SZ8L9EY3Q4MoaEaLxSXBCSQBo9n
sKGl50+PitJhriM4qZSowOFgBSBiyj3L6N6NjOP+kOiJtaiaLQeT6Jnp9OWm+lLWRKDiYVkN+QPA
VFb8EghkMHKaXVETWEpMOJwK3oncaR7WNUiiUdiuxVj321x6Hkwld9KoGbZFR9FDridaFy0yb5b8
uGaHmsZFYpzmlGBZte2nXFlQYPLMAcbmdjFtFMowdoXawKZSBfB1qPH0kXLJ4hVAMvY/SsMPsmIQ
bYSj7LExWyblgLQcjZIBwcqmQ3TMovffpgktZBGDDE4EfAjzGIV7MenpMCXKVVCxDugF1TFX1Val
rHLFNPtWqiJ0YgHY9RhrJwyNkb5QNTpsERiYsURIIV7MV3HQtpUJHgp0DjjNoiV/HdLKFouhcy2j
IrwVE4igaPCiWCw3uHepeGwBfpNQaBqpK4Cwsi4SIh2qchaKRrGFsDzIdfiVwVuIJAmiUJ3+Hsr8
qkyMVqa9Tz2o6tXIVr+qW2vTLFSiM5Hf3GkvI4uvoysxl15u0kyFuoKCdPcTS6L/wd557UaubNn2
i3hAGxEEGhe4Su/kVTIvhFSloveeX9+DrL2P6uzejYPbr7dfKKZTMjNpItaac8zavBsrGmczYFaS
d4w/48fQDk8VHLQr1dCisoR/K+Mfy14+uKAGsXVEVXfViB0hKgF7A9Uv8NI3oRVuVdpzus3s6lCS
yHW1XLCcmTQ4aWxorgG0h6Ge0cOwgLM44YfVFTfD2LzLNvsZ2ClsiPY1L9kNDCP5oWsci6kFaMI3
U4r/8LbDzj54td6tlKsxu9KDUxnNgY+1t3Nw8ZWc7UfkO5of0igxxTXInkvf6yuSzjgDe51JZAkG
uZBEGKm4Tk36py6ab2qi5Rsk491kpcg/s/I1bIEjFT4XI23OMLYGcr+l4Fieuqri4pRcazUoiCkj
xkdG6bvex89VoR8Nyj8hdndF66bQ9U/HDjCyecNbQy7JFaHlQG39dxsI26orzk7/GjR5AmcTeYln
lMCbBgbtveBk45K1DIEH12zTZFujppGfhvBLGPZric9Jygdw2hacfHqpPdbdxKlC+RZKNfOOYEzs
KQPCq/kEKfCFX3U1V2JI+MkqQYgyKx7AfwA94kP0LWjSKMApPc4mVePakvyuyVxckgCDlsshBw8M
TUYcyTz6ikKYiRjCOsKXVpqvPU5j80JOXHwc8tZeZTTlK8e+o7i9Dg092LotV8rAujhNPo/fGDZo
TvGg9XyWwL1YteFxdkv0dVDqGVS8jZ9rAcHuNMEIypE1eHVpGtfjpL8se45rgTpSaAKUNh6DTBMb
ijYoKLnEbUlhpHc92bTqtfqm77znMEr3ie2UV/61K62YHQmTOty1Zj0E3q05B6Q2keT3p8gF3pZJ
GTKzKsw+VW+Ux9ARxbbUvXewAs6mY84WtFj35VVeSmSbDJVijWGWwP3s0gXOm+hKFF20pRZ2z1ee
EX8qSNs2hz8WJfa3U9V3NXyECuoKwpKhc4+WUe9UUxh7RuCvQSm4SvgYW+p0GRz3x6pyjU2fJ89o
d9aBVs//7d4J5Ds2qWirioLmulch/vNrFr9u60BT1lkXMfOnkngMSLSI4I6tqak8KNXWx2K06qOR
pfUxl9tGMTcMW4O+DllNR/xV7bEAgHRcbi6Ldn7AI9SdWauwP0gVao5Sk0j88AmtBJwS2rNmQMSD
urHFCJm1xvXlqsq9qiJDrDQUca5ZwfBqtkL15n6S4Wao7WsDesBODwXNtdgLoERhDFtFMWXM1KQt
YDcgFLN5WzK+x+OAx8ep3ASF1vxAGbPLNWEFh630m+PUkLmMlT4k+4Lf06dQFnvTIaT+otoqPgXZ
9RhTKieX07wSo+GfYZqdizZoyez1SgbttY8QJDlruanvrAAph0pacQThsQmEPaB6QaSRZQ+e8ymG
zMNwDxyydrvveV5150Dq3Xm6SwJxXZRwRK1Eoe4x/CcRvBXKF0fLA7Pod8khwSaGBpwdRtVUzUgU
1YzVsgoKiyGOSH4ut8ICN3zb0mADEvwQpaI/RkY1HJc1CHpOBm2GsJziFOVhC0dPvmbahJyYnXU1
teJF6qLe5qZhHfsgto6CwmIKDPvP2+bgUyvPcPY1I1P8cJAphp151Y4B+siYsaPH+1BPNY+G5iHC
SQL3lGJqXjPMQWgwqGmXI1SHM6idKiSFR3/2js23TJjOdKF9sqCRmBRrXOdERc6Len74182++GYR
07cVeSPJuMOqnqdNf2rcxtiY/dxIlaI7pTpFJFxHwzrOwv4svAAYk+lQcq7863TSnRMQE+dUppn4
tebZFcSxBr3kct/ylLb0jlk9HQ0Bx3a5B3KvcxIZ6g9ZFcOqrfWLYTkXr4+6z4LtLIaZuFR52Vo5
uqAb4CHxctvu1Je9uABTPEcTo3AIGg9hU2vXTeqcAIJSxbV6oB80IB61mixkMxf+brnpTMG1lQaI
DHrGZkWvmzRuI+NcT5Rg+g5LN+SUYpu4yHCb0OrfisnfQSeN72LHpNofD69pK9NvRes6myRjgBBn
1CR1yldWOxOYpXj8rb7wB9T+94RNY56N/0vQArUAQjQtgatbKNf6S25d4mrmZIOK3jdpDf3co8oX
/AyxQK+tTD22FaMaS2da0oEVtUOuXv+T97cNhYNJ6dLS/1ItcEfbHN2maPe1HJ6cqbyuJINJJoJW
GP9gsG/WyOBaAUvJmP5NzNwMt/kvH10KA+SM4eoQenj8t2gUBv+aHU5IRkAkoI5gwli37uOQEFtD
hCPkFH2vk7L0PwiE+P8Sp0RZ6rd947/kQfzf5P3jPf1XmtLyki+YkqJDrQv3K/Lhj7oXMCWbypVF
cIxJ9IMxc5b+gClZzj/o0jvU3XT2c5IkyKT4Mw1C/4dJrdx1HSGEw6nx/6nuZfwltQZqsFAMrw0q
XxZTn3kbft+bGF+Ydm0RktukjYtUCRUfVYATIfb5vvC3HPcA7UofVVMNjWJIqNNMnRf/u+Pp7zZD
kpThsjW6Yvb7r5sxGTWzrqnT9mWRz34cU50ar/2Qtf7DzZDYlJTDw5ow9DYGDdnoiLMCc7D2v/10
f3damQNQfz+2+DZcw7AoNlok99oOP/3v3wblyYgLJ0x+HScp7jsAQ6OhmQfNW1mdPPR9/hIL71aE
7ksycoEP8mZVGKnJED0DR2N15DaFWbn5N5tl23Ps079umLToJTmUtBTlUH3+/n476Ie4dkpDVt5e
zmkxqd7mOzsqbwxyqs6pdPBnDAyksLhrx2oymRqAfl8PkYlslykmoJ5O5JhDbLEjUOrYAcAHAJRU
Z7oJ8eCpc21i23Dc9LbPTfuMzfePRVLIah04PWkWoxo3WZ+jVHKD4WYqw/EYauOzV6bFafCqgVMf
oXn+iOxD5PqnVipxhG7i35cOPgp36HejaLIrbeq1g29gnPMU7pYZ6Vd60aZu6r0sEzBPCepgHQFK
V6En0NP6B8Zjshl6KiB6m130aHpQKDu22vjdI1zNIpRrCzdc+kTV9aj/JQzSeOxOfnww1IaKLhJ8
QYx9qZXXMvpB5OqtHfUBMEg48m7ZoG8DpnfKzP7R8xkoK4qZKJtPuoae0TSzcwIjbWu4EaY9uVeM
E895GEeHKsjWokO/xlUHkx3eIS85gJjaJ3PmW5z+HEs9PWiFYLYWuJ/N/INkwXDpw+fUEeNuaIBG
Tj4DbxH5a0Ig6APVNqNTq0FAq3Z9RyBfOYafWYo6aZBiQyP0p8yw5hJeXlpIAG0PiENX3kW4gsuP
XqYk3nZZRbfSXVeEy5AtOINdYNQwpF/XPl41h6y/lWRc6KdgRrSArkk7MQu37a1Vmbd07Pcyiyka
u86DweV3Z+Kr7Jj27fyOykERgNyn0U3U5wRIpGw32uAnx2IoP4Shbz15S17Gmy8nbVs4FmLEwHt2
hxDnhwGFRrP0O1A31zJOPo2ZE0URNmKAO0lkEwP18L5DiycxfzyERko1PBvDm0j/8CnCUlZYS4Wo
K0gRMekDQ+G4/xzymCABtPV17Rq7LJ0V+mR9baVqV6mXDZd2NCDi+K11a6fZtE6qgL0CStNQ0Y1n
xPp99GdYcWQQzT72PxOuumRDoYFOWo26pSD6pm5L9JQJQG8r9CUl3MK5gOE9O9BE12FZO5wCMB/S
0DrmrYUEV9jtUXNY2JqE/rWs6lHfIjf/c5E2gbMu52nrcp/mlB9jmExEaDCfwCF0I/zawVtbIG+f
7yKyD+XZcntZNG32ZLhm8ttTlvvj+cnLK75eu9z3dXNZq8g13EWas29nIkFmdiEm7cF+9r1AbJb7
2lkPtqzZ5iQ34AeezSAjSbuZWQd9aOf16euJxqxLyit4MMvDyyJ3jWBaLasz3wPNdKtVgEEM4mDm
d/1156/l8qzQjXF79Razp/k98EVlqLn+XEyCah24nvmlv23JqIPJ8kZj09Q6wvnSiH5t4de2KV9D
e/rrfZZ7x2Xjl38vlw1bVstlczmFkIeL4QLyPj3pyP1sLZvdS2P31Hzjo49Hqrc2B4/vYH6q/PLU
BD7QkwjzGOxqijvehqiBdTVU/TEYOogk9Y+0vem8EUuyMM9ZKo5Zn3V3spy+2Vb7sxl6chSRkbgO
siqvCOALjG1KQkk94XAf9IM2s0uYOSo8OHSUdf/e1oS5AXpFLVdG9xH4skhYN16su/uxbO5MX6G4
ydq3JHE36OaoytaVvQ6gDF45fiF2gLiug2z0zln2ZujqMhQqpurAaJnzd089rPhsOskkV1T7zIIX
45nIpkMnwsOjGw9AksJd3hXX2uAFxylIDnY3To+mle88rf5eS1QooW1uqgzefurkKFYw4AGSn0X0
9QAjGrdHaBXg8d3IWesSW0MIknc9UiGgtHLwmpAEoV4HCEXaNB6ttKVjgn0hHBXql9Tk9DvdaI7x
WXL8vpbtjQjafB1q1rRtfsTSF2cRigILeRbBJxxa8EfzRcuFmIQMaUNlaqvqtt2WV/kwF5bcEWNP
ASEtzoenURhczjKz2naaspHQnVACOrdy8ve9OXpr0yb/Imx/VH36aU/TBwEUT45WZfdaJ8u9qbl7
N+ZS5/d4mgD3YRLxa7miEZWfbFQNwkUQQNm4ofLYBVjsyrijkSeo4lQgjy0Z4o0RXEf1CjF6jJjA
1Y9DzRFWOTGWDD+HKEipf0qRRYkISgGyG+ps6zq5VTohfqaBJ7AomBHl3TEtjZNTlT8MVfSUSmhe
gU8fgpfQhQVmyig4SMIJUFcy/QutZ4BXpBiazFgR54fIhPcEhDwYrVXtOgqilhHCdDDEh5mWlBsG
c1WEODDGiRqW5gICzIuTIYYLQLppZefT9aShDZkoJ5KsRWkQqMpKJ/3D1dkDzNLa1tI6GJGzHx3z
HCcQ8xh46hOKXnbsG2EG0CV8xpu28Iu9mW8N0zyVbYdqecRIX8O6vc0ZzeAi/5wku1fs+dM2IhOV
+L+3EIkbrlmMp35wl4Tpdw5x8EfiLoxB8snCOU8VUDGZPaF4ixjNVY/Cuc67e2U7GzU096lH81Cr
zHeaHnviLyBwIPG6ClXwYoX0JXQVg3mZBmgAN9GUMMfu4H+ZXKAGb0W4Et1gzUzOYeXf6oHk2Jvu
O2Hdg9t66T3onFINwykg6kDrfLy34paR3yF2/Ho1DfmeoBJAI/5wXxl2uhVlyyV3sn66cy3XN09D
jpFobnBsugIoV6q/IUFBu4an385QbPQSZ03a4l6Azb6u4/AB1RVC/67D/7PL5EVYFLsj9NpcfgLU
4OQ6+OjUh4MOH8VM1a2S5W0tCGQeNBvUU/w6eP2F1M5vVcypycV80GnHkjIKZ+3xdgh9vuhR3SHs
2jhG95grRMI0bm1OkzQGlebeww7k7BIEKEjoNwySGnCEZhnTMr1P2T1Heufg9o3mZBqoIAGa6Ljc
NuhLKF/gPhfpUeIFFl24J6DtLBrm2o6mE3ljrYepa0/VdG9OAfEnZk8ogle8FeiiaWwZ36LGRw5p
0wKbTiqERBx6wUXXk8cxEp9q0N9HPM6a96QF4hjb1bXDkDaI8gdituCZRuPZdtWPrE+f84Iin06H
8jS2Oe3BVKJx9t3kWia0/sh3GdLrpMS+idaW2dT8yHLfr4cNNEM7X4wbqJqPJReZfdKZL8uzvCJF
u98OzWrk8n+tMYjZmTq7TWMqXHGegdMDftM1coTxbCKumoJ0JOXX2TSmRj4qUqmrWJAKtp6gk4dV
wdFISOpalkhudQijtLerlaf0n3Lf5eV4tvxS0rrM7ivbo19W4wpvTBoUxtwjmoxhK3FsUO6jXwNJ
fe3pxXAxtMdQYjNM5i2xiSbbiNpLZ60ZX1+nk+tOkbGvAIQVFKj5nn76zZTdDFbOYqBhYXfdex+Q
MYP8C/t7TmRxrAbv0srRunT83hN/QfbzqZv04hbmp+nS1yHO5E0rCKqCyscUyTtHzYDxU89v6zAU
uyyzL6hwkVROLXlOcbjRreKnpombWFoDRVj/pjcti4teY10b2BeklySXDx2jCi/JD3oOKTUHWtk7
1YV8euCXMGKdxNQPMq3TczHOBC2t5rX0qoL5RwSmF239JCCgzaT+P9Z4bhRFXoRT3WGsJKaiEFzB
IE6tXbqHpizI46jRLsxVtcyLwRMH5d4Yy48Qo5Rlew3ayB7nyDDde20/XtsDemMDrJGfxj8DwTa6
8c6qO96GhDCUDk5+TZjpxejGeQjuPMNOB6df63vDLNfULl+Vw6+SVPhSmHF012alo0nV91yX6FOo
7CaJCYGHUVqB8cw8sG4lvm9X25TGOK7TOi8B5wSHrFH9NeQ+8Ipm/0nyAy5SnR1dTN8S0IFYcqLe
ZzLUMHKxZTyudM8jZNEKP1x/6Pehp/CeVRB2wWodPHP6AY7+1nE/MHaxW/THZQE/pIdAJedYwXm1
bo2JsNh51fJbxUWKGV1QHolM4wuZ18BS5AnS6D9vL3faRUV9dlkNlseZyP/x/L+9s7bddQzYcm7H
9quGcu4vftSyFs7YqYUk9Xc3l/uq+RXL2rJYnry87Ovmsvb1r7AzcK5Cs8iY7E9uFedvB5zowZvp
VpruVsdl7Wvx396nMhsK5d+9ruTEHwoUPp6NNuXrX0kzwv3/dTst6bcsN3/9r6+3Ck33z2faAXp6
ep3UdhtdRr+e/9vjIDvpBy3/JVaCXIiv/7/8v7Zt3yo1mhuGSjQU8/k949LhRL2sJl19SHzzKZnw
i5pedENXmwQby0qehZPumtw3bnoanIRcjeCDmeIdIr9uVhmZV/T4lQc1LmnIW0tvg8i/o2WADQI7
M98NvgFBqlxl5+llbGEm2JSMt6XykotK62qrwUmAeMfNzjewdmoB0RXEIG37ordxzFrfIqTLO+AJ
sDkcz8Tk1zvYzES7Jx7UQIaoLLAfcHP16kGOV31gR/u2q5JzFITJucB2stKhHzQGwFHyH7uDqnRQ
IyhKGBaN1Xlk80gwNyFzu3vZTKRAdccnJuLTuaNvcl7WVGUySMhdrrTzA8a8yCx1rBk8HOoy/ONp
/mRMZxRN1ZZ8YyxNFtoPtmRyXsNUZJcozMEcjMwJ6hgJaIHFQDWTsdEbf1VZwjx2ieefAYv5Z4Pa
RR35ziEqS+Mq6BHXJte2pl1MZipI2krrZPq3CRc2viP+IdN5Li8zIJazKVZesvdKRH+cl3lG5Wv9
GTMJmWUxvZ06EdSBZEH+p0qoMAzhN2lWxWVSCvSzBzrOtbPvAVmskMJg5bh1uVeBfVraI/hPsPAw
KZwSPLc53HH6ySF40CHfNlH4Urm4zH2V6+cl0WZZWxZWP+pn19GnlZnQXKHbv6X2oxE9fUbMaubr
5VnF6GZbKjO4bP7ZvHEsgzQlJaHWyO/0+e2zdKrqmPnNRptvtfOewvxitgLO/ed/3ocJDf9tfVV3
/X2RMeqNptQ+LzvWsqY6YhEjB/hMa5gjA8fmTIaL2DvpZJ3dvrHwEEfPk2ubxdpHk4EwTs4PLY+L
vsCp2OyrAG5yYPJRwr7f+MBED07BjHLu62o6/ljpaDg+OUjOpp5q52Ut8dEfoZDIMLgVlzA9yyYE
K946Wrm2HC0jI6R8nloStdCUbcyyxx0Sd/FZmEl8tmTzWpG6aZPnttzra2MFrwL6INrt6Cz/+czl
6ctCqlMk2kfq0WTz0e88Wl0KzIQoM0bT/FhgvxvSiPgOm3mnXxbGDLidDFAgY10wEXSiE6Effyw0
epZIoebbv1Y1DWs+s3ZwP9r0bXmgnV+SRy245N+euKwu/215fLkpdSDkVmwZv97m64Gvd13u+7rp
NiVUhJYh79d9X29aWPVsunu2ItXkV1UQxr9teuELpgC2C4fgn9v39Y5fm1cuW550VM48egE42/mw
PTuca0f67ut5X2/7tSl/2drlKX/ZjOXJy/M6tL1JW14q0I47304IaIRegSQifohbeVZ9gICzahrE
cmF2m1Nw3luF9ZIntnYdVeABfCo/G0bp4SpWAawiMkZ7WU/X8OvBIQ/f9QpX8hSjRh8qp12Tdm4c
88Q0zxQfb31nImHJJ7SvmW786LkG1UQMibUxq/i7yTh3o4TrcpJipmvnChQ0R6ftU48t0I/Mc8vg
TWU7FLUQEqaaaJF+ILc2pFueNgV7sAnhqlWvXjbqF9EmLwHzmh3VDaaj1kALV0nzwEY0EC4YDjpu
hCDAuPWnETeKl70RO6yeu+C9aIJtQazkDdqMtOqqvVZ1d1nHebZpwFDRU29Xk+qqTZzFr4HGZXki
3P5slxSS+tYiV6D+HreJfZgrHZsuQtvVDBHgl+4VDv9tSjd3i8QLTnKN6fWZeZpzSkYQDfxGG87n
sJxyg5Kq6vNTieGeXHiXpj9qqjwaOROligbAADRw9E+M+6EHoBSZkL5iRLE/nMLFxa/3h4xD8J5c
VocKOoFTjV/FO1fPnXXR1zdDxV1Z3vRUg0nYteuQWEyBJ63WP/qyfmt0sgTtkYnFZFvbsHiZIsd/
SOt4R/AHSMCqufR0jK9yGz9saYZbWQ03WudddyMFHQ5l+5jsp8GOmYJBLWlEdae7zaaKw2LTdlq2
9xKvPznky/ThjdaIehfpsNJdW5wHRXpanpsBBei2uG7eIk+oc9+NxWPjYlCmfHnIuwjKOsEYWHla
ZxtoGAKMIhc3dst0iWBxfBH1tO26wrk3In+bVfDhu1xceq0nEkv3dlGRWscE38E68QJ1KsP+0wSB
v2NhbRhnj/uh6dsNtbP4Srr4X7wUt3HttfUV5iztwIAk33gB2a9MiTd6CgEvkpqxDeyuvKJGhnR7
REqkephOWUqVo0WJ4LSFuc/H6KcdqPhGt3OkITPXUzcsinz9LhmJ8HO1rt8GieZs2qT/YNZHEpuY
NrFyzEOZqkNsiOZXW+5/DQ//xvBg0v+jrf7fOx5ugjD/3erwxwv+7Pnq/3AM251NBBKTGcODf3od
yNbBX2DyKLop+q2zDeIrQMfFhyVcxLHkXfGyr56v+gf9SDJ3bOvPTvH/+Q8CivzP/I+uZv2X27+L
J+y5i/l7M1G6Li1nB9uEhQ9jSer5vZno9ZrfBeQQHzJEmHgyxhvPZZTSUaRLU9/5sNpxFakP1Rn3
hZtDI3DteN3V6qV0Sep1bLSCTe+juQBTU3IBLCoeJzh4Qknc3TI+hAbUDxy2UoJ2wJ3kuNVdgbT5
qsAcQYxJij/Rw/9opXMmZOAepug6b5CSjAnKP0d/jWM92MiMMUr9mOXs/1OwTw2UolON5KduzX/T
YTX/5isx6dE7fCv4U8T8s/z+lbitqjxMifZh0rAb+2ZorfxEu06oCO9yTSN/hWz3oMb3OUzWte4H
e3OK3zRDAJwq0nU18kmbwsXP7GZ8Gv/sFohCybfC5JaLreqo7PuueBmlKA6/7Xl//Ly//5w4ZDDI
/MsPqiwLE6AtHKFLJWzrL91zLzDxUbZhCaHPeyFWCAaqld6lA646uvo53DnjJuufs1BSWiqgfpWy
7A92pZ4BtPc7o0KmSRuPEPU+KQEjIL+C69k2MVpA2ECRJBymJlUtLT8oNcIVNUHW5QrLsg8rpXaS
k5XgmkXuvwPgfBcaJYYYrfpMnRjjAnWNMgmTTZEPwIr8Z/pJl7iHZxoM6sXs/CdZoDjOQ+OgE0Jx
1YmDEUfhSahbPyD9pC4o09MaeprOmDymvdaZh1QjdT1U+IS1etPZOBUsUhHikKnWZH/QGiiZ9XXf
RzpYpbJXKa9b9cGN0oxqU/saiE3RuVei+WEGgb9KaA+pCIiJn8DlDcxZnimey5k/Z9Rli74bDaX2
rSgbsepM7XvT4r0LZOPcYD7dS1NS8eiQsDUec0e/1c9lz95Cfisydoiloy0eM7MBzjCkhE3yT7Tc
hwzR2nf0JL/TciNHu+8IhsgSohiM93h8HHCF0PCw39Xcr6SC7pXNbegoAFgFdb+KHJQ4JYk4VVSg
otdpEhuXIBBacLhXanvE9pfWl9KerK0eWJRoJnMns+x9olmN9YZsQmo9a6apLwW9AazlVLNngS6A
TVCGYGqaihk/17cVQZ3Z2olEgl9SWTem15Yw5daWZ5DcVrZ3sfagLBXvk8rcMHKaIwpMXDMDHYXm
w6tAHAZczRtYyRQa3zWR0hBqekkxscu2Uz6BFyEJZyzG17R7qjrgL0mZfStG+61q6g+ZkIdity8U
ytVV12Q/GKHdmQG9WyMMb1AI6HyP3bMoi9cJFrntjVeNpKMyaTB9FBl/tncqJpTng26/yBB1Z25e
SqL4GDOZu3DEggCiAEqXgaINJQf7Txuv8hxheklUjR6U2ylAJ910N2PX7gJmaHQJdg1EEjX0hzqu
vkvzznK7Y+umT+iGE2ZgwzthfWDuCaS1os0ElyZnCE1FleEvZM3BBziiRvkWjNApsYUeHDJcr3Js
CrZuP6tYPiZxSPN4OkdFoG+CAQQhZQ19n9lA6VIAxWF+j+z5PTfr1yDpSG9Ptg5H0lUWtG+N2ltZ
zdtJkFuZ2teGQe/M9YyrWTUj8T7JTDxOOELxP33USv302JYqGY+Zbb1rNcJ4E6LHmsEwMWPubdg5
LxG/pxEFN7EXnuIy2jVV+TRQvCo7xPiO891z+ACZ/W6PfbXDLkrwsXevouISuZAhdR+7gebcJ3a1
aeyUcaA5W39me+uUdrvUNz6JrIcQFAwuDobkqSWGnGxrEjaF9DiGQpgkUw5UEpk45nl8RjK/l02C
M4VMkakhiL4TFCLxSN3kmViT1IhtvCO+Wd2GQ3wXiZFge40Og0v+hoLa7sDllgl4XyYWxGJdjyGm
HOHn9srKzQPDuUNUBbi/vA/TSc9aFjwQVV4hKR6eCjQC68lzaAr0+u2v940huXiCAkTn7/0JTHUs
iWOy78bZd1ZxKFVpeGBou7EifWPA4Zhs/7Urc9QZNK6SFIJO6TGd1SwIQsatVxh38wORK+HyYXcd
3A+z8e59geukx+YRMsJFy/WmBuvsq5MXH2TtzryR7mU6jDryBTyzFHiwpSR0p0KQhUHJELXXAJrp
9H9zk26AFNXiOS+3rQgwdDvGPgrbA+osexU0AiwfEWqG3d9QkKQIbDxbzsaOyIaIpbwWMn/23eoU
h85Lk3AKw5pSrsU7/YpwTbD6eQppqWV47rKWBNEoUGuZ1cVV0dJRbRv5CEQC7zq+lH7E0N27Sqwk
lzcyy0NK6BYKXNJPEqPfDEhzthbek6SovnnBAF++w3eSyW9GrRNQWv8IQlkSxm79sGoAVQ3Ah4yV
ygtRxoI1WB6C3nRf2O45g8YxFvRT0sB6Q2qMPibJ1lHF/NOdEk4hGii7NCdABOafiCcEMlP3c7Da
O1RfGKPTD4H45Egng8q2EJRpSJLwCZLf0o4rtubo3PgNjMYxTQ950j5iBCAiSh85v3DtGQ0+c2x8
J6WMwEwvX1MrUVfScl7pblvryDPfC817roL2YnktsCzaJtvBR+xCOAqe7UtKcxj3mAPfsRq1VYsa
zEWNegEnsetH9RBBmtCUfEkVNP02dYP1W1SE7yNm9VY41vssMYiYyFZEguE6A4pXhE0Gp0Ve2wrN
/gSeqCwacTspPqBu+UTbFJxZ+piguqa6tWn/gvnAYhoCNVKFRaqWiRtepW5xEVmon5ra/zEpHf9d
h5+jxbQ27/BaXeN4N4BR6piXHDo/vcg/Q70gJ8fIdVII6g1NDTycdEr8uXHZWBD5ncfGD/1z5x3k
kICBTeWtbmMPI1D2xxTOBAuTudloPgUVOmBb82mWm+WqlfKxF1xBfXU0m+560K9skFIid/CjEM1I
Y5K0ruYdMMS0c9glLlsniS691z5PCs9JnhPXo5nnvrEfkgHhURM3r/NX13gRWix+DwhKL/jGfkwa
BzEcn5deAsvUMigDtnz2jfQhlbhcWhTjdW68yIrQJ2nPBK/kR5fhVSwYbTfhkptDlyXRbvu2e6OA
OmcfWle9lz0JSqdw1jH8lSWZZP607q3kOhDloR3FvWb2N1FRTcRjPzL8xHc/PHpBCM3EpmnnTXM+
/FXNq8jNc56WT8flcWUj8UipKhwGbEqWQLgWuw+KDiiOUvb5QX4rZHjX8QmFXW/62N4r71qM5Y3m
Vmy4TWYmcHQvoRRfqXA7uG5y23YfUwddzo/belfVVBNofoqil0BqYValoyQGU8Bt7wl5z3E4cqo3
6AWUWfHUN+PrhAr92PbGnjbzsLISKA6mM+arrAdm0VQgtnICyu1Qi/aaYOTjVvm2EHa1VVO4sYuU
HE4X2LI0YSTkc0MvM+s1bsyjQcVrU6V0GVvMTZidHg3sq4SgMYOJbeu7aiLj1CM0G8up301h+mRq
MF4GDcFaYKvHKIZ8nk2Q+xp8n6hr0EGssoyqqedEuzZHZeIa/YFxSbt3M/cz9CFPZ5Pur1TEFx/3
fXgezQlST01HleMwQ5RW4QJt9XtKDFwI/fCuTCHJQcKAkJpB6uyw5SEoi66S+jD4KNfn/Obam2GW
CtjIgPBuo4NFIdVQP5QSiqFNkPHYadNV5gPGS7z0ItPyIQhkTNg8iowuCE5tMsclIsS8gjMCM3Yi
TpsCR7JvaEzNrMQwXef1TL/tSb3p5oWuiGH5urmsGaM4UREOd8uD/SwV0jLS7ZYHf73Auk2qaWBk
pP/+L5bHRn3qtrLTbssWS0be6+4ajSTXdmsX+JM4aK00ptUS/RMUeURq4X+yd2bLbStZFv0iVACJ
KfOxOQ+iZsmSXhC2bGGehwTw9b1AV11X3+iOjn7vBzNIS6IoEkicPGfvtUGuGssBc70Rywu6PtH1
YTWK+yJJhl29KMLGoUH7d72bmgH7i4CwBSnfx4V+VkR2sC5cjcMhEcaxQmCUN+BaCT6s9/FYOEe/
UagRKxWeuHw8+eSBE1cXPDtMesrr0y9Pc713/RWhJflt1+fOFoEawmEAPyBRiNNK6/yAYTsG4w/q
fKw1KPMQ+7Kvt1ByMKlivT+qxjTPwcKHBbAx3+IZZMdku9XeJt1Txs585pCJ7hrDiu5GRKX06iD+
1XVLZ74CGRtabXIbBWG2HTVZslWoFGfl/KRHLgpjgBfLD0N8fEkf7ahgqOYyeJoE6rkbxyurjWU4
7oMrrBidR0oerFPjTPWHBR1JzwnPFMjMybiUgayp23WxbtPEhE5nQGIrP6hHyqMTqvgmjprXLjdG
qsRiW2diN1k5JtPOnu+NnOJB5sU2mgHzGFaF/cri97fuGNK2c9/pL3zOzQyJMadKbZuAGKVd1mbV
Mc7RhThG5RAqlJzUBJ7JdWfkHy3rQ0Fvfdvl8A5pYGcfMxckmQARz+APnOtlnXXkYG/rsHnAWdec
hcUo3tLNk2MJ1Lczmykzn1qGPAVcHVodkdeEd9aIEVlgnWeP7xzbISD5WtEcBL+F6dovfgzdzZwa
6lQ6XMBaIy/OhUUlltRh+xJOEA7JTaO69A0WimjI3nw/fCCMHkxjmow7ZMjhs56LL7tm/dYtXO6x
6Y4KFdBpGvQ7XKVx72t/vnCIQKgVqBC1JtHbEwM1JtMT7Rn+GRyOcpPHqatonmTFG10YtnsVsTsM
nu7TNFH7tA9/uDgGjzAofmSjj/stGNLt6MH3rlDV3XZo624NG+5REI7NphceEJ16ejY8w8LJNLBa
Zlj5lJLPIUahozH0+bpEOMSu3rsfp8ZeyxTf9WpIqFiLBExxtdwMJnxW7Q7rSFnplna6eIl97z6t
dM5gaby0k1HdKxXc6sTKDqic2zPqgJcMvfaJujyYZ/9eAtLuE/ROtrqJM+8QhSQ9sjV5nCby9xLI
EIThOUCViIYx83TYadeWR9z1qJ08Jov0tsGi128B1ciGi5h9bJFwHjN6suDaKhxw6HGdPHSO5N0j
Z7ThJqOHMBYXdop6jUBVIov0s9XSeJgd7+KVUXgnBJIPkonL/TgQ3uwUxQ7L+0/gitWjNZpEmA5k
H8O0A1jm8oZZ8/vQjOkh7vZEdpbHvkjP9mAS68qR2xC+aJj2Sx4Ppyhy7aOvx3YHketbMFvpI3nQ
uNua9qwrtqBmHm9Q4MsNblra5Tn0TLoyKBWtlPSAItC37ki/RHrjQzxZkCxdMJO1k7pI6NjHW27l
brpWoFhF6X0OnHM3oOLvmypch33/KyFY+a4fGY3k9uugqGTGudlXemoemiVTrA7zkxWWm7mfEelF
7a4acCXm00xxtGjP5yb+sNEYPtYhsRFdemryInxIpuo2sHPSRIquYAMCUw9Vp11gXZMTf52dJ1uH
CZ2JO5bxLZObJDvRLaX10vkjDYVVWE7d2dFpf16VDNkf3DgnImlWFuIlZ9x7U1sTLWJX+2gszHNk
THfU08mOvLhFQrGfMWremWY1cK3ODIL7ptsgnZllZg684Vyofdwp79ZlgrpyGgzJJjMGh0Y8Ik79
1g1Q0ppvNZCS534kJ4Uux30QAS0eKRihSDyaod1SVWXOtnCIs8Nal/pU511TkvXp4ZXI7VZsRzfI
N+0of4Z5Pu1n3WMLz2YSeGfiIUFl0SvdVaGkteY5L5PKu8PgDmyP6MCNWaJAgZAB0XQFaaQvTP8v
UGFCsCU6AHPNpLQ65yXKljkjI65szQd6lvg2OTiJ7NA2u4JaqRPKL3W63ovJHKm5JBu1gaCsWe6S
YMAWGPvh4hrB+XDQ05AfEkW2TWDSSzKaUbnrzCiYbdk9bRujMk5ZVH8h4SYUzTQEls+cdcFUuFuB
aYDi7Uv79PtuXI02HYU6Q4B6lAWy6DuRodKb5dRRf3Cu9V2y05i0T45iA9/lCRI210eY1KJU9hFe
ssMgtmD5r+vN1CogebQ60g7KCrY+MZ8GXxDScL2blnV8NAGemkzSTtNyc70nkLqzD+z0Px93EBDB
J5CIeMWZOkuY4PVewT6cCn+BmXpjCIOWcu36hT4O5boc8S03S+FSewPBgImnNmZJftr1/4Jr6fLn
yx7X/m3Yph8s897aTeEO//ni9QmuN3/7vz8PTTNhyKmbRKCdZA/650dqn3o2LIBg/fnu61cxK/Ij
/3bXqmjZuhG8rT8//W/fdP1PaSBY4HQi9ORvf8H1y3/7FUoyix/DCFD28kZEZOGi0hv99Z9f8Lef
+O+e5c+3WOTJ5TBZd8AhqhMLIQJ+h2jN4JqyaXgEbrZL9Ob1y7Ujedv1ksyZNABHffPoLSGe1xt/
yfSkeYr74fqY0FF82W1A6y7IoAdNE5s3Lyfm1ht6rqKT8ZRhFEUsWa7FcgRwXn0qWj5bBIklZuwl
UpKxBl8IGzb4+JvKnRTZk+rmUx6M9d7AMTuds7ahKbCES4YLjzch1XQkOKYZ9M8oJw+VOGwvRNso
SAkFXoAShGCDaHIFS4ZNxC3HVJxRp7vDi5OSNNWkWF9i/ysqqztFAFxoq/vSCr+j44JsOqS3dGK/
GpTeQ3xfk9+6GvvY31RefGTb/TbEFVpzoORWbv/w8CwsDZ8OGbnxHRYBZx1gwGSuDkY9fqY5rJa5
Ap3GqNqB3iD57d10sUvjK/AogJX1VGjnJUkJlgPgse2FvL9OEGC00OHN9KcNJyrEZrT2RPWtcRDR
0sl15XCHM/ogiK8x6QCZjcarF3W/nMJYRwu1L0rPOJowFgFqXv5mg3EFaWfCkmfYASiVXazIPUE7
1H9JP+7GHtNZGBZPRlqcNcCtDidiWvurwnXuhNu/xjTDIprpWf06TO6jW7YIgxxCNmLjZ4s3c6Pa
+E7U45O05pe0HMaD5RTRqlHlTde0h8poThm1W5oG6amC/EU42PSISGO4HYIvvySIKa1hhkaaDXKA
Wqz17EsdkvEXeyjOWdRASGJzbpwZYafFbkBlL6ON/K7W806eG4otUpQlvHT6EKqe7bXPmkSuDeU/
/ODHrn6ZUsxHgq0pg7RU2h+ToXdAMY5WH9zWMILUoC5dAfa/s5fy/NaUyfNiDwbwoJ78cZNMl9oF
dNENFzKmCducNqr7GDCU0d40PrWqb9LBgp4dOq9V8lqJ5BvODZBGQW+T54yGpm8JwdE6oXqNH6UQ
SMO86kdpg9RXLRJzFpK9ndg+nDLAKrr23B1Hj15pgT4Mzh+cPoZJy8hr3VcMIXK7JKW5gmluo5BI
JYwep6SQD5eNjFeC+avzn42BP4QM9nLdHuzMURTRsLrztA1Wc8IbWOmC/tPEXpCd+kkulLRHyGew
xmb50++zO8dHNiRG6Ib4EDkYgwfRBEAesbCtaSk+4yCftr4bvMQlWjSzfWVTdmQv4a3ygc/OMRXa
O8e9j23+YCS0IFia+VxG2a8SPlSUPpWZ+pIajPBQVieVZsRWzWQzBkp8tKbtIScYN3NKHJNDR3VR
lq1n36sJvMCO6dO/F9/KDDIumhkaQVnMRKIFzmOOdQVapUwPaYV6i/nTiEJlVc31Wfu8bypM3yZl
HnvkKTSKUP3xFlSF4WIh/Mi4yO3Ecq5VXs6m5VS51u3yD5F6vM4oXWlw2lvCmJAMus0zBzwrjRdx
aDUANVNoX01Jy67O6DI0MxfHkpxCpyEdbzQxXsYJYb0RRN0cJ2Wsq57pjTeuGwHVgFEBVzPfp0II
b3BjAc0rNuZkiG0WcuXONCkV3XtLuweeQhrtZmlP/LUN3lRYY4xvNdab9K2hPULQUuOu7aZ+AuZA
wIWTYVecaTcZb/noM6DCCEbgNw077wPuUsDr5Y20koH5l5vfslthqhU8DQ6xA676bOiH8GlYH3If
NqPYBvkitxt/dcwhmzR9jFWJwYWIn8ALX5aBNNOuetWiWd5LqKSNruOtl6PKRcA8rHWNOTWAyrWy
0nlEQgdebdLJ0ZZRvClysh1Ut/z5nR9vJAgo6FnkrSt/n9UBO2aH/eBIurjP/mTduuZ9ZxjQ6b36
U9QRmhZBjFltHlsGaU22yD+Fw8zP+QIXSIKie3YH425cGvbdckYW/bHIynAj+thbFyQpRcr4FFGC
X6b8bJZ+uhig50LoLs8XqcK1C+EOdacR730PkFq3qK5JQuQMamg7G5b1OsS0bojyfg/Gr9GYgDYV
9qYtm1ttMd41aH2nHHQmrVPT+0ppGeyqitHBAmvqsuIQuXNxYOfUrHM2M2T6yhLyAM7MnUMPdgXP
6D0Gs7hJ0k87E9nWzWY6gklFzHWoH+ZGfqasoZXhvvipha6Ts0FYArgUxp7ecr53EFxXnN/kk7W8
JjiBm8Kw43VQeHdYIHriyxd8CmpBznbefQ/mGxUEWtXlo3CeGawRlKqanIVq4oAITIIrlfEoOS2x
cxHV3iEcJmFF7Udb4XwjiImcRhwU9A2Y7KCDRP2Uh5wDY/2aZndZqWbMaVrgwVzbNhSgvidBYaz8
bdrfmkQ9Y9zAH233F2VOLHwJRVI9UxyILPztUv9/Vc7/ospBSYOQ5n8W5fxHk34v2u/tvwtzfv/M
v3Q56h94+h3fF8pRlBM+9v9/shiU8w/PAvCJvZd5pXSV85cux/b+4ZqoK6SlkFnAKOCn/sVisP9h
WhjhAJGCLgA4K/8vDFKO6L9hECyLp0Oz6PqW5boOfvz/KkOp4xrHvuido5tJubbRiIIVb8+09V8z
x4+PvSCHjsHGJzZHv4WiZnlHTzXv/lib235o4wPOoifp5e+tIkLAm2XDLAPRvmWEL8rCV5Pr+GjP
/bgVduydUKhvZHjpzWncJoLqOAnogw49E4wpGffKSLaRQy8dujyFsM3clA4VPhg6WkaOPzqjobcT
wk638SI6Sa0fy7KZEAZjFjGFLj5t5vFwp+kqUnWX/lc62N5Ti6FUC4cFjZkyonraLh1xSz0nLb0s
Gj2j6UJagvhm0fDzTM/c+lN07xRKwMhDLZh/HJsqeqmq2TvLWk6bvtYImGbnNpflfJ9Ar6HnDg+7
fYg83d0YEraY6bNZLctUHcrsxMAXijTTgvvZNdaxVuDgRDLeueUd4qlFSg4cWpm5tRYOfk2Hmp+W
SfmrcP1fgW9noN3KNzUxMcs1AX7kDUwzCoSoLEzSfCE93VoDw48SZpUKcHE27aVFD+KJxEboMb2i
gXrKDc/mYhJ9UzN0wLFLnd2UM53y7K7ZzforyMa7riEoJAF5RKPc3DsDhv14qLx1k+eHtI+d88L8
dGtT3fnKwTZIraDZbTBGt74FJTaormCVDtKAfIJ413hevQvcYZfXRrlz1GASF+heXEvuZB3uEyVP
Q4lZoVo05XQh0No2Y7i3UknjpKi9DdZ5Eh9d9Vy5BTjBpmn2kEIw5FXJYdbFR2mmj4RwMI6uPhrJ
Il4jIrkNDGq+tsOMOZOscCSm61aE9Ukl8Jw8DxEaCo2P2jiougpf2gSlyrwRYfGZ1IQuReMjVolC
TtgqCrz/TDg/IiTjJPTBnM6ZqbHXvtN9eJy8yjp0nnwzERnvsoa2Z6esn0Ydv6h2G6jquckkzcaM
0gAR3ndnTN4dSc3EUGlc12753R/oRNASLDaBNNAaGIZ/yENxoRme4oELQDKS7AWTeytSSiIfJdBq
rJ13s4p/zQIvqaDRu7Irwj8NknRRHmVZtUlmyq5kQjOi8/D7IHBVpMG9kYT4RvPpLYH7KnLS0ES3
0fWS8tOGOCXz4WAbv2AzmY/t6H4Ocebs0yI8JEX7Ewelpn0xRbyh4qHV8imL6Hm/lgkU04JXveol
00czY5bde/cNSdK6XFsQAjeGX1P6pcl5cDT0jKQsN0H0mSKqY+8tWT/gQ9TC/nASN9kOgUaZpcBf
VMv0Fu5k4+KNh66Gg+2x9FAtMR339kMfv0Z9sik8sr9ofJEOn71WpvOOJpvQx+7MEBd7NZ5oE2ic
vvA3lRrjWiwfE844ELE3LruaoPGRQrlAXgu1uE6Hni43ihKR2gy1jeOQ+Q+OobYOAdR05YhzdJBn
ja2FPITEjsjMP8UAwpPZ+32NG5j40pgmdjQs5N5LqJCh5AU1V14vU+mBkGxd6C884+PKyOp3EHOo
SaytbTTJSRrOBzEs0a3TNEdC17wRCQ/w3xPbtrWN4PsQQ3NdWZ37FQClWYlsDM7ho6wCiCBBbTw5
4oQ07GdGh5x8FehecZ5x6nQ000Mn2pqAYdfKHI55kJ0EQuTtqMI39n7QDRwI9Ikj5QI4dNfx7L/r
YnocR5v9fpboYxUSWcvo4JJIKLH0PkH6coDaw3gJRbeU/1AUUcyAi4nKa3RGvPIGtNDCial/4vFD
Y/NnDE/8jeH/cOJL4zY/U1fTFk7pYvtVwdgry3dNhHaeT21EGrHL++QOM222m1LwpThUG6jOiXGQ
Cy6kNdUxKZoTXQ88UCn4yoYx6k1HeK/H6nNIUXWtsp/l6KcEQ5Wkpcl7gT1tNWcmG/SUkLQ688FJ
98TsAlM694Tmiq40MC4b7IsDsTbdzVCRc2aiA7fjGEEau6OwsryTT0nHVqTN9qPLkYH/iPCXSySZ
CMxmVG0kgTy70U6MfTdNW0sBO4GraKytqGTDpKNw19X5KyImk4vZiAuwjbd2QPQpzXVa3XMiNiUV
/cQoYifQe38frUwcxqLkEmtKc6vIDhjG6p3OjVx8O7djXdaABMc3XADmcezfjK5o0RkyOiqXNgie
8XUVgdZ3odQzwb9rwtA5sxiwKON6W8dC790AW2brseIpZH1juk+mhn14Q9Gb2e6rLMPXmpnQtgan
vUncJd3DLRhIBWW1g5LgsdG7Rapk73WWhqgtaICJMP0ODeYlKRv67wzdsDRDXySsVKTbwdaHAlfF
AfmPg+WaoD9vONCxH1fOWN8Vw0wdr070vgkRX9zjhKSGvRefAmkf6Lzb7GVjrKUaV6elXgcvAlmO
PBHJReypvenYJOlVww2kW15qH/LJYmBl+Eu9HbHs+gFX1cEN+K0CpAq6tq2uXzE6lMSKKXbnM99Y
oc+FmA34IBCnIp2e0kLceR2v0WAhoc0QGweYrIQndc0FCuQqS4PpYcq9j7AmaqNBszfHljq7od6M
2GlXjUlIb8OJXJrZ3oK6eAkS7yae8u6mZZbVmWCwaHhtdFwjotnkiTgXgU9Ho3K+lL3Q1acddI72
JaqbUxWC1c3oYo5alZse2RVJSQRAzkN2sc5tEXLyuaN9CWb7YMU9gxuqJlnyhsa9YmQT/FLdtzyh
kUPyEZyERXTT2etgzPKjxUh7a8DRdu/6iQMvteoPz8TbbsBJtTTxPexuNUKmCrUlkoa0T2Pc4+UG
UUvD2oIslhORqN3+bTDKFql1tccM421meIzdx1Q6+Y2JDaWkejtny4AUQ0V4pnX9YSU1yFFg1py5
6XNiGMyal6t2HxJ3LU1TnRLeQD8gfdQPIXvbefsG9sEkbra6+NaY8J3PMC7Iss1/iRpNcDK54EPa
I+EY3+l7MlCtuJLStDFZj2hGtHGbHHxzPkpHPQgB69vNqARjZ/o2xXaNNrEbEWbA3zZrYKyFiXKV
Mwz8QEd+DVNzhEdWQCsLqomIrHCt6vE4azfeon2i7VMGR+nPhJLPzMtmKHtHqkCYyfI42nzq6WRw
iLLXR41hb9QQ9zdVS1Jq51povSNiGWl4HdAOKnDA1bCy7AjJX6TXadnsMgKnuS6NW9DKJGAA8+SI
5ADFdPhN0NGY++cBHNMS72JeMjopUeLvhiIpIVWIN9evq20BeFTKdvxdc6VGvJm05K1OWo7a4NQa
SbVZ8v5c5Me59G4q20dB53EJnEzEAShWxy14Kvw2QDYS12be0ZNsG1RbIyCOV4NlsLuJl1Sbj3NW
HbqgeYxim8YByZarpCWWjg+habtjb9nf2p5pspVU1S4p0LfS9aKUQMFrDLW/0b0aDlnn7l3E9RuP
D5MYGU9tJzvMjp5DAtj8llG77OlQEEcwNsPFhxCFSuBHH4T1pinCH/Hcb8kNamnu4OMa04KrW4ZW
vA/p97HlWOdi+LIQUTCJb+niIOBfTRrHmVNHS9mGfGPpF6Bmex9Kbd/qL21X3ycY33Vpk0cLWAXt
MnyP3n6rZXHo087ZOAmgpSzGtDpi96pjeaphAXeE2jdJtWt15R8FqgE2Q7250dH8COgTU1DOnNH2
y5Pbjs/pUJEbWdU0vTsHdO4obXYdNTR2YmxoXaWP9MA8VGHJ0+wPdEM6qC+ICupdLpLvsWkiyl/K
Tfo/qU8AY8aUaPSwXBdH/6f0w61r9ijmjILzpGFeiODHA5Zc5j9nOkArd6jopEp5ZudqPk/66IKT
asqi2cVl+0mt9EGlV4wSeXcJbx303sZNTX/bTD0CipFRiAgtuKthsOq8soYk7kLm9Wh1ovFg1EuO
DwpNk23Lxo8n1N7mMbF679IH5eIUCD5nT5e7iWtO7xf2toCmtW7bHaAAYwG0lsRcptHg76A15Osp
ihbhWXfnoHFy50GyxGGAS0vjnHICHhtb3EUAI8gQ7r4Bm6fDPyQfeauhWRvVxcb2jP3AGxCCgORv
e31OuDA+9FNyMSLVH8Enc3hI/W72OqarOB+ayv7K7OwJmS2kFusio4wtohq8BY+2zVLzLmx3JpaI
vRO0N4VXsY1pbNyDwjsOmIKDODgaKZwjWduvoU+uad3rcu9l2Pm4hs7swkjqOHvibgipJUJTnOxi
9PBCmvEWK+MmdI1PgEhmRylbtIOD6TqvtiUH8s4Jgg046D1ZCD8STRuWXkC4CkqucK5NTcJmx9r2
foR4xwxPRCKzme+mCPBvid6jJnqLopbruUVgckQhtk5DEr7aOkf7hpDZySV9fBter/Rvo9bfJVak
9mDqxzX+5nfITN8sM+ielG88mgUMk6TC8qDg5mPGoNW4Shm97kK27MXE3qR+dCp282oeZhb+wNuE
9NyEWX230mW+Fadq57VUWcmMkNZhmJSV6bPyhxsVq+ZQ9s6zoSLUyM20W1pjvfmcJPaqHceCtxQt
X2RFZ7OPoebkM6RAWb9OE4iVCZkL9iD3h9G6LxVKr00r3hSdWMTweBaWMsq2Nm5kFVu6pDHK7nLa
1am3GTIILinAkr4F1hW5oO1SS6+H8r1rITmWsTnshP7QcVSeS5aCGKPRPonEEzSeNbS/6hnQ0WCK
eIvAF4o5Cewt7u8BofmmJyHYxRijwjbCQ/BZhNG3RNbuDYady2xMcsX1crS+lNF8hH1wkkw3nWau
4fNouvD0v0Vui3Vg9XjRPeRtLucw9nquIam1YsaGIBlPNC2I4Bi290X6gUIyuxGLZGjWya1vakj7
X8xB1abEXroy+34d4MJeu1q729FAPeARVTIHetjMnb8rvNHa5mEyMEq9xRIQPASkOkb+2JCebjer
2jJWRi8vcJa37N6MbW6QOutK+ZgF8CYBpuHXYFcpa5Pt6dTrw9SjsM+6m85xgaj39KjaqNj5SH6F
rv2jtOdvub8rjTQglITFpQysS5p34tBR8XiJlWwGbXAdDbHyNhKtyFKXhAH7JiRNF8s1mNxJgG7N
aL5Wg3ppiCvBq/Pq1XLeQSn41AgvgSZyLDv1jZZUDj19fKy949YV4SWvckIGWKJiPDnm0HNu5snT
GNXYISLaMuskC58y6HbsxaZLV9Ma6tBMcDiZ4rGYY2KXzfbRipgyJoX+Prt73SbVkfygN88e1xd0
YU/xHD3P8In5RFnAYgdfzxAibIVIDvJuuXu9SfKfjFvKoxF3yaHGk1I1HZed5cbyJBJb5eyvj4Bf
lKfaKhhGODDgcY1OOQPuICrUSWTQFIPexPZhojrMe1ICHRBpVs6fMEnIfde7OpN75MlUXVbMSpb2
h+tmUjYYzbNwhLjktcPDkq0x1fqrsNv0GFlL9raI7ltfvPYtGvhKDsXBZntnDSQed6zIn9q49yK3
/6ER5tWZwi/busUZ5oMH0cxjApDphf0ZSF7ZyMJUZ7yfYfPp+ePRM0CmJW7PirY4YlggtlbOtMsS
6d1yujLJSLEuP5l+5KxMU9/bgX8xNNBF9rM9qTLVkfAgmkBWzJbOPNhtNz0GRklYNr4vM+seQVd9
shQBxLK9iyPzU6qzD09rcukNvSkNEzx1eCv8cxM7LxqjEjJfxuYl1J684tCuZL6NlJjXpvkRWyzt
eT+YHCGyXU1SPMK8FpvOr965PJwtszvVSYJLMsH4K133JkCyu4LU5uybylKILOVt2nnvQIveKpU/
1lVFal81fPaorUlrO8dlbq4dz+r36AYhBwykWtgZy8pcoZ7xSB7WsXnfq+Zi4ZRjuOtb9GcDhIkW
zom6vfUn0yaauXiajS0l2QPBoQx1u86gzTq85UzvCF9DrZ/n6UnjMYbjzRja3jVFtE59F56YrGeS
krL0TDvhFr/pDdKIeudiojtphaB+BDy/MZGCnsRfN3ZRVAAb+Jbr/5GgQeaDPaKjn4PypEe0XiRZ
flZ5Jk6Qou4Qc4b76yOmsi9tLn/EA12Tus3azZwR5Xo9ObxFMeGYUrDIkCC/MO0Bq9onoqZH9McF
iX1GpiF6j/WbDTropOdF/EENiUI5m6dN6zBpvb5yY0S/Hc/s/eZFQnx9qR1u7YxNUST3cWiDL00/
Smd+aBJKfumiJbne5GkIROjP48U2YyZedPxzEk/FErL8+3wWB4d2+rFkZ9TZidrV4aYRzL8SlSKj
HkbP3zVBcwlbkcxrMlyLE7vN+tjJb9eT0fbpaAnQAc7yt1+fEqzjv559+d12GtMgDWXen2t+Ceqr
HEAKf7FLJMmyQvI+XB8XkWp2vpgeXbv/oQZx7iPaJ7rl03X7Zh9ENe4Xp4ctOc4O5RT7MTAEvCI2
Y6FGc9UddZyiUCwHXuTySq+ryPVh2RBgi+oYKsyylF1femNnbzVXKy4xJDUo0YP8GpwD85buUATl
Vvosv0Q/UTaK/qFrA2fHOB2I4YhGDNPbghNFIVvs6kI9MqkoTsPkkPNdDntqMNaEXKnqECUzbSm0
1lM+GnvbQzfPPNo8mzHiRatBpjmMkd6qJtUnkwwvRHcwR/N5ws0Wuch1rr8HWBl7mQx+VP9XJISL
zITAF0FcguOZa5qLU3VYKozr+pvi7Dupor0lRHX5CCFTwuyiGl1AUwGcrt/IqevD6xFnxsbXbI6E
kWKiXjorNJilmR1+nyrX82W5Ed7Egln5yCZaVEZ9JRETJctir/jhlQxb1DtLkASKJyTqbeGtkt6m
0MPYkJbHaqojdhjurzzsxSnP3Fu4AGpnTv1wut7YcLW2LpqVlY+W72RXNe4230aSlaiGvlHQkkae
sdogW4pbSnU2VyAwswDsMx5boJJowTt2PdeT8XpTLcfz9V4UG82hI/YDtCWaB1ehvw9r5PjXm3k5
ND57D+Pjb91fuCj+eu8F1U93vH4OYgn9/v2J0M2RWGeNwWUr6MU/ag3Djq3efEOaBp7vMGn2oTm/
jECDSMfM7yZD2hdzuamJfusNMe3aNno1XbZ0owQRd/2a1Rh7JFHy6I+le5MFYiC/09zKig1TTkfi
xpN0ujIAcddvAEeKXNLDXbR8zcr1TesFX9rBnGvXxt5pNGLQdEDrqUN0BiGYj73NibZqqiK/HRz7
MGSqPZBjsrOGBmOXEbgRyht6EO7YK/wyy1+Fvp7u1RO9BTq4DUWSWF602TDjqowlsIpC4xItvE9j
4KHhzD/QuHN5tHsSjJ3z0BI6POeXXiENY+kvLsH0VfZWBH6npYdEww2ezZQe4yY5yNAzdwlRwSut
JweScyusC0umuAxN72+EZKDgpNlNRDz8oa8NWB5DRrgKRFlfGu81ROO2R4ZmlPlZBoWERdQESMVH
98FUhBhYY/4BsgJVuJm99fhktmBhoCNp+Rk3+X2elnQd2gE7TE2Nbd7EsiL314tvLFdUZ1jhvJkT
MmQPxwLbE1i5a5BLjOuFnZ//3PgjwmtbztamgFM0+N4ukuqBxi1uT0zB2Tm3SLDt544ahHDgPuZS
B1pn405CnMjdEpRC3HMSPECW8A6mmeVne5ZY05cbX9LkVC7FWe//GidUG5Gb44ssW8JcQ5gCjg2R
ZrlXLzfXe3++gPFfnMagIF2QiSmgaL7FjLBpicrFN/PXE1yf5frNjhW/tvTXSeoxvNPgILIXZYIp
8XpX+ZZxmJxoA82DKB1C4Jdv+HPT6NL//bBoFsgVBo61NdiUaKN/KkjBwmy5XEnok5/QNsjTaAqI
O2TzNMG0yagIMZ4izaohIg9N94PmisMTWOk613s8B9G5mjhjFCohLgV8Lu3JDW3jZHLhPFasqnoh
NOWGA5o20/gyw1SfrQnpfKLxueQUk1YAQECwrnUGebouqwDCQ+vTjUxOb3KSu4ywEhpsXvdmlzWn
l+x2ZDY9xyl7XLRw33Qqg3Vmo+/nrKLd2t+ibPmZVQ7J3iR/rW1dMXprtqLNvWsP82Sn2YelLwlp
uG5KJ23wEMaDV/0cTQi0Nm9Z1rSfymfmLbutGu3nRL05E43x2HVQkDnTC5dsAbaFbGvSl5eT88mH
ArySSFMQP7LPzv+TvTNZktvW1vWr7LjjSwfBnoMzyb4yq1WVS5YmDLXs+55Pfz8gJVHWsc/Z+47t
CEMA2CSzkiSAtf7GBQ1lHesofol0PBkJZkAr7z144/nbrE3wzgTuDcyDQdbEVSZCn6AF1tLZhNuK
5NFrsfzIIplhi16G/H2MHSHvtQdzhgcNQPehNDS4f3mA4qx82Ms91l173oPVjcDrFnQgk4UFr7YE
sGjjFtW9R1hbNA5PfTCcQaB2FxmWlbN+YChfXa0i+eWenDp5NGcLMLnLUAq6+iMjwwhi9SHTpjN5
/MepnI5jEv1Rz+TY/OylI3HKjcUTA6x5LF4aF2BREIObW0ruAN6URzwWnQ1Lh3prIsm3cLKB6CJy
kfyNuvjYViURY4DiOHG21sXlpRhCPzTsAlzpfJ+nBon9lxYnpN1gIi3PC5AnWFq18AAbNaLt+qLf
1UHwroOhnsS11AK8mTzkofP4Q0UmwM2jQ1nU91lJNkd71EDRBuRJHD97qoNd1+Os3AXFvQPTUcS4
Q07+58Et7vETIKUwxB8Abuyl9HNlDoxoT4GHXG/amnvMLhGmFeYFUuNWm0H5RJjc4VDUEzPwhqMg
5AeYcWP5CGdaxi2BQES8PB2C6HDsR6afpr4nC3FL+Nwypvvsq2YMp7jlV7WbT1O13HkFLOkxvLRG
+No44lk4t4Frf27M+1RizIj/PU+wD1jcpDf15CeXWXOmne0AeVsGU1x42sVF1VTRm+j9zh7v0jxK
sN/B33l2mbKlQE4PgBDeGnZQbhBpKIj0RxGZ9WiDfCc2UEWIxMrY60evTZ76+oT3d8uQ7DdnXfps
OY0/yskZ7bZ1l10MkxJIZ+cjPgHkH8TWph+tmjUcb94xTM13EXOPTSbtmFjO7Uy5ziRWwY/ZES09
N7IwopGwVDUnPJ1tsweqfd8jPQDGsj73Ydmchc86NnYKj4AC00JVuK771OZLc6g6QsebWE7mZs+s
FkQIPjqLnmDZziLGlSsO9JvACbrzMaoCCScoN5kVMP9WG6eHpM2zMxHXCvFUClwXmKGBScbhnFDz
Nq8ToCeA+5OEZ6WIsFOtLfSA3YJnOBU4WWmOzg9Pgg4vKxspKSCSvIL9LTaLWMX5SxwjZK0XZHTx
vgplkbPkOevvoUmM525BEqPgmxSaHPLUTk1OwiBC6ikykBRtpWgoizXMI1R1SqrgZmr2IkUiAM7u
W2PEi4tErYSeA3JkWnudPZIMsnpQGVrmmv1lCpnsGX1OKF7OUFGorBk1StYza7sQ9o0+ht3Rh6OZ
bdaPT+SFkNgj0827RUqO5qmFNojE9PtShlT1qZoqNKO8LXn0mR9hzcpUxT1BLtsH2fLOtNqOlWvx
ag8ivjAWCEJwBJnKwiVJVyJOX/T9H3oLc90cZLKQ6a/TY+dGKLA/h665bGaY0LvWEYxGsggXHtgQ
M82C2PBZFXjL7cGGJqdOfcN2KYtdxpSHSAAkiS6EP4vaV3yIK/P3TOO1uJ8y4MkooUOPbHTe0/2g
cQMw12btxXIjdsJ92/JGpUpnJq3hxs5/VhC0f8B6/wtYD8duPGz+Hqy3LbOy+fD5Typa12O+gfWE
jvc3UkYYHZkO5qLeKqIFoeg3MF+6a6JtZpvQyX+A9SwBIo/8D0fqPqEDHaGn72A95zd0rwx0JED4
mS4n+U/AelzGn0WXdM8lek6Kz/VIUROo+0V0SccwTQ+0BQK21MzDPrU+j22GG/OP2rWvmnggQWYj
Szyqutrrv22DtLvsmnkmTiTPsp5PNVWB+l99JkJMaH70H7u0x8igHbMnkizdoZBrrRQ92JQZSQtb
C0LHVnXG8h2rCmgwbL7u1BRJSohCblN7ZfL4ddefTrfus25WtUkDutz047sBf5jNuvGXTx2JKvO6
/3EVqvbLPtcrazWXAJw/xbt1n0K0b/Vk8Pda1t3AhRyObQDOpFgYaDDmSXEnTeXwo3pV4Trtn9op
aZWz2gKWCiSkHd6oo1VXNgg4ji+qvu6omqpY97zuLj/2pw/4q82/9IVF6R3a1AH0BDKakQV5Gb5A
Js+kaqbv3rl6zYpHBoUmIDbLVlVVgUdMCU7zewHXgc0Ww+i1szd1Z7P42EuoP9n6K/7yo6pmoX5/
YDFgmfFnJO1XOchSWQTDZnnTgTlCN2jCBDOJZFhM3YRlXkXbRlREUuWOqk/VrsepW9ogunIQnbhX
9+ms+tTmXIhLbUbpUbVYS3gs3aBV/3Ssqhqj9ej07nhQrfXmV83rSeUFwt2ehHavzD8h/Tk8UhYW
oKqIRzHc9NkH5cuJA4t8sct3uvL8VD6dqmm5HsF1zSy3scBt1C2zqDmpagcxEWGuEKZrXuw6rwBE
IeNiqmDpBW2D34zUZh+fXGi0ql9FzlRNTwNUIhv9qAKCQUWc5BoVXNtmU5p7xI/fqQieKpAJ/BbQ
U6E9ItDfmgQ43y4I1aCBwh5YImwrv7BO15ga6to8Ul4cDUe/cU8qYqZiaqEKpf1UNeOnyWbl1s4o
g+Jpy4wnQuX1nKuqJ3MII0otSFA9OqFvH2pbv1Nfh0GXj1BVD7WkbJPlWJ7Dw4CPYLhG/qBBJnOT
xDklFlSV/Xr5LouXnVHrpMDlbaviSWvAV/Wp8KeqMR2+Y9HkHVR0iUi7DKYtBCwka6Q6w7ToDsvc
Pqm/QgI59hq2VZ+m9xpynBaxLjlpm/2YeclShBvEOUFfjdjEXAOgYSxjoTZpu12FMyWYIMM9e6iO
oH1TaZs5aYn/XK9LLMy4ooQ7tDR8qC4y5KV+Ewvroj4gfKi61E+3/lYBVCiiqFmAltAmzXDCZN59
uDYzec1zAliqCWTyVjeYbwQhFmjcfawJXv0JC/bRWlDaJha6yOiq2qZqaBbsDSvLTkpPXUmpq5o/
VeR/tZpZZx2hgSfM/rOnZnidnFuaKWmYTSOrql0sybOAtX+N82uDSShZhTFVaFPVvDaPuZnCW5WK
EjJ4mXYhNDVgr/A7ZBFClNw40unJBqqoo5x+nmWhamvTW1g2sTD5qrr6PkTpYXL2UdlzS7jSntcD
gXsww+VuDc9GIHeO4AFPU+q9rSwUxdcv6ymN+7U9kaskDaBh7/PjG16/pppSK1l9OB4GPia3awBX
fcs1gFtJXwC8KA4T0o/HGCT7VrcwdFXfXH1dVxtk1FOVqqOspRX9aJxUALeXIvO9kYAFXu9XdXdI
qhPBGTBRZisH/zW74PfaEd0pQfJIPtSysKz8vo548oxG4w0s10hrERK6hCzIYl/9KqVXQwvUh8dE
ro5GuSbAQ704q2aiQ1vbqDbqpCDdlwEEu5oQ9FKjRBW6h06PBoDgAPQF4PNg+rvK6KqdK+95B38X
dPvScpvkw7gl6DmdVR/Sye9drKQPRo9itSqcLCXPVyJxMqLdvTMXu9v0cvWHvF1zVjXXC7lJi7SZ
bhr3WSBPxRoLmS/iQe0Z94yJ2wH8FqFwimECNyeD4gjoCcbvVK5P1A1+bVt1R4Dcj3i8Q7FzqoZH
Tf38jfwhVbHMHp01WCmchWTwXiWDVMpKheU7TSd/hCKb35UxIx5/PnVzq9ra7Fiw70sdlV8P5IY7
L+KsijAUb+0BIMQiUya6fHWqAiWs/Lz2qWaJRwuQOLlF7aM2r03VZyZhhHaVc1EtixGayI089bWq
en86z7XqEWR1Ot57DpI/h6atbw25jlcreAOc+I3ePpWGM+z63gXkJEBOD1qIUqcNWXQEP78zKu6z
TE4liZ0wBREF60JLdl6rajsvlYcgX6DvZg0SSDJdg+JVfm6Ul5qqqk5VVHKzqmnMmhk05O22HqOa
w5PZ2/H1JGqT6lUnmmHRchAoyU3V4tl1bcfyJOuZ8DmoN0ZsI7DFBAVnC7m5VPMZVY3U9FJ2JrKm
mqkyd1vbase1ed2cq3mz2lMdlKknZj2n2n9tXjf/8mnJegzq4eWx6yHH/7ign67yuuP1HG7dINEd
eDD8Jfu9RBSbYXpk0FPtAJEqUBHkRlSfKnq5dW0uHqOT2lnV1mNVs1/qCOGEjWpYIe5D16puO8h6
qp01Sw63qnrtXc+zfhQjoo4YLiFZtVV9njrkr3b+6Yzr5l8uUR380/nlt1B9U8ybwotPhhx8VOhG
FWsk55emOeeQjafRZpUv89UyQY0aB0CKH4VlY6kU2PNn1QXIiOHdl1OzdZdfmmrD3/Yh0pkC1k11
hOf4IFPNF3451/VT/nJ7D74ZsYQauI+64h9fVF276mvVS0pV133U5saUmhDXTvlV131sAaVkILhX
jSYI7Hqr/oKqUH+8Uev4yV2Elw9a6jxXVQESLusHVNzlJC8fhjtkItxDK1N6tpy0uWrKp9prce1s
CoEEW41g1K87YYlWnq+nVCdRbXX4tVO19Tmb9qJA4N1zUdH1kFvEcVxjIdv45y5Dnk7X7A4feqJF
HjzhvWWTjd7XModqmZoN/EQOe5O1jM9ianfuXLenwYKX04tG533Fs2TJaVuv5pKLnEWi8sv3h/xK
qkro6LP3vnX2F906q1pU5/a1ZsWDi6+FB3/le5juGjdLwAdufdNowE2H8M+1izB4/+dqxjfFrP0j
LFgJW8rxO5SF6nS0VkMyuEV73hVvDJmyz3SMpbZx5IFy6Obj0Hv2eZJFb5UoX3VgokJcPxO5dLma
doKTBi8njo1e6OdOFiNSX+e2wa0iLO2PKoo2yHXQWqg+hxnCzhQwsEeUYeAx1OO+bMnzGC0phgx9
ja2okz+g43r7XA3HnhyJVQE2f7gpy7c6r2BeEXKeZcv4ovrDqJoq1IasIqDfDUGxVbHOa2FkEXlS
7xCod2On3swqTa+ivYmqql6YgvezBZZiRjH5jAmyz1oj5vuGzXz6dWch39bqMLVF1VAJQe6a0aAB
VrUW0rDip6baoPriWqC06iPriHTdcEa6gGBjgn+hbwLhVn3rBlWb5J/Kn3yi4nI2r35fVVsLMOLf
fnPVp5oAP+V6QB6i2tfa0j+hiNYf0utqQW5VG9QNo/aTAfPOscRhkUMuCLxvXqhrU1NDZqQWe63c
XsN2lTC477uiXYO+l45S0E87ZWZ8jONuHw0sVX3oQe1pkkgCLJP5w5M5YnIkKla9TtyCOhiQZnXd
kuRN1d+qApal5Lx5QPMnfJtDQdRYFT1AXSYR6EYPel9dX+C1wt+s77Bc6NO+gimGQYOHpA8w/tGU
7l4yZi5ksTZ7BVlZ26qm9lF7q2aFSNE/zOovRRd38/8SrPU8aVHw98Ha3Zfsw/ih+fIzs/p6zLdg
rWsTq4UeLa6W9LqDfv43ZjWbXM8ljIGzusUGwqjfTe793zzgmrjcm5btXr0Qvsdqvd8sS2B3zvkM
z5Rh3F8MDv5HwwPX/XOsFi8G2xHYJ+iYNnnEizF3+FneP02GKBGLX58G1Ph3HpOFRQz1ATNvZqRR
cEZwsN2H1oy6B0k/Bg9tcPYMpMVJDGS8c8iEm7BFfgUCCBI6GuDAxLJ5WvCcnVOs6WxCE5sDMMZu
X7VdeBkKGH4eKsJVOhi7sTS6S5s3W0git31bagctfI+8SgujBDn41nH6S+wxSze1Tt+JOvqgg9Y/
tq6Dv9+c38SVsY2htl8ANxeRbpET8sJ9PJdf0jJfjhYidwePr4gBIwyxov3DmrAxrfhaAvhyn70n
euHhA9cfp6lGLHQmDOdH7uts6uE+jQK8+hptz9Ij3TcGDIGgQQR8CZDmLGwMTmz7uUyyix4iYqr1
drcdgmi5OEgaFwv4VTfGOUjY2B57aDLkTOF6feEV0dUHq00fjTB87wSZePbiXjK0boMkJ9m0YPSn
zy99GcDdIuEP2BRQNwgQlF4TxvqpxityCfV3i45cbAE3YzHs53E0qj0z5fQ5CN13cXVosjuzwVNh
7Npo31jiy1K44zZxq3soegLtGOSZ4DvsjHzWSRXF7/uShCR6JUmKdleZi2mLeGO3d0bs1bvqwDio
AzY+cA99TUdsHU0kbDZN0j1XYYVEuOC3P+hG95ob6GsuEwKt9hJeIgdrAC/8DBwz2hRBjl1zZDw1
g/FkI4q79f00gioTYXaFZuLhAQrRPRC2caeH6VcGv13mnpcBteWNKMH9YJWTW85LEKBS5LZOvW2b
+WIj54VeXv1ZlDZpdvL4u9RhVmInmN7xQWCTISa43V0HQpHAhPFUIMUxm+5tMPR3IvALDBeK5yHu
4m0MaARtuW5LEhqlWVQfN3PY3qRe+GR4+W0557e2/rGp8kfYLWdA5eBr8WXbJwk/SjqH730nuJkr
577SWA2nN5lpPqVz+r62B4h8Zfncp/jrkgR/TfHDnBBj76AemFG0Q0RXIrO0E5oDwzYmC1sFD2RM
MAjF38gFjJAGfPMBGWrHBqeBR/OmIop8yAds0rR6qTa9jtHSDNQu1Kp9jgNx08PwGKQtcs4zjsnI
dCrH0To4tXvqKzQ4fGSGbgYdlHmOyL6YzOJIBAyx0xpFmUqfb0DJvjiCRCjgGqwj9Pxr4r3xu+jS
wrvaY2T+EFgaCggBIowADu8Q2u6bdnxAQP021wGXLdWzo83AkYPs4MPzRxs0ejUrKc8af4VxHOR5
cYNx4CnwFo+AUFc/tI5/SuZnqA7tPpsE1pmp9wL/0M0AZUNbRHGuiY9dVoHx9ysUkvLkFqQ8tqIm
y48kR8HHrWt/hyjqpkXVCiODIb6pPjYIKjza92YWgWg0NVxp0eGp5LtNAyELJDBMdoF4O48omoX6
8CaPXQ2YGOhVl2x1PxvepjsDFdwKt8HzVarFoomOFrRTP9VM3m+hS8NkAAUPDxwdm8gs0HiPK+uY
l/CSBU5x8B3feJhOnXKmyjqWjYcgRS3H7bvlYEX6gz8s/iHwASj1WJvF0XMZ1cse2MwzOH7Ek7r8
K9oDMI+XsIAyIj658VnLicOMzwHEwAFWh878BuZC6ItHtxbZzp9HPKaeDDO5dCDmNqYZOVtwNjsv
0D8l8RDvcsN+XYziOQ6ZggzogGztPnAukCXcC9rX4qZAKmrwUK0FyNhvsqnsL5WxICHDBZh111zi
3kBOdiTi12nL5yFFOi2YD+Y8vSbC9ng3QEkabO9ohl0HSyJ+cqcWFI2AYIOQLuOG2zgXwyD/VPW4
8uYgQ3jxG2LqCQHh0VpmrMsAB3anpYwvFjHJbRqgp8Xdkt7aWbYVIW6sGQCVMh3tIyZS6IPDlNgS
+l52gFoa1IFAQOZm+9VwsYKuAtKTzNq1S5y1NhBo41HD9+eCwTeKP5pkImd1fsHFRN+CXxZbzXGT
UzEu98htFfiblSAJZx2CWQ6yaMl3YzihPlT7+LkW5lu/XxKE6V2MkIcaf2zfuYM9ii8Vvsf7qMEy
Mu4s53oVjbwUdT318jVyE/esGliBTCdutOtVFlE6XdJeYovA5CyA7oD+YUN+rdYxhNnu1fbL5Rw6
5kupm8YOE7TTLByDxJHxNMllQDbiGw2M3HFb86xqhSFM7DQwqOwSG2QPev65TdC9nGtiSskfQ0Zv
gAhUhsU2OlcWwJzZegwLK93P/nKn0C4hIcQbkYVbAmsgqbTlrkYta/MPWuDfmYAKR2nh/P0M9PLf
lX2uh3ybgKLfY3u+66LUg/8U4j5YJH2bgCogASgt3fHQ8LEsG0jAd8st/Tdd/uc6hm/6bGEW/H0G
KtECyP54QFAdT7Da+k9moELXpXTPT6ZbOh9g6i4TbVwWPAOEwp+noHXQeRmKH85FBMGNmWT67cgi
Hd/NEXdqb4E/KF2s5+oo5r4eeNewLkRcTmZhZZqgd8Hj7xeCIq0TZzeqTy0bVW1dXqpmaeSMh419
Uq0ieA96nimSjEiqBbSqmXIp3fS9KSNHa/e6TfWRhgQysG7uEFc84ql+aVx4SdtIZiRiC6oq0lm5
Fr8b8lIccAcYkMCAVM36NdVTdEak1Qh5Ps6lFqmFMZDUSMpovzi8OhqfuA246Bco8rwPLI2kghZd
MkOS0hzn69D1Nb4yQ2TdNnl78vrG2i1S4VUVbYCk7exlbxH3s5jxTGBmoTd66GQQq+Pv6AbFAXtl
7YgaK9EgGSJScaJfmlNlvl/aUN+3y/TgZiHT/aiLNtnS3yl0kGiDcwWOGVNdEiOqyGwEdwsvh1Nu
deDPXRt4qe1vFbpKFdoisxmqasu1ccZ3LvOw3QWkEq7hKnUZqlDRqrXJdXSHVh+f/jYeyVxvN42I
6RZJHZxA+W9U5C1ByR9zbCjjW8fOor2lASzEMGYhJysTcKrQzXEnymQ4Td3SoBmAKSUMR+2wDNHz
JJOp5UTEftEPsUyvOnisnAm1qChNEMQNOZZK7PrFZJIjEXGWPUgXSKSfkhGMVW5iAWqSz3sItUGK
EJNMMFHvww4GaWmzxPtEUos3qQ4zAR63YB4CpR+4l4U65aas/WKP8IJ1HoWNSUktPvqld5vIhHwg
kySqAPymn3Rv2KpWjG/TwWMKlajkdijz3KqAyvutVs6EtUT2Jlisty7Mp53DUwWZj+lPDSPvxnRu
Mr8/eFEQnwqo+Cc/gTkdABMHXDnvZpmdHTHFg7hsoUmjk8NFDQtbI8P/6te5uUXcItvmC3MVEhly
7yoPSb+rPa32y9SiuCc9jMwTVpUBf93+yerhygjXxRloMD5prTlzi0rFROECi026EcVhMHE9S6ad
Ct3mFawNjCSgcco/h6M4gFgxldc/Cv4y1UGvqje/fPdiBOoSBm4ETbDRUPABAa0CaCQevwXV1LNp
q2SIqgb4zOh9YZ96SPjm4N9YSKo2Qx0h/4UaPx6jRuf5sI6gSJDEhAlak9QLZrCRC356xBjHdosP
GorPmJjugr56wVFu5hZzUW1pBpB6znxArjs6REV9TNP41JQovhpBfmqlYrOKdDIyt+BjbtaAtqOS
skZYGlCl20ze5MYWvQoshAvgtcEcEPXvTbGJ0eHb1QMKqq4O5VTmJy3L0LZZwZtCIVarHH4sIPEP
uYF4sIq4Go2fHbQp/Bgyr0GDx2du2jnxaYi9UzrEzq61Ywys4UEyPZ+wzyN3xgK6Pqvor6qpPg9E
yj51kk/q6fdUsr5OeRssZZjDskdFJCLKtsPDFRGYdoAObWJQpwuENLyGaMP1ktJsOtUDqi8yJKy6
iKh0+CMIgNXZhzUslnrE8cikWUm+bIuqLU9ubbM8lalIdS9cqxbAhxLy1smXKUxEnd77RYxeqBkA
lvEfZ+gMCM0t4Gcmf7QIUbDmwiUGcEU43EcVbwhD7+dzSho2Nr1HX1TGXv0pUcuE02Vcxhjx0NkO
f3eMpyXX9riOwyXNIwSzswbmuHz/qpccsQzQ7E5yfS97kfROyFHod5u4OOmiwhcFuUgN8MYYpVi3
VlhVw58HtgHJPAesvmVKMMP2x+VeX5CVaSYXt8mkudUMZzw6UhQaKGt/VjUzIcfvat0p732E35Ep
A4gM0DXSJRJWNmGufa71EnvXqMJ0Wn5UF4OstV3zy5wSbi/RcLqMkZ5eqkMpMVgK7DclMvSvqqpQ
8KVrzWiTfeDw2myI1MPMBlgdzTIqbEH3QkG+vDElDwYt/Pwyiz5H9shhIaCVBQZI9rh3ii6EhM9r
BjnQ5CZA2MUP5QsFr8HkjFTEYub+Wcd+EDIC/sHob7wpWpDsnVnua897KsbmhAuMweKMcLiZtOUN
TLGNb8ixQPWhmmbs/Aw/+HzkPQ/TfT4K3b5xUVU52/WA6n7HE39EP+2hyEb3Jnayu2HSp9MofZZ7
bYAuQnIWjkmwS9oZ0yfTDvdeKm48wyWMZIXHmr0uSWUMF8ToN2ijpL6xY8kTHJywhKOrfp+8AQ2s
aqqImAgdTXcimwMDHX5nG/ZvJibxiWPdd/hpnPpaEhu7zszOfrvLakLIqii8CpGOqnjtpYD3iotT
4DgFhPOqPLmx0RlxAwmkum6A0Ix8b5dnX5AJesjdagT4j7Z01IXb1DAKlEHEm6QcDQgqwwcjktLv
iCpV2fA2DssPc8vkzRwbkNBazwJ11o8T9gAY/T3nlS/Q6DHRI8SpKUaHJZjG1wzpAsRte8J249s5
zdAe74NbnLKJGkbN3vP5PikYaBFhXdfY9dt8cF7SYALBpbXwj6P5o51V+xbNbwS3xGaZ47sugF9n
wBNAFdY4Yl/abO3Yf83hT3fjAmrANA/VbH7F5uK+nBf7pg9wKhi8ckeyYnltfJw0Qms4mEsS8IKu
X50hRoEse3W7Kb/PmePBZNkUaJZv7CQyWZm5922q3+pxORziMJIokRrtZh88WIh+3JL6m7jAVcBd
0BsBMy9njKesNvND5mIoXk4ZSmOlHAc+VGUbbjUsOm66Ei/Yrt4L0ECd8VhHzu95MQM22rhRXj0E
MWKPdidHH5+hBQE6Qm4k1Txcdw9MV/s9rmpkBkep2GblL7GBxCu6V8thWibx2jImeYP+1bHyBSYM
fp5I2hyGDDGahvhTsDjY8hEl2UzOZzHwb+x3L0Jk9abrh/BIdADrjUEg6wdswZ+w3szxoSrLjgV2
y0MnwsuE4m4CTSYLnWIT6/l7zN3+mOdRPA1RHm0rY4PrRoUaZBZe5omwWRldDLu58WeUMX0Xy27b
dR+M1ixurHHmz+sHH7zSPlsdxA7XJc5Q5kh3mo8OomxvUrw+0dHKqgNcACSK8b+cbB1BORiGBOY3
1ZTcTQ6+iwETByShMdeZu/B3o8Z0iJsg27ZFjeqgl9wAeDoU1oCjeOGYh2zCiGFxSRpFBco62iGO
E4a8JNoXbiOgJ9nZDuuzjPjQ8N7rO+vgR/rraPsLz+ib0a5y2NLeu3TOexYx1j2UZWQ/7hxj6Enl
pskeTuZ41zs10p/Dzq1msdElT4xI/bvMG+80nysdXvrwiYwUIdYOK0l9sIH9NNDm5+h3yzO3WdXq
p4VF6CaOy8fOhOSGxOe8sUZ2nyaoHnbcvnf5f0yQNpwbSewgIpm4vwP+QUdpSW47G+t4s60i+JkJ
zDNzOZXG8DSHEYaZOOwljYG6s+1/bsOGF6GFJrNVuunRGQL9iP4xehjjaQqch0FKy9h9P4KWhEyB
BAa8/Do+Vj3+yj32wIGwcTNG4VuHvrKLwgADGog7o6TsD884J3+GunCsMG5BeMc7mFmyD32MFqfi
YxghIrUgd4GusIa3Hz8MzK/oY+kS93WH/p2ASvZRdM6HAaunkeUyyjv9H40vWEMhrL/tiuQwh9Br
ybBGc4WkWMlE28+n/FzVDmumWS7XhilJEKEbG5ZYdhUEB7XDWqid1iaioJKhKKeWqvOXzf+ffTBf
7nytQmEx2nYS4azcFUw54goFgFZtVcQSdLA2RwWfVm1HYqpBcd41EueEHzv0JFnrHDDYIWDsBlA2
EHYPvjfdqsjlXuuua5+qOQpZ/reb19MkEnKumijUSYT5eiLQDSiVRiQj5IeuO6rm9QNUVRUkauV0
UcHc1aWp3pKZ8zEADr9IXPxS1W9XkBIY1XiXNpaOf5xcbSvkkirWfda+n6BJf7UPljNIF2ndu8xB
OnM97Jd9f8JZrfso/NP6mUVfoYhw3fMvr6z30fdOAV1/20kdimJid0jH5KmyJAikHN1HIfkPiHiS
U5eI8LVwJO9CNWvFopB8iljNtQaFR1+3X9t/vc36cRa1fyq5HR2R8hE0XcCcnKvDVTvGzYmwqwQs
oO+Zjg+qulgui4qpxoFNYlRW4pZqqiKW1P+1qdfDLuNlelq7VI3MDXqz7YSi3J8PUMf/Vd+VK7ae
ft1H9/2nqiqXg67BcY7ygaIpvuDEjBNUpXnHf0KY/04I0xcmIb2/j2Du4haryk/dv8qv/4L81Ocf
4w8/59Ovx3/PpxN9JMXrE7F0JPVJZs2/59Pd34RwiXXqJvxumVL/Ec40PWKWFsZsvik8z3IdNn0P
Z3q/eYQgDTY6tmsQf/xPwpny438OZpJP120oVsI2CJoyZ/wlmDmLIhXRPOknDT41ymh5+NVeLgiL
HHTSDugqbHSSmolH0ll8sTGjbodnxHUhUHw2NCbSerCPgfuiy8Qi4hGmtx4/dPUfAm24Ln786c/8
eA2x/qvo80eswLr2v/4PigZ/cbVwwoRp8ucxkO/+c+i1tEmTeh7+2bixnUWEtE+bV4+6a7BUsfDZ
qG5bpKJDyfJ0T1quv5Ec6mq5n73hVGvQ55leQc4/LbkOlzbdW1nAOtQ7jESLZqxORtyoYsb0nnQt
OtzmlxZ9tBR5jyh44DQ1WZ00YLlXVI/ydLOTbwPZxx4pJG2rLj/JfQZUhLsqIVXNtMz2TyOeFzoZ
O/lRHTaElXnrMXOSXXIXeUoicEd5BehdHOSpmHOxgOsxCP1kcfbvF1UjCCavSV6gumCCtqVuMy3A
/5kLl/PHEOuEYHQQiWTfUsPhhAhfTAKWek29HdHT7LCawOShDRF89/QHuU+UO/vGhjHPoWy2inwT
Qqqo5a4hfZAz57rYeSj/pdMNAbttPfB/0yPI3eDche5pHrx3Wmm9wDliaJ11BM+b3HXNsTUwi3CW
EdfdmPuIsxpbI7kgdX+yTKw/aabx+FSzN56H6VZ+7NjpXw1EAEL0nU3rwW4vVgm0sT2lBSfgM9R1
8eG1APL47avKz5OGSS4rNfQV6mI4yU2WCYqNf6cT+fAWDSOjRqhDfgHOY2GNEmCyIf888rvLD1f9
yOajw3eQdfknDGSdbW2Zb9CFTdIXnUubzeLVQh/fkEbjBvL+/L30Yw4GoAe9HyIz4FAfysfEeAmc
fIcEzhYBqhhrDzLje9mUO7di2pStd5r1BuQkYUz89ixcUfskJ1VVXGR/QHx3GFidL+9jPkOet8U8
MUasM+V08hQGdR8JxQKtLnlVDuCJ74d6BpLgCW7KY7KPY3Bl1OU2/C02w16a/cizpRYSybHonpG/
R+AS7R2uQB42ZgfHfydMjVhYcBrq+TDAZNrgHvkhT8TGxxnYcogvEhnoqlvgIltcaHYfhikns5++
mbTgxQ81pHzN6n2KS1EmYCjP5mOQZ69j5UAsR2K48Mhvti55RPeubtBABSPQJenWjbDqAFq3Kzy0
NOf6OHbMqAzPe0mLP4wW3WEtDmqyn97Mdxo/FVbImgbfKkeKHGK/+phhiAqIlfus35tj90T0als5
7b5nSEWu6oGXWLj9Zwz9d8ZQmLv2/8gaPgFDi+Ofh81vh3wbN4VtMc45jEumpYw6vucAHf03wyKJ
ZwECU1izH4OmYfxmmAJLEFt3LcsxPDKH3wZNwXiq+7ZMAequYMt/lgM0/5wCREsbvrKFqqOBKDga
2mqc+vThTVyEDFvi/+roViyJHRrPeoVsOibc/UnLEMFLCgQS41R7mxULeJSxuIiut3730C4nwtEQ
aiWAdBzE8tq2eLRmQTHurRjmjb5YE4jgfNel5Ph1HXyVE4rmOPgtqJtO5PuqQ7ahN9HzqO3wzYhc
/K2ZosJSeQe9g8Zoddp5BgF2Rshj3Gk4KnSsu/auEXQY8YTaKRh0kHFjS5J9ct57iEtg+gE8K/MJ
g3geeHP8+4gnFKN7Moug2PtDuzySx0Lq3ykJ8ERTeki9/qkOh2S76J1x6BEkx+Mg8e66npRT6/xe
F9HO8NvnupxOlkN4bNE6+xKm6Fn24WlJWI/7oYtDskssw0SIz0qyA/dSs+UtGAJXw+o6cAcdLZnR
emiH8VPbQHOawaQg5tsf82rsSdk7Hzt7fgubDEuh0H0yrKZ6IE3qbViRozWe5k+z3WU3XksWr0ww
QkHlxH4DQmpHyLx723rB17pC/cJJ/Rw5eYfciEUADiHvbZ1jODKm7cnwsQHSBQpO6GsdkmHs720L
TcopGG4SgtMic6xzWU5fSwwQcK3Q/sDO7LEtjeUN0uDztk/b8LmIm0PnYjAR1ShoDw3BPaPKLAT2
9a8j3/ESR4BapIdp8//YO4/tuJWsSz8ResEEgEAP0yGT6emlCRZFXsF7j6f/P7CquySKRa2e94Ql
UnUFJkzgxDl7fxvl3MqDH7HyVUQn5TTdl9hjlkUTZG6R2+Ul9Ymu+7qimtWcv5R/7zeyZWF+x2Kv
kvk4W/N/lVOmk8DS7dXWXTZviFSv3QKhM9fBkBAdanbeztSKZj1H5qVJ9F01MzoJWMVlIiJGiHp9
Jmu2WCkMuFYghN2eLfLVzhBk19BOLuUitxz/XsuBj2DpAmBWdNcwVjFHBtGIVqrd6FoWun2rnRIt
LnaFQJ2tNCkuqBlRXtqurCaoOSWYJ0MppkPnACSJsrWq1PUpT2s3GBWaIgnvOqtJXu0ifrG7qX6C
VYMu2n7EG2HeBiAkuqn/js7fX3U1t6rjW8u2NvIzg4TbWuAjNtp8XNl+r5MskqP6MuiiW036b4jE
6/C//X/yz0rYuaj//YwLaAcsQhKcOhKGj7CBAqUqoKeCaPISLmZA7hjGznHdd4FxNHxe3Z75BIrW
PydA1Qp67aNyQcH9vVEVZRWTxboqIXKTLlu9mm1WLVB8w/nU0uowomrCfHUMtTDaRJKOUDJ/wQeN
F9IfIQwUvXYT4bLBwNrCQoqMixYRahzU8iYcfswqmRuyt5/IaZDbKCGXMkCfBliZcBKJxokcFWRD
4YNe5Nqes5QxnCFzsPVnXlO/NPxyuJjSe/TFoLsV4PEbYlzY+GZ9t7TDib62XXzr1fpAlErmpu0E
p00e6mJCyIqof02WR4QMivQFOmYXq8fZYckUmr7xllntoa90bWuzuDFECV12v+WyBLb+OPr9QXjG
ykwRvDZCwSlhwD6TQ7EJ5qAyIyIMRPg54qaRSqpHPQgv2KCxF4ibiAR53kOnhKkTijcTuycI9EDv
d0yxl1qXW5uqIASINMRnXDKvOeHlcWB4h0I8wOUJ70zR7eIGDT1MKUI3jNgN8uAWiYIkgIT+q9LT
Qldb9iypAyx0rt+brDqQYFitokQ5dURULOJoMvcIEh6sbDq3oi/ZfSFKw+lNPicZS7RjJSnUYV0u
UPsycZzGvTpVVNAhGYBFUW7LJBanWYtWjf1eCSRvko5HeuqKcV+GKuxS2hU2njzZ++1OwLDyHAlJ
OVGHTWkr8iaDV7nwyU0gk0+Yd1K2WyT+tOpH/9h1ZuryoL81Vkxumt4hntQJJvFk/JoFdb1Nk0q/
CdVV0jTqkfsKLCf2RH2KD6VZAXlW4cexmOjFlB0hvSAFRAfqkTW9KespPg/j1cB6esGPD+fcM90h
NKd1O5oEGzh2cXz/AkILcCqdoZFPBj8+LrZZCqHKMZsj+7hxRUf1u0Gs1kZtq5hYEPzsUo/nqCE0
hWbtKh61atbrwzZSDRBAkR9D2jHJrwIqKibSscbJ5vUU+4eg5+2oy+LSWPVrWwX9v+wJ/3UZgHry
2zJgqhBNMMCw8ycA3dARLf2+8Op+53l+B7U7SiqToSiVsJ5RNzt25Kw6c9pNjqiucSlvxgFyamW3
yKbbZaCQHcbDUq+B94z7IZywBWY8XmnWPfrVnEbP633X+cMbimvzLkxvgIEVbTsQguEtEhPXfaZY
rlIV5jotsCcpDRylwGhOpSyeCZeIV+U0tLve5E5WfCKVoFbrB8dPCFW03eCsNmRG6j4KeB7HQx6S
7pzXdbNmn6CshZH9Y3kAjQK/lYtA1+AwFF63n+hjIMfLSJzKDmUwlJu8SkgjQZzBsD+M4OPr4AKX
ju79GNgLbZH/pPuK+OiWuRJ6RDxWia0fy461v1cwd5uGOULqDlvGR2jAEfFTDxUa3H+VTmfUsjXI
LXKWGsVOV+3QpJuGOcWC7HJzX47qY5cG37si/GEpvuPqbArwGvigCQkm6XyI7eZo7mv050FjTZvM
KeXaFibEqDAD81cjeGIAw+ghUWCY6frC79jDhl7Tz/smcewzcHhypMtAAC11mRn7+9Cft0VD1DM9
SyIWgNitK66oHvbb2iniI1GbhEgiHSVWqI8P0o/f8JpZbjnehmDXN+TdKWyolPpWj9T2kJTWvZEt
PZGnBy2TLp729MAswb+8f9kOXfvzL9XCfFP+qnxTEb3p0lalZemmKd/NGb+UvX2p1Yo/Vd5t7Q1k
4Ha+s/eswtlPjV5vVaE/FlW6VZRpuO3M12hyxqMwNxq8qaURTuWL6hmukiUxQICEKljH8xfqub5B
Q0/OTx83GNtuEXdGN0NjoRio5FUxk/GbzGrkII4a3BYp+aKEsYSuIIgrLNlDEjdP1pA5a8Nl1ZFn
kw7Hkri0hWFX02YKB5DrPkxD2F6ey6/xwwp7bd+Y8bQe6mnd1AYj8CtJMPLA3Ickvqy1F0oj1FvT
m1MrsYo1VqU+OoG3muxJ2zJTapZUgtaBqX7Dk3OJGLygC05s1zbrVRm2yubrEy8+9L1YLQwx722Q
v6qGDSnp99Uim2Im1oFv3ybWxDQw0oZTWbB6Pot28i7Z4Eyk8gT+Kpfmhm0x2K9gn9dz2AkAgeUo
lOg2zZnamcoaWh/w/hD/SRsXj6qnmvuu9GFaiM45KQ3TqqkyFjmU71NWqfSsgmSvURnsvBw9lGTJ
WOp5bTNWS9gTkFyxT0YjvkdncE5i+Q08dY4BIghgi3jZwaITJnmd36G4hxitJv6GKnmnCAR4X58j
BB1/3p205Qlc1HXbmduZv5+kPq3CahK9eUuNyBszivVzqF1rhFk3VUA+Hsd8JrWPdnw3tDdqOw1s
V6KOLpYmdmnHUseYMnNjUlKofenYjx5ANktAhi7solxnsaOtkFPvwatMR9WBfm14Kb21LEPOTK4C
mI3waJfRE3wMsc3rAy36g2oX9KyKQNv1uszgBLebxkodF9DPjzFITSx243RvO/WiGgxnVxjqfsLj
eei6dKUV9DIqNZo2BRXjCkPHsNJkNJ6A5FE0MLvYK2FNbuvIDsfJxU3ZZBIbAyDX2oMZPmZjTyTx
KfLD4FnRTHObhU+d0lYHZDebsY3xKNBCWrVjIO5VjfBYIyaHMa3xx1BIsJDc+D6YhChkVt/pcbcI
ur539WEjSCOHAq4pS6eIaHaW5rPV81iS5TKshx40SyUBwaPF8bd9ajFizyxtnxPEoiZI/S1lq1A0
XTTRh2vQjdVKaZL02FfjEodvSNvSOuRt0t6GiBaVxrPpyJXWCaOjvYpCNSBxIXxuYXIcUgBZRh7/
0IeheZEx7qpGTovS9OQ2pSZEqWFfvM5468hJGtKMpFwvWWUpvUgN6an7/gYSQXYBw1kecrU8wZE5
JwjqzlWpVMgHyZwX+mrKkvokzH73ToHFRrLM7Vy7QUSemwrT28hWborA2qlZ5T8acWourDEcr8gh
byrrHamlPhG+oD30g7OLoZuuMsJ62XUqNOf0EAQ+Zq9No8hsH0n70hQPqZ5GZ+b6JxxnhIeYJCdl
NSuPn7qh3hn7msyNtOzafU/ndRkn/T+2BiVYzS1/g1hEXQCTjO+NELiUEhxK6RMEQ2z14v1baNWu
nUaEmqT5bhyo4nik2PbqNfU3xhsZc9pFoh+olhCP9c2dgUV/E4w9KM/Gdxbj4MPQNFT5L9n8fy2M
WMw+PsV4CNmOakD33xs2H3akMtPSliZkeWuiHVoOqROtCrO1b2o6KideSreTxdJvVpk427Fypwee
iX61LtaEF5Tu6M0C1MiiomB3RwRUtTcIMiHU9KKk2VXoUXYPRtnSm+mq6lGwDY0RIZcI9AdH1gLQ
u0W2GXH3bq4X901EL1IlB2jxvs4aFThV/Bf9DrcIV8Jv+7OMvbdOdrdqYjj3RNtvci7ziWkv8Yda
VG08GijgSyqJWAFvk95JUIjIBFd0Z1pQzVqyQcUSr2yFjqpHlt2SZELELIpHm7QHYE4QyV6ZpDx5
ZY5QKiUZprDKjAP72dlsIZ+OocfWCamGmfntN7uAPwQQDhcU4oHEV4N1CYobFeG1yxqThkwePBhT
WW7jkOMClY3uU+/Ocub/NxOJ4+DJZEcCabIj9kxflCQ171TbvzL8Vo+eQ/RnqhqHyLNAZ8qKzodJ
sJSlJctg1OODVVLno+4mwn1Uoda09utsJrr1W3I86iD097YxS63ybeYYoIjncsaHO0XnxgGg3g3k
AFAy3TbA/xt6CG5N6jUMUd5cYdbujJgN3aBNVPMMqDdJ0rkZxR4U8NQ76eQ+oc/F4Y0QkPyNAN0O
gQrZqR5i+hq98ohnD9myV4D2GjFU2lbLNoOiI891vDT6vaoGOEBzlCmeh4HEyyNz3VoB6kjMTFPa
Q4BvHX/jZaFEqmXBZQ/KsllLMs+2iYNnKvCjpyDywWNjKVklLdnWmT/ziROHPWztHbrIGq+ch5VZ
x6+9iZkSsHLsghX3oVlm9ZlUInx3DSKPvkxfNXHmjeu9kPM2MpXhifS1PtmB6gZZ7Xh7T6TxKZTh
DXPK5CHRzB80bLRjOX/XlM7e8afbskwM8CGWfp9k5N34OCs2VviYgto+12pN+z0wAGhVKIZkrWaY
zVPJJXTiW1R/eMhztt8i/olK+YdVSusaPeqG4t8E9SzD2jaRkV/REofEsS2bqpKYkAgc9LEVuSMe
qhWYBvkgpiR16SKWayVKcjfu2XfxGnhUZiZ00PCujH2DGVOmroyA9+9Qp8hLpzS8T0adSJYhi3a+
mT2Qy9e67UxOKNT7ziDnJM+N8Jvs0m1ZHXGZ5YfJN5my5c2bZkRyP6Y64QozEG6Kw42vBeFJpcF9
BaS6M/EGb3yhZCyvxfgYe9x2FEdB0EzP5TBy88QdoZymliE2soJDmmTxVmTfiiGFYGHZ9laPzAMA
j/yC/mlCRzwkF/QNd20jgYY5pbJh+keYUEvMk+PRnuzCgZpMqccbv42eslA314jBgKBLJ3XTrFe5
WzpYtboWPKeaXRLO1dkwogp6DtUbfQr9FPiFsxpCMpayOMBGisnQFR2BwU2oodtr5P02oza6pVrZ
KdmkHaQIHiKvUdaFv02iptqCVSK4pzbTvVWMlIHsnxatIrwtOdD1RquIWzIirbtFe54C6V+rGHLR
NgThtEjJMB5MGqeiy5Jd6qNlbtG/3iBWxQtqEg1ra4QjgQXSWXXILWrK/g7+YHLU5Ti4RjfCgZvl
d3PZPJoveCKrHZv3u8lj5DeOTuRmyqifwnCVOCNiq+iVlNRkoyIfOQCiIxKgAzUM4HqZk3xIRLZ3
UPpyOvUd0aVOgV22E4JiFvv4dtKMb3Zmb7W6/kaWiM54chx2DlFXy7iJLMZAdn8iEfH7RLN4rRrY
hTvZ3zJDcDhpzoWHBVmP2vanpBhqek2kkJX+tI4HbXwSY3ZGQqYjZS5Z00Rc3caVtXGcR82ps2dJ
73zV4EYjaLattxa1+7/elP8fR/sXwsEcq07N8N/lGRtwtOHbb4qMf/83/x4tSbxiyCosFYw9q95/
BBnS/l9oNCxzhstqaCxs/ur/EA6g0aJYRHOB+0w1CQr/v7MlHcMazjJC41UL+5kFXvb/gXCg/z5a
YqpkwaA1BMU4LktD1eb66Jc9tt8P6iSLnEZ8zAarZFNzVqI82tdFeSbqD2AaUcZumCrxAe83s1ne
enDYYpLfLqKYUJ+2Lfu4GKt9QVPWplI6zPZrwhbQNLRZvWu07libpdxWBIG7TsAT9cv5/qTJzbn4
tU1Ar0ZIpC7AHqTNCdY/qDRKHhJ8wUPjqlwqfN/hJlZSfaF4kBUyne36RFuzdew3O1eSvxxb+7AL
/NfBHUmHjSEgl+TDwUErdRom14YGdABKIXd5+xEXOwZrKAL9gqjKc2Eha4iJVPSMsF1+/dk/PT6X
zTEsevyWmNnJv16/SaNrjzKjcVNZXwzRxyuN7SjCXIsiZd5ng4kPwQWg1AAISjjnX47/4f55//wG
n15we4Mzlh8+/4DBLk5MTr5pNsEyqrpbnz05IltTY7tBZKphNLSJZfhadTJZ9iN7x1S4ZB9nuI3p
E1fKX07J578R7uH54dKYmv5+Rpoh8DyD8SUBRXiItWhAdYw+6PCXD/6hR8IHN3UeF1jOzH4NQCW/
H6b2pYELzYOMMWmwPGQerSt004+FxwjCanxShjLvNNWkN+idtm17pb/YVUVOoF3qBK+KwE0Gy9pH
ofi3ku6/7mrmc/5L3+z9V5sHPrRwdG5JMZ+hX55ps+x0I2AS7Nblm+35wCeU4FUYbKNG7z4U6myb
oJ349Qn587SbOo1lnRETw3JWrd8P6gVx1EuDcgkjN+W/5yTLQnXy9ddH+eys62JWo9nq7Lud//6X
j6bKWo+0OOaj+YNkTMTHqHKrRuLBeObrQ312Fn891IcLbAmC1n2Ccl05hqimE6B6bfRWRHFBr08A
ckFrEgbj8eujGh+IM+8XT9qI7QzAN9zAHxbkMYgtCYOicXVbbTFsNNnWSdV9E9rpZirm9BLnzDSz
PRZFf9/YIlqPJWnbJAIuCoVxNp50Y92TWK70lk56uu3xe+sbolnlSrZdz156HpMMVB8k8K6RIf2s
fGNiXKGTFjR0S1oKP2vNmrZjfKlkTg89NknzoW1wYODtN1etVb6L0gy3f/nk8wn9cNsaqrBVjM7S
1v+4bWXtWzpeo8ZN9IaByhBejYbgKWqZeEVq6bWZlUN9p6ztzrmvE4E5VoyXPuvs1TCYHZanu6TG
RKIqDoGYtrYoZN6TBxjVK5/9S9Zxs+gdw/6aWM1lYuYnopy3BWCCsgSeM+nGAdkijof6NUxBHPjk
5m6959EizEiPWqaP0dPXH1mb3eV/fmbeXfNiRUjH++v5l/s5chIrnsykoZ3OnK1tp31fRv8MOTS7
un+YojxmDCOVJbzLYZuNnA7F/Dk69QkRxgYHgnLw87cs5n9V9ZsOBndFnuC3wJswpxrkwTqmtrFa
k454w97DSOx7p/W2jvojUmTwkA70Nnqb96RStkz3WM2aLh2XwiPyTW3SferUOIIU/g5r4BW7z5Wx
3AMBNBrDDQEteSEN+6g3KhAMcymGfTQRvWwEtk7SLVj7trv6Rf8gu308kJiSp224ysUdItEHaSZ3
VUSPkO4cdNysXTcdwT45HIaYuI5KKPaGAa6xyvWe96gIH8NlJUkzlM2wgWL0YEThpbW7MxAfsG/g
Y+TYv44F2zelyMa15pcp526R2DHo+4sNHTRVtgQv3wsVElGvNGe/D/dxLZBkFA9laBMmIRJ60V1C
uCD2oGhqZmtDxUy0U2613CYWzXkNKvMVHf3FFPdWXps0xczvumbdM9F7JnbGnwFxu1Sz8APZhoU5
hn+k6toHy5fE5ZqQWeCiGwvWKzYuVXPGUfGXu+rPhYtmFlUrSzHlnf3e8vrlnhpq32xN2vJuCwIb
l6oru1hZauFw7w3QnPxAXXoJFrav7+VPj2ry1jXVWSfsfFi3nIq7w5nmXED1sTb6a5snP9vKOg2T
8lCJ+Cl2rOevj/hJ7SNhgElbczTHsQA1/P4yqH2ny5SkpfYSXcP+NGVti+4qpanX1YuJMGPtEADY
zP0fc7p8ffA/H1wgy/pcnkN7QFD94R3rtwCL+g7rlmLnz0Wlb6JRV3ZiihVyaPQbUCy28qb0pEJ9
fVxtHiv8vkpyYGFJ6lzDMDjVv3/olOgI2CecZ9HaJ4cnbG2kaQfmmc1mnIUvKXuGpdkxlUmC6UT2
OTDpLHmxukfiVLW//TZ/vvX5bSSENN200cKZH34bYqgnjZFc7Q4DVRDEjIXqF+8hx+EilSNPZl9r
p9pWO9yB+Rnp8QrPZLROg/4+t/TMNRN19fUZ0j+7NNTDmsnQyNA08eG2KEvSOsFx1q6OQn6ZJLQi
EPhtoCY8Fv74s6vpq9Vl7i0Yf/m895Kn1MhvRxydhzrRvrHf9hdbwgUx6NMzj1tN0LmDdsV1XTUq
+qJIPzahap8oRTqXqBiv8dJjCbc8EB5JwjH/9Ncf6b2s+XjRcSTPO0LDYa/2oRahaaQotM3ooovJ
cckY8NuTZnvpOgMDiq4O8HZHDtayMwTZwwn9x6lGEp+Y84OfslurVesFfQTOQRr/RFmtevp8K8up
sQGlBo7HhK6HSTss9j1j1wp5r+o5xCgrmFaDAEheOQdnsJutmfOBfbHzcQSvBvjyPucoDzG7fP2R
waT8eZ+zM0Z7b0P5Ywf9+33uaZWTjrKv3S6m2RQE2wD3sR0AsJ5K7dA15ZIQNbELeiVZthmRC3nw
MwoVYr0p+LtWKFvKc4S43mCt2ADC9jHEtJi6Eb9/lD+n2KKBa7CZbQJr0yQ/FNk/VEEi8eVoaHT7
uf6xjFVaMJ7UIVTQJSsMZnnxDT4if114NRnW4fgy1UxfUMOgUPBqY6UzfOxz6+3rs/Fe9f1xA/xy
Nj48Z32T9EiKxtr1Id/DMBurpT6hHsjttCebgCxi1oVi2WPcsjT0ko5eg9m1zYcuas5f/y7mZys9
BTgvaVYhzf649Mmxw1pqtrXrpHbn9kKOe6HHT63nrK1SGw+h2c0BCe0MpPVZEBLtnA55fLadgkZ/
soVxUR28HEigWTgNW9VxbzspvMFJoeU31zhRRhi5iH+YOv9IWOYv5Lx1O8cXxcIrLUl8E/PDRLuv
ZBsxJfcYBnQY3wkqyNapDH/SeB6Xnq2faYl5GzO1nlNG9gvpNOPCmLzBjQNS4g11R4QXBYWBfAk+
kLMZnJaJi/pkCO+F/KcHLNa82wtnbTflU9vUZH0G4SEs0Z1X/pvUouQvU+U/tzf0icA0CGpgizyi
D5cZpKU9g7tqV4r4BYZ3vlJmLW8+UdN/fRU/WSQttrCwN4X9rrH4/fGqk9jKKjgFbuFnP6OiXGJb
37J0XiRUfugSwAhTgY4tE/dfH/iTkpfPiCZad1BN2yCUfj9y6fltYXsIpPSMaUdHKjbaOTGL2l51
XPuwxr2VrTNksbLYAo6ghut0ZCeP4X4ePOZMx+WbIBrcnYrBWo5BFYFX2HgWSWxf/6qf3OjkQekW
Ae0UF39oJxs/LHVy0Ws3C5hB9iUah+iF8PDLoJjLNAx/1nb+t2bWe9Hy4Umn40faFGGjhgnF9PfT
43RKTbudp0vr2pOK85+1f2UjSJ0s+0DyPXoIq8aM7Rhbugy3uid3ep11q97BM2zk4jIwN1wxVOjm
NGLyXsPxPtT6PeS5v5RAf+7XuJAmr06b6yLUj+VX2DadGXSsSb1Er60WNpmPsR0sLBUBrxlEP7++
Gp/esWyRUNPTbqPT9/uJsVBY+Cl2aAiMx77Rj0JwVD2zTizOs7rShrM9QQVQ/nbD/rkjl1jAKKbF
fEGEFL8fOKo1P9dEUbvp1DwRlXvVbHaHXmDHy2CokKFk6F3Zf8ZDoCwtHxB3hC4n6BT24R4SW0l8
0NJQu40q45tpgrz59YnRPls1NJvNo8rDLM2Pq0Y/tuYU1DFPlCJeWFVgcuL338RFfWTf+E8QUh13
Qm4snf2aPd4VWFU8MaHWr3CysYr9NICU/OXhEZ9dLypkrhS7W8wTH27kBsmhbmRq5Y6tH20YhgQM
iMxdUk/RCrIq+AfETjP2SN34nepDNEWQjfgA+49ML2PqZroZ3hnD8E8bBf1dq/lX4uPrk5/tHcWY
9qUMThMrzaF0ynZleWhpQgrNU8Z7wYm0I/IHEApO4BwnBjurrKOEC9WRPBnLQXRcHrOCHQKCrdbd
1U3zkgzm89Qm+U4xIvtRL/23qQzXKMwDt8+C4ZhovNaMaioOSNDrkhrg68v4yfmSDkwyOls2tbT2
4f4OFBmOZmaVbuebS2NCpUhMG378rGX61Jr3YdBeLaX6yYBq9fWRtU9qLYe3Drp8W8Nh8rGJHUYa
7f7KLl2kgjZy1VZsQ8Ujlcoz4qXMLcREVXWDRAhOikd/0zBKk5wK4y8LyidngL2UiTN1nkb88WYo
MqTZhRTgnMLxXIm0W5Sxqq7DnuRxO9BeBtQapzHPDpHQ67/crp9tJjk43Vw2MTa9/A9PuT6DO/KW
gzf2aC7aOWFF5j8iZG+H1C/1NZrIDGUFaocOxUuA7uPri/DJKgM20HKEpVmaMJ0Pl59KKWucwCzd
pJ3SZeHs4PxEsq4hUaXoNNW/fmK2Qp/sJakp8XHbhBHOXqbfVzYZi7z1J41jdqnzI9ftaNkXjXUZ
aNpswqa6S7IuAbdTOvcKbiduQ+/NsINgb8NScP3Bcy6R8pIheF+3KWm4fRgGMGkMNKF6c6i1kiT0
vFWWjY0CgeRR5UF6QJhGJMjUyfFBiQcba1Iz+3oLtDXJUz12oJbqKnppBmdjgOi61gmuYCT2Jm9A
lW1vhiUga4p+HUJI24K1Mp5iIX50VmCu0Q9lPOmtPPra/A8JzXuJbcVFdqfpqnpLN0e5Fx5lpN2b
j6ETRzvaX97RCxN8oLlQLqbaVddJ95JF2xtXBhvlQ/PTyGW7CIfOepLGYztp0T8dff0KoE/Vhvc2
O4hr3psKgjIPcWiasecGBOfcRjY8EahL+6ANLxPg6sc600KstIbzDI8WmLCd0yLShThnTvJIJdPu
SK6YToOugm1utZumcb6zCYqPhTZEB9BLSOvR9T0OY3SvVn67SnuIuI7WjN8C6rZ0bIYXkZsJa4ce
r5oJsVisJmgLxza/i0L7VQ+K6VWNtWsmk29NGiqbTBfhcbTbELtj81aMNSpknFbTQqYArVLg0ez3
4INhsGUH1iRTtQpjaFyRlhLOFXbD0k7ATE15QVXfJk+NErUuHpzq8P4jO5iwJiAcWaGNC0+82cNT
A/MGXb1+8/4jTRbmTSOhDmVhf4jmLzmJWv/60/vPPMwJdTenbQ1yE8WGeaD1aB3e//SfLz0CgXWB
1ANMcpEiOoW9Dvs5PHo9gCNcIvQ6fQLefC/O98GgQrLD/JPvS7v6PljwV8C6YJMl9HhOd2pARIIt
ShJdXcSdP52VvMIsES/03CvP7z9h8jeewyQSWznF27yyDg1aq8t/vpRZuwypVU52iqYBCQ5iLNrv
23rMBmrcQjwMMT7hxk5xl7akYvWgsHDLCnnjdOXjyBXYBLbt41w1vTsh8402ZtqTEuT5vg7YyyiU
yQD7EJIUmnI75OW1g44ETDdTLhpAqckJG9cbFNwqvund+0FMEEcNLen925QS/wjGZ9XWBG11Sopd
2Y77C2VC1Y+JAvU2bC+zWkwluwsqyLVMHPJwlSHZdUXpLbXSyjeRakVXkXfRlQZTtx5GkMLTaNF+
t7pgb6hhtyewAoGRYTuPyRgl2MsKnDMIdh+tiJiTTDSoUSaw9dYwPY5Co4Xhd9MxU7zpEXvxjSI0
55qqVfWYfk/mH4o6SHZDm80+E9st2b48+KRx3FlNBlxIKx/KsSpXNZI1euRGtLbyGbfPlvhs1aFx
fv8TpWvPXmNho37daH1DjRSNRnWwy8neYJb6DubUvLFlY92kQWJxf6Mvbbz8hL3YXzJeq1xTC1Yp
nwUtH9MGPZb2IjD9bhNlhnanplmMROfS5kW9dpDuu07nOQ9dkFkrdZC2i50ypCnVJqtB64sjOpQJ
/FO9qfW9VsHlYnruXZuua7/7g3juWtRrU5adrV43TnnNfZLrJJ4rVdoca1BAwiqCtwA2x0IXPrx7
xKWb3Dcx79SQFaKsSe+mtL2OcrC+pZHM1nVXDDtlUOpnc3g0TajSRijWRqHQOEanDL6/lN/a4KYk
aew781/oitXUbJHkx8+mxaB9/rllUOUmBTGI3cCyasi8frCEgq620sdtG4SLopqix2wMv7OQJN8z
YO1JEd9Fel5dpBZbjwHENT9MH4e2b6+GDI/B+FiIUruXlZOfkSA/+G3lPRBlh7C4UV7fv0tEGB6z
OkGT6uXEJGQKV4Pe65WXDOGjlneH5c67GxvIgnkwiX3CCHRVRHqF17RtVhPNpW2ha+OD41liBQrI
YN6Wjw+JMON1Yqs/hh4XeZlH9V07BNrREeFtBQrgrpm/aAP9gyEngcv3YdQi4KPtnDn9TZ/pzKjm
b1EJRndhVuBTVL87KdydUg72trec58HIYvZrFs+iHnOPCDRDeC1/1P9wofttp/QtLx+JP8my2Y+b
qwoGN+p4ZH4ZIYeuRFNvLPqqXLPgYQtQJJnj4AaRafnj2ZfleH7/UxdQyORxsjQnBYAT+bCXaqjj
y0AuK7q/R2c2RKWdCXN3TolX5+T4ApTAwi4JdLcUS7+xZiIH5D1stGNq7w36a3ERnOzRzvc+Dsq9
KDCd1LjVXFB+eFDNDFGfXl/1ENubQcTmvsTXtE8twV1qT8H5/WWXC/42iHo2+p46nd6/mMwNtNhR
EcCSJSmcci19khiF571MYbO3giZdR+U/udK9Wp7GO4c+Gx9gj22Y8Nag2rCjdlYwrdahIEdDU31/
ZWZatMjy9EYfp23FNmJhCgTgneMaRvEWxvFtHHtEHqDC86fwH2Ws3Ap3sqn0Yp3Vgt+Cuq8b6nVu
o+8irRFWYXSog/qpAbLp6dVb1B0E73E2MNimxTcYn7eqMiZA49or5TyyayQpdqzzzu/+h70z6W1b
C7fsf6k5H0getoOaiBLVUJ0dJ04yIdLY7LtD8rD59W9Jtwr3VQGFQs0LFxBsJXZ01Rx+zd5r28kW
Nm2gVdYZ5tm7uQz3Fc0a45BbiRWUqy6bpRjncefCEynePTM+WKv9xzTTvYUFcTZPsYKUWmifcNiv
8Pb/rsNM9ACRtFqCLhnUM9mL0NhnfWgDVqEoxRMUqO64ykAjg4lmKD8ZzfptXJx756gVV3F7LOR6
FEuJXhfdMS0TwQFH8GfQy2YjFPW67zNttygTpqaztUtWju7yQcf50pLCs11cCVKztZhAVovgaaNk
tfnfamtqZXiXalDT2Wm/FkWnAie3X3NLX3HDApoyVExVYDOvjSsIh5n3x3vA8rKMFIy1HF5qP351
lrXbavNi7PucyoSMs8eQ0cUmhkSu8W5lPnq7dZ0GIh6r49ATrSUcBIO1dsvm+Ve2OqHdrDje5QPH
JoyfdatfGZWowPP2NTYwd6X39Pv1bzplhBwo80gglRFwTcKqocG6lIhMw0XrLmZBVhiKkAZ6irjr
UoNJZ5dYSI08KM3v5uhdQTkyfLZ5qxYVBm+zyOH6pd11clF96rMhQ1ZVCvaHIlKiMa+2Rh9RyzYD
M2JiGHU4Eiz3QxtUi7lGfGoYgzE34h4tVv9aKFTkvU+HDMcAAKSzs0yclQWozwO8r4zoAVKtk7SD
/pFp425xWVo468VN1XiaMToA/QSpOTUPPOVXkt0GNNz2iUngJ85eZNPVph+rDy/PP0XfFJtprbvN
SGUBJU6GRcVrbKn+G9mfPzujRWAg5cZ+tW6ZxjI68eE0TmTezDpUkwxUrue1GOs1XGRtPkS+FxJv
2m71aSwvKk7C1XR+oeJIHm6OIpQOKt5uVFx2DWdr5ERxdstwRk1fbnN9/m4bmrYHzHjDHiu2GZtP
bNpTNDZcl1rlHiszk/uYdFqR6Oux78Y/NRfAvF2yl2GR8PUIihmz1N3WXUtUwLTM0fOrHhupTPzx
SPTxhXGOtZ/WpI3aBy0gc2lzmTOiccZ25FkaUpA08h+g4E535c7P/Hrb6MyMvbzeqiqREe5kAAJm
T65ZYzOCf96JQ7WL2iE5C7yVe3Y3XWRoiLmnVu+2ul90kUl/Awxpak3UxuPFffyDnbW0keu4nJ4G
8ZzY0wiwlAzGGwCBz8eeVnMdCjf/w2ogi2DEZ5FD7w5lE5CrksrkuEpwyepFH9kAVZD3PWQfcl53
EImvTVEccFaSoBdXv1XS1js3KYC5qrGJxseTUOQsFyCu2GxRNEyWtrsc4GDvU5btxKdMx4p0aZZA
j79AE3jyJNBK4fTa1vPHw9IiG5mmWA9wZfTR88ZP+tDtTf8gNRANfZUd5WBj9urQOgdlyv6/k3hS
Mlt7x/49hf3ju+ddtODnrHbz3SqrKMMMHq3QViJvXn9i/k02YkRYxiCqRUDvdISVrEQO549nuev7
BmvTWkc8vPq4xnzmh0occ48LPxDKaEhkGRWPr4wp3a+g2wH+jGhq44YgNRAXz5tmdQfwhsa3ukxg
6kgbxsDjD/PS56h8fjnZkCmF6R66egHPWRRp9PzKT9eDljl0QWTL9JYxHbJW7V3ZWQ2vRveetv0c
/vOtlvplxFvqwbm0V5QUdHnQ9ksty6PnzaLZWTQ37yUk6H/u9gbL29ROLrfT2pZ1OFiip9eIEQCO
o3aSXfHboDHdsczwyExTJee4uooHlzl1+wuQSa+WpKvX+sTGk+ua4fL2KQfYsQavOCE6WXEw6OB2
5kT2yVpqWxBO3qVkYnUp57bY5L7ehp3WmnzIiY3FrifDJP1YPSOOGPI9QmmkDGR9zJ1OD21Is5tR
4DTW/DWYCg8EPrsHraNXLQv9D2iLKTAGDtZF9/8u5kDQcgr4FwvaNA11AJcyJYb0gR73nsDx55dr
ZjV99Mwvd573Qv4BxqUe0QXPe58pxnZn5DsRM6rQFkIR8F8cnveLtDb4UDxS8HRn9Iiced79vHn+
+udX+iSsgGh2758//eff+ef2+aONhnS/Ggn8/ufO5w9B8OXh/vvrWukCd3pkYf/72Obng3/+nX8e
CcHr77a5uv88pH//YgqFajfP1juUUWIQnv9qodmH3p65TCf4q5959c+vygeW/N9vn1897/vf/h5S
jjIE+PT1ef/zZkokEO9/f9ZNegLe5/T2vItc13Unq+Y3ZAFaZS8mPsmHcvj89t+bNaeRbtaOV/v5
JWf6CJIZWIeHQaQxqMXTDl+GP3UxPuTurHTNuqChdECr2n2IaL7az5URb9vZ9Tb6Yxc454sVII77
xJNKBlVigBiunD9ciDCScjhj4k2PZLmssDVGcR8WoydNvZ4vDvRT6NklMV0MZ2QPrMtqMW1PCKzM
YvqAS6BDCalYn+Lny23iYdj2Zvpvj9blljLqoM/+Urk/qNjSreQg33QgjMlWEkQdW5w9TlF+9PNw
lbb5gmAF2ecMaDdO4/eGif1Gc1Yt1Ff3p+/ebUMPm7n7Hc9JeYoXwGCuadD9x8PXMqelGwH058oB
OtFkx1Suzh7Y0Jd6QFxUr92B1uq+LiLMfLVseuK1MEaZe2EQIyFLnMujvgQ+aj/hxGQ7WfNGTCyB
s8bfSkXSj3LJk8MV8Tv7MqnuJbNiSHxCUD8ld9HMdzNvPgcLu34F2Yzr54dSRrxPBxoPTww4OaBY
rB1dRc4WYUZhQWPHsIgZCxMxSYU00JRqamcQqnCuRPtjHm9YaF7jopv2MgHtxzDSv7uq+a1qkMCF
1/1tk/FNGzq4kvrUBlk9R0meAvkiLUC6vLIPWeJobSGeyV3VjXu3qf0okWgTMmojo56IBTM/nDo2
Dqn6miLfek0Mypk2w7DxsIwby3EBrnGdhX72/aGFI56TZjY22VbvqnpLvq/B5fmat38bK5l3PS1w
aNhJsinspgzWDGCC0h8Zr4kkaglOSbkkTWBAyDB7WTDWMoqrpsnk0MfrBxrH4upi1DlZGJQqRewV
8RHTi0B4hrf1XYM9jIljnNl1jFQ7gPwuZdYebGXpx4UsA0ZP3zQeQmQz+iAHSbEGjL15t1qlFTZu
Hh96s/1Fdwv9WJrNPnFNdcucjT5S8tUaa/l2BD5ezy6kf9abCNI7NorVg0/U0LszAqt2kukAf5C9
0dAsoJpJFcnZy0axekHHBHPfpzZAahA50vmqTOiH0PgXjRRe/IT5WBHTgqA+yOYaP7NTt2eyvLgS
VS11cMHINhb9ZmWSiCoq/UFAG1f4VQDWyaU8D8yHeg9lllV5Ej99gjp98r7PRluevN9FM8pbF+/z
WMIUsU1II0wY+lnLDoXeXHUD9YeyjWLTp+kc5IuqQsfu8fiXAFXSwvo5lboKestJgzSj3gdfSPA3
5a+RvYsZcSnePnubNzROaUORKpO6DEDxh5pW9kw/MmLtCYJjjFUv+6Yd77ZZStj+zGSYcx3Hsd9Y
ej/xrim93VJDfwF9cy1N1sKFDtIiIZ0SNx8Hc6n/emjAWk1SjPDs0Ncx0S/Xz5pVstZkP7Sm/Ryn
2TqNxgoffUicfeUg1yK5Kkxsv+JjxM9jSjR3MOX+pFkczrWNr23Imm2a+e7lCQ8hobWDPfi0qrKT
Zu53RucEqwXBNpdOKw4tOS9kZDTrPh8yqFfm9Bfu9fLCCYgQRo3jRnb41LMi7wjUVUUg18o5wj3a
GCi+o4rePXE6EFqKAkzo5jdLq2IcW744NsYIGGXV/MOi4oi4gWmb+Hn6ZZjF39i+NO21z9njaMoW
j0lwfl8bw7/AxCHvxKY2kxUf7cenaBIdlufZuLmJpInzVcWO0t07YkGWSaF86R43pDSmFqO5+sEy
cn1rr3Xy/ERa/HNjcjYOwv/Em0uBxRJip/uAMug3maXu3S49NzUyFTvLA5d1oMsKkOEgSYX2VIxR
j3A+oqGc8b+zv6iSWDYo6IiSqDipHtWkubdlcvQxMMLDqdAjaDWW9GQCbu4enKXWQpl1xyEe5Wau
f1lGbpBg2GJW91Jz+420Dickr4218BwHY+qlYdI8jIUmp7W25AyG/Olg6eOvpV7ToxsrflcVaLHf
77iumDvuxQGatbt2NBOikfws0N2hjDJRNBtsc5gtk/7PVKk/pj4HGaGLm1onvVzOtUGduHw0pjgu
DnbJYnGYhXqbmegAQlnyvaKCvRtmQkhgIjcj0s2NOQrUNXL9npmJFeZZ/b4O+SWNWWokU5Xv2eVo
vN0welRjc0iYeoUor+Ty1secskQJ2nAekx8MG+2A4hbtDnkI2rzicXd8GdXF3pfmvh7MR94on0yf
3yk4Hm8dT9+S3ihTp7AluXGDGyoPquKB3sy/MvLGfOSHYy1u/ur5KGvdkpF6VgZuO0FpI3hHR2Sx
m6pHj+WVywlgf+Bq43xP+2gg3ROju3crqACTUpMvUrR/ssLnTWep4jIX/feiy7P9wvCFwA4V2kzN
dtTJBEM1COPkAgivK4wLXu46akBeTWDZIpdl+o5oJ2ObJNYaTlKdVDrDi2FSH9ion2/4i3e9wO24
kuQ05x20nIclBjYMYTI/sHRUr4oFEqzP2grcuobOwsgrbCwEbBDuzzMacXg7xd/JSOAnkD9GyGPB
gqcUv8vSN/fWJDljmXUdDLnGu8EFEc9C7chcZjnaoIqiXrqEfLXxkWREQJze/FuzfRF1Q+6fiarG
SoqmEjWWybJtJrHIRfd3ZRSgn4uyC4wxzu+dRQ8bL+bN8JvZI9u1ye8vejavAMFs85DYORnQq6Fj
Endm84BzS95F/KqkqL60ZbIl0My8o1Gov6CNL0KP9MytMf6QY9y+2Xk+XuY0+8HHrXsbvJGy3k4B
L8Wfpsqr79moukhvtTnQH9+ijAM+5ZjFSahmPqYlM4bOTcJpnoxPLSsjD6Kc9Oet6mz3e7X0yUME
yJSE6C+xNPONiFiJvYG4FI1Rkh3n+cE0u2mLtXS9CZ7mjZ1b1bGEA4ov1yeXUSvDpUt/2rM6lrmn
Xlr8lld2ptdhbgmNgM7ICMpAjlZ+DvaggL3JJLQqcmGHGxGHIImm3wwk+ksBpoKNGtLKtPZPeUU4
DRZ7Imaz+agb/cinS8e+oY1w2VhmTShg9hWiHnZblJ1LB9zCVxNLEpqXOiF5SrQORztlis0b96Sb
fzKYvvaiSBUpwQxZWUyDGw8/TdFcHRNGi20wLowJWT3a/Xqc8jqcM8xKxbKGGoCJuyK3wVrAFbO0
PahhegXWNVyXXJJ7aBoqbJsFGlHF1TW2XQAgIt0LXfehBVHDTvV3aRKZYDK8RFXpH6rW/O0Oujj6
ubjMgjGCmAUJuqPc64888ZJ9E3EKKU28Z52rOfnAWsdA1HWnHcwyZ1fW076EOXEcyCkPkxKY1Do6
Y+AmkPzieCmZJ8zWQTShS9Twhj1KflOcukZm2C8Ztn7iEyp3Qw6WFZo1ExGNFRhCk2XnZJYI9Kkf
D6ss4yNSnuOalua29EpkVZwUE3ZbwahqazekAMjiEZQWL9/SzrAjgWOBzCWkzOlc+WHtSYI0+qz9
YpTVrncYKTeoW/btI0qDRRXgM/SON5/x+IMlAQiQxZuh90dOJPAiq6MYfKj0FSv1RkdW3dv+h2HB
gVQEoNm9sMGKZBR95FIQrulxebEINE48LqN6ZWk70yK2t9CWsBrxMD/6z2h9JPHmZsySwM5+moxY
j5bn/0ymWF2kvTPSPL0nM2aRcvSokxzQoGnmMlFp6e7oaOVBR6wtZiB803JCOE3jl/cFglxbgjnK
9ogwUZw78zEu4MR1vbuEE/FR26m453nnXmXnBIhP5q96H5Bwor0bM1sZV77kSxeHmpj/LNSK5xrO
z2O4dvbyGOszcpw9L0x8kNZ73JAUDXNX++lMfwnuc96N/E+7VPHOt+flbHnKO8p6ZQ+XxFzUgc2k
NQ4Yw6rJgJn7SzwUxqua3trCxACBLOGS5sBqqoGThFH+vkBw8lKlI+OhMnMuqrzaHr1c4qGaJtwV
iGjVDy8xFcznUkr3qmULE2wb8aoDJjXzNN6/LeMFZcdgEqsVN9HjpreSIZTu6m4oG/2rr7+w9joT
Kn1ISJ86SMCbbTrkZ1YUy6u01kBbtQf34cFAtq3vAOu8l+cNY7sDkKGPthEs7+CTIUJ1IWX2C2ag
ZHlb43y+cD1Qr5bST6mZ/iQAz2RqrdjQpKjSXM3vgQPEFX2BJreogXhaRf3SiIIAV3ecGA2P7NjX
UsChR/sMHNx7hNu2TOVieTfX7WiHPtrFnVWLZec6eh2OKenCIu13Q+GtUc2geJeZutjAo+CU1hTr
HJt1c2ene2OJJxBzvG9ZUnb57J3xjs4nOBYE27XTR9ZNHTuj1do9ExJtGtYGBuFWpR222orUsDE1
kxAiEQl0UVEm7ZfazniWAoFp6byU+D9EnYaS9BEI5Db1e5xCaNPi5Jx59R2OYnZIWTAwAV0CR7Tf
Wb5zilh1FpJdUm2dbFhuooG1wn4kD80yHgkdzGWQLiyDDPs3WlTtaKett5+N7ITeQEbPG01OftDO
PDEg4qqXCiosBH7jTfGJP+WqH3ER6Oq0ZN6POk4+NMybd5KvkUrW7RExVbNZYjFRMtYQbIuq2i6T
GLeNNNkcd05yrIZkDmTVJeRFj93BboEexA6Tu2WZmb2mjx0/qB3bDoc87vfDRHXYZd73tSeDFtz0
ZhWTjGY3a1mK1N8xxg68Jfxsl2rG78UiiGdZyuk00BPvc8PrtrlTvZjrKK8VCIlbHDewLAmjXiph
hzWn0L6eCn2riAlCPZS+L9CFOSQJoiKHPoXTmFMK5RPQXSYSNzv55ZufnasI/m0mdH1O+aPR8IfO
1pyT12O1QcxbbLKcI421w+mN4W9KRYdkQMgwraa3CrbNhQTu1a6y/egMDmCrmFDB0WU6sC8GlR3w
2L/VadpuY98UweRO1B6D50DaHsZjXpCzNvjwlkhMrtwPbyQnKu1iwont5c1yKus4DuPG03vECg8K
SVXXvKLD8ECToRMYEbwhtRlsskychHXt+texUOE2LMfpHtuGaxyI8IYcuie+U2IGGZKmDWN4ixgW
XCTrdEXFUCDKQYTHXGs1efXjbiPkWANaNX518a43yF/F6XGwBrjNZQvKPfabQ2stDUKDlDRLdKb7
Ml4Pqm7b7dwiei/a7QT+w/eAV1qN9TnpR/wjZAToGzvOxF0zDHUiU/XQ6OWORMBpY4IIqpx4vMhK
+zFX85/EZBZSjYDP63WZCTCwjGOjLTfCFv1LqxXybDSDt0VNVbHQZInagdOsYV/uuN4/Prp1QCSB
DMX8PW9MyhQXMljFeW+RjOV0HZd6N9lYfk7UM+VUtkwEstSwXAQOeSc2kVwykqGWQF/XTsHQsM2t
GjhfRZ5+70aNSS0zfppU9DwtiDFUQNdSrgtQlmJfxIsbJXD/jB7tuNbXW7dm+AXBaiBkIjM3QwMa
JpZxxTakHE6NDaplkvreE6RYYZSedhNLtrJofrEmc/ZLIhhraVhrqIJ2iUlWWeboUWWTIziLMX7t
GC7Bo5qCEfdCpCmCXud6eO0K6BwjWJldCd3ky1D/ck2rJPqdfd9QLcYjnIA4zEdfrzFYU0MmDssj
uFDLcC0QfRXguc0Zo3dUjpX7nmq+x3gRcm2np1B427VA7DC7IadhxIs142uQ9CZ6J26qNk7Y78oN
W9WJWhaRuCTtYoMRygrStBdnC1XOsZqqu+8OzbmuCWyXvZRX16XmdIb5zCG8bua48G9lxhwEtN02
yzvCq/rhjQpK8mYViGXSnpgwE641Xn6Wn8kuGaS/X/UKOQVY765xt1rVyevorm8Gm7LHRMo9GWZZ
ba0H8tj0eOKmdqH9d+D7DrHx1hXrcOKEO1mLU2C6mX6Nk2kEed5oQS8Y76U7K/bTndlRviWN8Tst
h5ItR/23p2nfzy0gT635qIs+PSOx80LXzv9O9mPUZSblIcdyb3tTsyXfww8tL/5tmvUtzp9zWwbZ
i8merE8x/468q314TkcDcmEw++xfqqYE+zK0hKHbOYUs1kICAmqLc7b6YM9Lk1VRvsQrEUWaYljk
aTmDhXa+iOEnMwyS27Pi3Z2OyyDdU2EMRmDYOa+OR9ZPm1bdDgP/yV/FL+nm5OXqaXGaW2dAyG/s
zEyNR5CBIw06Rwl1JNzIT8OVzYtu2QtqCE/u6jbP97DbK67nhFBYnBs+3UbrYxtJxOPCWj0IcNOP
oZRZlAzLS1u7QSK79lziLAhyp2FDuNIPez0yLOhaPMfUAxm0bADv1h+Cx5qtVQy8ypN9aNwJjLkN
pa1QvjjZnva7xEis42kNGTlyPVAAxGbB/541ew7+kW4gcdaS24SV481f0oNwkXQxoU22Vgeh02XZ
UqTOKak8kmUXozl6GrmtEIoxrVs/9EXzom4efAysU3Z0rWvDkEVonDia9pIYNkwJyFSBZvZ8kEv5
Ltx4OmHsa/btCgOsYf00W+DpLdG1qEhazn1r8KPnTTnZf1tma8z+si5keJEd2RfdY6+1zqkUv6kp
9T+ltF7sWE+v6dJ5IUSni6vIs+gyZewYCamwjul/cJzxAvdxSa/pkEpTZu+531zXiey1kiFY3j7W
Y0PyBnhwomAq85NZV8eu6MtToifyCMX8RdQkxJsdh9ZadKz3Ai4ZaaIIkh7mPwPl2ii9dzChFOcT
vNy5sIqg8kl6XBbxNXdrAkr7X+Ayi7eWkdCedRkKDyW6azXKN4qq5TjrRMdAF/xWUyMt6UCGty/h
mc0wKN2CNq1Ne06kyQpUwcB08TDYd/GySQcTtKDOVXScY3rDzsZg3he0AisuDCMhUhSgwRnJXPgQ
su/qOfHgjjUq0OZWD0Et/XQRrgVQbzGOz3gPsG6NQdmAnjcbEc3ky218erEhZ/xWgEVg0DAZoRT0
NGujX3xQqC17wn2VsItZCi0nglO5sJrh2jY+rQ7+cl7j+PVaxqUT5v5o7qyOT3nfmkxo0jq+VESP
6rPln0pq6aMqcZk7bY/eySyvqSq1w5yEPA76cgCmS+OSFa2W9OpjGUxz/BNmYpT7ij0lK6i5P66t
RausERrdi4DUo3wrjLU9DvUwhaQ4GFtPjzfYQRQjTed7yWflXhmLpFRIjzUKqlvVatdqkeo4OkV/
JZ4V9EGblpeJz2UqZuNkVw1ikzkGhIAWLi2u6WCNQV/aQMHjlpdHDZDP65LTqtZzWMwc/B6UZ0p9
kmKbwTSPXDuu2UKpqHftvUnymzAZ+q4W8WFariJeTAJUeF/ukrbVD20xXpjKd4HspPOFiFFoadL8
0tTUKPGE+EgVbIZUZvyu87a+Zy4kyaazfngMWgKsQDwk/B27mkDrb7o6DOpjaAfrrRP6cPfy4a3u
0U/RD4PEEkn5zS7Tj8Zx1EfTMN+zQSMCg00PtkYrnK3LWWmOOPbmXFw809qv/tz+4DJYo0E0czJh
mvQ0CqB7JCe417RAUxInTRXMatwmRlceNVbpcWa+9Zn/mlYrbyKd7nxpRBtgkF6QLFbiOkiuH3E+
2DfVripIARE8ExY65nm3Ra9K3LJyvlvzZDIf0K2vK6rxTTp9wyfnP3pcsBpTeV9aMR/6uf2s2qIL
PBIbHJp+BEXWMt8n30iuUtcr1g2vJI5aEaMbN7KZc249zAzgS9I8MPU63WkJVE1aa/vY9TLDBIC3
bW2p+yVa2pyiFh1cA0NhoKkzJ+Lu26T4adjGDXeytse2CbxTInLjuP8JhcymIm+GY9ZMyXbIZLFb
zcLBQZUSg4TX6UtRrZ8t7+/MU/Wb5Y/i0NFHbwo+y6uu9Ns0c/zkLvhefSX9VGRFc6nkQ9hieSOr
1TWOKtmyZYFTj6GxuALpTiTL7WYgnbjI/ZehTJrb5DSkIyredTiG+shzYv2irLq/EqRz1Lvmi7A1
xs84c46elBQ0gx2YLhWX4Sfi67z4rwz7h5Py0q2FRWCzNEn8BY3wN2vyiAwruiLqnLh8MXs+8I3w
s60rMiZkTPMuft4w/DMx6M6pWZ3Z0dJjtepQ+cYSjvlgvjTz0xRsb7uxdM6zk/TXUdcvBmfGth8b
c1c+riJayejWSTKUd2ibJhZYdrk2zAXH4TXRGv3FT0+9s8dsVf4pGE8Fzqz3917dm6EszyXmAhrP
wviOMBEDtyERmLNmeKdfVNMlbi3vh8iHhu0PF0WD8Q/Voct2iVQjZpbjr5pYkB27TOtUGf1POgI9
MiXXBJ8Ebh07uDstTTSgJ+dV4XAqSpXep1m8NR61nkXo2vl547GgArkxvuRcv+/YIF4MAaAURsjJ
yntURLmRRQo4ZjB0+I16eyIiN5l413KTDPTb2jpNh3Ic90qR1Nz5dv4aI4xz9G7nci4+4t7XyGGA
cVicZGIkU50mDVtg64vkm8wYuyYVZEpe9RoHY8cA2irqn2VMIQKsI3up6tHc92xHv7HbRqb3wmTP
sYqbWSG4q4ZT67ntt2p8dM/QBaQ6ENQBkj/Rv8YsND8b0XEJdO27MzLpU73Ob409cWUr9FJMFEPe
EC+7BUrUthmra7OqjPqJFr0pWv2iM+t/5H99GRAo87wCME47xjudh19sWmRoGYugozUCAl9CVan2
0sLX3VaoMtlD+RzCuR3fZeX88hKn2aeO+mJqyU2mCG7Hop73QL9p2mL+GWmVL/bieRF7+oZNMOGw
dlfGh7oE/KOsRb1MuEsmfAffHcngk5D7FwO3IYsS09nwmcTlER9x/4VObzp/R3wKTrwrGmZTz5vc
NtyrlVj6BRrTNtlq7IO+l1YnIwfKZWAUtf59kGpEpJZ6kZiQ94196u5LTVWXNsvRbtv2+DXlzc2w
t/iGmCrfMz6kpVoT99j2CRlck9/+XlgRLZmhn9Mc9EHr+fbJFKQHDA3pY6JnVS8q8YeAjOJrzwiH
asDuAtclaU1vp/l1WZwmgrr8MTMOes3iB3+6RqjgP+dVNRrTuk0FuxvGV47sq7O3fLquNs8Eb6Ds
BCpjBBDuxn03PFwHWS6+2uuUBg9u8amHxvy1M4jkeH7rtFzvoMUtoSzVeNAbZOFlPVfH5RETgaHo
5zKK7GvZvvqt33xTZpy8TmJCc5HnL/6UajfAB/s2jd+Y6iznXvgp8jzffSnqOP1mPHcR49yeVFwH
Pr7Pt7Rcz4NvExq0FstbQfinhskskiUiDNocEUGXpMXwZfd9jVlhYS5oT3gz1V5KZg4+ajbAAqMf
FiMttI0Iu37Iy1dbzvu+mjz8JSWg4gUfJJEa42ZBar5TgAXJXOai2tl9czWb6pNRg7fvTB0FgzmJ
IxU5HwmKjc1cseCPF41jhko30Id5DUefXpbaerk4FPxB20yK+k4zDr5hDTe10vK25IR+W9g9DKM3
vvLAPhcp/e2KPGQH6HuCCsr6Xw5FfEb2PezYarJgjaVzK1AUe6R0qzGOVELBW/XjJy8nA8KkB5ud
jSKsq+JxKTbEnU7XutNWjlh+7KjS7HlHqipRiu+LDXAalLx8o35LNkTYpXu7pT6aanrsaR3Wqz0z
KBsW930U+vgViS0trlstL6x2jOsaNzDp3fyChcNmA7n8lM5gXJ43mjJY9uCBZH7BfazJDrLz1R5s
d8RrVZ5Q6xmvsX3KxrF4aftYRHE1c6YZtDWOK95W4wvEZfPd+FP249Wb/eRbqpnJDaLI++z47ba0
3QZ/WzrdRtlPt8pbzzhgY/8E8obou5W5QVgvlKgrxlfWxLUe9p3sn0SDSC9WrsqCmAK7zcz7aJW/
ch/tJXFO4h2dVIrI7sug6Ehyx0jCRih5Sfv65lpKu9EwIAJKFTOeNZeRkWinvuWVB5ry7qzGeLCU
C0LRVT/oLIwjxjERMbJLDvNsVCGx5d5Glit5XehAGZwUFgh2E2XtzkzibtvgncNtJr+lTMUDlt2/
SstMv67j3RnSaofxf9qt/fih2uF1aQ1vO1tEeUOqOKlG2MDjkq+J3+nRWA3Wxl60dct1wttPpqX+
MVz+f6Lp/41oitERc+v/mWi6/0Bv8L9mzD7MkfzMv0RTz4I5CavNRPxhCcAJ/yMvz7P/wwHMxznC
1uOBpOSP/ifTFNt634xD+t//m9D/A3IRVFMA6i6cHvP/CWEKrwKf6n9hJlj4Vx3+s3WcsxYctYdB
/r8Qr3yTt0jc/Cd757HcurJt2X+pPl7AJ9CoDr0RjSivDkLa0oY3CQ98fY3kuVXvxW2U6VfcGzgk
ZTZFgsiVa805ppft6Jf9lgnMcsBf+iz/Qoc8jJoJw8xPX+JcPugI4CelhPeUJj6bjdN0n2Jl/ToE
QMdGGAV9prT0nqmTJaAl1TIPBElxvrkwlPa+GYxHr9POuDJVq4RPQIVQv570aoU7/3dGwq+7mn9M
rD7eZBFz8DKxkYah+G+U9t9QLoBR+QFqjAGExDTrTHkFBuUamJV/wMJIkJvvA7YC8uWTZZNwQXBL
51ppqP3x2FBsWQ0B5JO3qZVDgZ/skeMlkG2A9+Dl1RZknPzQUQhJ7rRwjOwiPcYakprnorQ/DeWF
cJUrgpnqZkr0LzuLrkGGAKVRBgqMFJNyVKTKW1FhsuhpexHhIZjgFWswa3BehWMwmaPBm0TRE3XQ
owzIg/V8wsxqjBwgC2nB4uzQlcejVW4P5u8zzxIDiHKCONVLp5whc3oslVPExjKSK+/IrFwkmfKT
0Ce2l37YDSsEZI8ayhUb80mCCYXczm2ah4xwZyyhxmZQbpVI+VYsDCz838TOkrp0wmeJttyYV7xW
Vx3ji6ccMEguD6DYa7ANuGNq5ZMZlGNGMgsnfQlDqxuhnkYdhp12XKBx/GEOcq4x3piEoZJ8WOqo
VLDlONhzCBHagVMjRc3jfHAh9Dh/UkGbk3QT4r37FSGqV4HhJ8D4U2EAituARUJ5gvB31+zvXeZc
3eOsfENJ7t2G1v7QOp3xXrm17Aez7X4qZH3MMWDsJA/4BJH4Y0hyG4uBCxalnOmUrTxLWBsWwVRv
YfT/KrS4JwjFiLA5mdid8A5tbXaGvcReY2GIKjFGtYWdLMYRSQaCgfA4+NMa3JcPS5oePFTpPWEt
IfVi8+QoU4w+/bGc36lDQz9Gur8GU7AwqDCRmPGqZwSSbISB06uyKwKO+cgEQ3YCw8gwrQuMTV7Q
1Gsc11945XRLoiTfxE0QnTo92dvp1MFvJO83lTsuLPkjwJUWDTPoy/F57Gnlasm0tBpa5jRpiAr0
g/e5RdTjTbhhRoS+EoGel2j20TNHQsQsxMEaZJ+kCYEEIcyxQsSwjBQ13Nn43TTgvAveTAnKY9t0
nb8mB1MyimueG6+L9lEkp1XRDZ9kZgRhsU5b6S0TSZc1cstTk+qfpK37eyZjL8loGYtYEN5m0Qkb
5vkh0eKHsuTcHWnrw3KZP6IeNV/Uk8XW2tOGSKOlqw3TssX8XaaIIDG3pAj9ul0Q4LcKuEptOtE8
9uTZ7IwfMin9fZuGDg6k0cXKInucjcy+oVQdi1b90dV49YpkwCPcg3iP5S6kN73TXA/IWuRvB8PQ
VnrXeEszGsKlncpqSYU1P9OM5DSKvmPEfkwx5dM4eekFThFtPz871MKpqJh6yddwFhD2cGQQpi2o
9eXGFe8puM0zZvVVxsyUrbfzUDvhnwaY/RZv5ityJHdXDrywUSfRz4UYVPhUQIm0mSh6iBQ3OaO+
KS+R1fdyQEnnlavRrD6yTjgbW7O7Y8asqy7N5Tz+sRWk3xnTFRApjL1DnyOdYBtsj65cQ4RTkmzx
MGhQu1Bc8/cog6aWHjVx7Ems2uQz2oG6XkvDxSze+6ek7QU/TXLhfVZHh2fJxJzWYOq+YqUQq5wL
Ta/mfI2ZbsY2qm9laOxDhGlrvcoatkBuhtaaBGGJihTVjLy4tbFrwuIFKUuwYS+9tdyxPILv2ttR
/MkCipFqDm7xkJPaIcZHaJOraLZ8elpj/TDYDd6SGTmvNhf5a1swStLHU4I59GJ4LCieH/zJE4Io
9TpdYd6IaFV8awmaQjDw1Zp4U2fpGcaL2SSvOTa1TVPER+polGcxUhxfH7J1rlcXsvmWJkA46B6w
c8CX75y4n1ZRX5jrxoGHZU4dDpsQe0AQtDR9yWuNow8NNuF1wkwSTbq9wajeLeg75aQojx+R6ErI
dOFrP7WHwY/FApXDhPPWi5aO4cWr1tRuztwkTE111GPyhu2uW/puM7zbZjOf0TTc+tIpyOTiqRpR
wGBZDBE5RMql2MTzS6npVw8n0xEvLFLbUebbyp9XZTJHtLj68Z38zRMLGpGqNXk0U3UtyjlbM8sw
MJkEzdFlg9EoXVI6Myyn8dVcIqKCCNvmSpqC18PknSXOV2d2MRYndtlWW384aNvVloTEiIn3j6ij
hy5sogtKyLMZVkR7OfQdG6f8Zq1x32Zhv0xEYLT9eGTyUqwL03/qCySaJIy/pXP2p7eo9tHzihXn
0m725o2L2wo9D9z03NnWuvhpStJwbdd9TyITv1uVnAesNgfmG2SVbCMLusRkQ2YPiZIpq2k+Vipp
WutvsG6ZVmX+xYuqfmURdLn1DSYKHotxlnfpma7jifGTT+lvm1QiaEhUJxOlj/as84GmhG8/EiFS
QuZJp0GpAuHJmyxeWHy1uFLZmmKTXoczzCORWqhFCXcgdKbwV7lb05hNCCdP2/2UoEEZ64E0Dm0b
cFbt65k1sNey+Ez2yE729V7OSjjBcmKC2SZkMKA6+bjPu9Oy+tD9rDub6jDp8sujO2CggYYhQFMv
xfnMgL1CWLZ07TrCdk7CkQ5bg9FFhe6mzHllfHNczlWebTMj+Uw1UjJnt1TrEoiD0SOEt/JFurbI
vGC/5K4hDHC1hGW55W+I3sL6tYv+Nu3n5MNj0/2GrbmQz6EwAXzga4wsJkw1CIeyVIbbyAjXdTo3
oM6zdle5YXqx8+3kCqQ0RUghN1rgRyhFdJ02Yw+ZhJgI7YAY7wRkal7Woq2PaSm+yHbplkak3uM0
ww6InbzOjkGI98A2EVqZIaem0Ambdavsl3LIZ9gsGZekHgyJmhdjTgwWzdl8q82iX7eWQ1SpphEI
1vJRIWWqrgH1t5WzR7VyAM7f/zXJCzXErm+K6N3OR2Pr5rFNROFMjVWSwBMEPe4vpx/X1JXBLrap
s81gqDadWdWrtGj+JB5xilblVDsTsRBKn12MDkR2znDKhrNnuNMRCZ73qE4ZOmcOUOHbIBm3yzkl
lstF504oqVwj5jsAC2Sd6mL34Js1C3Of3TrLbRHip5yzYXgaBaW+OQbboXKhQBqQXiayahaRJzbV
VBTXukhWqdc8Mg1rrkSzlJcWUxibXGeHNuvZs7rnFLk0LoiKwa4h5dKOxLgzMiW085OZIJ3WXzNy
tZARue3WdRGtNx3JlLWovlF4pEd288wtY74Nm4++tqN0XZE6cPHdzzxqxSqozGwncvD/UTO+owl5
ICPmw1Fi7XaIimXSk3OWovD29NDDpc0i3XezsfSID11XFUsBM7uD4Y2XMofP2U/ik/bs0qjydDvP
ySVss1VvMMN26s5a+sV+pHTR8mRdMPVIi/4LSvFeiwLc+VNwAo38i0ZwJ+WrNPxvQXCXKLptx6Qo
HbzvYCh/oxYHfPzhe92FTLHd3LPdeK19YmPKrz529hpjqjG09rHjQ37uLppu74PAXfZBexnHYVdH
+ioUSGLaVDtZFBEdgQgezYB6ajY0PLZt7C2lRqTSTFi11m6JvHx1xoZ0qsRc6UiyUDT78LjnnW05
N6tBJOMJ8e1088oL24exqcBHrHCe9NGmMqtHLyeZEoUbDo/fnsIba07zBotzU3dRi6s+OCrnEdpK
wSuOVbTojFO1qhz5qr7JpCvpOf5unMpDmww3aQcPHtkyq8I2nkqjPjYmMsyYoAFIlKy0lk8CIbyf
iRDjQfztHH9NaB3GDwbgqp+GHmTZ692mIvxMzvbGq6untgzfhvox9BnkyPy5Da8O035kYDjXw6O0
7F/XvjaWBayCf1Bazc7o2Xf4AEH4utMzNMQH/SptKDP8u2yoF6kB3E2wxmsT3gH7qZ7Af/ZGsRm0
yFwD+UAYNVT5QljBQvOCNWFSNa5hXX1AGJrmSiG1cqf4KOJ4X5aM/6OQ3KEq3sHlWbH12KMeaJFi
0rGcbX/roLmazfiU2037BxRK7KEvIfTntUfe3hbGx9g070PdIFDfjIb8QsD6omHzT28iMMxzpVWb
yRn/aP60n71PW4i3IIpoFufPRReTHtR8NvZ41qiu43xm+F5t7THaVU35bU36tTdNWr8ULJgCPBVw
Z4KxK0bvGbsFIZ+h+Y51+eRO1i4xun3eP+Wt8pJVFwp6FXkELsOalpUh1k6RPTt9tosuVc3iOgfI
cXJrwrKGd1wryHBHuxtqjJeTEmsrjiY+DUm7Qf+omfm1CThTKpPyUK/YPAhHLprRv+QHh5pSlPTg
2ekd7ZBkWLQHzqAttFtfqQ+keZWdAmroCyg8665MAZ3M68rIFkghbrRyeTHa8Qlo8rM35w+iIc46
7TbMpzZO55yHolVt4YsO3aM2Rc7oXNu1njxLIRcG2zCXECNXcx5oDbz1mJPBdzCldFD92tYhb+KP
LtUfk2IhJqUVcdtD4tg3V+veSb87chFa9n3zC2DwaGvFyXfjZTKPZ/7SB5tVenSUEjn/nIR11iaP
ZHr5m47PtZFfJYoCPDGHcH5p9WZb03invlvYnoerDz2nZVx9N3zRRLOPRbLyc/9QdpxpCOSp3TZJ
DmoL2d02y/NrPXq7kIk/acseSbPTRx8l90tmge2tyZqPRtNvrhd96bCLg3wHcOgP3ou17lpPOfbf
aSi/dSSKk9at6r55xhYZpdnFRx+ni2DB6HDZ5vnes+PHskjVhpFJQfMXuNKj2wWfZLD73vgpWvka
coGbU3ddti4J7e5PG+FAmU3vpc/tF6T5P36rfaOmORSCaWygr0rff0jQarsDcrp8SyAcGwZOFqwQ
H2WCV8+jeIts5MZMk/LoHRpT0eBgswAk1r29H2V4skvAA/2gLccBhMLs8LGf8gZ9rhci6vprDnzk
hNTfipH+VOqoCljRUI33tvVe8tRZN5p/Hikmisp5Hyy54pq2DKv+3KXWuso+Oi35KnhPAj996spo
jW/7YbJLeBR+se20caHp7NGd7okLBpFqmrHSqnHtV8VBc8ermyIbzKNtY8md3k7bhI0FwV0qF+4p
SaJ9Yhvb0JxOncOpTU/Y6a4jPX+8uBVofZGwJTKBo2fxTvRyDYmKHoLWHDX7U5xpNF48k2qE5hhp
i/EALwXgv8QxV2UwrtIu+qnR/soe2gR2NrbtNiiS0VkgrDrKrN8ZHlYKu0tvkqtrjlJ76fjmctLG
nzxLXivQatsQsiiSQtTG6JAn2PsLmWrPNcvmIsir00SmuNStTWmI17nirJ4qtKqxviHMB4ube279
xyqRj6nDYKOpig/EaRuR1Gza5uts2woAhYBJvw0+TSdLbmK3fvPH8lFaUBucpGBnSvCgleFVRo6X
LDTmqKG2oyNH8sDAhYPuhJ7QIhyrAa5823wapfsI7nkGe1jE2SVv872r6VujHS6F6uQ7+RKH89pI
2RqNcuWkL/ZQvhRudZxE/9BZyWpieJAQEOYT+prkxpNdYdeR06maNRIFkb0vLGxOizxhS1Q6jEUh
yqlCTwbztmQbaLu7louJmwQrk3Em7RycTUvLFA8yb98jC+470q7RvjnWcK1F8R7lFy0mVdRmxWX3
p0MZmAZk7qhzOuvdALYJZg81XUpp4G6kA0Ahqt9x8jxXiwj6Rsg1oh/FidbjGaM5H/uyeW0pz+u4
+fTc8EQBTKU1pMgPIf25j04dtGv1uwp9eojoUhSTO5JOpz2a7ioX5Q+UvHVi3U98vFA7CifeFUa2
g2P/6uxow6D725jiUEDvTudybfrTW2oMjz1/XcdCYRTH0ezXni5/w5SomcmEK+rMb7UsELbO62wO
KHH6q+sKXjetwhcCOiqJwqUYxwf1fsmu/Ojd/tU328+8yc64SLZ40bcdWa9xdTMrJvRohUzW4/pU
TD+ZHf6Nk3TR6tlXIIwYVQymUt/q8FCzFbbnJF4FqD9Ujci82VpFBd89sYtybaI6Wiu4hJp4Kobg
0TDbAzwXActHkhhYlk9t/TQHTK8nY5Fp+PsE0h5zbHapXWQ7I940dLJxlSPtdoCgbwoYywCoJKcA
3c1ZbmioKM19dwqMQV/7xeCs2KA/JfYnWoELO1cKpqykYpses3kv/OIJPRqXq35+r3sLN1lZbZFA
rB23uOia+8GgPV2Mbb+arPwnJapw7H5DwHlcwF+zHjiXlREYKKdsO1jY80aDvqnsgNZpCWPUgL5C
52FsrNnVY/r3VzahhR1uOaPty2vZ9KeSc5k8Sjbo6cjYOe69g42qQctj/UTXmaqunNaDdHdiprtd
4skoE+ojUKF/s7a4S992jQ+JtdNICJi5froGlZFDgK5tRf6V7G76dj6XumbGJSrZwoPeDYOF7+Cs
76Yi5Ko27dkBLLxV3xI76metxzCheRpLs16j3o7WDsHFnYtlqYnCZ3YE33NkpxvZJPW+62mZh3gy
hMr/szwEiGYEkR9j63Pi+tfAkOZ2sK2rO9iXhkD3hW9pr9LPIPWF4fOsIV4KitfAAZDstKD/rbHT
CMGU9i6pIBJmoEQW97CyrPChjSoACHJb1wAKQnAmqoUMLzhDVMCHQAcKUIGsW7XtvjuaRfnDVg9b
WbQI6lBb2/LmaHqHCj5pV2bX14g9EHOHerasG/ZTnolbGqY+gknP30rZ8ArF04Y2e3teBBWpwH4k
92A0rZcy+8OQ4asezqThLpFXvtRVR2ZK7O0KwVuI8Uc3UcqhM2WHjAnJcR98odJ21QyHISLfizeW
pkEKPRYlSlgmX1GV8wnOu71jAGVoRQV4HLjiMsnl3sok6SiavobyNz0QsSR4NzogkQ0aoyAJPp2B
8jSMEd5pTQ0GR7DnHDmVrBQJV+n2iCZ76BLOGJIz5OZHp0yfSEb9TXpihjK/2fguT4+JMouae43q
8W/ueSx3b8j82AGU8zKzXrTEfi0jLEpAcJ4adSbXNWOR1lPcUANDcwZ3Dn9cuxhDl+ZGgcmyRhWe
crLVSHQXynafd9GKnSpuNKWJxYFlPZPP8RohaLevIIyPoiouVeGtU4NT1ulhdJDg/YF6+me2t66X
74j9g6KjBRPVPz7/7BcuETrhZNEROImwKiyxGBSv1QC2SXOmfWfaII7kN0vcSYeutDR0drh2PTSL
sMG7YeALsP4YqA/sK4GD37nZrAg2kuhTuTDBEULI39zYXyPTb5HKCNU6rKBiwCxDzWf9KG8Vr48i
CoIcjCkScNdDvisITdcjbWuTc8bIG8l2irTL3I8MHRA4b4dRPCM8+wgasPZxuZirdG+7zh7N9EtA
YBKibvDGPlJ3zpjz4HXGgoHhzgQfFAzjD9sqlZSFIz/FplGiJxgyAJV6WnwYfr/35mE16MZtSOIf
fciX8EWfwsT6NuvplEC8IGJ2/KOPzi71hlcrZlMixJru0Is+sPr49R+tfLN6O9oHrLxN6zZLm08y
LWngmzTsNpyNEXQv/ljspOwuZJocHFbFJCBbKDG1bxHqhyapbuQuLmmCkJg+nhlyvbl0CxezO/5G
Uf0Y0/UbvBszlJXUg42u1QAp5vopHLNnM+8uBgwRPYkeyy47Om1QPQytvqfD3LNLhCtAv7pgut8u
K809YJllFOLWe5rTP24b7NIxRJMFzzRGmeQPLZ8E8yT77CukvidKynkc0mE79gis9YFfZuxHF+CK
m344Qfuu686l1epuHeXZEzbq1E1+puI3TGhoFNSNdks7XThHkRsnzXfXpqUtkP2ECxDi55pcIP6Q
aYeg9wvT8rhoJoHPP+5WlZ5kSzLPnhqQxOiGv9DTcmUkTtqkXc88ZlQn5ykc8AIjaDz6uoESpap+
sT4cJmaK9Wye7TJ6jFvx4ff+S4AonaQuTBhlDGxmoBipmzVGkaun2fUir9vXUDJShJwpX9AoXxLR
e0u/jnbuTMZyN5a/WSH3xlhcMQqsY6NlKmvjzW4NrOo+EmINxTXdXkixgS7w7KgDlIHhn1v3u5q6
+2+P/dvdf/ux+0/88/viZptOFqOnXBlL3Kc4KQ2QNLyEtQRtHhh5cYBvURwKZgWMmOdbkeCasTMA
VKY63G/95+H/4rGR4Um2CGiLiCFOIeuF5WGKZneFLCCD21JUBw8dzj+H+11ScNq9mF9qvetbmGZm
ecDwyy+AngnQMSLYE1Z0NqNYtdiXqKdrj6hn1vebVS5IQLnfnFvjEtjeuAm8mIuyn4/54X7AQvo/
bzVAVN0Ax1nmkx5ayb3ndDzf+9P852aq/pX7/YpMZxp22CgrwLqUcPVhBNwAt2P41+H+2P3u/QvC
C3ve9//15UbdEhnUCNaLYQnFrdTpWfJgVbwCJyYg2o+rAxO06tDa8PPw8qAwSCN5YJwqD/db/3m4
P5ZDzdr73bdX9ddAG36yDG+yW0MGCbz0wQtpxyGE/Z4Z35zxXUwUAGix4gEFqr1LYXoucppvGRrJ
3mvoVZnDb9p6A7tUDvCUoPWXoOuMaVr5PjCYmcuk5SCLzUeIXmlqBPvQKy59XE2H2p5ADuhcXKf+
nNYj6A5HjEuEux+jU+ERYBFktwzEznnT+yk79GwCsHmUZyRZqJ+bflrPJXL+EOxIlv7VhTxYo2cf
/G6YkFDNNy8Z0oNpB+0xKsnXnOR3nURy1xcB6BCm6c1A9rqsunNrS58rqntkylDinhFrUq/3QvYB
tmyDf8ZEV6+lvJllDmQoZHJJTSpYqjytOZcTVtAcnaEN+3mvDfqjNRjNuXfqk1GiGpnxn1cm0l/q
8MULsuPspKOSDovWOvemZZ1hCfDpt8ZDoLmX2ar+ijyN1/xId8ZGtsoL+1THsauc7Ne4Hb29MKzg
ITUDKiDMZ9r4aSA1XHqV+duYbX4qSup3iE+nLqJk4b+JNwZ0CyZe1dSn/RvVXKn95msYa7yxVllc
tGYuLnP8l+AAB9nxjPCa7mLS6+m6dXlX4MNR4uotHus0L86REPlZ156ZLo0nZyaSO6oyRiq028j0
Hje9gZ2f/bk4IVkXJ3qk+zAubmYoBa0sOT24OwKD/lq0CGZGbAtX+gQumnOIfYCcqYmFiVI1n1f4
MCkZTfr9RsV2M8qnM0bwxVT45AapZ8LsSWM6R3lj6EiFA+F127siu4ROvvSrvGYl8jNYmOY7652+
o033TAGy1tWbyEQJpQkDlZyZHN8VFZxZqXSt9f2xf758/wpKSrzwXckLc5zjXVFZGfzF/M3yvZ/O
nR9KXGwLEgGe4ObQQqvPkNcOiRa8jCPsufHLldav3iXPUx6eUrIt2Ecfh9F4jtuQIHfbeMVVLRea
X30KEwKHMdOVlfNtmPvumGfWytZ0cpKpFA0X3DkDmJ0mllJmh8qKH5qCOi+RmKuhVsYWmE2BbSbW
e2dZiv7NLs1dT14OZEezwkOHSzhCIOsG1KmoZG8yzMYlmVz2svB6JihG/+yzVmmj9ziACKbZMF0l
kQ80tA5sb4EwYBH2Wud1CIaTN6Ufg2ZTprLx1N3mauRIZ4z6kO0YbVOWjP46cOCWDEmDQs+qLrk4
tYxRwXL2PuyYOo2f4G6tIAlQ5QuCFOEdtyAPqj+DpAgTuf7ZVRh5RO6vB7SJK804ekQ3LYLZ+uuw
t1tIg1BGJxxvQcyVfxpLOn1hs8RgsDfca4BqlGDLeKOZ5Xgc0tlbjnn/3rnWzZ5vswJ7RHV47TQz
e0h8NBsZoB3TTBdVj844jnG4amcd5gUXQgxUMxlgstfegorJqxkVzHbTclc781cAfoqNa30j8ZZI
1ZvjnLniP/ttQXdYFC8TRixtsh6kNJBOO+6jZ0T7qoXHaVzBxE00yZlZlF77WaD4SEt32kyCrV83
/hZV6e9Rx2pXbQRKWnWM1HTTPBqIQt2w2s0QulYO+zw0IMllnnUb+zEvQzahwDYf9ISKsjH3HYOw
sTC6RdOCEy2LamkQkrGw2ORYMXlIVokItoK3G8XDqSQ4nipuFTc6KK48Ra8/4sSxcvkLP+NboM1c
dMwqdUw12zrxn/DzjLvIMfGKFo5xlOFXHxnmW0d8veU0hxwy/T7uRmuFHevN0M6S+qwqUaDYtfzJ
pMFluj+UVfTXIExrIXTcynV29SnOerNnZxyiFdNiAyMXuJmSDbQWpcusZgWOmvmgSsnG0o+Tw8jO
FDGe+hqld03IMhbi5ivxWjr1KMUXgcO2jLypRfjjNW5xBJuDVI3NzyJ0rfIy0k5YmJO3Ey70PHa7
xa1uqhcUU9+9nfwm3Q8BdM6mN6dg5c7hjuuufc15sWCPLEyI3puRHT/zgPEF7tK0yvxJ0Dtr280X
kXndRtJebl0bK6n0iZNrx4sRjd1augwfZYAuMFWJBc5XRGrNxmFHydt9qZBXfwSO8Suj+eLGuQlo
ofbWydgsCyb0izry9fU86Hy2W3qFrknZTNMjmqqQiWan4YQI7FVkVYSSRnbH82nGFQFF3sIN5SPh
tulaM7G+4jYy17WY1r5GvlYPqlrL5mdtTsCbYOmDknd2yjbehrrxFDnUzCawjCXann4pQA1gOKN+
y4rfUUuHRZNMbIe5stHSdU+Jg0SnxMnh2dgMKpRvPkB2p6ltZmdov5zIWwuz/uzgeG7dqn6kLevv
LM+4xAylaie6ZQrqaTGpIKgzvDGz3tEZ8s6hwCDdtJW+T0irgDrX5TsfSMbacyDGlRker2YcDpbV
/XXl/JoTAczvdg+Ewz90wZS8Zt0lspufcOyfJdoDCjUweIMerOtA33ZJcKXLAr4plHSf8YFxtbGJ
GQQyFoTGd62NwyI31G5Bur8lHeAFRemwHhWJFCKprtCkvYKUptBKcdbzJ8AvtQvbW8StMg1ntCcU
5DRWuFNZ7FP+smXd4iGaFBJVC3+LBkQq1zwLeBi+0Jh1d5MqlGoaAVWNPN07kb+wMhRwVVfo1VJB
WAlenRgVA2bVRYPHTcFaW4VtFQrgCmGMEgbeBy1X8hPOdF+yraOgr7rCv0o4sLh2tIOt0LAN6vxV
f+fF5godKxRENlWU2VSBZYfyjYwz0nHvj6jDrDC0ZvRsKSxtoQOoha2RHd1aslSFFQDbDpLtP3fR
nGxrG8wtwA97wyab4aIq/oDijgqKe7/l0kTeYWVYT4qiG98puvebc03DOVeQXUvRdmewu/fH7wew
PiROQOflXrvT4fUmCtzbKIRvpG7FUH1dhfed6KfyESz2ukL/VgoCHCsccHEnA7cukGBTgAs2FThY
KISwgCU8KahwpPDCXNyPkQIO8wY9VIpDDAccGLHCEkfwie8PpQpZjLKkWMpWcYyHBqSxhG2MI8ff
edCOTcU+vh96hUIeK6DIAjoyNjhi3WpE+4FCJw8KopzRBlllCqwc9mAcIS2HvOPoAYEvewrDDKRk
INQFNDPmlfKItgQ+twI3Qzf4NkJwjQVM5w62c6cgz5XCPdsK/JwqBDRyR33VKSx0rgDRjo4SL1bQ
aEvhown/+cO2tdjkqEiPA9sTMDEMLpJaBYwCoKa/zXhKQanpLVTHFk51NlTm1rizq3FFymN/B1qr
VxnHGlRrhbsu4V63CoDdKVxK4eAdNBQeW9xJ2fcHBfRsTima4DFAbazL9dpTkG0BbTtV2G37/g/G
dNwAcpcKzd2rFyEcGRh0cLulAnjXkLzvzz1RcO/7LUIRxKpT6O8GBjg+7fix7vmkGfUfU2HCfWa+
mQKHlxDEW4US12GKRzZwcakw49rcXdqcJxDjnDIZwa+w3D9UReMtcEfCqYVXLhW4vLkjzEPKuQmq
OS/0BuN3dmKsXa08wOfohEINELrw6Ca5Y7gyglBh8qEMhszh41qPN/ajfQsGar3Jl9A43U8L1nqi
oOua3mwIsMQ/qIDspkKzCxjtd43//7dD/J/sEDa7q/+dHWL/8xWVeB+KFvzP/ue//zfjn5/4lxnC
MIz/0G2L/xk2YyZXBdn+ywxBWfMf7PcMxzZ9Yt1wJfzLCmH7/4F8jIQzD+cCS6HKyPyXNcI2/sP3
Hd/VTctx8IXp1v+LN0IYpsrw+i/eCNYEQiJ5Xj4BX7Zhef+WhswWXXaOCNyzMSU9YPNyOURxSL92
hrRVxRn7nixiSnQ/VDGxkW4YIQwQzSEz4gY5lrp5PyQNsihiGICFq/bH/TBrUYPFgsP9bjkmA+To
LNpkgxnvrFpjE68OHZXzIbbMf9395zHoa1v4mlAgQ8YW0L4khioO91tmM/IgAF3wQCIAPDjW1aFK
BM20+81AAssZegEHq3ybpVuTNVCjI1NLgXCQx5d4GuBNU0DJ8+gPCF+jHOW5x5raCOZvEGlotbh+
OGxaLz9FjQJjjQxWfHoCVttxsSxcHd+q2DdT+u0XLjsuVHKHiDEbU82oP+ATMzbSbK6aw0N1Cw+b
3HqW/lBWN0gy/UYTPKcw8V66yd8LfJsxkpq9Zc6MohtURo7jVYdx9nNsHOpmg8ExQ7qJzNMyRsBA
Wr27P0+tcsEJq2eMsU/s0ePKLJwP94Mxy2irD/FlJJdsF9fTLqRzd0jJolHdWanQgGqGmRHJtDFc
LLBfSZweI5RnetuIvQl1p0LGtw/DATuuGPfYRp/yPJYgizAJKNY619niYAwQ0KmPPMbY1AP/eQhJ
vf4vdyeFXV8VQ/I4eka3wStYHu4HXbX87reE6vvdb5me6e4yAo181YG8P/P7QdwbkuqgzS4yv9ym
5d1nHcN/nk+bJP0mTLemtsueQHYbCzQsgrFE+D/oOq/dxrVkDT8RASYx3DIrJytYN4LlQDHnpKef
Tz0HmKuDGTS83W1ZIhfXqqo/xXa1V1ZSA2fYqk7y7EhQ5/iDYyH4Osy5ogUq9nDK7QVPApCzUg97
a1uwsxIpwVeLI4VwrHAp7boDX5mdb2JUe+4hC8lOg15G3CJcsYaGyNlloy8TaV2x5K/Jn+QAxVyK
9TNyY4T3MAWTOW7hBU1Wg5XkCPr+U8w8AzgcSlmddNhuWSXc5nbxJJvMrpbjYONHwUnIIYmZ7vz1
EE/P0gL/IsgoOgA06jiUWqgBLZSgCFzAYoG+TehwtfNKVrqKkQ/8wYWau9pvvGO2C3uOPC+cbN8+
Ra2VH/OjEnvaWeuAfd+XDfhlRhesgmWRq7FIBz/O+KzQLM0AvCtl2AmvYbQq3a7DTWk+yh9Cpbh8
2/4j2mtnwbTM0G1X7RHZAVcCPvPb99lXKxtDtEReT28ujxUtiz3mK82B7+MJbunuVzInn2SJB8YI
6mGVn+DhAMQpY4ueca8D5T5GkApcYtMSqojrrbH3p2gHVxO/xem306yh/sYoT6f1Y+iUzIvKJt0O
3LIFKre4ui3ePkh5TFv8KqGpQ/lI3WaD1hTB44jGVV5ApekOCmkgO/mkXFDlSjP2EAuOGf7mzV6B
rxXa5ZEUiDnedmLuKhTKoafxbB5KI4Dn+M4VhcOUAQS56VHDXclqL/lDP+Vn0023MR5XAxk8S7P+
xPpRDyDlCNxFrCvvPoMX/B4MdqT+W5dtVGqGH63TyRZ3U+VkrQOf2vhQVsIVL2s+DMtW/VJ/xw8A
IXQ5C+xGwKDsHmsAGT60k/4UDVlGGHn78XcG2oJ7Vexka1lhpwjUM9oNplKh1e2T4tivqjN+7zfg
vvoKJISJHYutXxklYziL5iqFcmbTumM9zIKapZ4MEIs/o75s8UTU7PBWL91oLsKT+oA0EnEn7BEW
OaIgBnxuu1efzusPvxWECZZMMpSr28lC+zO/aSSWza/6g4XQV/Rj7tl3psbVjgSrlxZynux1ukM7
6y15cMRiWe4aqCatLV2YK1W2uWDgB9qGkIjkxOA+77dTTrlrDxpwkIUHzldWuEUaGKyHzCsxuvup
Gm+Acuz89GuYAv0aZpN2UVdIAYHZ+rXpgC1lDoIq4u5oea8RMb4uXiylDZUSJZKDg866fdGrsWdA
LgqMv/zlTWcRuxPmIe21UT7ZO/DKMRBVaz8EHqb6YYZ5VebUDGzm8tf0sosF4yeOnpSXG7H9e7n1
J5RAeIs/behrmBxZ8A8OBMtxzZsvSDue9Ch+kX8Dsxo4KuBry+8PQJri63SarXCoZ1sc/NBV5wOD
CljS9uwUfb4qe/AKwkSt4dbH3mte7uIWWqlFiiL38tk49/tGFOflx32BvX/eBulO+IYAzf0dBJdb
z7OXf4xP5+2EHRF0Zo2r7nx/zSH8iO8ZomMKnsHnKCyxthrIk+Ny1hGmEOQcdOw70iL9gKfbww8S
3PCLIc4TDQM26thpg7bERBa52p7He5+t4wf+J+Z3eGjvixkyZTYQ5ddAbyPPrCfMvfFa9Ke4WicA
yEdA41HweBlcA6HIT8JKF25EKlIWeEWzqr/RXl/va5PB0rRLJqsPnfA8iKQpnGcaU8A6wPA3wUc/
81vpjLulKO6bcauLfzjsEccX4mDIbpu5dxXlm5ulv1kciMgo4Lrtx2uJNhT+J+3J8XW89ze5+X1T
lHl6kYvJuqfwCJVW2piE7pWWlu14DTU0LZEME2jBtH+o5yHT4OeL0TatEiGqrZPeb08mu4gg0Sei
UvtL5/wPvot3H10+GPu/6FObLZ7fIRML6wOuxT5Mr4m6RtTJ223t13qY2/drvUDfF3H0LQlAQuGA
zcYYfhMUx3AnyeY5A8DOg/0oZ8FL9OQC89ddUTMYdVHu9YPP2wNLbiYHj1ipWCdokSCZW/BqW+fd
blonRhojXTjbmKM2ez0ZkaYsk09zoSzig7acAnWjbF/b+8lYsKIzS1oKV711K7aYBEQfxSwmzsCQ
WNBBFnOebzPBTdmk2EK70j1AapnLRxkqz2xBoMr9kLrDR+HBM/Kg2qfYs3n4W+bwA9tNMiKXWjPk
n5ag0t4Z1J47OPvBKl99enc5GN9wMaEHUJpto6b8gmdLxN2LqKTD2xWeuAPRrqDyw8cjmw0SGjZQ
sLmZtcZ+JbnMsOXKH+KPV+F1s7XUB71KgMlaw3Ist+XSDdM9wqEQi08BzZhVHtiITu+XYoi0fUJX
prq1zDm6ZMwQT8KOhGEJSweOXg0ME+ahFf9GyV6OsWG2ECVhItciIZAJ3LQHJG2dk2g+bEfGtVUF
kW1pJmcdQwoZ6gceDVb0rV7KtfmZEb2w57vIP+/L53JEoUylYRuXqnR4SweZntmaVqNvPIiPccRV
epgah2kmNpt/gu7UG7SMCBj9luwoX3bIyHPzW7sX/H7/ckN8JBfdvNkOS+WzCvYaNPrf+jZuQJCM
bclrvNznUg1ydD7Os3PiYZ05yVWEGvRRF7aInmHJNWIQO0GRFqzoiOVJA6mQctWkV5jDRemTs7ID
LqjxO8DmHg9Q5sW++DA/xUsHqXlw6xMqamZ9XoqY+jgtqZV4F/ig4RTg492I5126oO3Gd2+Pu/B+
ugyX+sT155dF3bJERGzVGw4Opu12MW8+hg8GMKzY0sEyokUllG7yhX6WTq9fIoewi83yNVj0gjZg
KJ2WZ1B2w+9uV36pHjkg/wazrCFHhJB/x5IleB66eXgUPvQfFk7tSyexvUBCmp0lTH2gd7Y2TYQm
XozXEUs7DKH6rzcQfkZHCKugaoMaOQy64sLH1bZa6ooHkzxJPKTZK2I7yJrB/AjCbn6L960KTdNr
OjcNOgJlOldMDpHmdr2vIeTOEN8wlvaUr3e0MSEpX25TbYsfzmkTTCXzlDNWZE+/+AE799tN12IF
Z8v3E11VtW1P4iPD1/9qYEroJbkH5QvYsGnW0N4xgMsGqttdf6gPtbyWIrs/KIVvJvPkM8ItFSH4
strhMYNvSXVMvvnwleIOW34BIrEwtc1oUe3k3gaDaRBc8fP6RhYdIVp0htVs4Y/zTwvQBCnID2o7
x+w4T6FgwgSy4tuEhfQm2d4vvKMO5uwrsvNw2xd+nztQ9WmbzD8ChO5vVZVdqtj++HV01MvHmAXd
T5V7xXBNga8Vp0Po7lFNSNthzjXPYOauhhejUbDcNwyBuNKqlRfZRnWD7uJfgtaAerzEUraQjMW/
P/S3eftbMWAY9e2uEJXcP01g4g5H839f/fvevz/+BSmbokqFYcCBS1tI6yUCNKW9x04NpROL0aSi
2qddRhv4DpB5fzVI4/99leEdCpb6/ptUJbEBm6flaIoRwqP3PxxnSpsH/+9PqyUy3Zk2UEfOAj1G
hpMI16omNlnOqRTxiikdoaDP7N6/UDbezabCpTahjmBdtyANvCWScnKae14vsPfk2P/3pVLS4mPA
PNjyTmO7bZ22uIS/xW8kM1C2xTUtWsP2aEeh/Q7OrbHxs8FeIXmRpTLyW3mS83eXMvyik1vWgaLO
e31hlFb+wNTHWNHxxK0FbkcnQeTBJ57lgHr6qkBQHuPAZtFMrnsRdoFN2Kmp+byoqm26dW/ptnzU
jsp6khjELQXDY77MYFTW3ew3v0w7wW2pRU3SVan13fICDHhfPe1w3X3KnzRIryWffhMzDbSIMg80
y9xPT6fz1M9uXd3oOon+YOr8xDEVdpABZ9oqc6u/VAinPuEp7KSbdmwfwuSEvy15zYqlfha+Pngk
dHPvp8pKZ0RFWvJv/xPvaFLL9DB7GM5sD30P6mDyPMw2zDDHR+7lcwoPKbXLVYunK1WS3fwJUH6v
OKf+Pj3pFlP3fep7huBcOoiRG7xQ382zNWj2/bP5LW5VCH3RxoQU1bu05OIh5aDf4cdCZh8MZk1L
PtdHjA4A0PBTZto4W8Fo4/zbI5cFcKYeXkMsnKhinx63u2ytCUGwlQezfbsI1wOUyM1EwA8iNN2C
jgiLVvwZ4A7GlplQsrdxQMITWVsxW55jFmToePwQL/U6kNt8vXvlHfcoxMJItkrMyO14sgYvXLEq
SZLOHyS50lP1lyeXc+BSC+73aI/sY9Hq/qHb0Mjm2vyFIdb6Dn3fbbxooeCeCRJtdX77IGxE/eFV
K/JoJjsPUHE2tvmARiwc26eb8fMB3zgIhwpIZq0SbKxzvh/on5UlcxRpKbGxHBHfkdyBFRgg7+DG
5NihCbD0g4j3A4oHqFM/ZZBe6jsdPjUVdg8WeG3KQX5CQSU56iJcqm6Iq6uDPB779QM0WrJAWUaG
avEtbbAVH6Ekm625Fudo1MegO8VbHFn1S7UANoe+uy1uzyNAgELE9Y9uK/t77+qxHZ7aOyvT5r6Y
bv8AV1S4y5dpoLXUIlf+wfihpKMSsD62+Rz4KGaU1Ed5XgfjhbtR+aZXbu8MhD5l1UpOCE2zNd1L
9y4Cg+imlp5JI5CwBxcY+M+lA8X5viTwIHS47WXh4J2LOTsMQdiab7FYgCcmX7SNN0KSVw8d4ycO
zsxmYCZI+zemdHzLUr4INSLqxfgbVVsR1jO4hvTu3xR/tKeaX87fwzLs994oqTujQ4H0z8SAGQF0
37P4hxa9X9FHiqE93F6re/8F0wc2BIamOb6HqForG54pzRCKxO5r9sgQaKKysF5MJ2NPl917eHzr
xC6eeB7nmKYzZiJuRArGp4W6Edl8jsM9zzhzsEv+iRVd+PI7UFHRQbo6PiSIOUtgpfe8pbGb23sV
3Yxfpgg4dxxZGMQ+8xgyAOKGd3umAsKV5nv2YJE8MbWwRsGubsrLmT2aaZ/BY4m9lIHEFd8kIlU/
SzjoiVOk1GrLftdsIMjryEYvpYzdMZsk74vhxFzbD5rDlCveDTck3YwytNBmjjXNLqgVBd3KK1f8
JdmquU1IeLlowxqF2IvjO7RRgBl/DfOv1EPXkN2AESFSZr7A2CeMFsOaXDJHd5rH3fAQy6hrpbOy
MxEBfrzVyVLvrNclu5mHabbJEnfoHEmy03SfJh/khOcXwtMA+/vaD4d1M77HLG/gLt6Md85ehkPh
6i548lGc2YCch4JNj8aBoQNzAhKCq9XrgrHiog8I+XZabifE3j1jLXtsXe5u/ZPseUhC5YixFGkY
LwXc2csmP3suTKAWzcIV54TLwR66aBZUMJpP2R7CRLUuhzNTL06i+2z3NCkVXI6c+qG7+oYJGmDZ
hWe3FS00NFttN+0K09JQ7LMrrRqKhcLSFuiiHFbT++X26Du4j8RaTaf3ToGFwJE7zyMnXMDPjP2b
b88OS6ZB+eDUIIgtjtluEOATAIA3zom8q51+U53OtHFpEX+JN3nnxuFo8SDDDLtHEoym5wL/ZYNJ
KEkGulVQRqALoIrRLfYu5oiF8PvvenNjSMPCcNIWjU9HFG2iAzKrmC3ps+9+ucXSfob3M+whpHA6
Wo3Fswiywq5ll7AXLO+daoJ45zPCMn45ao3BjiZfSK8a8aRcheYtg4Vqoku0mlb7MRzk35bbfORx
w8guG1xG4szuYsGRZe9tvz+4/EJVRXVumZyvPCiyxWb/3ECvo/cHqe54rK3860mKGkjAtWExXqfb
sOZJY8OG/R5jeoCMQ1qn8UmcLVFKEAMzB1on+UpnORVzOlSulYCmQPYG3X0FPLUCpq++ijrzvdEr
9Le8d663emzwrqtcrVgRaFIuFWJ+XD3HNcEtX/Oqswlgr0bPyLYdq/EncmmPPfKLUf0TqadJH9rk
6nUwwZNs3LqzRRxg5gRV8JnZWYhs596tYTiN1pP/CGYPvE0YfnLD7/36WQahvkswrWhZCnSVHNvJ
uzAS7nZU2LBGUwLJ8SvgbzH2Mb023WPNhGkTgfFrjg0y4SP65Lut5Z65Yfu1Blc79+xa1FDyMjXJ
GrOHX6k5Esfc9HSXG/HEochQsKNL+in2TTgv/NiLZjtuinJRT+E+PKk/2O/rm54wb0absKwR9lph
YGLgwezXkb7jXbhsRrsvSHDweUZVDtjSQi9WkVNhiaeCB5MkP5bEZfil9sIIpgUcslumPgc1tOst
ORQ95rfW6zFyKSjn9u3HDBnRGao0QR5ETe4bNpL3ODqhWyzmcel4w6E5aYvsKzmIrnarUF8SpgaX
6N9Avxvm0gULgj+zDkLc9b2nDayTz4XxuyyCxofo88X2q7IsTxySSLXFIxf23r2f3eaXWrzHgIsu
Dgewci18caQnC/j5C2NdXiXUq38YYuEI+jJObTtgx4eC32dik3AP7fsCID7nW+p7sCoyssRg9C/b
0PPfdB3EjWpPRuNEVlXnDKfBDc8ZTwAF3sDBh1FSgCglW+aERPw92YFNCzm5iKLHZQ7MHBOylLwY
V/Ifuy4pUGTB4ky5ZJW1x/yH8Pq7ldcOBpmIilfTvsXA7BflBDu4Vtolc6B48QL8GH7hbi3iXXUg
t9Ktv3mTePo07YphaYl4urGqxX2uUrr5cHVl2vabca42qjsusQr3cnhnLwsdDU7+UJn/OJZJ9UBS
cKL0mi0TmpJFupK2s9dugmXPjNxWHIrzA3tUrQQyaUMAZJj9zN5lxl1ahsbqWdL3eC0mHsWK1q5/
mA8eTsSK/YXFIv/IrcP1sxC/n+8LmMes/tN4ITaPB8rh8v3c0o/Xqj42JzbFmPkJ85uPiDLBlefq
5+thXl6NP52S0M5unEszdYuxyHP65qCh/L+vlBsmhk9taXxTnQhPO8f8JJ4/D/iIRB+zfclA55ig
XIWtwXJbyR9wy9NLH3S/KX3PIt0SHrcXrzPy1Ofpy8pW+VLVXQiItHs4UxA52xKaTrE/L11zHWJt
aT2D0cUDKqcCn7nxWfYQ61rFKnKVgCypnbkcg/EwXCXfWKFZLWmWYBi/Kwf8FqjiMaP2uBu1dZcp
pFyqiyfqsgfK7/7IHtm89w0rfUg1mmu4beh6aZ+YORsQcenG2PmoJku3rjBksFTsyVYzH74WcMCH
GDk002LrMtRX8Ll+eWSgyZ0N7RIDVcHFLCcz5kXqGceus/KlgelSjnoe/2hbx2HcdOTtyzaCTl9g
UF+ysSbMopg2LDpKZDlIJZcCEe+7b2lRL9rbgKuqR26PfMUciyCJd8XcoX+nOdzS9VGYHlA1STf4
NfPiRMe3BBAgtczSTxU70TrdILVPRWzdkUy+W43mU2TSyqYfBji9sXaEr3swXMc/kY9XWMK6ugqt
1323Z9RTxC6m+4rwH/x5CTk5G0vxweBq1mM2So625D8P43mo3VnrMboofghNMXhXTPMxH8E8vVUW
2stD5CZHAAAMN7nhbolX1xNzdRTDb2O6crTlVYu3W8c45TZ72uKKuc90nF4rxdV941hdQ9mKgKAo
xmHtZQxjGJMc1OTW84mi+XCNhuMM26XJhotHMIi8YpL+HTREOezbwz/prmVjcAB+QWCyITkTI3K2
kQDtlvDT2vqfcgb0uIduFhITBwIYRDvltZZSp2FZ2KTAVMaJ7Lmy8WAJPmmDU1QtCNh4PxzQDnSc
APmtiN9bDvPTZqL4XVqSHV4Rx+Ce9WIyTYBBbUU4wsC+P0hYSt2pNIgXoe2kxZu2aGCxR+eB2Rnf
AwE5PBI8UJOlE1GzZteGUQ+aEf5MHlxCD2xxV20gZJJH7Mpeuch4eCiVOUjCNfmSXvHVnWePdhX3
FuFJ4ReBRrgCsf0mf8VkZX/tpzG+DyqwPs1vFs0SyznIoX/KB75IH81isHsa/umm/hGjBNjxit7Y
6BPb1WBmeDxp/Tw53IUdtjld9cY4X/dFLe5erw2v+OwW4/X+FglbAJISt43Jf+cL94WRkH9tz1SE
BBYgHT7baW9LL2y1rOh9Zp2kB9Tc3Agk0we0xJoSMyjSDAXDfzVX6GTVC9DNBiYiSbTz89CX33UE
mCiMZ/IkkRsfVIpytGFgdFelX4Ca4laG33kjQIjHmsIxviiO7xuNmCKUhvNhQUEAXkjj5/Q8AN/5
Z8ZsTXDYLXNzP5v5Ebb8QX0kK2UyKGCs+BtDlveR5aCr+yJGLKwtgu4S0OB0C8AxmAylQT8DGhds
e3gWN7FX03ytwxvsdIzysIeFjhxw96iAkz3hs9jb8A5eZIbukZgz/8SqIvM4ztxu/dzGs3WDWgPW
KjUoJi926LNlb/i4VMbxlWo5I2sYw5hXEVCjmV/6KSO++pz8hJrLUs9WiW26xieTAJ28YlovxkzZ
noybDfBp+4HlkoEI1/T7D3p4AEXzs0bXx8AkvlTJhkd6KPgErvA7fBPYhcPRzHkfSD2+6Yvshtyb
45sTLtMcNtf+iED1N9uTbzfO9e9Csyo3eXqTjCnOCla25s+uKJMhHnLC8iQlHlj/OCGkddvaySeP
Rfveq7n5lL0fTlV7oMngZVCYJav95gBVbDRxp8Jw8baiTMOBP3HEM4zUrcB2JINMvahtqgHhrxsT
/qDgwuvgmvBiXQvW84So+5gYKO9cWIBGHjxvKWaXu/JUFIEuBIALIA5SzMwON7e5FO+m4WzGLv7I
sIVwgsCvS5e87pEw5/E1xjsOsCBrXXWb9bTO50SQBYyOWAtUdthynZjLTpHzpu4e9R3WIbOtvOB4
VM948njNBd+Ekjwq7OpOMoRujP/zVcTQOGEshU8VtdgxPL+OkmJ1yi0yvJY3CAwBlBUYzMlxEW7t
+G3uWLyRKl2bh0/vhZAaQsrzpm00t1mQYNPFdn2NIBvEJ7IYVDf6GlObqAf+rwQThN9pB2AOYDRg
oK47jCwpN1RAX3UFeIolkX13gbGuHTDlSdoJ82xbfaQHDnXMOZAWOViA/gAYxfSj2CjMARwwTQmS
o6hu48Ww1Vrssuz0934RLxO9L4X3vPrMfYJfnJfLVEf5Ytjd3pj/lwuyjuC2y8v6lrukHM7bU3Tk
46jOXSLrj1d/zhFxMnLjcz/X4XZc5z68fPCU+I3QoXFk0VDbpR/1B4/m+MEiY8OTK292VK4GG/d2
7CxpbraYN6z64lNkhHHWGMYQEzO60D7TEUzW1lvsq63yN1eWhEUYzITAyjiiufaUO1nQTAFKkxQH
qMSb7u6M7YWk1MQrkkWMjqlcS0h+9HlXwtV0OzI7RrAM9DwuWdFawuq3YHyDP4yybxD/got0ciHz
hJnishc20pqDpZ4WQF9cPf0fHhfP8MW2Eqys6ZI+69/omD3G3M5/AYT3vDwr5n0TFs0TjSFbnR1d
mmX9W4ssEY50S1+RFqxaxsEQ359O6f8hS4y2KgsIEJ4tRjTCB3eHz/jOhqUMu8jLztHX2haakC0u
jcM7OwJ7nx/Yyri5gnfbOkAh6pd4qS37r+k7kXgGrfgPnGPeburRaivMuP1hOJPMICkuqRSY/uT7
8Nqjqmayq691H274UaS2VQE6/VfnKJ1DuZGB2bV0s9b0IEJIARX0a5RKIDqAJ263wP2XF5cfxrIM
7ee+PBF7iBRmzu4g4seCVd/KLKCfBkh0JJfHoHIqhRpY3ZGmepjAm7/J7mptaBGn9JdIBWLXeE35
wu/rPT47M6t1cxED5QSkKDjFUfjUDuNnGAfSXJ75rS1/o9qPfpCDE+BizU5COEeZ5YMtnvTJZ8to
jvXiib72Eh7ZFDTxTUSbYWbWvZuUjbEeAnCGUrNNfJwkG6OUneQP38muBXwTdp1oseLLk/KpAvJE
x1R1ypPxQH45Y/iz7D4AT164iWIJgh+7NX3wGu2+3osPdZls0Z3JtQ3ZmwoPPsp4ft1qXwnfUGvD
oIG56BGQeYYVvQv7Tb7KTnYkKZMR6FFk2GwbWyCfcnKy1dcXbXXChCEYfdzo2199sNpTxVDIhpa8
5T1GR5UN7xifXke4ARg0dezgZHB3c5TTaCurh8nPmKu/lAtKJq4fEjvsdHAXwEaP2d0BVga4hTfl
pr/TUfOe+2b5rpBHDl6IABYUkhMDy2W7ybbaRiBCDvSr5MFaRl59KPfmfLZLnGo3+uoDt1uStKCF
LOVgtjNMt71GFx7d5wIrs326GRzQRYjRYuTCe2EsT9m5d6R5TmKJLXsClA49gIfHmIXB/EFh8yjf
H6K7tLd+o/FpgW9/3iNbHLRXoJQv57kUMODhOtOuP638pAbpQQvd1eyvguTP+DpAGxBVpP1aP8xi
nqGL61s3s6B3QHRj+UK8YeoAiKgvXntFnmtbSsyk+jAXBO6xfXL0VCvWZblITwWZLl/ag+91WIL+
skWwUKTPGDoNlf2lXpPyS8UWURE5lbwbWjcGqZnQL8KnQ4dt8QnV0FfobCubsTNGKiwR8aPew/sU
gNzoqLHTib+o3kvlo6dIermS7ONNaxIb/F2teCXIsgYhVvhbnIcj3gG8DjnEVPrGUl0Srotp6Ef2
gVqCwUtuFZ0lMNmGiHls18Ii+ejmsKi0fyg/XeNBXj0nZ5hTqZdsfbxFTkwaxGdgXICwsa3I19In
c93fkapqFZ7z1ZsiFjp4VN2nubmtvp5zHq0X89QrnBBwGyzgOitdCRz30Ofc0tzeYcTChzvXV8yv
UA/AYWffHq8V6C7TqUV4htEhrLQ9U4GWAfyNk+4jSRbGHmLZHprrvv2sLqJTU0enXvnFjo1pDAIY
heWjbDlBOGm0BawhtYKGxiDcptCUqnWIp++eKlvfSRPJO8StW129nz6a42w3LGs/TeYRCedUtufa
Z4PZdqonLM2PNJxrGxECCScz44/Xt4CuxYEUs4yx9YG85sF5ZMxC1Ts9cWnxJ9902Amute6MZ7Du
+hyfTdxDIPUy8bfME1YsBuWXGzrd4pre1/nT0alrmRjzXROZkgWkOv1Fpm1e4w8ahpYbGfopTZNb
7epNTM1BW1PZCC0LQlABiH7aLzrVqPfjjXm7H2tKbXTp9bwlmU0McB6hnrwPy7zcxGKgfWvfCe7x
XCou4krXMWoKgNGjKz1Vd0UaOE6uBnAlbnWK3cxOdgMqo6A4xkG+UXgwCbj+EnacdKRGZ+FnBYdF
YXGp9FNDgO1ROwRmfojS/aAEhD9UQK0Upr8V+N+FGgLnEMqMgjGWUzFbOYXfY+LKd8YcNo8PO3Vq
uFkRDITGSvaY+B0GtRh30eqp+EVYtQRbNmCV1QXTZXBXhldgTUhXIUStCR3y7fTGa+G+R07pxNbS
u5q20D8zyS394RHlhM8zBdCWMw1LkndDreRACe8N+YWP9IzP7GYc1sg0sB07TkH7SwzeEj+Jon9j
C7OP5pJAUQ2DZ7FCcIOP6VPF3yTAxBV1FjQqdj4M9QkMZiTXPW3pe1o80WnY0etdwtLdMLcM7Qbb
Mc6qCqJMzNB8OI/tVp+TmAWrB9k2AR6c08DSHhEs5F0M0yF8Ocq4IPYPD1K586hIeMNZepXuUEZL
S8CLPCa+rXDIfeZF7tTW8vvyV7KbbLGjz4RlP+7b4hC984vWGQGoBUR2HACcl3AWhvnQ7/IJhyY7
A4MsACbI8Vwr6WPSFgTOlfF5MhjX5AFlCXUZtRBFgsrtZRhCyU7ZLbtG5LFXcjteMVy9lYnNLqS6
yZZRDvWORoIbw8OrejB30JM6XP1buwWwLgJBsCiM8tKTiq9QnTfjaka4fXJmY460eX/SHv3uH7Df
vdH+/+H8//4TH0xUiRlupf/7i6cRvqcjNXw4fgDVNj48WX0ffISs83/fm0hy8vRW35EKQBKTIbok
E8KCa3gSSoGhnEY6/SIKh45RCl/pJYx6QiFJQ6tX+GzQK/771r+/lHHHdpqW0fa/70mvnL/Gra77
74+ZNYYGVWX6SNsYGcRy44pj9CMNb679v+/V77+oEqj2//6YGqQH/77631/8+3f//RFD7d4WkeR7
OchGwR7/vWxqKOx47y///VMsYWlMYjlZ4KlTb8N+PpZ04+oEUaW7BwpvVtIiw6+HpiCtrvVJmLPl
uG3x/NMmR8vd6JR007oOp/14b1pEfty1gtzlrZZH2zR9fplKdlBU4UsW+9ZTU5WMBOCNKJnmkRC7
Nc9rd9+O+aj4zwLLnDK93klOQjGUjl4Kny4J+9F/tU3oZXFBk8cEwcSkb5ZCi52UWHR0QaKlMXTa
5A6eaKrEZJ0n16wvhnkfUZ+iOOHo0zg3tS4CuGq6Mcg0kO1o+CrEQl6qdw3edRhMhupyV+ZxzjWa
ib3XSAYa45bR6LDLWllamjPQBxQTP4YIFm8oXol6e8KkyqinG6qQhuxLCo4OOyVcCn2FeDwnSyMg
ywh+5wy2RUNCgTt10BqbgYMwaRg2D+I4T4vntY9loho4YhCS3IEHOrMsUVFiURPFWGum9BEz5MBQ
viuIlyZG5rMIktdLjSHT9f061HBgEKEza8jQsWv0Xi/w8vI5iLb80n/ibPaFxVTipNHsjtsnim0d
ZsJowH3BsW0ew6ZQdaC9XpEkRxJcNjxBLJHoCkNOx7rFIJjHufKn/McY89glYS8aowMpDm0DW6wm
aBEwLCQj5zU4s+r942/RZfQ8R3WfH+4FnkRYg++xSsB1U5lNK/1Z5H6ekRUsNmm2aGaPcQpmubAg
XYJNosA5jkvuNthNWlJE/G2UdVfCTct5mf2JMcwHNO80TWM6kEE6W5hgAT2ih0hi5lCjRN7ExJR0
7XuvSfOvqEJtIW3iErOEoTAgLbxaOvJEv+Eo0fryXXuYz9d6klOGUoYE81jEnTOCXpvwiUKV2aaM
VyS2GJiYpsU9QDNM0cujNtcVghj7kZTo6QWbGxcoIQNTVLTiXLESXSKcmENiqCPLkCMTNrPYSP+w
H62XpUF29YuZiBGR5R7nPB/34SnC01ABeVJqV/3GFlj+qVn4E6Mq9/OUsy3Bt96SWbLtO1qkEvrV
y5gW+kvhKYmpBsjHw/ues6Bkgla1AES1qgkISDU2Azn9mmFK7xIUdtUjgqaINqZlLI9iQkvQCzlz
ZaIyKRLEXRhztMWKeexULJ+VMpk5NVtZXGYzrJhg8g8E88XYAPUMI7D5dqoSk1MJ22Ev/xuEpFtJ
CTu3Kivkg1VU5BGp6BreZ4uOkia+h6TMvYrEriDdFrIKzxAL97FNRf9l32ccqEWfFohqtaXGBegr
pocZanz0wEzBQ1xKA0OG4v+q41UXUahkDVVfXib7IfyKmnEhqfC+REgG/2HvTJYbV7Js+ytlOS5P
Q+doBjURCfaiqF6KCSwkhdD3jQP4+rfAezMjM6uepdW8BkEjRUlBkYDDzzl7r80SG5Ij6a4mizFE
nCpgm+TJpXH4FpWMlEsn029KI91OZtuvYrDoW6O3ik0LWoYeGMP/oaD538xWTAGcvjYziY7pZawY
TXXMEMd0QvzccwRHiwtV0MQqGXzGnljn6aTdO1be3ZUGJUw6fmqO9j6OfNalJMVETKmPLPujLant
D0EEmIIEwDvXouUorJfC1rlWXyVAEwOXRENsmxdocGXzMObCek9pNxoms0qHXnAYDRvSkg+KTYQB
DODGad2OPMv4B5CLxMdEdwRA7aCKnJlaDwxIxxBbQoBKhOzVe0/vboi7JY2U+HOfBBE0VLoJy7su
m01B0LoBrdiw4RuBbqfsacwFG1cgfqdn6Iylw5YhJpVtbrDfONFdoYfGWTP6t8bon0vYWWUPt7Ib
SWE0HPoTEbkE57yiAJUM7WeJCVhLabZTzTmqqvi9rG+GCB5EEDKnqEV6QIuIg/kYSfYXCbGmjncK
WCJL901LaVMGOYhKG4eCnkzdDvM9SZTZszcudgW7/9G5UbDXHLbDyv7I7PzX1NnelvS1AWYHPXhy
T2zHWKcB0hLDyKM19jcdNjNSc08vybCwqJd6RUvLCO3tHPb3cdVGUE28F4vYejrN9Ck4zVDKtaSM
W+68DjnKUfqt2hB/DxNnVST2PnM3Q4jesNBaCBexetH6hwmEYVs+LC/xEDgRB1Vki605BTeQMyXH
SfYSe2a0iUBcHIyYGU1DtgNjHDQeQL/RFnacilk5dRuvZzNdMPgY4CYjgdZWwITEao7CYDMM8g6a
AeJmaZW+R1hFr0dkcbQZaIJ82hWMeZTbbh3LmOHVzQgbZgVyJgc6EecZPUZnkps8bTGI8EtGKpw+
Wes5tmXSHbh6txAylzY1CR8IIvhMPa3LsSWgXRGVfmM3NJerGeSYmOh9GYHGEKKTr5lG0yAnzbUT
M3RG1BOlajuUSxjyqyHBTV0dAhlmfok9H0oW1r6EzOKbSgaEUAagLQKqMDgAMRM0ShiEJwrJQujS
NTSnJt04zb2pV8KPpMaQEAD8KrHoerQ2td/AFfbGYfAUOd6EAzFjhinQYqMcqadhuKntttqGEAxu
HFuep5GecXnwJjA3Rc98P3YscBQln02DUSYVZYtbWia7mEG7PmabOEAgDxTzVXfpLguOb7+joVYm
E/l1sXj2stZdB27OkBNKad1Z+aNRJC+ihgI7siCHfavow1OMaIWx7kNML0Wb4FviYpI3zmubSuMl
t86TSaAKDLmd6GlgTlqKY6sDLNswdK1cWHuuVG9T734GWf4IJmImb3tojyqEyss8wLBjdZRGiNLc
o6gfcrpQjeeevCL/KYNgwcUzxS+Ty0huwYHgzOeJI5CDlW0Nu7tKtVucrbRemTQmoNxWOXsvdFwz
3hvmT7ltvUGx2noCEVviBBS+MT0sU8sy1Gj6l5nKl5K4wvVYaf6o4CwRj7EeqF/WciA8oNKtbZEi
XYjah9lx9lAr1nqMqMHQ661bg/3LMdqvzRBHeqsgGXedn8UjTSxRnCvQK3YzYxhjeFDlxsYTurjr
ef3rToYNLC3ISSJ6n0Y32tlkyc7rCU/7PfnFu3Cim5Qb3rytHTIrG/Q/Wstk29IysMJtsg/iGVqF
utRZGW8LM9pGMd0rPULFT8gbNqS4x6y4lECiyXy4oXoL3MCKvXOo9Gnv9HRfmqRcE/nhbbSKIX0W
JbBJbm3yEVZ2yHhV2hgZNf1bqu7T1Tq+Lbwgg56O7O94w6rnIJ/dfX0iJN56nA0b3y0RozmWtJnN
yXZ+iZLY2uAAn8nGPJA9SmMi4KglefmkIskwBWSS7qAVgoRCZAJd+rE1auqcSxXmGG4nrKStBAwA
UdutckI7ZgfdlbodPa4SitlPW9v6yptQQ6r+xTTNZJ9l+QUhwmiA/aoR1Nc6HzUgMdPXROMXuH0X
7pKzn5z6aI1W+FAlBOUArW8bpIquadkbq+5+OF6lTrnnHSePcsWT1XYYfxTy1qggUGEV9oVDElMx
EWUcO6+RLh+7DLJxz2vlbUpQE+ZBygYyfZpC94NUELkzJ9PbtEX3AH03POUWS1kBT0qmAq4cb6ik
T0qSxD6S1TvQwYA9XfuWGzFzDa08x0EtEQGPBAcRBEaMDHTvjncBEipFSYalyXzUCJar4uEurOjt
6ds6dLWNS8y817Fzqov5pGT05aic1IPwI0jp7ATpJH02Y5uiqyYoePo5j+BbCaji5gayBJLjiqZa
T9XL4u/V95rHRKWLy3ZbLcrepO73nlOLFUh4SM64ZeeBJkbI3rPFIVLLCXpfjlnRjaFcJa3ue7I+
1lrul637Xhpch1UmtqlO7wjqPEqhlubbNIlLg7XgSWNopuL2PR+TdhWZCt2kSp2tRJifHu3BoIQ2
hqNtcv3oIhBxTpFzb0I7p4Um4JYYfZokgiaOkWo0MUCr4VMjGIT4uYK/9L6r8UArLGWRPoW+LTGH
qiFGpjiFySYAHoyIPH2EbhZD7GJWy6dByKBM/SEDPqSTDb+iiqafT9hSTNmxh9dz0Z2afle7SbXp
INBNjBBsaUsObM8L2qdEOPhctOAMqD1nsvfQVqcm20RTv3Tc0Apy8qBxqnJov2T2lWD6g4ax8hR1
9/QUngVBfCQAip0Z8AEKvaEHMvY/0r5IiflxfXbzYtV22imYmNZqMkcFSbtxQiwt7Xubauigy3ul
MRBLppck7HdkttM6iPRsk4cEZ0lOdgPaknqVurBWpEwhq/UWv2z7grl7PBpLfMedVZBdLMt5V2dW
jyJWRkuS1/0w6FTeDZuZwExohdbu2bTpvYYivCVSis2yzsHJvhRBTnvLcZ6v3dBjvut9uE3f0I1K
jroYLtAtb/nDYa+1FGxCtXjYhxoYPilFZppuQSvn6x7eKCh2VIIOOX4j6vHB7JCWTLy/2vK5B+hJ
TbBCRuBlr5oNxCsSkDO7xaeYQzzMJqhMeS22WSeZ9WnMXUagUYBg9hYhbSuZNtntuPT5WrhoTfQB
0/jQTF169NyWo8O1GOs0IS4fJK0uZUU4mQytZ9y2ynT2UfJQZsgYwqj7JCTh22xoDtQdRY/HXH20
yI1y8PYXine3ojmzCXsEOwR1hVtRUlzASMLLPY3NjqsABujGRKeLHtGubXUblQT5eFItrQw83gai
uNgIep8QJQSrs1Hs+wZ9XW/NBdW2tVImanL4oO62R+NCiPqNLEHYN0PzPbH0So8Y9LyHHppMjY2I
EfWR8mSwtoJAnds02g3DfDtrRnosXHR/41wdvb5r11UToB0MYl8mwX3aIL4mVuloLuMdCRD1xsrb
FztzGMFpa1u9ziFUXoAgL4NlIuYaCPHhRdk3fJ7RzhIzqpiRkXsh86NZ9BilOrTT08RxnYuNKfE1
TC9mBqcWSA0wrgplVcvlIOSoV3OpgXwjvZwq+BVpRqU1xudcP0ZGrPvLqg/LiG0JO+P4bECZxDxA
2gXCjspAYVhN9a5N4djoInjUGhwiM3Nh/rBMz14z29wMS8oa3gphxke2hfd0TGbEFmpbaMY3C+VX
NNdQ1AuqO6IRdc6AHBY92fZNZzJeM7KVLNzSt2OPgtb1nqAYcRLaHKgOw0JFDX9nsNhgznI+5zhG
E4LwvYdItzFs9Y6DquNDbJoTfCdBYhIEi6oYN6JOmHOILrqf7A83fMDiUNGTgvrWe76jjB9axzBF
LdOj6c1RVC6Z3f4g1JYAQKIWrbegxFuKBeugdeg8sj762Wk0hRKYAUmZrGNDsa0iEcVv6/qNU44G
UwBWz9Ss98bs1Y1uIjzV7MJA5q59mLZ6nBtmGp0N6bRECtBCovYgXmUq/YogIV9mpPpGyaisXOpY
SQmns4erVHgSGCdcRQtkzPRTMMfuo2wYiCiGVxPNr9CM9bNTkmsOl23dDkg102osHmdT+3ArPfqg
tvmSRKTluv1UeJKuptl+cX17z216L7IL2WXdlXXf7GhnyjEcN2Edv1uahS5r3ysuqLGFmbftaaux
NJxyFC5TgW+f3J8YGOBWhmxiHFgNjak2XLoYTVjlwVEZRCh9+AgMMnENlOJlwO5kCpoA1/UAyzjT
N6SpLZoW/WcWeM/FnOBfya6LFcOnYDzHY/bu6q3azvBVT/UIc4wAT31tx1qJIKf+OSgLFhNneQl/
0Z+A6h09jzDLhH1LOTfFZtCDWxa6hIhPz7oJiZtDDKU/VV5NbZiPAqknpjjZv3Hxiu/TsQN563qP
LskAfjAHqP7r9tktirU9EZU2ljW21NJ8tDrWv0K3mnUWktEkNLFFo0o+ekX9kOVc5+jxjKx9xag1
UEcGe5M31qEpC3vnoDwwM6ffBoJNqIuT0wwKVqFcw4/ALkmLS3zylHpDxIridtaeSEsQ8mG1SovE
25nsLQ5haX3GufDu4qS6zBqmTmWY4wZkKpROF8dLXrCRt2zfTuQmACtHviIzS6+A6/uhEJ7kLPyE
t+c12l4Qs07L1CF4NQvyemcTkf7APCNKfjZV6Vxc2tFUDdONPTgvHuK7HKsfnhdr8mUlvgur3yrb
tancxJ3TN18hjTe/bNBKqMqctx5KDCjq4aoO2HYvXftSy8tN6ECYVVHo7FSw8HpHcHoOM1JJIi2m
DTYHjkBRHAg0CJPBiqHTvwrnxkDKOoLG6vv3MBQvSelIokSpkqOqeDOmOd8ZMj0GQautJoX90OwX
kWXXkemLj18oFtISotjObC+NcEExhDl9jjCSm/ZHDzmtaSemSbPC1GE38AravuViJcDf6Xh5tGJu
1zIumO3PtCNGrnCrRPeyXWJojl8bvKti1D7tfkkiyyWZ6Gis3KT6kdgjMUTibDT2iWvtRfHJvlRE
wo+ama0iCH+HpOUczBdae/E2UhXvggaOjEDNUJwI8vgME6TvuWLx77BlcSEhasoeuD7b9WcWkhsR
6y7y4nIh7/zPd6OpuVfdYqiSMj+MniyTu+u3h7XjTgyqlyJiUNOawp9Izes3LTe/H+a1DRPh+viP
u9cf/x+f//3j89Dwun4/dlwmjGqrC/XNfxnhkYCafQV0X+9db65Q7mYBgP9+eL13/dr12d/f/C9f
+5eH1+8LoM1Uw6cO2pBIM9u/sr2DtOKvmZY/8Y+7169eH8/myFMih/ZheMSgLK/kesPRheP292Mx
B397TDoLvcN2Hb85+QxxdRYrDxibsbJoZR6IO575K0W3t4L8JqsgjAYjQYFXlm0+gKqLtEgeZljc
a89lS3N92NXzn0+ky7c4NmRXDqrd7x+4ftv1oaAptLVVdLx+KZaWdSCMGidbr6XE1Jpwe67fd33m
elPmDaNbis6HJDYxbsMg5eHyMq5Pd4aU+9L4nCxDIhj2BtytNlqBGIrYkY0DlK2FVuTUDPODjGtx
XTH9tZLusUsY0AzN1KzskvCw640xdggiorKZ0TfOKESgzjhl9zUKtBaFK+l+JjoQSS7gVsPELGpb
xoVEdqTAxnbxQnFKFlBUcT3Al4fXr+W5QrrdO+BAG3C1pT5gb7g+M4SFPvsBGYaZoiv/++cygnb5
3Hv7EABHIxt8+Q3X312FYiGPiIEUVjCnv/+/P/6X66/943uuT40dkxRdFbhC//6i0r+/sut3X5/4
h9/9/33692+o3KTden27//29//B/liSaxGlzzHQ2wDCzWP7cHJACAZTrKPQelYVw0dDx2TlTd0pp
PYOTgp4xuKTk5CKmdfmTcFtSs+uAqUAZ7SG9F3ti8pqT6BVTpZQ5PikSQzT4SZeR4IhupS5BeYFY
IQ1M/Bwa7du2ovww1Azim4ytfsPOhYpTUmVDKhC2TU+MmaURUHl6hTlCgIFBNHjtNmD2IWxaAW3X
0HjzntiAledUsaR5tYZ0ViMntkuDdRUONWYlhvVD0SD8dKlFrBGoQQvDo8h/DSHB102FBoq9wLpP
p0tPi26NXR51kV0+dTYDhJooXJQ+YF3okq3ZdDPv7vArkhUV7utRfzSc4o7tbbsaMw0hQpzsMi7B
u4FAG2ipMHh06jKNjG1gjvi5yv6S6SUXszjoz6POYKlngqmbjOn6RQ2ekas6lOO0Js1jxLiGlljO
FRE/GCQJq5K3cD8mhJJuJZpLyWwxSO6iYM5W+ewhodG7LxmmBD0mtbM2PP1YRqpHfkqMPNHnh9DF
AKI53muKrLJjDkK8FqTXsEfRQ8AQEdY/ewJ4Nk3RfmjOJs2yjkGjZKKfphcCp9FEywoNdYRfN7hi
juPgaMkfjjR/GmmPebalmWZN+k7aaMejEmFAeTekyA2drH7FZZCTeQfnpOnC8KZ26ZPqKWmWid7O
ADlYH4RVjvvaoXYImcGS8N4cHSXOzAmaoXuqNfbFOpVpV8AwARi9Yhh8Vql+UqYr0Y/1id+55a3o
CERTMrgThvVR1EvflpcjOIRpjhikJCY9yMACY0waFN9OFh+zQGEcD2txGxX00LicwRQionxjZ8Y5
hDJiagNU3ZZ2QI0EBi6ysSpS/U3rzF92SqxaiLmCH72lHcAJE82XXNiPg92MF3qPBhhkP5UowGzp
eDsHHk1NM+QgLG3CNZWme92lCio8cXSCx9Qa5H2XGd/SwMUfZ88kBqAgswt0u9b70GrgUrr5NdqJ
kLg2bTaSnZUuul67+2QYuBR+SvguqVaXrsTEZ/aZXyWsamauzwxX2LOaBSNtJLBt4WhrxliGX6bO
Zzg00UtJeysIvGpNVPamVoDbAvq6myAPDloakwiXPxsLkb/mHRJkP9HqLOWzXnanLPfQwBGaurZy
ha3OkrvBjNxdVwW3bUTQiWUVrCMleRgjBnNMWGM7vNdZ80OreAV5hQg2D+6rUr+00Ujpx/s9CH+Q
bAXNfvrSU1sQZYBPwGhp4YlIR02DDisluW+dyOAtihFVz4UGUwfU/wqq8qqLgttytun1cn5AjxCf
lGsoKrR9AQX5JuyPFgo7hbGnbUAqsZxvTAWNrxJ5iKY2rz9ym7ZBCyFxbdrA9yz0bTqtPcQvabtx
Zks95l2DyjBBKMN7i4C5i8SZPT0APx3R7VQcOycOL07PNTlkLGRZcbgZTf2HSyIiapgC/aWRPk9W
3G/bdImLiRx5HqLgs6OF1hMXeSasQR3HntdV98kl7irwgSQ9bJiacHaPw4AsZrrxBjpTcOwdH/jv
Rs6guCunU099qRhbqqe6bTW0pdEvwyS7t6ZZsOkkmt9RN3T28PxSpsRoXIiJRrPjeatmAaS3eQfv
JDF8MdzxEo210RKB1/S0PqyxrbcFjErG+ChhyX88FqHqQOehJkXIsZ0FcGKVYKqABpSnKI3tVuZ7
wwQsJEV0B1lUodFaSAhM7zYBkPV9R1J7PaMLY1j1TPIapqbhXrXtvDJceh9TRaxqoIXWgfCkzwRS
Ko224mtMQBKqhoTjatBehFa3vOvw9IWElFl301GTLsa23tkMSU8LvzRp8JjOggEtMFvU4+PYGejB
rZhusVjPRjUfO8Q1mQzz20VkxpHrlEN8Sqs595s8P9EnJYz4KkCPIWYnEJ6n2mm2fYf+X41zepga
PmhvbsGVx8BpqiGgjTC+OykakGwc71L69gdVMVghUQZoBtF6wgTUr41kIiB4hZf/ntkM0zU7ue1n
gT56wmphG1iYtMZchRIp/DRMp75JskO9mVR+T24Va2rh/QQbTDO/w+JrNy+pq8VoZqpHm6FWMcdQ
RG2uzLlwvuzlVLUNRjhpfmoUJxA9O3Z78/gRaPVZaVMFNIe/PsHxrmtYst0cC3IdPZHMJXWkuuRP
osvJa4QIUED5dQC9beB2jJmxQS1fuz4xkzO7qR3rqWy7kBxz+RZnkA0ToncO/UKwUcuNrlLMFGHx
HIkoOkR54x0ma3yLBKCKtjCng85uD3kJN42QoS9z5AQJOihSlwt9X3skLi3dQwILt+MS16M5FAc1
daTblvqWVFm+tNwYf793ffjHS1x+oI1jBnP+9QtDZ7CdG5dX7ir9SaQZkB9HaWsXbzm6yNd87Ba+
eLFl+zjTcJrS7uAaLncZpBM+YxfmWvcEAJLG2xYwEfPm3QzR/useOs/rlv56Y7kcCsZyc30Ilp0O
OgXb2uqa/pAGP0KrB7F9fVFm2yriBaf2PlqO8NTietAl6XxjLzmFcikiagN0SbncXO/9y9fIwuO6
aWMwaoyE5uQ12khUbGlDs0d9mRI80fcUdMXyWf6+aZc9ah/LcKUxcV5ZNcPOnb6QWa+I1DANqVkK
bTu2HayE5SZxJFKm6+N4gbLONd0YLzN3thhSdPXOUKF4gcyaNw9D5+p724Fn5C43c4aQV3R1tlLk
eEGqAhZ76CtcZ00pbyOnZIGwDeMw9aV5uN5rNGEcKmWXNDNoxYYLI7aGFs5eTFJy8Oj6Gq73bErd
tW0h4YriE9nc+qFrXf2Ajn2I7GAva2gmRoroNyRk26BdaU37yHxgLFIeCt2tt1HiAmVr32fFPo9a
L18xNqj5CEttHYQCy47TmofK0M1Da0K877mG3nQ26gPHYKlc0MmwLj0HXP/CE8sCaAoVgtKKad3U
WuRkDNQyzDEvVRDEW51oUVrclLw+WaPfaqljrjf9ck9XAWL62aQx9DdMrkNwIUGaNESuHPli0LEv
CS5oUL0qDyFuEqNw5ob+6r7sZn07Mh89zMvN9f2/PjRpKWY5zRze7hCA3vIZsHP788YbYai4aAVW
s0dUm5NREBmRiahUbcsexUvNhtdbQMK/D8DrwynBU15Oc7DuW/fRNNV7VeGpG+ZFK5nMSbuJtPHD
xB7Puu/s1Vgd/zO3hjayOjGeDWCEs7enuQN8M+TKS88a+GS6JYQi9R3cYdqP+SuigEhoE/rIq+E5
+t5T/SGeyiOjKQ2RKkrtZS8IczlhQ7zC0eScouf5HbzY13jHxCJ4jp5ytB5bZ4Jwusq/gSguJ+W4
pe3JBLHCl8QogIRdi4AaNu4My+mxbrq3YgGOgSDZsKjPj/CkGwXoddNrW6iO0bDTHua77rPk4YRs
kMAzn8Clmhngu8HpqxMruu7e+K9sZnHIv5ob7QEzGkPCHDc4whv7FH/oVDHYUz1+aEbOgN9YHPFO
dYnPzrkZtzhCDIvggE/EMMBqKkCjT/r7PQArP74QMmnfYDNGaPEk6JSKDbbzZAFNuafpM7wYJ9Rp
gAt8/LEQCTJGr18VlzMS7h7tL3k2HsUP8xA80o9nr9dixzJh75K7dmLPwLJivCev013wNeINf1Uw
sLtteNLjvYWBv18pFm2bQnJj1QQ+r8D1qxPw2bmi6L4p3zgOcMDPTCeYGp2yY/KB47IiWMTXrQ3B
GhYcpQy9BcZeAA+9uCFG0UGBQkeNmJQLOzHWDSTx3v0JtcV2/AjrG/nwy+s23YRU/jTh83ZrLoY7
q955zqPItv+Aa7/8wTr/j6LPL2VcdO1//cVw4bmzL5zCslh47QhPNKmxnZCOizRVl9Lm+c+fDzHS
GXDu/1nVo0oyU8eoqR0qgWTFT7/FsdylH/0hfIBymqFb2GjBJXbWU76lreic3Nv5kyOEfS0avWxh
u0z2mljAgG0T+WQLJzUJt5G7D4oLzE5VwVBdm2IrPAJqXfYNWwPJ3xtEE5SBL/M3dL9NvsnfoXDc
4gHdVS/DffKQP1UvHR2HlbFufiVkLLlv2U8Lg8t2OGcHrv3oMDUOWIz1O3M7MZHYOvcsZmgNSL/g
OssScINv38TYNG2JBLbWnB0rMG8oS2cLd1T34tyCYR7pZp/swff6za9m+LKf8hM43ugbYwKGBucb
BxTBHvaRKm0NMO09+UAMqREoh7T4Rj0yWHiq+dCx2sAq5hnOangNAlk/UrI9htngJO85ZDvGjw+I
zepXJBbuudycMUrg1aU3nPH+HZBEvTsxm+xd9oFWfyPuzRcomBvPD3/NHwSr+eY2fsoWTqPx5hL0
eer32i7aWmd8oWQMVyvsUz7W++4eDCCC5/y1hCyC6wVlk4/cGXMk56mDG+Aj8VfxvpDgWm84w6a7
BQHwZGqrX4DJYsdnd7DuVvF6B8wS2CcT7AgD4bFfjBdHfArg1H2dZE9APux0TrTIoYsv9AYOW2R8
52nNLmMt6h1Ehj1/YrgxL/oX+fL1bvxJCc5L5QK+lYf6fTp679SVW3ZuG/bmO4FjaL2AFs7v8gdK
QhSi/iHZuv6/OfIXuP9/O/BtQ9Mt27E9z7D++cAHZN+i6DLU2XCHM54lwqNZYzi8nh3vzVgUpiSA
rIsf2GZQNmE0esaR1C7E70Wr/G9eDEEI/+3F6JaF4lmzyD7417NQJt1oN96gzrFBr5B/hIxGhT/x
FoFow2HD9WONz44sa+qq8K7q7kIGuNgsn/GPxHfXl/N/eRf/Nu+C9KB/+OTWP7uff4ZbnH/mv/7r
L8iH4qKM23+OvLj+0J+RF67zV8uzTZP4Cs02iLX4M+/C0/8qNVvafNm1PfJWWWf/lnhhLE/xdUu3
HYsDwPnLf/yZeGHaf/Vsx3H5Edu4/sb/TeKFdPV/We3ZmRuO6bHiexZtLrZs/3zQx3ZsJZneRoC/
ntvS84gCWqBnLZqYt8lqkM7lFlnrMUUk5aGFZcJuac5o7sZK4y97rL7nuhOL5rhGTInXIAQRrGLv
MrVDfmDA51FSIqEUVEKoVE6u0cL6jXtIeiFZmYl8IefH1T9DUzmPYy1PRHADbJDO/KDaGQlzzgJP
JyK4yH5CjAGENa+zbmPXsMCaZmKKPBPDYbaIp7M3VVY1Gy72N4NxGrNU84sm2+oqefUmuP+pG8Lw
zSq2sdKqfYK2fwrE6KxZMQKLSspTm2Qv7hTOR83ck4xGYByjwM6AzYgE6E3ZB9FzdZ6KormQ/bWa
pOnhUZv3ecDlh6kvaAGT1Zss0YPK+oVe0pqXrnADYCsAGwP0nHJagsWwgaZe0rxqI/YkUj6xTJiR
tjUrJo29NKnj4ZrMJCq5CLPP15vONvaoiyY/1ZBxAAnyMkNtpp7LQ0rvCnxBQnRjwmUVEiv23Vg8
WGhyz5L/r22qeSt1dawaWCDxRP2nz4FPxnaJ7p48AKajFdyMHq0AFJiJIEtC7qdfjZr2mmcqP2vZ
CrhZubXL8c5aRsUZfHtkNuOlyQbnJlFiNQ4lQ5BBULknuNlTdMh0BbzDTH8nDmkTAfepqvYpVwsg
cgT2UzBojCn/N5GNudBUJckB3h2ljNEUJmAkRrt5SQ/FkjbZlTki2G52+QTZHcskf42j8M7NomFd
EnA0CudNg4tEDLt1LxSYCDbcS8MuMC+2weJdOO6PQEYKgLYAzJNV4Omd2K9Ltp45HpeD6SlQOnaV
YQcV7W1aIr1Bq7QuMPt0Yww3sO9gFI129scNf5qcouxxiDMaKxTELWGyVVjdhUbxzgyWMAuCQ6VB
aIRwmeuqoNrltRvv3JjBqEmkHKbNvryUAxsBp0USLKHutLiESP7CFKrpD47dYPqYuzsXCiIp7PEt
+XibNjR1rBTMFTpBY8yZwjOjur1IU8AwZul+pGyvmGad8spuIVfT70OwFXIdX5u1scfEkPyy3ei2
CPQPKypR/AVsyQUunru6wdNaox+isTetZw3SREd/c9XbpFRqI2JR2zsUZEMxRU78sadvNHT6p5sT
QSaYOmuppGU5ZjvheQjuRM+V3MNbPgOKINGsXZVWqa9UkA2YaKCix8Oc+nNHR89Kmk062fLk6mmH
bzCCuAsOYQoJAY7QT3nDQRHdMM/Gp2zSp7LvBExNcOJzo9G8qtzXhFxePs4gXUWWu3eTCERTPbPl
0QtYTey+p6q8aAqoVmGCxS9jsMkpzYxyqZQnx9kiMmVm6NcIcvU4ByYfo6DL+dxTcRfZzL6rST0P
ZUFztMECLFr+RDuGlU7wgm2YIB519WGY5YtBIwsZWbejNkdUaeE/tcW4GDrr9kx9fTZBrJBfGqEy
tiQcKZWi92XKlK8i96OJ3h3LHje/7BxGuTK+CpRATOhurEvXFXfZWBGn19ZvkzuTuuAOWHzntNyg
VKlugjIab4a2oHximiALWvlakX3XoXqksVejiljnNcV4TfnqBiPI4n6k+UTR0pvRR4YEjTcv/Wiy
eh9WyBCMTn0zfYjXJNR/dhkQVORdyN+akbYX2yEi7qjG6iUaNC62vecg+8gh3JVUqkmkIzsJHom1
/ibxlJ+yJnoZOgjIuWwuxTxvhaovmfcUuVRqkZxfPUsgGc4C5PvGruZ4m9r+bFftc5zVP4oxvrRZ
gBbdFiFNGMaW1Ux0QOD2P3LUjYcKioUrjYn2AzK+gSaG7xpALhwmXiMxl1Y0a+tiOHSAbHMqq76p
vopfkQovWZSNB2PSznYnOZFH85jk7q1BuE+UowW2UEsmkTSA2Q9YECtcdo5Gs9x2zVcjyH5kWRCT
pzN9VbG2r9T0PlX0t+vBfAvTCoB0Hb+Omn6Ool5u9bdKUymA/5CEHAtbdh6jw69jBwyc3b7GYJeD
PlBUmngBag1lotnOj3MxfKO4JS84WZlBcC91DVmugezL+C7niChN5RGw0iXlndeGDpkUM42VCL6l
+2aQ9nsqHWZWnOveZoyASaElvdO8s9th/LYNNMKCUJChar6QMBKEmSSNT1YuC2DvxwbCxyF2f8Zx
fDvoNMf1AI07a8uzaNpHQ3FlDZLulyWbo9skjLscsRm98C6Uh6BeovUKVu4E298xEvNOFQ24BMMN
ANppR3RqPMf5UaU54KiJFxl/x638afVLvyK2nmuilIkYaP3cG4x9+/+4Os/l1LF1XV+RqpTDX5SI
BtswsfmjcmAqoZx19ecRvdbpvXdVt6cjSEMjfOENGY0s6yMR1bcprFRcnpHp7Cec0oX4na3HbHj1
Rq8QxOfcAIO9y635MhkFYgAwx5tJP1qD+aUJ/R9dhKumqHeTE8iTH+iuUhuk9wNqcoI2rghOmU61
I8jS5oEtPf6q0o0woth0ydWIySbxaAjdvDJSeNzyZxb05QuXh5qTggO4wcEBSGBvKPArAaSALVn2
8KGbLioLw4EcgPvxL0t13gjRwFmsIq3DI54ymVCmMnyrHnCjQJ2DaGlHf5vMv8/vg/LYWBXJbRf3
wDp18aMJNMyOQHCGpfpTja9BpejOrMO/7TISgpgoKmy0aNcZFPtm3diX3RyuNMx7ouM0q6QWoYhM
k8LWlUj3LuMoLaFtoaGqSJFbxrSP1c6woyr7lq3HsdWUA2DIb7nVbmHzZ+xB08aSn6MEDLIf3Wrz
HKRrmuGXHhKe2y1qr7pBwo+gudh6KfHHnGYHowbQMNRf8wT7tRpP1kN9k6rwQA3yV670TYN4qtxS
1MSvotPKqzSR4OpMMbECMFEJa2ajV4pz5MMI6X06LTkkePM77/62EYpsRUNelA010mWP4mcMtlP6
AxrKj1Jw+lJofDQ5fb1Q+4VshURhYNxjFPGGXsC3pkd+MKH+89CsT+rLAe1TRox2UlmX2nrQhJAu
dn6aHq1hC4Fxi/Nylyv0GgkQDmGp0aFJLdNmlAqqpPIxgvbcEPoxYW25/56RCaap92rU4XfYtxc9
EbbmEleKlbJFkVKBViExrWN8CaqIzBrlFu4JLB2klTmRVUwhhU3BDl4IyEkJkRdnH0KZorHWgVCE
FGmui35yJERfA0hM4zDvaG2/04BHGjgUL6209DYytpYxE8/dVG8qU9+kwyIaMV7nDCUzgtNgbcLO
Rc5MpiFJPW7WNeRuW8un+o8umzVg5JlaPFUyAYRxdOJbUwQwgCpnEEnXRy0A4+5RLbRUNBR6v1Xl
m5W2hyQUvo3IfNNwYgNHiNT6sBRnZ6Aci5B9CVGoKcz1nL7LKcYgiq6dpRq35gHnl6DHtLVJJL99
8PhpUK9zFZn3lI1OjdEHi0EU6lCsUD1LBsSgKHQkTegzZWJ8IJZDRkww4xN0QPrVgBTF81PN7DBQ
gZcA+ocfm6FQ/ecnz6/jqoocs4M29fzt54fnD2TGHi3P5dX+/fD8yb9fGjLWKtIUr//P9//H2z9/
+Xlh/+d30jTZKXKX+7T5Wsl9/h4nLKyJ56fs+3BL/32rSpPWpjJEBOs4AxXde2GgMPx84ecHyRLR
Glru8N8PtNT+55cdpJdtBfs3CCbKX+ZX9nyP52+p//tX//meuhWJU0mTKd03Kl2KbvkwZx0su3gR
eQlECjvPbz5/5/lBq+muUN/Amlg/F9GMxvP//vt/v+xTCqJdC9CoehBHICD53zeSCj31K0boCcJ7
4uuiim6EtPQOnt8z+jG1hwdY63SMA6+h5/SPY8TTLCLKRro7z087ITzlyJFknV8N0V44NOoLp9Ws
HcgnkuQC+UFHCmIVuJzUWwQoxs/hVXmnEHXEDh3huB2RC232S+bnWNxe5ysRKQL0xQ94MjhGNpH0
Nj5LqHNDqzP3cCoTOg5kQTaCQPfkaL2gBTgjcj2WxuvjbJ6UcV79UKfESKCe9lBiM5vOurjq0YIa
vO7O+iVXQd9ORqnkBvYMxzgdbYB1/DWw8WSumPk6NhRbhGH4tP3JselBUGWCcOgU/Q11SQqhEUeL
o3w3hwAdKrvxlStbCewDDycsIEGr4E95TndwD7HYQmoR/hw1fvz+YEtypB0ePuQm6QzQLqIBA6NG
dXVKZ7hVnB5H84RwYVytUr/tPBHmTEgyGx2zbfEWtl7xtujRIb4D5HWfw3+Agb6R5Q/UhEdwJuaE
qvuBj5KxMpEau8OfnnV6ErxMP27Ie/Rt7Gc+xf1GWFO2J2WFS4kaV51u2Ucx4QPVomBdUBDWdXgb
cKrb6hmjbvU8viXiRfg6AdBqA2dea6j97x7v2Y0N+nGKV9K6sB84/1WvGB2uQBDD3zYdukgrmSB3
RSfjy/I+DOuIVA/yHwGqiehXQpbpHDQPWxHfDuT5ZJBmSOTZpJgOzJTkC/WQNabWH+qxdH9ITMO9
dWgHZ/rIoaHeaOXvETPVXq+Inh4RKd5TPB2pAAP6URWH9HD1COwTuoX12nROEJf49kqF3so9Yrdh
q6fg19yg7O8A+0XO0dyg5uvrp/igb/Tf/Jt/cXC611eYv9/xBbpi8Ct0XntVIUInq+AUujR8VoRf
DICyRp08u0VQY7d4UunOXTzlVyQsTpyKBeYTG8GFO04y6sS34PPHupgn8wSCbAFZuqO6CcKtBZdQ
Rg7yRBEJVzLDAx/+WPm0USiWh25xwUrj1gq2J6aO4tyKl2P49qEBKqbxZ+8MtD+OuOk9cILS1joi
65SsgxUVWRPtKnu06b/6SLTBpL9QTX+5K29vcb8R7HuL3Ol3iSJe4STHGBUtG4H17nJOHGTNpd2M
ieRqiUVex8h/QFhwMtZSblPNaQakMFOUPivhjtHEccKosYQdsMJW5DIAxNvhbVD52NqNjFRxeDgj
TmAe6rotxaQb6KT/fpeChhduEdzo0ZHI3/B8EAEtKImDOtIq3M6I3F943eRY+dUdrg9zGbMUoGT5
4Ix2+afZk6HIELp96izUejBqZLL9HJL96OHO7kEoibFrqY9gTRW2kOloHkYUz7H5WgNAsyPvrmJN
gZYdssIxKtDuPzPlntq+ZT/IUVfG5NTXn9Sv1/QlztR8OL8xE8AmJ7MzVPWcCaWIg/AC30dY0c6j
arcsZx4ms2wHmTzEUgP7wPtG4sfDhe4lPa/8WOaHINwY1Di2YbYTt9oPLasRj5H5FXJfsO6QG9bX
Y7WJX6JTiP6rYReHcRXeKJLQm7jSOFjRIbvFbroFQxhvyXOKVwImRq7wARr22asHFsn4BiSbuuJh
3kTRzitw40Ke7uVWlCf5tfubI6EwHWvBwzmyWqMDroN7sRi1wrKrr+YlfqP9Co0RXbn6Jv+mdI6k
P0S6lLKq3o196pOzI5VosKKhi0HOvEdP1FK/+l9tMTw6VJDasE5a3SCoo9r8NxaPibL6pqeo07tE
dVqrvPSCLcwVzXKUjx1h4VflGwirVKLaVXREeBqbgdLJ7oVfCzaxFeSEe65tZpRdaZSbq9hFtPbA
ZCl8RsUNtwAmp0v00b0Ofm8cGZ15h2CtnS6eC6ZjzCtyIzlH58sD+cjrM9PhcKn9Z3GQeEQohn6k
vZMjoAhZZ5VtWYXwEZC0mveskdgV8zdljercRXLASqjmvgU39ZZQr0EQHrw/dHEw+D76CSOPfrjD
BVohf49Nh/LNYckRWNnjDiYWmwOE7uKGEAV6HaHLGFR++Iqh0cMbvyciVXB7uOVw/EFvX549pZri
K9vOmLYgVSP+KsiUMFEOkdev1WXulTSwuj+YlQTLY48J8RL5jcLl43zDLhNRptens+3xjUsU72jy
roblpg9sPWOwiaM1622T0D3b4G0ZOqgRr9G3ff4fDnjH0tTZha7XXEZxcVqCeu2mL+A+7eA1P6Gf
fcHZNFLXwP4YCVwGhsJGNWPU/cePiJ63eZ/Vo0awix8AVwD2FsAeATiit9A+4RindiL4aPsOl+zO
ycA2ckWiYVHIgTdEE/LIPOd4C7bVSnTBAK+ZVsmv+VdH5BsAcs0Z5TGFGtZK5XNAeZyk3OC4wooD
ryMYpGhcfct38Eps5w/rx0DQUbYD6nO0RZN36Nqzdoy3G5WDyAMci4PVlo9bvfLxTl0h5wEGBz1i
7GlFbMte50181zpUz5qSFv9LCdoMbFp0tkAQMAde0jOJ93d7FS8s1Hvk4EcQbpVddcMkyWbzZM8A
xQ+r89vYDajbhisv3HVfiw0ry+Aj/Apuwg6W8C70EM5kBO3e44jdFs0JRX2q8o+T/BXuaKiOVECw
tXafG5PD5uSMhgej7PHnhFYIhJwVBFuaZS88nOaCcg5DiPzn8hDR9Od+EwdrUNaS31M1wqfCXMD2
LrvjwgVZYWT++AIePbPX4dTn4duUQPS3Aa/sQCraJA3Cor5PODQXNxAXBDwL7iJbT9lJ7R87vB8c
AauFh6MHe7SaZYzocMnp3g3TL4d3eCdozgKEEDchj1ZPNpq6S2jrvqEOZd99U7eF9c4RfbrBqBFa
FhLW+G266CEjosQjV0AOrLpbfYy8xDqVa8P1A49qlhN4QBJtZvmb4sRgUtzhdcQd4BhW35jAZT+V
cK4foT3+KmSTsmIdBOBe4haYoYAPnxGepK4E1ZS5MInmAr8F5nKG0wPEbMAg4DDWrfH1APdIvIej
nwQhaT6r5cMVNyCxOa4oU43GOyVOLdjTO1bRnfCF/Ec+15ONaDlQOxl4pbngf4NDsLZ6vFmoJABv
2rLtSGtsEY4Jrfe18s3exnlCIC0hys/WxvLveHLZK7TL2vIIV6oLNN9qpDC2IVBl4R3ZeSJYVNvu
jtD4BbI5TOiSjQNdbwxLaAKxebw1qqO9VfDy2Lc1pPWJIN2fedcHtGMW66gmdSTN7xdHE3fG1pil
zXGFpwkRd4tLJFJ4dv0+l+vSU+/qXSjXCO7eB18xCSM+yyPr3LimbrsRMeLbUDGRkfjheuYV1ZVV
9iYhjgNMtHUpEtfotUl+WlOBXo2UoEOodewVNj7EMbsYKx5tPnAqIJOId2SUMOhFUAmiWZ9vZFar
PG5H9UhJZX6AJfaEtyB5CbEaPKQ34yPAbFN9GXuP4et/oQr+Mx7sfYDAutRVuWafM6EsNoz24yiQ
eOBphuMKoQvlR3HYVCp0AwbOBheUCi7Lv0v/IFeceKznCYUI7qVandVhrYV7DTSDrR+mrej2HY4v
+yI9jTsoYZiiYrdSbbMHZJy7oO6T2M1y5xaLtiC5ImERrlEIVKzwa+F8/gDX1b3Up+mCVNUge2Lx
1uP7hbZi6lBUES9NvEaBoOMKdIK0jaIflOZ9Ev4E46cZ2wWKx8QMKMDeWnFFRHhtqTATgkODbGwZ
vBLUBMszsM6sXAKMyQ+7IwHqvAO9wpzXjhQaDVwWFhM0/FwcPHyqQ7CMHlOpuDzehfRMU2c7VYjn
bLCZ4iQYTg8PY58C2wSSMDDZpSOt+3JdZ696tB3RLgzOjwQZBVI4O3dGmm5o+LOb4S+++NUU3wvm
WHzAD/AeyqmTjoQzi+EfVvbIK93NO1bCsONxBE4mzzL8SvVSVGIexTlCHCUSvBK3p8AWS1dlaI40
aUMkhQz2NhuzBgUFhxQp4bWR7aoQeVxn7P6SJ6CYYL5TC4FkTqkRWAE9OsRwB43it5MnjliiNeoF
lotRMHpKIxxfw0FL/7hMPzxskH7JLZ92TJo52k8ZvSWb3FhLng5YJdlPCOcThHGOaA6dnuk1xFQ3
2lOOxpkb/YwUWjnURLQL3rIUFQkSEgF5D7G3iRH5L3lAxCTW5gHM30SDWH3peMNwLlfpCbMcbJ5Q
k+8hdqc77H8M9cs0TjUodXHLkS3J6CB8DzeV2tZ3CfuMXObOqSRr9l1GThDnvG4tnvDDoPm1R4yL
3SvkUW2pfOOPjjYCNI3EGxSPY5rWMcoqaryeiJeFi+a1mYfHu45q3rWW3Cz6DQBv3TmSwO8Vm3g8
c9HsOWC8lXIbUgvhKCJgYq+bH68jwrRnjgfOp1V7ZN2Y+F7plXfE9or4taIe7hF3tO+IhrOjY0H/
En6lX+3+Vm6K1a38VbCZ+wExpsOptNvfUmUHxxQPa7mvmI1pOvAQrgYxDVP0D2WBZlWfyGXX8SF7
TdDepMZOZZb07kt4x6p9fNcZpC/F6Y+j7iY/hF2Y4XGMGftzid68A1Glupib+ru/spfmDt5czD2J
STzWfoODuEs3iS4yUSof82N2SLfc0Kp919ZL8QDNRm85eKm6fyeCx3ZDppfiQZOX6+Ft/O1qm5Am
lnv8hdfw7jWKEczqys2a28isLNFa9CyZuofpjrA+mJnNMqBUJfgKtJy6ic19Sj/3hILxcFgOkvGd
tcU7kbn71YVtrHjtfBYc2gFHZB9M9qx9/s7iZUU+PHrl1AvY00f2oJVM+DSscaqmCb6R9gi0Mcum
O+j9X5gUYH+wNAscuKBYO3nUov6KF+mV5c67ZCQNpxYG1i/IpOwev2avxq7wDZfwTj88ryfsj8mP
6M57LNKWtJkgv8Ts8Bh0xzz5nI1tg7/XQO4N/xBPDjN5KSghEBYvDdPuohBQWdfkg5zc8DDi09by
nQKT8J26QfZjlE73KrtEOmyQOTbGDs8hH09MrfZIpipdCS91u/1ERA3Gm+IdxQ1P3PDrI7WSp5va
HHuLux0RLYMDPTq2pR8KR3HTEItSrKaj/whIXOBum97CdAOSdNM/G3zwaPCx/wHwPBA0adb5bqAI
68qXcfBI2nsFqSwHYRdfcsCiFhvSDDHFNv5Y68c4+4vAzZU3bwfPYkZzHFcLLCRp3QVrGrriWfAK
8Gkc1Rq2JiEGqG8D7p4efhF1tCKaVZUTQojip07tQz8hbdbcmUCbwOceZFQdbLYsXHjmTe+kX/W+
llflGWES4WexQ1fsDOBC70JzOOGVPKl2QOWlcsI9jmDX6gcFkP1wjnbBtb4MHJgknWinQYg2V9Gr
jdbTe21cQUyjFvw1bhFdoJy4yjynmBxEb9Amx7rO4bCvYCd8BX8xdrP28MOkEoXaVRq/D3CJdYeV
WOjn2HIMVIz7fdl/DF+cZ7zNLfM1YqH281r+zbDq06g3kbOpwt+yoalqp7fH+7nACmXfvBKNdDdc
47rCluXdIsqMRWuxBnFBmbEljqU60NynZhWBV1vBXJuRQrwrO996IzbfZS4ZJn1Rp6OGKS9Wrh4P
Ukxfwpdp2GArNMk7YJHJvAcqInskExzP+TuxQHaTJ/9s0A1jpmIFsSR0BGHLPo1LM3WQpdhxT9Cw
9jDNOUypz3dFeScwh8aNQEOjOYgztWY32Tdpw+TOjEsZuIN6Qj6ovFLzLRFOYeMhDjWbXfbHbI9j
/cZTP4g0gLtd2nOrR6smEnh8FxwEFTW4JCzBDe8yYy9OH1Toch0uxT7IIRZ98x8VGQsIzvLPixLs
kIyFrn+xjNex2elLHKrHJwR61pifnSH6mtHvI3N6Ycd7dFT8/eBvfmTW/1AbsVR/XOPBYmLCEjhs
aHty/KU+gmLAOkAMmY0VOicuam9GsIPnp5BdQff/pE5HCI9K8pWIl2yJgmW5xbwOTD3tnlV1CVrK
53Z7ba/8s1Tc1trVeqvyN/Sqd3Dt9c9OWJN4vTDv8VxJ/R7uidtee7afuXQJw9g1jmQaZv4lDsiH
4UGYcwPO+Diwo/I2lK/J2ljMEbs64S9K+evEW9Tk4K3ix+C23ySXQByB8HRH7PCWgq68w5kROzCS
z6vwwjFUOGyqOogTGj8EUdgOheuMqo0vYxCDEmrvjetlQG5cUTOwkdIIg/m5ZNGciKDDEFGC9fnc
AbMD2+07uXr5jnLv0+Tym9Hqr8RabGughRHIW2Yfmx5xafDZXaIfUhfiYmq5bJAQbUrPWMvJjsRi
d0d+L/iM1XdCzISiHz2hhv7jN7vb+JFJfs/v6KhI7YD0Y9cNL++dogZLa3HQeWya8IDSTDesJU7p
qwSn7luiiY0MKaWZQPJSf0NqvxpjsCK+qOIqKoIqJgvbpYa1Ss5w+eIUy+5jg+PEC4McV3jPuKEK
GcLtDsNFdactahzE1R6LTPlu38GS7Sl4VFRrCEDNT6J75FT5lOo/qRAhhUTNihgBK770T0iuCKrD
JRiRlLWUHLvFTg618L/YFxJRpbpNyR222eCi3FP5hCUgIxBe66kq3QftCikWpFW4TTYfwjs1UbYM
P422lJS4LB4Q1i/DPaSc83dRLa2ATRcePk2EVfjcMaIAU1JSpHRLkhR8TsNBuebH1OVs+2TYxOQa
EGeRf5tUaFJUKjCv/h5xyY0RLN6wNSxyS5fxm1diW0FBjLoUJ/zQHR+gp846Sa1tIglS7JVvVd7J
bHAY+IKKHZcZmP7BlpLEJjgk6dHQfF7s0SAi+yIzMuQW78q6f8/+0ElG7Rev5z8oxt/4/TLco9jS
fqPGYb2jX8UipsvugrM7MMGpNJkcPkVJRdFlQNi7MAyl2EOivqQjYDcG1zJXSH/iQCqmf7T6ilsq
rTaaoeSv6ZnfpbBTEVwgHa+hyOjzNHqN5pI7UhIircZ60jihqMEn/N2AjqgzrmGAkEkMDFPt81JW
vsEcsdCudGfw+bY+C+FvCzoGNU4qTPGWWvuo33LL08N1qW6InBtll2lXga2faxZw86z9KVw/an8U
p2XyxEvmwZZNar14WDoDszKn9+vyHDDKao9zT9rmRgKKTQ5H++OdwATZDeWJQefquVZemU8UiflM
PZ2nW1EgrZax4X5b5cIbspMxHiVbynjmpxkWI5qTyy7VRD4n5Sou4mir0jnBsEtFDSfFktYuot9y
/GVQu+GTP+d9lnQFMYgVUlzEWcqOYeWOuC9I3FijTghLKWsuSaJfTwuMH8/Aa5Z+jtGfOAsZccZL
hd5seQmsNyD75FcoCDoGKlQdxR7y4pKnSInyxuzkNREs49yDzlSIH9z1g2Jjlf6h7M8XXD6VdUzh
ApSvvYdM3ZqdkpOPlFpCH5JupoaBHFXNhXVMXw7GdfYK1Z/IkYfKOc+ooiEgUNAAVc6Kp+MNtAWN
WRgICHTILnMLHq8VoESPyuHyiNgVmEqBxg73KjTvUH786mbh0eHhNeaBT+iLtSj8VSnbH0ykOqmh
9R51EkqVnekuk9Z0demDucKXlFyx51qihOc78w6w7rkEbD2paagr7ow5SXpSKos7Kns1F8q9TiCC
0MJP8YnfMPy8PQd/jg/flmHl7+mMLw8Ua1K8YJnL8SKLy+0w6RWXq2IR8RN+hccx+GNEa3i5be4W
p2guDQFDho4h4BrRSeD+ZyTcwsVvmz/iepkEy0NCSqnD4i6ihcQDJAfFdHJp34hTsw+2JBtIs7IZ
cZtMB7NzpsNw4437d7oEAhmTx/tyO/w3N++8oE6ZR3vh8VAXTsmaVRUL5COrQlM3LPlM2bXapqMr
oKEKTBNYdMC/8RB5sWVhxDYLtdKwuaNZdzZ2KvmP6fFgWSC8B7/IY+cOuc1FBMjpdb96DWW8BKgO
uTM2aMAkl/4BMFCiXwfhTTynJWudlfYceCNdXcuRzvpjR/FESCkmvDPnefMA1LMAlNOdjFPS2jjM
IVTE/QxMJeLBtTHveQz8LnzSZS4CTKH8jFQJySnQVyruhDvMVWCdl+Gu1YhALY7DXAW/x2OQTBRQ
IICjILuqF39xz1Iu/EEk7gdrT7+O+cGjHGFnZH4l+bwTPffoQcC9xa2Y18lcazcsq88g7eOquOx5
T2ODZZGWdtvtmGTtqXujQRrWGDw6SKO3Z4iTVD3KFnlSwhZQOj4tNrSsceLNHSX6gkzM1bGOtcgl
chw7D3KKaNllJkFi2bzNlsN2YnWvffuZABNr4LDCE1YPQNpE2UOlqZEPKLJGswfptRA3tMaxgQMx
lkpuqHmiduUZc5l9cGbtGc07X3K7C4ILf594TVweSGujX9WCI/XMW9pcy8DCCAaiI7skTyAcZ9zE
l+FfYe+eu+haMyfN6qKOm39GGMC20K7BVDI+iNKTC6e1PSA+9WfcgHXjzibsQqkGo3qtooros+Dy
petk1yds4UxUgB0UJ4p0LckOsxBMAYLRsuAyYHi24w7Io2OgFo1h6D+z9wDwycCyA/F1rblLIpW7
JdedABNHWWvLmKIIyFL+Z0E2qA+uPGpyv9wfz5VpGdC3U5f65PDYWd/Va8A9kTgxGeMtA0uaxyVx
/wsgyABcZEe6G1DMX4XFkpuCj4zRAMsu87zj7ZdJ0FPKtBEmMtGmhlAV+CpVTrKyFZ0LGV8nC1oy
JbVV10+rwapsn93TRsE5Qz1yeIv1DxajtYt+QKlmb8t8RXWUJNXcIP2e5LdFfJQjLyXNWKlkbcVw
Ti1I/3txRPxUuIpgPJ/LzlQ9vV9GGo0XdjKqfBDRa5/QQmmAwjklcyxHjtZHLgCXlmXAdTQi7BIT
+j8RuQN7OfAuOoygp5yJRTHteuUVSH91ps4GksMykbDEOSGnQvRqPAKfZbCsHxX3UPCFTgn87gRT
uuj2fINHXVW7Gu3B3rFonINheQn+MKKifADZlVC5lx1WQMEeghFrs9Y1+A/r2vxe5rXyyrOk0CrS
EKXtWUH+olCPSJOAI1Hrdo0H4JJKLjtQTpkUOFdmLeM2TeaWfViWLXZ/UnykNcH3o9VhYQHoZP1a
U/2sddLQZXsu1C3TkLtAmJIEWiBQZ4HWLvY0WEsTkSYbK3ppQwDgXiiyeNw28aFSsNJAZJrJphi+
hB8QK2xj6r1CFhVF2LescBvGlPDG+kApu2wcMIjLTEKADzfkhd5kiwf07BuGZ94p4QudvbDa9dFu
ytFn/kBjZel6UUqI3AhLYFZovWWvkik5tctBw1rEZkX9ooxg0abxy2rNxORRMGVB/FOSymPcM1mB
GrU+giwDkVr0Iy4cRmidMdtp4g3mjh+xtS8xB14tr8I3X5sREsxopZ11bqFEVcjmJM9FTvutkL49
6JlNy13wmwXOg3ypOyVWCAAjUawCbG1gQ4/Sir2sewHs5ycVEd7eaBxWHq9Mx4lz+8Fxahcys5Gm
/7RsIMuZ/aCStmEnAaA8Y2CGnTnFIO2VZQk4PWj+VGz0WHn1W5mXgnwfoz70w4SnBxIoryzdFr8w
6Aqzi0DpyA0BdmBVIPs2V46Ofni7hVuymnseGBiYbqdo63BYC5MnUjoPnRJiIo0YdFr6HeLOFHIY
biF/DYi42FiemxGLtTw9PpkzLCmujJ1oRk+VK3hu52xG7Bw8ohBm8WPDQ2PnyQCt6EjE0F4CqOU0
XwBC2KA47wRtw68jvUfeTLyMgBCYtcwupCPbWBcfahOcMbE5oqA2YQNvxrty9lEs40vGkOCM1SKO
5KgnOjiaRdl+aTLwWPmrLISYA2b8YEkcdlBykhGhSPUPyjz0M5d4j5ciBEl9tpDHjKr8IpqQpFSH
e2Z/OKAmt2HNUE97KF9vYAJoyRCJcffGD5v8idooyTr56nJ8gzyh/AmyCD3QBWbQNqD+NiAtKCZz
ONdUmBB/nnGAFyTTM0eEDu0GNRpU7dk8NAvLt7CCp65U7chgLl8LdU63qNf0hJdng62qudl2dSWD
Ek6IkPThZTYfkCjz1thqaL+ESoKrSwqSE0OY2C91FVuBUdki8KRsrcX1QkwAUeVqtoGwdktaaBRZ
O8nbFIFxpDbSjThENLoFSC2xXmNcXafIsuNzsA27IETWWcYILR8U0e6RN2GyUzirdWlAZwT3p1gX
PGnmiaBudRn04WGHQWNArBgXeTlVQdjgXKkmidQixGAuogvGrP3WWfg1BBwypcLpHM2Z3xluQlwT
hibaBICmV0NrIV5kSO+jiZUqXkj/+fNA1ycvSM3j81t1qmQEOeL786UzDDPWI5WbfKEF5fLYbrMG
Ibehihmyrt/HMiDK9P9/kMMZIObz6zYyAIPKJTI7FQu3VstqG6bRfz8oja9pBUfJMFWEG+Lbv7+Q
6MmPOekdfl85TaDlQ91PcIr//fr5WY+EJuof2WZaNCrip0bF89OHWABoRCc4QdVm3gkVyE4hrScc
ccYa9pPBGonB+zttgPfT82pNAURoXaUtVn3Lp89v/vOHy1+D7OQn/36zTINNX5ODtaje2jVuPag9
cBHPDwg0I1f4vJznp89vamV1tUQ6iaMCWynMRKTKVE46xN//82FYvvw/33v+9Pk9GVdpJdFjXzGQ
X8chxcv7sALqUmGEjvibEYUCO0D1pxblBim/yEBMBHpB2AyO2GuaLeugzK19l5g69tBG4TdISmIl
Kc6AxTRzKW8nVAby8S8iSTWZX/CN9MaDiKDaFoHVukOl0RiZwbQllNASAzGDss/DY77YMyrqTOq3
EOmihpon0nWE5A3MpsWYCbkvFHa7RfdmOJUtB3IvahimP0owzRMp0QPz04VNaKop2rWYTFij+Z01
77VGQVCrpfws0gpBMx5Z1AyHb7NKcAcraYRQJFFr/XWSpRN6XoWvqABfqyFYtSPhyQTm0Ndq1DPQ
uNBJCajPFZOnRMj6xipHWtF3bw24ypKqlZni8ldm3QaleTGWFJpwdeUEY0fX0CTXQoF+3TwG6lCl
6lqQ+9xsZKTDCZo3uqI1AkRObezTENH4Ka1+x07ggEaqHwnwAS93mumJkNKt5xCCe2jYdBUiLODI
CvGWoI+NdTqiPAxqbzpDT33UEnG2GkCEZBIZBorefwqx3YCnj3Xk34uE/LkwjHgjzWCQCqrMJgVC
fUAzDxeWW18waHU1qFRe/ygWuUM+Em2KiHtBVnT6DEbbeIMfiLiH0YP4V1aREn1UE0ISUReFaKsW
qv8oUG6gAqRJqbYeFazrygfBY5TTgOkoVukB/aiZ2o4Y4x7b6UkIpanLD1klv2PS4OhQITYmJUSg
XjBoDZBHFrocyPzVvWD4YjR8Fh1XLAgpoEDB3HftqL2InF1Gh7n4iJeeGgP2LKP002iJRkXt20os
bR92HHCZBtG0jMOrpJMZgmPGRFXG7TXqRzwI83xnKT1ECcy8ekMrnIe0hPdSEbjhkD8O0MGGYuhR
aeiVQy6Xr/PQgZCi0QsFZd5JhvZRyQpQgl7wyy5GB2fAVcnE4zEMX4f82Ci6dY2XEqLmWijX7bIR
QfG4aHEy1pCkK4udJtQHw9CGdYp1gh5qkjcMFVgVFq9dCcZrJ8WcezG+14/QjJdJRJ4TGz3VHOM3
L+cBXX+4bYmq/lZIzgsh0mCtTjwi9HmOU5UBmAGjJZSbxF1k4HiH8pOTzHiaFAaO21LSfeJpQhdo
blMvkTh/J/XXCI1hPdQQ+6B9vCh9Km8VlEnD4kH0PwVfmoIhopAOGKqHaFGfs8rwelWy9nVZ7eHT
tDt4K0jtSX+VqYFAU1I44wig1wAgCT8gTZMSX0h6xP5hHmVStRXnt1aHPNugzrbNAUdA89uYvQGK
TZ5IkspksevRmy0MKfxFA+0XbeDMzwrdD6QHJ0HdXIY6vw36A0pbJ/mz8nhZZjpMXUt0NeEhY2I2
fZtpifFSHLlmBOVtgKJSSY0/En+r1lpQpPUQIwgm6lBtcgusRz0P6OdwjlhtHztzANkbC1h037QK
GIhRwYCtNGMjdMRbmoyGuhwa2wwHHFg+weSkXYRTeNhsJFGYN4OST69qFK2TUtsxRbLvRyAfTPyh
5LYYL5gi+EYHzU0f6KwNDWXDqP5Um3Gtmq2wm2NgGsgmQgAbZ0QhzOYyiY9xo4jKvuLRUHIE/R1G
+Dl3yl0byG9gXCH1YREVSdL0MtLfHRB4Q6tLm4+aqlxrS2qofMzxpkaim9IihSgk+skJIWHpJapd
Qt2Pm0LCbaaI6CKjIIM6t1Mo0HTESn+f4L9up1Ad/DhAoHeS83w7E8joj2Lx+FJeuyo5B5JVeWzG
6UZOLnpYiC9tUO6tcFZ2Mv0sPY3lczv1NHWAYjU1AiAYqY2T9Ys0EWpmQ/x3inBok5XoUjghlNNN
Yd6EeO73Vlkcgmp6+GhAxLAHxC9k1MjmA/pZZlnvxRLPkVSK8OXqyfPoZEwP6SAJ/4+9M1mOG2mz
7BMhG4PDAbS11YIxD5xFitQGJlEU5hlwDE/fx5FZqfyruq279rWBRVDKFCMCAbjf795zFy6bvhr3
RubFO6uoXzlLN3Vj1HAJe7bnCvKXEbj5LukMpoCR+yxoQMkXV+6IlH6mU3hNO9vBTlvkm6Vm2VmN
CVxEdrt5xtilEYyB/MySlyFUX3o6Ik8RCR0GD1oiITsctWlym2TNXnjFr86zyAdY1PwAt4nCcdQF
IBnwHPtrX0TjLhbudBhVDRzcU6fGnbnVClvu3ZHtkUcdZWHmr5Zy8Gh086PhRQzFHFqGCzrvgqoq
CT7St2dPoAAbLi2DUPZ+NO3hSofIA/y596nq79uiQyPIJgfknLpCKI4OfRIrNOiROuq5u0+9DW9e
dTDsgnKgPvK2nnSpfcxmLC4GlVehHZ7sSeVsLYz23LsEkjqJqND0dv6F+M/9OE9XcGB3Riqh6y8F
KQgW9E0NmMolLElxFgpKapQ/Swok89TdsX4X30OT7DMn+1MpLKRyzz8lrNCP9G3o/sThCvf7ySKG
HJUtXX6mX2Lg3tLplB5r1b0EGs+qoIPSj8lma4n8j2RhtVn5A1YZiU7V2tFJmkiaWem5J/r75mCf
TWwOLYXVpI9xmlY92pzf8J0xreEgvAqXeapuST1OWfmL4D5UYel+r5e3plX+JkrA6JeK1y9JvCxL
kNzO8b3vFngbhncod5hZZ3YD9mVe0kvftNO1BQaOb/hn5EoW5lHbv8bG00hr5DYLugZeovqZAHd9
DpgsmVUygBPw/dsoUh9R54UH4+S49ZFKA7hc/YQMsFSnpmBJn1nFJW4pRnKz7sPq1aG1WW40PiJ4
6y9vNCbqUg32ffPM1/ib13U7ES39zrUU42Yr5Ba0ZHfWdDs7SXwdakaofursRytgQOixyWEbDj2R
Da8GzULCgzkUe+9tEpxGe3jnhvMkgQFTWgJRgtJevqc7OGfutaZvcrKWnrS51pjM6nkKkuqU4oOb
84kXaRPwdRHonUAwHuwc8s8SumtzdWlBvAes2twCJkDWB0ceoBD4saJWZqrvHQtwVhYwep0I4mQx
2JcxXUKuTdkPvwrTaxsOuIPS7CCli+Q6uRAeRpOeYm8b21v2SO7FmgDCerP1FRLo/TKM8tbK21di
69wnfdybKYF02+aSM82Ie3MZPGSSjxJQBK4m2wHlEzPnNMd6K61HFLM+LyDN9PTzLGZ5W4ouRQHv
0epk7e7yqDunSjWvHbbFfc18HbrDk5Qt8oWo+chyFnTKZErfWBQRLS1Nh0kOajwd2A4DaKT/yD0B
7LRPIgig94KAHAD06MU3ypnXqS9sTetDRwwbOzBPCz+naytzv82QfOg8bi8jIWNES+tbK5r7QjMz
h2XpN/rLI7MZDGbEm+tKoT25LEmNYl/Kad4DLXTJY7OMMLgy5ZQ0jBU6SJiKbxVr351TmJ9FC1Ny
MkewmmA7Lwk86YAvaW1HXMYcTnBdkpOPg3UKVUFtZQVwXnKZLEeSFo5PVjbsvtA65t/SGErtsl0d
q0THEDB8lpZrXaZwuTNNZR1t4BBH9tPOuOhVAdb1LKLURCzYGTGEsaE+W1mbPQ5JkB7igeE6hQvt
sao8IGNydq5mmAHgUxLVLAmpZ59OciR+5HsDmz5oCOc8VzH3qwxNCoiisBaH5cnBd/KZ6PccvfoQ
bDdLBuY7ray36C33iOCnLOq30luyawczlxBcyT3PNsO72ct0XoDxSejmL6aJLiKFZT3UPmFYwdKG
Ynkaj6bOJynvwIIQXrTHBpge6nChZrKvLuQYP5vZS87BUiUoJ1QTyPq0GDCeiz4f90tlncMW53bg
deW5RUYrI16s6Uf3vcOHqwuCGnNhY+iC/Rp9ExvZjDfDSClUrcruzTBA4Dm2ClizpO2pnbGjs4tA
ckpw/fdLf17Iv3T9nWGr6NY303tbjMYXtrsO986Ppe2ajeguSiYoNj6zxsF4qkoPuhkbBW9gqmmG
3L7znil66d2xGdqWmfMxZrHE10zvYSqKkrEDePaif1Ph9Irs4LJ98rnKud2x8tqGAEVQX8PBGRlI
5KeMzf3Zq1uuLU187pj0G60ZHrImU2Qi+TiJNB+MpShvqO/Tu1BTsS13ME5GzAwHls5ljjPUckif
WGNx8oreeRCjOinkEUUL2m08G1jb6Qa54/zkcpo6C1hiaq1Yp7HclsZPm2TBxbeStynhtmrGfBs5
W/hCs4TVVWTlvrWqfYfttbO4jM6Swsw6Ej5/oX2vnNEB+9l+M0cXLFiS8BWtayY5y5uVmC9xyqhw
UYzl/QD8r50z6g9nmgyNsvkWJ0C3nSliSInXvKux/8cN0484Vmy7iuxuSpxnwxvVwQxmj7kHLVE/
xgj79RzXWDUMYNy9Q/9GGz/my/y6LDMRsgABeKiKu7LrXpa4PBp5FD3n7tdOqY8pDTDRxmwla2QO
sKQ0itlot3ZnnrupIB2CgwT8P34F/6z87DZur45lfmsXkAyFE1w8aAO0t0kf76166oJCPWbm+OmM
xEh8SvMAKgTuTedl2TM9d29yfK2ryv25iOcyyR6LqQVLWy6MgdJJD52ZBHUBcmsmbiduSDBt+1+q
CdSxD5jlwa1R3OmX4ABBCTSZhaMRfst3Y2GyYIHmVnRVbw08fDsr+8oFS+2HlPJUZKL0UqvkI6ny
n7UXNai6zUNrhcO1xEupuKt6i/8z6EyLFinBPLJfXr8PvjXdmYNBiwRvEtyK6tA4IT6AHSx8+8Fq
1dHLCvY0Y78vuYJvBmu6KkUjnB05LPjj26WALhcoj9FFvRwn6BqbaZ6JHQyAIxJ5Kmytuehg4tgi
Ysx9jSA+NCDnFhZTdn1PxpfRBT1HeGfFWxkEn05hVPt06H6Ukk/cTsL6MC/y3sktFOnU23cGqyKP
vV3tE6URBmnAoWyI6GMYnwQkkIDcFp86Xx8Rb7vJw+uRuUgFKra5YBMVMLI5vFNB/TNhTNn3xS83
BAY5SDKoVAsaXGnCwPxuFNiJrAgC5JwzR04YxhkCOGXX/igtUlAUE8xdU51aUXF5FWzlQhV/Hbru
bVLLcp+7D0FB0hgafX6A+VHiXQSqZBismDu09ID/h5F3j33W0vQ5dsPNf4Peyj7p5/8n6C3wQZ/9
j3/7Xx/T/4w+q/8MemMi9a+Qt/U/+AvyFph/WK7nWcIXjvcPxpv8Q7JnsaTtWYFnS03x+3fGm6MZ
b3B6heMHkv8O2uBfjDdh/oHSECA+St8XrLHlf4XxZnmBBhf+E2wYAOERgKocSIK2R+vlvzLe5qLv
VeklPjzh7OvEzKhvY5fRtLEZmoB8Wpi++vacXH2ju3bJ0uGtd/nmz/Z3pj4kaPVeFFXnNkrZndb+
t1jvVh16vLLkJWENMtT5r1nvame9vfW+9Xq3K9j2Dnr/6+mdMAANJjC+c6nN9pooQDvD+BK2ZnYq
Shyyw5h/sU3TeZy9+mp0E6y4kYKTKAHAVBrjQZZhcM5G/1nUSFlt7xEPxKcatf41aj1KoNnPu3pn
7wxGzbRI9ESmnJ1RMQ6sLbTCMmO+lefyaxykJjh5MmO5o3sFouXO9axtKnEfhrVwHptSfnoSsa+L
1Wfi9jl8KfeaBP10EogT8GyivZfzxXPA5RNadIyLEPNxGPv3MXHwQ7JeVCPMIHdkzlta00uG97F2
xK0thuKHE0gNLDhG1TI/TmFpnqyB5gsnpyeuyPC2V3ZK+aF/Zl9j7iOFAoMcDPcNTSY3IC9Z9T38
7BJs36YJpmSrfFzZs5tc2tpje86Y5aaq5+XCROMo8tOMCDStapB7DLQ6xJZnF2i9yEc4klpBomjS
pBeOSxG38DuhdSYQZ5sJ4UkgQM30PO+GUBy6PC4OFiJVo9WqTutWoVawxlXL0qrWrPUtQkC91rsG
rXxZy9OglbCOBJOWnyzXTw954l2YyNk28kUwYbfxehxctRC/HKe8OOHYX0qjvaaTQbH26O/la9aT
QVmC6TaH8oZmHP8QY6O2rW2ehdbxEDPuhFuxgHeT6ZhUnwa/3maIzIxdb2EcTLaopVYGE60RKsRC
qwxdgAOoMgimp87DOZQ6Lc1ucd5vF5fMXYLfWinkyIr1lCdQMcwo/Gmhah+dDAJnppXLTGuYvVYz
a2RNV+ubSiudrtY8fam+lWY8HXPR32bRAr4Z1rJTjT3sejJY9KxdFlvuiM34FQVk1XyPqhY9yvTo
KJw/cctAhRMMiw0Zttp/cw1nucytjxMZWQIfxGOrNVyl1dzU+iVajL2xMYSa+2VuWiNE+S8Zjnls
hhi1lRe+cdMWyfJSiJpIX9Ay+u2TryyvYVxlknJPr5BXs/owpg4Poireo7kHbOgThrZb0CDM5+2A
fgfTDtne1+k2ShpAYhCvHL9AIu6tcWO4xv2oNe8C8dvPucHG5qnwze2gWN3kApXcIlThSznizJN7
WQts3zM2Y1aa6OsRu5QsGzYw4t2j2zf7ycu5rStU+YE0YzLmEbVq2VufC0rTFPk3tPz5W5InWPnK
DLSV/9SOXLiseca00pg3NLYBwNGBnZCzBm8IjcPJcUzRlOICc4NtE2msukeQhr9EiFMQnTdKFOyi
Sdc9mZ++RE4BtgMPoWbMQC/klBYf/N5wITLvVFfsJ0omZtAa2Cd7FY3HAIIrtCGSrV2M6PQ+ka/P
ws7YdQWDDrXgxjPjl4KLNu2yPYaDvELV1EWkLby+zVNbYSdbQmxIrpyQl54iIucgKZOTXef3ohtZ
w7nyQ8XxsskZp+xC2eBu1xL8nA2Asnpsun3OOFamIBg0zTjPCIuNeIR6WqsL19+MUvtJxL0MsDKk
SIobVTEwH8KMHQRYoQBK3KYv3upFd5dLt6H2kbYjk9UmYL1rZ4MryKuFRfpMcQ+D+CkLyQRG0b4Q
s7+dZftNTpw/YuJVNr1XM+j2vhafDELonSrpfW+hrmSm5thX8zVI2OwMSflRTbjMQi+7Yxk04zTr
DfTFkAZZsCPxCjcaoxvRUjZRFjZ+f9sliWJ8LgH6YTLFaFs0D26d8ZMVH8LxFDAyS5zolXvuHk31
YWkDgHa9pbN18zVNqZTJy+IHe5wXwwwv1tjhPSOSJCNbMXRXX5tp2BkYzVorhfTRWjrQZl/ivIue
Wdk/Nap098uEAcYRLmXAQ+NAWVOwS0jHzoyKMDCz4vQ6077H7aheZ8cPz0Paowzb3rQdZ3JlXY0S
SDtocWd6RKwdGxVFdFhGIo8kXiWWhzBre4ISzZV+CE4f10ShSr35AT2s4mRHWkkIaPSQEW/CyAvO
viC0hTbQ30w1C2rgXe3GazAYsMujRdgmgECsFeHtZMzgG83AJ6rRYWAoYzxpQZf2Z4XkK5W70Nlb
NxgYC8xK1XChTJ57gj9heTbyF3/2gSGqht3+TM4n6mBkK/RAugTVdjCRKaWNTNkvvG/tAjvZVVV+
xwKYi2/Y70fZ3iZDfS1kJC7UmbabyO6ukono1p3o6IPgc5CRc7fUwXi22cnSxkPnbALQ0k6OKiSY
Lg3wSFMA8ow7ewPBvzyImqE3qxZj71tANdJRckfW6k8VPyamhx4uSsrOcVp5fXEM0Huw8YNM9FsP
wtUAASI3cLPRc4mbqe5PVEFs84SQH/ItJ4JPICi2/duhFvaxfTaSmiiG49Q3cxJ9Cb0Ynwmi0UGG
tdqMsTbADopbLmBvV1pXV9dPxWnq3qKFkRSs901tTFfmeqhGCs9pBpRTji3NOJQO3XcJy4AAkoIB
RSHKjWcf8ukJyg2uJUMSNKE64zpgRp+bKNq6+WyimjQeFyAaMOKUDhM6NdPhucdD4kW1fYwWz1o2
KqdHOopwLIa1xGcU98ufhoWh9X/a/Uxo0T6t5oXfLgXRzQ2EgWHjmVMJaEo9T164gC8jH9wwfOMs
I7NZ25LgPyrlpuA0O8va+ZbC0iPfpvAgYu5puYgdzd48uuYwn9fDkg8WxtvgO4V0HW5M9fGPckGz
0J823WRgviixKNxlOIaugaUR57WIo5zgRwCbZshKXH2Isn3ngxBgZOEwhPe4D2QunEwjQ7eIjHln
9f2PnjU46bWKDbv+JadyxKhuSzrDQqyK0+DGEG0zE/jAS1tQwhux94fd+RJmeqg4UBjru359toLu
mlaAuddnUe1f7UUZ5As5EWcU3fP6yNb9Guuj34cCd6BTJ8FxsEagZPrQ/f1oth3jpKm5Kkwusa8b
UYInh7nBhe6t7ATsFy6tb9EgnOGrSSWBBddE5mD9urdE/bD+uqOHTS+m2WQ1uazemfXgjH0KYEE7
NtaDjGIPcrP8OulCDqEZW6qO8vIY6q/9lLQ4XtnLcG+lCDvVDpBO9/yJtdpyfdgJ3t6MyR3DDs43
0/pqKauh0o2yGkV9x7xZH+YucelmweXIku+vdkvfHQh5/XnMdJuLJaqHRZo5Qvz0vjqbOD+rPz1O
69P1AFYWh4xuiRFmAX6VouhlGcHm6FoWR4n67OrD+rSds0+z7prd7x9ldYvYGQB+g1hX//k2uOvb
sr5Xne1eXWSEvf2lbKmujF0qbMOFrTzQVTy7iR1f1kOnH3X+r0Z3ccQj2b/MBLaTRexRKsqlzhNZ
QHje8riaoX4fAm2QMrGk0AK4vBRGbZzrODbOtCJzziV8PxsDjwE1sBQGcWBu3KJUd58UiI/mZhkb
YIadd1ztOqF276yH1cfz5yO6aUFXLbbYTUb/vjqT1oNnaZqcT/6YhSPXvqFruKoHCxMAXqlMhjsK
5iOa8BZmCjSLPQXeOO/XP1T6y+40E/PDZiI4sBqfhpxUkgmeebteJ6S+RLTaB7U+AtxYAw7Qz1Uf
vSb+GO3XD2X9LNYPSmn3lSy9Z8pmgPCFKX6pRhLZhxX7p+PrP5y/3Tiyp+rgFf7+Aw8fOMvmkz00
5YKexIk8cdXIb8Tc4I5lQeCvbwj38b/eqvVdCqZa0TecDvGJ7cSfb8H6KtfXK5jLnH+/ci7bJGzb
+FQg6daqZc5gOj8rGLxUq5Ti6PXWo8WO2BNMKV271ca0gKDlIt47LfzZSu76HpjCXL0YJcXGqc80
w14W0th+/4nM5vuEbqd8nN9aFHnovlGATAcDKoMXsNVN87e/D1MA59ujaadzERsFjgG5BNlNSyTE
I4ZpJ+6Tiv0YG+1tYzR3dhQ+tJK9mxFzoxfUedA4CkRWnkQnnqq+egYywB2TWbzAWexlLN6tItsv
QXk7qdu0LD8sz3o1IzLIOW1Sm3FMvhbmaxqDlsv9+i1SlBB7IcwYh68ApNg7Ks3yYyWmR7PduFVD
un4qrgkq401h4jGRykH7YufZsnq/YbWzHzwoc+biZvsoH3Q5MksfT31Ja7u+MEG87Z3RP0Z5/NJY
s0fNJN5s2gM38E897AjcXyO8QoPvlQfLsTdwLtHT/C8pMxuyDcnF/2GgE+zmAnjL4I9P7oDpaPbV
GT/lbd5+TDb26aca6v8+jA0wPUV2jd3pBxsS8FcGzXiDzjsLILiRYLfu+w1KBAQvGTLGiFqDT6wl
Ye/el/nD7Gc/wRKTYp0RqiGxfO8GFivGjLfUHLKr72rUPa4XN62f/PZEHeGBEmWM4j70ERrNHzIP
QT+eHOhIRa4b728HyspZ9albc3oNPcJHfQSBg0VG37Z8JQBN3nTtNmbNvPVqypMZ4lhUNOLeZF3l
04C49FUBY6wX2ffOVV866X9TvAlLTN5vGPHzBtJ9bvPs7BfmE6T9BnXB2dXt8pHZ7KlVCrokHbtH
QSA8lTjImeTZMFaT12FytpOyX+YwrCibJ2dZuJ9t61Af5aBm2zEm8254wEeyi6v9IqZLz8iKL/yv
TgfTgj6It5jbMntyr02a7zqXUNgQQzsFjoy1HL5VbXZPRY3jdCbgyeQB6e/HYmdPaaAl5Eze5jN8
OT8rr144HTGmnPtivmSQdTNFdkOJ6aMc4DAX7cvSes+ZFbwHcqAsi+/RUi3uyXSYHWPsechrWI5m
TjsnXmjWpIdWDm9VVTzxW95YKqDpxkp9zNtsvEQO1copGQrA0UUpwblWaStksmwNPoZofJhywcIR
WhkBLYg+DmjqfULk1BFq3rjCBb5QBA/J1L0tc3j2aAHHtt29tRQuEjjPSIVIeHy+DyylxSneT5m6
2EmTHBgRvGP1DbahVXErAOI9fnpV5+1Dn7RH3KjvWCK4+BnDzrUDLBQLlwM5QPLxcvI3ne9ToLSN
M0ioccRa2aBMVJbWl84vCWY0VEzFKfBCu2WG2UIX411rWCcDGy7UeEG2nregu48zA9ubTvQTbVFm
c/DxNg9p+Stv3GSjZP3mCzIbtQooH7c++znotnGF944lFmO7EIhXHlASVMOCi1SzRYGHigOhLYsx
tRUKZJ46ONmERlTA4DApaoZKa+BLa4yraUfX2CQYHDFafagpwt0ErXPoXO8piCEJVspWW88hB5gz
Nkpn+YuVRbRzBup1+Y56dmRxn8ArkzyyL16ulkiuVQAYwJDDL2cgdxKAWeF/+X1yW/MAbP4dV3AF
h15AVLYt8rzw8fyYsILzU+StR3vtMmHTHwER0WGPTTtx/Fu3Zl4cgkYRiyQ6ljY32PlwUZnA5L2w
fGHy+NCVqLFFBs3Y7AXkYzt/5a7RcUohBM7ltYtGtmoYYcmgP8Hg/SFNp7ylpRpXg2fIux6UjRno
4LKBrTQpKCfu1VFlKjoVMbJAT1QlDP1faZpPO7Yh7oapCHE9jzFmAbssduu3DsX6ymVtm0x8mm7U
/kL2mPetts+LjB6lMHxuuAady6D5FefjpnfgYxZF+xmjouBB/eWnc7U1qAAymcdHIn/EcAMGQUko
UYVJUg5YTcO4SSAgcCHbF6wDZdK/Dcr/5JYOemjCLRa4AvIkpIr0Z+bKeTdiWLjKkXtjyppsEHR2
dX6HerVPO9zMObc0vkid3BnE2muPpHlWLe1NoIzoXBBY8YMHSw3J1jW4yrCqhapujjaXQUyazQKQ
eGhd8P4+daoSYESbPLWZW9zJEtOvLGS4GYYR5BY3xNx7yNlYg1EAc2CIEYgKtSjDLcR7MlTiWzt5
JevMgRa5woXi9oknBSyEFeyDqgBnbPUuETaCzT25Jhv9fMMY59xU8XtlNtAA+m3QuJtY4bR0FqxP
oYuzJyqSRU9AgYgkJOKEc49Vk+h54/GCbZicppXvlS2furT2GHln6bFxj47TjFdDEgwK3FuDXRil
gQUZBfGlzJiklWkGMLbighYN6iFUzgYgPl7BEOteAXo/UuLW4azG4npY0hGSoDPCm57tYU9CvMjb
7dTleB9w6xuSuJWVN3oeG32luqToO3FB8MaFM9wI13qKOPWxb+OG27ve+JE5usLhtqP5/EYxSdjm
tGhu1EAlYhIMG0asKHBww0rq15LQSB5mdcBaY56RyeCqmgGWXqqdwZ7Jx4SpI425wIHE1wx9+wYD
Z3VeD54iepGV4dEq6y+CC9u4Hb0ZqHVvo3ghDtUD+TS0YNrO23A3Jxk3/+hXMYX1JRyFefBCGDUd
HCwuhlAMnPyW29wmi4fgjgEueZipfE7Vj6S/hHbj7nqWRDdeDZwhdJyXFgOAVwMw773se0D5Czzb
pD3OuXpfLELvMTnxKP9mZrgUstx/DFOamhXrljZ5dHJ+n84bf04x1vMIk1nhC/rx8FOE4rvrzvW5
L2vJRvm0mGyvkj7/HIT3VDU05vUd6Agn/VHb4seC4kGmEmfCJNhq6jSd7xu3MP/TXV+FEBsH4uR8
JlyGs7JAIGD1bgySjzOmYgDowzhb/g2S6ZPTNOmmhRfnFszyreAUympkVp82UD60lDQWr61lV7vB
62rETOcknUJj1Ae6ILFxxVLce5am/PgpbXmU1my7pKrve5hTpgbDsxuApqZgbUxt1lxjGZDXKkA4
eDGENPc7DSXl1jQ/mhpyb8DnWNSxvR+khQHLDL6PdblLsWI3Oisnlg1fcZwRWjAfrPnq0Qe7IFoE
bfWlwGLI/moeNrHldOd+zjHr11Hdn9fnZhP1SE3sul5zHfxoVx1hLYlZn/8+JHXM5cLlSm+U3nma
rfoQW3jKK4T/7az/D4bJP5Csezaf8y1O0jOk/h6Td0kH3DztWfDwL+gf/T4oHIwgD3GcVDopkVIQ
1B2VICphprfpUrz7SBk7POnDP/ouy77ET1P6C5XkCTmFP2sv18bLganDedQHfoHrYkUkaXUTpinf
4cnPp6SQ45kqkFGD6NGdZ5eGgqhqzxSWDAzcmIysTz2p++2rWmqxrKE9BJEjNpsCOh7LmYh8zIlx
F5TbcqEaT8sjrj6g3PzzkPcmtmN7oThZb+yF3slPofNE2oSVWpJ/cUe73btTOJ7XAx7A6bxohCY5
oWOoN84pCSSkLQ7ro98/q8zxgRk+YzPPQpTXO/AonNUZz2RAyZJ+/vuHZRtvKze3AFWMw5kmqV2b
yfpouGyOlqmOubtT7LRtXeBsVdv351wrRU3p2zchBVRIbSmw/4HpFvbPGvCBh5dbR63WR0I/XR/p
v9HYfn90Ak9su160EF4efMdLYboOGm5AQOVs2hSip7IVm7UMdq2FrYl4nVXagNRl8ql0zWuYjYJ8
yEgLo0d2av1ZGnHlXB9ZE4xkcyCP2ZXDp0XsZlfSQnP2KRw/C3j8p6z5sT5Zfyz6sj9lfGK9CRly
PbR/P/oPT1nwdvix4desv59RkQ8j0Wl1vGBT58TWw/rjue/D0wSAq1ugUbBNyA51nt5ZIuZprn/Z
9Tem2RnlDmD/pta/o5gX6yz1YX26HmTTAxRtn7KaO3GBpe5Mtmb99//xS+g3SVJpWdyshbrrn8yc
CAnVMLD6Mny8/hfRtPeBmuvNENcRe66bqjGhm7FZWTx4/yA6JTk/XdDlSWYcWFr8CJBeLe6WIrBY
0yNpGwo1mwbxq2UDwZn89Hs25T9YA5Hzm8eb2ca0aVWAU93ypeo5S7IZp3JlAUbKTEqA5oGG9Yy3
aypJSYSzThIyPFRJV+wshIq9M4tLz46mn8D0QjaS2xbGwS88juw3D0tIvMduIwKo9KRGMJ4T66Wy
1KeR8wok/UfkVcG+UGYEQB01tlXeOeol1DJlPhsGLU+NBJT036aR/y/TCL4NSiT/76aRy2fZDx/Z
/C/GkT//o39vB7T+CLyAkyXQPg/7t3XED/5wPdtjEU6BkhCuQ0HkX9YRJ/jDEnZgmRgipLQtM/jb
OkI9oAj8gEI/S1jSxLz6X7GOOPa/GkeETxmmtH0XAwmXR9vWjZn/qIJ1pBOzeAWVOU5E8/UpljW1
tR3kRP1IDdE1iM5sy9tzTjF6Uec9DSBlfDSnx8TIIUGMEA96tOOgZdFuYhsltlFNu6lHa2S6gX3C
KcS2rxFnciatcZY+Z0bv7hCJ8q0JUSoPiTeMtLCfxmb8bO19Yg0LPp2/P5KH/0PjrTD/8+vknXJp
vmUsISzTpvLxn69zQj5zM5sKlJDxFMSdHhdaVhxDnYEMtVyY+A7SekA8INBCa2Txs6jyBeO0bquy
JT+Wlvlahs55cc36ULdc5ZZMl1S3wQ2V3KDHHVKOgfUie6/b4Fx+LgEhibgQD+shL7CGymAyKQ4O
90Ji2rDHU4IlOfdqmoLKtNwVUhX0oS3ZeDHy6jSjCh/ZPmgKCKMuMwQXG3R4YKZEfM8cdPs2mwPG
lu2X9XIv9Q0goOv8TAvE76t9148m3TiVh8H28fePA6+lkaKIWFD1zrYL7OXoaC10PcRJDxDCClgI
6zHIelB6PaCbqaaksvD+9gyKiadBww6d9+pYe/anqiD9zAIBbb2XRnPzVplJAKiMmyrVWGDcAmAs
kTRNmofJYJWSVXaVgaGaBt9lfcLGKHLz5cMSBXB+sPDUj5+XMaZousifZK7Cc10V4VlICF10pnPD
10+X3qSF8O/D+jOj9hiuzd6xLsr4kDjdw6T/Qsfpp/fZR3sCg5TmrDGrHMR+Zs/tzrP4yzcVLVWn
rPU24RCIc8O87rw+mhduXN1XZopQlKwBbdpluhlRqN3l9N5GBK4JV8fqHAasR0g49NvRYJSO61hu
hLNQZNY33+2MMdi6/lxXorNjPZo9P1oAmBTcOa/0g7Y3dqxwOepDLZn6OFGVXJSBC2ioOlaU9fC6
/mg9RNHEHxYLdXmu87iYWtfMsQSf10Pt/7K0dJ+XTMkj8a3OqOar2Gu7nFQ0sHl4ZhaXprql3YrR
hViC4dQGv5A4MPtU41zaqr3m2A0IfNrffPluoujuJjSZm9/r3zrBl42V5bUyECPrEQh2Xwvu54mN
3kZhMk5U4s6XtRU+8ticVkoPt7rgNZApVXxlivGWvU9fLHRDpX18KedIEqRIvkRpC5/Szdk1PmA2
Ss5tkt3mQ5EcmiDaUrnnH+3AJbfDHMxL0VuMnBDFjRnwT7OeDADh9fPB6PNrbhotdT6NszFaLG5l
+G0QAwzu0J9vEldlhFhYEjt6lDeZEdmeBtp+xTJnXcaS/tBgXjnBjv7Kf++d1oXOIkl+tO4wQbXJ
p2M/Q6WKUTfSgK9ooWKL0Ynuumr2/pCKvQgmWCsdnXwVmb66f22T/jv1YwYTyeO0+CQKyPOXg6cu
wxjnUJSbZ5Iu6sKEn1lyvTfG8qUpqMmsace6WdeakkWngKTqRmNwI/P6nZIgKLeM5rwGvEwYxdAQ
DAcYIG8RZ3FwsB2LK57VlK+IYsV+ynIQmtFHNUvv3OhDHjxx4ZjJ2C/1JsgBLa8XSm6YzVEUahc2
Loj7qXjsvMHbFuzuoCuRTipKkOQwyLr/zd55LUeOpFn6VdbmHm2AQ7j7xdwEQ5OMoE4mb2BkJgkN
h1ZPv19k7YxVZY9V7d6vWTetSzA7BOD4xTnfiRl6dgaFMRYayAbT5MO7Y2/qom6xWnc+GjwnBx09
xxcMAZak66DLvnQEhGAuj3hn0UaL4TPFnTguUbpVAn4kiXeMMPVrLL2rEnvg1o7yF7oec4jHiq4m
rNdKSRgvfhweSeFcSOkJ3ruWyNae5RGZUJZgoJc9jRhTVO0+lyI/LrOydl1fn0xfX6aw4ecsH72o
fAs7Dt8q+qPNm/PymCdNuwtUgerLDjZ1HuEu1R6jf7RnzIEv2vEmeLWChVcphk0qvY7roSeklFjD
dR+zjsVYKhj2bqNWvISJ1ew5Jx6k+9I6VNpDjoMHWzKl3pI/DBlaGyF9NGRzfcWLIWjPjjcdDqKV
hagNyfSeEYMNRMaWkDx6/+QgC/MKB71jaZv1DF2JL2f08TgntC1gwfpNbrlwD/TCEGIWezJ/u4OH
jvO6dB9Ih5zWZWDfFrH73UODxfSuTarPYI5PnoI3HrUp9SrZHtop/dvAh5lU9PVV2/VQ2dUAWo/f
cOdOnhwXRIuboLULs2WhpCUq3uA1cIVTQbigfA0zUe/sWX9MKdGWVkYgQUQuGWlTdP7+cEaufo3x
8FCLDBZakG/8C9oB0kK5R5e0b+bt2FXzPi0Kpi4asGsIjNUk9TfhkAvq6wgfzqxZPFG+xEPzIZu4
A83pzitrAj9cWFBoUXov9LNkz0YV6o5x3ihsGBd5DBlB4XI7NUyQsGA0a79et+7AGL9qp81iwYz2
F0SzXXLZhFTJVa4xzene2w5LwcuYrWeJ4mm1lJZ1H4CpzXUanEwhjqIiTcQiZSn4EYZYNzhZGNOS
KOIH/PtOVxGZMiTzXgJA6LOLBMMX8O405xYqPbhs5ffEpjKDeMPNvAqMi31AhXdjIOrHoMpvPdkT
i4i+tVFes2lcFPccZVu3M+dJBMUzuFwsW98ISKfaC+i5EoFBdGiau8XM9dpkx3gZQFFm0e2C/m+U
DmEQU3+P2zzfWT3m73548zv/JclZW0VeJjF7cFk6XoaKq3NyuEnLzkTYdBJiTkzH1w/vgfD6joCn
mkG+Z7OoqOc2A4Zki2+5OfvxQ9h143mM1Pe6ZL/VEjC2QU+SMX5Cef2aa/AyHqJRenHX2wmSUeGz
yNdUaPYz/eig8wucu7nNxV0RjzvPhK9xgmCxqsaneqSTZ/L0lSNwMHPS3tCWkrRARUZNA8jLwFHK
HZ+wd1kGh7QqSJj8Yv7CAqCE2dyFu075ziHq3U1ZsgtcErJMTOuS+NsNBBQFKXgjw87Fz0IEPDmZ
8YVFCdyHCBiiqLuRuuYR8uSJQuyDqrhxpvpWsRVGzwU1YWkPanT2Dqq5q9aOxrfZvvVGNb8oA4xl
6r1N11vrJmi5TiFosm+R1xKRDPOOn62qrop2KV89n/wKMjYxY5nbLkfVBMCiZJqs4KFkLmFvMg7e
wb3V1Uou0d4ID/AJu2jmcASNoc6rJEYyyr9p1aMdIX+ZU6ZqiluJELljN9YUH0qr+EpRu6ftT770
R+PievFBoOucpAwrvjiVyNcQKRAYfSFoOc/trzovSvd57qynGcZZruePhVTglZPFu9J3tzX7F6Rh
93IR56WUzr4o7Quan1y5bNLnKCz3ZoEQ008pDYMKr2SJXxUhyedUbYiUDO6XSQXrvhTgs8ZbFSA4
Nx0brQ6QrAj7twmnhoiz1xkyhyXT96AjCSr2XEQ23RaXIzqxwGNIXrR3QBTA5o8R/ETVowiubFjA
1qHsQ0SHCfgzq/kF8kG2KRrzrZt/zmXPrrgMTnOtGziWCDLTvn7GaPkyTfK1rMJHg9vpYsX/AHEg
t3iIG0ggL1Upd3Ly1N6dwx2yR8b1fUwQKld2c+h67uDEJbNbOMXabUFyuBmRE6PnwxuJHaKDWI34
M8nlozMxPcDMhqJnH/Etb0uVl9uMOOOo1hdlNy4sH+TQkr/UdXWSRD+EkfAJRMKghqznhuxkpFCl
KK8dhqqxVp+mfx9b8czzZudefKqB339VAhv3MnG9JiOgvWVpDtScX9gMQZcU6LpHth9WoG+1ia6t
7H6hzH7AhEBZ2ATrMlkeHJE8pE0RrgI76tax/2Mpv1c9CtEkpAxiu8F1ON5EfvUQA0q3cvsZwyKC
OVA/tsgjvo30W2374LQHXMqRWg5lOmSrOWxWcVfgMkALc8HazjFepMFZrnnuVwA6TwAk6ihLb9iQ
fIxO9tAErr0rcpdOzk9uUePPWz8L7kTnkU8x1pzDtSs4UkoID8z7Gc5NaVnvl0D321Fio1vqbNrV
VU+MCTmMMAPT9Ar5OUM/5LtZTcJLXjtXoSKG2rXhJydkkgSDJjQwSvmobQrJSKXPdW7uXR/rfOPc
jRn1eMN79htX7jxshbrxYIJh7LUq8XOp4c5FTCgRzvWEGhiiYZN4J1tSJiJabjQEUGxSZ1PF7as0
0Xki8zYkUa1GvYAvjjc9Fd7WNpyFHaZN1ML6zXMrQUYqbu9RMP+Ca5Ln53KqX0RBTu/gW+x7I9x8
9Dc5T8xPcNSzqyFmYdfY9eQGlhVcam1fGPvaeohDCDtTPaudpRsghTKvrprGA7B9+Ug5CwOYX21Y
oWWZ2JuXLdP/7CJXKYOzsYDsTTk1cd82J8I4G/YWpJGIhJAgVIUQacW5BAvE9t+5ri3/OQ8uObXq
RxiN95Kt2BWRyO7Gy9F6Z9mPFMzJekj8774Hy9iOkbloHPCRg56spN5FrwJPotz3iOAiF4NrhXE3
9wKS3OqIrYg3nDgcl4jKMXLUWiXdKS9dSkHmi9b01c8JdhD2OpFwXjQqfaQPxz4ef1RdDkN13mvX
S3Z6BGyWkQ8JHi/BHQDHYuWyQ1xlY/4D3fgNDrsfBuGz29MimtxEa9Mf+ov4SSP74mPSZ+G417JP
D475GvN2hklAzcEkeZ20BzfqqLiLAPVCbn74IabwLJjvLPbGTAD8DTGyAOF9t4a9FeyCafFXELeY
oYoEJiEUlqZPyBYL0QwkaXIgfj69im0knCFcNLZ6Lsq27GISJFKcGJGMzLYl23Vd3O2GiWkpuvJ7
9KnPpZuoKxyVmzZjv1ZWn27Qfwp6Ea8AsWzDi5jfhgmqUZtKbvrxLe/VYwJ7drCyk0hRyDb5ZTtk
NLGVwZukgrdHJOXlJHGQhNZr3i571sBnK5flldfUj/zBlE24ezatyl7tdtxUGd4FZ2qmta0o8jqT
xduum3DjdN+TfCwPRTQfndkSG27jklaXGjq6CTKJ1jvEVNqK6NTTy7E1ZKNZ5mZdEVxKrAZsGduN
oZN3eCg43a2B5jLIyaHBtFci9JEg2iqS1AMSEszU41Reqic7KtMtcupN7KRAoWK0YDmW78t/i0Ou
E7zqExFIcVll287/zgSRy3WCVThD5uwpSOYeJLkdvxoL1L62zHWuarXCDJRX2IHb6UIHnbgdKAv6
FWm5/RoqFbf/5YMkk/ybuhmqhQ9DBih8IFb4ImyRUVUpTffEEeASJ6rFm7fAkQsz1FmjqY4adcdl
6/SVx9ljRf5ynH9azALqiXE6wtYQU69/59vagIroFAbsBcgKa3xq+5fUSDSy4bOGfoVYWz2VFJFX
bhMi/zfhvQVIwJ1CIIC0RdB783ON95TVL1rHBz2AMEzZfcyGcmMsoQKmTOfLrA1XiYXez8shKnR7
WxCz3DJ45OH4I3ESNv/CJRtYoppqM0Evz3MimqYJZSufWzja3GwGEUwbhuw5PWBpoqYjr+D9TTVg
zaWH5+ulrrwa/ThCn683FWIyVFLVhxa8YStOHqCbgLcfmOGD9LmOMW3v5jBmfCJ4IKUveKBf8sEB
n6zrm2q0foxjyzO2e0vQ4SWV3CMFuG2AW2bzLWfI0FuPPlm9F+rX0xydYfFtpqIjo3PQ/GvjXvQh
5LCQgd14Idi5b8QUwa5esnn8orSIrfqBhRUOG39iiVgv7lVIpkqdKQ1qCqCKvm7GCymUD5Aq/3ly
LtG9aBQUD0qeesS2BHx3TeQSgMUhuiBFWiV0AnlNyrgyaPzH8Iu6ajiVen6oOyDgeRZmx0LrdQ0l
pW/afavNjfCo5nMzTHugQ8+oRh/DNjl3yrPXcRB/YvjaESIMyWL2H/y8fvFi7z4ljNXvX4zvnVs7
IMEc2Qw1hZyIWZPZY+dytwxU/XEhHooGzoJkfV+ECKAiea2RpDYLUZ4pD4Y8/B7S3Vh9wqhquvax
OyZx9+k0I12LjVjXLQ696ffa6s725V5zzWfdlN+MpJdYJjquofuxGMtZpQ5iAbryu64nC2/Q3VNT
iufQebQCDx8KWPa2m6FvIyVJrB5GaTVN67xAbRM104+MxbhcJMYwvOtOY71PFkAC2VoTdwZU+4sP
J0Ed1LfRK+yWA0ZKSRPNoqgbkru2JwMh+BIQZljnMitzovfY1XchHedldR6U3pdlFY/m8p6tsXsO
SHkqeg5yhVgeuaZYtXxTVzJFuyJyc1le3sJ4daZ4hG7V/XTAEmMMN6fKvp0iOKJuWsESxcBYNirc
NgCjtmj9AZNawTavknE7NQzOmO/TgeQTCq55waYwJ4wQU7UAHbhGdYLWx5mxZ3TkuGSddYgs/ZjQ
K7i1zVM6fbFCZwFMj2I/YQvc1ATzBig4DlOzQB/HD4F1zz5HpH7jKwQw6Zm136FVUAk5qOBZZE7J
rLKIu7RgbRf2XQsOw/luZjJBoAjU4PjLI/bPeJ8IoqYmu70OA2JXKLEZYS7jjwKx12ogDEAZn8Sz
kd48KFTDiCClegWt0J1Gr37Jtk5FtJ7TOeSSJR4wDCoaa7ADMKb5ifxznDrW8pFXk7VB1wlteCjB
8tBKbBXs4iRBUquX7FubokKw2oc6zFHhFHH+OOEmmCbYS61FiDfTp31tzJvpimcECmYbz+anR617
Zd3nQXzrVEia5rIBm9AN042Km59dHIGkSzxnZ2aY6ph75W1IkU+ttbxPhSYGJ829k7dwIdRqvisW
b7nWAESsQqS3VZXhA8b2I2aeIZygRafOcZzRYvSkj0jXljv2/Mkmd6ORbEhn3jf7vJi6U7IA0V8c
uHm9BFGDicMecbf2WbVz8i83Rl+qO4Bu+cygEqsxxHuQcRjSBt7mlFJPM27WiycIKsP120N793JM
C3hoVsWQ3s2WDulApqcRzfjaOLBumY6DysDDxhmnYGrwe9V4oSNd4lMCstdw7k/rQvmPWhTgWCIX
G0J6rLpyvqZK5viaewyssvlIiulnxViGLbJ/lFV+l5csRYdlIPYqtP2dxJW4CVP50fgA8KUKX0rl
nmTUf0zMfq5rbLtX7MUIjhxJjWjRTYZi6Dnu3XSlmja9RQJxFYiJU9C075hewtUgpv6KxhG9myo+
0xkCV+gylRKKjsALIR5aVX7fWo53G1zoxIyvt1kKPYu3su+mvHoYAWutMBAekqEeT7YVv0AaSY6q
mt67tK5vmgvZTEXo0bzJL4gkwFdi2fY5HufDjAXNizzwcs7K7US7sUWM0RDH9MpNB1SBs3tOavTS
pYB+4Dty2veSPE2UlpgFMfqkqTc/zOZMgC3RfnbV3ycl4WiNOPCYIJzZPsSl5x/K5quJLORmOvw5
1mm1S83CMgORQuJYN+BIkmupXl12IiTNUOJLq15u+9Z/HoVrzro6lS4w87ynDi92ts06oYiyYTMa
Vk2oKxGIDA136LlWeXcMc+JjWJzeMJptt67qDbds/VP280M0pw/orW+7JXjFNbRC/PuaWZO/q0e+
UUkPipUbQ1nyWXeFd18JAmSoE47oIgfITWCaPNB+CY4IWvoJaRaen57ouATtprX0D56J7hgdjTuO
wpVvdeoRKFa49Rf1FOqSxGxjxvt2TD6TrNx39EjolHjEj5l5GZOYgRe3JJahd4AwanfZFq6TcfI3
ia1fk8A8OegxzuGEDjonQLN35+g1Cuk4IH/AaURMQFc3sARDhhAmybeKLcE2mr9FS3bdRQxRl0p+
7x0XHWC8jhGUU9vNhCn1vntLBdErasOolMjFyvo+RR9FDwT5zEGELhQ6oGG8wYwtGV+mJNOq0VvF
YXuEUgI3XiDLRL11O43z3vcjtVE4aq4SsxD3IkO1doqFCBN/W3UkDjb5eBrFwj1Zn/yjhcRnlYY1
imckZysh5U11m7GWeGjhkWrJCDy4dJMxhM4lqjwQKVJhy2o/PYvXGafV1gwpsRi2d4vAjKAdtfwo
wPtnvYqJWjTXyFFf0WISbRUyX8GuZSxI2rXbxnuvD+4ABxqWS0j2hZMGLPIAOINrxraBYRjR5xIZ
fyWbGVtC+BUap9hIdnZO7xEWmWencCl+0FzFuzTB/R/o96nCvSAqIxgloqCN0D3J5jMfBzArCXg4
Gzgd96AnTz6ei8L1btB2PmQZDV42g8Pn1jsr3b9FU4qoB7/ebKlvdTG8m3iMbzK23Wudsu0UJtu6
fFpDAZt8LiuGO509MC8354y2eVO34U7Fgb12AfUObjcfKh/YP7SVFV/e9CT9tyxeTknh5VvWb/3R
8dEO8SgRWVlvpZ4FIjk/2EcFa2kX/4U1ReOhW6pynVfmsbeSl6of99qbAVYzPl4PFYdAwXgmhaUF
nEThaGxjsinDSwDUVGbr74ZR9bd48Pjttt80NrLvpC+iU2FX43XXeRjQ4dPEY8CTfqw30Npuiovl
dklMC8+ldtYiGR/GLAoO2RPSwGWToi4PRrcg9Mqatp1NAIjvWOJ+TvUmmPVzlnstvGayJ2twYChU
iZ4SNpsbO/lB2bCsO0XElJDufVYTA5swbl4lDhVIhd95lcriIbPwRYc+imyExheXrI9lyWQ/IzSj
uAyshy7vJJ8Lmbkyy8cNCneGjSkK6/x+KbzgvCQQzMtFPvgFTwOdLCePhpBDu78aPCmPnhQ/ypFC
fZqUWYdCRN+y7tz0XyG1+f0iSn1qLbgObgh8CtHDnNnlVS96Lrd7I6dHd8B03oWM5cbIbc+97XwU
8wzLMbPObT/0V1T8sMN5PA95F9/WVbbHD762vRE28gXCHuViN5YOvpRs1wh5A/SL8bb+zOL3UYLh
sLmbKq92QfZCgzAeKCBqwN4ZyaAXJZgchR1WpYXcOcBDYg/PQWcgn3oeGmBFvH3/LV2qr7LpKZG7
HPK++137pvzpBsXRLzb93JCXE0uI3G6/k4tTk3rO8VI1+fVSOGv8r2TF+ZKmiOjVYZxXfFKKGyBc
FShorqzFDtaDQeHUJBZotfHBhBw/3RSuIp+YxLlFJ4HJ+0PO2E67Aep8lS63mdUyhp91tk3m4cbH
6LhNsSD1fYZPhMaB9cbUrOfIOuRVP1w7BHf3vZ/d9NNrAxjqYFMbYQEHiheQfpIVSGWLgrkeLmi4
957qrscBmmY9Yv+Rs/XGyJi0rWK5B9M6r4dx+aDasHCQvOdQgq86jO9hhxQ2shPEZTkGejGRuOWl
PPxmp7h3L/VN0KHnaJtkU42pPAWMy8OZB146uPkZMBzehKHb1d5GZMGe3dqPtOnMRjZOilzRYiRG
++GE2GO0EkfZegeEzGwbgpQMgDJ/SNrlDjHlcMZcD/FL8nWm9fLBuvJWImj8XKR9oMfjYRZtZqxd
awqc9mGeY8ij7bryffmRtogAepXBmDTRCbUkzz48bLSMzibN3K3NqOiWp8aKXVt3hvrH1+dwS2c1
qcX8fwrOipZ4EoYE/qoQvbkTMaMTmYCXzmt1cXVXe7buLI0FU21oiiQecedaTvldp+UZ1AdoC4Gh
uEtv8snJHqV9RBmf3/z6YVlpcePLkM5iEISOcS0AHyVpwGnZSpLT7UHM+gPu3hia+aQQCZsjBbYB
fp7IITTKKnhLcJ5hXFzcO23XnJrsFVENsImARnjdTf5r1IFazmOQEjFAcD8tvhU53zUmG9akEJIj
0H1iumw6HfZVmP/Ec9Yd3fncsCI8akXBNWuVcTK3hBhpU173AayopH5y+1lu2oqsCyZ1Ra+PVsvQ
S/liV/sBHLcBKFQykiOUQxlwZTbdZaRHu1OHnchM50DlZpe1FtY99wKCnA8UcZ9TubC3ZI45ogLf
uJrtQQBwBBKHbzaVA8Y8JszVQOleec54jS6FFPuy2EFBIGXaUg9osZlaL3CheQYyuOsIjpoDgseq
Ce4sAM9WEFvdVsAV+0AcdBvWp18/bAl5HFfA4LvJwbsEKhjgarsKWTOdaEPSmE6bbzEVVTAP5DYg
lb+qYwikpQpPvd26OKh6cROjT85cRq4u2IurEmnuSsnlsPiuvnELWoGybO5wEF2K5aMJqJ2mjg0I
kWSqLAnSQk8wR8s13ueXqPb9GxEn0Y5NO+YnO39XvocyPa/wIqhohvKhCdUZ02+GxeacEwhcD+Jm
mjiYTFUfiEz30G5UVjFsmTuP+6Tl4S7ckJtsGeJd7hBR11bhXTRReUeQzVlDD8uDm3dkAyzuTdRn
EnrE8kOtdC+8l8qlrCW22C4rhKRBX9yknYKiw/fjZnqXBAVBfom8i+gRGqHqjXaL+sqqc2vvT9WX
myU/ZW0rwpCDdlPJxoM+BmS6LwhxAZ1awc+xmIb5H3mhEdrgeF2VyM9sS0ICR4pSRmCGsgB3U8J0
qdO3fbFEjymLxxRXAGUxJ2P+DEpoPCH+ElighB+d2YTQ0ZUKwDn1AALuyxoWykNU4vy4DAsBzxtJ
aEdbwK4VfOkt3QKQAxZqScOv9JHaiinYdkt017MgY3w3t9aurZEHltgseYqdmjGY6Tbb62ghKJdh
4aq3h3jdxMxQqq7xKOrWuavEzppljjto4pWCbRBErrAGZFlNeWCx2d025gGO7bLVSeLtbayAa2su
vwfqyXVYDdlDdmMwK6zCkukGc3WdHny3LN6KXNBtMwPS3fxAyx8eupRtjKMRODQhsdP4pR+kggSe
wkQOBjTR6chnJvzjaDSjeNYR9MhIkTN7Pi9xDvw1vzdtSac0xccYOd9OeyTPuyOZP9NM0xug91MT
BE9HXeWpPa+dvPseZMra2xDdwz6xzjV29VXoc+4uBWMzm4QD0Krx0xDgVFLVcu9NLSE4bogK02AH
6AnGS4tFXxd9Eu4vI++pSpNd0nk/9Uxvn+tyP4zG2ZVec0SsNh/T0nnJnJQA4IsgR19+/Ppf3gXa
QMh6g8rRHvBkhSxMnakFTXrJgLj8+KXGQJowQKexJ5bQMRqj5pe9W1xs+XQcLHwSQ8Ea00+hDiu7
+qIFx0py+Ue//vmvH+1UR9vOUs+8dFa+Kd/oUQNr2IZOexdf/urX34oYR9eDHvfpRdqWeAiHLt56
L19YUnFmXBy3Hci8YLMYveZQvtjq+YGmEAFI6tv0YS4d39wPx1++il8/XjCxzEd1UZ+VVvokmx7D
2RAAvLj8La3BHf1/LfX/lZZaCwWX7r+Fu/8G4MPUmLTJe/lXCt8fv/VfYmr1L4VeWXOr/MHNQ+c7
frbdf/6Hpb1/2ciZ+Q+6aecPpfV/yandf6H4FQRAKDh9GnzVf8upBX+gRrIGu09o1Nba+X+RUyMk
Rkf8JxAfgjPXE67n+BJ9tqRH/6vOOJmbsTdc64fSh/qbxK3eqWZ+qhcGPjO7z0AE1qaMOe3nBvPl
ROiHwFd/BbTKjhmXxBlBzJKnjg5wj6NI2ZX17dT1/n0TFs/cqBRto7M2iLHY33YXe6QipquqXUqo
+FA47HI8KkfG3sdANN9zry62sNqGK/A1JLM0LFubb+rcQlfdyabF+VYQb2le8yBZtmVKoBZn5iEd
EDgB3WJFFsqbRY/9dlro2auCE6DGTK56m2QhoxF+8yLq4r3OvX4feM1TU7cdZSLvlUwP/H4egyvP
EbuISRTjAYYIpdV/drgVDj2aq5wH9Eb2LkstwqZoPoDulPl7VfAHNNWMO2kutggrSC6f6unaUZCd
zbHSajw3c7tntW7D63GtTTJwMAQTepjvsdNUay2t6MpLAwjoLIi22cXbgb0ruBodN1pH9EbaC5pt
4TALKZkgryh/FnI+Qoy9kvgT5b3Nme/u/3RF/w9SdOffLxDPQ4Luc5VwzTHA+usFks6qGcxQVZCR
9ZPdETH460euWhZ0AZ66aCYSDVLO2e55UR64oCWR/+fD/PvXgongt2vV8wg8cj0PDKV07N808cJy
GPrjYD6MVkO3XJXfcel4gKWt/i4SxbOly8/Ey//pE/iNVckt4klEflI52A4c4f72CSx4+ZY2Dohe
thJmJoAluLAvvUycNqAzBIm21iVfFM0naN6aJWs7ljuQgVjZEPAzn335+89BYLT4/YOQnpa2E3DD
KtvGo/Fnc0Bqi3YsyjY/eDEfBPph76rVWHvmsduB4nVXVo9UPmCEvYG/fk3CyoIGFZlcuqBIdgEh
obr9HCbiAoNgcXba5Ltff1RANOzkCmLqw/Tx71+0e3lRfz1pOF+wgCjPUV4ANv+vLzriDkionnjR
ulm2STvvu1QhmR8sJF5p4LD39ZO1O9bfA4d5Uh1xHyYhCzcQooZR3886ICHTxS6w6i1zH9AoIzR+
zkOI0pOgfMdEzXD3Kq/Tj47EqVUu2uw44Jjg0Tp/gJQ5MULhgxDJz8maOgwB4O38WDxQuZJCmOun
f3jHlwvjt3cMeJB3ymZCe5BY//qOJzjXiDhsUJ8dcFKL+q+pE3qX8TlWi7hxtdroEsGMLbwUwtBi
A9V1yF1cgoQxFN17RUBVMwwF8z3GTXbj09C42OABP4pJPw3s5mivT8Dx0OpUHAK6QtZa5uG7rhwG
Un2dHf3Msbel37/XZlr2jcV6wNjlpg6JPYo8xFThP90vPJx+e9u+bSspPVtqfsrf7pfcaSUaWxc5
faOfjO6J/yBJoAnzDziQ/a7+KnHjl8IhgYu6GiiZj+hzI9uIIrhFUowAomNBeFUwGDz9w1fyP702
x/EFDiIF4PZ3+1BT69ztGqT+9by3m0wel9y8GrYk67oNngBmwq+zfDjonOawQMmgxRJQRnQ8bt6D
TSNYkq5gVfXirZUgPxfijMGd3HNZQlsYasDiHS48Z2m+fM9Wq1I8LXo++uW1Uv5dTSLV3hKjvTGI
ytZMvu9apCRrK0oQHlbFEUnLW+KFwe3fv23n348wH9WE42gnCLRkJP3XK5EZ75hEQZUelgAAJxOV
O69dNFyBDsbrAmaidtde2e3Gjg4j5C+WGSGTU8cPaeEVe5DZ6eofXtJvzxUPJ7pNTIJjU8r4jn2B
Df/5DPMSa3SGWCeHOCQ/A4DU2Y4Db9cU5aHEu3WIO5Xto8G+FloRxCybUyKZLrSF80+v5HIb/uk2
/fVKfIddgqekje//t+s1Ze1qNRa3aUcYge/9bGO8ZBdfyzZJx/EKdBsD8jg6LgwfaSDXhG9U+66o
QAKP4GfcTj4TRsGkAi3O1hf+xgAJ+PtPy73Y2v7tNboBXGaefJwml0/zT7Y3kN7I9M3EUdL6J43P
HT98xszIvFhCtW+I9pbILq4l6NN9FX/IYYE5PAr75CfFiYLyJ37aZKUqyBU6fZwcxCrNCOVAFXcC
yPw6TNhgG+2R+LsUA7w667m/RCqZWbQQbqn2FGQpS1b/+On/9li4fPqOVjzTnQActf37HTnMTpbU
WLMOtjdDQyW/DUTMfJ0oFa27Fnyi2yHVE+wSOqA7KM4AIobuzAC3NQwWJR7yEqBzav3DPeP/Vm1c
XpjgKRsErqJPt9VvF+hA02yWEFDzmBIX1TGXbFOT8qyfn8hwwGmb4vtIsuWBrDfn8gHGLKYSQCoI
CgWjkgVv3qphpwu6HT0uGZhrU7ny4InZ2S95u12Y4wdyzM82q5StHHDYDYlyiD0M9rCn+if3Mqbp
l9R6N0VF2z8Qvzl3P6fMA5q6OP0VXJ+bEW/1aPzivofXsZ0NAyuEZIzhBMQabcbmJlbdTyI/luus
70+lyBi4D3yPXQaPo+regcfdTuLIR43yPc73mnzHXkd6Z2ULwkuDJiFM4OcRyWXd//1lLf+HQwDl
Fe2RpEPSdvCbm5NyNRzhxFh7j/JjP8Lry2sQ1svCG897P7hzCSkINawTFQ4lsmuVb7EXVtvAQaTr
RGLHutuFQzn5B7DmRBAXLOvh+s6DqQ6NKT+N69VbNDHfwpxYYu5nYoM0XBVBmYmNc0wOqiNJN8xC
zZiqOkNQ875X4ROmP2T74gYrfr5tFv2aRnHAmkhAaSnD8DAPrjkurUfZAaIth3ZB7XQ5H6ZrYHkw
PMavsZUgL0a/w3KA2ymw0U+NaC8E9/J73DJ1gamG54F+wQWmGbU62ncZDX9iMdiJwoY1Yt3tHQXH
pAqsYT2if/UjlkwlWGZecbeqG6hVlkmP3jKxe/f1H63/H0D5uz8OmP9V9sWdScqu/c//cH57XnIT
KJvr36Zzo1YNfv+CbF12hqjF5IAlHPxx2Z4zAOEMV3vmxMBhU7/bmJEZSK3Y5WIhJxqeGbtU5j72
HSbnUrDvMGTFZRCV2V50m7+/hH6dzn89GZXNc5x6Qyh+/t4UkO7KRWS1zHAvtXA9Do9FGEGetHm2
IzhajdxmaF7w3oSG2PGG+ieqzducUCbL2W1XBg26t0jW/wsN2D+8OuYFv53b/5uvM2mOFOmi7C/C
DHDGbcyj5jE3mJTKxHFmnPnX9yGqzb7qWvSiwkqpUChEAP78vXvPDUzfD2y2Di4u6MWb/e/79hRo
VzsjQtWgsZ19wkh9HXeISZWf7iK7IgyN0fXZcNrpXOQJSb7qkM/KXv2z6Emm1v//NyT+2dH/54AJ
lDJQl9hK8db+U5VmTYXRC6bbYRSZvXGFTp/I9qA/GBwJdzA++NYOUXhxAXUv93n1J8zs6kuUnzQQ
yboUovnd0VckaCw/DLC7zk75h3KmO0f+UKCL97KdTMQDYKlxO8g62GFs47oGW4rcDOFfT6e7wxfV
y3bbQ9B6aHxQ1Ui+qyMf5VWN+qesSnX1VFkddAtj2GamrWOMtD5HcicJ0l3PYS/2YAO+GyXlZXRR
h6RlA1BaUQW7oXcSyn/oqDBOMuR99szTtBP8NsEbgbZwmurkCMKt6yI+dxkvhRJY71w0mStlxk+h
NwdHxt4Dgo9FoxblyalS0UBo0jzuCcD6y8etyaPpsSxOwY9ooLxkWcMflTNQW2RuBZakg0m0sI0E
6FzGiUUwrKNe7OCTgy2vohieItOJdv6A4jJuUwI82UCzyAUWon8sv1EWD/D0sh1IM+cYFs0mgTls
bwK7as4sqL+AKcyPYkSK5NOScOcJZNYgXbihdC7QnCR7q8w+fcsYzwkoo9Ww4LfYNpEc2DufOT1v
aj148aG/qVDSXbGkjOcclStJU0EAg9NjxQKkCb08kvuyibyP2WYuaO8b2U/HNrf/4vy2n7pMffnz
NNAHmox9gIOZWceyhnjBnhG5s/ngJniXW0Z4RVh81EMb3WXLlL4taMUSY80nGfQ7O1Q2ugnQOo2M
AMn44YAtn6gZh6boQ2XnGBMc8K826jJ2N/a+tbmq56IzjrOjlihtMOmy9N9ii7HsVBV3ehiR+ngC
ea7JOBZRwWfQztlaxQUBwTCdNt4Q/JYOwjjckOmFon8xmGZITumlv7BtBgHKSISfnHCOG2Wwi0Df
rmVRtkevGX4GH51VbHgW4pAKLzL+341GAUnz4uq4Ot4kPtLDEd9+OA2vzozRg6Iq3nhzt+lrq11p
mg/bHsMk0gbv7ISw2JNBY1jU/t52mqupMokoBYCmrVKgQoVBwmRLIrnLUM6p8vHgJc6jLfqFwz5S
p3bMgkh9xSY+olHLojyGJFc/zN3yKzz/4mel+WjW1ln2bBtbBma3orspItxlHQhOixiKwMPsmBbW
ni2OfSzhDm6ixtrGBmKkqnGpEf2OZB1fjLCoUozuTvYeWQXTQY1WOu3D5CHLmKLOmuVLBG8l46/H
xoK33aXwtqLS7Ekxn6w32MEMUexX24jHN3sZejkaTZNNwYSImZSbsY/tXenpfRrF0QXpB/uxAM2n
qNnXjs99MXlXaqBK5RGiWXfGMODcQ3uOr2b+uzcx/cxO5G7GNGSQvLzpRIf34NKCBYBCbBOim7XH
LnmXihnSvIzrTSgxH1VYZYSM7+zpt4cQYEIBck372Vg5qszXjcM4z1CFezHx7bMZtOI9KZkvDl45
iVvl0o8YlkyDpTw00ctp5iV4VC+9NV4jj1hTmyyER2PsiHPjD8emNuytPmi2jurI3arItorU/Jpa
9oX6EYh3XjT3gc2bSxkVvUsSj5AehOjVQus6BzVDHLOHZpm4+3yYxdvCmoOIJPtzL9jlshomEjQq
l9Wu0m5x8QRcdj9JnXdiBb2NEKo4TwQhrUtDm581USXkxnsPGkHknq07xymgP2ExsUpSBnmWZS+j
leB3OQhSxGIH+7pqUQl6/lMDh+LZM/CLNJOyz5arfsHgYKLJ5UopSRRbsqXQYOtfzx9Ow62nBkKO
0Y7WRPQn7+kasGv8scuaCGZXdEehjf4eQyyHMA8f+xScXuAjLWWbzQ6niA8EIlibYnLwlBYH15cv
+TA292ZZtsQVC7zwLZ6pdLj60T0fZXa0Boy1IdZu+HQVUXrch3qjF3e0ST4sCpncbfVpkIm85kV2
Bgawn7P60ZVcg2UjGH4TV8e9XvfrRml9ygaUlEm3F83wVZTOW4uO+5qqyt4Aoq53yFdOSarQSLvT
3e1VR4070STabZuOQ7PF+SF3jvXLGRvuVQNBnzIzcYvC6e0Ls7rOGvnzDUmCvQsuLiFWdnjCWcAp
jj+FkLWhwPNwnpVqHvExlatAg/ywIgt/eP/c5J7aZbEgJiFsvN1kKdRspYccsbHuJe1wvwu6NVOK
7ASJfoYL2RD/EpbmIcY8gN9k2BpDRvnt4XPJPEIjE2BFLk3XqHTwPxT1dB3K5hUkCDW06D+y7oss
VZxB+YJUD8hBkyirVMMHnMBUGXLXw5CYNTvuF5h5MqJIIYncl417KTxPXQaZN5RrA0NVwSgfSwyr
GotgTVjis2Sk7FhnI8QbatbNURnldijy4KJ7aCfCPzj1IuWbsyNQrI859K2LJAsMNt6JAIOaBFpK
QNyBUGnDsmUb2bWHsEjPVfASSnYPxHqdckMD5kxYbk3TI4FSBeTqtKO/7aseZVrekWLtLZpHwLqR
tK1VMVXigG0pXg2pb6GsDl7xgCL8lMU1dORpzmlydarqsApi9Eij6TwPRJkYwO5MqH3swl2PfUxH
BGw83hNGEuLCwtXfo+GHH5rOxlPmNJKUDmYoAEhrsm+ndeX36anRLrLYkbBkX81HB5TN3meGs2Ka
IndBXqJ2MYfqiJLhLUiGX4PxPuYe0NIEJ003resgcp/TZeDBffzIVRCskpDK0G2i14pccGbRhe8f
NNKPtR071sXOt0GQPCcdbUYuOc2im+BPRrLNWGfei6Hae2n7ZSJmHlmJxym/N+h/r9j50XbC4woU
ajcFeGVG0A6T9t7iYYZDpqETIvZ49GsylXIE/F5rGFhEAHNMY7zr2upO+GRINNROu4a4ceW4z5TU
yPK84dLh2IyxTu+mfu5ow2Tf0zYquu+KICZYr/TFtfiMfXxEY5QdiLZ/aWiNrCDQfnQDHp2eZeA4
oLBY9bDqKYkXPsoE3taIKNvs9NyYhBPls79PE9AS5qxqbm9FuBpTgm2YCoC1tM0EJerWHDGt9CYk
7vcBzT/raYpvjSzjVRLbL8P8YWMe3aYx2E9HEBRvpWBDRz8norOefqpBQDPIPBwQ1ZsaGhKbRo3w
3FA7I6CcwFNAIiOZvYH5mYDLqFNcZFmj0YAS8EiHtVoNKKKlPV4wrBsA2Y0Ph1TAxJu+2Nuj+SAz
XWq228RZB4WN1jRFeoQNmVwKoV8lGzjKCrj7lO19b5ACLatvy8PO5+WaHIm5pwEjr31By055e5ja
7VrXMt82KgS/6gFeYXA3A9YkKekeWHiI+HeNkHHl+zkwftQgK4beLjBN/P8R9qi+RSFGguYmnS1s
yHT+V6xe9wLWO8CFCSD+yMapk6gDl2ZQWNlfBHNc68nI1i0yzcbIfttI6sP4MnmAbYsJx7xlFlQK
XXqH/rhluSYQXUbfsMOfPD9/rsgiRaD/2tJvIM6GJkcdskl3EHWkcCyK3DyEMTc+sobqVZRxuSAe
/5229iaH8znPqLNbNEX0Eq0NHGu2JkZ49NLY2vzSZV485kF4kNwKNl6K0VYt3UCzt8mXreRz1cBX
myK3uTIC5JKoR2Mzzc0viiOW7N4lwFSGr15isnRaxR7wC0ao5aHXScGEHwpzAhwIgS5f3r5xe8rt
y38eFsh84tM8XfW3/x2ifgsL4Ov2PC8fWMduTwwZH/7f59y+nmozWe5C59tX/zwRxxeI2NG8/PPl
v37V8tJDGsQkAsgIlKmBkaIcCEytcz6K//eV7bay5+2/X3bS9oZGPNDU5c+4vc/b//3zk//8sn+9
Shzazzh0kAvbfYI8ZzkeJmZ+CnmFh2l5L7cf/8/7+9dL/uc5/zlw/z00/7zO8rJxV7wuUZOrKb5i
fGE+25r50dW6v2cqfOgV6oDBH79CwPDUqt1+xIaLSF3OJ6PxUd32dPbRziKB44524wLj5+2HB/JM
97bKh49cQq5Nk68+LYC90wbVlWtifNk1Tgpcv5VvQzt6nOpdsDVbcnMSOKDkL/fvsSzCqw/ZoDaH
CCuLLFjaCINIcoSBBRn1pKD3D+acNpRWRn5sInnSQVVcSmbvHqF2XpDnDyI8jl6QovJlC8YGRG4D
iUjRs82/WobxkzK/mwFJnJ0mwaFogFhGoTPuguNcUJ8b4/wFJ/8xHeUWPdnaMqtx5SFsrun2bUTA
3RSw8xXp/nAk03xaNYMJgEw8NtMyh4hg9ATjpQXHUCWZeSj72V8T7cdWKmi7PVSpvXQ8hJwZvulp
XPsuEi9iPeQ+MB5QItcb/upNIUhLGCqfAbk4xK5BLtW2Yce2jktnCdbGLlvjQ9+StsV0s0PZ7uCx
MZ8TWt2bZvZ/BzB+160IUZvLFlX30ePUWfn2T0bNZguORoszzXKrGj4OcV8AOK8IJ8Tat41kPxZd
c6UxQd3T4+3Mjbt8rMN7IzjW+XClr/FlWv2+NDtyuZBP5Zp9kBxIR/DbVyWi4CLDfJc0HD0RTp+V
FT6gHWz3jbLo5ObGrh/abkOp2EANUQk92vSxwl6wIqrNP4zR9OBk3FCdLD4D69n1XnM3FG4GKWpg
jiXe7R4vF0ll8lT7acm7pZ0ulL407KjvA2yLcX3nmxFIhUm4uMQwpI1lUO+j3BlPMRTkcZ4UPxtC
CaD7mlRjtBaT+QrimQCVmQxTolN3sqiZ5HgwStNsWhEwv+RCw6JvKsxQU3MMOloekknmhJHZJxtm
lXesgZPRARszwRPc6kXP8Hqk8ha5iIisN+4cJ4fKSn6AyhS7nFiLiOC2/Tgt6JHWC+4kGiro9ezN
1ZIG5ycRRvHqgT9NX3OmCQVz5Tsilmlo+H90hsDFiPAB2kkHRdV1u0Mn1RbpfFGhq4wMNNTghI9W
MuLd4MQK6lg9++OPY2rzyA+R7zqCyskX703p/epxPp0blMfzM6rB7IA3mAa+0NcpWJNg22xnxLio
hecv16GSLJLhPiuilzR2fpgiOY0PuMJfcFXGiZwj3mSeRYfeDwxAH8mC/kVYHkauQMMfVlsWu4+x
gwsXLM519NpQ6dr6Xij8UHSOQD+k6QXk/lY2C23V9VmIGxihU92cbadEBD1/Byats8LaihwRQ4Pf
YkfYyztIFYSB+CZZN50XrdPHZTwwdcPIqu0lOwKmX1IdX1z3G1d5RNfUeGhmdC0yB8LhL8SPbMJh
aJojfKK4v4emNa0zWF58tJV1qGv3F3AwbhoOiAbLhVJGrHy4tgcUyKJqP6CqnFvfQiIp5h9TLeLB
6Rk33T7520UxschIZ/su1FvPt/5yAg7rYcyoIZTzZvmI7qjzUbA7CPoNf9qFwsZdPk+HSNicgEhR
ZEZuj6DBzzYZU+JEwggQrXybfVNjjG2cnHFAnWYvw47bIsRbhs+xTcZMoUowf3hKXcJg0uQtNMWq
sonmwYyp9omyrvgg9v0MI8kJ6aI6/dGdkhcDSNaamWK88WvE74Hh5PsG+syw9UrwyciU5k2h7HJt
5MLfdjlZIrQtRK3+5kbwGGAmWbWRM8K4cLbJk87repfVmmtkyh7zNL9Orm1uGRYI3/pphbC3um0v
eVy/hxMePrV41Lohf6nIMSDLAkME/DUEWlHrbce5WnAg2c4vZ+oZkqgah2aC1W49i1+TTrp8QLEW
Xw3zLjHxiVea6YQYviJkE5h1oQFP3cToeo7fVOr8sespIuGQ+naePcSZlBQAjfwn0cqdD7h+xE3j
1r64aK4A2RjfGn7havA/jKZgw4Jt99q3BHq47ptvQZKuIQmZNUlzEcRwtLKxNh7MOiG/wUJNny5u
cMi4YKiZncmo6fZGEbzJhSZYm/mnR6FXt1AJbUJN0LDQLhtG7wVWyMGKoAdortB0hl/kkX9aJiXh
kuHAfjZnTlqq8WCqfuNlCIaTLvqSDr6dVBBX0GUlaXDuL4I/1C5sU0Yf/p6m6Edvtck5De0/HmxB
nHGSxA42iUlEVGulAOwu9O8g4cyEdg+pyy7qFYK86pDbZAux3wiSCVZcp4td758wE6MXR0u8ocyv
Qfmv0iSdLsNCvbCGEmpU3T7ZHj2N2sledLczPEOQGUDslmmidM/65pgp8kMbuWzxtLZPbdm+VCH7
+gAwF2kWLhp7rzf3iUPFz1J1MjVgK5UQRmY0CX64wt8YZp+RcRn/jdCxI1Tx95Qi3JYHJtuzhoAR
t4t1k27iaulQDU6Uwylh4TTldB5Vfijj/lhBfHewUnPj9HCZkDWPEA8axysq7XQJ0cJGk4wPtjOB
XCBdTgtc3KVJN4/b94A5HGJlCvddoO6V2MiWtDovbKG8o9ROEVr3y0VqhhEZqeTmRAriVxgn9NsI
gA/iQ6pIuR46hWHJwuwQkBi7BR5ECIBLB4RmRcMYBhYMCQ51/KdIMmdDjkiwVXaF7SJInxQ6/31n
VdMGp9NciuKHvnhWA6tDZlFh7MiSd2hm752DJxKNNcWRVZ+NxQheVMdoJiimRqTvYkK5x/2Egcbw
z1xEP26JTXGQqThNBdE2tbDvjCGXuIsB2ZNV8xFbyS44xVi4Dux2aNTp6leux3Frl9UC+Fd3te8d
GxXDnmaAudM+YD2PeMdAHdqqVyeiWEtM0LkJfQBX9STz8DCZ09MY7VHPkfZJdIynmp7tDL7N5BfW
NgxN26SaODxWV63wKT7lbdhvGtFV66xy3upwwG+r32rJOLuW3juuaXtnzPedEwE+sdurKSlJnLy9
IuE7m7F4wOTEERhIfmjlPcQPl/wM7065PZxwdwloXfqdWr9HnTdyZ/PxCTv42kaWxpr9GOcIboV2
nLeuRrRGPlh/suJLObYvzAnUOjDCHJO2epqth7YhQcKxUDzVAHFXzhRtcGaWqw6T60xqL/pAZ9uP
pAz4IV5p16vvIrOSVzcfnjqrp/dZ0o9k8m4Z97gMnvOFr0+iSneidUtTukiIslMV3ZR//rHrGa83
iINsv2SwBLpzlRtGxRJbidfYZkbVxYax0lrZTGSwjbVzST6bUwJ/BQ2jDh7RduUcmqfbgx8bI/I7
SqeFHX978KK53EgfWp3bmeDFlweMLCd/NsUBQBXE127J/sG2CZPLPg2ZQbHYAkJuB52cB++1TSRz
AiObP1HnblPR+QcrDcdTNTYo0ER5uSWN3R7+lz7GcuWxdXACsuPBCcMKcsdanVJbNadbTFuy/B8e
F4ao1hC3+xJMlbNkq90iGUHc8xf+72vR5T4+NhizeDlFd3Y7hfW8agWdn5aElYWOWCTsHzAZYIBZ
tUH8bqdZhBx+O6kKSwNu+1MhpOZ7y//efn1C902D14CjSEAALWuVr8JihqU1G8/OkhegPxk0o6Bf
vn970jiieBttaG+ziLhBt9oA/pMuUJzCXXtk3K1i36y2mdUwRi8kNHeHbkTTT6AXpYu5JynWRa2c
hQnWrQuzb3G+UlZwBmAMMJeHVOe4O+9gU5MF6YA5WM0gZ5IqSo5h5E972kGHf7657N/5IBkUjt9z
IKArKrjAp7oVJMO1OX8Jw+7Hf9Lilk2oYqnYjLStVrfEximBapzDxELte6e8HA1qBY+eKg44UQwM
dlweMBkimWFc3h4ahee5newTxIF+NRiB/QkitT0GSXpAyw1zII2/aq82tqLg/G3bfNdNmMJuD/Sz
N1bnUyoPpHdOwOzoaMD0un3z9n/Z8mUTVExS2hALVMfQUxrgP8XSW/P78U1nFaOcGirV0sGxJYmk
3WvpiYlWGqSjdPrkDogVdYUAChFNn+F79m3kAoAa4Vr8jUv+ee6Hxyw4p5H5BliHaWbU0+U132b2
tSskqw/2KN4t23pzIdevW+gdUOCeoqTfTfMIAsnujtTEf8qYuvlX7HYfUMZIvs54abco7n1jeESB
+abhtCHXeR09KhCfrKqeLBqcoe3GqL99x/lCfPk4NoSMhRWZaWiWjnlQnA2a/OtgoGVu25iCoRoQ
fyaWkDRoKX1OychdibxMf7pgfmZTt/zT/x40/SiGDgT+FVO7uv175tf13lDs2Zfv/eepSbacfLeX
vH3b7Fp/24zO+3+e14c9+vrbP96eN2vihs3auZYp4aXIcSGJTSJbM2r4i3fnSmwYrfYw+YDrk2wa
uk15tYBBqQBWfh4SvtsQRW2ccxUF56YzkJ1mMFrgYKyZCz4aOriPYJ8gsoDxUosWZzAfSA6QLumj
J0cskzDX2MVpyB4WA6gr+JYOGG30CcC1sa38Zy45y/zbYSe8r2AmFeOwdcvmanHzuHi4lock2wQp
SSZhr56AVpAfMFHcFGWqTnCNz6MmKMgFDr1ult4dkaHMMar2u0bmuS+RfGLCImqhtPFf1S9s+31q
unrvuvC13Nbc2WiUNzlpIVuvs54tVY/Y9WOK7oi1OKDGmFiu98K7Ew0MTVnrhxGuaq1NgOGRfWxc
CV0rAKyogvEg2bJQKqK4lojM93Qi2eu31l8fPvophe2kUyZJSqiPaixp0Tjz1mfNn4Z30yICEL7O
l5Vk7c72vN86C66+px8xJT14bfzjuIV5Bp29iWMQTrJ/HVJ7b6baxfiGH9Ok+J30vnWD/sh29jVv
iAiZSwZ1Vj79lDp4q20R7+plEKBL/46r4zUJJXoDK25XuQh2QSux1Q4f3O35E8ujI2z2ElK+AIR+
8F1ETsz75wyiU55ynbVDtetL4p2kP3d7JF9/jB/2WcNFBd6L5cWAChNw9XgnXnCctCeXbI01jGsJ
StP/W5UDGI4Z455GttaIE3PMPDTQBTegLNL52WGzkru2tbfyd+E5vwkej7l0mX0wV5u2ixa6ZRo7
+rwfESWLlgrKbccQqcO6u0+a/IFWL1Uum3Mht4NhHzrdXYpxLneuARbKcPq1YyYPhrB++UI+DHH/
oBADuBkbysGRAJ0iGLFDWNO6JgPdMLe4xdlpbuvUO08VjnvB8CpFSWK7Hftke3yJLYbARLr8GGK2
6S4YZzLZESZ11zEfPx3cqysphgdY94+NR6+idZ/MoX+XWf9RSIn5eTwoevauqvDnTfmvwEd/Bhlm
JQwuC2coL2VRfPHpk4PrxI8AxH5Ta5E7VsijPaUXbvQmc6UfT5eXzhv+jJbzp2Mkzw36a8wQtGkX
IGDSPcxF3uCV1ACHPfvi59N3ToIstk8KYhfTTGNydVoPQv+ggfnuLe+X/QJ7StHe4UY51+XvyfQ4
+vLPSKQj8yR3WEOSINdQfKbz0gqwmVno/m0K7ZE9kUIsEMRcoi0dCnBoCNw/OS+TrSIIm9NUkPVl
vrWBJzcKnTB9eHNXL6+DXgSwsIWxdRrTsyDa0gpwPWimibROCK2PgPah1VlkgD61HjQ+s7CZ3eIX
yOz5InzBkJ43nmpAJ8AIXlTdVqQWFoz667PsiKXNzILR/3sSpCkebHJWrJxmXx9BKQPnlTbVqjXc
ezmKem8VNm1QEqtGNORWMYSbwRrvRI87FIGBmrp03zf1xRsZbLC5vpexTSQTqGhsQ0792tDk9WL3
0k70rvzlnmW7MO8jeTRJuvKYSdFac34PpBgjAak3U2DJjR131L5m9xJo9TToYQVo0xqrheJaMgEx
aP3i5OFuxQkIKIz2X14fjCY4cJUuOuGjGvRjJ4yvKAyeOMJkL4ys7f3DRCDslFdbY4JNC47c6Np7
sOanMnYPpU3na7C3BMa90WASvvkX8XPRhUwI/PSpLKdnktnfqwFuWGhlJyAuFxCP3crg4+ld9I8W
DSwr+Y0wJM3Eo0ixqPht+G25pl4nPSBZOYidTkwUNW6/ropE7wtRonLVSEm+YrR0ZOdFv+bB7LcW
7yPjqpTGA8HlJHIBGa6ZV3bim9bEeXbxKTlR9Ruc4rtDX0dV2mOX8afqkKE1XsTsyncB7Os3mXiv
TC1oonV0kMEu/mlLUkV6K3iEh7Dv6s/IJEaPXdadmRtXZeGOTsK3MWYUyqQQQRzYPHemaCjejIbV
tgyr37FUtAKraMER17s+iKydprG/nkK2p47+YJjkrAcVVAesCti8+h5dm21SPYzT0bb7n6hl/5J2
80PjQWaLZG5ukM3QLC/+mrRFWVz7R9g6XJSoCSbCztgmv8z6t5FgO+rShrOlbc9WH3ESIejfZflz
3lgYx2pEbaUkmAD391pBd5liP7kmYfMeF+CgQSCAL6abumKW/G0xFDjgfgLdmwN2ltxLHINBBMKE
fGPgdNvMBsdTQU5DDUoLdLbFpZzps5o+YO5emnfhIqM3q+gUB+5dMHrOcz1BDklR6pXIKyzUeERS
KOYU3pa/Et3P0l6C4vU7oqg51zOZreWAV6SLSPzr4vog2IhtCc6F4ydiC4I08vXSY39JOI3F+Fn/
Ta3hkIXInkhM4f5q29XGR8u4mhukVahh21MC8W83BlUN4D98iYKsem5VSgvF0f2ecjPZhh0QMLcl
n7dwp8eaed4ldFr/4iW1vcNbQkpS7ZYXKw+rTWzZ19DOvuPeny8RPorjyExsCP360i0PQZm029Hi
48W7553sxXcyjdm5HGmRm9VcQANkg5imS2dpiQFosi7cLTbMKcutA/2ze0+hnrs9BB3QJzvf5LUb
7lPXn06JFmiCaOvH3gA8i3yrq0XMIXIETX+MpeTu9mBNKPeMEKW5Mz8EDO7BOgyLKxHRJzC58LIQ
rHaZN+IsVGC+elS/dl06l5HFED95B/miHGHdddp8plbtn32M0ub8HLgp6R2ma5+9riRfqmX61edD
89JaY77DFUGVqJS9DxSnXNy6xqMoX+OuhBuwfOHF1rSzlhl+aYAJclwITzaX18axUXSnWs93cpas
qx7VTEUaLrQsDo9nF85F9sUf7bTJXtiNd8lmnFVWkxw8JnRrr9bz2pSIf/xI3IX+iGyuI6LBS7FF
ZHSC144/OFs4wu3ehsC/ahVk0KHHuz+FBsP1vOXVegbDc8mUfzLpubTh3RjsB1FNz7zKxlYtdOGa
SbcCEeT0VokMj2x1b/B4zT00LOsSTyxx4OsRM9oGmQPpaODM69gySDARU2ceSLk8GiEWI0k5kSlL
nbuxZ8GCnR7WT+0sCA5NLOh79Mwx0THEmA04/263CSS1u9ehvEMe0264zAh3bKODMaqZk7SeEIxu
25qVKdH8sDDjncch21cejXijoq+odUvadI/6AvEAJkoC5RMElVpoakVyujLnAcrV0aLxRwVlwCyw
3wKTvcfN0NtVZH+ZsYZQxM4PiA7+PBbQrROoreXEE6EtzTUea/8q1Zjt57a5r2bnMmuQ66PffKa9
8RM6g4OWFNhkvMhbSrCuOudAoNdh6xql54wsYQbTEbGJI3eYuft2pulu7gsAkz0oqhDcTqljspqo
4UTJsllgakl8Y+s2cbIN8ile2A5/02hoDi3dPCRO452vovPy3+yy+iofnGAd1u8SkRhjTdkMAIQi
+6Wakuk+GAx2n9z/BayrcZKfsBGeSm2sRiuOELKkKLwmkgkSyhSH2RkwJ27VTgnkAgHUGpwDLNi2
Wwhh8Xem4KqEYqI1MJXzVSW/s8INSU4qaKB6Gn5zM1WwtJFhkhQHvN1zr2lRLyQwLNlxSBOsSU80
XgEICgVxBe4xd1CTGZn3jktGPbTx8FFHlB+y6w5FzIZtHtQlVKBg+9wh9bJbLNOwCUNKJs8ClRKn
IqaaaeVBjOysVW5ih8zjnV0P0Ul4GVclwblP4KwPyvmJ0lBSg6O4Js6NnqaSD53bG8eImXQbEyvH
TB+fkrTOWo0BMbfEdRLgk29zeoTLOW5uO0FrmFj4+jy11q4uWDCmMTjKrmqOJuYrRWwu8PH5MbOy
B1nn3oEkINhE5MpfCrcygOz796yHr+ZYfXIJwfsz0HoSYRsefSuG3Usnz7bLN5sp1N7r2u9CqeHU
uckTquLFbTJeJgXbsEsCdsHUF7oY3hoCYWZvQHXCzGP0aM56RK5ISLhrTzEhmedfdd90tBXdizax
DzgVOyqiTdAlAenBSqlOnF8JvbzqwQX6OpJvQkBDhfu8cI7djJQmfiwqsnn9zj0HgFVcRMtMJdz3
DEWEcPsAh0mPobtwvq3ZMnZFGtBDZyKxTUg7jsL2+2aNvx2xvGj7bZrcS4xJkcYWOr9WhPsuya1V
4J81h3ZTNKXelA4lYmZB4UyprFCY4/5EIUIfmCZF4JBRE7qPPYEq65uF4mb2M4fWPXuc4OvIHbuV
77rzwUXRf1c5T7dnNW2DQjPE0wqmALF3QQ3SS40CStYhH3qUsJlGiGAHe3/wwj02DKoCFRCzokvi
hGGhOIW6+iZzk9pDOJKSrRQijruWoRb8LHiBtt7drJlmbHzHU/7CXp+Z2SwPzF7OqZVSbOKmKdNv
OcTEmHs0g/VsbVM3+S4cRKxIWiDXL157q3d2w8AAt8iRMEVcARBU2XfObbGX24X8ss4XlAAGcEya
yPQMh5jw7JeoBmzeyEa35QRBL2LAGRSY52L/M6MZt2aH+QKFpidqkbz7uI6OmeCIo4s65RitVhoH
bOehmSVA1KlHfnWK1ZieycGp+odOUHHBCe8ZZaGWjJpqq8OIbOLlmX7KhvZ2S01dwmNjJ/pUffQS
txN3OmZIyNfY7XYE5pC6+Vf00KjzGipOPzOhSTFQN1hD0FnBDTboXUGLIbUSC1v6YFX04uyhECsr
4HektdpIiRRisKH+q/6SuOLLt7gfQZy/KyUVtQlkK7a5z/8f9s5suXFky7K/0lbvuA3HDLOq+0CC
s6h5foFJSgXmyTHj62sBipuKjM6q7rZ+bbMIGklxBAGH+zl7rx3SP0bOyLFgXim9wY+kmbcVO8nI
p3Jq5R40KIGy8fjStKzFCA7hbBXxYxsQ3MIxZmKkoDKra2/eMjQjYQ86TO7qAZLbgMKDHKudjbhQ
z9I5ITd8X84nUzUHV+WHMb7uNPMDQBuKWpenLOU7qaMJ4qEDc8kh757Did9OFApooSLHDo0IBajL
TG2/MoSe76xyyE6xC0ZIYiCo22bYZiGLXEdjOu+kvfJghc1w7IWxr1T1cqqt+iyrtjkX9NxBKKcH
O8mHwzwHttK+ugZPzcJhNF7aoDeuO6aR6qBJDH/pRtG17jpp5g7P5NFry72+H+J93lovdQBlbrlQ
uvY1DAkFH5XS3JAncKEEreqvqcx1nmARcgLi9xT2CvJZ4jPO46BGe3/CCc44ekuzvdtNmnpbmo21
ZSwxT3rrnxCjMB+Cf1OyxN9XTvXqpkJbV7W4CcHAes2obHqLk+S8U6kz1iFsjWeFpAgvbubtR3nt
SMq6bhuE1RkUQfmWF4NLrEXj7uY1/zg09gqBk3ponD1ppe6OIj+Jgej7gBWqXtqr8gAzEMT9LLsV
LWHeQoOO0PLrMTEgg5FpQj+v1DSpBRtyZHEu0vrjQAygs0fPcYcSNLFxMzB/vDETgkCGAEvZ5Enc
PXVmozaVEftSr1wWzGSQODBpSq3kzmjMHBnOJw47x7N0BNiC1foK8BwHVlWO60ICquytx6Z0JMsg
pksB6p68rh4lM+N1NTAGLQMR5RXwT67ugoDmdOynisnB/j7l82q0tVn7R/DDK45+m74EvXsmt9Wq
GkDKoYw4ZDZdfyprHZjXq0wFWdL7Y7VXoUTMkTBepxkoOuAA8m6Mxm3dPQkFw7XPtIzATerfLA+J
WFo3qTziekFt23FSXbaTZT0rPdo0Q8zRjDiGlg8MQZ+MI2Zbah88TEwEPaaunOthoIiMSFma6NuQ
XQBhiviEoDd4HJOeUhi4sVrEEk7vM2kdKGTiqqOiwLEawXcC0RpTM2DA0gRDTYLcp2m6llkPTYeQ
4CfHPpBCSDRfGR6lHb7P5v+mTt+znL0JIS1ib6FAdp5t5053F4jmcWS3wqMESeXnLqhKmt4xnm/g
wPeCFEtGrASW9zoH+l1dJu7I+dE5RCJ8xkVfe3mPEQ0qBNMSHlQ09m7MTJa+voRCnaifKgZ2qmWO
p0qGfP8ym0bGZKs/U7oe1zY4GBI1mpUZIDJBH1DPOHu2AFYXkd2yjr9UAgyCNkCxZSTv6m2HKALN
PuNzPbLgS3i4IZnyYRChVKnF7249npeSOjYSfZWxikcmUVCCi0dPMSwSv+chd2bX+OVMuUiy69Ju
zxGDzErJ3glprLAR821KNdtMIKsrY9pnfh16JuVzsoD4Hb/GxLY/KiLpt24fv5M3A/BRxyxDZFGk
dfopjRFQmL1LiilHuzNesSYJLyu6UASUt+NT14UVbpEi2KY2sN4Mz6HaO3M5o/2MKOjsq8FUr51C
/RyGu8AttFcKFSie82m6iAwr3pv6JNcBZnVPoUBVqLBNi6o4RKbWnvWhO2Qdiz+X1NgzLGIY/hM6
64LYIJcoC9y8EFJy5Jto+9mdS5AHq8omQCXoU4/EOqjqSv5u5gKAR8rxOO8hUrQfjTs+aFp+hilw
2RfgQHw5p1lx3lWlcaD2zSKnFbT1qDP3895jqhWDFLNEdR4JBjfhNMugohMpxyHFEWcEzusEOsxO
8TlbRvI0j4ccJ6gObIJpovfQ9u+LpLrJJ+O5GcM/0tTah33OqBaDZaOqQUQCJXzIwXcV02u9p0Ko
R3NlP2W6a8wHUTXwRnVBYW8yZytkVl4FJVBzFD/kXjDtwHdLTu1I8U1lRHZTkOqpvV9O2D5rW1U7
YZojsomgUS+m4dHGp+6kSee9VJ1DYri4A7UDyGjsWU354dcO+yw7l9qa94NDn5xcK/zMuZuRPl4x
RMMeJeeNky8BeExjaaRw8ovfLczUq2By9/Oxq8X1tM34OIPi3A8Nw51U42SlKA30Q+aK7TydIJF6
a1S4lZ3iyi85GNQct3RNqdsMjMsCHd5q+eSyw6UdWyOobOWu7QyFdjz2N2YR5eRearM3mIhtFJA2
9s3GZZAL8VoNNjR7dv8FRLUcLgF4SgwSZwXtNLVFft8AE0LbkmVklgxLgHs3GDYerflujodh1Ukd
8CVnlQJ/rZcB/iiEux5H4xJMIVvBsCUDGITlyJjy3Xy/OiK1YurqeGmHVAjJkPQrfkmDjulIypnf
est7zY+tGeDAI62KANTustwpbVVbazpHUhudcUTNVXpOOmFOqISjN2ioKIfkCt0Si8G2bNkpHDxN
qSX58TLOYW2WvmuZfpSJg31s5mTFUb5PbSqKAOgR2Fl87cmNx82YnUwHPlU4r+0zBbBsYX6YJSsV
P+P8HFKCtsPS3aUKyY/MfB47IPaKZHHH3k/uGZaBxZrrwGZnB5orhYT3+UT0VTVL8SxlimAT0GED
P6K5gyFD6fW7SjOjFfI2i7O4nMsVhHQAPK/m0yY7R4Enfdph0VA2U4X7DHI/+9xrwS8HhtV9qDHW
iEi5gfgaIGV36ZoaQDrR3a19aag7AazeI93jzujbx2ZeZaXSPjUd+ThRwGnaUWmXh/11jLfbS6fo
vdc46KVh7doZ92olTGsrXBwYkOQ+QOKPxnJCUjK5lIzn/bFf+EhFZ/BpfyxjN146Cg0CBftQ7Dv4
/Mwb+ckGXb9zqjK+tEfjM83ewZgNz7RB1RE6pZkjxE/R9OJkPsC5HI+VkAnuZ8P1TKKd1sgakquY
2gOoxJIijGXPsWQuPfDCuaOds877UPN4iS1GYeRBuO8ER9DBiNNN7w4PSTuGnisTRDhjTYtfbaI1
xUMY3NBD1V74Z2VixNLs8d7R0URx8OPWIHTKqdxp39X1teAznmIbIdtoyoMR9dVWjlc1Fa8J3ZIT
+49uLiRwbrlFh2PtugDX4FTC04AZISCGYzV15bbRW86xARMgzA0F3Pt82g5Vcw32CFPLmKS3Qkd5
UzB8Y6QhnNLQ2vhcs4InujLzyJTOrwdWi7cTAs4WPckX0ud//oVRUP/z37n9UWBLi4Kw+e3mP++L
jH//Pj/nz8f89Rn/PEcfrHWLH81/+6jdZ3H5ln3Wvz/oL6/Mu//8dDMR8C83NgtX8Kb9lOPtZ83K
f/kUwWcxP/L/9I//g4j2qKG4W37+x7+9/UGrmfJcI+mM/BrarumqDkvlv6YTXn52b3/8BU348yk/
0YRCACDUdQsuEPgJ6BMATn6iCYUGp+Ani9DQ/qGqjm65hgELQrUdYGR10Tbhf/ybbvInuBD83dAg
KsFm+Nf3/cmW+Pqh+P5/x5rATv9XWoJqCRtFMWBDnXB3zf6dNRc2Bms4WernEHFb3ElzY8PnJK60
AFyMr2sNNChnuq6uyvCthYyCLyI0LySo69WkyQe/qPCUmMGwtRR/lzfabKldlQqUjIY2xrqRxBYU
mmQeJYY3EXbb0O/ZK+nxrXtjghxaFyQsEgPTinxbDPYDXUO8hrFPF1Hk1z4n8Z1wGJuD+twhmtQK
kxhbsH9otCNSGtTpWOuhg+SmudPbgRgM0+D4DASAQ4K3hVSDNf1dG51hd1AbRT2K0ixYGw31I16l
exyvjzJViycdYZ+eD5eu49cHEFrS0zv40Gg9ycY0qqvQ1tC6m5KM2UB8YARGHernPgBmW5ywyB8Z
m7JrheoR8QjzoNE6p9aiHoOj/EZBzdEkRBXlmvrU2vaWptbJNVMCZIPypSjq60gdiVINQ0rDlVhp
eX90QpZukQzqzaBON0n/wkxmRt5T26imnmF1ErdugHhmeYZFyhs2chccv5NHnm22LsamlGkIBQhU
9BZutbibyyHXJpj6HY17gna3oodZANl2W1QGG7v80bbiKLFOrBkTIA1G+XaCvrKFZ2QpNPdrkjXT
ULdOfeL6xLKjzTxNY21e9Souuzy5MqoGUWA+DqCS+h923b8M5twL9YNNEEf2zKb0opZA8TiOgPfi
tl9FeVofJt9Ac6CiS85lvrbtBKkKzrawp6QCN9LFPMzi12i2nNY3WoNSo2szFOF2QHIZ+m0vnnR0
P4q4LmWfnPVRxhtH0sFJR7IA7AQwSoDGsSN4/TqIleicJiAq5m1TQNm5b3w8gwIUGa6IbUp5nvPw
CGmgwNbj2VqaXpfgvuHXNRf2nUOY0D5gcKYT8MOkfHiuRPGeRwbONDWHqxC71gqZU39kCvUUGEQY
Bg6Njzyh+g3h+1ASRDHHBxLRgA9ap3XSZ4E86UCliqnXn5ISi39g7yNpJqdBVKvUdvUTmpUM3jXx
FQLuAY7Z4MElm3ftVjq7bUNv3UdWrYVDjeMQ36gvBhLF+BV7tP+7MNLkmii9wbMqPQWUkR5oXqkr
v5bONZ9671i4E1kNmBtKDAQ6JKRgRdhWHGo661q/19Owfana/I660IOqQscp0I3t3YiSxzSchq4P
Tiw4y8MYSnvbU0tfj6KfHq2I6CQzIPOK9MazoHvupSpnplIwhgAZwsqmMKXW1UsZtf3On4g/BQvx
pNlZcc40ghLKokMZZsfmLvVD/dLBfhwSkwtjxNzk+Kx1uQmCSWHFIc6N6rSfFQnEpM34F5NTdMTo
IG8LhR+eapVtMGrovVXmTedIcdQdKtoXzSz9U1BFw6bHirA266QiCqbBtIXDkY7rkF75blLvmUD6
h6g00rOeUvRt54jZAEIqbUuEWbTAgGx3RYsyhpmGL+kSKYhgV7BoxU4yF/TwnyES8P1HEjDi+5az
e1E51rrTInLfMss5FirU66CervmezaizJTQUkVGnTasCnH2YmtbXRRrH59zEhWZT1835yWFi0O3s
m+bK1YdPOgL4jIPIYALekOZAdnebD55pNuURNvgrhS9j5wTZibGfLA/DB84vQIOLPKuPywXIa7jI
YY175/v2ci3XLexfvtP+6+/jiHR1ub38/fvm1yOXO23p8krLn365uvxpMC2KgoO4Xl5iechy/2+v
2OpINvVEe3DeNCcqj60gpdOd0IWTHwHw9esqQuziuNxeri0PWi6+n5PALiO2eH6gU0c8/ftP38/5
vm959vIH8sYI3GlNfw1hvEVJNb/E338CZflcywO+3m55lV+ufj1teZevq7obnzjc0933h//lpb8/
2N9+169H/vY9l+cM0i+wO0u5/n7d78fVsrsbzSDHQ//ndlye9vUFv7/691OWa78/fLnzl2+3vMYv
n/T76V/P/OXll01gB2CHfvmEZUlkg1nTB5OawpZenr9cGDSZUYH9tuWXPy13LtdK1ziUqSmxxA0v
gdlpX0/4etSAYzNhtZY1Ot7fpMkn3sQ3z3GBw6UIcJM6YUQI+VDeZIpAAT7LSOOSrgHxxw67y3Lv
958aqaWUZxU4Bjz6+/7lmjk/eXmF779+vQqFaF7rl1f0Q1BIpV7DM6ZNB7EyVpF+R52DQ3q5qlTI
vr9ujxEWwzCPEAd+35kDJT0kxdPXQ5Y/LM/zw1FsB7UHYBa5jAOKhXo8czGo5ePE0E82W+q4pypR
S4L70uq4XJNACo56q9d0UlPEztmR1GncEP7Amp3jfTlEy2UoKLVLrdE0jsjiJN2J0xU6mjVz4Pzg
sFTEu/tp15+M5DSK8/E1VUooA4Ji7XGaL8ai+3lhtQGYoL+5+f245Wn8Glh1uhwkAzrpYSiRoNY2
mRL5KlKH9zxkFSUl8vCVO4X62tD7FwSzdwUaHy+i5oKljLHDishHbxBwA/jgZjWQHm81+X7s6anr
1tHBRnNUYdscXRu0vj+0ACWCgK7mfFHPF06R4K3Lsg6gWRGwYeDGu3baHdX52nKzbMD9dk5xUAYr
xK7CRV8AzQUXla2LDsYRlU70zHVqQRKZf1KD2uJxubAnnbaRb+8XN/W3Ph3w/w/4Jj3BCmVR4HDQ
AVUN1rWcrQgjukeSpMA4DfRBrdRX9ikKE1g9+QGrCB7IXDFJ1bCKxOsmJpvEaUqv0oR+pBaE/SdQ
8Hz1MWgnXauOAPgyZtCw+a2uehGldZbMSDidsd3i4TYTBIaFRMBqGz1hVWyRBIo81KI+qG9MSkxH
lyRyWLsn2+ihXgiHqd8svo/ngIDlWm+Z+F70Yo/uH4qFxuI8FQCIc9YtxyxoNc5Yys9rrhUyySrM
c0cV7+s3YM9GtxC0BAcwAYDAOG9/e77oG0ccqvR2MQGos2XAVmZ1NumL9APqfrd8BpprxBXYJqan
fr663E4nUs1DpnmLMx3Nfn7EQuNkexbo0zoiYghLA056NxuyXy6CMXRGkCXGZa/kRGaaBnU/Zd6h
TdDuiGO0sdvH4ZzYyL73vQMu1367byTe3cNXhpVsHg1dmzKkEmxrZoHYN+b4BG3+Sr/ctuwwwrVK
9vyXx2Oxe3x9nXljp8sWny9cIoWw9fU+MRPYHZavt+xwlOs5NL9+h/kvjg/kz1YPqmlmWHP4wsu1
74vlviYhMLl39GdfkIYexqArWT/mR6XRHGpwf945yLID+FFjIp/3nmUXWq59XyzbYLnJ2YTpamzs
wXgyEM0XQcX5drn4vjmm6ksfBNhNR/W6iXpzoqXMyPV1VTcGiuAOqbqLh2Nxc5BQzF49X/x2s6iN
baYHhH7OaRCEXv16MS4xEfN9AfDqGRNxdGCHIELptc9GHeVXatcS3RWSVLgZfH6vuoIOaxg5+TLt
jxL+02YBISzbb4ElLNeW+75vNimgCU2Kg2/ORTbT2oIqYDeayEYce1si+gJwMZQQ2OJeQzkZmKIm
bsw4LF/I4JA2CxzdqDZnACSLwBXcztTTlFHjyMJwoynGNjak16naleNDytRmlRwNVSRIo9Z6Saim
p0GPARLG933fRJugLtONkAYx7zMLol1AFACJVrmjWfvlW3wdCorqdcBOQWrXjddXAbQ/e86EGpX9
snc0OKG3Q5jeE1mcf42+y7XvncEmTOZo3OU40AGsBKo3zGsjI30bRKEfXZmbJ3u+AOG4VSosV2aB
9ahZzmrQRY/kyeeB6x4tptb7SA0RSbSPLc3rLf3fwKtSLFxVFxJbognzIgK3t5vCPj41Rk4kWV3e
VAlmYviUeJMjkpxMk9zZsWpbT9JyWUPamMtuRb6h6J7sQzrDoiRlHVc4CwLaP8k8WDQGQ5nhq+Ct
ltvCJ1rQTTjVulbrH3MMTWtDOBXyMqbR6jzXHuazKipiVqqt8qjDtwcXc5lmBp3M2r12YsgsjgSS
Z+10lr2IbedXNwruJngZm+38vrB99HWlXmTYSgNbInQdQkTmDTMdq/CyWg1Wcj7P1z1AxpCW/eyN
uCiFSpF3uW/56xSHCAPq5j6kNo7POHjwkSpu4yYoTrXxPhnKeNTqQOBKwVjOyxH51x+jqnswFWRs
QZYDnkvpVqjJVG+WD5Y7cb1rE+2icIsrSV1go07UL5UfYc2LhlX3LOoAw25PLT2ARdWhkl4RlU0J
gpFyucgVJaBNpH4adVgfHdmtJ3SRjl9Fe3n8NkYt1xazFEKt5ojyzzrY3ZXtDPEGdCVmMsaSTT7r
4L8ewNF7SKw3G6XRtokRdHaIYrsG+oZKpM3XdwtLMiDwVjvYSudB99shRJHFS1uGmXF6Kkb5GIAr
Z7E9ifVkEyprW8ljE1rpZgTjSrclGs9xg7tMh9LjNJwdlq1Dih/jrhHREpgUeqRZL7Iji83suFyD
AAVj5/tOd/6LUo+nTFEBhs4P1uZRdrn2fbE8zPp+7nJ7edUkAmtQCn7A+bm/PG65qmpWsjEt68fX
c5f7MngiRL7iJDY/8FC0RJimlTcHsxJZZyhebcZ3eZZMZ3cSyS2BSBPo39tY4ifRNdwAoNkooZHf
oYM9WgVIvczRfQ/67HEqR22zyAYQYVorcrMQ/00VwCqrfAIHs8toD1OyMDYybJOVzANtVemAP8jV
JsEqlR/+UE/gSNzXIsMsh2cf80KHdw4nGNlgGK83ipogLwEneAtS/EPEu4ES/mutQ6tFvOdf2WEg
z75QsMPSWXizZXQxDYX1gD7F31NiareiM7vXBDPJ/PdeB2FhiR7NvS/9u0q0D9YwDW9GWIe0WHy6
aEFZX+Z1my8llzc4Ibe55qsXQYrUqawjkxhJaCFzPeYN94QY2uStdhOsQJNVHuLAzh/InLtcXpWt
xq4emcbZjYr+yqQuvFr+0DjKSxgb2V1fSg1zD1ES2Vi28J6Y1xdkYEeDO71UYrC3OXkE+wq+4GNf
Ynmbv8RIg2ld1JF+UdaVuGb1wwHBfP3asSTD/AjQyVclhLApEuhjQ4IM5087UVOYiJ55zhTaTjYW
FQKf2/AZ37W3fCraKIMXxpZ26u3UQURCIvrX1qHPsIqaSL/uglFc5MTafr3kaBv7bjC1xzFH3luM
hbtN6qZ/yfAtLs8MgThsmlrXj7VJ/nvbDa/L/WqKiCgL/OFKGzMy6q2mXxvzDyHC4tJJ1eqBymBx
qHHgbgWMyjcsMst3N8ii2dD1tg5dr7b3M1N8ecG+NNFzmU5zGeIuuiywQX79gKaTP2hqSNdtSNJN
TXLkEdLi8PUDqvXJDbX+dbKcZpuQ/rbXSNZ4mLQUFwqfZgptsV52sda3/Ktlt1u2pVGpH1SjtVtD
HaNT6BCnuXz8HBVgg9X5MSostDzqQLxNCaDfLtybOKDA6o56/pG3xtGIQ+1pcCY6TSA9j0Esh5uA
rI2vR7QouExLiZ+VCI6CMcrqWDIg3dSKiWRNzYqPiNxJn4i45zbK3U2oVxPzN6qjorD2rs6OtrwT
oezbwUjDF2Zb2iYOdOcoSGK8HhuH0ub8OmZEG7hXuhfMhiQ22GbG/CEPryWC4PXyiICwxkDt/Jfa
tctNUmY9emwhrigTE+s4fx8JMbYuxuY1GOm4zTGnhEVn1ZXqkxq2vIZlTyzbTecVeRrUkFLEFyhK
YNvS0ft6REvmbTdN9RsYaB0SktFcYHECNoFH6etdBsYAN3be0sKB/DYoMygjROdUS/PrJVwMGLWe
XiwPUMu29mxaReemsd0zpwhUYvMXRsmL6M5+71qLpHPLrs8JpFt2QSJhMaWmH+nPD1RgHxqMXj/r
eMfOpLijSJe9eKeuuXzroVIdAFtKeOkr0r+IIthDlW4g41FOyzuJqQRIg+f3ssQLetH6Ic6UKdXe
OuNpeUA94hGQeEwvGzGWFwBdLa8JGvWyaPl5uo4yNaaYP5iSU4rsG/XWDsKSc9tUQ77Ou9vJwcqO
v6z6oyaTLrVa463SM2WdRrxGxf6Jg051NqC3lEelCW6/Xs0N70qnMB99JVU2dLOSky0U45KdyWVf
d/w3hx9reWhCIjHwoai6Nenykg4NElAvCvO2sGhoLA/JC+ykFGffMAjEsJEreakJoz8lZq1vtK6s
ntS0ul4eytFz36qyeaS0kmwbDokjGKDwqidLgZlPXiNgJFx0/sY6i1pIUpZyI8ZR2zN5wjwJnPjO
DihJI/GWf2TslarbKa+xYuRe4KVKHVyG9mAQpO0MmHA4vIzJuFw2j6U5j50qo0ejRig7BIM4amAr
r4YaoaBmlPPM6Gl55NTiC2g7IW4GBE77fgQw23TyNLRVe9fbFfrueXuPATJXwx1fFdxSXtc25rlX
A0R/rUqPzLfD56lNzst3cUv3We1a/cEOkTIghmuOCfabK4GNeh1RtvkQ3XnZQBUrOTQlk7zp6j45
kBQ+7pokMO+iDrDs8hDfCmjrt9mrrzJWE5cGrFVTIBQYKJXNqG6eRSZOy0Op1L1FIfGJDdKlk+2n
2U4oQ3Gwcte5scAGUXzVjY8WU7zmSuUlaXXf65uiRjYuwkszhsbIJLJ5z5ybsc3Mj0FJOSkSvXWl
Z6p2LCsjhE/ctU+yH8/La4WN+kNBqXRPf8He1UNLGP3EqdvGwcK5jdfoInzAoy+eXRNtx2SFwyme
8uCKMHCc8PPnWS6Wm23gKpcA7fuTmIem5Wnz85dH6MFxafj+7D7/pcf6Z9/7//fGiTFwHYMO9n/d
Gz+/Rfnnr930n8/42Rq3rH+4usV6Vtdob+vmL61xW/xDJWcACjuNaguGPu3wf3XK7X/QIieGwHZV
kgNJkPizU24Q6GfaNiE8qnCJKyDQ7/+mU/5bsBQ5NXTYiIswCE5xLWH9Fk3S2DEdo4E+dTuuzNWs
maRJixi7XWkfNExf23vlEHgT8qgD6M1fNtTften5guWv+QEOEgDLNB1BasfcK/rtzYvcLCrUBBNm
ERKCwRs2p7S/hAGH5wnwPZU+x/qEXff/+LZzjsyvCThwvDsZ8bbyuYX1nBEVvSO0iwYaTcOTSSRI
9r95y99zgX7/or/lAoFdl77T8Y4AS9rpRtgwlTYBbffIa+LH//7rYfb/X97OEQSjAbZgOmbA0P5t
u9YUomH6VItqyT8CDtiRaDLzaJAr5k6FRDQhtblAiGe5hN2PqJrPbtZTIGN+g6ohAQYJtCBWfNJr
LdelBoVrua/KYj3JzPSEo0MyrtWWNFP1ybc7QROPbLAxgxeMrwex22rghwfGYucYh2b8pJ41u4T1
ErYF8o1iivY4CTxWX0jbWE5GUx17IGpzurjOlvZx5wF8go6qHgzmkdTPDeiXw4qEYpCME9Jcktcv
fdg0Rx9yDqGuT4mLME6JhgeduiJeKftusFP/7txGGkLeMtr3/aRufFslApHFisBisrfkG7MM9jwd
bRNnkSIfH0yVoMS8pWiemvOC2F5jNDnbfbHWTPOYh+0Bn9+HXqA29CcshLn+aWbobsvqFY3+Qz+W
Xl3XZ8Xsn0aNsFq7YctOMZbZGtV/IvCc97jSrHoI1hMYrdR6b6O6RH1MRtvUGRWIrf5hqFF2laV8
VYOKHwbEWx4p25Fy3TorCJewiFjwqC1XyQfG8U9d4Xm9zi+hcWKyNF5KC5Jy7TjZWuTTTSGKXdmn
40a2vb9hs+3pozznCtWkJCN6cMKmXTIlT6FQR2JOgI82hlG82liu4giXbDt+JtPwEFrArQNgGnJ4
GPsoXKcAEboc8FJiT5/gxR+C8g+qPm9tXaV4zGflYVwrTATXYxJnG7svX33QwIptbbUc6yyNlgez
zD7VvthETZN68+tk+vCgjubVWFxbFarTpDZQW1OfLk3MISgDKaLcQlEtV6WEQp4rPKQoNoZWE5FO
OQKWae+1SkmZaDahpjr2h6xmqznQ1HsLIKnGdzwMtDlWWWF8KoSb7CCwrY2M1WWiEBTSC+jB0Y96
1k5mNbOeUGkuEl1AVNUJL9BS+Yw3B+JZUTMDBUykMLvatElyzBIeTVHzk1Uc9cKAfU6brLVrYR0Q
BXmnDh+kMkgimvKJFkQHEUqNtXMKhBN2TrIOWYthMMhvXCFvieNB+CfERRG7EGoVrCC6ChspVcID
dIENcCsMSRX7T5WQGB6mCK9R6S9xhyHzTXYZntBVu+WHRgSEl4k5rOtc81oEdTWM8XQTVz3hkyWO
Ot698RD6nNGh3sDY/9p9c8KhiTAtKDFYZDg76Q1tnhi5KwWKxiA7HWI04Ee+na8IsF9TQsydOaEZ
spLDvN8MY36fZP3lqJkBXpvmVVRWsIbIvykK3OyG7YL+d+W46jSQ1wNYNRb2n6kC8X0M1T2aGFxX
08nW7PjQqthN6dBtukReQ3UhXaKtz4QdPCi5hLPesvmWPU9NEo9xN5/dd4jOOQzTqMp2ceyzRka4
Y85HXAH0bG3vEPhv3Q5eIkxQyLGGFu87vAqtxpouQEPGIoijk+nmioC3z0w0d6SnXyYa5TAiQ2gK
cqEDd1zXLWO8IeUWDctDZ7ONa1O+2jMG3nZbcLVWsIrdkQjZoFpxOI/r7tHvpIaiEd1I1mQl7q/B
WDN+rkUAjNRvs8O8OzkF0pRRYzALGoRQZfSQ6o+y0oyt6pTJysysG5O6Z2xxQIYJ9u1ixJQCd8NX
OcRxAsyzazwI83CE1X6sZwIjmLXWpPrUIoLBY8CXojSpWrxJHBif0K3Q8oz8IgT10m7vKd36t6Rv
82d+VGPSPiWxBSvddfeTbt2GOj5hPlgzcGfuFjeREd3Irt+1Mn9QtITuZTSC1mOVMj9/mJqtaRdP
rtY/VN34IN3Z5OVf4V6FjR5Bkgji4WH2j0IWuGunasOgCjqthxZZ8Dnbfh5jZPYqI/OhyjddUNoA
RnRChBD3m+yNjGXYQPWb3khvhJrdZG71w51srwN2H2jzcWzwi04Dm6tWkq2ByGWl4vNdm1WGFw3Y
lqHMeWX1uVXZFDTFYDxicwzZrOCb7PWgMAaRUcVmDWHIENeA1Miag7dGey3H4SxThbOmC+0Fa9In
XmLGzji6T5srAl+qCetKAu+Z8VNx+WoB1WTMsOOhduXrvElG4pP5kMjqwfitMpC4pKJMyxcUCvKf
qg2Pyw5vls0rZE/Q6XiZ3IkiPnveKDiPRigN7bp54YwcrDMt3MiYH9z1R3+j1tmNbdRnTu2voR48
yyQk4co24CVPyQXRw6vWJqWDQunOpbfhNZq+aWX6PgmrXMfzqIZfuFj1IsH3L+cGOcbsVdRHG3+G
Q/R9cuP0ctwXJVKwpvQB7Nj1TTzmiOhdcmAcae3ELLsscw6hUI5r0Wc3Mueg0Ib+2ihComXqc5Wb
ymomxaXzmS9skCnFzY2hoEgyi/COc/SJnxAVUkfzLQF65PQPJSj8rWGiL0oQQIAlcX80ATVXyRkA
OkTpCdZ+tcNXIKEKQp4Jq2TCgqFwxB4deFYwyMYH1w7XMQz1DaOssivLjNCkKCSNB1bpWJ9kfz9B
71Dt5AqFKKtsq5o8Z3CeZUX8Z4s6lZ7jSqvsDhwi2iIbUfK6Cep0o5q8FCfVP2pz2pSZcQ3WQHAC
HC4S/hcNeLPRb/al1mlPoEk8x8x2KTJHxY/bUx837Sm2QE5U5rbD4H0xKcQkGS19kygiv6Q3Xyyb
Xbkqet5q0F57QWO/oMgdljWOtak9dFZF3FrgXk1U1qAigCCnPjL4TUflPmAl29coItMcHyPFMxzx
DpsztTLCfZL7bsKZptGGpSlEFmuRtJyRJ84VtD9XYauoDNpEKlQGQQlFpsN8Cgxaf3yirm8OcZXr
axebNebXG1Kn340xJeynUV5prDLXUUa2Bv3kyEa2UtU4T2lPMPDdKp1zkC5+tljDYwkFBULNsLUJ
KGJfC0ovY6nNQnpy9oohL7SputJ7CwXClNC9YPDp4CZs9CnelNhZzU7dO64gl0mUHogYZAXEZTIt
80Fp/idP57EbN7oG0SciwBy2zdQ5SC21pA2hYDHnzKe/hxrgLmZge8Z2B/LnF6pOSTmZpZg/t4M5
fi9GBTpPafC4aGQsaej/uuEOVlzF67Iys4aSi0g0N/yzR6WwxvqMmBbaH0678aAP0zFUcBN3E+BP
c+wh6fQldrHgE376tPnvRcQ1E9lZ26rzRRaWozXFHxBB4hXJzkqMuTz3R0RtgKYWU5AlA50NvUQQ
H0IY4N3vqq1OyON2qWDOWiKCkQmGAVQJQGU0oZs0Uu+zEj8pkZEz9xvCfSMzGGo6UqMUKygcqaT8
AWfV+NNknlVMNkWMdYRnb1JjTIgTnHmasSOL4yswVSKghFz2SaqSlulnMLipgkiqTjGhzBzAFAUd
ImWzAwQbhZW47dY9QcaCUajb75ZbEwfFDyQYYNND9K3Cj2bNRHBekolrgsjiMHcunWTuAhe3eqpN
P4s4SO5UZOBjo5Jze0m5Wzhya8GKKfB48X9XFAdFbJgx90twYsicONbkBQYrNTRJWTgfpbFCa92z
gmV/Umz5JODekuaDjpLQsySEXj4JwTXTfsKML7vVy8QF6ncCG5a5ICFRCgMSnUotdmc2dK4Sx19p
N2TulMd0IAlQHkvHeMX8BiMDKBnVTINNUKC5ZPXTeAjCeNJLmOwFWXyJFRKoQzl1M7ov28pqckFG
7RPdjUOxtVvYBV7zeOYYYHyvscEPeIR7yerwU8bud2p4EI9T+kVXBLdJxrDC2IlaOCcTRkFbXFUh
T3TYaFzGBHAqFaPAUvOYSL5qmPDsTsIb3YS4UaXyTIyTYCsR3qn4zzUYpU+VCHZ8tbERPxH5llT3
mwZwDrFaNXz4VXbdybYVpZyK+ZA4paYc1RgTfYEnr152mFpzu1+9cZOqnvVS++lpWLHN4vDFU746
4Hnoq8ZPHsq/hbqQQqNR2hLZF29qme9VR2LsT3q9A8OS2q2IOQsb0CPThyejwt8llcaK6Yp2oUnI
cCYH3a1Z9zmGNLqRkWC6XHXMU+BqVUtjOycviphFHo7PcUeNetbwmMkZ8SyxqaCdl4f6gJ6rhCQh
iHVHs5kmLjWlDhoIXX/S9jQbCpe0joKFTsHT57j1QyPwlGbCud+ab10qIfpRhee4Mp7kir1fKuSt
nykrEIYcboAOVM0oWkGpUMTOVesHydYatPikaMFzcILhoT21JBDi5AdNCKs2SVRgcqWGxB2VCc4l
eg4y2OBuFjt+9mUsXeSwBfJGCx5ECIHQwR/PaTP4ivoA89LBZ7OegWR2OyorTLKTHgD6WENILYMj
fNSOFMK5P0zc19ZoXYifpyNnZBD1I2mkLcL1VDFNrxPlOygAAgmmL7XJZsfAB95n4TmBHrwrcC0F
mT4S9Dh9rSGWHIrcZxKAC3cMCnp3E+8pny6Xeze6pJvpjqGG1q4bYY2bKl6KTp/o4truOBGuh+Gi
GbdoQpwlH8yNvPp96Ta5PC0ImVPYgB/XBH8Y1ystU4GLaqLPaByYluaNER1jI1nYCTgtMSMBdYoF
Zc8qdrcI1PrESc4eX1VUsujVpW1hivBbDWYPLfOGIkXhjFVESAwA+eKytcz0UI7VqcuAjlv67Mv4
cY2YXJ5IXQh4irwKNKyjF8p7IVVuIxGpNOC/M4ToY0yAa3w3ODpUqppNpdWfpUpAKNJg8CsqKjAC
6dC1L+bkC+x3mZHkN3Gp/6XzTBITnyHiEPAhiThz/nP9Mi9klVO8izPUfPabu7msbmUsfFbQcfF5
03zloM+HWbWLQeKZRpmzaXXrqSNw0rmwA2Nd3TQ/4piS70GmEL4MImKIfPYWgnWIapzwJZRPKILR
BXdlZK9ojEQJ241YqKM9q+Dl+GueC5XJYboC8gN3ICXd0fF1HwMDoicys0F7FSajYDWhMQqX8rNs
MgKLwXmRypi5eRFrLry7ssfCrFb9v7ytnoY8ejaK4PXP0atnNS17VOigNzlUDeGgiJrg5JHa4A4u
H2Rbyg55eKUXmK7MPGpTj1hy8RzbeB6XQ0VGaMbK2efTPU6Ncmtj9aToDZYRkfzlpJK8PlMm1IO8
mkw3t6qmHq0FQAkmw5OArBSTOGzRbFGuFQBkDxDRaibNyWwSVF+lQ3GMNPfyrH4RC+YnExuaYCUm
geJUnbDKr/rKCZCYJrlzRXvXkXfk9BT2ZINwCAYVEKl6uHbK1DAdWr2wov6qUyQRaibYedM3toHO
AzihuIuvAnb37QxRYpMn/a8e6bWT+H/e86LCAI1yhRpptXWTiQnjJiNiuskx79ZSsM8gjmwAkWV5
Wmz1sjTw0xgvFdmV3trfQQZp3Ll+yEwwYNRA0Cs43ogs8wlWRNa3spjq6twb3I4RQoRjllD+IJBA
2S8/ZWP7ZhQdURQzTqohn88pYngOFNJQlFj3Z2wvXgS5r5ekwh7bdnbmmCNsjXNNC5XwryjFcImt
Y+omNmYxkmECstrtnK9hoFI5bQWlsYEdgXbPKuXRJ8axB0DnAeUufBWu1qFMJ+BgeMMVsRJ2g5aw
VyGrppS1m1IryqGgCArWoz4lz1cMSg+0Vcs9RzADxmwJFz6TXyUMc7sWQm2riNg/5kX5ilqkSW11
kQ1orMrKA7DmGdzc2HiygUmh0qwTTI5m14/ZbpDlS1aX2mEiE0EN69Gvcp6uOUkxzRAxcAILCQLx
v2e13luZPdKmJRFdk2XxwNbaiFI3MCzGaXh/xqV+lEvu5z0xiCYUG2daaOGllUEg6yaVnBFcLQUB
1Ngq9h8UomI536xULcJWLtM4PoKE1DRdZhmbzdEeuRjFsqE0u3r8OxeTF/K8m50lAWjScXy0DXpf
iMgd5o08cxuVUWutPUg8ZmFJYEujNz9VLrwjhTZBzk6QqlOeCplmueP6Aco4RCX4shSUpldhyg3T
WQUsE1t+YSQ4dTh7pSjQiHqwXk2tRYdGeCPqhbZ1NTP1crMhcRTX2YwekCzySGBq2Fo8MceppGJJ
nYRJG59M4f1BR7hqNtKc4tJdYT+qKOh2lMzePLDfVtfrq+sREYuqCcYqr3HEcuVkAjbjuf3WA5Vx
HfoM0IKnOEP5FuLdSpuQ1uhdb6TxGKI+myd/appdmZMb0bEB3ACK5V6Rst8/N3gaJb2nodUDBtSB
QpK45rm42dxJxo/W1wwFM15ZI6inTBEuQ9J4+jQdi0JagTpyelUr4avA8BumhiOL1afVAPgc0fRt
eRRJ+/BDF37lBfc1gUEojKAxQZKKLEiuSLSVgaWCAcqUdMkMBsdJaohNWPkivBWqrH68EV15FFQa
CBRMml1b6U8xcb7PVp34xQsxxC74k8AeNLHZ1KxwQZZQsaG820yYbG1lhXS0Rn7UrIjxnMb1R6w8
jN/VTy4Xwt1Y6SOxMmo2opTIxfDGk7GBr9roTILYznMAhSNTWgw9658sdua9NWc4huTXpnL6PY4T
0cFzfkO8s7RW4jNFYeULxi/CYL8+RWMQ/TYOu40AlYmVu2ZhV16HgAuz8XKsL6OMhZhmr0NhVr6M
HUGi+JfSDSk2D1gna20t68T96ZdRYADdiTuglHY+5HfhRwtwry2dYUOWMOw50m71HHtdpcAZQU+q
DZFXV9WuV+vPWtvNODaZkdKSt1rwpQexF4CiorjCSkhOjwXJwYgl1CO6+VAm5aBnxG8a87Ip0CPi
Zdq05JHmSPWtkXdhls1n2siQ0iyOU2aj/aZ1y2b4sWRGyrGUnXWi4LU0pHBP2tktnyb9qOgzHBt5
EtxOyykRkXhvOtDGld4ewwpbjNlLd6FidW+S9DesTUYkSI6oRbcQmK/WlBKTAdL9xFR5BBBt1Lr+
xI/F0qYXblSonxUOTcJZHkloHtkT3FqJw24U9lWMtHFBzjClc2WPVbnVY95aM5WfDAYf8aTcF0G9
j+i94m48CewcN6lioeRdRb1c8Z8QhZ9VoXhXG34BPerBanvRmdlgMwCrXFbzTxmiezSbZIIsGhg/
6A7Msd7+EBZVbB1zrgXYIuW3IkCs6RrOsz/QzvyaS9IHuaV8LCrGmI7n3R8Owig5yfucfDmU9Lgw
Qfmu5wL2cOiYBmqQGc0IUma1TsCb5GMO8yY6rYQDibaWAKLJySGb2JqKsEO1npWgQ7xJEwiKBtti
DTm1NVO/qai5NdYsetLgfOtkqOe7mVvStoJg8EWxMTejmRswrZLxVg71FnL3h5xA04iVS8t8yU1U
k8g3fbrSSBrMz4H35MyaZP2UthD+5tZ4LJr+JupDjG+F0imKytElbTDqsEv+wdSGhM5dDHuKTuw1
fwyDaMU8/DV5WcgUQR0o6cTEiwQiz9N5Orcax34Mdh7FGUrSlX+zzEAvOsOoUJKWz9KgrHI3Jnoz
HGYYGDP56nJVe3rQWbcx98X83zhYX4VJVgcszY1m1e/TwGnRwTcezLvQTPx9CZiHzJpX0gZYDAqj
hcl0ZtqgvNkmJjMz5bWx7ZStFiBilritMgXrqpHfzKxbg085IKcIc9vKM7N6yhJDMu6DFD41dc8A
dRhBuVf7v4KlBi6Ba3DIDnBB2wIjiFAb1ykpyiPYhuqmi7tBEV+RicZe24j6XpviR9LX4V6Qspb0
IsUTSjE6lOzqNmKjv2j1qG5hWDIWiH0CzINDTu2ismKq60reNnn6NBhDfdbNfld2WeMvbZj4BIwn
5iLA01Du0Tz9IDJnN8TQ/0Cx1xw0cKjClFuwDVjBBHTz/bTwNGlLHrohX4Qc6JxUfGYmeiAGgM29
0V5yIQ53kBrCrfCoSQ0BvLhbGhNTLvOreq1T/56FhGxDwJKfUADwNJj0c6jxyDbJslQEBsDQlAQ3
0061YoLK1ZDuCpVx/0MDNVNElAE45jho2Y1OrBFFvry/gx7FQrFpx+DWaVBfarA2f5cuKUi0+GKG
8Tat1wo0Yuw3Cr+ZBLtSVayjmOPGBQXn5OlwJtcTKCqIEgMGCkHcw8dKaDEHxON/9zn9yq/S8L2D
kmni1Sdc4+AOI9cM+GOJFiTpsyoVJ5hBXq1Xw5BZd2t9jeVabtXp4nQmo4u6pLXg0LLrpCydsij1
TTQzCAURoleraEhTt1MMGcSqeJpFq1gpURaw9aZux5Im7+XE+rRG1qTgONwqM+dtklIBJEYe4X6F
jFuSeO0EKvOObAhuvfqsMFgEto9VqcxcaDRgVrBUMvynVUNshm/L4tLoWX03Iy278JsM47yXsHE4
RbE45KVzDyr5Qn3Ci5TpN+QFzmRHUIu18jjovbDvikjTJvE3loiKsSLL2A/GXur0n4Wkxb3Shihv
ZZC3kdFN578fgQOTHC5UiYX+FHtWQPRBbwIkyygFYpFHRIflfqsqWCVGqmO7AjzjCHP1Ark43Unp
1phu2CsYPnS5BkIB+3UxzbiKTE7rUHrIcXBgX5ntpQGVZhIxpgDnKF0qUQHBNg4h/qUA+WxI18Pz
cdsI0xVKBAGxVh5fOjH7l6k8ZSa9wYxG+agHcvZWJ4rfiJaPSPqd/ObptmgzrWR8jZjMeOGS/BSi
wZpUNtnaSIqj9sEHAFGDdb9Ccl7+MY9hzyg7o2o0TkXkwHy1NoLeJWdrZU3WCyLCMK4fONiZRtFM
kWNF3BVYxORt5pVzT0JI0hp6uyq0HCjQqIdNUPkakwW5VoDs1FXsG6X+PbKA1+SMe7YCH6CBWy/G
JHs3yvo6rg80CEVK1Yg88BKwokoyuKzByBuM59++Gw5JB5wXXcR1oI/YoFV7L4raZ/T/E1TxSegK
yckUMAJyBDQnt9hrxCHYLCMMHmEnCB/G4BlKB95uuZc1NLUJZ6LFXt4RCMZUmfdWHXwiFvTg2pKB
ApnVqqMmMTweQyO4SV72IkZIXhTtfsHoXIrrY1VELJHyod3VVXrOq5oYPJmQeC1tvVJhgSUFwycg
jeI+9Yxi0Xn7zLVeyLEud2MMvYiKFfpNSnybxf4zVsR90JJ4z2DsbKTziv4KZ5/qZp2CT8MRqWFE
4BwpimrwItOeVQPWOwJt75LaBA4PPpMycFZ3Af+UTXFmO74PdMwfo5FY+7AwT8DDu0OVS59ZBy9o
Ig/eH7kaiYGkloNItLglhgg/F1h+qkV6VNL5V2Yh4vR4EZE9WqmvpsVbEbHstIBHc3gRUhpN3hDo
4wFw2Q5fR+DrWkd1JMv+lAhcfChz2ROVGRtbhLqJAIt5HGPCwcNVOyFBbjIYlM7F+FyJc+noGo9Q
ChvLbtj1ISitnwyVuOkaW1RpXUeZQae+TDThJsBaQUEPmgyXVB2lfbXkps3E1S3IG97G9ENhTRKL
lBkkAYQSbYeFieTvXyVP8b0iFRE2hGL5/w9lkQtMasmfZT6s6l5dtOf/fiv7Q/7T3/9bd82ivP39
CbF4TwIMVogV6CywynUqaccN3yPzeP7YJO9iT0mCFzGstN1SnO6YPZtLNiohS7ZQ8elscpuwJAsF
ymLdLO4AW6mkmYiHytpKiOKFIiSDMbxY5Pp9PulLiU4fful5NrhYCvmr6Ix/6W0OBWkXd1nuVXNw
qVpktJG1XHkP8V6sgJ0mK90C6W0lDtZFlKsKF1LozqEc30hbqvEfRSkCmH84n9BbiyrAlSRlv8/f
9yzxQEcw/ByQHZRm1hEm6a7QutJLquodf1PHJGF8T3LJzpG+nkTo1/5okscHjABfp6Wcwgbj1pzx
HSoAdKdq7D32+nhj+jg95PnkW7grnZwoko2ca8OpLsmUI4NyW5X0ejIlU54UXgwQo4mDlMqa6LS8
bDwhLV8mGWHG6j9c0H1xNuPPk/L+0ZUE2aTV80xGkyvJ3VVvyPUddUzW4C8OzKRIrVtARnbZoO2F
NbYqklJ1p6D7szX4yPwUny3R26lR/jJapEjXsodVAoWPYV1oQcXXu29C6MN4rkqA4lhkuNNV5Hng
GOInYhXOw2gYm4jJoSuFrbVni7+rRbbLIyGy8N9ofcYQQgQc6lDUkfRBu4mghIHvGE3PMJT23C9U
UFjlz4ooE7+3WISITwmsbtZqTB+0/gWVTkLjPXvgPqodA0BoxSICZKK76UjJ7pr/zURGPhBUYDaW
9kMUTruiRfuByBc4IuAWe9aY5RUDrGMdio2XFlzsqLU2dUZaR99GrL6qNHSJdJA3vcD9n1bVDz5r
w6si86mqQOckFVvcemY1nawypCHSkoM6aYQiNPp+lpHMx+34Kyej3ZMqQY8HFWMpfxNFe9XG+buP
8DAasXrUDO3A7s1hMMQwkmSXdbL0QJZH+HFf3LmItbM6SwEVdAZqPFrUZ/1qCnF/62MySWT01bmI
Ip/ko8Jpy0B3cO0Yu4L0JMHIySNlu0WSlqJxqwzGiaDl0deMjKEZDfm26XLzAPuInN1WsPYDcSS7
msTi/ajxNrj8811oEdVeimVLD2LJR7x9iz9hATklAQyXVBm0cxmwYU+iU1urwRk9lOw2ciJeDSko
oJcoxXZh24PCBa4csunwSWIO6WiSNjwxge2dUdCEJwWU4iBQwIHsmJ47ldV6I3TxvVYFqGpNLd57
q55BFhv5C5IdcgCNkgIY35ltsSjfSQENlcodZutF0LyOtDHgl9PmlZgZrnAtrl5DYvLsSeyL165m
iVRBDHqVTGjq+cheWGyqzGZ8mbyCpstseW6i1z9KsiSl4Wsws1/qKFJfpgIRQZZY5gsHEwP5tjJe
kFeVtjSozRWQuQuEHVyAiTzKbFAk/v00iRYZi0YpulP81mc6LrCR3XpgCawWa+EaJZq2w7g/noNQ
Hc5dF49ELlfKsY/YY66/3tUYBysrB76TGdqplboDxNqt1Ovma5eaL92ILrJYvkgORI+erusFUJ5u
bobvydIBmI0a1sdhazj6RCiiXiSTV44kCrc9kfTmwBeB6l1y0Lp9s6+cvbhpAHsPuurWJbvRRpTm
k0xdwmAE1lDa5Z/CvBzJxyiviZ4QpFGdx1Ep/axOjevCKxYS/ViEyd5KcKjnGscxG+Cc2avFeQaT
y6O33QZpYxxwGAc8iNgIqhVKCRUe+ypy7EgVaRiAC24TRzq6AGM4aerA9mQMzD2iHTCMTf/UhVhb
m3LxMbyzrdHSK4FM274Zk/20ar6ChUN+GNgnT0p2DEpztLtlH9SGDpgwprKjnOIh0H0UYomnL4ET
n8/NjxkkDNxAPK+ndphBiNfzvnH6gpiSCitNDHUC5BXJsaSYahzuHCLF0B7rhkeDHtVs/XR/CRFi
IQSrEAjITHkiBWRhnOqECsA1t7JB5KoySRDSdP2UUGzSNBHTocz9AXcI5mNGwBd88Uc2XwdCNgl/
C8zSq8wYmG7WTFsuP7xy+QUMT42IFRbwEDM8NwgoKPBMbFRys2wti7Rtr+v09FPhABuUXPxEdA4J
i0U1eWl1qb6G80QED0Mxju3FV8p63tMKyWH8uizD8hQyRoA0i7alUMTg1EZjZCvwzntLtPZI4ghL
U1R2/xlHSdjYaV+T0zgxE+BNLrss6parsUgyk7qTKUrpuTV1bx579ZjFA3WeYZh7ddBjEJdRvsnE
GXagsPZl8oWtIEJVRXngIfk3Z81LhJCZKwv+bMWyfNIkZQUX5kAr8f+0nFrbLNQYWpbMavsmOWJy
ZSiAlwm77XhBaDEZHMcW2VJ7nv2BO+tRYcMffZQT+5FZtOAw9gXRJBOeCmIXFV82LgTUlk6L1WTT
V6BChGgQOfX744S8DIgnlLLELOsjldk5XILB67neWK2ntoJB705bJ6E20g/NZE37bsJmLjUD2SMq
cdVz13t0JtleM4TGxUpz6svwXRAtZO+MjP25r6/zlPNoaOCH8wx9k2XaoEgx1+HPtjGasyVj0FHb
LPGK2sz8AA6sawUrv1gP970J3a6umluLrdoeKAjIGx+ZoRaR4izTxC4W4yaVzczFOBwNo/MIw8bL
0+o4Wmkc+SQ3Ta4LflQvWyMj5i/TUBAMmo8mVb8JegMFvNcyt+f9eGQ1nzQDOW5WDLqbivTRtYhP
qRTC85LL1bFdaC8EZSa+QVcZ6wQWU0LEeDDC0I0PSfIKoyDbp+A8dFHWD5beEa2gdVs1Sa5aOTMl
yULdVmq138HCphfqwkw6hGUPqm1gP0i+IIPQ9df+/jWsPwqWlduiNTPD6rzVnFwntKvR222oGeIB
GZsp2PBHPTWo850yzeIhXv/D34/kgjV/Ya35uxOAFfNkwre8DZ2vyfZCUhDX6T5ecW4b8za8jcjd
79jwd7EjXYs382P4to4S68IIDrcnMPglaMpRX2kX1FvNhaC64w0MbPAJl7Abb23tW2gJBex3VBg2
zIbI2kjv4eBVfrIVt5lfuPo3v3Apn3V+KzJ6iX6j3OSvMgzU8/JuJBtuDER22rWwNg3j6xfjGHvL
SRA9YfvaAJeFkkyBf8kT27qzIhS/jJ18ThRbeU6/dMMDCLAQB+BPTp06xU91Txm01SejupCTrN/C
VzXftvXXUJ04ENYYDZ4jrDKLg9S6M/AO2emhQEMVPqGMzklMLBjYOZbpxxUdQ+YlJAP5SGHkp/qr
JK5hm2cn07gLwjdvHXGep7yknY20hxnT+FPvEJZ0rCI/yR+dzioyrcau9pVfp/f8mapbheNPTARy
Rc6OGx6Sfle8Jq/CB1ICRknYHtzS7zVXeVW/MvkgixuFKPToX3dSXiwgL0627XO0x9uQZeJmOBCu
lpOPvkk+hs982Ci3yDGvvLnZVr8nf3xU055MgHv/KnmNYiO1PQkwIQmseuaphoTIp+OUXOQiw1k1
NiRDZ6gwNkDlSgc1iXBPCHqBdDy4Q+cE3Xm5gIwjT6Vgn8PCh3Hlhiz6MbGJ9Xset9hfSo9lj5C4
bLcORIrx3cz74pi/ShftXmAJ1m+9vM1Q+J5UYCeboQe24FnP4s24y7Mjc+EIO5Hrunbe+j3egIXZ
cGILx/xgnhgc00jek102rVdASMcxb8MHC7vBK/41p/pduE37DIW+n+8WVz28IJx0oxPGwvpBLiqC
GqbJ3y0l72fjMPs7Sz/QAhAiO2QypxcC1LsP7BAPDuBc2ZWVK8X+qPooMToeqmdrFyG+bm1jN8OS
VHbJiynaPZ3stDcYMnOrOv299oozfThagtkGcRm9Zquu2uEbWdmDcA6P8ibZh8/Ti+AnZ82Pd4A2
i6sW7/QQyLHzkG7yNdhRm6aEJz46kij+NYfc5hgE47HOVr2QpCSUoO+km7w1h4Ax4KP3VEd4WjPM
0bFtum0UeahJovP0me2bk3Gt/E/oE+1R8SsXVW7twAN/pB8YQp6NGxqX8k3dlMyiQ1dN4R26kWl3
v8kvYAbEE229QYR4FpVrt5UODH3GD44y5Ys93yqoRwHuM/3OkOWdFT4YlJrb4tn60lIb9vGLYLMy
IdXn3h3MEbnDVvpqP8Q1A822XOFU7yBcogK17Mk23+qd+SyRpvRNYJ3T+P0lf14dPUhxl424TZ+z
cSvcmRUlHV8p4yDxTgjKd/uWfBIlU7uGr90WY9M8KmJSn+kTl1+CCLtsmx/FZ+Vm3aJkxxgsgHHp
CGc+IZp1Ip7NTfslqE7nU24ULmsifR/ty4v+NnrGR3BsDqFfbKvfFmKqnXwBLp/xfecHg+0Jf/im
wmAKvbHcsqeDsfKU3YiQiz3gCdkLc/s3UbHBIauOthLPHay+HECYZ1AD/YbiifiVpOeRuDF+0HHO
MwaY84i0BkY7J9Adz0LNs4aLhhzHmeQPpHkO0Cg13wTKjk9+U71Gn4KB18huv+lYJxeP7xpKtqXx
i9x2K10j1Md+Anjk0B/jhi+biwnC2vpoWrUPG/NS3YCw44OGHFDEB2H0SThFAI28TnfbffCiVrZK
YnHzhCByWq7Cs8ze8Sl5Qc8tMAre4EUFriyd5i3GO3XLzrSzOXW/w7N5qogDdES3OwrP09U6LheB
JSoVw8k6htop+DeSxXeEfsIEmI3onScimQ7Fm3Y3rsZ7+Mwj4d3YKT/Csd1y/yU09QwMcvxodrRt
Xps9YqAYpagtXiwXM4Mdveu/4QGZeMjydSO/Swz6xw0bCXIGuYBJ5dvEPotcC2gVOgUbAbCoOJbl
ms9N7jS/YugK++SDcJ7gSdpJl7r/TI75gwwupnawQUhz6Gy6NmQyZMaMvJxLxlE2B9ua81AcfXUH
Vync5bOX/FrdqwA2ytHAPHXqaeK1rLYRJ9Qc7iwVda3Tv+e7tgKbReu8wakt7oQTK1hU1rOjIJZh
AbJdblHhi/KmcENSzu3INZBm35R5I3vdq3WSRL86YILUjE3tT0fdt7hNpIvwhtd5S+kuX+N/IVg9
x/wRh53OmXolDALtQu8YuY9OmCJI/S623YEdZ85brF/IfptHWy7s6YDMN3LLc/FuYYK2pWMtgAAl
+NARPpnzI8cNfrQzEE75mqqbJljQs2y6L0tEp4fA+NQEHAsOWXfP4XDTp/1yyJzWb+0QA5Bfn6AE
fBUP+T6/gbAxvxj9RHvzQIIJhKb36LWa3fabW45kq+6gfAlPfLqetA8ihw/MGC98EEttE4QS39No
a0FlgAYq7WTWaB1jTb4l7umN8hDjvW66005Lj0SFbyV/QaTx1m07lLsmSOWN/hOAkJocwvPAy4qO
cRp+OwLqmH3JzIL84rVFMGgPL8L7wic9uCPN2MUkvpB9E/y+JxIdi0Owtej9N/Ux2qpfqnXrCZRE
2TLbcDW/g50i2Fbs9U+JthVGr30RcGDkGzhtSFRzPrwDBsXZlWPWz1v4Iv1Rj3zcGITS/sK4bcmV
IgztxE5euxFnrgjPM/VGbGuvzW1EJv9FojuYe5weVxhLSGpQ1hook2ETudyYhN/55jYnWm65cIW1
17zaSYUTiTYLK+QP/SHriJfezIDInvj/DWFT4DYY3PlpGg5G6q3aSuA4eCaJmYiANHskqNOzx/qN
SiEpX3QVOoPTmncaSaE/UbBV/5qnziJhchtQhn4k+U66cUAhf5LjF4aCxVN7iS8Fnsr9WLvhc/9I
a5/UQu4Y1jWb0DF2JoVL9U2gLQDB8FW7TAo+FY+uGGWAvg1LghL2DOco51Ahxefw0/yQTxwS2b/k
NnwYzO62g6t8lMd6F+37Q/euPlWZP7MRRlP6TGreBjc7Hqho2Ua5U7m1sbU+utw3URTlByhOc3EB
4oQFMLLN4BIuz+VP9bFGveDeRPNgUpr/CzUXu0fxi7crV//hLZvf8C5iw8p0goLQzmNhtKkZO8+4
NOSN7BmT3gs/7g/tM9vO4CHA2jktv+UROuJbYtrB1ryHlF/74hUPqq10QAQ32anSnIovC+uIbtfc
rHxLXGy3WrIbFCh29kId1xWfYbQpGY2eJuZ6D14n5lDMAzy+9qSAYNAxn9i4BdVDG27CNX/GKTMR
O8htRteBVPQLsefyjwdbjTHiQNIoM8rgID7QrTxD2Jr2hCho7NrP5rZFMM1ccbG1m3ZCR5+8zl5A
jfrFhS/sh2xP3Yrhx2FgXnzEtdP864+tI3HL8HhCVYcg/5Uwa2EfbKlbnPxGsHHjaB6UPI+4m5N5
rPCCmVTBNlGKFyqH8IN7JjsM0CKxwKh+BxL9WV/2VeKtftsUBbtLiEeANYarTdtrZ4Nw5gNzdeYU
KpGTSPk9wjLYeFbPrH/DD4kDi4oqcf5H2pktt61lW/ZXMs478qIHdsTNfGALNqJFiWpfELIlo+97
fH0N6GRV2TRDrBsVkemwjxqSwMZu1ppzTIwl6S6y1/GjqyzG7P1Fes37Vzk7tvGieKbq7JH1t2IH
FayRKCCkZnvWl6deL9b2XZMDzGJbX8O0Z+8jz8Q7N4NVNWIbz4FmQ2DSTXLqH8DwtK/CWpRbwrOo
sr8Pxsw4YWihO6nA9LktafmtIG043Eb3zkVS1LHe7Xw2fuqKQrCtOv4DD2iGcnxF3NrRWyOytZk/
t/Em3mdvLdyJXXzyDjlHKMFeqUGw80Eh4E7/Tn+GgygbVht6+ULsUSyTjodYfBvcpne8beVWfpWP
2oliBi+LO4ozwgteH5Iy2YvLu2zBzZV28Su1Ow4K8Ufl7hCQTF32k/fObJxIWxRV9cF+wrD7PfxZ
OkA77U2+1H+4exuzpsuZjz3yLLsRd3gZqevl+26bVHMiA5f+exLSw+I85AAp4jkCKbZkjWK8NM+U
Clivm2dKH3UxLzG2LNSF902/k16SlfxDHlZE/RGbK91GzIcIP7nk9RuQYf1H+ZNVq4N4OMJaWnQb
v10QX/zD3VVPUO1CxLwbdS8trG2Czc1fFGRi2BuCt19AiKc9TygX+ycSegkUzxYfiIVWYuH2K2Mt
juWxfkDM+WSTn4H/EeEnzyqK0NWw90kZXoY/mf2UeGESbvN9oMDnzT7aHJXlim0T+mxW+fqpOfra
Pn43nhmdd8Gbu04cQNV9sBA766DgL3ynt4DoAnSUTwFzaWlI4Wf6q7SXnQKj/FLAp14w+5s7WicL
/4Zh1VfLcFNtfSzwt8r9NNlMIjHOcNZGuc2nQ6xNh2FNPc87DA/K83MBIbReUPahaTsBsvxZ8QrF
RJ33K/3AwOEm+Ud1539gf7XvwAIHP8NT+4NFQLpXVulLehqSdcY6cXTX/ca6Z47iobDe6brttf2w
BfNuvUSgG+L5eM8v61/gljUkZ0QzirdDOPfhXM7dD5TjHNfR3oYfOkcMdkY66bUz/wZ7lXzHLO/N
euwWNyEemFN2yN6Qo4v9VN+U6Pos3Tvv3ud5mrlP8QdjuH1mCz2Q0jSXj8E3piOVKQfLGRCzefVU
PRkv1RPTo38n7zAS3Bar7omzq36T7mGH7jbRUV5az2AaVwWC0mzF5Mlkabywt35oXzuHbsxT/oBA
TVoM6Ei3LVvp1fDMgZ0syGqfo5MsFtVKpuVHs+9RbBlN38tjIVGWmZOVyJTRneznod+JRXtwf3T9
U1itpGRtyOtM52w5Q9XvWIeI0j+PDQ4fDnHkDSgz+WV6gHrSrXb5T3dlqM4IO5MdQLOSC8db843Z
2tgNh/wbsyCaQ7EdeLPlurwztv2aKyDvtWVFQ/ABj7E/i6gHpY+9gRdoE7BQ0tw6TNtnvITfU7Zl
/rJfyu+FvY6qJRP4k8REPgkXZrlj3eRv1TN2CpWDp3KUHgI4Tkbd8ig1+tpCBN2JmGD1Cbv4+Tdi
W1scqLlYVKMcLqySRxrxPoamV480zIy+JhRFum4KSdRLErWjXfD53yH1zZOoLhgqItpVSmsvw5J1
HM8TWOEQw5Q2xs9SrFUrqzb43GYFtlY2Uv7q2WTW6tTOihB3ScDeC5UyCtGuuY3ksFjHKe/Hz1us
zgMPQzf9ESK7mTd0NvB4jxoyuGqvKz3bpT77zx+9Xd40em6uIyiE275LaVHqbCjjEoqz+BAfWSXa
vSBAnOD2LKMIiz5hmeQSJ5XPP8zxIbYkb01zgSImAuN8CeuK7YNvPyGyLB0/Z2OO7hELIoVnHe8p
Sg5KtMP4LhvhSYpuPSoWXe7ZiAYUrM/lodPVdzUiejsNOcyZ9tHl8wKHpP1H6PsiKzhzuRLnb4G7
u/CGDy13byAzq2xhvQbz2DPsuIpHRcZ/zI1odNVBr5zMJBIvKMgeraqJ1iNWCyozNM7cHB7T06Cj
Xp3+Htg9+X1B9S6F4UkQM1721V0tjRFzpD7P+vitM3NKqMPTkEvautZlh8r6Shms22jwnFxSDxoH
T3Lv71JFv7dcDkeWaswIw+bEUmqOGrtHl+bOsqvtx7wZjVXkoQZy+/GhG9Vv3A42MJnuUifK320J
mrHVTuzQ/oetGtJWuD6OPt9xtXJfAe7fNLismGfieFNabF2t3unkwT+UEqYTzBjD2i2adSvDUZsC
s2BmWDd2LPpdm7LJFC3FQJKzaAON+loI9QeJBdrSVi13BuOxX3iKi3/0aWyMn3pXaohEeOqiJl4Z
MduFRm4AMeuHsPA5DSv2/K//i/i5RK4BAfQ7uQZ2FKg7omxwZ/KiZ0AXs4/VtJXs0ul0+BCZAFPQ
sl6obrCpknqWJICk9XCbQ+MFUTE8fP3yf/JdplcXiibbJh0i/YzvYvVGXxuZVZKJ1f10e30hVx6l
A4iJBP9NeMPSpNol45X++nUVsEN/fGxF1SxhGzS3dHV6Y7+Qc+TKzHu1V0o6LYk7K3GKlSZRJd3t
YOKFH2XU9El5gw3vxhToOWknc7LNtA0svL95VL9FNf0jJVgmC9K6gsM0fcbf2EHcAUUFGwvaW/CO
zu6AEhnygDy0dKDFtouwkMBCSB8AFVFFfvO/eTn9yQkIw/Dt6Z61D4ZbjHPBThhI45XhcBY2pNu8
F1VBi6rZuqGK8/diBK4CZSygV16kGKpCFvgJKxAP+ZuPF82VbP3KndAuDUAVi4eFxUQ2dfPsTkR0
7MacOCLHTCn3WV3yYGkGOkl2Ws1IDuV0+S2lfs1zF2BMuq5wohY9W3vkALhM4q0WuyESY1C2WGln
kcpeXzf4Idhz2G5xXJXlI4TVVT6gTIWRhuqkoQUOQh9D3BvisGVg18evx9elewoH2MIia0/Uq7Nx
PXh6zqrkVY6dsBCa4GFmZtFdeXg+B+n5yNFUnh1Dhr9lWervgxjacj3UQi2nmJUTbJpjm1ggPSl+
1zwxOSVYq0uPY96CYxD8pbM3fWjc4P8gA7CLj6bPiIqr/LaDK2fvuffr3NY/RD0xS/LXuChvgE2D
0DGLtVy5t3Lj/8zKpFx9fbHUP+hZjDpNNQ1VFrZC/OU0RH55GIWhE6qtahwHBFtTz8qgFRD/19Bq
GRLu6VgGiUOQ7qaH9iRPZWV7BR340SOqZuFHEEbM/sMT6ocdlQ/VxFzQPGgFY+fduoldXnlGLs4d
mk7jbmKOqebn1395u1olzMwKeLuMrDmJFQgL6fePE3ZKSdqHiJb65Ol/7Q0CgahdegjgqMnMYluu
r72XS0+PxsQt6yjqEYaeDQEPYYki2UPpRAbdE6uIhsVEGxl8akKFWqw9g+epbmmxe7QxOj95//re
XXx8NWGougznzWQgnt07/CZ/j8EeQdGiVFSKzG2ASHR4sImgnKka6QnTk4cvKwIIMt2cVr0PbepK
E06mxyaHjb3/cCcgyojYf16HykdtRRRcvZs8zmH3xJyyRY29fzi1vvsdTsQOGyUF07DdTpSlesJQ
ff3BlMtX1jYtVmNVt/+Yl9CgMoDk0qmyndFQYjc1XIGo1lY9qJk6REs8KmITUzgPIb98/eqX1kVG
2EQ8kwHuaWdrgt67eqMnrAnDxOmRKE10I93UtgvXimc9hEZKgaSrr3zmS7OWLkNM0uH7QLI7w8lF
PXFJQ9yVzthzLxHcvJp29vr1J7v2GmefjGhhFZ8oAxaRHyzWcq3byZXJ9+KY5GFQNMFzQZP7fEwC
j+1KteahKJSV1tECGJhFRM8AM7L02H9igvRgaRTNDX6ZI6YmmvHoh2OYsm6xC8r2ppXxh9qqsuiG
mC6VRcXAH/zXIPdW9ZTX2WqM5EYaHuCQUBmdgFGedZcH7vcJOGa7qDS+vnDK9Cj/PttrsmzYGtxr
WSDZP1tTdCNvNMjjHN4Qp89qlvGZHidLFRHUPEx4zKwqfsDdTcsB3I0nFXRNcra+OQnrX78Vcemd
kHLKZtVQFet80ilMS7aHXCucIv0peTTbfZX6tVUr9HGHI8GW7k4DWOFru69f98/dCapJG2GdZZI7
b39eoV8mXuEp9VhGceGMo0/kG89kxcWeZ3mLH41Jt3Sv7YemEX92zfl8tkEWpGJo+vnuWFRBMA6D
jTtMJ702RJnNVvY5L8PHrz/ZxdfRVVnhBjObf4ZA/vLJTM5wmiitzLGp3YyuupaIKSDC+cpe0/5z
26sp1i+vc7bZkrTYJGaH1wFJUUtCX6D55pRvzqQeWYCS6fQV7+Ig22QE9zJv5y96uLGK8MTHp9bQ
Nu1KIiOBMlyy1NBjKZovr0J2QrPRT3jH6WDzNcgHHQq2Qgdw03jUjHTRY7/P5XQNP5T0ZENG0Qvd
pxE2ogrXu/fIIVZVl2N+qG2MovJWY7vKEj/ZdzodOqW1srnwdATwWb30s/EHPnNp03GgxDPZIY+k
l583P1pbRl4Q+R4H4hTXTh+9ddaC4ymtNo+cYBHbL4qFUgLsY465qasX2QYZknLCx7i1Pf+lS0wZ
4Sp0HaPXjyRS/yQNkOQGlw62ZZAGkYyKtSoN41leqeF4y6G5WLtUWDNBA7w1sduEEeIBu/cfg3E8
ecG3r0eKcmFhYkNpGUwGMsow43y3FMejpHFMy5wwAQig+t19G6dHrVPvSVP8TjUChvQQHbHzPIkk
vK2ErwNp6rD677PA2A6pfo95/dlQiqXi5w+jFL8qpkbGmlaXsyxW1+PgU9gpTDLuvceyNVNurtvM
MSWue1d+Lyv81VZ0xNZGl0r3H7OW1qkEEFQT3+OuuzdqcRjr5p4MxlnVEoYdTtkoiTiUhb/UsRHW
Oj8QxsFc65uF3+HlDI+Jqu/xkhzVur2f0lDK93BIN5qmvA8khboSwH6dQodWqm9NqqzzntZjwGV3
XbpYpIBQalqSsoy4As/CfHqfqt5Fi8pq7n1Tef/8udbcV1l1RH27qFoIFSpyvjoWWxK7HYO2YFPK
b1XYOi44fl3Rn4lF2OCz2MZBejP66q1n6N+8CDaEXz5IY3aD2wXmju8/+F30Uvr5uK99mDyuJ93V
aXWjN9a7MEyq+Xb5lGFHvI1agXeL7N+xye44gzKmptD3KyPkwkKhCmipFJ8MVJnWNI3+Mpm4CdRS
tRxQR4Mhy7xy2NaQS+emoA6ZlMaKhOn3AAE7kowSOYvMbY+qniaoq3XOlfcyLednE6imWsTk6gKW
hzg/olBladsuTzIHHAjy9G0kScFkVEuWNnq5xlTaLcJ7eS7l3Vtv1T+UTL6vSpQ1vm/ry6zN6Sba
krfp6v7KIqb8eerQOKHJpqkqNlTM87mdwJtW8hszdTwsA9S7chupLI0XxOXezu1LAslG6ISWGjuV
BWfLl7pN08julUVtgiOfXyL4tqxntm3w//OzYj1EducODXhZ+wEiQLLG/5dIy09uCKaOWR/2wy6N
ESdq2aacaBr15DnXW4GsOCYrXDZ/APOPsRNQlu9v4f2NN5krIX/CWKLq0VwVKGfdsl6MpnSrtTGf
JahViHOwtfRsXLmNOcOyEf/PDyca5yMNJINBbUOdApR/HYhVVOeEcKYphNbmUKuC1nv5BoNq1sbl
qejSU9wMSH+0EVhM9vb1yPtzB61Pq6ligYS2hGGc7TOjNsfdpITYUWzaTfiVCNIaTlTrVoFZ7Ds1
uRuJgbm2R/vzXrJrB3dtWWyMNNk8+8R5lWWN1zakBkdIPtES5lH1NpoN0I/wm+Gik07xyPVvSWgd
UVG/f/2ZP7eAvz9tuqzxsVVFV0zTON+YeUGcp3pcxM5o1Dq9xZbRYapI7+Q5pdVvYWweW8wBtLcN
etISaIuO6kTR6rNetp/KRjs105dtYtqHCi9/3ttUTLK3YbjTmhswfoT4YNG3ymt3689pgjfOoYNN
u2Hw9qcp7ZcpqzCoW5tA6J3JdO9ruIFH+z3EhA+C8vj1Rbo0MDSKfiaXiZ2QcfZSPlJhgmNF5EQR
XAMLh4dnrROjubHQeWMZ40RZiyvHuT83zHw8iOkakPNpsjnfduk5YE1iqVAC8etF/pYNygkkw0LO
lYfPSx65yVJXrSvj8c9tpS5zJNfkabPOC589BEZFEaN2rciRmmY7xK2j69G3wJT3X19S5dI1NWTK
XZoNWVA9L+Oy7eqDgN/teKlxNFvO8BkPGgU3lsrspSDBI9LVVSgbKxu2gF4xy5YaTqtm2ASIAoFU
GXDgRutJcq+NrAvbJa6BQow6a6FsciL8fWj1ktqnYYjtt8QHNAb+vWb0zAHunrz5XdO+KG6IyCeE
EaVcG2rGnwcWXpupzzKAhLHSnL02C0gtoBxFjiBncaZj9KMCAmtBtjLm9azb1DDdZhg0wTVAIknJ
LOQToCpOvG8+JniCw13S8urg5hN4aysYAW0eak3Be9wnEcQaVgIvmPHYUzBT1JIIOcSIWt6kK7dK
72IdE3k/EWQ+oWN1rmOgx02CTyyeHG2nT5aBVNhLowNe9PntAPEE7CSgT5jIKbWCg+u617oytmUL
kmHM5MkU7618WyvmsI9BcgTfqeuhfOuB+5Gl6ADiEnNVKd4APK/y6RhwZcBND+n5RMdJaSrNKLbQ
zwfcGMJw9YkIIglUenVD9HK+sTSHbVKiRisAorhGs82I35lhmnrHnbPU8ur26zdx8eEicoD2hVDh
/59NJIlesHnwstjB04mkio8tR8rJtuorh7YL9UZGkTA59zKpm9T6fh/BuN20NC/S2Ok0mk5oE+0G
ZAfzdFW0W7ZQJ5gH6MG5N7VmHP1G3Zduu+/s8dobubS6mWwsbdWm+MnV//2NjKGMjRg0q6NUcC8a
/lj0JWHYb1EyPBuTlbOq4u9lYRwmI3xif/+fX3Cugs6CrtuyfF6R4zEw28hnNiOo7X263iX6sqR0
r0zW6p+HZIpgzIz0GSjfq+dPbV9FqTJmzBhmRItBwPmfxXmMOss6RoMC5YE5K9RqJ2hNMetqRjnk
eSLphpVaQhGPMDxwcnBGwZZ3at8FunhKYOaoLmEDPfLASkHgdH0avjTbEEOhc8KnifNHWcY2SxuE
Xxuh7Gy2UldvpTx/41LOU1XdD/LVWf/idVI1WHdgL+w/OjcxF8kyqX45Q/9NUhqQyFH+1lA2BQlp
o6yJg+9N/F0H/NJJ4Ko6dqTkGgcpApivB4Y1PQHn0wE3iiavrmiEk5ytc6JRATx5ReRgMsalA+jf
BvwAgbKAWhmg/cIkldXVrc9ugi3BUdjVWrZfLFs/JWhrso/ew7oSJK1TsV0KWSBBTftEOfBHKxSU
7b1xYwj3ZqjVk91TzMgZDLKWv+l19Ci0+j7JszfRy/spGGlWoZzUy5fSNpaFJ6GuZb9EqZoSpDiN
SnGnQWvKRTCBhz+CjGa7byfaMlPNPR7ju1YDAZMTIuo3GngLeUWHf+FapEVm5lMacMxl2MsoTnsZ
rKW69xkOs8gIYO28fv7dMpPl51XOCyoqfvY9lK+tqvrFe29RYWX+w9t3vrUvCeuipJCwshXlNgW2
ZEek+dLkXEwPRNl16IP8wTGUpuQA893kSodCOYVl+hZ65Q9S6zejrJ+kgF1m3TFhF2VxD4vjdtTL
jm0pIZ2l/yP8rgiQI42PKMEcbnF4ORkssmjiTFnEYFHDMt9bBpedG9W81dA9TnOxZvElGQI+eKkc
t06LkyDz7uqKfpYlXVkGLm0wFFnnGInBW0zHuN9nxdhq+jAAIOJItTJT+vTO692tHC4Vr3jIyuFN
ztHquPFRZMOVM456YQlSmAynTTPNWu18v68qPNU69m1ndJV3cG3PwP4fLcVfFiK9D/PXRtEczRk+
zMlYZiDc8Z/lzNpnrvZmt/V9WgDUs3O6fvlUqSLICQGF6qYr6j1YqkR975fx5utn9dLsSk1LMdnv
sx/749jdQlvtSy/LnC5E0UYAedFQ30m6+zJKN2MebeXOWmk+Di1UmkPKm0NHMuvk5j6uUUdYPtYZ
/1tsjT/CXn9ObPl9hAUX2g9KMrxFlXzlTHXx9ioKbUl6MZzpzldfXRJhUNpV5mCnOxRmR8p29ejV
+U6Wg6PHZiuN++UQEi1uG1dzhS5srHntqfJM0q1grv59bDHldXWlF4wtwlPmKqNZ6fU9T83ayBaG
FN7jrN/6o/yex/I7deoVxLZ12rkHQ23usebPotpGxgx8WpPTm6/v5IUCCiNvOs5o7ME4uZ3Nuolb
6gDnuZNjnT2DG1sNo/EcGkyXnm/NOJ/u5ZTakmcYB9MTW733Hq+8gwvnKu6MTMyhyQHLPt8G5pYe
1ElKdakY2vvp/nSmcLwKiHn9rIv2Xpajxywx931kHwL8ZOg8slB7Dqvxvba8o5TqzymQfUnHNWsp
V57OC8uxoqGqEZrOmvRHd76Fb5mO1KFRQjecq7MPwyhOccUACrziaDfptWbwpcGiEbOlGoqKpOR8
ImJkuJlajalDdWBVeqjh4ZnMIK8uctO/D/2B/9hfeZyne3y28tKvlw1NowOtq2KaoX45uOdj15ey
S/EKx/LTiI6xxxtu1Tdell4rfFuX7vavr3U23oQURqGuT4UyAR+rClwMpgqkLk44SvBW9BkANhtZ
o66tfbk4jHlmYcKxdzaxzQzHBZb100T0TXRr5dHPK/NhI2f6E6D6hE4+6STgluKR1N0mAMMjbyop
P2GJ9UHoazXFWigSO2uXN+Xpk3yMRDOh/QibL//QU8UZNPaFRgt2JRw3lU+wfWot06z9NgTvnmot
RZWipLO2Nh5sSi5qnzl1NqzlQuzysj2IBOiLNKzLsTpIXXGKAPg0ElZTDKBxe5O0w0ZrcKkVzc8w
rE9txbv00kOfQjBJ3PHeiOmUqIJIowyT9jywQNjE/TjLv9sbP+J4Ro4hzBdXfibK5iWqTKcEWSYN
2jAHpC16ssYJydEg0qwK/GifhEvBR1npqCRx4+lbE02QFXrFKulRSsvJW440i8piRQ5WvRu9IYaF
mrKOmAVJPhkjELzAWtdGFSiSF2x5gnGC0mpZh16HcLPuYNMBiuoGQmXzJrprEjaJmtABg8RyzK+Y
qPvIEmElGAe/t/w1ZCEk41SwZ4QwPLsFOutQaOuUWCBbyo9g9PDoMOpHOz2COl9oOfsxS+43VcpS
aECNi/ALt2QHiehDYA+ygupku/bOsMuPNsiOXpkepapGS+GiedKxtGc/Klt5UmN8i2mUPYb9Bpbh
zDLB3dI4eLKAI7k5Jm8gxcJ3fIPfFbk3MqFWDeAAzTdWtUT4+LjpzeIoBmtnmwMmUt7kNA8ASV+j
b11rEdxD1993QfOcWR7Bp82w/nq6vPj8KJalMDloyFbODqxmURX1YDIhqZW7KE1mZL+7ndKIbVRC
+mAum1GQnnxtr3hpk0L9g9MrYgq0Smcva/gDDBVvwEVG+0eRxSGNEur56ZWZ6OJyZLDDpMNJyRnw
ze9TkY44CHi9SMnyFE7TNXiiIMEnuHWpppATjGg98I+iVG8CYnEK5fpO4dKMz6JqmVxjqrDnB0eR
J0WSdwYdBTwccYHitEH/3knmnv98QCjAoc+eud54x+S/JIE8WoBE3MslgGSb4mNDIE9dl7eRSqSW
be7cRKWDZQBLdgmi6SBnzhIl5RGsXMeL0/fMq+8a39vCFd+JoQWmQNpUa5Q4FFKq+R5BIR4G4qRr
FkNmnrQGDFzEdNkMU48wluZqCa3UHyankzy8aenopCOBO741V4R1SHwZIf+7WkUIc1oM+OR6zSwt
uCvyY2lnaNh1TANyPb5NdzODDIb/q48Wdmg+cpSKEhNowwA+KzyW8JYg97ITeXWlDuHC1LHzmTc0
OHoLxQso1LThjc0mlayCEJwCVagqseqFGrYeVQYwjgoI4dgN1kR+kEKAQL2O8w+MVIBJZdjcfQuW
H2FE5+lEGtT6Ke+7YjWg+bfy2gPvIHBoK3Ao6D1arbmtZEyUcenNmh6PbRs+jlEOfSOZROJ4PgOX
F5iwgl8/g5fWS1PjiC7QuzFUp2f0l/UykCsjSaM2hX5Ij0l9SMx4N3TyOlKIq/n/eqnzI1qbwxvO
QD46vgVJMYUvnFJjB5M472rpyse6uEs2OVehS0GOxnHu988lF2qeFXrJ54qcyidNz0uXfp+tpn17
qAwvike8GE52cMNXPualXQ9VGkpSbLU4h51tkc0SWUEaM730tH0hoCcJlpe6Pli+2Ck595d/f31h
L7+iQSV/Cjb9o9oAnBp1CxxDpwxLDGDlCarMm+IOT1lcftSsIVCdll+/5OfUcb7PmvSx1DpRK1vn
4p+xyqH6k6DghH3sz3VCDls0jpgtBUGjcjkba/O+gs1EFlwX39v2qYigOJYDe4Sym1p9GR7z+iix
UFWYXfGZJjU70mBcE3GdzAwpgzpB8oiVGLsI0RuFLhdT3Lgxc8ucj+TIe25ezy2b563DlUbWALXt
XQtHd8GzsgsC+FI0b6u54t6XMca4GiZcIjQnS9SHXhS3qZQOM5dKLILmhV/70ISFFC1U8hOozXa4
jif3eVEBTUIASEhYNuf0mc7h+L+ENtQJAzje11f14qhlzGq0gmhNo0H9fdR2vUtWmi8Spyvyj3h4
FNBGInfcgK87qPqSnO8Qv+N4rZB5aQDBA6KQSUFX/+NkULXS4OeqmTgQqj/CkdsnyEMf4votmTQY
fZkf4f6cvv6wl1Z/Ok8o3uXpj8/d9S8zjyzKCEEy5MOIJSQDVzMX6LSmpb/MjG1oK9/irDhN+5Ov
X/fSjPfL656fn8NRj9vMkBOMzf3ajhljoV0dOlV5KrP28PVriQsValKISfkmcxjJ5vmcV3c2gR6E
MjlaGt71fdstAmTrHtVYtYxrYlzynwZhbnSfxvUg+3jZbZgZ1A0VbrTrVtbMqBzNe48z6Eem2X8L
Pe0Iq7JPXACnWozIT1LePRMvVqUDy3ONlxCN5FJVkeX1xO5VMAb9EHCOMT7UDUiTMbpnboTdC3lq
5acb9rTYonGbVLi1SW57+jSXmHYoE/uE7U4cogw3UiFx3lDAX884eVEwztjrS+mJmI0KSwh1Z1dZ
e61Bxl1dkaZHMCRSqmVqdC/tqHeEwHHsUWpjjdzrQJY4JOcO+CWZJizBNYyJaO6pMIQjrT/qsb+d
9s1FqT3Z7Ij7irFBpMLS8/sn3RuJwapPYdYciHvIl1Yk7frIWHbgZwPJ/ymN5bA0/HpLxmx9MEqf
tCjMryT0XlliLj00YgqgpvHA03ou6ozjvEJ3mVNXzzldZdpTC46ilvUnIzd2NHyfaiLKrsz06qXB
K9Bk4IawaBWfjyfOlx65hUwQZmwdVID3yG5ddaFU8wISbjClQylTC64KhGO6IZGGiXvogzB0vDC5
LxvamrlK2zchtUMNf6Zu/ozennCrdpzQEtEOFi+8hAagOtisZdxiAVYMaBBfPxcXnAI6Hgt0HirT
DbXKsxaSJw0xmsoY5pGbrNBP4XCXqXj3pXLQEz4V+Vv5LMDUJw3w1yPJJ2xPCITZQ0aF3MOIKIl6
3TbMwnV6T6oe+i2sTmtSC3Diwm8n0iN+bLWVa2rA43OIl7VEAEUsT9HQMrmvQes7X3+oz/rS2ZrI
bt9Qps2UTflnGjG/zGjCHOykVrXY6dVwWVBUB6Vmn+rMbOel2q8U4eaLLAEdnqjKyYevwBk+xd7r
kQ1Sp9E6iDgGQK20ffvKPHRJiIFom9bRtEuw/ijMer0x5m7LZJvb/r4J4jcpLo5+hjHa0DEi12Sc
lHC8K6M/AX/85vf1jUHra9a6nDzrynrsVomfftQRNwpKPTK35GMgrcDq+BVNau8IrUHto0s/r1xT
+cIMijYCqQACNxo7511NOXQ9k7JRgj67JEgpwu/XDEwbrrwl+RmNCFe3H7Ng0/lb0YEeyMJovBEy
7IbOf5eHQv1GA43udgwxSHOnfM6mQPWmDG/eyOMyxN/Jh0yXXVp/g44K94RkRZFT40hNnhYjaKVF
CFeV3E4etgHquGEHd0xWACrTzHLiSOik7aacpWxtm6kk5Gg+deGp8wU3xd8CUAPSF1OgaNuJa+p+
4FO8e6oKzUdrKKSlXOQoTyXtzjaCpxQZ0kxrdGXW5eyVbMneR+KH1TEFm2Hz7hnywjXYzaStg5Bt
UZivEEs/PNfb9h7sJy80Fp6WHaf1pLUeiMF8nTaFdaw9VWV5UprmXaXXR9/8qQ1Uhe4/v1iT65PP
nr/r2o3Iaxrk/g5qfbvwgu7njStrB8Fq4OlhtKZaiCW9LIhMEdaROGSOjxABmWJbmF957YzxxB0d
5Nc0G35cGQuXhgKCNE1GtMKh9ryrNtBMiKtaS5w+zGKwkNoMvO9d4lX9mvMc1ycQx1aXCPGc5i98
NlGiXFGWXNi0YBC00Zkb04p+XuAl7rookmmDJjJuXxfnj6YFYrgVBdcGOakjhmI54iOdBbCWrz3F
F2Z/SiX0dCjjskM8r76n9NibLglSJ2oIkczT0NEzGGYWoPuFVmCvyjAj7W3j3uAZWCWuDzy0ctw8
I/fZr+21moYHtynUjTZMEYCtAEJILpdsbNqmd2+gZS4ITDoFNsGh7C3W7GrYE5bl36vYf/1mMaz+
/d/8+0eWE7zq+fXZP/99yhL+99/Tz/yf7/n9J/59Q3JbVmU/6y+/a/2RHd6Sj+r8m377zbz6f97d
4q1+++0fyxRdzXBsPsrh7qNq4vrzXXgf2fSd/69f/MfH5285DfnHv/56e+cWQCPG9vyj/us/X9q8
/+svjTo3C91//foK//ny9BH+9dd91tT+P+ZvZYaCl+r+37/1lx/9eKvqf/1FZvo/aSzLFuoLWaHZ
SYWr+/j8iq39UzPYaeqTk5QT6DRdpllZ+7y68U9ayZPqSNNMXeW7/vpHNb0gX1L/SVuOtQFZ4nRg
Zlj/7/d4+/cC9/ft46r859+/GkjpuJ8/JgiM0HnpkyzCxLx5vjdqAjVKyzBA8ZvV3oSyp1hTNKcE
3+vc6p/Krq3u2gqPOOGOLTl/irEPhx3rkztrWAzWIABEttLJpDhYxdG1JHchwE2uM0nZahlHPPKn
3KU7HIYyx20oix9hGFtEw0chNF6YV5qOiCoIqgJkd58twHslcXgvInkpl6n2MLjkICS9Jq2UkeS2
3mRWHyKs3bJHG8uzSfQqiRnQS7AkuPbHpWxRYkUpGjpqBtku78XKSj1jhxFtZnKwjbBOLRXe6Ix7
kS0F+8JN5gZbevM9Ru6uAO1KPkOaB0tCu8TKrT13irM+VHr7v9g7k+XGmSzNvkq/AMowOKYtCc6i
KFGzNjBFSAF3zLMDePo6jKqyTsvstrTe9+bf/AoNBOBwv/e752w7DtNPvpW3q2J0vD2Ojb0igBo1
yqKrRx3JaZiUxFbqkq6fXkJJC63M0/bOcHfDFKgTo8Me1indfRgO02td6+wSZkO2Rq7EfdynNwQb
NRdPl994acpVyZxmNFY2evdsYJzLok5BetveCNW953ANbknk1/52uk9BLTiqcXakmA50evzTUPnU
vbTzq+0YBw+6pjxYCdhQy30OGyghlQLMYLdiW97GJeg974fYTuDFIKqINwWMqa8Fqm/hvLihG54Y
IbIo2eurY6bspXOieB7umrM/UoHzYYp4xTXuITQAYhcXPQsgZCHIqEzGYh0nEEXdwTgxap8facer
+3QMAT+E9cvoyX7rUFqMCNm5d3nNeA4Q8HwY4zuIrWwPANIHjtTbthTtIwGbtxLrFdVP/3Wq/H7t
uBl1ytj0rzrro3yEb8Vc/XzwKk8jyRnTzaxRC3s9FnIVu68UV5mCAnaHkeQqZuVsm1sauqlpfxfl
g3kz2zheQ3fIVlk0S285zRnbXCbOH1vfya58oJERevtFd/q5NlDYdexjNkYuCciNOD2XGl1zllUa
EGHibJlJsPhzV/S0/QeRpSHOlA8EDfUXM40pk2MjrYPxBmEwu9sWdPTepHLpcyNDLqlSRZWfX3wP
/FM21Qn3PZSLoJnPhSSU0I3PXmLWJzkV16C0N2ron4j5LEc43ptAJvJUW95d2MXOURna3Te+4986
HPuasCC0rmQ/iKa9UxMbRKcXzkEu1iHNm2HTc75ZTyyfDLAM3QnQwiNA7Ix8Utaclu/UqJajT2GS
G6h48qYeArqaH6sk/i4A70Y2RzGuK9LBDqD7VjZhDIAW0LGlYELh3kN4aiPnqEsYjJTFT3Z8srB4
zOFzo9rmgs28SBt3x4WSegiiOcXEFXZoU60OVMwAZz9rsxezAJOOqeduzssLFb36yIzOhRn9/FLu
knvf906VN6WniXGANdMLJlJV+zjQmd6ERjfSeqn1ljLXMZ7qYZeNKYjDyW4xwE4UOppt6JTyubVf
ceCui4DmTGlaN1qMD+AIB/VkGf5DTJGcJch/0Hr4IzsHgXMZ41msimrjFbNHP5ty4lhD1BkAtUuq
kbu0gRQTZAyUW15zPyWKeEUfxrs8MCCNk8/nwD0YZxEMV6wj+oinhGK/npFHJoOzMdLGQfUUKj4f
+5Nkl1jDHw93phy+Oy8D1pYwDJbkGYkz8EW9aH/YZCJp1pkV9aYhN5pR2odoHrPgpFvjJcdwsVUO
8FkiSSoqPQtez0znQCbGw4JQcLNMEvadE/wRYfzaOrJY1xbDUsrwxK5COzCo+zkAo4MtGxprMOGy
qBkYmItrU/4UyEhe2sGCXcfwmAjdvSlSkCB0Bi3cGNONTZ6kI3MKcHeM2Ca54Zq0FkdojJqXgAz6
PPLnnxhP+a5r/GnVWnJhpLJ5IzmQrdXYepHJ14Rl+d5mqBoCnzxXI6aX0gcqNU+9z9xwfCetzl5r
s/y9BM1xqGATGaX+XVhYL20UF2ySx40/o1eqmJygZYRIFoEKhUBs9o7B2b2BEGD1nMUScnuz4qGU
5ms9T+Ch6MWR/crIMUC92PKr76dQHpog8++EwPYTWFSxNQ291jOPg0/7pFxYOJzWbTdTAjIcmyQw
e1HAKDTehEpe5m5i3BQ2/GGmDVHP+pc7FdPacxDlhl4H2HZpPuxk+YWDKH7E0Qjjfrx28ETnzH1k
ZkQ9JMqyorAfu5XwOHXMFX9EJxSaaMUSx/zIti2wcgwLoyMZctgYVg8AknAL/h+Ar2Otsa+Ex9xi
MiAUIcLQvOgj0zzjgl8uvU+5NqGfuw/K9NeyuIT2LBf0nNgYrHQ7Qr+0REGqJ517YzDSyO2LYqEB
jdSy8Gz76MOY5pWNuWSWc3/0sJTEvpj3YcYEyuK0b7TQ5d7u1a3spcpNqssvstHrqQ/Tw7JkIFO9
xY1sd+Iu4Qajf8YC63chvdIHz0uTlwlWeDGx35fJsu8W8T37vjwvqXTQpgNOtPo/c8EsX9ntzap4
t3xdX4sxeaua5XfpUBlfeu6ZYlaRW7ndBUJCbkDrVbswNqCVDu1H4GUMtSKXi8JaYy53sdf4nQ83
01+KJyaWD1kMO1Sxfm8bNwbIyx/gtIH1GDIMmZaGep+zQzrRn6NjkW1s+oRbUZIHc72kf8tG8RSo
CYubJeFOWVAWaBLW6eDSgjZeWJagWsj+zbeSbylG0DxZ1mEzH1pY6PSwkr4Cdtt4kOP6IX8SSpMt
zJnraUzWPLNxCgSsXfw+efOnPdMDsVQpojC98xJbfAGoCSKNAuLUe9Z9AOTnJDmGolPu/S9XBu9x
HX9Jc9EHUxTiGQswB5wE04ZsF/E8+u3bKEyeF8RA2yBokitQGSqpUhb7ZYby2ytMF7U/ZcfBna6i
GMezgzUmshejBiW3hyovfxoDPBUzcelTFudAc4gVHeLBcS8pFeG1KyqPlI4t904jD3WmxR/8xSyN
ORM7848MzDvctfWhmSQodNPaLk2N41VSyMmUFe/a2SrR3i08+UN/55VX/PEMGMn6GJIBeQ57bmI3
dMbfU+WhJ2yuKujMdROb3YHYwyavqic+KnM9dwpNZu8MiAGX4s6hTXgKmvRLJTRD0iYYuChuVLVW
E7mTks9e+nDbZ+GfRW4ReztfAtwMi+aFd+/Wa5OMGVq0aIPpAgPsHmx9iKs2+AxooLLfXcKnxe+c
21xreVZsV1mrgdHlwJCEonzBy38t+sqI6tJZIuN242RtgIq7ogRBQcHnsXP+pJ126asIb1+U5kPA
rN/SvQnttt+kRj5iXF7vpowDXNo1Lziww0gpNUE7kGxJ9ToFKCPLpLbXpuGqTVcAhaWIJT/ih9JR
55jC0w+NG1CDcvmYO+fJ8N1f+EOqa+mMB9BOZ9YjVpDAyXe5AD+uA3WxuC0Bjul+5+l3V1vBCltQ
smaUt95Ui9X+xD3X0e+UdwlGcWKEmOqM8YeqkTw1ARjn1ExBp3mT3oDyxwvkZwLdl4Aubusetxf+
NE9ERaKM14B8Cvs4igRBbV4Yf5MHgBPfdcAkQ6eteV/F01tTdbifjRmB1RJ+ZGN7jqkbHlLfN/e3
SYxJidc4COhzmfYfXYA8Z9/TR/4txe2orNxyTPh2wI9mnj2ckPIA7KxVAQlWvY43oRRHD0C91VhE
7u3f/P2HWrTDUQrYa1XB17JDf6q10YGRzMIVZ6w0X06dKV+xd2CAGadv6lLDJrUZEckb+DU6iF/R
5AFprB3y/kmi/+s/rM8HadaPRm+bIPyX9CgVBi7uODv17itrHHdswM6TPSSbuIYKKYZJH//+R4dq
OqKt+LAqAIFCWQmWBySujDDBDmk3o1fpY5Z4aOpHG7kvlTtsHMkSmX7f5DzzfnOMNb5AvEIOTf70
zYKwsGX2+N7ofLWjhF2i9krEmqFEWvLdcEr8AYyjFDBiXUaLHXOYj5hh56Nmb7lxCn3bNnu/+gYZ
bIEUG8/tAg4z7p+baU4jPMCc6ZAtJjZswWL2x6ifwZtSt9qCQQtAr18XlCXVOGx8+YvkfnbXf0sm
kzk/pBfmu4C1K2LFsdWdQIwlh9igFDONzEMr2u+9Fx4SCnFnC0fbtsxSRuiC9BL40CuRrm0SJvZW
t+7aeVzyV5Sz5BQyoa6ZzndWgyWVUXZy31l6tQp/RzzsJzSl+WSkMZy61Mg2yN2hetEiiNQyfhja
KNbuUpqQyYL30iYLzjQ6eDB3NWgeyS7FYZSWt2w04fIlDcO1kQQfKZGxuaWSbpY5Fh6f6Xxv19fW
na/lL+mi88kK8Wa0ZynQbvYhB9HGwuOX8tJikugy9PNHn4XbxUQroPOE44fhRIkXM/vOyibNeRUC
guZgcsrKlJbOfa7cVVxUpyZHfgmoaqc5FdPkYWoLF8l+MOxdNwfxMeadtSoWKEwDZ8BVm6XeHqEg
1h4P4jBJdeFN/jF278ZCi6MzNF9jCjR6UO7V6HTKj63NjRsXkPzQFungy5ucB57dh3LI3mKn9o5h
XxytybwXng+lsb38/UbVMll7iHn7JmbMuqt5cdQOlEdaqq6/vNkJpJi44jmWzEZsmhGqn67qDGMY
t9+QFZpTEOUDGeanGNrFIW6hKBbFvJsLZ88gpXdsIRLusgzdtZ4wdJXiEM4FRPmiqVaJzd/UjeDn
rNzGPMtYQWTOwxMLz6MaHPY4BZvIIkagO+KXmDaOXmIY5RclMuDx+NrnSz2l1qHuHOM4NElyat0k
Phj9tzFw6G1Dn7H7YTA4BLb3wTQHW5X5UzQXGIH//v0FcxeceoJnTlbuUTgNnVw2b8eQ2YGdy/er
a+Y/QHjlazhBBTglPotw0E9iKT5yr78gB+rXg9bwSQ32Uexlnq2mKohY+nqLBq9fxTIBB6pb9vUM
mgnpwht3X2id08AajWsJO9garnRlM5xKEFZGH0h9kN+bS79sEqg1a16vr6Y3S3SV8pz4+XcR5FDG
x1JsDXNnmOyV7SyHf5hLqMUiq4/ZMO3ESBLHNOMXX6MyH6z5R5cfXTMVT7b94y3hazGpZGtnlJ7H
hlzT4EAHmAPk4fJSzBqEHeHpaDKqAwoavD6TdUr9/pfVWPtSsmVabH/X28FDmljk5KOuHNyDGMyP
nhrgsQrodM2Lv+rJZO3BMi4xAmqZOkPkWF8hFYmV2/S7vpvdTZJxtmnnZqKl+lMbTXi+x+gbft64
XAGNwqHAjkNlLAmSk9cxGBN28wicqd9W7szsB7CwKOkZFcocfekR1mIxTe2tGwe7SRXpHT04Rr7b
LtmYOcNEY1cfK7FxCaWKGbX57Frf2G4kJbTbGYDKCPcl2THALCuVBkCNHQs8M1+VutWLWffpZvFQ
xRXuEnVTRT4tG6d1TuALZnIiL36HLCBwYCeMgz1EGKbUKqsqLCFq7lYhJ+CG23rfknpHPPuQlc2h
n6qfhrPuapLJXvmoLY18usA99fudRv5RSDRmhmiBuuXwKPKOfumnLQ0A+26Ov3fJwJFiIetZ0CpK
IajGeK6ht9XHYip+6p7bwXYaVEboZNxWnyW2KJ6rLJqQgywwi1aiLr9MBGFN4z01JuE3CbIcaocJ
wA4gnCuGr7mc9iMjX+j+unubdwnJIIj1nothezkz0c17oWLPAqsaEc9Kie8gld/UDUOZPk1JMWwy
x+ECte8Z+Vnt3UrEB0F2c2U19Vb4w46x6keZ8AczKPlVSes8Tlg3ygkqdYyDTxoHvye5Z5bfQdsc
pmoqN3nvHuMSdG2KYUKwU14VJh22Ea+76OP6jkPVyUyNh7qKAah0l6RNn9VYPwUSOBor/BYOFR17
78oz0ic1dsjxx7Ohf3eW95aM033FnCC5rDWW8isFpqOyjV8qdjzGs8S2ztKjGSCpECzzSZ+AINx0
VlNsWdSMFbn2h7b3unU4seKOQrJrfaNn93vRgthK91IwdLok0wbc0msXe/uwnH4jfGwiq53PhoLK
PzVPiy7WY6q+R9O6+ouOzHA8LFn5MeZWARqe+pGbldEw5F8TpndEg9M3GmiSQhgKAq4DB5V7YVM2
5ZhwCJVXYd22XggKHOY6OySq4nmCbVL3H1XjPmtOAbpKtzmLeV6RRRsFMLgbnsbYFYWPRxg4DUU5
MOgGEjhHcnPXmCAM0/kOZBhRHV1Wva+IMvb5q+tV/I5xd/U5hZhjw/8KjAYDK63JoP5FGfgBLHHx
XTVgO9v27LSaFyv2WUBmaBpzMcObb371NmE/l9CvZkIknUowusCqe4swd8a+rDdv+cz8BxNsaYAw
wnbG6YZW0Cx2kxV8t7H+ECMT+6nF/rGCz+3V5aVZ6pPhPOTElIzmteRvhznwEHJPJUBwGxXFZKaa
hbAWzFzayHBYEjg4vUMd1x5Jx3bK2ZBkrZiOy5nWaruOWQH21tI1njCtmrB4xGuGxygLjqFL/aPi
ny/UoHsc3xRDpz+1yDhGZeELo+zzqgiWDwbZIPfGDrlnWpgpmkUuqPxD+Pq+d33a7VS1Qd1u7H5A
+ShLE3foz0wdzCvrjXIkSe4hMPbecG2WQmD8WUlqHGu3yOaN0LcrMly7cIJ2TIb7QMjkHGed5FSe
b/MFW6Oh1KUYMaHcijllo+qtMlh6b5O1K6fUu3bEz2PJsQWyNP1KMvlZgslqlTz5UoEFiimqWIVe
B3N7pGUPxJfWBMqGuhkBvMZQI1HxoN9SO4MZJnrXPHXGgB7YTIfVEvLGCzrOmK0Efa/mgVJVXM13
Bo+VnTdBpIqGmqyFQ8WvxYFZRrQsxcDGs+iQmaVfnkz0YTIblI7k9Q1u/ZU7wakMfFetbOXeJll2
DlCGxTYIyrt45Qq45JgGmlv3ehjdlwSjUKPvCRN8lfnvJh6dl0DSIWi7gdEuMz0B4yOK6bv6kFZJ
uc0TEhAGMiJrGHGVKps9hkVd0sHiW7LTKsfU2Xa2wvuAPw5kVH9IGoqfjRo5qSfGRsZkc1u33rdj
O9y7l2X4bdaOWENoDnjLzWwbJa5uA1mwHsfnGQjkyjCuC/wwPgZKEgxYY2OihZvd0ne2pckoQxhX
dTbteC9ijZkGI2LQsotCl4CzE5evM1W4NkmYosQ0Q97qLeuJ/jLDfhlZtEKrsXfKCx/MRjwza5ut
7ECqs9dKm8x9zljC6F7rLm0PsySlMGTjr1Ymz713Ywl1CesOgnZd2e3G7LqnIO8DVgO4/H6UN+i8
rPnQz2gLAipAq7TmDVFTqN+2C08nGVW4hsJkL+LI8EGU3da12K3NCYB57oPbhOe4SXp7n/XkIYmX
/inTsEA+yLjxQi5ibLy9bKp5o9K3lvHFB5F4KwugfQ7EZzPkqtvQdN7IsVqr0Hxlg4s6u/azo01N
hB1I/nuoDJRA9gtYG7xjULPWblg4FzNZPgkfe9zXN9OtbLdF3rwUsd9tHRcvhQv5D79tHRlF/AU0
OacAyJjl6IQjVal8Z+d82wydZtSMr1T78Z4OP2k3Hyen+NbQvBnIICdueB/CKy9Lgn62QnA2AqZL
x+W97DJa4IwlTj6/lPkY+ERSJ6r6ravZD3/avn4KSkoYcCLNTQ2Po0rIFhkIvLecKhqGhguMp5EY
NB91gmGqncnomWqbCkbjranbQ/biwQcLKXosNnO87tqnmJKOmli4/ZQDnGn3x0LHj0bsP3VOfGFb
QOl/IepWwp83UyfyecbDztacNUnxhRkFBfoQ17kVWURMAmi7mX9JvjgTyZ9i/nbn9uybt0hYTdvP
UfXVVhsrTNl8i10xp/d10X62uueOzT9ctrveNN0pXOTUf9e1UQO893xYbM74AKN8pZ1lw3bm3Bdv
3kTnUGYeey6z+VlyLOuy4JRCucvZZebwaE/6je7ipuicqLX9oxEOfxY+ktEVP8GUt8BF+C462Rfc
e8r5cuJuY2fFd2FFUxISJvGmtWXXaz/Ud0xq0n3FHF+M3mPr4kJAMBsmGL+95Nyo7rPz8U1X3Su7
PLFVQ3A/TP7ZAPKXtJxaV6aVo9/q32s3Pt6+V+tm57ISJ3asu955b8J2TceCw9Z0tHi3KiS+sSpP
SXFp/PI9tOcHbXrXEE5Fj5F8GRFE+ndcyVDnkCvKnYtVqGPUSihWH2czQwCzWSKZFSBJWbmbnEWq
7W/nE3MBYrZw1Knns1OzVKrCegrm5Vl15TuY2XXvQC3AEll49cnR1UsunvnUIp7SgzJhp9MPYYrk
4urhcrte4A4OaZFe+JH3ZrY2KwQGffepa6paSzqOK2/grD3pFV7nBVLnPtZ678ygyey85dVS8GYE
gLaunbahTN88kil5a27+xbbjDWBfQSMDT3NXqbc8eGm7aZ1qSzv7I3WdjnBV89iFj6Xl3TezPLTB
vIUjvyvZFq90476qwd4CZT0ygXduWlIqdWY8T2Xb88k9pimVKgN8xQoNbbrL8/R1MqZvuorrvCBn
zVjEg8PUlRmU6Hyhw0x9exI5fYMONI3MYsbcR3Fp7GSbDvK7ymm4yqYOKJO9UnuWrISMmvh2b6/R
XF68+1h8Utg65fNoR+VE0XpM92aIJE3b+4pTcrFEmuVRDA+JNyFJy84GTl4lrJ1K5WFI5bOdsvE2
nC1QWUQC9T6Oja2bMZvn0XWpy2NcT3SV0GsEDCjn7vAUUwTuDc60YbmDZUXfJjTvbAicZEaebjd+
b6RfVU7Vg3caeWM9V8yJY5tx/Pc8k6fWCO9z4qxdH7zQaH/XWRWl7nTihM1y1Zhvlg5ceHp/SocB
oqnoHmce+ZXlJVyckWk1bZUnth53zSgOttnuis4Cxx8/21QfavYvxN8JhKr7Mq2/aF9/dFOwt9Ke
3jh+cF//LkWJmTO8E8YStWxcDFbUoDd+LVb3PRTiZbaDF3gCnLpy77vsvec58zaGYR+8vnmlj/l5
k4IO8afpxo9i6f5kjXwpy2ybudkjPeeDLpZ1NtNoJV8RlunFHBFHNc+eHCKaVGhL81+2SR/Yc57K
RG2UO/ymDMNIbzQP2VdrmNc27z4KnnqjrLE5p+92rT+YIPFJqDnRmPkM+hT4kkeUu/S+E7tlfJAX
UFGtgyI8ShSIvGMOgZe82I71UHFNiHJ+87tiqkCJyTRgVbwwTHX0eH82VvGQTs/0l37iObhvEvu+
y7PPHN9I4qd7uDN3apnuA0TbjgGVzxGn1ql/1Jit22w8ucbw7vBQeR4dqNnC6EjPNDMf8059QA0+
4vamnscBd2Ax4QF7cw33zlUqMik21n6zkqq+l364d0aaKWaPbXepL9puMQQ790ZhUX7mfRkkxy7O
7gZLP1Ncemp5p2AbS64VVsEE70BfcWuzeroWmqSAx7OwH4aa89OVhLaBJi4pKEV6Q3/yqtvpq203
+dFc/Is7g9kfXcIvYQko8XazxHbxECcPVtwCgghw2lG/Yp0xKJV0bb6OS4pWKHDiwkGaFNfbqm3L
FeabMd+HfflMynMzMuKJbRw+TNVserO+5P28GfwnJ9UHd3YIJ1DhT+x3dy6dXTFRAvLnJ9+7VWM0
/Aa3vSyjOKez/RAazS9nkpCv650slruYLmq3LPdF1n0Wg7qSQguljCEw+G9z8BmH82Fyp9+VUdNJ
sez7vsuujLYt04uGDqSH7dh2d7rr3qWYP/zB2hRZ+CoB5TF7sspF1/+ebXUWVMFpi+xqs6KLabOd
ctrqMPV2pIxkn/mMniQ9nQ1yMWTjTjqkFlfQjM6qM95yZMLskVgxNp7DZdI4SfyJ8TEyN/ZmsMpt
wzZrDRXTMuYkGn3rhe7WOcQcRjrgyBlnr0T+KmAW0/NN+O7LyaT8UDtQ8q2W24/Ckyse2PP+zPz/
2Ao2eDO2k3XxGkJ5ebtjhmBa1BthziePcYSQbQTdAcrlEnat5FxXbw1DUqB2w41niT+3n5vN3iNA
xZNsJEFB6sKtTVTn9gMLYT0xpqMiJcM7eDzXUJZHjh37WKoXu8D8N1av/rq1ljOz+KgJJ8E5RI67
nKEAQ9J/vn0ROua3wU847qkfu5M9kz/eM3Hax0FufczYOsqr8ikgUiKGJcqK8BdTo9g9HfdqLgtv
8jBaOMCht0ypDDNC13nLq7MMu9Tttkwp7DoVrD1BUcRoKXKz2YELY1Ng7jLjrK2CeaSZ18Gk960/
XkIUGLEpDrHuLrPhn+fEOZBy3KWLcxDv40ARG/Q3OMZJzfsgGC5CfSS3UqauflId/KLaevBKeqDS
JJTr/2rCF1o0eyzMP7EIzrHEJTx7WERNcHyxd42LdKMHeQhKKjgo3vgBSLi6PJoXlkhovDtKeOth
9j9LummRS4c8z5FwZZqPMhvEZuGttfZLHy8UbdV12hdEF4gN0IEq18KhAjAV9sdtySQu++4VDeLb
Qnlro7t4AahUEr7NMYPDa7M8kpo4u7Pc9+wnjuV/D8j9//jnv4l/Yl0ImND9v8c/z1/tnH+VAEH+
d/Dzv//R/wQ/XYKaNP/IfQqTp80kIfzfyU8//A/mt1zQ9655g3+RCf2f4Gf4H0whM5VAHtTx0BmQ
q/6f4Kf/H/SISJt4EKV90zed/5fgp/XP88bhDYJ1Uz+AwGCelBjp//rHAYjSHNK2kMQX62XQt2lz
ZgNEB8oCxeZMg6mamB/OGFK61V3c9Tjp+JhnfkBNjW7N7H1zorgTZU/d30//zcTiv4xj88sRQSPl
SkCMwf5/nsuEqyuJmmFiNrrhaBNsWjkj2i6XdyoUJYqSRfs6C/AAxbijZwZs0mPD+w/X8/8UjeUq
1P84IsIvETDZ5zA1yUDDv8zv9BAQx8aV037uG0UFj3p7U2sI6TUfih8/11TVisS5xzPz8yutKEK5
I3MxxpuZ8StStV3BTHiqfHyxaS/WJuSBdW3mn3n/KYw65qjI72zI4N+hU2/59n/51WHk2ND+RGBz
p/3zOPswzIEaZ7/fu46Pf3d4G/283tgOfamY5TSdPJcNlqJwlZoRngI3Qr48esuHMvkreyN/YHFl
2bx91ks2mhxvW3oiPfMutthnNI0iB9nKaJnPky3bowq9ZT3GH3xIDmjp/kTgtmBiTj324aj39UgJ
aiJ2n5gDR/HBntd2E6i9YkZ6tXD2bsWqmAZ7w1zRvJrBrHCkIBUfcCKG4reOhZVtvUXQiUn1ZvaN
nvNlTh8YLyBBh6DMzpNq6dwVhG/+luFGJHiBna7bOWY0wmWlHuqnhBSbMSXYqm/5p7zgeGyXGMcy
l6SzoqpCVYDrRpJmyutPnzxxP7lN5I/FLi1MsPmLm0UuEh9vkGxE3dsnefvqlnE7Uhx1SJqiXwa1
S42EMba6pVYnqMkSojrVvrOxDBMLWIcy1snfk9JXKLVZ2/OY7sZoJ3/CpErZc4/Fioac3Nnx8Jlo
8V4FMDCa2w0e0/ReEUc3VwZBFN4D9adWFZ9ddgKm9js3KTQ4aUBg1UgIgrgX/jmHBeGO68ZuNF7e
mYqFKsmOMVWo0lcx3I73voGR9tYHqZw7PyV21y31Q8N48O2thqSTPnEZLmwTQxpy3acFGUMGF9Js
q6bp5l2v/5beg7Vbs4XN+qRYdTVtNt8AAGvgK0O3gLuLtNDfp9QYzT/QWFZdwA/hcUgC97kR9HMC
X791XvrplvK+LgPqhdlny2yP0zj+Oi7CZyYQ2fez16l9ogAtOsg5Mfcz32Q1E7LReL7UDT0/Oenb
5Gaff/9PcUv1jVpvJ1c8ASanJDJgF10Yx+yyBSM68rSRoi6mFQMfpO5eSOBqkqbi9bYLbzzKw7cJ
nkyUBKayEkUknx1VM36VRf7x6+QO5sALFpCVZ7icSYYqX3lBCNWxVduMiOli20ACEDprg+a2z+LR
MvxIKLq5jy1uxJKgsCYAGvUC6klemtS/OXzrymJZrsm+3/4CsqEkqsr5SWigmknInZq2eEbNEXbb
7bqzy/6jPSitrb5jb/6sl4LarEWoPuHSVRTbl46Bw5plqTXYSRNzl/FEj1P6h5LMahQjDy8dThSB
Uz/QK7U3jCFTNY3Po+I7zAGHTZE1m6G63Rijn2zCheqFnxQM/TElEbl6+UjHm+DZvCme5XhZ6Gqv
uomvp/o4L83O9t16GzckaENjvtzSEAQ3IbSQULctDMXNPBNbLaqXlqQtK8cPkrp6819RO61fy9kl
AGm4Flpdl1Eo3HRpfONnOty9KoTTDOLuBU0TEU0KKJuinPetQSC06UIuaUD85O8yXplMi9GqzLYm
Pr11r6s7YI5k80ZuJS6zTyl99Xfxa0BjrImiXhLjFfDj78EFRAHp9K5tRkbM2cb1uNbC4XWwWNmC
FBT+32tTD9wfVZh/zovJjGawq7ClN53N3N3AQ6IVAXDSuaBHPZJyVm2dTUv8asn4rLN8tjfMkq2G
uW5Zqnmc08sIy4uNIq9fkfFo/70iQ8/CrLUklGv8uJO8thNrxEx6LBD81lOesq/cB1YNtyHhryvB
wZb22LO68d2lzmhqxZEsuUYV86VV/fc2paIE9hckfoU72m+jqXpZGM4TFMIXnX1aTlNv/v4gdik8
0dPRHRx703Cz73JTvXZBc3FQG+Lv5bLzbrA3iU6ui90pMlc8GmPnrqzwK2UEsGqS97+3yKJZzXIz
+dNVtJ9y9uGKtE5gjRwi1ZXBu2Dl1+V/EnZe220jWxp+IqyFHG6Zo0RZwRZvsCzZAgq5kIGnn6/g
09NnetacuWi3AkWCIFC19/7TPchq4qKN9MvU2YCqhs2jS9BQGEwmaeCyR8fBc6MnFrmJyL+kx8PO
z8XEpd6kZfAYpj0qP5yTgEk32KQPTKunTWuYnxGqGNAppnfq2rdCkkGxwi55D5xQXx/5ZduRjGl/
bzLSiNoxPC4XJlMGrrQo/YL3o280UNjJQshdzs1HK0L02Hjqyr57Xq4iC976Bkn0TytOH+va33oh
u4Ru8nFKxSVtSGHCnCG/TCYdSyfjdOUig/C7GVpJzbVdJ6wDmlvezQy5wRilu7p335U0ODBZVHK1
RJf1vMlz1OE6edvgej7HwO+qHF5EJD8LxhP43UEsJ0KRwEy59XOW4hlfF11FVWiteqIeWKsQb656
5UlNDLr0MbeKe2Uo86lwYiYfviDk8VdODuhcQi1jb2BJ1vGoZ5Hng8e+lEScGY5vxL6TyGRDguGj
YRfVGoHzL8yKuIgr+dpwbkPfAoboUkKyHb5tzQiTwe7uxtWGyTkBPCM8SwGEsuzYBlbRmy6If8NW
3YFJqF4TFyUnt3Z26Lz2vPtN7+f3pQ7QRq77UWeb5DNZzbnJel88TFHZrWElUsSM31vJppJAn1hN
TfqVVt17ZXu33NHWTokNe9lDUWF1mZP0qxhfkJIyiZXhXRu5uCavUqXzpQf837LVgkC7+xyS3qqr
WMjMOT8WZM7GVC0bdc4sPfrZC3IDVemhVdtUQifMNHYhKOBw4Wr/k4xNEXSIVDi7QOWsSaa591ht
VlXDyf1TghgCqozMmf0pjXjDZdH6NUoAN0Bf+FhZjMFNaxfH3ObRIJ/7dn4LXHwI7BW0ugcrLbYC
80Tm3R6F7Ei+LZrIg422oGGUualrLqQu1LaMH/BCTq+19TBJ7RdNCXLojFulC9sUkYJ5ruxAJXiO
3yM0WJtKLat4sYNMV5yduqzuQcRqJzGTX5sPbgPGY8UYF6lz0XR6uqlySCglLtprzRtWUU59ZTkc
QjKecOzq18stazIgQysLaTzlXtYinsz2pl+Rj2Oca7OQAuXmzGh8NQTRfgc2hrqQgA7pDGrah6rU
XeszMiTTgHcS2dpbOWRfns/WCrg1bEqh5RQbX/QbO2j28aZmC54K80dbH0h3ylc6dn9NDKhBpTzt
Z1XHj3azy9vspdKyeWdNvMmijA7Kk7wxWZU1qIUkdJe7drIPQc75TBWS2E8CDD/FUcqFGmjmXDBF
k382XffNlEiQJaYAG2IRzlXifFfer701kyvB3Jd1CB/ys/AVzXPE3asb3mAtYZLUf4UZtw5mgRE+
zt2ZWxACi9k+thR6qzCLv3z1+nkPYTTFWVEfhm3m5reuzu4M+W+V9pGN8CPNUPkbLvtoeWujWD94
pBbZLvPTDu1FUbIPaTUQWBJrpFnqJkxL+zwJb63bo76LDK7VxsqhhJeUiGl5Xy6/oLdRqmubvOy3
sPp/5nO05aYE9uJOX+q5cmREqcogYb5nMDDWy2KcGP7LUoMsi3jSsLkaif4UWi1/ljIZ1dMaNTXO
vHyUXde8BjUweGFwi1iF/1Ll4jYWzT0B0XLNfe+ND2P8alXGJpopM4KI3TnXVUZok34uta/nEmoR
auzhlnaGfg4GpKwzWQ9IsxbZFxRD7m4K7qxJ3wPam5XRU0K6engSnfgSRnqPFQFwcvMnCUtiIJ28
tE/GVN/8OdyV3cT+59NpJ0mDjCxFSKFK1Fkt/3OK+b10C6LlVbXh4+LiGe9hzxJQ1/0hbpw7XHQU
f5P7nAXpU5FwrnuR3b0GyoVbr4lQonc31vrgv3QiAMSxWCNb99xOzn3ZHWeNxtV0u4d8ECdJCU5D
IVrQipttZ3fRUNUAsvyiQNl4qorPclAIhFLLex+H+BJE/a1XdUOQ29SfBGn6ZfL1x+ePfc+xIStO
vCE0rTwmLS9MPigC5KVuXMJhKP4j4fw0i9+wNlmJS5dUEvOW7ist/b1c+547iL0IRbBaHpEJ8sK9
EG4sVUzRNc85gZJeofaXdKZoET9UvUByzEvm03T3gnrYclPkYpwbf5ivglkvBIj+o2zvqWTDXD7m
OX5KOxwCgiQCCXbiW2T4B8zFLkPM2iO74m42HGttJnthVR6DSLStVfOJFYUxCYPFOvlSLRL+G2pB
ex5mVrvlOlb7sLTtgz5xWIjfNnma3/rBvwzG00TEAcUhJdJkdr8pNe/YbHQQpaxd7mRfALjhqu+n
7VSrPneI8SeICBam5UOvN35Do2BjencBEhLXqkrPWsUHYZf+TrqzdtA0+W4J57XV/Z9xEDx4WXnL
XO4vRHKw3d3sV+F4/R49frp7THWWGNm/CMXjS+Oh39tHTTV/uupSRKmoO8MaqpXptFvQbagjHuP0
ICRcIIAtpopKNQMwGtr10sE3yzaiP01nGe1c9PaUeRSERiXeUif84UFh6ayq3/gapQXedK8uG+Qq
8LSR/otNEuaNwnvEXtrWuoTzsa+EcemqoNvoIVNraWjBIY6sxyILvvrQm1bQpjcJENWOsXIJkTLs
uWu6KNyNvY6aqSsubNaXyKcSa+bsaCq7yACCxSqEkkVs8oglBo4Ses2HpK5zz+uPslcIv1sFK2xB
nrkZy5MTiOrUelUGNTErw02JfH+lM9Ll+9kD6YOAzvvICOWwkvo03IosLvVtj4poFxDI4IqqBJb6
65+KwvOkF2QPrAZzNlZVhMKOpYEfDtHazj3nQAhwvLNl/2qpl14OIjQpVg44kpSn5YfIc2GfwSXY
mjg9nbJePOIl4O70qetPC8ffc6ANRhbsm3SeQmo3TRan5R/dQBma+THE679+9OchPoASNJfM/9cD
tSbmD3V0CVrE2D6V478/zfLXfz/47yfrp7k4jeqf5WfLt8tXf/8sWJ757x/+/Zj/82f/eFaRF0yq
mNT86+3ly5vsHWjyq79fZzm8xvPCTdumWNX895GFOtLjZCqZGmp1c16ePG0DO//3kxL8KtE4HK0S
yZqhYwtnuVoKzTK3MeaurWKGoxnxgfRD2JxT30K6ob6HBf/UVb7chUZeEATemPshG/eyLbqTHt+7
1mt3nMsBwB1RHTovSH4xLPGOdHY8mPzWPXHczmn54fKPlCQZW1GiQVuE5M0ULKKLS3FZbCCPR1ni
n5avWE69k6j0NfCWcXCM5tZWob0rp8g8aXVlnmIGMqdw6p/MKSCFz6XDbGr5mVL6ViENxzHqAwDD
ju4LBrZrQFI3MmCWQU/23LdKm0IrkmsILUJCr8qAnLMY2xK3SJFdwp9deYH9mmlu8KubtslknWpI
zZsIt651FPaKKpJvHTd3Ed6Ka1/Syh8DZ4acpofpXpoYw4XYzZsEaSG2hYMTPzgNkc1xoVns0eaJ
e9XiphcUEA1dZ09kcdo/VT0uvUZTPGh+1qyLOngI9XLriddIj05DhlMhciA45ANSZKRS4QH9LyBs
fE3d4SKQxG9wNvoEjVUAHEwp3+igd820NOj7SaAr1p0zU4eH0eOoiyeri26wbBuInt1h7sznDpHB
echExEbnFzuCsX+bk/3pFx56ZAnK3Q/5r6DpgHZk+ylxFB37cTvKzKZCrPalaG9O0j00FeqmMh8v
GAvTrmBwMEpnIJPQ9o/ABNeiHTZ9U9KUWsMIc+pXZkwIPBtkX5YdanR33hZLKXyKuSD8zEOuZGRg
pwNktaRY1XC2HsfckyzVVIBT5B3yGiUl2o/0kCu3JRd1MBYqKbMdD81dHX8bc9elaElh4Tg1PPEM
xnhkdx2USvgog//sKHuhgOgOM8Y7qeitCpwA4h3ZxesZ518UyjYz33x66NEZHLxkwouGRFVJri+C
NAB0P3qXkhwyu+nPQYAwvwRqPmKJuGkqnEGZ3uKE0N8NqEVMYHrYH8+mYAxNUMDZHHqDue1wqVrL
xzLK19GFykNl+fiZQQddV2H7iyOgXzFgPaVWdXbSCD4ihGYpQqioQwxzZtrbekymEqE0UVy3HEYC
94Ns3kjgWhaY5UM6e5e+3eC9RYWPuy3zOKipChbXW+cYSG9jKV1I11SftIYHNHB3m61xjwrlBXsg
fduFaUUbwwwxqXkpKbaMU+MdtljnWPf9h57ZNRcQDqW1TiKOFDtT7w+OO2+8obR3TqPI/Y5x9x0U
N3VkP+pDuCsareW6hwPdWsOb28Y3xgivLqT/zmKxcGN5K93gmhveSxgyEqkV48UQj402TC9ao3/Q
uDJScZNzp5XfjbjDT9HrblUzMssyBrjHVb8uRe8fi0ASy5gcjCGIV/NkoSmW7oOH7HadDkQjtDWs
O4zB6VQ+GA19xHNy7Q3rrGVk+4jiwX2w46SDcwdOYgyCzRinmia8aFnJOkO6RjFqT02e/jQ64oma
JuKyhQHgGg/FiD1r6zKuilx0cYWOAQR1+aGW3vdpxAzBdPydms4V7tzAL5a/8yDf9qrnnc3pkhZM
EfJ53IYB+qhkHusN2O0Nvkd9kGRjTGb80lb5NUjGZDV1avYYGI+QTK9TMnQnzK/3iPbqNYNvbtQs
XDmJf/TRUcxhBQNkmMUWUsZaUcRnZgvH2GngCuj6BbOP+GoOE0peTRzbPL0NbQozH7HNtiT88fxk
9bbzDNkYMonb74CXb3pLiEUXITZvJ/fNsZ1XJHB+SPdSNv1W64i1Noe3aQpuVHIoZ1x3JRxnWhX+
fhbNzxCwPk9eyEvcs9S9iGFY9zOzvxKDacC9NXlz39ueea90Dq1rnYK+POXmuLZ6DdkeBQliUCKb
LPlcITSsgILC6YAX6Q4eFAgHPaJyB4kFVOWqfyHuejObHh4ZtDgpm5jvjHBk4k/L7rciLB8mTFP9
blqhE8skTEVpZJvUgPXrZ/uBpGTd7j6TeGQ2ASscJXhw6aTzgR0AMxEmjIzWQUq0TZtuQcke5sa8
VmUFwdYATzcfwbbcFeKJsM8/AhBCR13SRpTsLr2vxZe2hKuFRfUQhezS+aWtSnZLgrqwPcApQ1T1
IwnW11imL5PGshGU8Dz6jd2bH7FJGWzK+oC7w9sQmU+eK3dRy0ePAzVjLUeubIOyHIvah7GR5zSJ
wAG6g923J3XO85qch9n8YYzVzciiiymGR9NlfuB4DNrn0kR6025Elj95enapo/7koVUYknWUpHIF
fxcWc8yYyk4Q12TeN4ueC0VUd8tmmDsxUom6fkNrcM6ZRxS2/aY+GvVUwhsOkpXNZzJm1tfE/2HD
+6Zjx5av7t9D3/0cpfdCIFcA0XscvdeMj6Mbq/eJe2jAtdk3Xp0w/nDwdQ/8aBNmDogX8gYj847R
7J4qLT8FRrcx0kx56AxXZvArm6QAnxF4N7ZHbbyPEzY4FqPTzJf4IUQQO6KfzFO+Td+mKKNn1NEN
M/G0Qxv6HT7M8Rx8gxUlYQzCh8wySat6niHtbgZOPIziN1d4T42f/yzm6NSWN5+hTtbUONDKu5aQ
7WLF2s+GlaxNmCyRBW5vZgNzMZD7q4XfTn1tR/MyaCl7YAK51ZDpt9GZfjMT+06pspFV9VmLs59w
GRZsV2vmB0dMn9OtnZ/HHO8y/I71oDnPswx3rgFFI0j9p4kBhzc46MpaRIy1beGZkEhUUBi7TIW+
7mglGYrml5DwY6YjztllvGYEqAK4mQf73CY+3v7ZA3V1tJncZt44IrzLUf6ucJBw2yaAgBNhZWFs
Za4553HSD0lVsBoUsMldrdq0/vjRpPLDbdj1C5uLUE+BWB2GytUlN8atcgnyMY+LSWwZm+Er7vFn
xLpx3TgmYqAC7nDqRO+DxrU2zHAiUeWuEWVuBw3L7NxH36V3bb3uvLjBlkkeNS95tfAaQftlQvOy
aS/iAr73SEuV11CcBss7u4iZVon2jQn3k6tZ1loZPTlIsFG9pHzy03AyEuPbRJGkJi/pBv4DA2Xa
QVzDy6kbDommn5Mxtfesfp+GEb45kSZQqfbvHQF3O+ZLyOXG7l4CoMYYCBriVpbzuz4Ww6ot2NOr
qb/YuGg4Gju2bcNXLL/3JtfIkOTfu4DBaYr8Z1cItEMu4zY216s54X0RDt37FMe7TkeR5yFtXs8Q
H9aF0F6jzOacQHjX+unqivg119F1m/iPTDOGa+3QnRPT2Q+uMogwMa1hbgKzpwLCE1tgEJjFc/9F
yGK22jhgXavSj1+kE9yG3H+FX+Va6Yc9KxGMdXU9plJTTi+c5uIpISB6CO2DbVbvffdotGvHNz7k
DPLKfxO8COp1JJgmCNwAmZfUEtB3YnmGHQauKzBepmKyYNjl2Ixh7ZU+pFv1Zz57t/mv34nRXNuU
9zUOSOxygM/5uuEC0XkJl6dXzybwKZGVse/jnzUmi3/9qRlXrEaQRdRDUCKkIyxMXq50goN6ig4V
chqG68nrthNPRyWvvjWtYmOJ15kIbJ43kmgZ+L96cMhrdLHvYa+SshJyVKNV4K7erUX64pfwtRnM
MTsLYKkabEhV7G4qvraw1lu+Vr/jvyrAF5krhzBDcm15DEWqgZ9RnTCw0D8gjpVo1Kx4+X8FvEtX
AR1nXys6sAaDkr9XD6kI7FZfq9sx4HmSIrjWPTa/OJ41Z9N+ZB1aG0zsEN19qQMriOQFomTMK4an
KjGZzfU7jFfg7Z4Dvu3zgBEOVN1xX9kO/h0m1r2kC2AzEZfFRh2r08hsi73a3cIYVr14VXfb5Q0A
XFvpiBDwcZQF3hzmWh2XellNvR18dJb3znPgmRTRbam/xvjiERcJkgyYmPDQegjX6vSot6dO4V9v
NeCozJFqjrmZhAjvYvgvANYw69myfu9kwtXGzxoQsMnLN+pr9ZgSvB/xvU7bYmOhpPPQJv3zcKyW
9roI1yFPl2L95Jvt2mCOxYRCxt5O/Sji16XiH/KQqhWbuaNDQYFtG9mneipdY3ZtcDQM3REyfwwl
7lz8jXpMUD5k86N6hDqmovwdP/x1UBE/VAcclc5RvRQvcR1wAStonpPGWF5OPZ07dNhDPlh1ishj
+hbMhyFGiNMliMrKS17/0EtALF/FbpsMFmsCvVsLVI9U0FXR1XLTmyAdkSW+cEF+sbirkkEzVihZ
4LhGusZ2P90WAB/t7Bfb7Ys2crnmjiQnK3+JEoKN9Vw/dCDm5mACByd4NbTMovWCSxFn3GsShuMe
OsJXFTSHcQTNnkuUK0UartzBkXhP4Mgrk4uMfiYM9NhszCe6hY+8H3MAd+9xoUHYkgu1z/HWoynq
FChiyxe7bLDpzb1mUzdw24XdFEdyHGIzj49WVDyXPa7Rsw9bh3QySY3DuCE7NWX/pP7LA2lusbNj
GEp52EAaMglH2vU7DJNAsNhE1kMcf+lhX+6E94kJMOJWZ/rehnUPUsOIWhdMvmcqNseCbmDV3ivK
mXer8GB/yproUOUUyw5R3SenfU4j6qHZYcjumqBN1sSeYfe0cfrRGwsknWrDqhMVIYXKeO1W1J5+
pL8s424M1XlkKbyNtqnzHBcxPk5SvzjbOYBJbYPHCOuAQYg4BHUZr5mxcnkzFJ7y6dZ2KUzbrLxG
pE6vXAWZwe9Gg1akn3aNrIo0jXNgDhx/8bv0S8BaK3uHP4ElSUvFBLh/HGrjoOcASKZQWpBwK9sK
FzujuAz4wW1CNLm1Ze9mA6Cl9TsEgp3+jHM/KJmZ3cMSh6RZ4qSmQAoM1sRBWvQ6CzhJ7XwoPGYH
BWYEBHNQgLehtZ/DFiQWyRoWEBbW+9PecstiZ479Wa8y+1jV+rkOGEZMg7DWgwIzHbO8LCP87JiX
HObCvCqhiq30aoD/1+/EiNG5HjLLNhQMjYShwvvmOQopUpcL3fficdMV7raGeby1x7Db5XQyk9eL
fdEA+hV51VBhgTt36pKvNM+lH3eSnYP1y+Rgc6XxqXYowYeUulHz/UPhTMMVP+ENsIrzqHunoNTe
UGF+Cn82tiJIdstLyxH+hZtqYjuaRbzu7ag46tTXTqGig/C1S0bka79oBVVfqVwnuFmhuSk6WFFc
k1kMmyYi5ElwXSAqestIBVlXaNkQzzm7PqBumcUjurBpLyb+0ksc7CCoqGCEvViKmTGwRidi144a
cUkwGfbYNL3kCFPxD0YWbU7hybJN9HH9Mev4bMV3JyzROjLdcDHS3uHuVKB7/6TiLEmGm8w9nIZz
SzRoOJo/dANwIh6yC32gs55G5ZsyFDcrLj/Bu2M40mawje3q1IXy1jXxxXCTLz+7BgGlkcxqG79t
ps7qXgg7rm0tH1/hunTrymUNMIjfQqpNWaa3l8DAKpI54RjD3soLZ0VeLSyLBU5VgOLCkspLjoci
b93M4u4O1tWg3vcyKCLtQHnUJlSDDZcSY5s4iHXEmZRGNt6WayCoc5KJU+fj4AxctIAGdQYuR/lx
TymY1uQ9gCDxnW6XN2d2vuUwCAF7AG64gbsKRUBnvTkJDVyh7RFO39O+vPSuRIY+7vTEBfMZunQX
eiACZYeYo9yl4W3UOwa4OCbjdcH0wKIqUy8ygEQXofEd78l7kznPaQwPSLG82DqoHgHL5ha9nOAG
zl0us8zPdmGu/1b42ULMmXvWYV707FjwJpgVX6MpBKelR7Njgm3Ehd6DKZLqc7H6M6C0+meZpHcT
2YpVcS0UQYy5C7z4BlDbxMdmlw0e9/NIQlYHkTxkw2/noLs0LR2oPn6Po+Y9VmMgp4fJg3NmvfIV
RwYSyosxMyMqeIf1WI30JFaKvxfOfG4EsZJArV8QxCxAVQIdIkZkGr4taypwf+PWw2HoMix1ZBZc
cs3fVY55sdP+G2EWgtEhF4jb8yaE+pDsEM65kdfbUvkj+aX1XDUB7PQOr5qyG1euAdOjTJzsGLj2
o1U698Q1P6uu+dATMGRrpgYo9BYCPB9BgH2VjNaG5/2BGbFvPsUhAoy4wzUZTg/il5RUFjLDOZEK
Zupquge783cemFQOOFdHzVs6BigJOHO1B6bttahk/Zc/5Kmh+VlUX9rwJMpjYXfnlGiA7QL5ZcK9
zqZx0hWts1FMT+KCNzjOMTepegg1TQ1pJCruCrFzFcg+At5sp0l8KVDQ9as3pJ/PqREwrKHf6Ceu
XgbBJDZU7hPXzbei1la6hmZ4wc4wcV5VZfCjHuYfw8gCVCZgnzKIWYQNHD57IsH+M6F58dz+n4Rm
wzUIuoVaTe7i4jf875Tv2uRGgwPb4jINh2LqFlAU5Nf3cWNiB32eIYce8oYxoq1h1DkH+JBxqycd
Jwnd/h9qoN6y8I1s7IqrJHGjwcusvGkKwsfpgKFt4B2X75xwVJd7duecyFMcuTjitu51suhw9OqU
ZB39Ww8cGSgAT3byRAP6bY44b//5jTv/NCMP9D9v2/Icg/ceKK/ufzP7h8ZV5lUi2wNt2iFj4Rhn
4xp4kEc1tubVXF/T6qucMA8kSdNZSd+wVjwTnIsy4Yagk4MVQLlSwr+bFM0nhgmwBVn6ogj5KRtV
gM3Bhy97CCf+rnM4e8suyoBtnUIo6DO2NTPOn/s65EaAghxq4kuVTbG6Tkm7Yk2w+Dz+cO0VwaEo
GAXhWXKjynofalZstcLhlkhLFPeIUaQ4oEGsfksxP9ZaZv8/J836X77QnDTeqGm5PlHWwT9Pmu9h
WdlrCJUw44AAV4UvCP8PBPqyliksd6yfWxNYbCFTLvQIUJdjaTOOU1sLDcvFKwOXNUh77QvtIZLm
biHHLLSmeWbx8NyppI3LzmnbcOZcLqFYj58Yk77/YbPZ1mtvguPOtEiK3BAN4jCn9VPbj2yqaFpL
whgZSqs78D9fM97/vmYw54a1q94+AoN/ShCiDiFiICLsIPUGU9Rso4V+tPZwwWOWG4Fv9QLmNmuF
bmJfjcXYeSHpaRYfpUDOtk8UmzycEIpX88WS3pbF7zC7LHV5f2wqKJZLwTDK6WmEaVCqTSWy8/vk
c2ZQdb4UWc4LGoxb4ECw/mhkug1gRAFaKFW4OkkMZY62IquQeOZDsx28kmgBHyZVMsLwwHsUC7JD
Mk8LDykZbHlymuro+uR5uWpvs1GH7R1hH0tFxPKjvlobGTCQxfhI0ILvgxr2Z3rXQ7hH0fSaQk2Y
vQZvJbW7AldVFOSphE/OJ24mwQYeNwMw+yhhYm3+8ydi6t4/PfUJb7dMRCsWwgxC2vR/hHY4BC9U
2TTUh6QkGLynWN23fjJuTIIE8gLjitlFp9h6bKWyO7muNDd1H3+xJ1cdxGazxUxVceoqxbMqZHEm
HeBK8q5LxDN/pInie20q+ST41Z9FqTGOttutml4mW80wf2LR98sT0R3u2W5oxIsZZF9+ysKRa88M
PthQa9yXFKssrV193ZTeNbG7+5xX1XaSIZ+H+y4Vj5O4VbHF8FlsYxx5c097xc8QlXPVDY+Bh8B5
bs+abPF4Qw/t14VzLozBOTvQXdPUyg81MEnMU+OJNp7CoK/5SYEd5oCuMZePDbO6gzVmKYVXQxpX
2eiwyeHObqqBcWOm51uWNsQb5V1x8D2MI8aMBU8xwxY6m9XCQHfwtYEQW2fUSKpIc+vsKwuiXeuz
Njk2W8PCpFp+b1LIWbX2pPfRV5FnKy0h9sBsfi0FZZRXN1cDwayLDrstdWco4lbtOS9zWF9UXxzh
MenhqhGU4Ssr5V21pnTR1npSsyEcmX4MgfMjRG2fOh2U3h5zPPyE9owhL3Km4go0aoQZFTfpX++K
GETFv7ZJo9nBYfzCG/FJ5vnZ1GOXJhEOvbCowufgF24cb1GdHRamahv/LKPuQzPVc8X0EASGeAWS
CCfHcre0tS2iZcj22Gqu9K7E35ZOVMjiUrveS6rB4FWsLlVxNlljKjJItoZUfvEz9IIRPkRkcyiy
caf6jqLnptPzjj6ylgcBh9RniLCYySgCnY2d7yoloBUTWPiTDQahYE9w7+3qpTPg88umh4vDAVDJ
bhuIkbums55Ir/+BRxOSg5kX11v5JqT5Y7nB4xrPGacYn+KkhwFQRQhgpHmrEkxmCSYwwFUUXdsh
HqX+7kfDzbE0Fhv6HuxRsKWgJ/c1Ur1Jm6V5DmiLDE//NsryWyXK26R0E60ymqY9Dho2fz3MCNFC
0K4xPN+EeMfUlgz+tN2txuCkNxgFzJT3hqI/lhp/SERqLIZLF/1k0q9py2Ubx2fDqNk9wIwyyz9X
Lgz/pLXEueYk23MFSQLLZ+TqW+kjZEsHgGuQ8dcuLY0zFpGOgyH8MKTilpjDcZr84VCaAYMehKsI
c/twhyCNkQWGBmXRs5/ogbO35/jm0FsetdTNNlWoAwD6w2WY5g8nnczndGaWnPYXLUYLNiNiaT1l
l8NyVOc6wgAmTgK+px7nm9rDDK9qCwayrcBtP8ZLeDCtfkuH7m+wsAJaz/ZuqznA/12+KYNRTUlb
OlUb4K6tMO+EpFkcvAbPOMVOwk0B23rk6A7JfU4cnmCVnay0krtUK07zLNxNPeoWoTHz1WRqvo97
DSJLURzzdjJPczBf48LGdm82b1pnVDxdNa+Vm9pszzqErh/VJCWbt4x2g9N8jSY/dTRmDEQRWCco
adbJ85p/fQVsaKRhftJM/Wk2XHMHfe1Q6Za5iV3rxQ1wiQ/at0EKl/kSVJRhkk5OBc+XuGhnXSv2
ZZyO8BWldja9+gzlYcSXcdbOwku8Uz1/Ld806ifLVyjqAEFrG5ptMSVb9nFcMCz/OkNeP9i2F5zD
bk72fmF9FzJI0TqPhCPMORYxuQM0Nelnsr6vHf0PFn3zQ+QphwD8lVCOdNDNM5mfM63Q1mUvCG4r
Hecc9+YNEp2zX45yOQoLwztYGc1XGcJhCcsCb6hAAKn4k7EOaUPX5WA5+9zv92aEB4ebZeA7MsXv
PwnWjuDl9FKcC10nwzhjcG4AHm4tAx5vA0Pw7OdvsoNeZzrRMfVq91ypIiQ0CInxR6J0EJs92VHb
HgbH33uGspah7gRoGd8QCe9mMeFyZ/6yhiTdJp2JQ4fEpmOMjU8JOX2Xj2V3jqsR+0Q/j3alq9IF
euPo2QVgDlPC82Bi6ppEwIasxc9h5L+losfbJtShs4SIjnJ3TSQYMUhWch6mJ6edHoqG2yUOjJup
nCOYmMAf1JrkMD5HxWycfHGaOYBuxkAqT4iig+TU7xsjO0Xd1O713KVLlnJuTo7mNUwyrFU/A6Ks
k8m4FTCcThDsEwyoQrjHKBeYERppe6ItTBGZnHxWajaexNsszxFB5SXU1xrXpocrRybiBwFDnGKF
ESjNmCA2EjCuMU4LAzhtUKKUZQszS8P3rokYq3vxYZFwlW3LBDjtvyIXvg6EtcuyahVKmwG9+hd2
pa92Pr8u1QWJ2yWpJfZ+MIHzorb50UewHX3gPpjc2d0nby6dR0zUlZ7BKRm0JzYq93C7UKOzcRT7
GEHV5JCDWqcfE36cCz27MDMXX3GTHowhfmkiWhtc7QF+1G45yoUwrUZEc5jfxngDqfFkxMaDYePW
C6iynrsA+Kt5WeqkemL7GKJ8HyfQrbIQrx2toztjizIYeK+dYn5S2+fCIUf8Aqu/Zu3nXeASmHyb
Menf5E16HxQ1WId2Tplev8wyvys+rGKfuxYMdIRNQInjpkESIBBBhuWMAypT8yGaNuz6lNIuz1QN
UHOIi8IPEFUWIkQLR5J1JdepzE4Jc8VV1/E6LdTnVEI60zpJa8VPFpHMHFX66r5w+3us1YQndl7G
jCBPh73RDS9zK/pjkRNIjFnctc6GckdwxaLZWgjCBAVj36PTi/bw7LeeRFkGkfLLqiI4JQ1zztyi
v5XjjDGQi6Fsi/I1KZUGNTAP43+xd2a7kSNZmn6VQd+zwNVIDqbnwneXXK7dFaEbwiMkcV+MO/n0
8xmjppEZlcgC+rovKguZoZDTSZrZOf/5F02ea91/CZ2ZWaX5QHeLNkQMLw7M3TyLv2aZsVYZQXXa
SzqCmwmBdqCe3sntk6tWl1tzkg/StQ/FJBCaOIelgXYV27hr3HvYEvcDfk27voHF1br1MVvQNKUH
9LVjHdQPugr0ysMJSYQAXS1vGr/azJn1TCgHrDmlrtES8Bhd+rdD1FG0WCfHhDdFp983KF/4/xg3
2M1EdgUhz+M60WW6kySxgRrfWIGVMpBBRRUGnz2BHKvljZgjCyySMnKVmNWZInpYLWDLGNCfuH32
5hL/l8T1N6Rpx5D5CrriFC/HBJ/VhItujnkHXcUeqZ6KkLqIyPiN1c24mOf5e6NpuybT3pYPCB2S
hBRbGR/tdoVbxIsS7djsD+y28k3Vngt+EBBj2UpyCFR93sj6OWV0jUiG2jcHtEkS2nosRE9xjXuH
N7hP2WSdpdbexS4s6KCG6dzU/otO7nxPvgajQW6dr1cIZ5Kzo1yX1KXpeO8PGC6uw/FNN+BDmwQD
MQ7m8YRObMJD4AcN0Oe1PrkfgFvw+QclAstL9YTEp9djINyL2D+1SooaKykSEW5cms2cbmkRNX6F
T1KB14cfWnhXojkHrX7VreCr0uYU3mS6L5HvYEtVUpMP88NQcK3BlGDQjIcqpuDlfca8ld0HqcuY
bWMt/GEU3ENVpXJgbwVOFfMg3w/l5H/X8/zLMBELqHXbGtGjwEuyb6vPNEiPhgJAcpBfdL36MZ3q
jx7k1FLXiCnKS+VizJj4c8slYiedFHQf+VwGN3NdHXPLhC4mbJ1G4zBoLB0/sJ2NphE42luIGztp
7x1MsFGxJF8LIuLBdAg1QlRcgMCNzdB9+c9aRBZwjzFX6l290T+DQW1VvRRh3633XqC4VtwBpfYr
w/fCsVFIYtMHqHebqob9114W8qAx+3z3x/SKZd8n+dYSNLpCSY0TXICXGy4suymik4ckznbYoJuY
mIZaA0W1ta/KjgZHae4aIuTWvXR3SrSi+nHVkjgT7TU1GR+SRmsJf2YqJ1oFpa9PrCvxkQgGlcJj
6Y+qiFM7jCrEM222cnv/ZRFOLQoMQ71U2My8EtR0KJBTLwDcglubqmp2G0Qp7YD6BkMFeKUhkl8K
v1zhzPZQpNixdCh/mGt1o4HMPsWVTr2Kiz5HR+dIqDyQv9tDpVVdh03uV9wQvn2shUPdS2XfG3h6
eXA6/HM3t/u8xAjJgHtyjBu8MRvhMcWJs5t4igqOltfOxg68d24TOzwatumsrcbNdokQ9GMQ/xHp
aud+Fk9thQE02anMeNoe1Nv6OaldNqUHHdo6wBUV4jn9GnoyTEvXQBn2uKsiKK16LNwtDlLYh/El
1dxFjydOosLfIqcdMzJWjYJGPx/o9pZLsBN23CGQ3+0IYy21uLXRvm/GgtOVHSnJaRaljWrfBaDV
G4oDAiS2MpgejMmAgIHqopv94mhVuksmDkIixBpkx9Az45JnOx2tUbtB6qkV98uAc2lyTTzeKss9
YQTHnB30vc7L71aLq3k5n5uBhbqobgOXeaUjx25n/ej88YVQonHT2gjU4hHT8EQnhTsVHyUyiF2b
u6eqgEA7uQD51YQnaUkEYBmBPeiYs4XBYbHpmDptujPtSxY6+jofeoQlCvHBWhDNX+MVJ7DpG+z7
Qpjo6Vc9DV9lqsH/dFMWXZmss+whiWEJeVRNpZIYLprlRXkSzfLIjvbi2/L7MnKbJs46r52+z75x
SvT5kTCLZAUVHmDMTxVLodhIP/m+wFYoRTlXo+6Hi6n8CG97KN2XVo4XEspJCBYvQ9Df1aWz91T/
2gFVwBpDs6V8HYJQK7e5UnmpcTMWSSe1/y9jXE3Hr2HQwmQVlSmQT1xCOJf4+3LeLSdfUtUPTcf0
mGnmTikQl9WVWtPOls2tV5hQl9JXO+Sr4Jx39Ds4dEG7ylR5J1u252XJ5Woisww11KCo63+4wihB
wHW5JwM8s6EptLxcVvIQO/pH0bEusWfa9YKd089xO1DIsefCddV9aB/qSPbS8IdGVsUywvw1kjZI
HoESJZQmqpu1E3kDz8ukd3mGUC2Y1SeAzjXD/Lqqj53LbKJxXxg0cbKoGqnU2Zk6D7kc/OvjOOLq
rIbxmq599nb/rQ2GR+AwBg5pmGyiQyxYHvj/AetyQ7U6rrbLulgwBI0BCyMffiH4JNHX7pOqmSFt
pptlcrEMsFrnGnjt86Il8pE2rzRIjc5MMsjohRNA4nyJcBBceSoigXoY7JFrtQENV1nmrBk18utT
lpPMcLQgbQT1ADcHIBEbAwVnjPMpVC9khe0mZSOTTws/BXrQo1YXDz6ZObAOi5ORsfk21ExxqMF4
gO1NITQeLHXieVA+kXJnD6oes8pxk2Ndo/SCeEMo7EtVWgal53KXk8h+G6g7vRHAZ5F4Ga/ujHdo
mOrMJRuNUywlw4jWN+huJyw91awvjuCnzPJc9cl++V2OmurOFZPUpJYvNP5fBTE2G8Jcbzye/HoR
FqugYbXrA9uRAhqTAaM0prBOFrx5DA0IpwbNPE8Q/plY61R7THArvBXjLzm0806NMKGaMfPyeCx5
/YC8+VtDcztL/xXpA4MLsAwY9eZdmkXfljUkDWPYuWONYAVn6xDfWK9FYaI8apQkjjBGXn8vxFwU
IS0Oir/UvK72kQFSoGLy92hLKDPUyvT67B3gSJ/pg5edomOgbUzjFoO/9zEx1c24LCOOOceUoBLP
U/TafToTQeLEVUH4cs/oct4LWuqVD3SBPwPjpSL7stziPc6Hh9gnbUYPjWX+bbs7SUrVetFPah6H
qllxcuZNcZqUmUDuErhSjXsbPUBp0zeol3WKqe1bhU6psoUZWbwhI5hwSPYTVc/FygrBypG/Ko3i
QhtxrHyX2QmQsWSoDX0KtaZ2sNxyLVAFbQscyzcgnSxyFhZjnxtntB9J+a0gfkzDzkbsPFQ2qfDl
10IYgGLPzLRoN4MVtpv3utYMGOX5Qzx3FCiheEcLozwR39npvuk4wal2JlbaWrvJHyKX6lgNv9Wu
l1TdFrY/sR0ytFa4+H8oDHLoqCEXBTfnxyXESwcnB95rL0UarKP1UXV6BfTboROdA+c4CA+nXPUV
op7scL+YV7KMBLzw52WCUah3c/SCl8XXIkVmzRkJ+xfD9xJPgLTSu3XqmO/+RLuUsa7iEjzdC+en
UWNwJnEv4s/xFqANqUz0qmGjCcjAaFqw6GMjx5w3NOTTlAlJx0vz1/FY/Ap9LL7tvYaQmNdiKVZQ
Qj0UhYeONvpSd1R9WmTVdGRK0dGYjEQUJk1y6YbpWbVynPRUgCDPTpHtFphfpzE1NkWdf2CGfKcq
pzmlRKO23WVJjKqYQCLG5NVFN4BhAjSiuTEMK3N+kx0CXBegQ6hCwjFtQsbC+XbZMxqlS08SCE0p
+kmsPa3boB53wOJbLpdGj2H6L1k8lc3YubTOHliugcNSLYBJy3Ge1lQbKZIKut0w3yjnC2AixjtK
4ZDX7afOwEPDxmRt9mwk+RfUUcDdwD12hg+eQgdmK8Gtg5cyXDIClrH2go3R/xRJslev+7InpknM
x3XJbpmHCB3VPxldiL2RaKkyU488qPzOT69EAtHlp8QmUcLziuCGmeZ6kJrYKAx8sSzwYmdHH3Ve
rAoMJYqPJlDe0kEslVNDLusnslwEHMC8JOjl1raew5OqvWyXeWgVzmeMfbFajmtYfO7rJJsKGvfr
AiYsOAaGpiFMIPN5Mceoswm2bYqHptID9SnbqOcTAFhb7k2UlY8Y8uPBx2EjTAxLm5fZ5ujGgR6c
Cdv4rvoikJSwLw3pqXSc54gJ+KrQZqxreQeKgoOdfAFjh5t2p2xecre80zobDxIxXb3hc1GpBzKF
XuJzzzuwGo8m1aniU4RS1/N6joIZXZc/mHKtiAEtHREwPEk2PYuoxPVzjNiHLKJJ10FMSkh+Exkd
czRsXJm+6+RJxr066obq0rIlK2QlL8FjjOog6YxcH9If5OGvpYHGZ/nZsroL4TK48vN80jSL94vH
UsC4RGNqO3TWZhzGiPYc8u1Ag+GK9DOtyuOU6ZSAYl7ZrqL6KqAedtn3Kc6vZsQWwXSux4ZdZ6+D
smW6kDM0RDqx3NoVRK4hE7dxoE9Q6uzHXDE+sqE/y9qcmdfEZ9uDg1XP8OByRZ6qQop3h1UJOLvt
OVrCSWDROYO+SVDSje7j0KwoF63w6Dyd8CQoUtbSZz8O5k+XwhZuDqqXwi0KHLqoRvU5/5ZL1BhO
jQtQ7fL7xsTZsEIhduFyu5CHIgGXbgppTxuS6Ul4z76NjvXL4Mjor0nbrLuYS3brd8tUNuZQctfq
JFczscV5JxYMQKTDL9Vs7UuzdUI3KSh51JKq5G0xV4lTeYc98LM6NyUcdID77haHKmTkqoVPmA65
Bsu8CbOfZfe2bKHLflYk77GgKbAquJT2W6aCPGPwAdGPJETV9R2RF+mONv8dg8+tkVePkfwk1+Ja
SebqXsIzy0xKthhW3Xp0EWBa6akhDXwZ4y1WIRTj1Qo3P/DXd9XdFaF/8OJh1UPUsQoByBPu5Xwy
+0jZAzTgNfCXd3bl32pasM+N9MdiypFr7HC5gqbREBB5AGQZBh6ZeFRggUUF5rGdK/TLxRRg4XQM
c3RDjNs3GIeAe+NqgTkrRj1ksHh7n7Tgw2IMtTC9BrxBQ86BhTighn+pgETrheknlCcqo6ALVrZM
PxdjIUdwohDpvuEEfusS0kSa7FUZGKljUy8TRBpl/eGVzR0kyo9lXAfbbz811dvsUQfhulPh7aJ8
G0A5FWeob2FbNkx2I7X46rZ8QaJ5XAbAhsvEDoBmZfv+A16A9wF0vy2iDLbaEM57GzyrgnkcKe9L
DJkYSQLm9a5ysKI6zBXFr7PzO5H65noutM8FHDaFkhOPPfBUt2ZCApHV4bkbDUz4osYrmuYABhGW
5DrzOURFeN1CflsvLymD0X7t9GKNWzQhOIl46iLYs+ru83LD62EAmbfVCZjwpLhKqBcOS+239G6l
do5Jfpg9ZpqZILkF3Sf6rxriI8RsC4MmKLoxdtjpvk3Em2GyJcM2/REpSm1k4MvdmIxIqUOs2nvy
6GlJFareWsOTG8Y7a1+0Z7hmEOGVlZjq0kZliYTez8aA/bvCfPs8wzpAA/xU8HrZvDQ2nOulvWmV
09gyRu0688OxC8JdnI/MGVEUKjsJ1dkodDTmBCwa/Bis0UWWSMuW8ceuks8qKogNNSTpvfup0+8I
RoQqYNGf2Y68wa2TbbRwr2pBJDnUNBNdjaqiFwJc2lBpuXP8Xd4nNQ1Frr5opCqAtrsnWqTOiy2O
q7iEGM3j4t+VzhzXsbeDN+/RAZp49zFu3Qqo4U1pRaxlXMiLCeG0ychqXWGDbpjiRaHjc+l+FFp9
VY5Wqmdk8PGKpoUMUfmgPEXK2DnNgB6AyNSMI56xtf+Mbek3VIToMNnJ2e7YVx7yWX9ZvA8zdfm+
dhp1Td/KFA1xo9zocBLJycGEptvcAmJeF5TFGNk5omamEa1fS3B+hKckk4SxtVG3kEi+ikvunzxF
5inLwGKAAgmGVsvKikumL1P1hUKpGs9l5c7KXU/1YAv2BEZxY1G9ZHb+01L4qbrLXjXf5ZV341aM
62bxMx8kMhkounr+NSnPI9f+MEk5VY/Hcsgwjhhvst0zDBC8hzwNDZCJmY10qQ95prZ8QsLHgc4Y
T/2xSYk2otJYSVVZqdu8VMQKTl/669Fl0S9uReqnJ9zhYItTMi8dYIu9Asrj9JZUOhomTnA0R2mL
8143JpAkKhLqJk3pNkG2LY0cLfphuoZ3dMnfnYaNV6sFBTc+NdyJWZXanoLv8bq8FyN6NcXynDsY
17X0npaTpIflg92RTinPfD+pqER4Rb8LDAvzOb+xgxDPNrao7i4tuu9qr1nOfieYzxbEoy08UXva
KSu2DjrOygzjrwAfjJWjx7dGhbdhXFTf2vJ5spyXxUFKFb3Cmt+zAn/omYaxGKx4ReTGW3vWm+h7
pVkf1aO9S+3S2dQVD1RVFctho+FVHEzTDkqkF6hSVaEXeKxjlrCy+/6YFMMRmdQ9FP1LM/jjCnX9
SzE8RTmTZCQRL9Ik04fgB7au9H2pb7XC1tZ5sIob57Ws5fALjTMMwADHQdlohtYvFuT/OBr/W0dj
x7b+wLjaXNvrP72Lz9f88z//4+7aNNefUdd8Msf8s63x8jf/aWss/H9gF+yBsdk4EQvlXfz/XY2t
fzjsn5AsXcu0TX7iv2yNbfMfHubFric84eCoa/FH/7Q1to1/mBbJNjqUVGV4jE3y//0/P8f/HX6W
/zTpbX779/9VdPkDXiht85//8bursQdDRvchIRoOrqL/YnzrWxNWHUSjHPR6OJe2vgmwlnWjytpp
HilosYeM/A836S9sgv/qE01dty3oahbUB/PP3NKMDAZ7HinQh22DX8Fq9qpXU6DpoBsYgqj7N7TM
3ylw6gvyQb6l27ATbU85//6ByhpiqMo0Ja0ORrbDohAivTtdqjm9Cjlf/v6b/cVHwRI2bR2zMr6d
+ZtDNJbBBpXUXB0U2pBm6ZfirJL7pfDKv/+k3+2K+VJ8kuPZhss78C9PrRXIniOHoy/QBn/re2wX
TQQOl47xv7t/Bu/8n1yd1WcJw+ecJPCJhGj1rf94AytsXMqIb2WlNXI8S794st5UnrhFGAAtUuo9
LdbRqFtEvJPcMRc5WyHB4WZx9/ff+neC7XIlpumbPE1D2N5v99eFHKa1/lCh8dN2ehrciU5JpceL
oU0XSPtPje1+BpiL/P3HLt/wjzTw5XMtIYCcTXi9zm93QDOc0nKNkldIxdPo7dF0exWm9yTb8Ynp
NJSI8JQU8yXxJO2mFl9ru2bSgA1fbNegkJ54SUT68t+5LNvCFd11bYFK7c8PRtRlZ2Zoig+trQIv
M+cgXD6tJU2SM7n9oJZDcMd/SGiqFATeltnjlOZEsXf9s+dgHE2dPIjw+vcX9pePCSow2xO1AdvL
n69r7hK82+CPH2Ab1FhZm6hQu34zTZSFg82KYMhKjs33yizlv9lbjN9JyMuj+sNnqz//w8vqeb7d
a7DvD1T295jxUH+AkRMDjZKoHi+jzvmtJ+NhEOJHHL8WpDD9m7flrzYBDOf/69v/9lSGNI9QAXIF
c0THgOb5IsbkuhhoJ2wJf3+rTd3417vte7bn8V7iGGSaCwX4D9+4DHLHyxHPH0q92kHBIOQk/Rp0
NenWwWZsTHSQvvYZU0a8SldThBd45g1PTm0dWr+H9aBPtx5/Z8qmWz/g3bE0/2Yc/F3V6JcqjFEb
9Wd8yJ9sq3si7HF0yjdVVvkxEXoGDN6mHy9zRt5NeSIfvhOEgQBk4C/Az3dCuThSCg/lvpys52lC
S0u04brxTpCbbqXgBU2xNVs5KHZWVncu5pqUcodgusEBAerhz7Ggxn54sm1x7E0mpUZ0wI+BtEKa
N55ocbeg/5rNXElO16EZH2KJn1Bo3QTleCyxjUcxA/0zLR5al/AoHZekdZ53lgL9jrkMD1NA7F4y
X1qpH+zmI+2Sa+bqt6mFv3Tv72jfYSMO/db0ky/VIqruWb1Pps8rjJGORdX4aDnNT09txerO6Cka
88gknWMAQxrNn5qLZ52uyNVRrFSmd9gREUHG9zJGcYCT8pK1HbxLZGXcz2XzaMV4i8sObX5daetx
yq8Gn2nX3CAS/i6Dz8h3mKYnI6b21rvroPHlvJn40KQFBGwjZgS8B0Prt+vSYDScuzwWFYQ65SU8
MTYwdfsDh5o/Tbdmqb04mJHD7c6/cIckcRBGgxvemTC6oMjl2FhG+m3QVz9JG1jZI19VU1m7+FJd
+rg/J/7n6FUoQbzhEg2cE+aMyYDPvlj5NzIy7qEADKvA5koCb34cLVRIHMK+1z/5CInzHMpg2vP3
/cbfPqbK/RSz56vvcAuKQDIG/5D9eGsTCqc+opiplOGo0iZ3O/V58STfG2gcvpZdkZTdOupOUfyc
xwoLnlS/4Om4UbBUWuKfk+TX3oUdYo0XKSGXAY15ZfholSbOtrXxlOAQC4WCdyp0Wgap3WOak5RI
ni18HEx/GDAEOS3iqS+wPPO96NYWmYQIMV1mrmhN7vFOVrG2bmSihMYwIyd5L8L+04v5ONPiYdXC
n/YyPZefubE1HhwSawn8FDesq9Ny9S7M3NVo9E/q3E1kg8rgqsRSWC1cB0ikw2Sf/BYgdmSMh1ez
ReovvQSv8qAOZ0sXZ8iqNY5c+SExeDYxp/0e61Osw/qLVROG09Rlc0yT6dWIi/oE0ROLhyzq+Afq
QwbDQV3tpB6MvB8kaIZWcr+8jpCFvhK1cGfVrKCn+WaZ4aPbFqQPuHz0spUoI9BBwK3MWCvlge2W
acZwsSLOKWwKke8ETMo09BZhGYDB+9G17akj7LRkcfrpfpqem5macNm2enXUR2qaOfIKVWQtjmMm
4E5NFwSY5Qb2iv6TyUaPC4o+080y5X1adymm82Ul4Siz9bV1iOVH+urW6VWT9kHG7bsDaWliDfS8
LkYIu0WDfKxDARYdR5Y/UAKPHqJB4Hxrv/yA3+2xaWaRuf2Fzi6F3qOyDQWXbll8lMGnBJxDm1qz
zjh8a2Sc4koCYARdj2y22rURLtfjrV7H2gZZ/52OMG/lz1q3H/SD4/fbsXbBf6143A1kipBfEMY7
px5RX5AMOo3mBTIcq4vYR36RXIm2I8u2YqX/YuUZ2PBUhN5uQdw2pQyyTXA3O6FzgrPAPAvsfQv4
5pX2cIONOVyRaLixLHl0W3bRplLHZIngToPRtRO69sLaQqFDvPyk0dWabXMHwwbj0KjAar+yn0EC
obyOlb/NquQVKyo0loWdb30VPJwZ+jbRWFcZJuqI8KfLQrxbXsileBFd8qWOAz3PvlCXHDSdW8MW
17aYF06t/iED/ZnQZqQBxuMQ+LcTIxkA9BITfo9si+URTS1+Jfl+zLGyUy9/lw84At9YCgPTYl6o
IimuhkG4rZEB8jTgtpNEWevwWkdjX24xVPnswH62TkmudUGc1gBv1vCtYhcDGa0yDKMBUQLmKWH9
KjvuSNjEOw9WRetr7qaWxg/RNc4mmFP4T37aghEy2RAJuhponiS/hNoeMjpTl5HxpWNqMBsQlcbV
jDPHKCIE7eGNO3DxMMfZYYJ200Pgx7V9LjdVWW3MaUaehHkDIqtpIw2vhS3sH+OisFYRnBAG9NGa
hWwyKCvvikowjeop273pU3ot1sjsWxNnJhDXp9AB53LJTepTTD8yK1p33ljtLIcP69nMZWIB3MX9
FsUSg2317MqMNdTPKETtC/rO+3HkdWnzGls337zi2Qw5X481CMgSVj8TtyjjsbuuceUvnk2bUX2B
+ZJtA2QuNRH28j990he3no8aatJwmk0ht1UZfJjSIVDLYdbGBNuCBIg9Yadq2YBgvHX3OeooTAZv
XSL0WSV2+URg36UYWQJR0D3PBYQNtZc74jzrDrHGGLCuw8H65hbYaSxbkNOh00+MfBtVkB5ck2FS
9bNqnAvo9Gc2smwtT391B1ffzEVCgMKMZWQZ+2B0RHhwMeS24ix0krQHzADyGxrNdmMR/bxOAbvb
rsNV1STgMyyw46piHOzbbiMS1L825+JmnkR5UBM+1zRY4RQGHWsZodXonLoijlbFs9l6/XMhmcWY
APTm7P2c8uHRcL3hR0IUFpGlNyHDoXfyInR317Ta8JKU9qnvrepA8x1vkiH+5jW9fpv7yXDSPOc2
jbOA+MDk1iRnWWKjcBfKEYN/rFfXrRnaGxKqp7WSyMMgAIdCcr0vtK0eGxcftpAAdlybY/Yac5Ti
SAEhAnrTJGsOQT3b63KWW17oGNf/It43uVdCu9H0jYjltJnMaUu0xrGOrDtkgs/FILD+eV96cpvX
Hvrdtu1cZXlH6nU+4mlhnYqYsVvtmA9QQ4qNUZb3qUAA4WjeocLznolvsY2yKN/Gk3cx4qk8YiC3
kWk7r8O8e9AN5m+OS46O2YS3di5vpd3JXSeY34p26rewGLCfke2HNohzV+D7MZrtLsZNZj9W+a0D
bYtFkT75uP47+cWD/g29gfWJUpzqVW9wlITSAY9KbPMASSumZ1+O+7MdOT70biA0c8CQJyvva8vA
5Mou1rFWl2sj2ege9VY/2t9sjbnZFLKTE6JCoRXSmEirZekL1v/k24c+T2GNltHetfhAHzskNKaO
8vnhCOjNDvkZ8UDrxOW9nLaOX6M8nHxUDlNcwfbrCI9NdSy4SjBDgZgEhy+S2SGzDO4kTxF0TexP
O06kcddNBEx6fn3PfD1l9FNNm6K1N0abutvGnYjo7PvvTcxKm+ehx5uspozysk3hxSggTVQ3XqVv
XDeqD8pDRk3bZDNUZBDhgjF0GPdqmBphkQppLwqmjah0FA9MsJCP+ltDC34wi+F1UjwZW326aNt9
6+AF6QiYDDXerX6f7ZeTrrBKmkxU45hyIiEZQ/s416hyQnACtjN/HxTFkyltcz8jjo+90Dp0Poxh
ToU9hAu8GM3ozoeeA3vhNQtkvpv65kcmtWA3hbBoCT3BPKv1VQQRluMo0s1+hw8sRVEbh3sboa1H
UKjnpvGO7k3sgri/E1Pz6mOTtp7IhiD0T1kjYGmnm9QGc+cdvDGkQCwo0w3y8AqVVwMTkOLdMIk+
73zMNzH68HzjgpQOG6CJMl2jTHZiFbtQZVd1YP5Cl5BAkI2extQ/CYDwirUOG8x+Q+wJgxa2kVBF
QerOPbN27bbUJOe7SZ0liM3ucazH4YpNkHhDhEyUrWlkbcNqUnaZbyRXcsLSzSR9W+1qOEWjLxjE
udgfGCNXavGABg35GOnGyz2ZLe+lLMoH9qS30gvPS6nbJrSZWBmNq4YIJROfaWIV2icDRyXzs534
3rABr361V5UywqBLkWF6YTIEFwUJqrFOxmasfXfYO9gEg9WIq8B2thAH8z8iQ3BcrpkO1Qw9e8iu
mC8F91oWwR8s+E/VAJcml93OpLSrCwoNlZpgMGI4wJr36voUeVubxnRXxcTH2Az/e7vj91NdMBBl
2yDZIUB5HrhI9QgIgs3BY0xUs9UprKVTdyHy0IV0sfsaNMkP/Iaw2ag1pIvp1bS5/8Pc0HHSp2Gj
l9xInlirQkUyOpK9WXBzy+zB7cczivHn3BNnrLi+KhtqbtJue0+ey0AtMWe+OJzT6yqWUC6rBksC
+Yzvb74dMLAggFYeNJllO8PDIo/0iFurh7Hu2vkuJEJoSwj098mGjk9/6RIqgwBtQUNDj9bUUncW
12bM7paSqi0eIdmuYM5SgUmIC1VDAtvMgaraUtH672aLETwZ3YQz/npDw65JV0Su3yZ5Bv0twHkO
9vRy2Z2He3pJIHRv0C0g8DyYln6PAUq5EZ4iiCq9hSnc5zjzVYYAFNi8f7Jyn6jnyDiE1vBkDdNt
XFMcdy43nsqeBg3DTQaRvo/VY9c/pZK6J8/CmzAv70RJBIKDVS4in8vyDDo1x8WMmtQJdQ1qXy1K
1Vuo/liPpjcb2kqXdyX+YTHUvsA3Vq4Fg2bpkq0M3ournXWHUkvogNUz65BMA14udRFmU2581doW
Ir9TxRT3CZ60alarZL7tnFc3QX+kldNNYZonIVkTjTM9wn8+ue50m6XtvQkMMRnzDSM7rOEKfkL9
aoV/OGGPk9erTXZB1U3YufOOFFb04APpWaY4lJ33XqnQuMoYTwYOUYw746ulWvQhpCQL3hb4bbl4
Q505lc37auYAFQmHFLZmX60oNkPJ39TSHJzX744gz6rfRTbc8MKnMZnTyGlWxojMzngcjVgAwYx3
aHy6tebcaz3EY6Ko1IbRMUTLCEbU2W3cEc57bNW8pNweTdLoeFlzotCgCKbX6wigteTzgibLkJ2u
dt41TwCembSXqT3dqnMZ8i1hLsVn3bOmVVPfl5TsncG0AteEkw0RpcXYd90GeODJ0NtSYvjblk6Y
N1jRNixiqsO9oePtolbtrNAxBo4fmKs5RF7TRniWRC+4LLSdN94QovCejjQgaqPFeSruP2rZY6rT
7dRTjebuIErnOmbRNTF+It4g5UGk8MALthntfoI5SkbQtJljvraCIPqG1ROO45PjvqRd9BN357kA
VamFGXKqH4OOLQNeI/tyQIbt+E19TaEpTJlNsWrF2fEAM1288hfgsmtIfqZq5SB5NVkdUgBUDMjj
tnhxRptlNmC1DH6DFn5MEFhQcIz5IjXUqVX2JElqmAeSxSKWPzb7NPdRcUScrK0XuqQBlQy58E2i
A3r1xbdJJDOUIPoOBfg4IawqG1RDDFx11GhHRj17gyLRVa/28g+8fwCnVrGiZEk9Ju+I3FWRifOo
RtSNZMDEwGIrhvHBFdm0XYCF6CVzsEkguq9Zy4EXL4xpwFs/J8mMF9yA4mkSMaAqga4zDCozcPYU
1CPHyWdBPCwfB9S6O/eZuevBToSjemveShODN8iUezhDdOsLfEZshU+kcOQFdwM0l6lhV/e5OYnJ
1+QrjvXwA/BwK2tSYLoAtoJB4Zcb+be2N+6W9dCSXlKLms4er/0tjOkNvu0fzkwsTyonPjltd+FI
qKL3Zgnz4LUzr/iy/OABWAF2BUurHcCDwY7rxgBj7Et6tmlE/IqBUaDae877XoZfxO3CQMnmbTfQ
FsHWOtZD95QNGN5VJka+gP+rybBD5CQjgSyqkQSFXTqtUEFl2cjOUFSIrtocirI6Hxm4rBaMNNc4
dWNAt8LBA5ZuNYnYDURI9Vag6u8rHILbiAfiZLyScjbZSEHucqboBHkfaE81lLZDCTIY7SUkROgX
+KnJKX5uhMRh6DiQYbyr00zDFxfuqFU+RviXYQGJ1DpozmbC75Zsr33y2oaos/qGLSZzyOOoe+O8
9J7FLJCUedEma7hFrZu/1u10GhIYUVPQaeuszcmYc9yra+RUDOfQss/2mH8tKI2m8aVrklJkhfuv
wE4cLw997UQcbSgPfh12lIqkGEpeW4fW2HcwCEsSylMUaW4E28BXkFwe2Lw0iffppbS8NXQvHCmx
IFWAWFVB7awt7l3qw9Ei1GtA9/RQJrm7U1vJ4p5W+cyQIqN4s0fx1Y2YcHokQ5WgCGgtoSo/5BNH
SDKDKM3lt2Zu7yuN1jsoU5qozGFD5XjDZhkvKVT9S8+M2T2QszrbUkEZ3briU+IUDGOH4khBU6bD
wiTpBrVdeQ/KsGJYTRBn023q0N/hO5bwI7CW7C6/KrcWb9rhDt7dLWu50Ux61Gq+X6q55YtSek2b
yrHZm2nyQGZzXz10q+WX2tq+D834MYSp3HjVD58B4z6Td8akfydWBLyBIUAQ4qQRo9qxIisAcsBZ
CJoTQdZU14M8lkWIGQRv/Zg+yRRTYo0EkQ1vyL4ppu/o3Cju3Pg8+4+DC829ioL21sroQ1thkqlx
13CWspXWEMKK/Cbhq93Y41H3KpqCevoILPdNI2BtR3u+d0JMzmx/+n/sncly5EiWZX+lpfZIUSgA
BbCoDc1gMyfj6NxA6O7hUMzz+PV1wAjpioxIyZTe9yJMOISTRjNA9el7957bI6LM36sa03SFkh1O
6apemldBdF4gbap/EK6odkSFQmk84qH5tkSeC6+Vs27YtagJo+pYpC6wWZUMWwBmWMJjeTuJoX+a
Rf6SpwP6Qoe0rVU+afi7xZmuhGgZgUv7bhMLAuIIMkS7VRrNK3jIZXJOZQjup1wsHNRWlsDTs89w
prb9JPudGOq7Ic3GGyMbql0q4SkpzM1oSPs1ijhrd5lJ2ZD0030LmOgiUYTqARUwiQE0lcJwOETJ
+Nz0ljrmMe4iym2OR5/IXMiP9V4c/F1OjsqrrYyPrvTXHmmUHJaKpM5KpG/o7DBtI3q6mMBUEI0V
DwR0RiaYc3FVdd/tvjzoeau6U7o+QKarUZvhC5FrKMf6EJo89N9ASZgnrgX1x4NTuqcumSn/hW/Q
6MDrsBvm6jGrSQH5elAwAQmewcgUReWxjSp+fFbcwyaLgnkwCCvFyalNePiNpl+sVqiDWUcdHUJW
uxCR4VaVmJrbLPvRCkOe+lx8KyoGCsjbzSCHaHJTjmZ++nqI0/Cb38x+IK3aOU2e/vPD19cSrM+B
rtPvMQklc1bOR15N+0TCpn36+ugvn1q6t/aRQyBwCV3HtvspUD5gS6NIxOl/H6oxymgoVkkw1CEt
nHqKW9RD2NlDQpSNoT+A2wLKreuxzm9cVgErvqSR9YSfD2C53+8ma5oCoePLF83i66FfkRRNu95X
NPyD//1GEvKLspSOhmlY5unrgXa//P2jfsXpoE7iO+649iaFtLlb4/rBNwTDvUpc29QU1xJszy4t
aA3qUB01cvFLKuMXSzX1xe4gj45GnB8MUqlOvEvXsos2OcmDT0I1F7493SmTmAUrzZKjn4EY8eIi
3pATC+i/aKxHxzTkY6xFFagEKJDvI33sTKfd2VQEqz3Cx3GPn4sLav2URnuNSTLafH02jY4Z0OE3
CMkgE6DveTrROFfXxcqrK7xnl9Y4fYqvr5FYS/nRqwfbuJ9SUT7iVqIphogM3aMtyuw+3k4cDVce
lR7o7i92arMRQQ1pe0PR/l4/dAr905wilI4rBKRYmSBfHw3ru/CnrwnV7obIfsd6rbFUhv12lO43
Q5CFM/lpfYY0EZ1zsCeIyE7D+vD10TToJxpny01bsYO7rZhOkcp+JQzag5Sx4enrS18PIvX/+LRq
AE4SdJ1hm8gJfmLOIOlJnhwNjcB8TAeucll2GEMy+25+9LtwYNrEgzfPP9iO7BvlLuETzM1ybJ4c
pIFhU84H8gICud7F7np3drMv9rgCLnXeRlx+mACMotvRccfza/IVGUnqf0cE3XTn9k268iDBQDeg
FWKWmq2u1/q0CebOBCO23uL4H2DNdhWpcbEAOBWDC0z605AqwkYIauhO2brQlGG5j9Pe31vAfE1I
iKEGDYtVR3Cm3GeTvNNeEjBKlIew21Vu6u3QZoOYNCEeqcGHj8GPUsLBt5F7933SafiH5rKJl4nY
1MVArqiKHzWk4NO8t3vBU7Cb/kS8Zs+6BgSHkpAPhWcTaONFSUArYtoUYYyRdBH26eujrwcSrf/4
NHYquct9j52zPxI7gr+tqIeTVja/ZNR/fPT1NSd6IbVhOdI9Jhw0nGiP63jBF4wF+UZiLgwQu9uw
ntsPjCZnJ3bZoufhodLxe6brFjFws9VVMx/MqHuRqcs7P93oeRaYZ62MxsMYXcLYO0n4ZhtCbqtL
5Ts06VR0tDnykNyBa7AS30PP3ifuuU3EQZfTh19Xr4vTvaUTFaNJwPlIXcrJVyanWVLCR7P14iRY
5vu4SVhJ9L0o6GEALqDvYX8I2dAnGNqfNUV512T9HuFwFfyyAAzHJpi0cfSco56lCkwXGRkeGk+5
1bZM8fj5bvueOPn3VnnfOZhAJcQe5/TRdzJIP2e7QfbfXovIYVlfHOYh0y4y9HH9A4Qc96T4etwS
k4YFvPqckpniFo87hZHEcwtqkibLphqiXcyCDBWLtQ3mvWm5d5lmtWvUR5xZ35qFH9IQdu1NbHNj
D9JS02o0nfwtIsaMmYb3LP3oO16f7xgE6Hs9xqlC/hlRwTkOx+8FkjZuyctinZZaMoyTzHtV3uyc
ZQVNzJ28EAH3zip0mwoN98lkPIXedi/7/kHWFab9qZ8PS9bd5I1hBwTm4buO2eAW7AXM4oab5hGC
5RhQzTaXRdEBZxT1C/fA9HuXxzZ6MizhHfNn6PUgkCXPg9tAOWWmbE/I5JnXhX4nybY85GHzaIoB
Wy3Hp6+OXuJHv9ZWENAdDlSCDouXEwUuQzIdVnSLM742PpmejljV5LQhupADpLVxOOhIg3OLncDc
a93mAddSYKn0M/bFk0WxSO+QMzOpc5uYSFZvoC+AJJ+qESlBT1soi7NPWXvGzcGu/dO/19vYq8Ts
n6RgvuBUgKzJZypomfZf9EXtskR239K+WtmExcxZpTKFDkxg7BMzErfKv1PpkYBSZ2xnOf2JtdXk
M1DrUbr7OoE7RtVNgwKebb6eDL5eyog2o706/sZjtKa3UvKsbeH2bkoUU2aHw2Ufct5GBD4O8y9l
cRH0CTWhcA9x6aAIp9tTJsrctfU36AKfE/luG2NcWwfZDiD5TMmfbPPeuKCND/79i2Kugq6/vSho
SE3Xdlb94191eRGoJo+WyKHJzdceOVGTcmRdn1JMcqnpnpfxEPkkY0/Yov/975b/4nebQkl+qYkA
iuCpfxZ8tfbg5LT6s0O1TrzzkPMXv8jUrw5tBkM6d6Wcrwq1yDyZr54rjz5Q9vUUxlj0Gvrk1DRI
wakjGCl3MG7842TT8vn3z1L9TRQGUFW4ju95wrcshob//CyLBoY9ybBcNh7PUnccEL22HW9YhjlM
4rRB4GISg6Aw2GF4/1wlY/WY/lrFHHHMu5hDk0WR4e1KTsRoDT6t9SznZag/3bL4xOD4CdjpF9fE
zpYUZVGiAQLGFLcPXxLESKzn9rUd2NX2Xf2ezCCDp4hD4ZdOg2MCruhSbd0MJvbAQV6mWbVP2HCj
ZTpDyeeXWZo0lIFR3NRkt1NiQ4nCap47w5UAo9+g2Nx/81V2XQ9s9Hk+VTNes6ZdnRhvcm0yxqo+
OgX1LcjAhdFjY81P2aQP//61Nq2/iWN5sR1T4nZwoUP+TbBaTXFpeLQ+8OinGJ+EHaBR5fS76k2a
dSWz21UVlVdHejTDDTg0DAX4Uu/Mwd4RA1qyHdBR9lwCp4ysamGrxeOhHYx9tu7c80g/Z8kzFy9i
RP+k8YerHTIArszysrR+vhvE8itfjIHFDYK2qmdoBut7oulYWJHe5Pozag2EcCb9apw5n+tAsYhp
kiUjaz95ISQokyJu5VRdkoaolchD5dJ9o81Q4pPaKLbQIOkeRs1gKiUnDNN29u4unIiZaX/mErQD
JqhNNbPyNKEL78SlKly/rzMevuatvfFblozVjp6DYXYYcovuBwafdcqQ55JKAQMMOAUtis9eMo7M
LbEnX4GRFzDMIhrIdbPcdTQSQ7wrxAuFHv0qOj42rblUNheDJhcaBv5qx++uX732yijvbDc96sr4
rZQrvwiA0bYMnW/mQLkX2guDkZQDlkBX1kbtpmHcS+bzuDdySXhzUlc7xiUJWKbqWH1KK5lPI7Kp
TZo5rw7fZEJwisrxuz1qMjCKXWj3t+TSHqtVJEA8EpeArw5wNz+iNRhzfar1MSr1b8Y4XaEfDvez
yoAQrUi7oZ9erdBBrIHnJh275oQh6OU/XK7/YkcxASCZAieA4xP2+89LQ9SjMbGNNj1Y65+87gYu
X6OG838a3blwEw6tuL1Q5MTw8tbh3TowK1clnb3KqOou+w/63b8rvn0L0I50uI+AGUv5l6dEpNqo
qtiMDxmJR1WePFA+H9fWdzbiX23mY7gqzspxeF2lV/iqP0NRv1me8x9em3+xuFs+emuJRcJGEvlX
6Xkf9+DzizI+dGt00dRzV+HtTUhMRNnSbVCK/2g4qg2L80M1zF8iJOft2t9Qq34MPcWmJcgUgpX3
LPr4Wdp6DuiEhRDGp/+gxPX/JpP3bcGag0LeN03L/qsOlwLbZgw+6sOUJuEWEg/s0XgrhjbB+yPX
YTbH+iUDw+PwtkEwPGsZjidX2E0g+Yc0qC9zGo9BH3t5gH7C3ci1GxWDhvUsO97SZ7WAGiPMK3v/
FYMuggcx5hweC4JpqsFvj2M6veRzUkKVQBUrcxB/YWpvfcPxX33OQlJcZfNkpFkTfPXEIyNm92mW
g0ytLZ0+PxhGGmvZW+V06SGrC2J0+ljvuC02HcrKF5VLIov9O6Xn5dYflpt4Zm5hWLDm7Uqdkobb
xgI0h6vMBN3pG29N1WZAeQaaq754nzPEuoZ1WHuOX1LRgp6a5xvPmgEuQes3WuqHQbEgL0XxBO6b
VdPKZ6JzjKMvnAdguL+cUvR7ZR3CJGsOZA3Q0C6nhGTnRm/UUl9qv6qu2QxDUaWsVvncTYcmjn/r
xrj8vfr4/9ao/2SNsthW/7TO/c0adQf8Vv+fzWdTZnHB8vMbW2Q3H3/+93+xoKz/9A9vlOv8w+b2
dolAdFwpsUf9X3OUZ/8DdxB4M6JeFF6P1QFVrD/2v//LUv9gnTRZUDxhSf4Z/+oPc5Rl/YP/1fRW
j4iD3MKx/l/MUZYpV7n+n2tbDFbSwmHhKIk9ynLX2/5P8no3neq8yYBxxsKx92qqXhyPlAqRIBuq
ZP/IFqgf6Z+eitxE/NSxm1lwXK9YstgzWK9OTl7RxynUtTJqP4C6gZqQ0D6wuJUGpWs7D5wXvKga
HlQf7aKoSJ7o/AJYiUdCgvqqerOaW5/qMI3F8hH29LkKf6xpuhfVOV0KkDpJO8N4NN3H2gdIODth
/uSmBM5xUN/MZmhdPfTiu04SF+ggXztj7+4xJapwK4m4BPsC7Khk9PUDGeOt9kwUHTkMcLtQ2WGZ
QmJ4GXq9i6bZhm08fYs9LPJwhoKqyQAV5qpkuryGYGmCwa0MpHoe9S/TTKKpNubqtofN/YIQrL8p
q87BOoSMUglTv9Df3yKnhxe35Od2IglzeZxDbR+RPHxS7hckGKd7s55ovseOd0nUovcYbnbjGFRl
Z95ZVvzmV3oKXKW39ZLTnsqJtUzncxvKbciL9SpgAmeVIsrGX55LBVPDcIZmC1uNLd8LypJfJ9ql
JR6bSWmacVyth22hK31YBeZw8Cix5dPInDWG5rQj67LdGXZbkpR3SVqWYnJZHjkvFg9RP72HqLLB
xGYDGvtkxC/blwfydMeIkK+RJqEPYWiaBvPBngYCLhhrAasn9YPom73Pn4ATjikHOWdpHXQlsJqu
Eflh7jyaiS62+t5ukteQc5RNp+fB8BqU+bVZooD6yX1UH9Iktw/urMR97K+i39J6blMjbAIXX7Cn
23tPUmK6TlgdffaMVVZHsBranJ3Dm7PrfE3E7zzsmP3Dy1wlkIRtGjdFjujASOr+0KXQxY3KgTA9
Gr/ApH+vDDEfZgb3j8I4RUNoHU1Z+Ben96vjxA+FkooJrhMqOoE0jGnk1tl2sGJjZwD13YOwQLU2
+NaDVZHW5A8MekMr+2gskWKw58FdujN0wvigi746C04mnEhAj9BHzcO0BMp2XTJX3noE891alkN2
dQZwAeLXUxpTEnJlnbyQOd1ItejZIagxixq69hQeBI7GJAjxaVvHoIIwivM0ssAnMw1wNGe0yp6n
Bwj0BLgZrkv7QvD25yge1mwsjWJ725XzazFLYzvwkm/ceKn3CeIXlTNiS8Jk2cscEQVOy2HnQmI3
q6S/eR6noj+jYPtuhV1GdQXf1aGmKTAOb0vReBuvNvaL2zSHebmSpnOGp+SSXkoXBcoEfz6BvAzz
EL8BUl2A33lI5NaLlSTneFsWyt62ZkV44ZB653hM34S2G/Qi8olAm1McWtatjLxXbYTlmbJl266H
okFF5Xtemnu3QRNesALfcu+84QqJWbmI9jOz5XGZJGMN8AFzEydnkp41fBlLB7oos60DBHnfr/rL
JNEuwwGKBDEjkgmzlBsNuS+qr0ptCXqXdxZn29vE0kQ/FB8401E1eWVyEvDdpxeOa0GHIu2WvqFJ
ldJ4IOYIFRBWd9LoyrYOzpJiKqp74uA3+PNIDxin4UTt8+756EOXwoWS4ORk2SKBV3a4oytUfosT
Kga0sn1tVbdR3pG57KPJoODNN5lb6Ys7L5w0OOlscMzClCsc1LdG3t93biMf7VTcSyLq76GgPi4L
Ws0GYAILuALnQjZP7tXu93HQQU2SXlQlr9EYkReLhz8otuWQJMe5pc/em2l8HICxbdvcRTRPhbKP
NQmysTQSwkuN7+Q0jU9JKO9LkrRsQjtulVA+CaFNGbAPreEC1mMx929iZuU3fxOulvcVV3+gRSww
mTsk7nkMIqNpwK6AdGsT9Yz24sEOGfsQYVm7n6QJ+pxx5vDOhs7YpFRyUxWS0prQzB8TItZVbsjd
LBx/pxZSw4AtPyzaKz/o4Nn3rmW8AFQ8543qX0rEoTK0EQi5SIvMhCzCrv+VxEyfDCFBaralvpAs
xuYh1ticVdlTe+l7FptPUTwZZ0h3SNGz9LmZf1RDeN9r6b0khvGeu/254gC8XVJFJrgcwfCvPhAo
30uQ5y477VI3d4BQTtHMiX4Z5w9AEB8cZBARoIXZYYT0j4BlIUtHMxEsUOUPPlf8toPg/AgNGAv2
T46B/isKJISFInqIvazCPOKB9ZpBMo5zfJ1EWu+Lhv+KxLjNtQWwmsG1WfnD2UZUeYA4/x5qp95g
AyxPVapBI3sLnoTFACoVVv1ONaDdlJYH8D3lc5+t8s82x2pilv69Zw0HDJXuzm040jqDIy700lc6
bOdBd1Rj4E75cozI9t56GtldQxbD3Ug0321aqg9pCqTHSr6MZjmd4sR8WGISURpbOVebawgFyE6V
5nDqQpMIdocIVnZqTAWZ4W/HWv6S8/yZ96n5OptnMRT+K5nCVwqjz6XAe1HPqArstH2JBh8wUif6
9rLURlCBldVrVG1pjO9VezJMy9+qugIR41fprbTN8+8biTsnR00iwGZOXDOwa8R8TcueyPhNUgN0
Jhkg8I70Sm7zM2bvi6STK5zHdGTKk4naunBQgUVZs1NrTEx0cgrv0KzOwcbU5TPTlgU3NNt6Lzka
5+XcHAjpKM8NjYIjESj00NL5BLzJO3C7Yyobf9CxysIlZKQaJnuoLDTu69S8plm0dbvBP1t1uR/G
xj+1zticXOs+6m1x7ToAgxVqcjM+NXNZHhH+MwotSS6Crbb7gpeRHNM+tn549lmALgBBQNekebpv
m1ZhGtMn2lJgfKvcZQaX/YZunqrAIEKjH0ne4MombmK64rx86lrDeW5MPBgdGSmFWYud10V7wy0h
ZScfmSWKIzTRn41wStTsYUf+mbnRsZfcElDV33Qtx7AbJ0XnMAvaTIOHA4D3+Wagl/4x2sqDZbJs
mDKTI5lKcReT8kVGbVMcNG6RHe80Bo3oG/Qaomzqsm8DmKzRcVwYqy2evx1Kr78fVE/xiMkgnGsC
Q0eQlm3jYCfwajjOg9QX5ZS/9c0U7kpIwUrDH2xtuzi2o9c8WIbxNpZ6Je4/da5RPiX7rzKCgSvW
Tex4eWHuRF3DB0z74n2oAxTv+HqXB9NJf7gJZYct221tV+6tR124raKqITIbpKrrfyucq6Ht8Z4s
7U/4xv0+Xw7CYwQmzKR9NGktTeDdzx7i2ZoTzAXhYwde9ZzRbceBTUx6GLnYvBc2BTe2Nn7M2CGB
jX7uzArdbzgHhUm8fdfQlcsptSZ7jIIo6R+oWfNLzqu4URglbnC+ZAd4PwRarljmwYrMHdSPV7wJ
LcpL+GF56SygY1JGvIPozilNssFiaAO8AKOqN7/YAP/2kI2eXbCjhw5h3Z5p2j2tQAqCZjkWVR9u
lo57vuMZKWk8M4NkHNi8MyDiJ2xBbdb3lV0EVjQ++jKuj2l1MnvmOCK1QwIfZnFCPQ7V37yrGSrA
JOuXbdMAkA/VMF1zQIkasGPaO9XRG3L2zmq5poBkRKzn2zJmGILM8aGMCrSWsXlsJ6IkjQlSgSJG
0DJWsN1I+h0qf7HTWfET+qBCZrmKFlbsaDzTv9Sda9/hfkEfOKllz6mL+BEDR1KtDZwu3lJuknVH
ITv3LW8S+/hVDPF8SYmbvGDoqqc27qv1FCDvQd2Tbbj4FwyVq7+xiveNrJ5cpOQMmWPaBzrD30kG
Id8/ZeA8tvSQAKmmMt/EztIEwAfRC9sz8Pq1KBvdcbqQD1jykkgc9V1CLu2YfyQl6qfGKLJL3QPF
xRtabF3aLBdnLIKCM1HguzNAW7rCgS99zAgTJnU1EDcBx3ATTyQpNhZsKAVcnExb1kNnDgP00PAG
LH8270C33Xx9Mx48Jk/YiwlLmvcFKvXJd/Jr5INoL1mOtRLdsYx8XAgDqc41xTZJa+AqY1lnVJU+
jRsK3z6mpkbut4FIWB6mVc5Xo+vea0seXDJZCr8ZEUtiTGbCF3izVwRl/zHILwcOAynF5B7V/C88
H9629dlTs46QVwln2baq4catVhn76n8tbMwDUWutCeoYQXwfhy3bPdw6aN+ZPxyZIyXA2Tp5V1Zm
gqCy1iHKFskloGW9zaLkPUk9rJUtzrKvZYC3Lmiz14Th3327rFarxWuOHegvEocSTlDjCITKtLdS
Rnf+WBTPZlW8+w0VMBB49B0rU2xirQ/nCQPvND3lQg37shOo1VY6iU25gno224qscg/ElD0vbTpj
uiFJDQxIfQN+2tu6TxUtrY2swBtWaZ+zgSukY3hn965hDPssmd/8pDbvvjqndODJ8Fsvy4bGoAl+
9UTIwm01V2/YMFA2qQK5C97Pc4XOrc2HBUfCXJ5J8FA7r50YKS8hb2icvvfAAZgvqnib9gvCEU/d
OpI8G6SL3ChhSSKmSiJkb+m5kHZ9NGvnp+k12EtDUOKAR0FDxZlxYFI/sq+21nYeylXIjKidA3fs
Ec4ddjm+feRq42D+KqlfgiHRSaCj4cfsVLzdmc+80/Zg8iMe1C1RAn5ee2C44PSLkVstzgX429mI
dk2Nl65K4W2mKUapkg7fbl6VvrrxDm1bQSw3fb2NXQabaQVhOjXVbWrGgCXtVSZDtWKDUdyZNvQm
9PM/YpQJdJ/LQI6R3M9h1xzU3jfbaK9TtvuOdZsZQP2pnPlHuxw7zp2HpZ3IFB/SGOsg8eR1aByr
KW0PzZRY2961pqspJ8V7OI/nuWo5lq9MZRqZ4LGW8HYKhw9OrvwP2QCq3+vePHdQx0o63QPBjkXM
sALz933IfsSwBJ39Oo/XNK320CWthZBQXFMucnXuRcfpsp1oUpiO0eRv43b5zcPguZ3qKaEU5xCW
zN4FaqH5rCJl8Y4s2T52KyI+OJuyexRXHTZHy5HdfZatMswu0nsFxtH38vbYFHdTKe2LhMKNS5TM
B9K5VmGX28J4nJc2MH02v7LN430eJvDMbNiDaYu1HM2jeSewphg+Nq1ch694xPa9qNJdlPj91rSo
dsqiZcS2XBaMt3FapXecCLp97yMmr7JIBF4MzLObvYbEOyk25roFTo0Ul9BPXlTTTZfKZJ+bSbWe
m4cZDdo5z0YYz2H7rGbwxHhBXe07t5w79klXeA/dJK5IMNd+DrmlFF0ChNKxj8KSmihnUdVmRtJ7
Wr+hLq/MEEpwHy/4HJ0+KFvIaXEDMRjs4ok8xPFoLN6jCRjwofQ+hrW5LsbyoTLzndkyWisXso8M
toMvbULTE5IFk/Aww6dDZ6SmXVrRpHJtg4wusrdn87bnOHwbp+N71hntK+FaNAyK751hxE92Fr+H
yZCfo1B/fO1YCZzbsC3cwDTrYlcu5D7SiFlM1TzplPXFaqzbVOI81n034L6u5ZFlhZL9ERhy9qot
eHmzCxrZ529rZoRaBNPk8SBBn9jjBkdPtC+5yDvCCXR9UmV7wFNmPi9MyTmIiAPc/Gzdq+/k+tdO
EFA5NdvxEatot7e0Wx/jee9O1HvRaM6HMeycGxsvEYM4UlBSE0H64s4PWaYOwjLaK5jrW+btudNX
3xID/1SX0DsitnHnEWKRYtI9OziwErsRtw6ITifXzLxo8R6JlUIDje9y37VC36nA9nvvWE/zTQv+
rA3rfa5H49jGS3qOJ6tAzeWvsvravS3K0jjUXv9U4gPfL7gcj0PeHBxpFftBQ0pNUkYi9qzj22x0
5L7KyCaP5mne+JNtf++H6KYm29sZ23ezZXpp0tW8YSW/t3Om01kSUuK37tYjo+NWlD+9qdtPhFBu
mhaFvxb+N23wann0ZzYUe9FNxO720ObmFQhLDNKE0wyVzfhQf3j2QjiRhcW3sQpQdWF5yUFjXrXW
26QVb3rorA841iHsgHNsOSffVOFRSRR/iZed+GPGe9XaRxq5zd5OPHGA2o8MvDCMrWEYNGNy8Wgk
iJuq2B3uRhPEXLb68ywvfSqg//lLUbJqVlMAZRHZ/9qstcb26sQNzUyQ5NS02g2WRBZk9xECThzm
a5s+TmpeaKWoH9KCEzAYbnFv22Sy9ONzHKXuvY1uhR76xWdfluYYHpx2wuBBUArFN0nxi2JyPeRT
EuSeF+5pnNPFgk1Lhm/WnyacKsgv0wlmS2QcYoPauujnaFeAft1UA4IY2bXRzqmIFf7qWAwL6dQk
C+R7jP02GpcZm1xk5Lu6aQDAxqW/d7nVl5JeuZvrh9KYr8Al8W0r+67HdvQ6w9c/sj/fjbb3Y3BK
/ylNTP+psukQTPQmPPthVMSXmKbhry3nZNfm6mj0IiJfPayftAPhluLudozStxaVAAJPM4Y8XfuP
9Ec25VSmwbhM+RH6U01bP2JmixSuIFTGYEBwmld7jWGRPB+D6EGDSNhDRL+wV0GfdfEbiraDlzav
tfNjGNAJfTHlByF+QUZNaFnS/vAiKmc9+UdXpfUJxMXdV/4BrbvsMZnKJ7V07p7qazpms31HqRMd
MXPog681oQ9D2V7CzMAyUUo6rrWErmNIH2aoeXKisqEXDAouHJLmgJSh8Vz0yRN7RSKZRbRF+32o
wJeOTPRvhtl8mHLI7yg7oWeAU1jSiHFjicKR0QTM9owmg1ecusmdDxmCgDRjP1KKpkLkjvskcu9c
UbcnNABTL0AKJbSN0+xqYJWxVrmquT6In1NMazBP54N0h+oEdf5J0ELZdWH4YdSTEdgly2QP5ZXi
ftmoho6rwf/0JaT2en2YcwSiUBMBig/ingrE2o2rYtNtbRCNvdFs2tYosRjWgerYvty21+BkoCnH
iU/lr/r7HhL7cUJV7SQAIhjMBpNVjqc+isbTROyGx8tG7xYrktvoB44V26Z2jP2q5RCR7+zgz961
UG7341I/2mR1nznYwcHMI8IxV9V3isSGv5eYQivrUP5ZvP5++eL2JcmoyOqnWm2zwcNAoA0WV1QU
AB8cht8CgMOPjkX7pNq5PiXzMjL9TI9fsW6/Z7tRrqelK3Dr0xzED9RiiQuGqgt3yIneygY3XAmd
IlmFuquCtljlqxbAI7fs8Rxh8ORY7Ln0aSDy647AinR29+NU/5gcNmsGRyWixaTxvy3hOwlp+Uku
5HOVNrqUNZvOXR+idCbLDP3mlnTF6iQMhJa0wHq4A1wiXw+0fDvcuwv3Cu7+k03c2z7sBwTkSXMC
fjIGpR6/d9pvduhsn1zqIIgLUEnneZ1L2OXRFt4mKoiVzaKBEyEjezQq6bWYsYKpuHC2LfR6hTyZ
7mCJ4LpsTsuaE+BN1p5S15oiLl7S/Thk3UwyHYOY8PKdUfjfozr7WdrLHlb585Jkv4UCGF05RAxv
GGSwSyquleNs6PZkovbZQQd/DYU7nKSNNWUe5g9H06Ss/C1VYLZvJ+OhBS9zBMoLC5HB+UbnxmkW
E7z0aMIDN/NG1AUJVou97YUgLXnVAnvTA1cuW2Dp3BKtV5yUneQ7mETnckQ3bybVsqc/wcUTRa/A
weVLuXRkQaTuwWEROLq12++iqgzXrI0XP7Os7deMZGnL5oxLlt91dwGmIO4QBqTfvLLbJgbVh+O2
xqkynWdtTJJwM9c6iWJ+leOkQER0Bqgcx2aMEe1TY2TN7tGyz0pqTo+nyAztrZXS5aZjNWMWYHzC
WUZ5G1v7HRdBFQWmMyGbLEloQPg043I6jesDGrlmx1Hz+vt1uQqzZ/qMUMbVi43jvpnd59z/6XSv
TayvGGhDjPb1p4urns6F34OrV/deThAJ0Va/JjFvsWUDFjDw7xu+UDfS9o60haG+tx3C7RT0Slfa
1qEqXIkTQ91rWawNR95jtZJ62Yw3VozafeSizJA5LSG+G87tPyhTfGXBfQbUDiPjMmb2lY7jJuuz
+mTY/qcnqw8Ro/IqivOQUgArmNgPSzR92D5MCsOtOOCMw7tRVG8gxfRdbqo+MMKLWOlWQ78equVL
I9onZCgnY6QtMw9X2LXAClAksyVsQnpB6n/YO6/l1pG0yz4R/kACmTC3JEErinJHOtIN4lh4m/BP
/y+oOrqrqzumZu7nolRSlRwpIvGZvdfu+50pevzLhf8la2OIRN4XcAvD2Y1FMNppBmgoqbn91uNx
XECiTWSONzZZ1GV/LsgmPM/OGnelezZCPRXvwoSsIXSiZKLNkhlJOJ5O727saAcbASuEdJJH0p3F
1mKTVOyUVfg7Glao4YCJQeYyu4szpu/RU2Y1TCNKYP6gbe8leL6FWzhWwYjxE+ULZh3yiVF/kEAH
543V8eKb60jDPLuq3NSzg2C8n36migVgCQekI/R59WAaJY8+jnb1bBendpHHuFX+IaIhEk43Hu2Z
iCSsQEexnj0Iy6uzmcpz39QTUzTLOCJP2UZWvndSvzwO2IpAfTS0Sbb/s4gNHVjRQs1cWCNNPqMv
5gNbw0lpKn3/SsjWVwriaDeFzc3jwDj3NQgsWMlY2NvIPCSC3IM8nN/ZTNBipCSJqDni2gjN9MIO
JQp0ZSIYXu1Cfg2LYpnNuyEE1U89yQyvNw+RXZ2XNb8W31W0B2IP4WGa3grhD3vbA226flkYafPs
Nfx1tPFIhUCoAkwEk/Pn83b3+aZez3aZwEtIlffQmPEFEgaPL8R42cq6OYNnfib2gSM2tCmIq1js
BhkFnHUNvYpFX5gPZ4Cqn+amJuR5jyOwL3ZZ3FAtNFCKV7liH92bJt/Cj874UW91B5vDybjQs2oN
iaiDKGGP1pUtTTN3P2/9zT/fG/NvQwJe2tUTZt2KdJeYPZ9ZFq/To12uyAA4VrVu9jOFb005w3jW
IwS41PgMscnjucBx+cT9agzaroF6nco9TelyVmbPEkDgTF4K9+pPpM4O6fBmucW3PoJkAZ4NqSUW
C3o8S9Ih29/9tTpRAVxSEOolSzVP+juD8vRMYLJ3Dt2hxInrbyW+HpJ7xlcFwWOFxmOeDzPm8T7R
fi1kbwLLGxnkHuHfKk+jXe6H3LpysN+xMfjnXFi/G6lOUjHHnBb78HnfZoDVnwz9zTaNF5lMt3h9
pXh2eIlgZTVCPml0OAdXu2hKCUZkWsYWwR3mW6/z6RDCbESzjy7KOUi7eZ0HjFlO2t5n3XSxmQhd
JBL22W7lk90WDRuJkKPYme74S3YIAcaXaBhvVLaPdGuYhgHTBYXvGFuZlL+V4ICgV96hswUov+Rv
HldS05OREQ7zdZTgSd8ys7dOi57dlZ3NXy4C2CPNXxrXWDBVeA456cIDObk4ZMLwuaUFJEdNtzcm
om2ImUVr7xhaJQr6vJ7OYz8d8rzhFFwHc2QL4bx4aVLSq8o4fuScCBkrMsZQbLY9Jtu14GQUkT71
7RgGGtb+Z9wmw1uwyYVpcgEbqJGb8KAyTa65QHvHxI6MEKI0+0KZeEY1GVyacUHhvSc5tmtTUMS4
821gJXJp8cgUJYqbPhlvXYQIgMIkb/tvYVp+N/kTbxwk+Fsler1Dv0H40NB8lI71YRAbZ3fqYtY2
mt/0ewn14q6aO9QCnjGeJoU5j4Zdb0s6621JcqYxPAG1OtHxCO6Sm9Q3h71MCG3l/lju/AzQaTi7
A0w9+9UfJdae/qcpjKMWVkgWH1qYBtGtL9RDmvLkIQtuD4JUr03UpC8uC9ujnvtjNoQCXe2vsAoJ
wSaVUNFLblsnh7VW/W6rMP/qY0GodXGydJx9+IfGx/AAgIaoSvjO+8VWv/xaO0GqtbvpQM2GRXhJ
4pRo0GXyCIytTzZxDAEPINqbDgMyqdAikiq3YwGabTsfc4eczAlepPPKi2ArFwZCsa4t+iOEAaSw
qXUzH/rFLRnz6Gh1T1hheeRtuUVISYG32uCZOpvRN9DFUO4H8wdMQX+HB5PdNjkICdE3eYe/dwh7
Ro1m6+yNaOQCL06+ckY2RAIcyjxGTJqe2zaNTkiw5i1KBn3fp8ND5ML3zKxN4YufjO/Vg9e7Ba3U
tVvESm6rjcOYMK7rNUP3PL9BCyHCxnF2OooOHFDp0atw+tJKfy36U52bP8MWW1RkTyuWwEeTZFb1
IVTlIWQwxGlFlWKmu3y5egK4p+8OgbsAFkSQv5Huqs1t9XYCQ3m0JbIxS65Be2G5U56DrhqZNNQV
99dwXYIpYf7XAqvaYHYU28pJWZYvOyyiLND2YSo/rPbFdu321I9oFJIpxTzrkghuoP4ITI2rUTDk
qmxkLln5iLgClie6UhbKK+/BO2bS4HaUBQwf6aDUqkWvJtr4nqVjR9CXBdPByEoJRHrt1lDoVAke
sjy6OGb11Z2cXbGaITgF3QYPFTV1TNdh2cwsODQMybJJZ8V3f2wJ41l/MczTBayBGX9zKI+JbhpM
V9ZPj3lwY14MBfU0irOXvG7EZa6I2GyIfHCHbM0to0jmNkckDrkNyMZnqHkpWtZdGTVPdHncpM28
gbqzBELOuzzp55PM0QG1WuC+RbVagBFMluIRg026sxNCDlv1vHQtQcMYOOs6PYU3x7PJqbJZGzF3
3ObwVcw23ntyas+VxhY6m9mx60uynsFWpOHI9hBjTy5tvZ8ynrtIjE8GRv1tzKujztSZxegK0MSm
IQ1xCEV5Il6gBq1MgELkWlh+tPjB6tde4/nsnU4LBjHW9AAVudhNT3Q47VklCxEFVrKX3vLRJKRv
VmHTMfSavsIPjHzdsr+R3/PRbnbe6Jr7PlmNTdXwjvgHAm/nhps09y8sgrFHtAUYP83R501PbTn1
VHoTMqT1u4yOKfdNRb6Z/INE7TIKOqW2UT86RUlMfEdClKWcnQzn35UZrwGEzhUOPhaxnnUEverO
tmJuvFklQTnFsMlWpkknjz3yvCIf4Al7YmPLAS8Nr9a6IeTENCoWzewtdhEOrZZBCjioIoiM6L21
HsuuXL7UxWHhFSVHSuvRssQ+SSvCJl3uRaowmfW6o7mZTAgzIdsBduJTUCzWZiidr2WOQNvTPUIX
otqLlOZeWfF20gnb3WJ9NWis2EmO/yFEaUfqYGCa6UvviDeP9VEhMdCGyEQ9UcVcc19ydIh7JBoR
Z0LuIyKzNRFdgGVZU11xWAiiHp1k71vi4jnhW+xXITw3YnSjKbk4sj1nhYrRRSfMUB2EMT304pT6
fzHa3ULm4qaYx4rzIc6ABQ4PTZ3fQnfSeyF42XiyDRH3Nca+KZJz0Y7xfVvP7+n91Msfds7lOtfl
l7pr2PIOBHhI39rHwACKGCZDvIh1DFlccpLqg3LouCZQgw1kOydYYe00qJtLxyo+sbgv+6zCqOeT
V0AQKYWHFa0prCfHVPjyy/VKnKihOftiVsFrhd6Y/dBdaucLiQndyVwrd3zHCP/WN398uIaxObN0
diqpKwBKTcaQI8flU2DUtNfBwucb8c/3/m//W8EUY9PReBL9IXexx+A2BPB9HlLTJZKIPnN2erEH
//Vs0hJmVTijNuogTGTjOU073Gbre/E/3/v88L/9t89P+ddX/LdPkaBVdkx7+p2W2F7tpLE2qW7j
W+ynXhCJZQLbCs4ImtmyM/CTZPGSBmXcfpGj/Bn1UXtLUjwGoQMERDbehWRApiOOWe4lcuStw2fJ
AZlpR8QJtRIaovrsWQMDwZm1aw+BMx+H9I5XHhCdxtpPMzVJ75PzNBp4y+JCEswGygtFKZtKxhyK
Ve1G9skl4v/PMbpjdCzbfjkybAs/PkQm/KskszLBd1qZHHO9nhWGre6gpA8lWXyLUrvfzaGOdiSH
KkOknJK2SwnVbxi+C1ze1rvH0XEKnV052R+1FT7MUegegG3SOlpg6MfvVu2IS5h0MAxZgjouc6EZ
M0sW31o/tZkZwgAacK5tLLLPrLWidELjtS9+mxi6nkfx3on5F+Gy8W4xwy9R0zkM1eeDrbv6XGUk
zfUTupqltUABeQcAZnIfjnT241T9XOb0Su3CbdDUr+ihmUsvHAWzl99TLhAhivAyFm4WJKJ/KkKA
rcYTKiJ7x4P6MrbOgS494TPMdmtZyQ/NgAJjMmDgyR+Ko9V6L6URg/kfx3lH4Bz4U3u42Uvx7vXj
81RQOIA/peIpsGdVtWTYEkUXD0TEISGOaKX+qvMAhOssK+8lN0RPzUv/ORVTt46Lpp07zd5+atv7
nDypc+O7hPH1zshi+CdYiJB1O9+w0rZxxojBIAvrOsxPt2sv1XSz2FUDygz6Nsi50eySIotxbPgg
O6ficZn759j3NOt1a9i1Kz3BWFkgTtFUG28umkCDET6lrFuyhHHq6OeHbKV/MG4+lkWx5uQSNO/7
1skjzPUykw/fZcV4lGuPN1Q1psoBw0/UopXwK54LWIvWRbrLG43iZul8EUQ+rh24X+e6ztB8T+L4
+fhFe7MdlxHKZN6zLWeSCRlhwcLtZhkkUvshHdG9xa8yRAXkmbWJLIHBMkPpJ8CwiAEYP31+I1/d
2Q6PyRgZOccglDtmBkPcOkd0GzN8IGaxviuAbZGidO4M61BM/nhs4mE4DrM62MqcWVpZbNUr4K3A
0vL7tEzPVdHzcwdm+qT6Rq6zNVR4dhuDFw71MBpXuv/M31PkvbcxvaDECV94xBCBMQZKkU1QH8FJ
i7duUuXW9sNvuhZ3duocutx9X0qy/9oBTeNUHd0xfLfDmMh4kfbPA2QiczHjcx8TD6lYmUkbAEAI
7Ej34VfR9ObetVOG+8n8ntXwO+uMedSQGlkQpiF/WDM2nyvV/DIL99ASYf/UI2TYmGBuwQIcxkwm
T2XMZqtf8leXYJKrkVOv0z4EWD4BqygvvRVZejQNwpFJVIyvaedg3S0T8+AXTF1GeVdNvnGEMMDG
sfUZCTUKjXd8E72gnfnmWDlZp8u3En3R3LhPE6OciI1jjahjr+f4MV+7qNHFfWgt6BY8Ng/sHVOc
ouOLlzPnyHtQq3rdOlS1/z3FfYCaqy8DAaTobK0vP4ilzs7XPO145fWW9TKeL9hbUcZ0y6QiXSOo
wQaV+j6OiO6iTnxLa5Cy/piS/71O8he34y5WzNHC6bfCjIWDeT5CB9w7bB2IC84xr2wBvfq0NIrY
SDQz7HbG9080iN1PYL3XN34NUHm0mBtAubyWYhgOgk2EZyMKyptTCW/5HHaWyRqhfhyEOnXrQuPz
TV8jUFErL2fwwtcpm3Agey2pBgp2mz1MPwuzcnFxIXVu+uVCyVRl6x0EFLK0opeyoFDEOQFhn4H1
2VkxGXJ9s1QAA1XHZrHXSXkWVvK6gM5ijzBwV3Os/mKVa9PTEnBGOPHnF6IAoLFazzTHtH7jtwZ4
l8hX2U6bhJfG0W9sdp5De/XQN73XNRu8GqFZGU5v7brBrrwsA8Wd/UQuFZ8GMLW3gZjPndtLhoGJ
8YpesVjC5AGRMSh1g/hd083g22hHc9ec2AOYYF1rryRlIezjy2L8BtaI83+QFwdc2c3vWGmXi2h/
eXVQbnM1RFs5Cu4q9texZ1FsmoixFFGPt0w20Dnt/IAio6Qu668Fv31LkMZT6Krvk7afIxkv70ZV
XXx3nH4VdnL1H0a1xO9twU57MdQKNaxRJ3vkhrO1e7VAN6eLGvdDygR/xjKwxCxRfatOvlq9/26P
qv056zc3rrZ5aT5EnXTolka1k6X9O3QRo6ZVZGzS1ksD2HT0hiWCLRsvyk7EmJftJPyVLRIdNXjl
eEYGGFVLeZ2h2gStWPxnd5WAk4PkfYjx1NX6oTMVHCgAxKqNspP2vL1XNF+YUbG4yle3ADluKOO+
KYymUxK/lK1gjJ6oXcJSnyuDk80FDGvlbXQhxg3YemcDNNKMEIASAZmsqucKjVwdmhp9sQbR7TRP
uNnhednDD6/zAOuy730BFn1OqWwh0z852P3vQrEEzSzKM6ynEK0Awq65IcNEmri5J/6OTuzWp8hj
BmvNv3w7vyuj9FBlo/xtNfHJa5F807w7+2TkifJ7W916EpROHIX9AVZn+ozniz4XT9MvFR3h7xIL
Q4W7c6Olv0SxwjHTi4dWIdWeWtaKruPcWX11mKuxuQ6xvTz0Th8fMitmBMy47eo55mOHXBr5si7h
dmdsV2FOBUNrepzpvXjX1pLsk8xyz3DO//GmoCc8Z2+4xetrmaX1tWgTJ/Bqpqt/fMgg/6A7CfWb
WmWWy/jgdfHXeMbjVXhsePraAreKFdr2YZ+EDWn3udGsNhGfFN0YLp2hXM67KQvUBEspC53u1IFi
cQkguYvU+pzXTG5kJuRdkxlfVA9WjzlAGXTxb+E66y1yfmUdNNCjLughJWppxToY2r7BnweVo64z
RK75ctaxCmFpRns7H89JPGcP3vPoZEiIVAkcquoRSPgTRu9SBHpEjol5g5LYksySwP9sKg7jo1GU
HohXaHN/8jk+/OEM/HOemvorkALDoMLPaGEbtFzMg38xT/dxmCd1l6RHx9KYeBZtXYfOPCcY4x95
umBrZ8k5kzYJucxtAkfOmrs4m/+lxJRCKYWYPZ+THEVL+jpojwKX+M9zkiXGEfkK4TqeU4AvqO1/
WKHsHC5D1ZI1GdX66EwJlB1KeBQDufPS5b7G+9GLi52hw68EcduRMJeAeVJ8tOrwPQcbeCWPOD1B
+bnV4RJd//XGK0p9zKP+BYwfey1JnTSggDPJ0gRz1RN/W5viqXf98G+eRvlXiANPowdfhX+5HqQV
6y9MkTHGELHAfD12o/sT4I5479t02GZ2SvhJRqx25A7J1+VrPWs0P25ObLOY7CfUjgo5SF6depnb
T+xfNfYgojoREOwdWWB/Ydj9zIWLGad3X8wZcGkGlxd9SfSAddvZ8dzroHKcH7lo9RlxcPxoYUNE
chF/5G2OpmhaCjDzU7mTFWHXHNEu5A4d3rsQm7xpbi5IQh86C5+e1M2pY+9MfabFK1AK/TdkERvv
7F/9qb7tUQJaDjZZ1/1L3BShsWEVows4gmjYTWUxBE6oDzCvebgwTCklVQpLq+kug4mUNR72Ka+B
w2j3yYnx8H1Y+uZdzIbCnbFTfxrYUvJ2jkSF+MRpp9H2p6qL6OYFzbTMX4opuV9zF3ZhhpbRCIt3
I02HZ2OUQHr/5jXAz/2vD87hATrIhYk6/HfzbTnjYi2HBdm7k+dA/dmzqv1Y2clHXAO/kWBzuJT4
Q7C9AvvWaJinRmJ89xrBvauiCG4J4pKpyoPSY9nK/nQgDrc3v7Q+Wa9uWzDq5mW10UuFeIWN7S2y
3fxP72Uqvnctu7sncAQaiJV1P4iKwYk1l2+ABNq9d0D8M51x5Yr7pdLlLopM9z2si1Mh2caVk/lq
dul7Yg3JF6obWFY4YI7S7a2nHCE4UIMBIeY4O0jUDRKtG+cZqwRQ8TSRAeng87aqfAEI10aynTsn
x95x5YgLPvmWfCVAQsJ75qZ3RlreEzifxzC6nPieZpYDAT7tFkpVeNFN+TZoZ/g1sOwKZfdR9fOM
xh0pqKWeugEdQ+Yq0I6qk8+wJhhPF1N59miogYNgJC0a5HxuPzhfm6m6iXZRvzhaj0w/w4vjwBFz
kjDcdL0XvaShzAEfkbuBzQ7HhVFAhGOAn2EyTOM99+12vxhYVMa9Xmr9ju0N4bg+ce3i3x397s5K
cbnIgdvR2NZfS9fxYfISUCQMeU5jVRw7u50PqkOKOaSWi7Kqg1VCmRGHlXj/Px/o/4GTYRfiuvxD
gIlJoPxfrzAWPIlh48k9+gxMjybSZZvR5tUd3vLBekjcEFZV1DoBw0TrkpMZzsgvi1Y0Oh2/N3ZB
u+4cE9P6XijmvJLd3cGFIuiZoG+HYgYQ7WPvsDROgX5V1QMO3rgdKVOgHAKlWy+wK5/5fRi/I2xD
tMF0dCuL5Wp2fCZZbiT1sqv8m4e93qf+uL2tNn2GKwI1Ba43B5aFLSCB/Pu1Z6jGWHrLjY+LW92S
bLZu1ky0opMbyX2k+ktRWsWxJNiksnxk8oPZv9DR3IyRYJu51f2DlngsB9di+6OiqxHmzjqstJHJ
4FmuB9TfUTGgHFyFkMv0TeD+29gGDsAoTb9wERHswU4sa/W9Y8fnNY+YcXS2zydIZq3bqF1uFWrf
qINm/7VbWGf9zVPAA/4vz4Ejle/g92D6+Ff+iDuYNY7gJj4OVg0YJo88EhWJgCqsr47bdY9L5MTA
/JMfrkS7IZP6bUzCXetG055oRAZyhV+/59kNVPRzPmeomAvLfincSG6aEqwHN5GLatrhzU/eQ2QK
D8M4fCeLxTxaUJP3qSHNVzt1dyhSuNJ0il9lrm6dHSLfZ40dV/lryeLttiTtmxF1YObCLD1ro+2f
faCqYVm/9EyEdg1J9Me+rx7y2hxvLSvkuymaPzxTD8hMi72uZ9ThynnVc6puHbCtG+fl11wmxLZY
gpcpeIcn9EP2HayBe6vpFa1hgT1kNK49rqItWDQVJONS3zSrmh3Ay+untoQz+6RzWv7BnDzkIc3y
VCtBRnZdXfqmfbLtzrubEEQ9FTSDtb+gOEYvSa7SeDGqGs9JB1iXSG3cFAugzsW/dGbDqmA0E448
Dwxonx0MpzO3cRfJYCSpas0QiWqJAt2tvTtLaSiAaPGCCWnZnvnHTxciZYCbeo3JbMrt2OfhQ16I
GxOH/JAO0FFqDyWxLqM2SGjfA1MUDbwSF/EdEaD7xMrKBxJVjkhOke8l9OXhwrBbkQ22WeIxvaDp
1hvHYGgO6i8MRCMA43YZR8ErxRX1H7CujRFjfNbflaiZfC0zUq5leDddWx+WGBEKzkhqvx6DY11C
UhhS+oYVxtfk1gO6zatAsnWD/4JuDofpZ/AgRPf2AWCiHzgukUrTzMAlgUzDar1EC+iitpgT8wWf
efWYx1OyHR2+csWzdu7ivaIU29gufR8KU+eu6GcWPATb/A3VR1h/jazkaHEtVzrCk0I6gJ///WiJ
hcFgaHANkj0YWK8mwlvuEgiDotsik1T+HGiin8oajs4sdB7UJOacx1h8DLBPoScwuDNSuBIVwQ8P
2rDiU+9zWyti/wUEW3JsQRbsB3cUR9t23rrS3E71XFxVpfStmw2ke82gSYDKu3siZrZAmQjxsx6m
OIsf1nUfiQo23gphuQHgaOcUspz3TCs9eAPJUQUJdfd+xDhlcsucu5CdXZ0K8cOgRmCtWKWvShas
zSsB4s+vvrE2Z1LtVdc+jglrE7weE7CU91beNVvbSfQ+HuFgzuAhA2g1b8VouQ+EsgQ2brPVp7cn
uKYwev3DnfUp8VHfCuPBsr4zvhiORsW2nFjOhSLinqgP2Dt6HI/AQ9CfOOlu5EAOxoGfElmOYi8V
LkfbiR66MkVyQwvGam4+wb1Qu08fvHIvtsNYLw9rIhmZ2GxyZ/RfsdFes7mBTiEfywXNFYW3fY6V
jx2wc5sj9vkYZ4JvBxIbNqFRpX3LSkpzhEl36DC3wqgpNjB6tTnKmBFr0sUpI3OPjH0Vta1KCMTV
6F3US4rzhsmXV+yGEC1mmlXL0fey5j5BD7KArQhkhBkPlWQapcUPP0MY4KfWRrShdbFcvIqf98L/
j/n5O8yPIK/oT2XDf2B+rskP4G7fyn8D/PzxRf8A/HjW/0gOABph31HeWsT/E/Djm/+DCBdEj0RL
YSoOgn8CfqT3P7ihTMun9HdMiMz/AvyQfu5A9uEYksLFLuqq/xfAj1h/yJ/LHGJ6oYpKm92+Z0pp
2vykP/N9GN9OTFi1uBiheO7aprqGywBw3Vb7avS/01S2Z7OvmBDmnYmaIVlubYPI2F8IJFg/Qm2O
+Cf3H+mfJAqp4mtTLfjG1o/UlMPMFzFSvzr6IQvzV2npx8pAFBrDsMbWXOe7DADw2RqR/TNIvESZ
ozYkY5ADtgbUzqrgFGvK5mmahnecK87FdYYnLOTRzQIS+gW8CGjdydRny/UIux2LG8/1g+6M6YnC
Odk7zirog+YSb9oeDU5H+rGKLX2TFoEioXmAvxw9CvWZ0IzvMFGsl4iWBOBIG1hMw7jHOGECwRPl
c5OlLG9Czwpof+WJ8C7iLVxbPi4mkFs3dGAZWcYzq3AAldp8nBj5XhJl8Es3P5wqGp/dQo4HZNP9
Li3IO2is+SNiIsrwDBSZmypKycJpgVhOl25d9+eQnIM5NYdn5pzHqPH8O69H7pHHWXEKB2PBAE0a
SGeD4PXmgQVfiCNNijS+g7rM6amYA4GmEp0x3FfgfmsZlb9m0bt3/aj9Z29xtr1l4fEfWInqLDVv
lcUmcWyJ4EkGYnGjRA93Tuc8O2YcHixZpHT7oryx3yZWq3Dupo65sk7QwWpCY2IbdL8Cwo+IIbyn
eBuMqH0gX4eZsEGYcirVzjJsveXRoSuLnAcM4uElVtEjRUd2LdzhaQlN90kxK0Y43d0DOpgCg331
zhiVeiRR8zCoNL3GnfGRz+x3u85vLvBtiPdoXiGaVBcxYESNzfppbPxxq9yqQ3gOB2aiySO7Dwzq
gNDyiNo88FIr28rZFA/an0Y8nimRcSVNzWzz2q7HvyHo/hUuaAGClYzHfOpfS+HB+ssF5+l+zMN2
aS+jAzxyCIGOsqG6s7sJK2yfXLXZxydlJ89dHIlTmeh3hBd6F8uUmKKIBKc/HVgP/zmvwxq1/sQ/
dTr8RsxzV3atAkPmcxL8+xFgQGyuDRTnFz/CEJhnRbpXJDNs83rFPxXyZEIs5prUGRYR56MQpvEY
1urS4kZqfLt9q1IWVyEzhy4vUNLmNGtETUWAFcY7B5lcwfLj3eXvttF2Gr34P2pfoT/H2nAZeiyz
QmHiZZ/vHEqGrEjmwMN0g7Ed0OtrFElXInN2TeWD8Or5wsihYIx8hlYRt3pEfapH/WVgdlX9cgOy
cR364shq0T01a5sFIUfk0rnEeF8pZfGUpC2WP2me6CSK7wb4xJ0ZGu7BMeJrK5f0JWI2PovYvbih
ywzTHGDIZwI/92rGNUR0dQShMEwP0VKjvGacTFDlbHyM8HSfvNYOVGu+IotnCYfeGQKBfFja8BCH
It6CKvD2vj/surS2Xijbq4zg4nQyTyIan6baSo/xSjKI0lyeZDydhOEWCLF/F6iQD6DWv4jW4eJm
AL5tbGNAXhTfz0T0bHu6ahSx6Z2Tpn5gF+9F0UU0JaUKZO4j5y/EN1bNBIpDGzhkff/mroOLucuy
Uzo2u5oF+cnosAO6NUEBcRfvjEKzqAdOBmgE5vQ6AICRMzyWbh8AcqMy7CoQGVUbwBwjJkYnOKFR
eE20zkFIJsim7mFmgTtByUDj4aO/QV9kkKOzbIWgYbEKdwYF4d7F8H4uECSPnqs1OdiMRAaVncQa
yEI8wTvgSZNGB+R8HjkIeWO8Bl2Hal8ZWMpq0CNk13GNtMoAX4PpWIfz2xAnrN3mdN8N0iCRk/X4
pZE+8i9IPYQdkUDnE9mLXAgbZizlhYHTC4/ptrjhs3SgSaWruUIL5z5f0P7m/STuaQv5lfAsuT4O
xA6a8Tb1ZbK3Qkz9wnodmpksLq4OGFXhyrIBfUHQwNaq/O4S09xWnu3fqdAl/YdCPR3RXng5i6cm
9D2WBcmtFbT+nfelIXfglPtzCgEz/KYozZllA7SpRXzAb4sGI3w2eki6ObvSqwQL2xd+9sQ2O6bF
AZOHD9CfhnpX2q3A2OYNh0k27Gv1i+7E9OShe3UN7gAsGebrDDCgZJp4wlPSb6ZaPduTkLel39di
sU/aJsS9serttMILsiR8YXLyWilUyXAUDi0Dn6BJq+pubnc17YhgN/yQS7ztc1be18QB7kLL9IOw
TF4tAd97cFDccCvOQGWxyHUxzWHJprCtSdyGveEHsS76jTEk5YFtA+JY7OCdF2Yk0QAA09ylmgmd
YdQyuW0MQkEJg6MmYd0pTKifSUMGygx1w9MVzJ75u6z79ijt6CEFvb7pGsAha0LXRLDGoZH5h2/I
gdcaJw8zmo+1ZQmG2FiJ9O0rNKAvulekp9R0m7DO5R8Qh6pVFzM1pl1Wlcc0X6yDAkzSf4WKjMJd
sPzDZ7pKOjaoj1h50O+TNNsFqWMde5r4uyomgz3ODXUYa/mjTkiasH+gsKuoGYpd34x7qcTvMSl4
LRLTpHT8M2HPGnxO48owfIidFjMHwmJ7gFYMrhSmC2dcnbG7bSVFhnbtu3pCQDYDffokERVCNWc5
th/gIVJWQQgkCSZuze6jLirMuZ5Ett+U3iYdrEM2p/SIs8Jxvl65lpxJMUBeV6+KwXAs9zA3FFlC
+95E6kxazz0Tf3f/eUWysGVHGlf3rou8RFNQ4SRmzE44WbVULNpbpClyae9gP4Dd6OaGANkIl1XT
/SrAIgAHBNTo9gbq9/o+bIX3gF7af/C8GYdDNOoNq2WGK3Z/N/e7ht+NScSKhG0IIoDksPFCO2PX
aVwk/dpldeTj74tPHePUrYv1DfHrAFvE8V/C3HaOJZlHBB26d3CGicCydm6KoJUpn3UNZ0KwyGI3
dmNskIPhpafCW8wLhla1n3v39zhy/eEJXHbSS8zLUNq/nDUoKCNAKZBiQkDsR+5ejXwGVUmI7lSV
LN09tLh99DPz0RE3GVj8sKrezVCm59buH+luoSBzmNy3ubIuSY9jjHh2CD2Wf8rlhFDBJMpSY18v
oxVWQFRgVd4TQs3gCamIXfwvZWe2G7cRdesnIlBkscjiuex5lFqTB90Qdmxznmc+/f+xg3OQyD9i
HARoyIoTUd1k1a691/pWempSy98y7CjOrU3uOtEW3+htTjvbgSbT4de5uYF3pTNCQZY6zWXJbMAh
37IZPWKmQt7YWHozCfK+q85Wqxl73BoiIonhZvmwWOuvWmt73QTDt661LXgRPIT0CqytCmxSK3UL
rM30drpHIKR4x9aiRwPdEBi1yVBiHeCnCPxu+EoMg4fRNip1dOsa/kyMCw71Qn8x4uHpjhy8/2lI
jGZtu7A12GoIvmGLfUmZRqsZglClCDzOaTD2WTCuuMeQPPSs5WYwHmPmRE9wtZUQe6m1/zkrQZBN
PaYhyAqPQtCzwv4NqFTpb+DwSAEhFXhbTxxL+oaRfx7Yb1P9Xvpeuy2WBTZaltouiAnimZVYo/qP
jmY3fZHZHF4s7eNPKE0EFBb5gnGTbIiEYotHkbQOQzha+meSsm8nFoSLpjdPnUfVlFLSUrfUP7Ax
rjWNt4dSmq9cToyBOvo54sEFE6yOeAn5BEe6WEFQvSFfItvPbhfkvN/uh4oU1H752BnPExM2jJ+S
ASAQS5FAA0kMrPfQVsaxoMtiy+RXJMjMDsNpL7hXgZzXT2PIIKVJ2Axm8y/idIjl1RVcBGsLwujE
Qwjqph1BLPLmTjGJ9LA1ntm6bAdOT16Lm2DZPdgYxgDFke9ch6l7VF721cWhdK4iB6t4lT+XNeNF
jc52i6Srou4sOYXRWGFmgPEMIfqDpKe3YupJJnBQ7ywvkG9khm+9ethEqNpuGeq8VY8NbUcPMz/f
X7pc/CiQse8sI+QAVgfTGZNckACgiDuPgTj/h7U198euxS5ljLa/xBf13gH0iEJBDJm5Bdh1+fsA
WUfu/EwIWhQp3Nsd+zJyeAT389xtIqrBDREu2G9raS9ZueMhRESzirUVHHofMklN8F85tO0Grn25
ssoxZrrhtAc4+j99HzmT0fcDf5VwNCeAyBq55BqPFiZgEE5f73dlBrmPBnl4SYR6xBxX3sKFmNSM
qtxZavweckJaxy3C6qIWFqFXi0EFVeuudKvPFqc7lEIxkS7gD046Ksw1Em77G1fG5bVoxQNq+g3G
7IwW8ITjLJ1CbCzDibxreWx1g3+gW3IarOQIaMLhGFpuwnHw2bdkAQgFlYyblwh/w2K502lZGdl3
H0rpA2rnznVYwfQRkX+1lZimjyQpPEsDlbk2UsSx3l9jZ4mTXUc/yWD8zhEXa0RTuQfT4tzQa72N
SwJRxho86JAMzs4DIvZO73SdoobDsShcNjkeZb7v7OuW4GbHx2yRE068qmCxbgPrKPvevPSd9d2c
qHICWAdysvDTlCBGyG+YYQERje1GfrXpQ5uwYvR1a6VDeKKQBVZFb5EUFeon33axwg4eaZpN71/U
u2Zlexhy8xmI/ckwcdSkfo6vp9DHVBXFJ6jDjB1zgRa9duXjOL5bbbqVT0XraEz53bwvRusB4zzh
N8aBMR8mDHru0PwpP9gr5Okv1xzFQ9pjlrQ9ZHU55CJosjOOHIpr3wm+VpmuX5LWemn1RKJXlV6C
aXAvkjdrywHf2lgx7flgSU1zg5jQHdv+xacSnaoS+k4GHoKE9KM9m8OOrrtcWU1THFWYPXUVk/wI
OZHVI62OneUp8DDU2CYLAKSj737SSHC3U71i5nU2k3h6aA99nmt4IxBeoErKg6iN5kIQwLXo/OTM
hX3zx9l9Ur6VMdVYokssJa6CmnuXVNTWgX1rFxldhLp7y4yoZieL7E9UuUySVozVatSO7QM1QHLR
apD8xUcM0SHJhMl0EzRyTLdKT4j95DrMwfRxb3L+T68qq8vzoLxkk3nL9MlW1wU28Hc1l1s+joU4
uKY+Xg/lcHIgqL5dtdTu20xITIZAIC8C6ukQM4W+v8zRtiZ09tFHorwFDwUooC3W2i3Ewck51MbW
8COho34aegpnTEn4YUPjeci74jwQEAIQkbZbVC6NL0T21Ao0b7wa/j0Fz5HA5P5cF8iWfawfrFNO
CAAmjs73ryoz2/h9lJ48u3U2ZUFEFHDS6kKFpg/SNB8j9HrP9CfzR4IxOKGxEEA0LiZE3ibknrH7
Jv04ufGsJLeRJKWN7Dg8llaycwOrfKxIYLv4Vmvi+DBHalEjTM+U+uC0NJsdIrlmjZwGoGpqeuvB
atH8tDr+i867Dec0z55pgJoHc+rMrQUycV0Ma3gf7s7O/a/o6RGzhcuTlTvexu5ifeoUx4jerZjw
1pD7hiT/TKXbAVda+HcZoZjckrhDCp8JVjQ9mhlsugDCMnlkVXZO6D1gH0ue0QzSw5eJhJOMOBLH
H5JvK3sclqaXMcqHfvQQ2zNZwp4WRK8BYVCnvOVajEiEr6zS82Uqgh+XwY7cF1G57ktYQSU3zNw5
hpOq17ULtZNtPH4qgIRFluzPokg5qdSsjRM2KGVW72RWYvpQqqdn1oPMjjLr1mn/pefETk6fFx/S
sCNvGH/vMUn08f5LxzLZwa3DxlfDc9a1ifmFe6U1zSOn4aeBWvhWlimeuqUJWVpOcmY06WMdsn4A
KIyAgTKur/z+cfa3k8iHG6evVTAnEBnisV5Fg56ol+HJ0gykDG7ENazeZreeL0CUkmttOAgwqdIq
Za7swsCNX3no1q5t+zOew+ISDSxLri2QohoWGy9izH1N6YX5JHLPhfLr9eQdO+UF115iZXUzINZW
PK4TnfgQTsZyE2iSs8qAX4khMJaYgk+q0c1rTkEBiCxpD009P5ALiJw/9YcrJHkfd3EVPRjAypFu
otqSIi43ogEWCCkjs1cRTtq595+h1OlLYtvAT1nQ2W3FCAjT/Jkzjj43Q5puwohjUtrj2fKR8eSx
h3NnhAJiW9gUBsJizvcXu4DHNA/Di+ot99wPkFmA+HSHewGiDZAZQQ1suxkJWTRbfvhsHuGRBOBh
RLqpHCx9VCkyi83NPA8/YWU9j251HnLGm6yo3wLYrFQP6Bctdqid1+oOjAdeVRTxdi/10VD0fkQ8
utzdPSY1qSr8TQ/kzDefyNZ9q0txxW3tveXZ1XLCZQQbBw+QQs2rMiJsWYbLkDa0kGCyglZJo29z
m8bUu/oJ1dq88RZ9ojdjH9SRPFd1+ViH2IbHqvkiS5Pn2xuu99QYfwzso7LnhUXyiuIfHQJs9Ds3
jbb6l1bT0MGYQY8WiKK22wVQxa/fTHRSC6f4toDdipDEeq/5bABBmx3HPYIpvfqBwMKOCWSVpSNm
PBBS+7kwnPWUAqyZi9N9ns2HbAAl6Y/A1uWlMPqnNodnpYL8SxgZA5Wn900tR7wsXd9hcWPek2oe
ZUwU4m0N6R+H63zKz1Bs6SnEnNXtyqLfhE9IZYGD/Yt2dseoZsdCQ2Qsy/iKUhrCbQT7zlVWtecc
Z+007DXg3caWYeb0FjO3JC0R1kQhxWugID3C8ENzVBZM2JfPn9JtIomcWAIHS6rRt/ke2RJHobSP
d4DOqJvlJ/Kj2scpSx96uqAXz9Wc7gPrMqeMF6YJIVSZNvI65XpndoO9NzwcxnbJIb9OMA03ZlMy
lkQIfHdCTVuIHMmK91EeqQTHW5PzoBs1RtraabGVTr8Gy6muDStT0+kC+1voElZMQF8oBnVC97S1
dRbjAvHiTTiwENYdJHNo6Cv42fXGUDmRz7p31v2C2Sgj+eoMHGfG0iWwgKk+nG23WgfaglsVMpln
xloREb1WCSylaOLi8I53wutPjZ/zLgR0Mal0otMWIU5wHHr5RSdifqht5/mOcAFH/QlcGq5AC5SD
XJCCLXmpB2gvPxJShjkPs2cJoGcAknwG2hVS15w2F4CuFIFujMuAlgWHDDrDv1wAwhcjDYyXjuGO
s3BG782Uzq++MPZ4hoXYb+c+7Q8E1K0QTBNF7uA3yT45+LuOAe/SStaUVrZT/JB1dCL8od91ktMF
IDL3pKoWo2tYHryZ7C26oOIQBj7pc4V5myrojk4G/YBqZp+OGKNdbFV7x6a/Q/+922ZV2GwwcORb
w3lPBobMIDFwzFtu/tQPkLRKjEooC3YpLL2tAJWxvl99bAK0BShA4t23sO2Hd69VrwUrx5wziIr9
q5z6/EnMwabTBLXKpPI4ZprlV20NNq3MfNjmqRlt+h70TGS9tqUJMdxuozP4O5ymYGpO3KdfRtpZ
EV3Qe+decl+7cOsfZBs9Nw4HbW+GKdByzIW0H6IEA6/ee/qhTmbODj7ejr4ejHNXNPP63pHoJGu4
G1Nt6RjKl5UOsGWZfwXB5zhqnIMrED1iEqbjPZeg9F0vOiCO9k9eT+HH8kWPywlfSNHSK1nJgGNM
UK4c2YUvzQQvYxhwRCExKc/u8kIG6JXE3XZ/L1pCa3xyi8bYeSmIOYtbpzX13NM1arMdOKWY69bV
OS6h/9MTINndc5Kj4o+GZ2UXXFfZJXeMT05RYPKvw2BtguB7KBa0S8hS3bbmU0JYwaaRv7TR4thy
+3eJF4tuhs3pqXLn7dDiVE6bwD3TJr350ANOY1JWlwbUmJjK4DTHzrswgmpfFGVM92D0n5oh+sz+
/72oWrhtrFzMSyoXBwNhG3gTwCWEY/pKGNDaaBENzzHiTKL9QP8xN12Vkgut3V5+Duf2r6Th8E1V
BF4ldgLwDMDYx6Qbtt4IYk53GsGH2bCPA5yx66naQFbLXmeRnSpLZ8fWiPA9jh3zX58Ra1IW6o0S
6NATl43sove3cyr8KzZc+jMWyp9ukBgm9fzaaIp+5CYgENz+QIgZmuE4e6/LYReiNnmt7B+NFkTy
Ba64zXGFNDKCTm1FGXlMssBUQhdMkqziqNzfybqk2WEO8mxaxZvQ3M6enJlodr4Gkz1/SSscLFJ9
kUUCrDEeMIr7mdqaA3SVbKJAwUy4zxgGngT5WjF9TYkbyClaxpFMaSF82rfA4a1OUzF+Jlnyl5/M
HAfpul10P+4ES+kXInGeg5jeTZKX4XYe2Fj4iBD6lFFzA0JFiaIuPB3mNY4IzsC+DRcop6qdI9Jh
Uph2QR5qrOmes/Z6yBCksJa7eMQmR5zEF+QqaCexaW7MNMXZt1gO+9StacYBuvJaKkwnj/Aq+lX5
texSffZ8GGL3f8ueyVxUrGlj5hfHKJJNwfBxXc6cJ2zotFpikcs4pMX4Lyo13XD34K0zQvT7hCLG
zoQpAn/Knkd9zVhMkA6hujc//FYZE1lkoK3IDaRpwpmIVF06rFdbLbhnj1q+y0MC1P0m/qyKHxNk
YmZtBU1wH0pnGFU4vLsQ8Ap5C+dx4MRoVPqJ4xtNWEaAcz0BQM5m+5o77S4lL45MWuiaDP2Euxlr
qGVovBjZkA8Wzbi/66puUIZl8iLMX5YHwGkZaycIyE5e0r2SD1K/6OGzcKyb02G4alhGkL3DQUSR
tKmjWa/CWrYvo1N5Z5o5N2Oafwxd3j4HcksD39soG1tLO1u0GM34FzAJZ1NX8ltuiYVSCw5YeMlu
M9rkGk6eUa2nYArW7Sgf7SbataRa7qM4eIxV92Jb+LU4fGz7bknv5TZ3HOMH/CK81oaJ6r7jKFHh
ZyqM5tpytuW9xLFuHIRw3NPY8PiEwjxzvol420iFLoir13nWAIA81H7/5CZxiwQg5kr67AdC14DZ
w3oZpTjmPOzMXI8bMxPvLTSfNcN3vR4h7q6gqDI+MFI0ruXCBiF4My3fjTKyeGQoXexkHZdYH52h
uogs8a9h6IAHXb6CYXkBzusdW2fsxEampDqg7/gCXZ+8ZroESvqMxKowYLTPy/2r+4sxAz/qgVDl
Yx08BHlGmlwb/qikTMSqSavwgWyOY1P0EwKV5Xvd8r2h6aGm2uwTTFuJC3Qc6F6FW4qVpAJ7uL8I
SwY7ggvYJJbv+fNk7uqWCQnK1RgwoY4fKP2JlgiyWzLmMUqy//v9+1cmsAlqgtohJXgnIoN2Cmir
+KSc4mJ7mhNaUS3+aJbYyp2WGhKEi5Ebm7hf8gMC7a6DvoNLQkN4UwHWpseSiJPnARqZPJ4eM6nW
QqSH3khiyq+82FhzBXXdQ8wpomneGrogsp3IvJeE1uQFgAxEOe/Zgbi6nsBYHTB04kim30cv/pbx
zkIVGrbYzx/A/em19J13wEElIKvorRDlr3yIPkmcv5z8T/STW4YSE4dnQiZUO8l9LSPa77V9NkdG
KxkELF20J7fIGE8PAOu/Ok7/zWT4h6nePAzV3jJrwlncz6mpGKuFza4OnIs30SzmbEfV5kBiCPPg
uWGOmii3I+i1wgpO52wF/LlxoakWhP1OBnLqUIXrIhHf8tFrVuF7Z353mRdxkrJPxTC627wSTG36
INtCOn6QVo6pu3fEKu9SSGqxytCZWAtYebGnjY92TTy07XydzfQ0oatbzSCPYRm4T6mTMuIt6wc1
9zuOrQQurmpBbw1XM+NoglF8gMYUq3SiQ9U9+bTE15oIeE6l3QPccAJcP0tVuuhWqA9iikajJWUb
qvXFBUy9aBi+AgNkK88blt1qy6axpnWsVrrh/ynS5VTYHBID7H9efE8RUQKalcWmn0FMGj6OYHfL
dWA9M3Esu9Nt9L4no4eltAiXQrpwICQ55nrwEto2O6ZW1MMZbigLs43FPI9DjvwxD/4bdd68snr1
4pXuJpqjHyPkPdCR4BoEwJcILCHhEX/NUbUQZZN0H+rhOYVpXWT+E7PjinBT7FOCSLidU/tnS7o8
BYG3bXB6rJHfTNtFvQh2be+5YDns0ByAVwNCSn4kOP33YxMsDT1JanVHNqQqcIAHctpIP987Zd6u
p6EptqJrT/ztl6EnnsLoqrMVT94K4GrNuct+Ca0IpaPTiG2JcYU9Gmegqj9bEDJHNYA0N6qfCics
ZfvOSkS2GlpMlx62Tg2LMs/5BHIzh2FSkQWpql02q50mm3IvDfcJlykThQDtfR+2q6APSmwN4Q+c
VbeupvtoAxOSsM23QrUIr6Kfrm3yQeLtZFgJAQhmeedBamh9kk18t95bKn9saPBggHeY0md61ybi
naHkV97XqHyUo8ENTsLpuiDqYStAK9udsWVqzR5T0EYpGxvBAwTgwuDz8ZFEbDsflpOV4PVsmwNn
zpwpm2IIgw2Wk4uFkW44FAa518MU3xpnOZMmygQI43kbOmhsOFYxkK7b1C+I23Hf9DuAMdAHo4K5
od1scoCHmzlDmJSyHQ5BzYDeiVflyFYRuNUlqKNkWyEATnD1rAQZyBUhGWjqthHypm2sS9SuyVOh
wdD4Kp3Xs0GGXMRYZ+oMnLN9zqwsp7/lmfKBcSgoI3MmMJvQ1dXgie9tmhB0X1HaJ3XKQFjka6P8
Qa6nXGclTfvZwRGU+W+FZx3SjF5KbdbBhoH7SwdHfFXvssL+C+4J05XpG8qmbwkrGnZt8BYhgpq0
gXM1+OK9mmj5QH5fVaP81A0IeGFodibpxuTmWhBmXbe9FhmjWjIurqiRM7Jnio1a6k17UO0xcnrc
8RTxQg/Jvi/fayQva3CQuMXm5mUaIgTlOUpKondADfGhOsKBUZocOdh9juPkuxkO5J6xGOc16PZo
CPdCe6/TeK6k/9ViJdq0jKOgh9vPgnZ9qGku25qTL9kHhEiHCP2tv8oi+NTx1MWepUiagB9qF/N7
5mU/3b4p91gN/F6TxVV/hSkVbGbZM2qYL0UtaZ2GFs2Ietx0Wat2vdHfzCaDxm340VXwWQDFbzep
zdy8jIsL/dIfqAPeg6Ifjk6rf/Wz9xOKjbmtUlIJay3+4O+7W0z+LU5zXck/5pJuLjG0/1ucVhWZ
JBGu9E8dxvVo0p9LZ0Ej50ivwiGQe4DcBCjBHWHt97fIuPF9GteEg/6mc+nM24nTIJZ0wn1AdfTf
2jnT/U0557pKoet1EPm6EH/+fXH4dkI3ZJZwihstj/XS/nK8qN25ob2lRU8/P/WuHlbDpaNFjI0O
3d0MJNthMAvIBe/+7HNEycxL26FEtabnP1zgB3ekpXFE4jVw6FtZLIXig7SvDwuna7zAPxFblUDg
rqkmcvJs58jYV1w4aRXDuBr9JQMyHdA3OWu0/8XDf1/GbxpjrsIVwuRzNCFWffQ7mNg+jQDpIcxY
jKvlvBBQnU2RqffCoehMlw+zDBGTYFz9g7zxg4uLN0ALIkA8dM7CRCz9QW1ZQWUvUQc7J+zV5kPD
uDCOIr1VcFTW8/IbBw55OI1b6L8183+N/yf4Wfxvusrls//3jaux+Fkmd67AQ/Ux8t7URVzkaaYY
QUXVI7KvUzsYpJ405oE0wf00gHY0m/E1n/Wvwp3rjbZv073ay0i39I3oFymayWYiZfgCS0wyg+/O
aVz3V6WKb5lDEY/W4U/y1I9uv+UNk0ILjanT5pb5KE+dMlo+HpUx1Iya/ooxn4ZFQVAwdNgkwMVu
ksQrpBkHBHr2LKu1b83pBQFujQK0n4iN4OxsFZcgYeZuYBepARodEqt+KtuyPXei3HY1+j1XGnvm
xojI5x/ZoLv90MQMHBhNrKB9dBeM6mjlXAfcdxOjnohJjUuyK4W3+fr/e3dqhdUPrR7uYYaMH0y2
RW5XgnfaOXVIMEhb8NjSZLWt+u5LI6kEo5oGsOnGn2uHtKb//tm/S2/52Zgrcdgx+0QS/O8FBCDQ
gPq9cU6mcLagd5odIs0Ow4+/cZe26X//tN+XK60APmulHFLFf4tad1ppgWLnNyVj8edQlG9ovP/O
hE/M7NdY+j//++dZy/Ly4RlQni0FOZncVvQE/v3rJVUGKSEq1CnxfbxEeFwoifdmQyJC0S3NjmVE
EBW0/QPjuVzi1nxLstsWUAvvI6+qdu2jDMrnu2g0K72YUE5OVQMJ44Wyd1j813MbqMegwQlt0Mn9
w2/w+wKqHbUsopzEJF99+IDyqAd/SWgC/DLDJfKU9j28sZuJz/c0ut54wJP7RTIIczwmdAiqupWX
jfTYFjniQPThqsz3jU/qa2pPHuMM56qN8pMVlcHrnL/5qpr3/33Jvy+2hD8vHF7edvb7j++5Zw24
ykplnWg10OBXTDsULr8DCsCjiT14k/ebCXWXDjJx/u8ffffEfvi8uZNdLLOstbbzcT90ad7yszPr
RK5rtq7ymWxZjXKnr5OzSY7Byq9h4pqtLld23DLrWjS19QI5RePX/+FuNz+455elDIMMZnBbKMdR
clmh/xFd3Ysol6HnmORJVaxXi3poXjQ/N+6/cD+Xb5zKeeCoDw3y9v7wZN/z7v/9Xni4dBSCOpeB
ze/LCrMuLfJQnEohvtITLFGOyOmL0vtMps8zLKUHqTJaoP4ywhE4uajzGZKEzrsbWQccjub32nQP
c1eoxx7IPOf8yKxLPJCoGQK84ruIweXjaJsgbigxSt8+3UkXSV/BK1Jghaxe7FuVO4DpGLmVaGof
gijYSvosKwwjapdVkEmayfG2UZF6m9jOnnvZHrrKy88MJSI3XauJFCqfFexgl6hmSe0AkxdaSL8a
ynSvNtnLzPw9FsGzNYMJjj0GhYPpH4J2rblRyLIKRmyzlrMfRggMQWlcTEkKwDjIgwFCajCy5Lk2
KNwoai9NP8zMxTyGnQ0nqrgTZAbqXl9yN31pg+TWNQuHO8zNP9wu1nI7fPzAMEJZHtseB4j7YvaP
2yWPOD1Ohq9OAZEo5zlRe5QG3+Ow0U99K846QIaRTGgGYAKupob8kzzOX7vRV0cx1wyXacEGFbpi
q0v3YPfpE6BlZFhSApGt1JsiOWmFQ8H6w4Wr3594T7isspTHnpb6fif+48KDtEe2Qg14ustEFRqT
2Zh+EcihvmdZ/a6N6ZSmyr0m80wwTZgyk867W+st7I6S7RQJTUb9taAjyKVKozXdZ4l6sB7XDDvl
MQkK+orQrZhWbXumfHvbB7jblswaGsZapvdFxgPyetPI7LNMmeQ7yNRP5lje7pUVbBHvkt0QK7Aw
knG0Ta2IHjKz5bOdyScoU+Umrf/CvVicN2MaMSlkyTxUdPDqYfJ2xruWJaaUDJ87Oix+P6p7yTv8
mPkjaYO4wQ5Fi85LWcPXPyxp8n+5K9ijWUVMICPijuj4x5srqiace80WRmSqR7PnoXFbojfhv6zh
7clV0GZQBxfVKFzW4pRWi0k6RBSReICU6uQPq7v525bqSN59fMMcOjDufLwekPYMLutpPvHxDke3
QVLhukDERf0Q2XQS2qekzYmDhjFhjaIkdQCleu4yeIvCorl02FT/UOn+vupzSbiapHAcj93yYwGl
ZwtNNs3DkxVGEpmps6JHz8CQeUMSmrRnlgQvF2TIlX7/dFwg2pnoLdDrrvwTsuC3en+5FrTGppBL
8ao+rPkZ7pyy8cUEsNPEF4g74di01T5iDLgaOj403yI8JWDuuWkdw4TowbUZQ/kYJClcvSq7Mdf3
+W86e1Nx2uUwScb3PM7vf7ivft+dnIUtwaEEcxMHhI9Hs1SG0QiXeDgZteWtcEuKYxaIC+pYcqkY
Ox5owA4sMY3/6PseETj7quDR9qIsvBjRsyTaeD246i0M6vpY91G3qmudXcB6XkOAyUP3XFZjtma5
e2i9tnxhhcjOTCwxHGGDtzqW4SJpys1kJ/V2Lryvft7+JLEr2xPT5O8M0WborEp4zGGOIFzFNs3F
RVgdVn626zXEKo7We4lS325cdVSVJNp8ytxta1XNqsQsdFYAYS2UaTu70+6+a0jF6003P9AskMiD
HG9HQlW0ARc5PfJMAyeaIVrNykfeaJAhZav8PErGwveXsoUR0E+F/XcsfMFAD/WrbC8zbkncIWSU
zBMShB7yr2u9mRPlfJwEb5kFhKLhiBtE6dawW/OIg/NXLdCD9HLWa3ovV1hk7ZrAEO/xvogS/5ac
he5fpqr7KooZb4SxHVBaXSLTeG4WSkkwoqUgfeIalJ8Z+Md4Djzv5NTT4X6Sjvz615ijYI89vPYl
O8E6nwPzwUwj9rjMPzS2Gv9Qc/x+8yuTkz5+Y09JAuiX08Y/1qooxyGDmgtoUyI5rdXrew1dDluN
B3hnVAwQQKT+4Ub+bdt0lMljb7s2QwpXfqw3SYmy2n4M6xNkwXYHi/Kadr13jomABURIMOes5b5t
AbAuqqwMM8/fegXVOfry39difTjgkPZCqWWxE2IGU+K3ZyrH+mFWtbIZTRuvlavzCw8RW7CiYYvs
d499wz46oU+YZjdtFr/GTNzJURWu9ylOjF1I0mud6+EaRfl3ChEax5axLhE6jkZG7eQxyp/DJ8n4
b1OgzCZgrd6RmbAtxtH600qvP7aXIH9ZjnQcye9iSc6oy970j8/TTplU2oi2T+FYRRtthCYZTUqc
wFLR177/Gcuiebp/lRAJAsckOg4ubJS4xQm9un8Jto4vU52lu0kan8YxmU/3l4gqHok7capprTb3
bymjoHlI64I4hHY+WWPCQKFtDxIhHEOQSm6SBAPFIwD4upoZpsSOPEUqJugkLMf/96VAmWIENJ5x
jkuIRXraKqf5lXmTQe4szAvVkBZbZ42vCN0p4N6QlbEdUpkdbJUcYlAJJ/iNPnEgpL8QYTFno85X
7fLlhFmIgcQpX17uX3kkHQDlzgWvuJMpVqV4ylWLWQYCYesD4E/9KjhwFk0Po2PvLS2Q2YzhS9Wx
abGKoZirXrM2Q2hssAuE1rx3w7cwC9TerbCzMUtAL2440cqqw9e7M/Nv+xV6QSx3Aai+ET9QNzGW
KVO7uhnRN7OtT77MqofZDinAa3jFEpvWSjTEWGcL12FES2Ix3HiOzd58zUOg1mhZQNskjApSBqzm
ZNdnD0/Qnvy6ZE14m764mdzQe/Z3pQ2jcVlHp6G82TGU7zJI9C612/DQYhS7XyUz8GvO7P0IBzZa
CzdXL20ChNhLuBs4vjCZRyK0AWrUXgxZdJcY8ROHC8jNvWXP67ql19Tm/c33K/EaB4IkIbTDte35
IOehfVc8Q8KoJPtSUxqbEKYMaj/7GuRB+lgB0VwVCQosZ3Cc492uw7ZlkBDJ6MqoSYNI2xx7+4Rd
HrcWaBOalGMeIl6VRr4PRyirQcNx2gPtuWuav/DOwr4azNfBTuQqqQIDDygt+alQ2QWVy6J2UheV
oDwL8FHsW0Sue5xb5ipqOT95FdQ02IyvCMasLQgV4kFBLBcJSSKtjgzmP8EnekSPWK1oQ5n2Qaeh
ebQy+xBw2EejPltbqGenKRqI8FgleWV+yTP1yc6zL7oJEJbCP1xPuOKhCdY7o3fVgWw2rHxBAd8d
i38Z4uqre+szwllq5zyF2QOQ6NCE24EfGnf1eOMyV62DPf7vDqVIkB3q+rmoUKljJHu+G1OnRZY7
Vt4rHGeGcksvU1H6XWBzPRYm/OXcINpID8ir+jT6jBK22vea2+juLvZR2N7sngmTETnRX3X4TQSz
s/caE/xwiL5vEmD785hsOJLT8eMAeyeF3HqaUca8DmjEV0mUhoiT+GNadVeMPCarrXDQjdBdcLsB
UUsox1tUU/XLPm52WaTjQ1OJi6eM/CB7fM9xinlxxPC3tYksw4XtwyxMJT9+rl8mK3U3QpGubSSY
vRxA6jE771onjDyLoz055QtkhmBd1lXH8MQmtm5mwpqni/4I6+2m5ckXWE4REKQHaHnkEw3BsvWS
rem1AglkHV5oloRHO2YVagjSoL/UGbtaErcAu0lAYFHpFZQlzRyX+mnQbPguE2qvkCj0cBach/2U
/CwTpKJo+8qLiKJFmYLhJEVYefHyJ04q7YVWb7qlAemtKzeWO13YZOwYRUB+fEOV6QTVK3XtutC5
/UTFhGXFa65525kPniR8M6meMe5kYGk71pimmdNN33o0VOxxOPP7hycnt9aR0OMtVvl0Q0EVcgfM
q35wq52yQ30zgsZ8/B/2zmPJcWXLsv9SczyDFoOagFoEydBiAovMjIQWDgfgAL6+F/iedb2uGrT1
vO2a0SjyMiJIwHH8nL3XbjiZBNvZVYwY85jig18auOo4CI38U/zEMUOyXv+om5GeXKVecpMAWYWZ
ft018RUBsf+c57+5MDBhlZZ/7Ep2PewkRWxi20TMa0PPfnCGaEAIdSNbSr7Qlje2upgsCHhVcSRt
/FSORzCgHtaS7ruYyL5KSytexUSHr1tkSae69p+kPjp8pN9JHx8CfDLHPEAENyF+36aMtUO3ABnu
tEP5WuavvbRWI26rU4qafD8MzZEpY0bsCZc4WIeAu6sGXaNnU1Y2LClPGuFhDdElnlEHV+LOPQDv
eruDH/ZoV7T6uoYTv24qe63peNJ6FOaHtKz0QzyVr1zyWajQqPJp6zT6AtljSELftqImDrAgkape
MAzexT0pVnGt7tNUEgn/0FqQpwbpdBr2wU4TDWez7lxg8P/NY9ibxF2E6AJwSTsjQDFUU1XMvBvh
bH2aiEOrRbR2K/srEhNgud4xt53vUDcDWUN1z9eQNfpaQnpgAqxwfmm7uMAogFtsvjCSpNGmzwEJ
CmWwTbAtb3DFlLtoBi9fBEZ+avUHs9etC9sWtGrwaa6qJVspQta6EIasjU/Pfjd27br2TP+MgI7g
ZYf0DqRbRLNJPvqumLa1yMeDYwk858tbMxROV8ZCa0G643NyjM+geBkJs4T6rEHPwoyBdMb9iHji
ZjuW80y2e1h6srrNU13tFIEaq7l1MZwMORafqPcJftGNDZ8kiEDPwUs5ycUykp47wpCYvo7Ztx68
uUTrpb336cLbkA50MzxNpF+NanhGpba6a3/rPGXMkjjfpeeiKsyK5BBo3YZUdPuhrOxp0w7tjS0l
FG6x94dgPhj62qaUYmM0/kHOgfuwlI8wFGWo14azt3vvUuTxxaTHfTXl9DnZTUQOZ3E2pR7szbbU
V7OF1DbGnrjqSZYm4khtSOl29xLzRAh3jwxSIjbbxE5X7kSboZNDwq7ZPZS5MNa1sJ/vY5ke+NbB
1VpQz1n1ZekoOLrBPXeVONmL2HqMLWA2+Znot/Zg5j3j5CjGaD10NsI8NZKTNO+MslGwqOpdGifG
2Rnc0+wXf0SXBZcIWZBFg2fXze1NjBZh93EEkjOae8iwEbknp2oKmgv6MiTFdqMdmDwDedHbYEOy
EIw4AakjhiAwZU914CcPDvYJYzL8s2jdtU9M1rqN1PfdWQ5jL/RFmWzaWZ4F2OrQCSDIBB0R6Msw
pFtCwvohXwthEBCPtHUzpvSIahrRALU4ODxdHcA7J2u/NB4buiNZ/1uHkYgYgXSX4JCiKQmTqMkR
6GG4tyus926D9V0tFkYcoviEW4tBXfILafG4bzrrhqK1Wk9Z2yAC6CPSHwJ08lijV4bw23OEPXOX
ms53GlnWgzPLxagESlgvPqJR2VvmoWSOAg9deXh9Ur3qTq3nPgdFs8rtTDtGpYCyXbMDzRv1XFlS
P/V2vGaIOq26ya5oFsu9ge3XpDR/orf3Uk6mTswMehUV5YciLRzG28OwmTwruSAn2aoZezOAEu9s
9B3GE9hnxDs6xgZTRrHk9JZsmJ2bq6VvLOPtUdE8us5cjC3krQfLT1hAuvzSz05wpXXipggoUyaC
CCwZ+wk5fNH9I7Xo8Q44If16vN3rUETT2yKwkjP1vsUyjqRbE1270TjzCSWbddSFMZrCnoNztte2
3fUHRB5yHVv+8KgF6qCPsf7Q9YRMBjHU3sYhJZg47mum26DaygLTzIzwDmYBQhWZ/iK9aj6Mqsex
GpRPrZFzQSu1Zz22yYSyiDL37AzxiaMwg6fRIRhF81QtCY2G5i5XzngfNfyskejfwZLPohzfXENF
T3SL0EM1uXkdMFnTHgIwM2USMV/ul3uZs2vB24Q1b5hPqdTnq9kDHmhLpX1NVnHFidS7mvc3ImW6
RVv1zX5YW7dmd06JJyMogS5olxuHNq+ob2yODVKDakwtB9ngPBpcqc4W/tC9K/xf0AFMnGMn0TEl
m6OpJHBRNBvbCSyMG9Cd/ikClsAJEI8yTsVcFLpiUkc4Pq/CMYlebKpH1Nj1IU38kVFA/+hbpfet
OMGCGVtQX8jqGCOOfGqgWresJoc09rEfj32GQT1arhlstUYofJn94QqNerCSSJIb2RjrDsnaUTYi
PRCGcYsFCe+2Tfqxm6C2Gd1Q1dlwiwebcy6T1sWbuSq3SL+nNIHjaNnXwBnxgCjg8hNe6iAtghff
wuOIvO+hF/apUVP76MhGPg4DisihAb6/7B/ux61CE75SLQwXCTF413sWwV6qNS4k2gRvXH2CjTOh
h8fos50agAQD+lgIpX27DtR0mDX2eeyw38jageBMkMOKsOtqxzfzPraVw4yO1TbKiOoNUIdWbRk/
LkiZpkUcP+WjDaDJGp/LBdKp8mHvFhi7aRv6z4X/Gc0OABRC1RX4lX9yRTitidieySW9jwt6E9sT
RxvmxTpijAi+PZF2s8kq0jJpnKG5qsZDqS+x2q0NomYgJQiv8abuqQcKYQG4KPJ5FxQKukFR22cu
NRN8CBMBUlP9pZURbJiqmCsJ6nmlmeNEcCOuiGh0rG2GSO/Bqq0tYp78VDJsAoMJfBjw/3FkyOI7
7Y23Q/ybTUiY87zZdQFSjVHviIucpm5XR/ozMPnsNNGQvre3Zpn8rgZmuAHO17Dso+yMxZql2XRf
GMG/qGq6tBquLpsKbqpkhuORlDdNJu2+bvF6GjuNGLBVt7CMZOa8pWT0hEKCJI8WVxNWfXltwFfu
Kmi4KCj8EwvJsMNf7W9Nml9rwga/za63QJINBPoVKHfCIV7WsGrSXnXky7HDzoC4uXXhmxeGZeNn
QSJBNm3LonApbUcQ4gp5e9xU7LcIJ1Fdlx+NjsjZrqhPvsh/xZ0g7i0ecXTYTMFqi3nYHZHUoZ/d
INtKwi4PViktqAtMnG0FxvjRyigko6z9NSUB0UsRuiw/hb0dlXg/TeYubjqSls6A4TTEnXUsU4eG
We30R8rh9OyUpzuYfhSJInpXBMC9Uw0JOJgTlyGrk/AZVqioVvQtsJuN6tB7hOykEbHGCC73o2n+
9drJeSh1n6BvfBHSxpMipkztE2SZpMVZXzaK443LjoJN0zCvBj6/vde+KRIUSfDgst4r9XQHQVEb
6Zz4QUim2D8xE0jNjUs0peEgkvZBc/oXgWpxJTty8RoS29iwk5gCy754oIUcqXo8K2c8+uwhjg0I
sB5l3QbFbw5Vy21PXmZeDeXLJ/bnHJ6LQbZML4NfHv08sK/4ck91T5waoKz4Rv9+PZBRv/EAkK87
D1klEeTi3IqmXxWtuBpNP733WzTlYaOTAyYRotu41rxhlhevd07xkPDNg4fYRk79pVr+4d166Ki5
Wo99dc2xCq2NGPWlwFUR5n73JnrrZcCGjM1oAnZir7wsAhMGg2jFyv+r1BI8aIUpHhQ/8xAo502r
gy9qlVDYfrHDVkuZS1OD6MAKA02RPQhJyOuyy2yr6Z+N0qJxrUPlGVtpMHqdHa5d+tK1DIbiIsyE
grcvniPrxwDGhT1cTJRVzl4XtfnuR99QFH8Rj0cyOhlGm8Qs8EcabPtH0/I32CyNdSQ70r6Sch/j
jslnS27sAXZMEiQPOAf/2D2FnEdjIHQN4YRRhyMIwTRuNfMlh94aGkbv/pkJBf8iczV+qEkWmEvf
eAkKN5Sx+2kNznA10+LQ6l5xykT5FLdsvIhMgvsSjY9qIv1aeqB6u5wkdPDo/iHtzJPs42kjleV8
DyS+bbTJORC1SUQDGZcc8rUrxwMDXnOtpXiM7xVczepqpEwvUlTH/EkBgjYgjN5A0hB+wd2se38T
g34UrkyM3gCY94qwy1CiWE089q+1YtkJpPUhOdbDJJ66gzUPI84qrdoE+rRhmSBdpFMnc2IEOhgw
WRlrsm4iIAP+NK6zSLcwONCVGDO7WIMhtrbRxLE59OiMqxo7C5m2epk9B+5ir5QIB1H77nxha2v0
b83K0qKOyjki+TPKHnCNqTCO5gr0DhaheR5/PBc436xnAR1B4vDwCi4LuvzTZGm7hyWC9XyYf2k7
uDw4foILqUfq6CpTrUYrGdZ3fBdUAdhJI7L92CTCTZk0a++iSQbF+dGleRnmDkAXJx53ttfShWVb
51eN3BEUyTlasJ3iEuQO6HnB4dKvGvKNGdfkAnb5d9+5JGuh/glblyA9n7rpkNTdo+oCi9hbj0vK
pN+bpnTyluf0djobpRGvLacatrEaPono7raqIxcoz116n57XbqDJs9EbF4tKpxDaJFIn/JIrft9B
kqjrgUDS6VNY+MI4JrGhArUbi1J9uNI8pDauZ0+/YKIleqo5VCMjswngENCVFXDT8YbE0wu9lkmp
3m7G3rQOEYts77vyNOv64+znxkW1AEL6VsOxrRTnDhtRf9nsFF30q1VQE/y252gWQDZ8R9ahHqjs
SLBWvJp9dwc7PjtBry/YRink9LXYMT+xDg32oHCGmLGPZoxVRiS+eA3zi9lvujQ1zlKJi6lG90Cw
4x69rbwFx/q6gtji0i1q6E7hajlkuS7X0mj8tenK56Yw5VPRZjZJDB2tRK28tRdXOfajk8fn1q9/
637hb5rBFjsfcQKNCp90ws4xXgSXqsOCja5bmOkOLDdF4o2KuCBgMD8gaZ6e0gK8RT75i34jfcie
CuE7J7cvjDXLx81zJ3ABSsQrM2OJnpPJPVOJEslND3lttTA8Mminj2hWGdIJAMaOqyRnYz5dLVxu
GIcJCsMHaT1qPoutbUoSsIHMrBqCh1fslR1GEcuRK6DCYPXtd8BPAXQ5VcwgXNorYNcwGhqVbMrR
9La50XNd00za1UHqfqrpj5/gztKaiC2mORYXvS2/o6D66h2aJlPxIsk+fzWHGbcp+kewHs3JdIY/
7PlJoKzwkFiof69crda2a1ZnCahka+HaDmlrw1SI7afWcTYzC+dzzWI0Jf7RoWjaJqP9q4Fu/4be
4MM3mg2Y3/bHod8Z569+5VvnvteTB5sF2UBTRhwS4wOfdsveqeYfldYJ1oaCyZU12G9R9MmO6KWk
Y/RUx7m1ThNo+32hM8lIp+2cJBhMVZrvKejPqqKdrmXR9Nw2OqcPuQR4vEVPiqxyQN7Rk0rcWD7i
8XozKYEerOasmSTKGdVU9ccpyXumQeItd3q5FnkrCFjkYkjO43gVotYflVF94KdrblMt/1Y9NDJT
ZeQVKs17nydzIdTN2qWe8H7kaibFlq3XXvZBRgGlyUs83nooSPXOK6K15WWIgmmxrSCQsFa5C6jA
6UR+blFPH6OUkKRiMo8zFhn8PMhkDyg5aXQFhR4mZvWssvE9qrVxm4DQJelKnaylNeJOw0C1zWau
rNvpgo5uupgsZWttHOnq9tNr3sf2bZh449DmVxNCUe0WHUPoXgzPCZbNvTsQmn5/ODVR/6wHBzKn
9WtRJ7vaq43XOFEbz9TLz5bpyq4AU7Fta6N79UR5oPBfDy5u93AT4VXmeIRQAypS+zaIm1VAT96S
ABu4H/gbIgGcosvP5YyMLCidg9dBn2IX77vdqU564MP8bBwgebiMpDP8DuDreneze+K/n5/bEA4h
/nf+43q9QWu5gxdyci7mjaTLd/cP3WCTZCkY6BYGf0gujI3WHRUEOZXE26+dTcAqDB1g2oM3bs/K
J2v8GR076XcZWerQbez1ZnPZXD4vOMvCbz80VlE4bsaNuXWOhBnc0tvw5n9Yf8HeUPU2LmBB2jkr
PKI8zJ5Et+kdRh+bnACaXyPjqr1+IMfypm7mi/xsEa3jM8ET5cF+WtG4juQaJ5jWbXu1o5ePexUl
CA4S/ZJMSxpjk7wkfbMlzkjglmJQ2Td+sweEOOyirLex4pOGmFmTdvBVdcF2V1/8PvlUdTlyorob
5tbWr5xCIKSc1UCD5t4+rupzkQ/qm/hjc9WPWv0wIbm79Up/m+NqK9VQvHMnQ5lEdGpVpsU7neSV
0yJBIEJH4C237XdrcOmYZZSbWXWyMHxU/BLP74RghXhspu2tU2scmcdbDrgqer55j7gpiXEm1FdO
4ni/EXYjjgLc5z8feiTKk3uF6yczs/boQW07RkK2x/vD+71ccmj0ZXk2GKcdmXydteRc0rndiiV2
PGhcAoaXe//tYct0ZD87wzpbMn/rcgl6SWLBrcG8bDsW/tP9lTkCq586LR1ioyQcOLPOHgPC7f3F
e1SwGOL6uPwGSpnavz3fVB5NODw4lTLK4/0mJm2Yk5ub/3rufg+szbLsc80mTYMrJD+TkAkP3GMk
5tX9V3dSko9tZrqr2Giw4fTNkdRcwuS6opUnvTH7XQ3ebXacf727XGIX7+/+357LBAAnoy0IciuL
17kSybb1TIxMMiFClwsaRChNENm4pClLbJ1Flc07dIwmS4+Z4BBiUG0W+r/f3J+LvbagpVeftOVT
v98wj6V3SqoBt6M7grvRkEhYOqv+sKSTUwfV5GXwgxTj/X9qB/8/2f//Qva3CNNy/k1c8j/I/i8/
47f8d6z/v/6Pf2H9A+sfjs48Tl9k+ws+nzdTP7L7z//QUOr/w7XMRcxvmGjRlgC8qm675D//w3L/
ASBisQODqcBpvQh0ZN0vL5nOP3yLsQxaMLwXsP/d/xesvwMC9v/ULRqG6ZC9F3gmUjj0gvcMkn/T
jtCi0QZR1zqTzZa+lByeaZrEIak1TVh77gPJA9BZouapjBff+Tydqz5Af+XAu+SfmEVzpsCpSbf1
tw7DZ7TK38AjyADTvX1Tz4yPhpcAXE1oBclj4/jPipWlrennJzPknSHpSQG1X5Fd16sc++zZsdrv
Su/XGo0sAUdiTM2ra3ihlRpHI6thBDbRvvWLrdfL97nKHbbn1TnHZR1GwnkUlrw47ciItMKQ1wcj
uh5h3bjawfuV8075+ZbsxZPZd0BAwL+32u+MZv3WJQsyVCxPJRwkqGc0kGvk+IVRbmbv0KYJKz0M
JgjW8643+reSKcpscMmxgmqnaemLJE8MqZ2NgBD6/yxUF6oUvY8eE67ac9mK5JfwDWy09rn3PPBu
ZnJwPT4P8ru84Wi0x3rwpmNaACirQWetFZED5DLH5gMJzjqNDoaSyyN7FObD/Z7BxunA7PoBnT3B
avANKHLTgOzN2OKvsOWZuKbxJDWLoSF0Tir+QLtWTh3TU53jW01/qqrVfJ4nwucpX8Y1VBz9Fs/O
vPFL/J33h30didtkh7meBvAupmSTOqn94g3SPNbeYIdOOSQPNCffaXtoVz2Imy20tGHlaX50vd+0
/qRdG7MmFfkXRD2PLYxHjI1fuPOlhNx2qkpM8XbJczpdJS3iW86wgtgrq1yqgRwEluXU2JBxbCcn
rgnWyuPwxj6fLzWr5wElc8JEGylchtEDA1JTefA+TD2HhNxQL70w8wPiAfBiaW+jLNLNcVeo6ha4
uvbALqUHBpMmu4ksg3XvOd1zhUrs0dAvQ3BIbKN91bWaG/0rtubo+f6AohCTZz3cPCcJDZW5r0MJ
ELnS0g+9oJFh6eyG0A5lH3OjI6PEgwCg2foYazm90Ip5g64x/MoUm+Bxtu3HwY2IMxLVuEkina14
r/eniWPa02LtR7gaB/DYXAaBYHYoIE/relwdg6p3XhCJXQI36y6urtJ11ZrPFCDsXygmY9X0VEiQ
PhlpJJ+14hQvAmTHdsl8enSfEpVnX0ZkaCGcZP+ZeKtmE+seKXQKTAW4jvlQZJCUBN/z4xyB70hz
H57lHB+aIY9+DeaSbTpeA3bcIFcJosFBq219aUl6RTWR5q7J5HnsQ51J8W4kgpu6TsVvwOzsLWN6
e+OPQfxW5rSbBifWt/dXA2XujH5hSCCC2+dLa86TxvuUazXuDAsRUItJFuVavEjFhj/lN7re6Am9
+TLmF6eiHIKLHMuUME83gKOEtDAxTGrWSjYvidvvoMnbG3JNNJjk8/DiR2RZuoP5Gpg2oPQi/i4X
cE0LfPpWG0iTyT4CYlKONlG5DMJFY0HX8OeWhSKgMNTU+FyZILsdjIMKAMM2W55XyTCzQ5+Mzf1f
eLIN9u0ALmnA/zJ45fSYt9746NideqjS9PhfT/Fd5js4vKfUhVsgx6p51xur3M1+rW3uD6FKjciF
In6rMj61S4npgDmJUO0+OnOfv04osdxcfTEmmh+USKoXWS2wB6JR7o/GWMVrMyniPaz/1TiN1Pyi
TFfMaeLzlOb6e6kzamSbiuFY9bfWCd4cHU207hZPJKUWjx2z90qxmbbdydlAYiof7HYsHrR8WNWA
Irc+qg80TaOVniLzBUOhOtYphIzai5znhgTgcEJ695MEOyCiQCsExABXa7BwF3n1UFGoXvn+EIQN
Q7LzpojiP6jfYluTz1pllMxCdZ14jLTZek2T7umE0j8Y0j++b1z9Qtd+j9vecA/Qm6Z3jXEu9ORC
X90fgrdJ7HXbCxNjru19FBxViLnydzsIgpNHYUv7rPQ/VABOUOfwYhDTWBsPpdZHv+GS337oUBNO
RSrEymi6vwPAzSfTRUOjyuHNJRMREIhRor2OnG0QkCVgx1r0WBkOOx0JoCjqPG8NNsG+tZOsVoPO
KQxUHfRZQA7r0LfsXuykeYOpgSfYW0hbaXWJSFO/qrkvV0nsxUd+5ezVcwqiS4vpw4yCdmvYcfrM
qIo53lACqSPPVSibtTpymz1tMHQGWXfOhT/c7LzROM2z/p1YhG2W0p9ztT59HSVKV9ur5IHBXfpq
toKgNJ2/6P4qrhUPMx2xVQsQRWeb6cKGvDlu/2jcg5vvzy0PUYbXm6bU3wjL6h785eZ+T1X8Pmpw
kk0HkuA0euZwut/DoB1j+2JuWCbRuCGfVkfwx/KktzB0/BTLWmqaDZPWEtoncFkGaGrv5fIvHgtj
Fwx9syps5l5sKbgMusUxraJ4a6BuDWc+BI4fuKfkDhIvg2wiEJ8WI91Dnsb7pND7Q1mn2wlh3I6h
LlVO60VnUjxCo+oAwBybvL2VWlc+aqyygE1yY6u5P8ZMQWRzUdiVOo623JTiNORNwbxGf1ZRmq2M
LDL2M4SVtecTcVznDWhD8RkDCDbiwdwwYVZ7R7W/WIRnXAZacI0nm6ZG3b8LtpkPgz1+2wJ5Ws+0
wnO4PvS5S6ru9JwOBU6OIbJDq2MulMMy9Zh4HS2PNLTsBS4WK2pOEy7Bu9qOBBkxXpat+BulS+JD
q4Oh1LuQuIeb1pFDaJnDH4sxYNGOEoWNAY6IqMuwtjPELZlnrxxbfsxozPSsJzoIFeDWcwF+0ACM
oCdAEgya37HMC2KQqjetw2bGWYMenXnogmNJgzdLmL+NUntghnfR9AiNqf3pN8lOGUAniRhkYKN+
vN4Dvi+YSqap+xr38o1onh0IOZdGN12fZvrJG5RxDt36vhvfnaj5PdTusArm+ESp4aECXesM8TqA
pipJHuO5xum41ZU+kH0bfdUBI6DqT09KBgj9fhW0NK/jHnKL3ho7Mh63k5rInygciZQz/m0ShEtf
3nlkokWk0u80az/QSawJNtxVEzFwKi1pIxVHoRoaTo7xjmrsGUzqU90HwbZEguPpfzG/MAp6iyZr
Yeium9jB0qohRuuu0awd28ljONJsZuq/ebiN0HL9lq6FCQ94sLTvXMlHPdYPMNdBMLj7yQPoxkoc
+ub4gvIdfq7GRIn9dxUmOOFCHC01jPt8KJ4qT70QyFUiuMfjY2VizdkPWdV3f+OZSrZEdlMGZwdh
Orj/GGlD2uLMtlwCya11bIvX2mNfG3CtR8jdiKuIAZYB8jlTP+U7VjWANlNIItjFrBSjFVtJlKxY
etGtBnokdkngXWXQAEe0VhUZSnQ9uLeU3anOAlPGHw4Nw0sRDJ9eKU71XP2uOr3ZET7yAnkSS06r
Mj5Ga4/Q9qwaEYWQn5c3NxC0ON6qCqabMdGasTL0KkSBMInn62mT/nnKy1OpZ1lY0Y9fTVZDY7I1
thzq0Ht8F91+rL/ptQXhxKPVHRAFJJzscyZ0AEoDf7f00QeDI58Dc6SQG95kaX3K5X0Mw/kkY+RC
1LRaMDcpCvEfQYoMJErxm/EfFsp+AU+9emXwhTXhV+b/4Qpwi9qWX7WBAwEtrJL+X78khMQ1z2YH
1lavyhb4WX/LYZJynXTXqTZ9D5b/hvD4Z3DVz5SKs938SAnbs6zLM7bVgyP5yp0i+Z046WOnYPfV
TvNtILqGN8R8ymVeT8xzOKTNl5txLHMdoL0/7uskeaBg/jDU8B73zpN03YvfBI+FOd3q2gIPVo6f
ut8/IDOmi6KdKI1MnEjJn8SwxP0ALO0pCotabmE/QjJv3GtLHls/T5vYCUn73MRgh2pf3qJFv6Ba
vEPFjHbGYpamNHUDeXHLGvvL0dNbzPXX1SrS6EcUI4Psz7G092Kwko3EHKhn66wtb/ADm10/I+uO
iXNoy/IaQ2zbdvRj2jxhgpfEa6GSdeN/2TkzfnD8P71PLEibi5N0L1qZbZKMaE2KBnLTZzffWyq9
YkTqdq4x3PypB3XUfkVBf6g1D6wZI71VIeWW8RDqk2HcoC83EEGB3IMTsJ+Es5Fa/Q2wukfQDkGp
Qkl2Yb8PsrJpqTdqk2qJ/bHh8xkE80grP0PtEsjk5rXRS1q3f/NJ0m7FexRaxTaybf93/JQ9+731
7AZV+gLd8D2KuLTHi6Rei1DnOrLcUmVJwhM4pKoApeRsVldbdO9GYhdn2sZDGKVTviVbcmzXgq0c
/H2C7UWmP2nFS2oh6DGdxl5jPLNX/XBl52evY/hCFF/jBPwrPdoIE/De+tFKDJmz00Y/Ye1230g4
gqHpV1cPbdt2CGj/65F3yvnWThp/qeySw2QNMQjW4qppigAQx4e07ct9rJdbNwsQ+NhtsG70bl77
LP0MOccvFxnOgX0ikPkETKSPtqp18k+s/uaxJbpqjbD9D5PIlpNc89eAPHFXWDZBSrS5C6MTH7Js
tx350BMb/2fEAUNIM/LbtCy1ilEwh1+OZtorP7Hnfeezb3b58kNhYSmuER8nU7RlW4uUtPWf3JKX
4tZ6000gZLLFqoYQCnunf2WmxGyeBd4rkIz32rCpsgi0oga9XUdqGHRH1Dls0BsEJqROkeUQpOs2
SD+coii2raPgd+t/E7RhXMpSrPh5GW8MYbOxjoOt7O3m2LpIlpGeEuX3X4/vT2IHfc+BDCFw4t+p
smqOrpz+57+7v5yRCsxuTOzu/2tbcHSnNCP+21veX9QjKkJiV873t7w/pQTTYZikIbPKYRVZMYnx
HrMXkgpZltVOWs5BtfUlYz7XVeoHnBW+iUn/oOHxkB6kpkMc07pDLbur3bUHn7YPxgsi53v3w0mH
X0DVf5ig/wgGgGE/RWu5zIOV+plzwq9JenvhInYqk5UIunHVldQKjmnrIQa/n2liEuwn67YxHuop
rVfDn3muvW0BHZxOqXEWjbu2UyRUdW/pK48MtRVzfUBRddchmuNmmPJ/3YOs7CONFzD2e69fgpjW
9xfvN0kH/XVWzisqZhL6zPS7TAr3qKPIG5Qt2K56YTH2IxqKLggzwjBC3UZ0YkBdpInej1yu/R7W
+vK4YY9/bPp93pFN5RBhJjMcJ5WsyUxesiSDJDnmblFtLIfqbDbL98KeCd7w6LmL2ajCKsm+Zh8a
2WDF5kkfLOOfN+b/voeDjDxtgXoVw2d+8gczP2AKCiszey5KQQCUddE85w/uRYQJz50ZvxUqPsm8
XHep8RA47e9ERq9eSmoJ+W3meAH9hSf8rCx9Y2rkkxv9bsjmB4wMSI1s8xzjsrAdSHvgHdN62KUj
gRn9ukjY9HBssElBumKemNeCQm/MTWmz1ffSx6GxhiMwz87FJRpoX8KIuTJ4FSKK4E8zofuQUbiU
CI5DOdsCQQmKx95wTl7VHjvxOMb9Q1OJi5bi34B0bOjaVxcxNPEhaqVi49RDKPrky5j1B0t0nEtz
DHkfMJSutx3NBv3mV4FYE66MRWhv9eqCHZ2epk0hVWxnaZ+Gre9iBcm15mzr2Y5gGQiHCNknnwD4
KLvm8SiQdqDrb4mUHthQ4/DP+TM9juBKFC91T+OyLo4Ouyi/eJkmVHy2Gb0bGgMoLWN/MR4D84qo
Qm31ovsV+VoetmRBrbGn3Uym6zrMU9tq/uZkVAWFdvQnPANI2oBN0hFAQxKSXVBfGhb+cKRqcfz6
YFYjFOFmaA6SFOXRb5iQ9WexQNIaV0dlml8z4dWrurmiKvZ3rf05RYTHFQl2TJkc6+zWO5C0OtkQ
gOEkDnUjbsO+25VgacJ8YfDU5Tt6h83I4HpVpPDe2yR9af4XYeexG7uyZNEvIsCk57TIslLJ+wkh
S++ZSfP1vajbeOfh4DZ6IkilUjmRyciIvde2mC25JZIvdgEUHBz6vUQfeb9Q7m88Eq2DzsF5gefm
MbFZvC0Fq01rXxPaDtDMIMl2m7LrP63aPQ0W6TBZmn1mdQlKK6dizecxNMazlRdvUyS7k9lzcK7B
5NbYHDBJoYpvLOh4UfI1z6Zk9k/1aDabKecyVnj+c5aTnR5J+ZCliq2MZKJSjS8tcrtsKL5Hp38W
1rzP8uUTiBFyDy2vd6B61vSN8Vgu95iJjNDXYfhZE+NFXXv03NwPraQ+JbNk3I90jCC5okjvSle/
jjXCJob5FnSgRujqi2X1mBqepZuezAQNhWwhbVl3WTXX+PEQlJD5GRTY+gNP2T+dZp41EW3rNruu
23lDhU4UCdqrxQTJKdurvlDf7ZICFLkxRfuM5JNwvwantl455m50WNFsG5f0iPNIRfErOfOfAp+h
2WuXkyWvo/jJ40Q0FVWIB72p8aJb4QOmiylFHIEIutefLTu7sKfqPjYINyhGrtEETLTYSzuXaFsy
YgaQei0uL1RKgtm9j/wnl6+J5Sd71LkfUcZIHsn+EpSEBSRJfl8uzU/CQmEs7U8DD1ePhluw0I+Y
Ji6nHgZaXX2ARPmIWBQELCLPFwjBMXu67tucNW9yYX5td2FvwTZoanr/StTlbhQsKzlcd0y+xmsH
shXm+vLQe+K+aAMrgr7uacBOx9vC84jsylPkZUrRyPcFL3A5e5iF/PkR9p23i+f6VK2laoRydtCG
vW4whjUj87HjEiBjcW35C4oevILEB+3qxd3NGJE22RKfufShWopvCzHhNv40uIQhDAg4gl9NQVwD
RdBcgboaj8MU32ZquXMsijLCJiM8GZ7dhs6Y31jE8fFWtOtpKE+9bWYb3zqnAjxOarr3LQzGoJvx
1YwhHV+P7rR4HXX/jlT1TewB5nWpDfWY4IKxBUDhFrzdmtjKQM/RihkzFXSxdWIKnqWebtePWJYN
Mj2/CRxWhNyBjzkknxr7snBuasoc3kLymi2CnnJPyNos5k2f+Y/GJM6jww+VWDBrdKyeUDSPdlHe
eOmn6u35bKUJilRbe8Gg8Gqm3rq18hEm5k8dxtTN+DiuUjinTK9/T6Sh4NBvfig+HsvUrbcxEqls
0NmjeTetQwQcGBC67RoOK1cX7D86bTOD4XYJI2KKRc2uLWwWHcllMl/OhmBf5KxJCgaPpTaFyRHD
FR3JFdOufSL1jyiBn0vefTqKj2JFwkq/vYnFwHnfj9u5ZoBcGHyA6Ke23rrdJoYHe08sLp1GpyGY
+1f8949otjAkIj7dQJkjtNWibbROcmPPPsxcOwIHWWEY2Y9267xNdkt3R8DMpsGxJroOcBuLe1uq
egfaMIxQcYUcW8UmMkci3ZHQc7x6WkgaVkwdOZ+iDqMBm74fe3QImCBJNp/mO3xz/GulwmYjLS6o
hvFRek6LruOUzXZ0tqV8HIspKHsdOzIKGQzC+KvwmjDTXsi3Z6PtjwVy7dmm5Upd2tN80qFgK8HQ
Dd9B2tboaJCKcEXP6NCJ10W8l2P2NDOC2QB9ps+wrpBt/6pN6t0xyWL2kF45JYFbXkEdiv8c/FLH
y5tqUAs2yKwp4tqqSHEKDMMy2Z3ZM9cfF4OkID2JnEIJ07qzs4qBCPFBNLjh62deGTZDIvZpEt+4
WuJs03lYW685XsTE240FcViwbB87aU6sWB2KNv950Wf8MsOnbJEZT9aCwsWOr11Sy3uDLulg3g/t
9NyY/pWKmWUUrfZCx9ZeY6SmhGDPUqNF6SQp11kuaGk6f6QJkpilJRI5734WB/lcp9izMucjzAep
EwrkCZgp8Wa01Y9R+kHbHtn5jHnBGjCZGq/92k3hsvE1YUe3Spd/XELc9tIEKKTdu43TD2qXGPVT
YmGyG3gBCiAeLC26ygsKIVHW8aVmexBnOcRFvU43VdyGbWmSZqrs3SD8T8qbx3hhl9svWhjLhWyD
Yv6ZkuGz7KzdkLrUrn5qbCIByjSKdnoF/VEM8kn47J9kfw1MlH/vBYlhLS7r8VqrEwSQikEwwi3A
AfkjwiyaUSHFkrSuXPIJLpROSmwR1+IyKUu2D3GUPCG/wHk6QgtmwobEuX+3FoeQECVPbqTO1YTa
yPIw54Cqor3W71ie59Ae2aczgzp5uHlSbXrQ8+bsxqx5xEtstDyZj67fvFsG46QkPg7lRBNLfXsN
gHWHfZPIjA3aksdpzOdd2gKSVQkgIQf5JwEj2xrxF1q174q8yZ3WmzuLPr9onsTAXNpJXZp5afrR
EERXqpMHTEtr9uQUXzur0gPt47fsPfr/zPUq2tWatq4AIJDQ2255aSV4rZJ0JFVi8K30TdbEKUW5
/+xMfOJdrN4riVg+Gra+6JJgMKUeMLHf9r17y4b2IcEYZ4D32cyDtzUrD8i5br52BCbvUWHHgZq6
t56Uvo1IJUriycq3iBy5OIlrUFahHRErj+MH2Z2WnyG378B0WDTVs23ONGVrRFzSKdmbQ+8iQ286
hxIUylGz9NTo9hSWSut3joNnFfWZdGF/SbMPsV06YebgwFN99tUyMgMzkj24Bdtmg04AAA1ETw5N
QJ7ZYCIQKsZc2PX6NztKUlAuFMZ6RHij662u0OUJMCsYNIlLZPSwwjiVN4dSnz6BuOiBXRo36LOy
wJtOMZMXtHN4M+zpbg373roJMoNkBXX3BzTpC0F43hAIgZqqxCzYGJoKaLnfEdoWhbMg/KRpq2Fr
eJjw4eStogKKSfs5cs1ba4oLEoPoEnqCjF63eq1jrIzySWaQaRLixw+FigTCLQSRmKotA4Jh9+A2
Bhn3LDCncimuWB52KWN95yoqOJOZPJmkX2uYyGJL38F9N3dy4iKDvwFsVC6+UzZ/aJq50BI91NU1
SzaGs7I45sjck7EfD2VBzAT55cfR5xJHfN+RWvq2lgx7sjE5aybThrSYjmnuM6MrcCgXYjksHmWI
Y+FIMJYAlWq012Qe2pmZ7qqeEsHqoAorWXOBGeC2O2zIl157qTv3RIROvmuasEc+rscYwfWYhorZ
eVgI58wgcUING8IvWItqv9/Nw/xhIJ4gV0WFTM+KUC/vUiI3glZzz9DlJ4a0nBi/2btZfgnw8j6S
I4WHxyubE7p24FM3jGoPqFd3GdPJzdDJO/axO7m690XGpFbBfzspTKpLeuqN6gYGM3gy9tkbzSvu
Rhw+z9FwoodTN7b2RXduuwwIrtdw35nLjOX31yCdVahlIIx4vvdENayaSrJSE6EzWU29M1X1oWdJ
WPdZDOeFjHOhmQPOSj6uOLuyKwP0Ci451zkqt0KbOciEq0kN992h3owcy8FGIGm2uZ/of6oDkXv4
1JLM2wquUU7dw8I3IoYOayeHeWTsio8KX/4FNCai9rqLxHUfvXllh0c4uuFl2l2xa3hLh7iOkyPb
kgvNAhmxxLRDkEYc85Z8SAdSB0SYm1kul6aboi5nSqQP/U3Z5Yw64DIhbYdUrVpEnIpod5mzY+rg
Vi95cm96qKrbuJL7AjftrRfFjBI187H16zso6JJtR8KWU5mP5GLuFtJcAfVZ+lGJpg46f9wu9Px3
el8OYVQtN4V2ZWlgMjnuzmauXSEqQPkxdVdErdKXYA+HeCdFvrho722SPXovNPQvCu0JQ/PRrNnu
jbFN1iRkw1L/NkeFZbEvnnI0rmsviImDfNfZfDkNCiHkDbgC62bj5/wnF3OicvVKZ2s5xIMwjX5W
hsf4rTJ3M/lDiFuWA9SPWyJ9UeqRsBfm5TBtzNoBnFJ4V4lvqV2vU+0ZVXJGZu1eablLgpiNCMrM
aa3J1xT10H5uQKHrZUSj4qxrySvdQXYiQxcHDumwBhYZdhQV2r1ky+TDIrdTokcMuFyQaFSWJM4w
XCZm3FFgJgw62VxuLxRDuqDp1YdTW5ACrRbWvHphbW+YT4ovQQZagGg+3ZSm7m1LX57LPfHC4dgR
4qBVPXte6t9cKvyANf4tyliZsqWiKd+alREys6xC9nR+4OdWtBU5K7YtaasrGt/AuLg+RxGS6KoA
lh+XF1MjCOOUrR4gNTlYbv8TC4gYIkfLSwLXqjomBMzcOi0GYyQxXAdW8vUHcBRMndrJENk2miHC
4HJ7HOrsHkMMEbsYIrBPPc68GwJF3+b0fbChYxboULaJboSJ41bEQ1bFtp7Jz1rUuP6bcKKapbMv
0f9gOLqJYNljs9yx3S9JQEKQ2SyQDVXtkrNS519GwpRHd4iqi6YDsolXyfgdDj4Lkd/270uWHKik
dXdxD0UMhsCt6x8GVU+kQLCU8/x0baFZyCdXTOcesxwmHtp1o8K7D3kIJWrx7symwcppXPiGTu4i
cQ0TtT/1rfegnH1CYtKuzsabeW6vfAAWGxRIB4Q1chvRxA3G2uj3Xt5/5WLM2XxSARe6296ultfU
tYkbJRuodbUVgmTcw2BSTFUYFOok3ibRM4Opbkezgv8NlBOCCrMw75suKLl4WnQ0gnQq3xzPJaR6
vSx5ycS6D6ic63ggi2zflKrfalwx7Yn9ZOPA96/L/ptRXM3uA+EVauaNok+Hv784xcI8OROT7ZFh
Fx1NsswVBxwPzcqQ9da+u3Dclk6H5d+TEGojvui/kHaxiSowrxoOZtHZNInd7rFb2YaGYZNiU4in
Rde+oJBYOAlrHGJ+fuddeg9iSqqLPvZW97BDvzO+d8xvp8j6mzpbbmOwISDEQ8I4pivAppwi7Lh6
gGfmCEx1dpY50NszSfDqTBZZt/fMRg9SL8Z255BM2Pb1M+BcHV+QfdeZ9kdt5y9xKaK9lc36jlVN
uXc2Dda9iSz3AmlUyySHgrOuBvvs4O3Y5OSx0mbqQt1VNTAV7zg1z3m/TMdoVfbqdvuB/7Q9lQ1p
V5G8gV0Atd6gxKwlDZ8Gl/W2G4jBBDGVDEgk554UyLYFY68VeCi1/CjUTLypm10W8YqSSjv96Cz6
NY0DutnIjfEs4CUHspBIksYswNtpOurbgQ590GOVxP7UU2CP/WWdZtFXUjJiwwFP+g/gEScq9oQM
EZ9pEGXYTmNIc4QAjehK00gJHk0OA09lV/Ps3IsaKo9V1PgXO2s/xeI+ZRZ1mPQqpjSNTqjmxb5C
+q0Y7J+E558114hCfRKPgg6hballl0c6PgS01id8h+8gGtZwUwsiGRFcoGicTS0Uu5Zh2UKLHzjf
ySdC35Vf+Hr6JHAVh5E3vPeF5e8TVhrwgGU4d3TIomTY5+ZECi0u0CMbYTIwK78/rrxvlpK3AklF
UGKK3zF770heYQzEdzPXMP2mbzFjRCNEc1m8K7sV10Kq7bjGVtv5UxEVtylmALtwtkMDmtcv8B12
pAz85ruRjcKhgKIWGor2u/vVwsh1voZueNZa+D+pQ4yEm8BeIxN033Jd1kl0d2IAWI0PudMamutx
MLhSqtNYN7BV2/jIOsVuqkqex0xj9TWR9pV+tJ/WHedX6g0VQJP0FZSv3Je0q1OtqkiPy08lB/XB
9KyTjjLpaLbU1vhrwelsXZPyaY6XN5PNMF7IwGmyfKvXTDHS4SUyunTr58Nrb3RRENHCg9s8fI9d
g3Gnr5IA/EaPK5+mHVFnDLCwaMEx2pUax+syyh7RLRZXvePFGpUfxGm6xvxkjCHci4bFxq1JnVGt
/qxT3YeuUg+4b+EbrW1iqybFSNbDQ5niMxl6B0sE9LbQTiR5HSxOKsuj02xXepj1yWNlEOxj1GTW
Noapgm7Rqp2esPKhJWm3sTm/d0P5M+RTg1DKvSH80to7PvkuBXOHAOHKU55SAuLnfZIjn5tlygVO
T32l9JYerwGYzmvGB13h+mrh2oaQV7iljXo7DxhRHRM/nnijVnIB5LvkLMdJ8Psd/RTEmv//bQa7
d6DJ/7njvD7Cn4dpKIUCp02G6kJkVRv83vH3Pk3rILT7/Zk+vgcc5D/PGOUNv/r9OcVlRv9hfdD/
+vbP4//zG5vFxvCO/+er+OdF/vOMXO+A/v73LbFFlKXbWrK4cDqT42N9M7/P/s8L+X02I3EIivrz
xI2WU0L83rXNVxjP77f/PPjvt38e5fc73Z06zgcOUmzOb7FjyZNXEkde4eU7DgKzivDS5vT7XYT2
4Z/v/tzmLUuKqus/98kQWdFV+889f7+L15X6z239ijaIMlBv6+3/PMLvb//54z/P9efv/noYW1tl
PSIWgXDoo29TKQR1Q3z954UApmQC8ftY//Vt3XOsbv88WtURHm9M9mNeEutES1PHfCv1a87C6vT7
JZuXivkDX/667c+Pv99Vg3vp5pW/++v237//ve33Qf78uFCFsvepBtotPNmfX/x5sj+3/d4FtCqe
oH97rN/b/nqY3x/9AeqN6An5ogOy//N4/7zd359/n66SDQCXvx7mnzv928P+/k2++Cd4XM3eIU3s
1FeUZcLSFLsvfnTh9VDF8+WvH/VpIBT1r1+P+i5bYJD7a8dF7/73j37/8vfLX7fpkMs25gST5c8z
/PU0f/72r6f6t/sJP+I1/Xks9IXticzp35t//8BqRmaAfz3of/3+ryf5/fHvX2t+2RzmTG7/9SP4
t9f1rw/ze8c/r/X3Pr+3JSjItqNrfstUWgE6X2SEpAcglxhJrPdEaXbDTTyMpFX/Lqej+aTZfREt
58RoHn9Xg3q1hyVZDfPPzN2EKzjdh3Jr5LlGS5Etm2Nq60WMaCwh3gdcB3umv93FjAzpwl6/o1vX
WWyxnWarBGR33vOVkdM6073yQY86/eAn2T6f1EMrU1qOGi1Nt6oYI/ao/6QDK4409V7UIJ64cBAa
PoY9uJu5UV9WFIV5gp7AJNBnqJnD0gMEM1XAzNO9FkWaoUf7Uuhf8MMfREMyZNIiigB8irioszez
iNKtUVIlxfm5xPe96VK9xj3TJJcOKqhzvM5hyDZkClJelQItAENsO/SdCkEApTBTdIhA+RDdNq08
TvqMjX1c9FvLc4zDQqKK6bBdndxnShO2NrCHkLBT6JBZFgMzWCsxZuCqZKvPZxrW7FXY6V0D/CWF
G4wy/DdYQWs/BlMLQv/l0bSKY9U0Z1S6TZD21ms7tlBK5mJHAZVuba7tVCiXeC1peya03dix12Ff
HbFNXtKVYI+RrWx8HaJGDJ1TN5kCRIOV7saWz84ezEPkJaBWmSEuDeQCLfL6EBIXqIb5OlfTT+/y
wUBje2WmznhU+ZfxjOMyBS5OprR+Iux32jM7uzSUniB6yti3dMlzq36yiAJS16kIpsX2gN9tXK0h
zc1g/A2ZaJ9aJEaNFu30ph+tLbXxE7XktINcWQfF0H+56U0ZM7RHF7imN9NK3pvaPN8ZGhBWubqF
mbqRLpu/9cpPtozvy0Oj0SBoZNLtvEWMe2sodiDNaMJavPEYXSN5OrdT6ncHr+dFT2u0aIwV4KRX
/KObnZm4Pqg4mOZe7OmMDTiXBoOdfaL9DFG5hN10Xo8gI3OGc5Es34ywKZN7xgOtRbanG13Vhvxs
S2MibJI0SmSAajMRuIeo120CS88s9lPuygQfww5viNX3U1gg3zKtXNsvOTFvzjAzFCmZLaJ8eY7g
CoHjLzZo1hTqQcEL5rkclGRhNSy4NSdyOjtpo6PTdmXcR7ezGDYLUKumwKod6/H7rLTd4GlEpQjq
MmGe6SeQ+1Nh5fKTL21VvtZTQl+bAF+/nXXUJwehfZNWjfgkNdMjgeFr1iN0BuDAgQloI0rUA3w5
/Gn+pfSovmui0Xe56jZg4D6h58nd0lIY03hsdpr3lKwVtJ2VES6pSgIvqOiFaPXlwikdjMNIU1yI
63iiO1EyfZX6u91alD2zq7ayu+/z9hExfQHzzt86fvMqBnXFDK0MPBMe2qCeaj0yA6vP6IxHYJvR
w7PfEJO+ASEcIZ9i3JG5ycG2NJ06Wdw5mfWk4Tu3sK2BAS52fdnqYZU1J1hy8VYX8iBMBJdFMT/H
vnoH2dkxNa6/suVlMXIiF1GH6mnC7N549NrkUeE+uKjSQezGCx8Sp6P892EiZIp2FdmebpBhX9w4
kfFTFeipdec1G+0rdJnPqvAvLYO7lQIagI7+blisbKuQtAwNpnr0IbSm5n1O+CvRu1VymD8ctQcW
8pBX8k0Q+xvqwwyemMgeiWfQoZOISYK122IQ1iostJWkwdqNYcwxEXS1RB2XvSs+pE2HV3mDzeLY
TFiwsGm1wcAeET5d4br4ffr6wsRYX9rRLWqUAT4F8UDrCNmZSlIaJQuBRsehKEielUUo/GJVxtOO
6PvyubGFGdhY3Yspx0ENjyB0Op2GDDkkOir7ba8VT05m3KppbU4/K4epL1RKrJQIIlLjq9byrzI1
PvvWpMtBVobUbdCpxFxWo6RcA/EcELZAziewvk0yxy8ClcJUousc5/pez9qrtp+DspovG0mjs6dh
ZYy84MTY+T3WO30wuu2kOfQ19eaaudUmrR0LMELMvjWejrXgolBu4Gw1ADcz2qODEwcZXDmm6m7v
Yh4q6qsyp7Fluse2dd57IB71ZAGHLcrQImw2EW4LXAbIoxwj9B/eeBqYrMcQRsOWq+5WmsSMWSPM
RUDj9HG0AbqYXU1hZGqfHsTfJFLT3kxNJgMjGiXX2TP1frAEAG2oTvvaMvb2Mp4Bvz5WBOFaokCI
DgIZE0TxmtocZlr94ut1dlJBDPvUbto7NMAPpV08zctQhFbXPyTd8llPzrNRo6uhNVw6BJDG03nx
Qjen4Sp6pKzCcc41JBSv7pmk1gxlHKs/EjwF+5nomVTDXYJS7ZWp/Zsfk47eyMsJul+mjwhci0Nv
Fa/5xDGRDf3OkNQGprpMFkREMz43vaOplTfGTap14Es4P0Eu2HCqVyGfKpj1paODxL6ewSjab/Mw
vcU9M0G3QBLq1bQJUia+Zf45uumjCXJMtct3xpBWkWG4qPQorfKB+SoTOb2+a3CVyhSouiKYa8Pn
cW8tCFJAa6ptLkzieDG8Wn783nv9MZbYcuhuboGSIP0Y3O/eIl9w4Aq7kQMShspi/KQjt9DIO24r
vQoJ2kODXt3msc4uCWHEFlPUfnL84yts+bVB5h3riTE9JrU40GbYDUnKtVkzLtpCsl+OELRbIElW
HXXbRNWmcfOLwf7US4xH+vgieVFHvXlOm7zd6HPx5HfaBSvffdpFzUZKl48+vgLJhXrd2A/ZeJhq
ojgPPS3kno+FRQKpRIrlajMyJnxLiNIMpNtcpd6qXhgIziW1KJz8y7yu7wtpomYwKkwqnL2jF30X
xXSqc6gmBEk/owq5NPzhRnqAWeRIEF38ZpeICaRPGyobi9c1ehJ9SK1g89HUMi16wwvHRk5yB1wM
yoZOjFQ009Yz9UtOyT35AcsROkhUl1d4A1DbYAbCM8PpIp+dgbbcUgBbBD9wXWQ0SHD58Gla6DnN
Mn6oHWJ/V+MKQLkR6bV8TGnEH7qEqQqCHhfXAh4DdOdVrC6QboEsk9EbNpiQJdfYOWW7c3t1Njv/
PNQNQNQILT3BEjnRHEx70RVgoS5z1Kle7Gobc7Fp8pt8yC4fo7tm15SorEJpuATr4mGnz8JktbxH
T91wzCFmQkO9AaCT3g0K4LkzPHCBo5K89b/0ScpLQeJ7P9T2Aejng2bN7OZ8+YbmdzPPkE3EKN+6
3t/FymOqkc78FslcQZOmYypS1HUbIpvn5KEIa9EEtjHjM2Z9CFLL/FASuHP0luLZpahvuIJL1aAD
pzaeR07PWnExTC8t/FgqHiHwZBwubXonWH7CXnKuRVHOmLC9jNP6x11T0BCw4jozH6Peu0Jw8iEm
VClLByJOYBKKUm/HuPcs4/bCoViMabIpP76iBIG3bZ+NNH+i1n7yHLMJ7FigjzamT7pSDFs8NV15
PpcaZw5zT77HRNhmrnOrxRntcadFuk0ibTMGDgDUa1uVTJsciIGWRw3mFNYui9MftfOt4cKuBSxO
e9I2Yhof7XrcCsMm16QE+Ja67IMdeYMNlWGvlt+Y9MaZuX7QEqv2jNkA8CxMMZdE7dHlmj3zbeFV
jyiIPtgpt4Gdt8heBRN/l4NG+yEw6j2t82PkMB1Mk+Gisa7KRrdgVyMmLkoK0cUGStLnXgDCKsgW
+9xJ/6HU5DejHdO3LtMp2iJ5D2ec0husRttBxTeZsixEJO3r1GUnoNl3i0lzhmRc8GaoVX1EY3qd
PDYWklECBx+9EQFtq8fUnZjy0cpiAPfQcuggBBCnMF4BwAQdigjz90yC5FMgwKzYMXaWOT8YOual
jDMw4RPOrRQeuK192whKwmJwN+wRE+GgBJnelunE3OexcDlLy3Jst6Xgc7JGC+pQeZ6xMq+bJJDa
c38mLflZgzFgYSNDrqpejP5CEztHnxgD2Nq9VVs7ZbEdY5EC9a4DFEvnJ2/17oLYa/KchU0zL8yk
f1WJ+WE42kycsLrX52g7DyILZpjcQdpREZKemGHpIreQwiTmDMkpqKA9p0j6SE3/MRlXbJxJfjPU
/l03NylI1wCi5m2Kun6TtG6Y+8zuNZ+jxLWNd1Ifv+GUM03MgfkaIyB8mPO5Ie5a20c6JXxExSbW
uby21z/Ypqk9hAiwDpOXMxg35kAginQFoG5C5sAc+0h4EHe8ZKI9dtFwoSFQbGtEf33RPGZFdU6I
V1VdC5aH+nkcfGbwwoBqXKyWvyzc1P1yRSvgpbG+ZiRJTblkIQMrfGK9vHWr8dXtx8+0HA4LQ23H
EG/oO+2wMccctFy7iaYOW98yMhDg4Gmse5W7t5JhKEze8qxwLAHy08EE+a+Zjf4E/dNDNNxJS2cQ
ytZ9U3UkB+hEajJUOhe2dWkJJp95PGydZcKoobvXDbsOBVgiTJgK+Nb4aChYob6sdnEy3+FwUyFo
g9syIstQZdGRrdaL59959NoRmZQuONfVsDBkFNgUmI6LLykzyKUY7ROysY3q5H5wE/RDuJ6LxxYH
6EnPogPHZNA1ibmdMujhyO24q5ESLGA4dJ5PfYzpUvT4/OJ02foS72nlbsdWf9EKIFAdkTbRNO/r
KYLhWmB6aV2JpGr4TIiKmG3zSH2BJ5wCY3Q3NlUlu6/xWs+PVNL2UVuVJyr1Ucgoh6dxttT7Gr4P
/6VqTTR4XvY1u8lLMiREdGBI1pQ0yTMyEF3Nz7VFmlJk7AswJJtKVaQS4GpxMkZ7lnzJKybsEdPO
MMr4r/kOLLbeH3E7CiycLhEv+2wVXzn54wRWfGPXCFobMrUD5QyB7/UNPFMJc9H1T1b91UQufMKk
uRriZGfmdorpdbpocuMDEMQB0LJk04YeuR0+0xGEFyq2HaRNf9Nyxm99DeCU6XMqjWN/Vc2g+nGr
zilwun5omXzFjELrKIYpv7UK1WwyTHZhEa2J0+lXHRWXADdxemWNzbbebjYAfA/JVIMrp87edLXx
NZIYyz9WMLsmIUW8uahZ3IXMdyJhjrnZfNXMgHZuXXxBD3qnoh6hLyVXS4xQteULMCPm96Cku8Q/
uDcTV1NOxSucyu+pEe0MW/2AZLmKfHxeKWuUAIdYKvfJF9PFDFB3u7Ts4muzu1adha6M6Z/L9Cr3
jb22tsKTZr4sbH3YFmkldykCRodh86ZpxifOUdQgokHkMhI/08UzDHN/Uy5EhedZchSF/ogHVQtT
pn9PloF2ZGyj2yH58qfn1jOf0c88uKWk2oS6YqOzCPooSjeIOlAkoaV02S1Q8HJuotkFedgSv26+
6o6B/8N8mkqp8YESb8KHR1MQ4F+RkzZhmS8K7ocABgnDPEUiWfjxJRaCB4JKDmLVvVlx0lMKA75G
MOKxh8Uli79LmiV9OFyPyrjxk/i2+WbhjWLEfK15OSXqtrDYqTmdgW5nbJEQ6C9J1xub2aiv7GJ8
mNAp7OYkvclcdWn66Mg8ZrIWY1ji29vLEZv3NJv34h0p9buLc7nXOTBz+8lNnHvDqUL8+efEX/b5
gAWlmE99x9kCWA3RyKE39Rc52B+aiySE93XEVLXDjUszJuP6T2S5udENdWzlVd46554FwLeIeusG
8Rqtm1dPiy8XsGitqC9zAyqvpvrPhox4tAJPBTHw2HSRa40AdXTdRiwScbRQxciqhn1FaBbKkuJU
R8NHZanbJpELfACbPY28dwviGwknDxhSUFMhtfeYWPLCNC0kWOmbAkAwlCEKiriUz6RMDpmdnzq8
xXpufxF4Sp+qI6HUIpljN6V7Y26ugHdOQdcWx0ZN+EmIf25r+z0X/akzmMT6drrNcvy32WB+JFF1
24F65SVcyOTahYbQL+NlpUG/yR2kGyn4i9G8iwYNd0b0s1Tag7F61nDsPGj5m0LjYC9GoMU6MLrR
QNtZNqE5iE9XDkfDT+8h4sTHusq/hmj9sJPibRbqOa+wqsDoNjZ9zXtOx6s5H891lt5joXinhHjX
V5mzC2DUbuY32YCx93Qu5Frpk6ez1FawGC7yZvnbqZz2E0tmaM60ZvXUOKFap5uQvPlYgtaZ6mVJ
Agoq6LvSG62Nq2uvSzxe6q1/SvzqbLCEA0XZD0CfGVwbqGqGbTqmLykZgcFPazeftll8RA2ZEtKo
b0ut3SBhY3FxcMdEmD8c+PrVuI2wvTp09IpcNKRylveIITeVi4aEWJ/DPGJhSkT0nGWoYm0J+WUZ
3Yt0seBAN4jpyabZO201BnowkKaxcd003y3/w96ZLLeOZNn2V9Jy/JAPrTtQVlUD9qRE9d2NCUzd
RQ84+ubr3wJ0I5QRL82qJjWrCQykSEkkAIf7OXuvHciLtMhfhV3+hnT8miA7dxtxnnKFPON2kFsN
hHtenKPWDfYkHK1l3wZbqUE0i6crzYe3lnbTvnSsrdNC+uGWp23J1ya6BaHopHcHp0NhPuupBxeL
3fyhlOXdDZLiDZgmVuXM6DiL87OVPkGQ2YRpcVOFzUvYoX2dT8FpLM1VzvRoFwhOFGr5V9j99lTE
X3zZXFG5vfaJiGSVYPaMTsbWidVFamf3TWj+yMgHY6EXMq3t1d71pm1oN9wY8+ge9QL3YZ2iDMVj
dWA1dt+M2Ytq4ndWvw+92zRHiR/Eyid/A0HgxVGXlfJ/MD1oj2HIFMWnUH+pufa2Qke1RmyfgGIy
D5VmU9aLR4spQxlcZiPJjFJpV6w1n4eM2u7Uyl2lonyD0qJnTY8QB0MNlXHY4weiI/JCo0HAL4Bh
pb2z7l2NbfdgR757GABuKlblxyBLKGKSWt1FPYtGDVjpSHKNihHdq9HZj3VmnLQULXM5lQGdCMlC
jSyIfeYb+3H0yqOjucjxRw/6rmFld9pYo6mBzLFfHn4952cgnX9OtG82Mo0StMDK5F7VOCzjs2Kf
hu4myIcX147ONH7anZB4qogOPRYyS3AcyN8EdWQDA/VKWq124PPsJoOJamv7VPqMbM3S5mmC57fv
mKFXPfewrqIAGTX3aihe2wYEVCS4+0xaf7SNzttL/6eUI7CXlNZQSd14qssOuSQqghpvitaODRYm
pvaiNz5xA3PRMMPOfP/Nim2wOYISOlQl28MiH+pIsCrBsOSWJ5wjc/FcQ7TpHqQv30PPxPxCvMzI
IOy3Pujo6FK3qVg1nvnsLZEaOzzC53L+c9HcgbGEUSIQ/a333CfXhojh5gcSVJCpj/HlpIu7TF2r
GAwDypp7iPfcTlwU58qmpCmv55izSrof1eBIboaQvJz0Np5bBx7Y79U0VBe2HvS4ICyuCC8ft63e
nNoO3WMZlMOqGJGsIXTjsoYw3tmfnk6mug4/BZ14mYRUQoXfrgxJSoabWHJljhjvQEhdV3H3QugN
06EhxtZoZT/7aKrPTdLsA8rbusNK2Qo8brAjEBZcVVsv1F+iUZ694CcqKCjI1exFYMGpIjdneIzv
s/7Jt7CldC5rtDBAHltg/R6aApVwgTLDi1k7S2R5MGT2caQbz4nHaJ2AanQSSizQoJy9EV3YLdUX
0dlXrLEfhJ4915lL7meFwaAzQFAEGqww19xHsxQuRpHJQQxYtOsHm8ohRSp0mpQ9Mf5OKb0SLM1K
K+HMiqvBSZI9yiDeZV5Y9MJ2uiteJwyJGaTqjd/RXOkC3lXPjDcyYug9WBCW8tRdJ0IYW3/qHohp
YKJqlTiLIf2sLApWjvpI4vKm8vL+kI6zuyjFM2KCFc8aGNUBjal6ovgkZfLaUuTjblNomE2pmIGc
PQZxN0+gzR+OwP9KtRLQOcWlGz1Ds9SbyNvm1pP/W0mFBeOSxty1ucQ4gGkQQ2WQQtNjMnLrg3kB
Mkexs9VJm+2uOm1G0GSt2nq5UzHnp+0hut49tiUVv2hqQaiDUdt5VpDA4Kg2iOeA31VJe1tmNIFq
ANhrpy8uqMufAweuAhEdlwM4aKOnrMlcSpEQioWG1dQ+LG2wA21EAAxtdxylDGLSlHhsojNBA9ee
sq29TRTXjgTY41TGGDSSHKA96Y5TwM0hCOz6oqfenrhYGuJkeBI5PlC9eaRrxvHPJ2BzVGT9qI5P
aUFZnXVrhvFVXFRWt8t1Mjr6MidAStI/LSuK9oo4nYuKsxgGGLDABrknC4gXz8u3ELBn1WXjXEzd
kTgwMlyi4ikXk3XAcxYzhBXjya7nnlClk1pkZPi2ZFIxryWwByZkt7VDTgutt80L+o1Zw4XGMks4
T1mKbUwaub92YaubUCKcXuGb5RKtlTtfktfpMENxRy5hK62cNRn0Fiq68hJ/7XMj+G59oxFQ9hI0
NFz2G4JtKsEnLh3+pElSKKxvwbBGS0a43bNDpixS8OzSpSh5ERS3OiUUziga3RyVbUjaGWv1iuUe
fxtK8c4qGUKNeZYl6fVshYsSPA66g83CnTjITCNfmOwimsVW6OQ7DxlmCHm+bstXopCbu8z0t108
PoNjuFSd7KAmxAV6SqwV+UiLaAIgMEQTL9J+2hkpdo4TvClLtBvptqeAHiqFQ8/0KgAWlM2F+iAu
h69ojG+62alLtsUToUjuAZ9Stw1KpVYNGtSNWZaHNr+ocs5kx8c1xYUEmUWd7bFhuBly8yhNnJ1M
KxzOOVsZH0PgvOrmz26YPgguuvUUeWNOeTPVgvCLCGN57UMFhrlEq0Ng6H7wIUttBsWQmTLjEVrf
XfX0mAX+qTjstnWo/fAq20WqUOlrxjskBbYmt+nkvoeJTU+HttcaZSxzjYm5yMiMlXXt3iwYK7Nh
JKqs1o6x5Y8ngRVnFbH0sfOWyWxQDDuCU/epiu4JQ9d3lXtj2hoTQ3186gYAVbVOVXioHpuOjojo
8d0FeQ0GyAOvM6QT/31wDuvmxxzcUFs/zS66cVntswjmrth1w7Ntshxo8autQiLSVvGhKpzwOihw
JRCHSOVl2vQ1et6i+wE8Ak23f07apFvZ7UfvUtBXMSX4LtAeGooChZl6q8Ak/3OIrcfOZ3kYp2Sw
ogV51Vi6V6EcIYdF9jGL41sy4oHQONBt5KRIf/CoXxsdaz6ocRT/Vf6pW/1bA5h7n4n+YDD2kOJT
wPpM33CU+7wXc4nmsjI2ZXXHJyLT2sFXVCkn3YcWGM+p3CRafMh02EKVb92UtRefCnTJa4sUM77k
1ai8C84jQNklXpuw6fsrhTXLnqPMBtBZYfs6jsU1d9iYWbC1wlQSwUTN0YGo3RiTv46zjKq/F6sb
fVIfcY0WpAnje1P3iCgsKb2GhQOhj4yoDQa69joX6yjT3qm1979pwYHuKzJ2zb7qatps05C/Swkf
VNosjar6qpydOTFxTfsAqt11NG8cqm+Z5snT8hQ+lffOofKgEsGnrd0HwAXDIUMgvkqQQFAgIsNA
A80tqm7cqJJx2FfGQ9xGMeeB/lyrsN8YpinXgXVwBZ4xe/KegygEKlNR0y7qrN9WgPTPGYj3FQlY
Q1Eey6F+6KSa9iYGpG0HTGlIiAVlkMNhXaXlnosHF7GLRalx8f4adOKYwjHGClT2rLySYmtVdXvV
KfcuzflC8wm/qjKqJdycLFKQlLwfAbzW0N4o+/i68keK/JQZcRS+9a0Bk1TSlo9b48kSpUTd8Zsq
c5+UWQzWxB57lbzO6IhtsLAjJ0Y57ytt19FiNVKtJpuj/4wxbfmiwxoOkrlqh12WlcDD/CugZOdA
sFZhWYYOVsGL1RLqMQZ6aE8pJjnDJ0MuMDbp3hhWdVu2wPQjAYljpP9pc18K0oaVAN5Mv7shRMa4
ihyr2zR5Fuy0FPxbabg/JUkqImuehgalmV0x3ZAjCtt6ZHy2pg97WFLjmd3+lIITdMrS95IkJ4qf
DXM/DdV/PgYXvaUeKwI4Vg0nl1k/DEl94VUofPBpbtGZP8L3NpHf2u92V+GTtwzQcp5J+popL81A
raBdcxADcfSQ/JxUPDwaMy0/IJbESQu+AGl/wA3Yt6G2ximS7gbfjTdEATxAiKBvKnHyIyNHgzde
dxbdA8f2f4Q3KFAYVdZ+P21bs9loXXUGPJbukWUcx86/VjUNYkktIjFI36KmFzP8j89Z7nxW03C2
wRswS92EfniBITlfcXZqCILqXWLj00rm2Rl9lGsRh1i6kxrDZkf6kdMcDYhJLfh3bZyMc4sWyFQE
axYRQQtMcckn+TQTC5wxrAitILGrnRJuBnxvZrnOSkRPlRteNPTSqLm9mnbTXKL/ZLR3x53WNN6m
hqPs2SFnS3SbFnD5Asb6otrXtnEUHVkOCYDkbWqo31JBBqI/YFcytc/AaV8TO3lrICpz9pv7vuS4
2EQP44NKdmKqwdVShCR7c6tpMR00Cz+fWYAEsXGxUWGgY+vwNXdolhE+McKSCx4/cvzv5FuFX3IT
UC+gTEvRv/Z0fIcsq5zgc6iHu9qUnyptnt2xvqcLAYU01gK+9Ia+M+6y0mc5YBuzeoc+qobnWtjg
jfTQc1dtNhHDpOl0naVvXajSeDP8HsxSjk5s7mblTYDwJXWBheXq2A3ioiNS2Rr3kisoR72XMXD7
Qnux2uhnZeLEhmU97AtAzb2Pe776zGX97BHouo7z4rokZtHnzsmYnsKvO2R2dx4ASuCd7WmebFs3
QlKn22oXMFEtlUy3zmxzYfD5kOYnDU13G07eeUCStskN+z0l5Q2zcHiCIXQanGkxlJ8VgDAm7tml
ABRI8nO2J0BD3yKbc5hdQGzMxd7oh+CyblS5C+ryDh/YVncKLv/EPlUsSoOm1DDKgx7IvLJhhMdI
Fn+GENcwLRA1lGt8bnCKtqCKw/SWRZgISD7qsUCE3gWVjfVQ5/N9MDK2g8wfQlXdWK21GYA68G9E
mx4f7calWr6uqPkJgLkr8tuxhoww9KSVXMaivA1g3a7MQdGxGmhiDBmJQWO6LxsNQIm6bibdgNrc
7XBNgFdLmJSp+lDkoD5aasIRWYqrZiBbOpzOEfzqtR+W+VZXzSkgBJ0IYITqKI4MAIxb+DXPEYvF
dMDv0hH6TvMdDhyTfgAQHwENvTIGrOAFWrTRRvNVNOW1rTeHzEvHbWMw3yX/QlAPsjRyLwpY2/1N
E1hvyr4ILEbNIeol7bCfHhqHwnYgVnbepxybV4pfduk+0UHZD3lAryS5sFiUhgHTiCEwr2U8XIc9
kuq+Re1hEMGTZjtjzk7MxM1gYoajPFXtVamf4MqANqvM53qAd1NSMHUyMCtNF6+9XFzlk0X8Vnxn
M6bsXNnuk4pEPmWcfO7ktkseYEGDTIBMisnitrDAkdO0MsvB2iCj5JEbMNlR6GJqeMZ6kx3JeCHN
xtjJpmFWQrHRI3RmpbT00h6qDz/uPsjDLv14WhnlHeHbLRfNiBWmeEF3/xENzmfbFVsf0rmlp2qv
awP9shGQYcmqXYRvlGRp2GMgo3imXVvF9BA68imWw0En9AhTZrnRGvMy6rUZL4tGp+WG6NR4bS9/
oqXelrrihkG8TufZO6fkDqv3b0jWb9LkzbZmwEFCFlF6iyXM5PgVz5PvbSrQB1idjEevqFAjeT/C
Fmk7nc5LDUzCCqFdi3B2IObOvcdrRYE7cx/1qrts/eJ6Qfn/b+rBf5F6YBq2YS5f1fvwb8Fn8f+l
HpzBo33WRfP6z8kHv971K/nA9f5huxZ1FoeKlyEQwPyRfODJf2DeIrrAFbrlkG7A3/qVfGB7/8B7
ZDmSBrLlmY4kFOFX8oFtEYrgWeSl4loltZQohf/896//76ZIRyLD6r88/hvtq5siypv6P/7On/n7
30h5m193/OCx7hmSzrd0iVJH/GkaOj9/f72L8oCXG//HChMva+xcv0BhUoTzokOS6XtR2LTst2Pt
Nv6FUI31iXmQPrRyZepamLraUD6UsZkFP6WBi/CD/I1Ce7SR3LtPvaoazK8jHrhXwGyd9tHFAMUh
/xC0MllTTVaq6ihdla47F/SKQWrxBvBWWt9XjhxNUuzr+ikyc0LSYmbQ7WEoiTKas2iMYue5cAXe
WTwMwToVJuA0FXbpdaJhW8SdpoWSWShUYqQGgGAuoc1izKdSETGxc8NRXeOH9K29SF20VGbbIf/h
kwTRRm/T/DfdRV9LhyBgwo+IDauhJ5AdIAQLsMARSdYYn+bIHHBd19oI1I5YLGDT5cDsEOxwS5Yw
kZrickxZyYXXbW6bUPGod3l1zV+j5lMfw8Ch/5vFKfelVxlWSXAsBeHWkEjxtKLRT5L42IdZT8B6
aN/ZvchXsTWhnigKaTRrIkKZaleFn7yZdd9arHC8NDw3QZdF2OckJrWDbttpts+mcKDq4QjP/wFe
r8Y14NcTEUaOlVnrMTLGE7HWVrzpiEvSV7aQo3fT4uXvHy2WoNY9L/TUhwiH8DGAefOuTwOhzah4
6wTiKFX2XePYDr/KsZrfRJjAjrO83r+C8sjcyvStBwDfIcpOgsa2VKFIu25znVYNf9Y8JbZp3+Yi
tZA8kcAIX8ug27SuS18+Il/z+13eUWO59VozZamvxXGM9oJ786lCtYmbECUb6F+jNkmBtSEYqJtp
qOmRRWKEU1eVNZBDbMctsog6LkgTa8MJWUSkdYQdgK1xfzqyR5qCs7dPsC80iZevsgIbBd2TSgao
CaMg0i6yQFjUhUxBUKGt1OSCEROdbNDE1WgFOlPa7j5GneOgIk01Z+tj8A+uAtWOJoUlwtF2whSE
LinVGRi7lRnv+8TpyzMK+SA4a0MwyKfc0TwTZioSM+6GznxvaAMQbDNsXHFUaGYgNyeUrh225kiU
u6DmcEqmQHtRdjbed9Ky7gxiR4iNiAj8Sez+RpfQ67kCyIduHIdylM4kYmjg6KBESB60qu73fW6G
e8fso7eyEwGpBKYDHJgYqKKmnuW5Wb431dAwSeVrBnYJQGDS82obpo11YVdGeY4CbO9YPaxrLYGc
g/9xeEgrwRw8couLTJYoGEM92Xs+wjlwPYLUJRsWvBP096IM/A05eoh7YyM+BK1lHnU/cJ70sQQS
GHqRQ1/T+rSzfnxt67QCmNDZED16/7bv6F/mhpHfqhygqjBrlpJhV9+iIW3fOtYIKNAj6x6CVB2t
EoyPZxek+pZ1vdjXQ2+8ZHkdHSz0wEcxcqmkLWUPy4vgSLsxvfLMzf1DHQXJQfNIoKo0EVyiQ4eO
WxYGKX6MkNfVRJg8RJ54W8IWumFdK/ctiMKtdGSzY/7nbidkvoeaufkBf21+61mMLpFsqrPFqbgH
HDPt7Clxbjrb117NaBz4VYV6gkrcgHNBrlHlqKJSGXfXUxykRxHrGJJDtB8OASQ3ujPXIpzQzq4S
V4O+QpfyJ3jn/L5qs/rKgEzrkUfK3WnV6pl5RPCqPdO2pAXRyZQ4RHzL4LrCRN2EVipvYeFlu3Ec
yEOwMgnszuuQTyhvC2sWeyoLwXpr6RRPzJjLvDWa4Q46Ef0pFuJrQQAdi+VRjQc/MCmgpr23TzKX
dluNiMzIiEvEgw4ysMcd9E6lAc+41Blu9Ta874pKXNGhqa9w9jAr4/gczEg5Rz9LhqOpGiisBI3t
UAFZpzIyhkOSUkGkMTictdjEZanGfO82CzfAkxsMsvK96pmGJVNJf8mag4srpW2laal97xZiY0Ve
CUFLVFdu1dCJGFWI9DEl5KJ1x61p6vGunIYB3a0Wb70is06Om4HHpIGyhmFibrAdmKzebXlOs5HO
FNna+wGVwAWllJIuDyQkc+qHWz/Tqyu+A7TmVh5joOqLYu/p4H5iZQjSHCcwPywv92NVehT8Jjgh
GYFlecVqWAuM/FiimEa67TdXckQN7KRjewoTuORABPpdw7i5HQJJS7roKGCKzj+3EPV3oyXBLNup
ux+4okEvTz4LOyp1PivjczNW5gcJm9WVE9OkVHPTiNwFaBl6iPc+odCgZaQ+uG4/HLUksrfx1DJP
jxHxWLLliI9jdwwp5B5ydC07i3CoS3KP9GPWxt6zlJl4TCqAoJovW1RlgdwzhU13WdPYJ19DNsTl
zSDaoDtJG+4WygnHXWlb7s+QhtyFEbF81yatunPdkTRfB7pZ3Ndo2DuDSmM2WZtkYl2djYIMbaqF
J5Q1tFe6tr+m0Q7bs826K4ORYz/5eLlTKfz1NHTBPmYRvs0jmW+JKkATpYUxlWkLsmsUUDJnkoTQ
vlb1WXlphMMZKTnC7hQhtc9qpJg4HdquShAv9xONAEFY2RQCmpMeOCjBosIxxHRsY3SOAg8LyJMU
M7AXY1QwuDIyG3FVTNWEBanHORzhOG9iBOUiR8ynYr3dhz0d7xiIysXI/Y44ZZSegEY4SzOgO+mA
VyaJJzSEaMHibdzRDVOkEFxGY9veUeWgxJRN+WEyCnFsxqjZac7AYS8R6gcVw0xteSivvNrZOh4B
ExEkIMxLWF5W9pjUr0WlqMzonb3Pi2FWug4tC0itVCHOglQdaa9iUMRsVj2rFoq31U8K6Q8icapI
NqaCOOh7c1cnde2fh8huUFJGQdruUImA/BuQ7k6XLl8SXuJyQjcNbI6lHfPLqsHLoPozN/WUirIR
MokT9kgQalaaMM1j2zNm4QJlV7IOwIO12qiTJ+Xab8HU2SZQxv+RVdD+s7h6zT7rf5+XV++FGqso
CJv//PNDpui/Vl/zmuJPD7Z5E8E7bT+r8e6TLDze+r36+O/+8G+fy2/5L9Y3FusbFhb/95//wq93
zh/hP/5+P4et/W3zCu35T0ucX2/8PdyNmDabY+S4LEscW7j8zj/C3ex/0KFyLZspsjSFw+rn9yWO
8w/PtpEoeK5pSCkt+3uJY7JmckwhheUZQp9z337/F/8bSxzDkvMa5k9rHH6HSd6JIQzYMo4h/7zG
8fQ6b3wfRn+sRf6GjCCF+cOlb82UjApRcqwDzmKtrl9cBx45wuMTJoSXKdNu0tHH8FXqI8YHZNud
kDtCbgEQHeA6jKlNRz3obwJgzjKaNj6gKr9i4T/pMOxRtpDeBtK8CAOU1TGjr4d8BBvFShXZXS3a
FxZD+wCx7qpq86twILW6nAveGD71AkSoVREPKlpMNYb3Q6/kvecVj/E0XfX28O4qvBfwOnZtNl4w
kpxcOhNekl86idGS3ibPiTdaa91M7oomQp4x4bY/5FgrUZDXd4kDp8ssI7lV3LoQuMJxiSGnmYNz
aXSU+6OIu2oPTVLLfwJaR0U0XETFLlcdCKv2Bm43Coe0piBJOKlf/OxDXhwBxVo1tv3Y9jYetuRJ
k9CMc0LvcGZLkknrWxruBVOxUszQ6/fJsFF59yXBC+ZdmSYnVzj39LS5RaqmXMWk7LkV2Gqno5aU
v6J66hqsemN8NFh/rE2LdlZSTFuNRp2hi2aj95tmQhjstBScBNVfptAQVsjqMIYnPe6gyJPhCzPu
7GR83IRvoUZnTHOluwGcDy/X9HM6EOEhgSATq7smH+AQMVwbbXI5xQ7aCtxfK6J+X8sxJDB2JFyX
tOuPIr1JAufaCdp7uyVIj98BD4oCGjmcFSF2OrMpFa+CDmIMGsErBLMZSaDDW5UlhIxq1C/hW+68
6Q44shLv+iDOvYIR0/AlQJgd7sYhB8jFqth7I1fjQmOon6UKD84w3cDLR+UXFUy5abHrCGVdzH1H
w8a+rCWE2hmEqYRp+NiysjuEVXPGn6VgjnQPhWvXTOYxSk5OsmNZw7dHpgN6H/TVNQLWMTaes5QK
nLAI6wrc5FJgodsZAGLs4bYO8/Tg1OGVBeMMzYkP1q3LXzJXvSRhAvZWf7Jl8qzmDKCkQ51DqiCA
svx97M46nS8zo4eWIDovbSI0kLXSORx2qinQH4q7KcNcFdq4HVR/qug3YdZoUcv4N4JJopnPiXDR
hsj7u0mieymLgzNRKXOsCo8+3QerwGrFTH9tNVZy/t7UIrIpqPMRs7miCAIo54LuxxfU1FAhUZ+4
zWcLKweFBLXcCej0eiyzR4K1dsiKYdxArzAmavTMjmmadcTnyDDfYNZF323d4mWFjaEjIox066Ps
qniTj+jiq/BIFyHfVXqun6zInE699Kevve/ntNKgyYaSgiDTZYN2r/jaq+e9eTDeDrb78uuHMQbr
kkI8jmrco7/va5NyNlkL0O/rZ//067K5z6zAyioTWshA+uKBE/PrUVLxNW2NKB43lknHxBx8fMtl
JhEcOw2xS3UI37ON3pm1DwwfesniJsBNPaakbQPBkZHvHSAQGEirZo6E8gqq3dPwa4+OCpgv0qK+
n1peEVcmaPtI7r5fH81vWl42ci/ZTA5FbG3mkpgzrERZEzMuae6ryARYsjynzz9YXrJscno2xwAU
6fym73cur0KOx7uiggUDXrPT8tzXb8J+yE+WJ7oovsM3jBO94ux2uuK+bh1/l+QEP/aZdjGOe9Xj
waX2LomQZ7hxLeKRH7GeGcDTIndfFrK8MWof6Voz2PCxun1b4n3ou+KBlVd1bs3QPAgjvxKTT/Jv
UwYUuHMC6ut13oGpDYPpFSH2XZRsoO4QqKM0pMMZxv+hjK+mzLcvh7GDCqQV27wrxMqXLMLRY7mn
SprlwQwKXJUaVufZjqcUiQKxQkNBfE8TNiTSvAwGdQ96Vz6suZfKIm7FQWZroVxg2j3tB+zcV1jd
j4lJK5d142tZG/Kg5VZ9yMbizSbRbtU4ZXgI6859jOjOZ0ImhybSxFZpbnbU3OBHObafedjWd0L3
ixuzI9bE7SgqNO3DlLfRCUPMTetj6CLWt4D6SgTSGN5lcejvtFpUWxWKeFtL/aVrQtTiQemeEm8O
LTaYln+0aoYmhrcVZ9euz6AhFSPRPPit482Yt/gWgibZyGjFZawwoQZZcLSHMtwL079gaQS8xeHC
QtpeIiqcH7t0hq3OOw69q2cHjHkgu+bNFPnXXSf7HbOJ7DREOnQOmkb0YV2bYpzqHJopVAcTRMCd
QWDkzIJDhgZBnje3EfnUA9LEyoTLs2wWBloMO+3Xk8vjUenmnvoRDXdWgmtzII162TQMwKSfcIZW
JzEHXQ9zsJWm5Udlq/JEtwrsyR97y3PfD1GDPGk5FUlAbDjkYXacxpy7+2pEAh0xV8AqgJgpgiWw
Xn6KJgNMhAkcOmsiC1cdCj/a4tExbdPytGywhoMmXXZdx1UnknufhejImYna8uQwKzDBBByNMmhO
iGWbU2RYHJg/HhosctZ+AGoLDHeH2EojDeRrNzS86rQ8RvnVIX1X7yxeayAuWIpjvk/OSL6G1MeK
j/NYjod+ctdNKMFrjJA8vLhz1stxRcvG4BjOh9hRkBFLQQTRfJTDeKL3ayqcX+CBvo9yO/N86nmz
7C0/SMfk00G1t/3mrCywleVEWPa+N9OcrN2oIfw67lqBe3/ZRPNpsJwLagkJ9wl82OHRhpvPCYEX
HP/JskvUAbuBVr/4kCmQM+rqqEdv9Oiak6/79ibBc4ACZf5a569s2TR0LbdtTuHs+7nl+8Zhaezh
JMO+1BFe/LHRdL7i74fL3vLcJH5QNmyObtPjmFu+0+V0W/aSrILS7Lvuejnfvjff5+D3iYhR4qhz
YVHo0gkeDFL3Gq3RRLOO4W7ZpIHJcdE6wOzLY+LzkENF5WePlOf0dey+rlHskOlq2aXjwdCG9+X7
wMlAg6T+r46h1ZJi35Ndsxygbrlmv67cr31E7e8yNuvtcmC+D9FyxP7ynMw9fLjprG2ej9hytYo5
TF0sx255vPzE1AhqKkP9CU/Q7xdvVfMNLI/rWHLdRZ3Mjkz7VlGekt+zXDLLpQS359f19f0crKy9
pNi9H4KiOtW+xTwaN4Ksh31t9NXJrpDeLj/7esH8XBHQCulwD5DKwXgIfrU+yT/2/vKcVpWkjTB3
X6EGnuZ7YxPtkKaTMBvOGLIISdIycHSsdJa93AsRQ3rVb8shNOYB5fuIZsDPfh1R9PjiUMfa1yW4
XJJFHVIsCQKDkdJJkPglXXCooK38OoTTldeXcwGGMdcSklSDKfYRC3NJihodKxWdEJnO/PCL+zW/
UFnGbU5NBfYmFKT8mwO3XLK+yz2fvoDPyUtk5Nqbr0qP3l3CrGLe/X6M0hkbT0q69Ug7mRFnOcLz
Rs1HXV+ezLpGw7cU7yD2/jrCjsf8Y3m47C2bZdxenvOxkfp56R2+h0vYTYovaR45v3b5/T9yL0Bs
l9TIheebTDZ/GDEmUOLc5SMM1jAD7pafmQHwt+UVg8H86LDsLj9iHvbrvcvDwKQbsDaF9tYpFYZv
fpNk+2D+SN3MiFv2vjf/6rkc3CUX8PyWr002fzXL7l9eTn4uVbUp/Lk8ny7vQ+tw4ThWtKdx/fvb
/tV7//JcEk5iQ5Qxp+Mff5hM6VfZO/12eW0xNGtRF0RUVM2H0c+3oxxP7cmm1fe16WruVt/PIa7i
YjN1MmkrU+6HPr3Aqp3tLTEfi+VtAeSLdLW8ZXnz8uRffs3y8J/eA+UGe4x1mc8fPqysZyM0yXGe
//bXr/t6bYf3giPOt2FYXbJffr5sxPz/fv20Qw2oZ5wo9FwYJuqe80sZug4NLyz7Y02ZewuPPK8O
ELoa9BKyPkWhy7Qgz/fTfI0a82ZYbu7Kihl1msJITtM9GTjlSYuZJZTLLIHOLYfQz17Q/NC4mq+A
MWz8nav6y5LcWAY4M1vRb/Pzy1Gjj8sgk5+aPzbLQ3cZeZcnYw9PyhBSt47mu+3XZhm2l12ayZxC
7tjA29KbXW+1H5mtqi3/N9fNvJHzbWF5SKOHO0KckyGEnWRkgQdwiJGnI+ybrw2W6vwJlqeWD7Rs
AGSJfZel+8ZzBmj982QA6mV1iuZbowsiAb8Ht8Bgnlto3BhY6s33QPKak3U75CMpABFjXzjPUsb5
xrrs1U0WnkifmeYB1En1Hw6CTViwDgPxvFn2DJzPNlaVQzMPvcP80mWvEsB6DH86tPPADVS1PCW9
ySlozCP28hg0HUUlEP524+jFIZqnV3IeFDLTsRkl/Zemm/pprc24RbwqLHKWPTA6p5C88syaKIvP
n9Mt6bMveyUfDCZfe45LJzS35pmGDFfu/MGXjWjDdu6QkEA1TyqyXOdz6/OEomAtr6/LEDG52/oZ
PFGWcX2o7XCUij31bvD0znw1jlpwUzpoqZcTB5lxDqo8Zzxddv0G1P3K9i9LL5iOkzPjO6lnjetl
t50HbHBvI8y4+GDNszF6IAz28x7HiPvC95N6F5LsUgGIS+YP8b3JyOHdT7XcfT/lzGdQE8AsabCu
UaQgnH7QtNvlt0FsLL7+xPJw2cDUnaGY9XObBe52+UXpcu9adsWAOBeRYALVv3OAB7MYu/C7oD2E
SJ2deQ6+bMrlVHPmNNkUcVCicYCXHyD3ZnHQlK/+fGiWs831Mljiy2Mnhw66Chur5eBar2Zn/j/2
zmy5keTKtr/SPxCymIdXzAQIEASRIDNfwkgmGfM8uEd8fS+nSlJVqlpl/XAfrlnLTLRMZpGYPDyO
n7P32sjJooliQC2+ry8JPUJCTcvok2ZfszZpc6qsv2Axl01y19QlvIZIyL1OchmH/X/+vYgasctq
snLajKiEtCdw3CdsHW1TjFTg67tJglnedwiXLZtxHwbTuI9Cvnz99d++lyIZDkSH1fJ+NJWacCzE
aSBoZwGtn7qGRhF8cEVM38xkRC57V3sa/TndJ2Rgks/iYj0OyEknEAD4wwyaZdLnZN3q/nw2isuk
l97ODupVXjdPdTf7h1RW1xloIFNYbMi95X43jSm+J7Id/NWsn4cBZy+h7XXoHym30+Mw6dZBoisx
Uo8LIorXAv7KOjHsJdqVc0A39+YnNhF4I4D3bvQuKbMHujC9tRh1by8yGpX4tMJdG86PWTglu6bz
+kMtSGS33HAnGlUtCGeTRLpcza52HIi6hBKbNjuFMsClYoErk53FoBWYeIhnU0Pit7XhVC/cxh3u
+mHYBRE+5agB6hR5832aDBqt4OlZYKFeCg9uB+GO1sLQZIWfXTfuEE0+0NlqDi2Dt8PXn4as+egs
pIcOSod7C4kYRS7CjkyTcFnoc0IDNHAMDuQOl/CaEb55DnDAEPF9bienPC9ofHIa3xQpGfN2gGDT
rnYEa0YYJdvTPHoPbGfiirLUR2SbFwi9UZ+hFxLbKBfFQwZxMDahFU1T1K2clPlT60kGjtFwb/ol
uU31MCLcM9EfVEm10nz/aMFr3XgNvhtIEXcQPXJahY9OrV3zwOq3PggCo6eRiuPx3UmglgWmWNNq
3Q45+swvvxraXJhlMlgDHfkJqqmsJgAMs6hh+1hX1DWSYPUk3dnO9E3qZoz0BPyMHHxnX8ezv06H
4UeFOhBakZGj/fSeplR/czuauOX4s47Q2dezTocfDzjOmiVemmPZ2f0isBhntZZOJzhPL41rtLAz
434TdpinSkfqj53NzVKU+QqJhLkqpq7Z+Nwplhn2I8IkUPghNR9pgjPxwkjqaOba1kysOg5S8Uqf
rE1WVDN4xmhYuJT+GE8LcVfPiI4LGS3wwP8cYToxfLcoYe9nLf3QjYjUZso+jDAl+czQUDr8o0fL
QsM+NDxw7WDLzycjPkmtxqwAMZ9mdOWvemQli8RvPpi7Um9aKF0zDpho/6sVYhNu9mbE3bwnY8OU
xTaxIOtHpbENHRIFrCo3VwSnry28HyupVL3ENj+A7SPtlTyxxu93KCohOmTNW03yBwp/q/9/M5c7
Ju8tXODP/o+TuK/B0r/GdP8fTe9Mz3WZmf3P07tLXP38+K+7Ln8tf/5BoPj3H/xteucZfzNMdH+u
5QauqeSI/5ze8U++mtEhEQyIPkA5+I/Znfk3fsKAh8rYD9GIyT/9Q57Ir7PZjQLHArf0v5nbub+O
7Thh+ni2beBINs8LicIfx3YNM922YOK1o7alhxTFP6Z97OrXye/NrWohth2Ejol78nIsOeSKQBIh
UaZ3LZkXGyI2TogUIkL2mvHqV/MhMZ0XPyJQwUru/Y67uYNRI8teQQ8evUpH/W/DdjjGRXXXVSeL
wPCm9E4iJfDPEXI7YkUKAq67pvJ9fNLzJZGuDzn1sRc2DvM4A+kj4JyG0S4q8hP5Pj32HNU/Byew
bDLGfPmg34b56LW+vUokAVaNZu8zKycEOWWyglyepEbns2/QY2o/qixGkUT/QEvdUwAklMBuYLY9
4wjMiotqVLQ6M/1MJwlhofNOpLvjF5HGOcvZImzv58jMpw0KZhAdaAROzTt82UfgASCOYCNqYtu0
w7W3eewUbL1XfNCQvmhNu57j6GNyVp4FBiZ0aDVjX/US7cnD3LAAz3TMwuoQqXgKT2qrshwfhZ4f
kz4/VqWNaxCehgPaotHvNDGd0dKRQqsfqGMOVQAzKNQhiTo7q5zOIeM4takWxq0lQcvJ2nXXAVVx
8yMAD/LFKur15DnsJmxow9WMnZchi9ZEPobd2qv8E/y3bSEz5Pvpq+HMh0nwMrPyCCT1EuvhnRnd
Qezf2OylSN6oD2YIm9MhdcU2aLO9IMq7pTExzukRDAKrIjmSgwwsYIPPd9PbPaG93g4Z09bps71R
BCdBmV557kszEbymTZjTXFQ0z3pOtibOlU+rYB1EbnWAxAkzzDigdtsJFJAgmHCF2Dqbt2/sBh65
6nA75tJYJcRbGL31ko35a+Tk95FAeWec69jZEeC3TwHeGGa019vsqD5hLCK3oQPUPCMiz/JPJ4o/
G3RY6m2stfnW+Cxqe74ahFtn+vuEtoq2E7hEuZ1K0nh9Y0UH667JICBZ4hJwT4bMIw6zC0IlQk2G
MmQvDXGW4GPIXdsXNJsMxO2zQ5edd7CWB7LUd1E0HZI4//SjHtYxwVwJdhyq0KPlzCihPAIUnZ2O
k9p2EkSNamxtHn1icTN5dePpIjDnx2QFzWpCV2dHCvzXr8fAywRw1zp3xDFEAhP60ESfEOlc/FRy
S+Llq6dLJCHdGv38nvyaVUaRY7P++uk84hNPdBLFh/SzzTo2iR6TdLqHrXjU7GxvcZ0XFHZhBb+5
nW6S2M9i9Fcync/JnB0zzOpNylrV2ie8dGMqt20zkuoxXFsNipbaDvw3emK3YB4ulGlVJC8k4OIb
zl+78Xsw9ftezDevmW/qExz06QCn52jHxat6Y9R6BNVz8RKxIkD01k0DbvsJXBup67ykEKWRxOll
efbOMflotGY+i04/c4/dVtGGe/FdZLX8vnYV8HqygFLXTwE2OS+dxEcyO7vE9t+wqsK4yxYIk58G
LV6ptZ1l8qCeG0E+/UKM/RURHcA6c4vy6IhWlXl1PB9cZ1jNIdf6UAyboss/pW0DP3sR5OAYibya
BrheFlPQdJsmMW8hPDazuPW8U9bovci6Yb3o80237zoteIrqbtM6KX0HOnOQLCqir7xWnmNHXgvd
wbi3rgt51obp5qVi65cDu0yVvNJXeAYu+HjfSedkt/p73ELQDqPViGJ7aenuyfLke+CE30pUa4GT
fvblRKKgwSBYHJgMr/uJFqh7Mtb47c6hqO4tiIjAKyhn+10zZ/vcd0828oK50c81Qm+o5mrNOtZ8
sN4w4D0q3Grf4n0z82OByrEivx3eJEuCd9ql8idXEJLUMMyHoO6vHWLOWWVChfKANfqo/q+BA63o
ulgsL4mGBCzioXGG9y6UZ8nabO3hSjagtUAajK5zXrees1ObVdJxWc2QgQlOyVVL56o2bCpXyvv0
IeDO1qfzzUiL175pvpnhDWPe1QoV/AeJiBl/dElwF0n3pC5JtSfogXeKUz47LqLO5Boz4OxiMvZf
BiVVMHDoBIH90gzOjnsiAEG9v7iYWkw2KkyB57hPX3seIy/Z3YLhGEsV+2gRWD8Ur2kguD7i+zY+
qccqTO/0dcUZ8mQoLnKoKbi2dsLIWqzpRD+MYP3weguOv5P1bTYBMEVoo+mccBgzJ2uHWDdcIm99
9tPmdQp6gDep8Z5GLpJ5aFleH3LuGZhOmcLdp2yx9yRJ5oScTvraRUOSITXmdvctJzx4lxIfVsQw
5NDmvxRSnoMqmw5TVRw4+v+wNMcmv9jv14DyuemVAg9QmsDEoa5HD2ca812uXyX64r2RimGfqJyN
rz99fW+ak2krYMcMngthOTU3c+pa+yJM7P3Xn76+aHb7219tSz3tha5i7wOfk76c6MsEXvQ82pNc
jVZ/7w1xuMfrTO2OqXXpOXFiLYN2NvZfX8TEka5IbY4fs/Ns+M1ingZGuH65ocH4HCfMMyIC3/c0
vSIgfLS38lEduJOb4RnxHQcL5UpjCxn0XdO7G8PX1nM5QhbK1iWSWTHACTHEotJe/O7TBUSWyXw9
lczUFAtl0XiknOIPnHqTuXIs1kUHHbwZtO5QTxVHZvVlMGV/4MkRsuh1J+wOckNRhIWJrJ54Sja5
Fp/Lyq7W1F83Rna58zo7yAe4CzA88V9bcFPIoUd6m0CyE+kvS/p8awPP+5Ayzx1cyd04t2/Qm5Az
1JAPcU1mbDdEcPYYNrHW886k5nuuZWQiOief3FLogfoSVeoOCd/LUFvMy7jMcSwfsNgDvRsujJAv
aCSXXGzrKaTQIQbxO4T3/gF4cMBmY1RwXtj+pEkg8JR5Lx7QEwe6m9lO18yuTrkb4vz0t7OTvCb2
ThMAZtxs/7ui/je92+8tPF8Ond+p2yiTA8CzPjI7JHOOZ1DA/97Bk6Qsw1Rk1W7wss8muxNGfqV1
cA19eSInFVv4oaGOkl6z/otHNvjNvz5ywOnBcmz0Eb77i3cI8CMmzskr0Xkb54mItcWUu3f5Cs/1
Bi3KIkHAIHOUdYF7UqXSXzw8p51fH96yHN/jGehm4Om/PLzwPGmlYV3tzJ4inr2m5CCONhVJ9YWU
uItrJa+E4OAfSZzi0NrsahS2gJ+2f/FEEDj++xPxOZBRtCFn9H75BCKLIZjfhQRY8uE7crw4VCa5
dvA9/WGqKQzy/uLBK/cbB7F8C/lwuJS08Ur68XlOwRrYu6S017X3/J+fmTqj/fszw6Cke56B7tFW
z/x37q46i5iZTVCSgoEjlF5CWbUetY7GkxQKN+KQ/ZgNb1/LuybgOsmndyqxa0RynJO+6oF8t2I2
gK/y0HfmM5QyV3uu8/nWc+tCTI/4mzKE2s4tMCRjO1YliBuIbZY6u5gLQFXpOgRqfBeXIk73fqGf
Z8vZtXwWIvJXObafGHFLOrRrw37JAZE13PxCf6ArPG1bv7s0E6Cf3gFZC96TUWk8hpvSbTc6IMrG
QkxdRDctmt6zWUc2Yp+U7BE36tk3hktYF58Qo/n16WtbARemSjRt4j09Vg1BXKQYQa4kR0Rmi0GM
1xj+xOI/fwp/tjxsvHWIvQ3dMc1f1qmZJ0GBb6LcxWa3sStalkQEFvnbV2UtSU9u7/7zAxrWn33u
tmGpU7uPj1BJcn//uQfC8DmbcmVG7nTocrIki42bWre0EpeOG9/Gt7PXCXMrKoFwoQ/jleMu86Bi
b1HX56NzZ8xPMQEksOmIBbwEMJulWT5YnloMOgVpPk5nSwDUQtcP3inpfaAt5cSbyK1DlPcz++FA
KaZ+rwDnQf/JGd2dTQGqTgU5KyGIi71hykNAa5vQ2NvIqapw2nUA6XcijbFDuDiILef7rZ3mxzIZ
N0n35seIRUEukOfi1StpZCvTq3fJZAJGEb5zlxoOc9saLP+iiMya0Il8YBWFx9CHGcRZ/528bhAP
IyzEel0M0UMJ/AgN3jVJhuXIEYwK3HoxFRukrda5Y31vOY5WefKqita+FtvUyU809p7bYXofTcqx
MuHIHl+a9o7MAmeI0MTKc+Skx0wvjrFvv5iwv8W4L+zpXmrpp4bcxIxQ/EfDZqrzVyMP95656q2z
rK1dPDm7iV177P0XdzTO6rhHxXKY1qipbAfZlDonVe7OHGa23XjflI/S5KbF69AE9RuseGFVtGrp
KhrjAfnSe+jbJw+1/V8s7eBP9hfb8wPPQH1nEgL5x3U2e1oFqdrCYMDxTR3pJB+7cfPC+lm95JLQ
5fIvdts/2/UdnZIT5LcXOKb6999taa05JehJJjbbjANZx8G0+utb6p9csp5rmLatvgam/8uDJHGT
9blOJLHtj2BwnY4mTj5fWwkQIQrATbWLx0xvLvhM1pPfYefQD12cfaoqm1ztQwoEMbGCNaQo1WnZ
BZp5gomxGU37xWMj9Mp8n8b8TNUuuzR9Q/dE3TRmR0Ii9srlrjbiDA7VEJk3aPMsRVyiC3Ne11Nx
7NxgIb3hYvH5D2H2agbToe/7A3mbC3Uu86z5RjbvKavBVFuU5F15dLwLFqSdw0FHPUnwv3u0EafJ
cq8A1lgy69Gvv9V0GHymSok8Z1Z6DMRwNTyHsE958N30WLYWMVPYC7vpoI5NfZwc9RmmttPeszwO
c/QAcQC+EP0Cs+WURHdvIcfq2Rg8LJhxuR4kpZduJp8Otwtt4kySZMdRZnuTYRaot72fWzvVV1AP
p7dsNGPqvOBKuRZdu84a7wXZ7FIdSgKZLzWeSxiKq9rBbc5rf7GN6n9S4LDEAgbRlBc2Zuw/rrUS
u5mspqJEFMftE8bDEtkz6TE956bWs92FlumHCk/wEg1bv9BkshVdfRdL7QmKOGkc83hqOeaNHA0H
2yXoBkh1f3Ng9DWc0NXRbRzPXSEvMZjazjdpmaffgx4cK+ImsjZOqZU8T372mpr8fs/kLRXlcAer
ckOE7WfJ5HYw2fMaWgAjVz7VqCoqhlZehtA5qV21mcf3KsTiqneHJBTvHjt/wWbmWdXRhvRVT/5e
Y/BfexIex1Z170JNXgJ/vBjDsBocsD3VD3VIRS27bzVJQkm/IWju0FmEajpUO/Rf3FreUDqdOeBJ
YS8tmmWqGguzcRVxmFtEDlnvm8gY0Ch1l2IU79MgoZc1a6dTLQvrJYBXqOj6boh7shI31+EVD0R8
+RZBXbToev8tc7QLtftvI4Q/uOJ/X0L/yS5G4ab+Z1gBne1fPmYRNV7ei7HcCZ+BIGpuu4Yt6Qmx
VYvc6uXZxrBaR3+xvkzH+vft06d85g5t4Pf6t+0TixvmZHsod30MyK7Nj+o+B5lpzIe1YMRW5cUx
FHga6J9l6QgY2t61FDz1ROOFDqfJhWJ1DoQdc1UOtKwosjPamq2il1CLGe4b03bAe+1C1Us+jVJP
nlV3o8z8l5E0eiWwUluGSI6Dpm07kphR/zN4jNWcahcW03sUuqfYtFY2zb10IheqzrFO6De176Ys
upTooKjEwkI27dCsOyjzU0CSaiYuUMB21BNVM7/D6V15JZ9mat+7SGXHPjsiH14V6XyR+YQDlH1D
XcORlb2q12zN+m029Fs668dm4HPJ3jQvP04MKYlpOYIwXcdQvU2X3bclcplCx5P6oWfZd5xcZ3s1
NPmJsFk8PS/0A7liR/9FdSiiEXtqHHO7tU9MoD9VO4RgigcczeXPqoHlyPjQ6KuVIT7bPN30eEVc
m6pjmuf3Ql9bITtRBioX0E4iT7Py3qqybnbKV1gwaHWmBwxFOBVttK9xo8wDwabjuAvlYz/pUMt8
/ViD5ZxS7zRIKJWTd1Jda4N+neo2TSBliZFZqyYcZ6939aIDi4olM86Nlux1j25aOlzUHT7h2hAj
Q+RwOqu/1+Z00IcFLrt9OyTHknYyyCBAdcQUx7OEfNYtqzBGm5rbO7X7qs5axXnR7scHQ6DH5hA7
DVd/Eu8GKeQzzRlj0J80VDf9ZaBJrofp0WR0YMzpq52kRzKpOGzGr7bNs9Icdmi6r8VIsmqYOqgy
0Hw5L6rThpd303L1lrrzwi38kObcPqgu6/gpbdx7VTABKr/Zuf2SMravQhQF2fw+xtzqqCaA5u+1
MQX7TB8xaDfQvMG27wmq3qheG/Rw2osE21Y7qtt9XU+HrwXP0EOVkQm3YSl4P9m9bLoCRKav1Wk8
r71TkPcreohEJYk7dfMpgS6qZvfYEZ4SvesafX214FT3NeWmihmem1xDt0YWjCBoL3TeeIPwLBak
963Hhs1/xtfd0HVmO1Z9wrkOP/7i9mQp39ov529Om44DZ9ZlE9F/qfLzyUob03aKXedN72XHGzmL
Oyv8Rp+LhseARFIdRmH4kYuYMaOBBcuFpHrPamF1ceAu/J4zQB/QIiZM6ZKT9ai27a9f4JlvwIbe
xzb5rILpPfU1ZTg4cfN+Coin0V0f+5nI2nv6QWLdPWYasH29SpYy0UxEWdxzSljNax1ceSCHCZd9
DZB4GM7wAOotYkSsvDUlsz+DZE5eEGmY95Csw4V00W+i33ut2wAdQ1pDsqKp0Vb0QhGxUVZYKPhP
Je/V0o0H4vVwPYHwCuhyp/10C4iTHMdPvYVgVHGBq/0lnq27Kk2XokYozq7u2v1hbbI5qT3nKdL0
Ey4WELrxq+5ThYziZunyIsm37esMLdgeY/pa3cPzpGcf7jb4WlYNtl+1BQZDfgxYker667zgybCe
RuYaeaqf1W9TZVJkqqMxtIYHrfXWFTMBtSpAv53ULwno97e0l1VnAPUIwRVyr04adgcBN3N3TjW9
TwVPgL59MREFSTDdrq2pgqrhot8njaevjElsxwyFPiTJqOk+8364Wq48qwu69/5R+v8fFegvXLOm
5aozx/88dz8R//dnrtnffvBfrlku2sDx4AV92WYpSn7vmrVdZt6cqDhcqZH8Pybvwd+417uBbrs6
Tlb992Ag52+K4GN5/JhvUVUY/5vpu+H9srswcvdsi5aWyTOkiWBYv1RFduDXHS1V855O/Jd+XX3J
v0wgPb4rJPTgc5TY+UuHOGLEQFH7z79/fbPXFUFFK11kVghJpxZL7BKt5FiA8qvmADlU3oIeywTU
Ssce5LzOqxzFoKd0hG2WyI2MtYcvneDXF8FZttglypWTER2ndILRl2HnS1r69XcHO4+lfD2M/tWQ
AGjKsrjgo8L9Ghe3vPKJR7MuepTru3I8Yaaf94Qprd3JADIxwhEir69M5xalVv0NWxvzKTHcC4GJ
ScBnyBJiNaes3gAsNFZeREJXZPuPIkkPdshm5BHhtMhqkEMMAVchuom1DNlFDAis0dSggSmSkcj3
5t2qPKb1rneuGZ8wL7mQU/g46f1z7hACYkIK4xUSHwnTbOkVRrdlisR40EFNCdp42SfBpwtnoEXa
K8n54hs+Sqi6PwZDqqy7R5SkKM8YDTTF9OBk5aNhJT8cOEsrpFuPZQ0dwwxzUi4uLvCnjT/8GAM0
dqi1BMBJ7uGMQ4HZ9cc+7p6lE+9tVAdIm7mvFLBRMkHuWhcFADWSOth6uFDRRow2R5QLOYVYl78i
upCLIYkmpP1HHfGuSqg64L1pC1vGfIiT9nsNeDycmiejoWXXed9wFNw6nwNjJNJdULjHwIBCk6VA
NptHU2txardkzZHAIOuDEBgr46j52fQcHsDq/vTthaxUhwogcu6Wd2Bn34Xo3jlHwEClSoZqGKcl
JuYc75izH6IEcSgdKj2RqyBkyuW5d2ihiaMzYqwIpROuK7v5NE2O3YgVgW+ruMPoMfDMhxwclJPz
aeX1lVMNIutyMiCkO5/YjUhfc2kFRExUvZ6TjSDuYOZFawSIBDkpHZM3sPDa+Ecimgm3GISi1uwt
gm8WCVE84LODN3i7+aoV7UNZvgglEAnqpF0arIfF7FRPYN1N3irUtsFitEEqj+E9wriNWk81OuJK
9x8jYyKTSoeNgyfwnJBFLLSHjAp5LNy95rkPJpmnS2LvOPkk2lZUE23bbPoJsoIZBtipqE8fBh9W
cI9CbDk4/KRRPLakoWIlz24om5/pgZ/6AYIoo25E+RoRBsUgF1pt/rR7zoXD3usNmMeZMS9rP2W8
ambg/qBXS89Aa15/c4T7cyCNcpUVJoiZkFqqzZ983Z7RhKR3wSwfLN8noJasFsRrCbWgWDYNKThD
Z59Lek64XMOTkze7IsqeG/DwyyHjvNTZWPqtrWEmx9bvryIDrqEI5VSAGOdMZDUgqG51T0YculaX
xMq8SgXeLYDNT2L0+ZBxvtoonsXkkGjdlCu8I0iuneixl9ZhzvVDPKAR0h6Q/Okw9qHo5vX0yQN8
L8DzaHGDrK5N3uxC3uljsQ679il00zf+TLyqcHe+ptHSQa6U3dXJCIEoTLmpR0RprcZhi1EUN6N6
PZ0T8UGZvuAiJSjGtAHq4qhAZojmLytTMrd9TtzNZ9pruyg4lUF77Vv9EkR1tuxRHNBOsc5DfMxb
TzWZukeGJDdBJrjWEdbV9MOdoIVIGSfOZjldwDPm3CVYXumPEdHEoujcT6BwIE96eFmRhgIj15+C
lMXM8bdZeb340B2Cl6adjPyHLk8+QkOipszFpbdauLJlfzVQAMAXMbGzEoK7jonSAlGurqvwaYzH
986qLno9/pCwR0ljLE+2SSJFD2WfV74CS3wm+eVOpKJce0ydv6z/wkISYH+rUM13Nh5AgjQbA3vc
mOuXkJuAN06fhllehYCenKSfMiqRFs8bWrH9mjYD56HeBuFGkkYSkMYxqGQ5fPr0iMk50prE5QUS
eDmU33R+vel76VoPjXyRWfouLwiCCodtMy+Dd9Dln+YAn9d33ufJlmsZ+/ySJDlCrpvWgNCK5TyX
vgoHPiUjZM683AHZISFa/4DdRjA4o9d4toc1SKF7tFabQIqDR+75ciwQEITDQert2rbHhudUL/WC
HAUzf43FRtejix5mJDb095Z1J7PibBdhxXumcR+snTWZRPukspdmb2zzvHzMx/wjSq3j7HYt4Hn5
ypFJh85dnclWXhJVgxR6bujew2wy4vhjdji6CygWSEMAkIOUF4RIWxrd+tRHOhrsGsbQfUQKFYb6
YUm9cgKh9T6WpHR0Bibpcn7rzegmZXKJ/GlZjSkxyUNj7RB84XPB3luGvb9xlBRV86c72dDKxkh7
ZzYtzfPsPMWUE6SZOB6bfKmFq5iOh+7MF6MYFMpv3FUhKmRE+4s+s48YtfxV2mecENxdje6jcbxn
KZmMqtUemLWx7XxwPhFgqEia3yNB0FnUWW8F3OlRkJSQpNugeCljfedN8iMAhKYVoJ6E9a02nKdS
GkTtyOF76oX9diYTGJrRchhg9lUas6toAp4vtDtIu0bnx0spq0erMi/2HB/8AIo7Omj8INkmaN0z
KglOofxHfnkNGpoGdfZqC5NQwyS91TMLUU9xGLvFodN0pRmu2e8k5GAs5rTu6OQWsw69yWHdjBzF
CCAkWHxG4+vnzYsj8IxD2AXqpLNyy3AK7ykpCL/SubuxQkCzbyNgDm5t713d3o8uT7hO5m+ccw9A
tIh6C74nBvm76ez+jDNz63pNvkqF9gb/xQfc9OCkcXAnMuvY54Rcd03+oxeOvq3qdOt3FgcUyMa6
nqG2jJocOHLJ7MgxVwPZTAs8guQMc4mT2Ppq2em1nNhy2rb5IHwHRkTzzcqIiEhrES/KPL+vsemj
EiIqV7e+VSOXa1z7N5TLTo0JfXTjJTCK5yxz47UTt99NP3+YgNcp6czFLcKPsmx1lPmUT+SFQlwl
iRbwXkKyRqLjXNBoQFqFfLNqwBVmpJ9q621GbG6L/AqmHM769+I02rTKIoN0+DZnRyzs7urbX5p2
/VnTcGlYIysh1COiBfkRvfKfZY1F3zKgI490etkx97Yt6XUyflxUbrEsrPHJ8MmtCs60K38Ix//Z
xRWXTyfuM5rESAzT44QA3qzADARoRAc6r53HMTmlUeFbcbswe6KPdBgsWibNBUFGD2a8G+xc4fCo
j7Loe25lb2kTvaJLPcXweHszPRmhfvQmN1iWhU6QrrHou2LVzhUL0TQQ6sTyNpVBzyJrnmbf+lFq
7qGiP8FUNn8acve+MniNnQyrZUKGfSrOooqecQdN6zKLD05jse+Ss8z2t9JK+6qZMRhtl4SnAPlp
mcgXJ4VMVfT1OaSw5qWgWpxcWFAi5SYURw8VmMIFQnQ4iU6e/QT9R2953kcFKiTdp0tBU06PCPFt
GbFs/GleTJ1zoCLX7IKoI6faqOu8EUz7OvCNfk8oR6imGAFy+zmGZOmNj5UV2YTWsMGRen8JNeKC
gj7iAZxyZn4cvkZ2fHVhwiy0EgCXA15gYXfVc2YgzXMbWjH2JdUUzDePX6UvXrx4/DkN/YeJkZFK
+y0JQPfUOu9VHKaXQaNTkw/Fvg3oGdl9ujNCentmsZ0ccW+0EFhNmlOECf0Yos6n7mg3cF4yUDXM
jqCDeS9mWqAxbT5j4Oek9OY/hOkj9vN3vaSgJ+b+0RjqgNA/SOo9icN6KY6Gnj0ExuiR6+a+9blL
/rs3kGuibniEc4qPatCxd4u2WyRucYcdFjCd3nD7H8h09QEKhTF1r79lw5VEaYN5wpvFGGWBbMhb
TL58Z8O5EGmyCCA11uYSNcKyBFMWVnG2rhJ6Ul7WPIq0DJYWmONdbKDJTr9Ju7xOUcTtfxkSbL6E
nUCapYrdiHWN9ZLaBwqCTTs4zqJxpGog2ctqMB/glj6IUH8w65o8z6a76xvJIaiD2+8XzN6Ge0SB
T2YrYgjp6GXomjP5gSgwXTorpyMzNOdJGDe99r+HdXqP7Jr9RecC89GGukzX8o5UnBlcAdned2PC
NQVu++fUGXS/fPSA+LgyUqxilX3WBDcTLfim6vx0bSW08HXPfmitZJn18G+8eA0CbduQCI/skyAw
rzjI8JoK0NxurqpaG120m3IDTMTC0WjQd228SSza8FYldxYyrmUQkEMQfg+FgewMxQ1GEIynV013
jVXp0S7rJj9EmnFvCVJXw8L7ZtnxzQ8ZZAmP5jd3t3pY9lX+MZj6FuD1fWk+2+b4kcThz2gWL4Hn
vA2xewN+S8/VZ5SvI/310BnVj7j/JUANiOFxjS+bCikOKmdpOO+pCe7BkPdt8gDirV9HYbX1KwYr
BMsZ1oCSkmJBFpByBjFV0FpLsEhVfe2aet+nLkqPkkNtQEduOZMRgOgy5eKUGie++HvcPtgZQQOE
vTbLALVhn2QXcwZJGUzxR+rbmyG6Otz3UAS8D8o4Le3E25WEQsQpfuivL9lXm+Hrj2kfEm/pGgnS
IGWXLpptXLPW5VxMBbwscmLDCeemMrx+edGD6CFO8OD25disg7r++fVzKBXNRa3888GX6fHrm383
oRPotHZcQij/9T1Zm8M2xaY1Lceh/vtz8lXTYxwNbVr+N3vnsdw41mbbd+k5/oA3g54QhqRISkql
Um6CSFfw3uPpe+Gwu6RSV/Ufd34jMhgASZFM2HO+b++15yWffVltv4fbc+Jh4kwbWqq8kGfTCgre
hJOOGNPcXRAf+QJBETmbvT2Wo7eROqfvdDF0LFNH/NFn3VfBSTAz+24aiH5cr8WYKcmOBs0R0qjh
C4GCpzVChVO47MX/ttz+X4bRRVCZsW/2m2dTLNXCqS8Whbceh2l40DhoP5jo3031lRSh0Jb2jUIZ
uaRuvLriv5V3kr4CX+e/eV0Uf20tWHA5ayFlXBfXfPTN0kwO4vvmrpvdsNuGdc/rrN6ILXfdSgnB
zxVcTBio7EyxVYg8q72uB2r2vv3FX4i9I567Hg5iXTxouUMs2RAfGt3x+ml4EJsCYiu1KbFp3o8G
8Uo7T8w+nXz1xKYQP1IdW3ZGH1Uqo23KHYvR/Oip+dpgC67bVy+tEXKZrgWFExocdZRAyDWItDgo
12r1enVBO0aNS/AuitTE5wpmKYoadivZEch71o5cSko71f/64g+/QSxauYbXT43V6zuvey8hom+j
ValEtGK8FXiUoZWqg9mRkvCQ51ly3bhXVsaHs4bGBDZesfE+b0EMcbdVsreltQu0uFRWpOnxG/Z6
2X/fwviCb1TLLrnHcVSJrVbJ433RTmMgfssYNne5ucpBLRvj6nYFJ/qkSsH1rdtpLf5SfOI/PucM
5PTG3G48cSSMUEdx+hJisx0cKkrsgx4SdPPnSba9wQSOuY91hsV1tBzEETwPxnTYZK8rDU60lSny
tO1M+8fvxVJ/DGO9JvGAYD7x3eIrxa+lhWYzdGNoWJnt8Xok/cmeEavvz1WW7m9XJENdLT+0mimI
rfz+M+fk/Wz9cIheF8XhuVIGPThbHWTb2OKpjpbzXnrquzK47tWyiQCUR+3x/QwX/z3xJ+I5sRpt
R6E8jkHXZ2wmCwD4dkXQxcEu3vH+958PQbEu9ppYuv6NWL8ufnpdrH567nrY1gLrIV4ispbSMYAZ
HAbDLlcPytYVkkdQsOL/qTpbUIJKLOGiBinJlDakuusen0wCWE3rrlz7LxZ2sLCyz2q+wRsr8hWy
L6WtHaZ2OBkbcoBa45eyOFXdTMKjQ94OYhW5PWgSAUiNNBxgwfc34qFygJ21SmvKrli3cpuIyZpk
Sc+qLNT8aohXtRwBA5lYCijs8P6/XyReE5aVrX7N8hrxufm4kFRzmraHMJm4C4j1UDUrkrO3Zwe1
bQ9JK+8nbZ6iwDHM6CReiMjacU0bRHPBFVoQQsTDlSCynU2fnvsAGLkuitev8JG/fevn198/OZmt
6qC3ajqfjbldg/c///Bx10UBLPnw7PWrPzwh/vb9o98/6tNzn1Zn03grIXNGe+QS/qcX3z/z+nXq
djl4/2SxtJLXEdRJ/02sfdg4n9734ae+fwzpyTMWN+ZS4t3i64FXoSqSX2EnQgnINtrDh8U5AQSi
FtiPkfHs5D/bL0QvAfbYHsRzYkk0Z8RqN2fBEMrSXhbkKGfjQzQbrEY8LFecVAaqrZsjiKTiNhJv
99iNpHXzYT0ratOlUMUglDZPRsw4B4h4cMR1L9oun05bb14e5YvozCB9BvogACCkGDDh3gg9Ag2C
r46axsbvEW8Eko+/49rTIaRru0Vu3B8dABDzZTpCpcACiYaOwDKQULgj3sIkIB6qwwcsg1gXxBBB
acA98VbQO/AF+ETdTlqxxEhij/KhpVIJxwgHYhIQFcfMvC2RYqQ11MOyWbsbe4Mi1X8ufXqubWWL
WehUUNOgg9VvfA/xMAkUk3guxQ+FeduVYbeI10bdIcSlYSy57U+B+RBLgvrx/lwiUCB4s3bLkpbH
rt0YUcbG/phXh0Wxh8U6KexPYVWFvmiviW5bIrhxYg+/d9+Wus1Qx8VUjLdxncC4iCWxpz89p23j
R+Y+P1MxKL524K7LYkePJTW13nZcsTvFLn7vyJkC/HJd325i5srQayNziWZcIrgvYnERADYB38gA
e4G2r32xB6+QF7ELxbp4IKiK2ixj1UEgw9YYepjJVV4QXvRt34ajRjDnlfiypCDai/ybgG0g3MX6
BbauPy7mq4BtCN7L+8PfPUcF5iAlINLesS+CvIFLBS/kRo4Rq9eHjZCSbvA1Z8OwtRHslBXCbuTU
IM8Xw5+68cUQMDCxnyKxi8TiwCUkxMocKAIQ+L4nxI553ztxqzBJtZbFFbvg/cHaLk7vq9eTsjcr
P4NNJ3aD2EF/t6swvgJY2VB3EeUusVPqjYK34fDEmXbdReLMszdwXrkh9AQ/Z9wq6ou1HDJB2hNw
mW10Tsp1utMEkS/J6p8hnQR/2qgl0caYQWcBzk+sXxedCMifHDN/RuHU3wjSzHV7/7mqCFRgQgNs
g+QkKfykLrOfxQVSnDHOMjtEHG8n1PVcqszkaOKyHmp74xMW9oxAGmihIAjFG8gQWBRWow1uOEM5
vCKRxKuCkxRuOERzrXFZ/w8T6RMiSbwgnjM2zOLEAEIcaYIqJG2YJaEX+P/Sin8nrVAMGZXBP0sr
sDt22z8Yu38hGlz/7r+VFbb9LwU7kgJ1HDMU6IJ3ZYWj/MtExivQBP8jqdCMTVKhWZZp8O2k4KKy
oinfx//5H5r8L9AHFtJQVXe4Qxn2/4ukQlU3uvpfBFsOtVDYA7ZmalAN8ILw+gftemIljZHVAMdz
ivMHZ+rfNkURAUwwdcs5ZKrF7Ewi3hk7u01hr8S6uVAT6+k9tKq6JaSSEmQt9xuh9+Q4650T9tXR
lOrvZBxnLvra33NBI6+KVhBJBSygKZr+GCu1PHdLfUeACL2UKFtRI6byTkspKi77xQKVHEvjrZa+
yEtFIKdaeevc2Z5Ml5B7p05bW/sDfdIaUE486VORn4z7IVpWXyYWtGjoK85DY5HZSrjeJoIbfkYx
neLe1r+a5Ty6Lbwdj5z0zAvXPJhkSFig8/bzUJMJI1OzrOxEAoFbOXdpNs6Y1soSgUVBfSfMbzPJ
yO5ngzg8BNXdHkQwATS5vODFj35KreLc6EWvPfa9lhzIwHilnJ3cUkeIb60QNnSvkLBhzeSbptZK
2uqI/pP0oKNeaHriI6VQffz/kt9tNX38l/KBfHT0WMzwNnszYxktPmAeyXbJkvcXNdsEroQEYkC4
LKRKHKqs3mPznO7zeP1qm1Sf1TTLaF3/QPt+HONy/N0iPVu78HXSgT7gLJxdiSIvAtBGQUXmNTCY
gqmibIq/sfAyU30qsWx4oI4eSZ5b9k7X8kFAFRppITU2HEMvNcaTPU3oeS12KA5GTCpztoV9L66x
kn5HQAKCNj5YsyXNT6r2uxZXFNR499LHt6jQnRNduCLMT3ao406G1EvPYL5PC4xqVEYzbyL+21sc
ZhpaLTmHBVxC6Kjt3tb4TyJBusHwF58sO4qCqU9QahopoSc8cJH/74cuTrIPq+JV8T7xlr9bFS+E
RPfuZ0M/izXJpChYjERXIHsdmJ799TvE59XiFbG4FjoKiMh8+PQz9NTuIaYOz43WMQ/+64eIz8S8
s/U2GyJUtv/BP/488bfiVT3TFN+WycwUf/H+gliNyPkG5r991offd30nlAbDpAZKzOay+/DGD4vi
jeJr1o4ck5Bu76wywoztSj6Lh07Z5qKrDQBxIgBjijau91g4UFHBAhoOQHctmh9LNKDZCLf9zwf0
xRmmjZznJFRJUa7jA96eQ7+vIEDAzDe9ireLZwd7XYBW4EAZIx2oL+4nOa/8RqVkAO+s6Q7LeI4l
oqDIEvVjh0NJkQvpHPaTdBZLWlwQhBTK7a7fHMG5NYPemNZji7fBh3iyK8Fb7mTlYJLociYDSztD
i2LJSNQz0e6RSr4biRnPhiVre/G62qtMC7rxHELhgJhisKlJhAvGetLPUWTqZ7HU54hKO8AmVKCd
jrAxWjr6eVVT4xyV0uiGMtvw/TkrHnxtgBA4b+9Y2vAnMlSMihk96mkyT3VRmqcYMj8d8awK9G27
U5jWKi+t7fYck3fgpEGYtiEpCsYKWMuWz+Jd4kE2c+W6qtkxGcNT9qKaWsXFM/8+heSkagUzKRQU
wKKt4QCzxzh1mGs6mi8H7OtMLSItCPXyZxZSByS7qghKWakvhZU9odYyQVVMRdAhgNnhbVd9eaAl
rK3VfLZMaz4vCNdoaFePBZjKc7U9zCkFklppHcrUvENt7wnW0k4FV/qbyYhv4/tk0k1PCnuFpmVl
HOekOsaAo8/p9jCSSH7TZbErz4bi55rk0eqlymvxgTj8KUFvue1a+WYSsHmmukZjEsR5Rx9rKqX1
LC3KepbDdj1jHsiOSKVvYnRS1+dXGsUo6e0URTzPpduRL5Z+NPqN5tgVUXuIVmxaIxFSJa1hF5QY
l1Dc1Opdqcvjse4L05Vt9LkJVZeRPO1z6PBLIuBZBwDrQO2/jjqaMq4b52Velc0Zf9Cr3qw9w8k0
nyYAB78UGftaM57EgdVq0hyYcQ7sixzdS6NXxWXtxm7X6UtLeBGrOokiwaJDzBxlXFu905KvblWE
T7SkBHZ0HZI0+pJDKGrJgfEryw69KqOTnEVd72ppTbc2Q5g1Sx2ehypS7iyj2Fealj8nEl16REJ3
qhkrB1Ejno2N+y8quKJ+KmrGKPBpX2w1VdhoBBMJ9ma6wQ4FWFksXZ98Xxd/mIqJm3j909vFqsru
CRAt34mvxkpLPniSmFfU9vsffPjo6yJtnW9dqMZB9f5LxPeJr1/FFLGdwtqNzKRxP/yID++nB6LQ
jgfuGMlKzxSwgakoHuwN6/m+KtDgn54Trw6jHu91Hey5vVe3CUIbymZAueNWo74rbb2XKkw54cwf
xD7+oD/UeHLR/DBX642Sy3gZICmCm0nyfbq+YNDwZ5imx3w2OYEAMLq6g6QB7fgeaMQIRjCzvHom
QH5UKwLX9dyf16QOujxfjoSyP2NmOJoqyI5uxTKm2Ds1ViL0LfUD2oFDjA6LasK8C6eR/zPUDHKH
ySKB/w1L16sr0l60kViEyJx8MypAF9kVOH7sGcciN85GEvYHIa1BCKSAjki7iUGa3RxzUoRlMm1o
jvDxlUnjEWW+b0Tqy1SmwPri1AKb4yMxRReg4mpo+u5R0RFxhc/xuMn7TLM/mBXZiJPezESs2bdp
1QZZRuUhLqS3ooY9NSSG40aErTcoRrzOQAhbdSvpMmMynIeCWy0Xwh2yZ/KtKgXoPsyolhCdcuyc
Izy+znW23EijCo9ZT6a5PJHwGDbzERpG5KrQhzy1IdJLi5CIVrZ2jI1xIf1Tnn2l6SgerVTY7A4F
ZuPMjQcK6zlXGIGFOVkumWZ9kdgPbdJR1beQ1m+h9rvUEH6ZmI0w5d/rkegDYH1DFCN71X6hIyCe
XP5qKjOh6np9WSSNjLeiezGjLvTMkGlwghc6WxznJsyL9kg9JvcSVH50nrPHWrVIDl3TOuhX8428
qugUyy1uLA5PxmLm/WJg2iiz9q18stBVeCu5xJNUIU+Uh5fODFHOzdaPyUIGps61l/Vtsq833olD
uKo9lZOnThKDijnaWzJSOLur38ixwyJxsezpviZb0w+xoR+VRXXXKTuMxF+6eWroSCKe1zX8HQ8O
AJgORR8KBzkZSK9fwbEYs3ahFDrvYBevY37pORwRIsseUlUmDTRBmXtUu9yob7BEtd/iLogdGtN9
9YeltyilwkE+LTFvL7FTh4nXoVFtEdbFC5I1JzXPco08sSTe0GnZghgY3L40abUkYEm01jlpxNvo
WH+Q92lv87osSBi7XRtn7SVBBCjbEDot2Bw7o+cAtWv5rpXGrwX605EEWCriDJ9X0EpG6LCn9O2a
7CA5lga/0WfAJmm4Qw6W7xOC5sFPtKg+7IrOYQHljIsO0P35nE1UM1PT2SMYQRJlY1aJvimN9aSn
LacUALixlbXDMKmHeDCTG6sih620LtFSNmDYSX3oc79SqjsLFyS++ENXItNQEA4FRZQOByJ6DgoY
fw3yi5zrtofGcExDnC1G/80EazGbEqqlPIuImVO1fT7cNtpmR+25rBhJxgjEjiPPNHPJWxbDgrXj
fJs7/P9ZR4JSnTt+1DbZHs0ozqCds5atyyhsb5SahuaCOSChpPopze5M3Ce7Jo5tJFFo9+tScmd9
rJgcwfZwopdwyGUKIvPL1FSNb0/9bZxY9hmb76vdl3eGbMt+n/exp0w9GSezI32fkfUGZdLvwjXd
AJn87rTukNE0ReIXzkQMaCxDSMqeEFZLvhqjV1PrWHJVQIHBsCzQvFJp7+QtabYy4fAYwFS/DLvL
NsQhx9A1kUzvSzyduwrxB5ye2K0i5NizvKzeUEuX1fCSkMt+Jo0BRj+JFm/0EJqOfaqG0a9zqlSx
ZNou2XKyZyrIscvIvkczsitnK3NRSUZwbkzJdjBUM5VL1YSBFBlXaGrIO1JBdYetc7SR1YVWeEis
ovVQtJQ7PWv4vw/pnTL2OZNwNq2q7MuOMPXFgkYrsTdSY4pcLal/RcY57X/YUDZ3OrT3TR/1xoyV
aNpRSV0ElckO/bSyDe3Cw1o7xKeDl98ySy6tRf2L/FJP0k0+tZO1izJA/XXMESHiKu8QQT/Eq/Va
jq3hQgqzd8V2xRP1yL5JX5Sy7f08zKmKj8c1IoCe/OOYXnVfcGHP3dAhz9NobSsYJf1XNGzQ//Br
x0bfRfeFWYancIns3RLpf8SUMNCjJcNBSwfSWc0brlToY5xXrW2PbR4zTcc2jLAf46PiM0GOuTQ3
r23JTUnv+z/qJMLCwYYGYzaqHvY/zkd1usRSPHLJSR5b+vI+g4d7bZyIFpWLn6HCHdCBwqu0aLMa
o0jB7yF6ATxnpcaXyJGOWoalNSdieRkHr3Iovg9LCzqo01G6loj9cuus2cWdnNgPxDFeIvkhmoaL
7M05FBEpRjrT9qcSlX4l66+Rmj9NBrvBRCfnzCR65tGTsWKnLc0JVVf5QJ4VPyRMGG3WlVcnHckZ
dpCC2YT2G6ZQlcw3HXsCiljnkCo0M534p5pWcFj1qXdJEjrR/0Xd1jmJN1Yo6cEED+Z916HwlBAh
tqmNSn1R6uC+tisNNJH5tbTlLyiuY27l8eRlZfcrL6PDlOT6HmXYT3ON5Qdd+m0X42HAyfEwNxC4
VmZD5mwAtlUOtTG+tJASfXu5n0BWHGGtfC8HDi8pa8ZdEUcMkVe3Qsio1nrAZh93i9oW3lonv6dG
fzX7jTGWcRlP6zDzyRAHzh2e8oq6FpER7ETJOjg2FBJujKVHwTjd1UYFY4w6bmUOiVul8auVGN+1
MsEzMlPYUrXyEZ1Tm0bf6mL9Fa915mf6QhKeab8AMFQOVSwdQnW9qyr2axwpbsS0Yctae+vLApGs
vaQHmA7ksz4kDe79qPxpktbXIlJtaj5VOgCifusbKfOMXuKaOAKyT9vb0U6TYxePq1dkOknd+rLe
jmGLoC6r3kpqNKWcPSxT+SYZuAc2pOMyLu2+X1r8EFH0zU4LmtPbkEvNsDLoLTdoJWV2mm9z39Vw
miBBZWU10R7gUlBOxoV0MWLHG/w5jjEGNL6bAHJ04GQh1w+5JcIiS/y2W5+hk9S70WQKNMsgzvra
uVtsDDoQTE4jYUyJRuCFPjkwqUBU7OcxdLyuDcnBnu+W6Q9D64GkF1LpTsimyWYhX7oo4udhiHRP
b/WvJezSJW61vY2+tE8HvLqVhl37xtDk6fiWZWsIR6JlM7e6wRj0pM5TeZpVA3K/3qAk46ZaGNZv
qa9+RyqXzdCE+VDHCbq+rkr9uFCrAANHBVfqbikodUjkSJmVzuwztpOjbh91rEIHO4KEEdrpCmFz
6s/tl7RbZS9JUoiWYF6JL9dv+2bqcAvZi1fVq3kir/TbQZOrt9r0ozXXcHKl94keKb5cOCQbtduU
3TL2+Fx1LEJ5TfJGHzK+Dg+qpUd3k0bEbI36n9Sbr8mg/6EW8ribk8jgwrbMUNiT0XVSuTszrqsy
5UfMoIkoqwyqQmsEaWPZUCudKdiofOtliLRdw9l/k+gddQf+6wvYxGmwnrPQYXStFqM3rB3jae2s
5JlX2IZxU63t7Jcg1Y+2ol1kKfoGYxXpw2oDaSb+3bPM4lUylq89ugfutA2Afqd9pRhuHom5xOOu
Z+rPgcqMh5gkOfaa+gRA7tSui0Nuhma7hnyXExmKfrTkrjucHBzmoSlFBMvXmxV6cS2pZWBtVLqv
1Q18b8CWaYg9aCWfcDajHc4hQomzlOOwuR/V+EF29MKzaRe55dw/ytGZlLPxhvjpwe0w+xUq6MlC
lQzXAkFHlC8aTx25fig5NMz14XmDRyn9tO0KZjihYd5aHZXAqU7vzEK2qAJ3qEqNexJcTkbRX5SY
n8Og6sJ20ndWiOpZJ3q9t5+XuTPIeeqeamd6yGr9qdEGRrxYn71Syh5y9LGox+nd5eAt4RrFb/kU
EwFs5TgZUsT1poOdTNuD2n1I0tA+1FJ8ke3GOq1Dano7AtjTm87eL5kayBrkpMFSp0BTmMeYrXFs
lDG9HQj5zMEv+dvVAn86szkt1A4dVf44mEb1xYma1CUiPfZrTb2dS1IwxzjTGEqTSgBD5ldNzseJ
SRCRChT/65ZRMiYwt6iPmLFwCcb1iTxl+1AQQgRzw3kaqV0/m3FPK3lLRRm4/VBa/6Uh126ITtKi
yN4jantI1Drxl9ay/YKbg1dHv4t6IP8jAvuLjWNI69mTLQgPdm0z+WrzBKp+iSZ9LgtgnslhhiQv
mWnCqGgrYfUHmzq5z6zHhLKXeHqBrJXMLbw2c3UIuy1Qh0tHCPPGHWN1ZOhyF1n6JUvtMeBIxoo5
A9JLx3sAYLYbLhKYeEd6tBww86ZMajdpdBXuUvirjI563EDFYY2x/Ff4RohRL7i1qkDaEdJKnT5A
528VZtAqTEGdEmlkr9aeaeVR76HKymMOgM0iJQF+k1YiqZNxM+701blpBjyLusk1eOReSN4ztqvG
wTM2VP1j2nXqTRcz6SlSVSHZrz3Sa6BNIUvMCy1Jw9kClCN9BL9dcgvvH2YrifxonKYdwj1qcUqB
/hxtMko4j4TA0h2smxFWW2AlC4PgcvPYc0ApWn2w1BJLJAmyvpXohb9MNbfAOm1cApDd0VlVTCcJ
uVS5jLzJ+G1h1CezIHoFg49hy+Fmp6dBPBhvfV5x/chHphiwhxPL+r5EOBzsfGAcbE2HoV1uHerN
uGBS3V1opcp6jnh8tZjaaCYYjOkAUuKxDUvJg+yTu3Uvq4HBpb+Wi9comhmqlPZTFLYD27ikWuNI
Dc5/Js8Y5G62TNR91MVfsN4eGb/RPJLlxl2bN42StdI9tXnTwPnvYI8l0sIuesmWmNlsK/1oKVIo
8qydO6VBire6Vh0FdtFYD1JuYNaMjZu+nEkhbRYyGjP9t7NGTwvZLYA/54x2kprsVG36XtVdEcRy
+rQ2txEWzUsblxXWyKwJVsbmftk+lQQOcT+hkGNJORjoJjBymfvHDH47K1Lba0j53SPdfiSMFJNv
z7BUlctnWLBnQBsqUvr1F1PB1VBl7A/FpV7yLzF7jBp3yn0efBpD6F6mBjHP8Psd84vepH9ks343
FiMc1cnyLZOWh9LXq8dZmTLhGn3tO9DYYi81OBBNEsq9VTNbV1+Sx5yZ2VHRHSAd6k0Jziex1UsL
rWNP/49YLpm5avJE0agIaE5ieCyqnQ7pot9OUuqR3sJ80S1z/Wbqo+Q0Edf7Yx3b7VAjflWZML1W
WugESZ676SAlLrnB+1laD9jRB6Q/1hI4PUemQ0t1L5OPOKX602RGBkdox6wsXv9YJ2TaPczzsIG0
3fwMo3GvxdNXeAuwfuZfxgoVKF6km9ZuXsI5GvyywrcQa5h0MCj+UQyES9SN8bZqpOVw2ywZ33SE
M0fjHYdF7wNHAOKulfWOuPTY7ba7o71I9zKNWdI4f+RddG7t+lEb5SRIwg7vTK1QiobyK5PnuXmp
UGZg0Mut50bNaELqJZHjim/JEXPg9YeiV4o/N+0pbh3ALgZTxajVN5tA6ee6mZ6XzQOuINKfpuqO
EImQ89qxXBJzYqrH+UurabUf14pGqLO+Mb2p2lJjkdymdJxDMeDikYvwJrKWo9ZaDK1lQtT1X4Zk
Pbb5cJdLqrGrsvl7Sf7zTlnsxjcxraR9d6E86UlRlx+k4uvYYe6Jp1OjaW/FBlee6b0qCXYaTe7I
NZ5/McZMv1om3UaSkk+rXR2JsqcKWDtMyid/jFM/MwwmbQkw5Ygq2K7P4efSFf29juvOgtB2iwaY
M63rqLyU96pD4znWJfQ/5F/sFK7YNb6JW0erlIMB0GWfE4SbRUMZKG3+q8d0f4ibIcTFZtJkHEIa
VwwvdxYXzy0DErcAFzRP6vESm4jH8SEVQbZGFxnk5JFkelqok72vEfVxApH2ApLXyZPkKMVlYCd6
csjyhEOjWb4tfYcETVXyYGntY5+gQNPHFCG0Tg+qshH8D/ziylgN7N5KctalS5eOdFXa4k5POwgn
FA9Rc1d7i9LxjTZSfem05yqcDOQkBv0Hs71NGL4aOe1x/DybeexeShTrwBlD1aDPvmDK5545tRvE
owcTUkgQxqEp6prT7yvFuQc49wrJc4QlVgXjWDlnzYRb7Cy4TrbpUWrPuxLTH9enfSGX35lZXVb5
qK4Siv7GuZ2XOqQsSFZ2TS1spFKwX2zCYLS8u0gmsTSzAx1nMcyRQHIwRUZ5O5a/kqUGWTgd1Y77
Jsx3/E+Dyu1E/5mYQ+HF1Vctv5+GBcp1KDGeJUXVr4nT9vFvhW6D98mVqDJI0sOmlhWiP4V8TiMr
PIpA1M3le5tq6b6UnJIDamJQn2uXRDcfLavdG3YPnHHJW68eV8ttEqAMQ0xtYD6bIeXOcTAqT6uJ
9LOXk5Hmy66esYIm+XxRbXzYtU7pkYwYLIU11eiRIfqcYLYpv6yZ+p3eFMyAo1oRJ120esU8NKEK
PRlYn+UfbexED1yb/7DikCIKZgk/TTHb5kyU/FbBVoTSOikqTG1g9kmTOpdDdNOFUgEcM2sPqjbe
0/nHHZWWxS5NFUYNoUkhJ6dQPTZIzqPSucjz+ByjbvIxTLOBs4E8uH42qaTHT4xENE/loAZw68ZN
nhxhEhAkIL2FAJ7CTh9fcOPtJXmc7pNOz13d7CXwzRUGkRH8edjiz64gON9MEo412gPDnrs45c9u
/k4swxsNiUMvxyPHR4feQc8j11TPhjYpu2ipvglB2Lue74OE85+FZJuG7Br29q75e3/3+3MJXWwX
8LHMqYBxplRHDB3Fir5estWv4puvH3P91r/9SFiAQGuXTvWubxKfzt2QJvT7F13/0krLE7K/lFHa
xJySuKgxsyMGvNvvff99188pe+UsO0SjffjYFqE3c6Zk//mTxfr1jeJ/0tkGTutw9MVHx8IS8v4t
718lFHhiNRaR2LhtXbEqXhAfJRtKSaSOckpa6Vs4GhQbHGqVSVq/5WQqebFsVh7impbi3QiKPZeY
uYzcMWdVZSaZcdNVFcUjuOBgM2b+ckvIy2beVp1jqqV7HLyKF/VUwpZ1+JZzhUt71dOV6CdTfsxI
VdrsuMVOfmoCZ0oQmk4O7XsV33UIQWReOkbzZfnNGZrDoqFnMdKHfPwx5hAYjbXoXWPIboFk0jJZ
kPEukoVjMzqTuHwam/Tn1sJoF4Ib0qG+kNT9PesQbBKTd55IMHXQkuwYYlhGIJXSLT5brvcrbCct
RSjfjX3qUqAAIhHeyxoX1NRCIQBMlqMeT7a91pbLCVuuzp0JgYReEVlXlXFqUuembeIC+qbeu4m5
H+jF4zeKL3Oyjq5pwi2pC/U09cWPtWXzVrS4NMKwI3kuqRh23/pSbXdRRrvG4qAlgG4+cmM7SLW9
p5AG28NcvmvU8pZJekGnI7mQnc5Ic1yNmu1utGWwH0m7r7Nu8uNYC1AKviLLYeYADtHGRuVIaaDP
XegnEyZ0Wa+fitz8VaHY98Zm+TVZRc8EUefCTVLBLo24BypDX5AZ9RJH6mOVM7ytuZJ541iTXvE8
yFRBZyzepuIDH8b0LSXQZrMhBDCdOju7pYGeJmuN7sjeN3LN52WnkNwmLM9UBnR0tO7QczUdc6Yb
g6WQNTZBnFul4aWZwHSBjHycAMVIZk0WtCO/rrkK6KSwaEe1PxYvGvIfCzc1X0LiEfSltFMSczpb
reoluvG1ocTZzC2pFRZd+QKeA5cx35kRLxikAbhpYfDjG+dGXiE9diEJZeRj+XNnPm0YW7zwJsj3
vAn6JeBV2kzQ73fOUN31q/PUrfWNkfXfizm5Xxe6lno8vBJEYvqGkutoeSwrEJons7a63Qf14f0V
tfYRHKlugr3r08df//kfVBUMrLeapts6qCTEKJ/I33GoL3kyUJwizl7bFaPk3FgZnYVEye9zGXUH
ZvJHgywMkAElduGeLHM7oipcDPBxJA2tt7qnh6IQVBQNJ6WQnC86VJ05tshW40CorA7DqhT9mx/+
v6Dx2w8HIaXSWjU0k7r/X5WIa1K25kKN9kgjODtKJgk/JeW8DcZSgdXvKQ1i0ayTPN4c/cnNgkH3
3/2Gv9l41D9MTdmkkDajvL/+hqQBXT/HRXJErLHc1bl6zJQ0PjLyU1wHtPChyic7CJkdSA1DhkG+
MbH4lvXr/70Ttc+wbLYFUlGk+IDkCbQyP2H0smpZ9DazouNQh0sQ261+HHra8zIXwalLX8Y1qkBx
mo+KHTUXO1NmcNMRyXb6sQ476TI6fXNmQI+hwJ4uEYIZ7lfEgsRAYX094jKNIlS5hFZ0CnXjxu6n
7lJLnerWFv1wiKqNV+ZhhSNa+W7a43iYq2afOZV1Fg/JttTn68v//d/+m2PXUh1NV0DD2zIs5W33
fBCjDnJvx/0YR0dTUTE0d3Xlp062+EpkBbWhurG+tuexmZhbjispNGjb55L+fr4ybJ/PRFSOB9BY
UCuNYjyGepzsxih2dm0djvv/Yu88tuNGsnX9KvcF0AsI+Gn6BD1FUaImWJLIgvceT3++CKoq1bzV
p0/PexILPpGZMNv8Jl9jcRrE9GkIK/Ogzvy/8Oh/D4+W0rT/Ozy6GtqP2Gi505/YaPTjfASNXeHI
J9dfknO+/Q/EtIWPJjwL/xSb0//hGIbBY8J9F5TjOH8iox1A05bQXTbQPVBW1n+GjBZSKPy3Byn6
ysjM8RhA1dt0TdrC/3wxtgaqORg8xYHoh61nRdSGyv6oSCF5LPpgyXK8EmEcqjk1gHzat7qennTU
2M6j8ar8aNXgVUuH0Jz0p9XJ9rd6v95mSbHjIqXghdbBCRjZt14PY0oqZXtt0BCOzeIND+ltxKPx
Rm8I60cK9ovsD7RgFtk9vaYigZyx2I3OYNyFRZNsqXo31zo6UmU71duSJG+PTg8iHMP6aVwMWuwr
0s8D2bOTOf451HTKoGizgXTZAS1GONQxbCzaJI5MzNldlu2dyQ1kh+aLPuNfviBi5efXVcbOZfij
qx0H/ZLwevXJ1nA0w7PS3zhrA6aGvj+6REu5A0aOwMgwTwG6EXRNw3rcz1LBp4985OXPI4JdmwlJ
o60HoVRoiU9VINsmXYhvh4+KyRihHSzCuzmKvxtg9zZDm5bbudbfTPHkd8ZyAPcn9h0C3nss4JAb
kf6Sq0erD6W0aJ/LYmw9fqYcCAg8RNPfQ7BhqK5qE8B3GqV/OKn7mAEePfdgGBBByva96YKfju69
ejn3Rkq52amDKAOaagGKMcQwHr1133lrfBdRfU72ultJ+ABCe2VS75xlCm+mkHgGgfJwT8sF4UsX
PbweZ0A/60CB0EJPDMpvY8YZI9OHWkWYPa1lilquMY0BKQti8o+pMazfO3GYm+lthqt3LkIIoQZy
n9PS5rsu12kSVPkne/J3tdfgPYPex67pqa1g2q5veGjP+xUxICKvNDwUfYv9njYBV9JyaKQP2HHE
p7wGnZC51pNftDgC99rZGr2boq21Mz/NldtUxlVkm28jJrqbAdzlbjL4ezVbu0+QwC3IHOjTHGed
b9fm1HLdtnMO/oCxBQhgkEwWhmhRTSNwjcrlTGMm2Wet8bCuBg3rVMRPnubuy6XstqJBOK/J8aQr
+h4JM8GPmWXRmVLEC8RnmgRIvW5zWX0wnBINNLBFqBAQEgFd1vIKmds5DsqOWkL+gGCKzxnoy91K
/wYUhf2ZSgZnL2wMtiH+VKaOeRcFe00Y294020cH/Sn+NFxAeu4zD/jfmWb/8lg7/XbwrNccYv+3
uDvDu7sacKiwFnoqBlhmy1hJ772naC1f0CA2sCLFZSdOQugN1WNU4y1UWR2Oh6UObH5YzsKxKP4u
RwKa4mDTWDkW7s73UMnB6Hre9FhM7/y4otYCV9igAzYm4YJKWn1bFdw8DTyFfumkQN52bI/DGt2b
OE4K2zlgwUN2S22IsFg2OkSsH3tAB7UraBcg6xfXOuVqJ6O7SiBc4wc5Dta6FaZ/tvMYSz8juQPJ
Ve2tbZKY022xfO47bT0ikFtsNe8kCi36ZLL5DTZvJF3eizt6524amp2huddVYd3PBRdyUfjjVS3s
Hzp9vmSt6qPT8R9fJ/VI6M40/GcdR7DkczIBMRgyJEWionsIDYr/Uk85ImYBUNJv9XIsMcrS8mNY
ULko7HvCgPVu7Lqv2hh/Sa0MTLVVLfu1a6pzG3oHgIg7Wvc/wAtQo3dyXNC8vYhW9AAR8McFSP8e
UfCiFRAWiGhaJHJ7KvN/xPkYDH79GmZLeCsAkmwmWkKUkEgLWuzFtvWyojSjAykPQQttm7bHbRpp
t6FstpZFq6UHd73N3Qk4WnKyV1I6zNSv1tW5M5OwpncH1zAbuh9WQRu98v23pLG+Dkj5n0UJcJ/m
152xIMwSz2uzi4VeH82plcXxFIVM5PWWxDnHlLwPy7J8XyxpL1Ovp3B0u5NeVOMe9P+NGZlXVGBM
3kSgqhOKaE2Ji6CXITTQgvDKE3HfwjQxw1Pq6tURvUFseheyImQGbsnQ+vXZnUlaw06HULB6rxOi
d5XgFQFT5DqemvvGjZoTxMzXZkx+pqWXYkJOtbnSyvEQL1/cHg5ti2TWzvZmJjDvs+z1e5u03C+t
VK4wgKzVlJM2tcjsTZvkmIPr0x/LXFUobVs3U4eYZ9LruxxL7C2abdq+nNvmzKvlQbc+NVVlv7pI
8yf5196F4TIleLD5Nm9NC3QD5pLTW4/b6AOE0Ueatd7O80lmStO/6lYyZcvQvyXtNRnHDZiHQK/m
3Uwm3aIetBtCIzAcDNvrHPHEMEKDz5Au2hjTb/px/FnYX9BzjT7pcXmquo6nSnG7+GDf9HXBesTX
n83uYTDbfO8kYbFJUH7YzzCUNv4PA2saw4c2E3lAcZbE/KRXRYaLZcyDuckQeJ7dAwLT9BFRV0yS
Bq/AqvmmLfCbzFw4qOxMIcKaSCgSppv72Jk/08z4mmCfsHUS0mkUmUAIYintCXNf6f1LT7K4XR00
o3rDRUoSFfnOqDDmmEtufqfbwA6NKPR2YCOw+NsCP/pquiK9sh3tlaIoeBZbh5SbmiCCPXoMIEOa
24QuKDCSMLmZ/HxvT+PZg/d0Xxlo00Ylf6vb0AQsZTU9dbOdA7HJyboxsK013bsjzZKstsk9CTby
RjZBOxpYvGvv7CYOvLpF3wjYd6CLnCTMlBqwfn0NgqFBOKs7NW1UbuFhOsiT4mKrj18RNeIV0pV7
3aTpOGcIvlWZ+TNeMFhs7Vutq+nFiAwJWZxHcX7vwQ+6Z3fQHklz7icuo63dXQF85TZOOu2nn25N
a9KefD29i8wxAlDf3+rQW/q1D/wkWfZx4kkmx/o1q7l5ESryMSBNqQqX3VfeOvahhK6xmz1eZq4N
66HVVw2dRVyJTCxbeGyiIBbBf6+HDSXWMtBaGj56hTF6n6OeqCFQPzqymd59C1epn7e4SdDaxlvS
E2eEa3lKtSY92m50QJbQoKvs6Wc7Kta9XSDq1ngl/Dq4ifeGvoJMt/PPMx1eWX/AkEHo4S2dkXXf
+x69enfNrjMw+7uCWGEbf9UM8ytnuWw7f+VZbWjRc2e3dHv9oxW55nGAS+vgTkXaqMf7rMBNk9tL
lrIhpUPmOuvQXLaAccBzF7TgJ8+8RvwRkGCW8BasI7RZk4yIdEIOrKoFVRMqXjoM4Kww8C82IuJQ
B8AaPfrOsE/daBrkdsZt6ifiSp/DfDfZ1mvr+VIept8hF+vdDPYT16dA2EVPUWrTsx3MB5RZC29b
TINx5uXNlYHpd4ML497zvZLQ7ET3LUbzfC0A2zQEMJp4izI6g4UBBo5O625uu91cZtO5ieZdVI72
Bl2s5VBDt+GdE+9muBh7E4DjPuH3XKqO7qF8dOauL41O7swaHxLBtZJY7RUc+hS8FgoQHjSLBb7Q
E0VxfScGXo9qtqHrgzIqdyM8JN4gvn+fDgSnaJOce26O3ZAO5TbNq096a5VA4pP1etLl8zv3UT20
6vHoou/EU7B6bEybsmyWH7JxbJ6LCF9HB+FNu+kXguMOVpyOzWpPwG7bcQcRetc0D5o+1fjxujHy
NKu5SUhTOqdJr5zSvTfIMXDObOlr8JcXKU/uok5CLsLqeWyQR17D5M4s1i+1hgFDZWjWlTHtIrFr
vA4rhAl2levYGj3C7NiFoEB9yA2wn7IfyDuHW5y4IOjMU7HLfXFlGb1zTSBy58fS6BX15Z3jo7Q9
IKYH5frGSUDVdc01lqLNPuvMI2UV8g8XHC1OHF8AgBNVQw9dfBhCrV59qmYz3BuxCdgONFhvVM71
lK0zpO72aLkcnK698MTjLIYX6VUqYvdlqSoKo1kMhqoCYF0h3Z0CTNjOBjwCPzUPYx3T9k5izvSm
xZzhVkcbNffWYmtHK5dZh99C9A04zxK0/TYNyWBIHL7iup0eO6klK/rxyKPxZ9IW1kNuIG5ZUCYm
Xjqb/Vxs27p0AsuGKB/EnYvMTTT+tF3PuwHfOGzDON2k8Ho+aen4mvtdAysWyaxEexyBhD7HtlMc
k/i102b9MDTtfL2u6RV92yuxBKs1N6h9vPjUTChm3emrn9zAtAP1if4msSsuzO3oYQ/0deRf+74g
99nMWflHtNfTERcnej+OboCraMD/9C73dIzgqhiFOOSwSqiNHqjocynZZ1efQOK32F+3CGfV3hDt
+cPpUkXeT+HQUkTEjgKpw5OxGbvPCOggy4w6psFNGpetvxML19HqP7rxcF1GyAamqGOcALOdK8tY
jpbXPaJHWm392be+F6m9r1LE3FKtfBVpsnVGlE3bummIcEvQIwV3MjnwPpoyepUz/Lzkru1F/tRD
D9sMNt+/NrQ2MOdROjuF0FNMBGtLnViZ32WLVLm7Wylfg/oykD90Aawt3V3tUGRKgGqR7kdHXYcM
mM2Aqgpeq0vV383T+mLWxf2si+F6BEB8SATCeOB8t3lVysCqK7ew6bgdUaqKEAHfxN3yILCM2UJD
eC7c1jog3Q3uXTiH1l4Ah9CCnMfaOVDdno/o7sG7ccQX6MfZPg6n6azlqFT6xs/O83Lu0+KPFFxJ
3KbJjTGOd4Jkmygz0yi0iu48huOTnxnOVWv16y7OZPfbdHcRcQFqfBPBWNHkNANCQssquqnr7g0Y
mIOHRL8HIQ8ekR87NbV8n3mGvltqKgA+lqc3DT5689Q+ty42yD7PgcNsOebB0EfjBlhE29N1xKoE
4XiJ6s9RmqJQu0m65EvrtAkcbJDQmi4+xT38i250Azo8MIdcl1hHI8RytW4TcW78beNblxifkZWx
zi4C8m10hTAGEqo1KYy+j9BMi3c5auO72h+g0Yjs0VqsK2EtDc5DXbGnBgGBNQRhYswYC+tZF4Di
AwmRSSubymiAG9Nprnupf19+FlXytgoOV5gL6bHJzT/TgvDS70LYKRWH/jqiybQpK+42IJ5otrY1
vpBwLHgcnfAsdTYlwVvjKqgXX6FEonBTN/oXh/pAXEcE90sNJaG907ynZMrsPZg/UGTGcF86QgSN
jscJzym3QDyc+XWozEBNqQGh93AoQcU7HXho7aFpK+AGGjYiamhsbN4qOahZHt74/ogpR3c1F0Et
hzifLF5HOCk7jpMehRWDo839e7g/4Vl9WidPQQ01GIxgdFEn+/MkdJwXUMXC/3d2w5V1DGrq72a7
CeOTUuvOrjxBvbD1oHO/V3ppnNWMWjwLcIvZ2L7prUHfHXQZOEuMiNUZqylzTO5ywvzDMIfI1Ktl
Gk1fLvsI7Sp+pCIaACbJKTMtra0h0PvEu9YLgDLgf+ebbhoM8X3fw8V0e2HtFk3vgaOV+0bK8mAj
1QVqCmXIX1Mtf5PaoicAEHvkkxPMvcHjEM32ATWTPjA7pF1HFM13dBaAgq8SKGLK/WbU+Lqevwk0
JQILCAFVZTMGK8DP92EGN4dA118LR94oXCW0SMh177U2m4JQd0fCSKZ8OVyWlUTrGAmlW2fGgbl3
jF9Dro0Q5LzkaXZkuc01HqMGnSaqfxWMdDrz9TAmOzGj8XQZUIqqA4LsOgB7iAQ6zqeAbRE+MfC6
8Xstq0+LVETJpY6US4zOBQ1uymq1hn8InCaBF7BEOYtlnYHhs0LYUSFMC2cKMu7Es+G80ISaAh00
/LGJk+vZrKZglINa7lUZeMssGWHUeasN5r+UEfAyjJhWk8I3uQ8AR8vwz16LFyO9max2CLLZzrtT
naQDTgMe/jvThJhfhGLOZcjhg6OABkqjmssHtZzPxyDUhwu4Tjq6FmYX0I7sgrrUY6p4WOQsMB2O
UeUGJpIakAtiOCKd0weXoZQf2lk9OD618N6URzCk1EwiD9jIsxiWHCkoNd9qywD8zW0BVlRPlc11
l1o+xEroHJHLY9KdQIfqpEllqWOdFM3VIe6ffdDIdEUznumG9W2c0fpPs4m6yOr8RNfb37ipiSK2
dhPCIvRanOW0UGLGs75E1hUdTPwMQLrY4YvnVg9R3B5HfbQPQ2p8akz/C/aD0x6IqJak8RH7wftk
QSDDMpr+Ju4txCQc5zXVPiFg0mCEG/tbx/aeFzu6NlMrPwxE6xBJJv9QLK9FMudHj/u4GKnSpSK/
zXH+O6TRRpf0GBhGJA2nFEnEneMFmijSfWXmz5FHa9zCxCmDptQPeLt19H54pOafqtpDOb3o/yCk
G86DTVSqZc9JZjW4uvO8BDWbL/bOsrkEHVkupyOJ0XaIpL3nDndpxWE9zUOVIoIgPkM+QNc0O6Rt
6eAtNW703kFZxHztcRQDq00+4fgwpIT2YulcF9XiuNxa5dYMZ5wSJvDwju981/LnrnDXnd06Gn7i
JFzCqzeDk2kHZG/PnZ/ShUvBA2d569y4ZXvGXO/ZL8ebsa2WoKlIz6AamACvmuG+G8ARaubnBupG
NRAsF5P2BaORJ22o1iPdPLLMcjwaqDOgvACrzS731cuIqssG1ZlDju1Z+yWx8wHek0NtA+VgWuwv
g8lb1ZUShFU5i3M0Paf91D5Rydo4AvtkgM1bP59k2pk/zJHt7tBsOdgu77fGN+a9awxfR9sj3Gso
QPXOdxo2+Q9nHF6AfkJ8cuMf/Yo9er1iLYGQ07DVogGM1FT+4Af/InCW8XIXxCZmFa5ZHaNRvII7
/ZQAr5BMtygK79fQXXbzQN3TN+xj71MAoSyxmR2MLluwf1lheTzBwYgPaeXvKb/fldMp1OE622Oo
H6XDzRE6R7ptoxb83xy9QUKxNyYBOb0FWV0bH9YGCKmBG8jaDGR2eu1u0HC8Rraw2Zkd3Ew7m3Gd
IcXsiRGS7hu1gm/TnFq7yAYdCyuJZMnkVRIn1T1IvYQqR6efTI9uyBJ/Hlsa7x00DEBldbXtyviq
MO7bx1XwxTMatoTgL6vp9QenXgwS0pFCaAMBqppuTDNDuVeALWlvuLW4umzrNl0KFCVt+8VCROZU
Do9VARsVScBn3SisQzT230JtyHearefk9lxmHXb1PM8IfCrtEMflS8QfQx5u76ootg4p6GmcP+AD
eum5LRsw+suabwE404Qqwqd14UxDWKgHFLYhp9nxDTfXRrYychAVe8tb8u1YuGeUAWrga0Bc3GJI
H637GjD/zkTwR5a2UL0UJppb3ndJhroOq7EkPbfvalFDlk3RhB4o9S0QPkDRfFssT8Pz0q7BmG7a
KAGWFOfGAwrxX6GMfqOwjap9BGlpqs+1Z0RXPFsB6/ZHgrh93OJ/q82kdjFsrF0MNm/g3Xu0gV5K
ethTTGOF1OQVQnSC/jqSHOMMzJO3F4Rg0zl4ufbTthAVd0f9j3bqttM6G89VMq2HWEhdGqt4ciZI
hAiUUCkIs2HvWr5zKMIZL+mR+jNge55ZkpJEoRvl+qK+mzVIOEtQx87nKevFvX7qsKusuPJCIMXn
quqibaY538uu+lzO+S5z8SrMGuDSkdecGtsqt2Vmj7sE8+Fh5cEu8ijdwwzdmxGvU1gjL94Qjwev
X66Fad/ywBIAb0huhDnw2ZQmSS5v4/zZHhN767TNs0AbMdBMeF1+BDrQSNbnafSqXY/1IReBfW7x
da4WkxKtQOKnXU65hKcm/nMmXYDQVxJHA+Am9RDU4pfkZswi4MyEn1aOvF68/Ii0bj1ij4jT1ug8
EXh+0WNTo4yFFajP+7+KWwCJPeCrIrpJkrbb6/6XIVxSVKdy+NLz9ByHNdVkN9Ank2Sk9o2ju7if
UInZr4t+RIodXDn9GBI+uyZVrr5X+filoXMg9VHAeI3fk2oS5LXGI6SfkuqIhnx12G6LKpquR324
Q+/wjWKgNTrwwAHsjZbUsgip43ZVmJxTuUytUEMiAYWF1EVOo/yZuia0hpUoRQ1NQ3A68ND1ipiy
2ALdMXGs2wkHJN1vH/GtmhC72yKREuQj/ASkU/tADSjTDO9TC+YmEr6By24XGkg3wKX0N0ktaK0M
2ni1hFZ0BHG39SAwoJAZ7RNqkrTprHBH+xOnY1p+kVWtgWt180n5y+e8eHy/votnXuN+anjGtpza
OagRNcx0fSHCT+Zg9icweRRukZclfuUl2RGhEMQ6EGtF2lVntbwBgHUsppak3ntoKN/v14H2JDro
U9jjAYWCTGBCZw6ccTv3OLDXYqBSWCDN5dPKOrsegZCD3RgvVXvalxqe92BQ6/2i58WVuXr51Qpf
+MqKJioipFfRkiB3Mzk9HkERHGPfkZAt0aXgWwg7HTmoKTVMqdQ0VZNAZqsAOHOsZ1clEMOrWcol
5anxVg9WHSwe93ZuEcAtgNP3VMteIz1FWVNzmsCuEPZQs6R69cbR+lO7TNQ/5F/mhsmvfwsN7QmD
+Pa6md1m58E12a4t3gJAXhYK9gmsD5I/xMT5KGsuqZ1HOFDwcwA0fNALDK9My0F/P7RhDxAWXgaz
JFTsREIpV02qNQsEzFCQLyByUVzFPSDTsUxuy7h+yeQ1uegzNkBZ0t5o5eQeflvWO93NiCoHNyqZ
n7P20WEW6CXKq9uQu6op+tH9eSifp9QxA56cZlCMEXdCttEknsGSDntqQIkEWeLVynJcJPAvNQtq
MzKL+KD7aqc4gBiT1ECfuuRKjNoxLalTw2c1Nyb1vEDrjtDnoyDxW2p55uzCt288qs0yrLekPL5w
W64xGeqrwU0G/yDQS0F9QAR94r1VC1VSXutnl9b8gCd90RHClQnXDkYPiC9EnUvaMlM2iESFt6WX
IGDQ9VUw1K67NZwFf6USlspl8IFSnoyIFLZEqQXnNbxW4QP9odQ/lSSjGnyp2qimzMa3cXzhGkUw
zzugDonnetgH72gRlF3yDD/63QLvXd9OwF5OvWNtR5kjFjJb9OFKSpeNaKv+CCWJma8LaI6udR1o
jNTZ8QqeaOITktcVpB2vLcGcguDtaQFRoCxm7bhKje0Ihc2c+/30DhCO6mo8DosFyxqx7KIO8aTy
y4P6nEmp3kxKvqfrQusQmtND7620c9yBWB1kmGlbPSc7YosuIJaoREhD1mHMqq+Ksg/0FKhLYhO3
QmrbKh1R+YJ/V35VsxaM/iNcg3Mvk7wRjgw2pjpKAKvFg9KUaBE/bhLeHAMZSIdKUx/TePJGisLm
8MMRy2O6pt1BidEilYgXZBYhTaDm52ik5tkm/BZjNVy5eZOca8oKCoIzl3MMI0CeYiWvzxaGFKyo
8d0UMm6+wjtqz0qjFsQfCZEp+hu34y8clamkEk7FZojmrH+I+JBKXxB5wRVVHvJd1lhNqkHPoIDI
z6ZV1cA1YxDdzIle5sfR7LaltT5oQ/YtjsyjMyGJ1Y0Ll5mQ2rJcIdjUxSsk8lk+XOSy1nIajLEt
4A8yD7fcATSz+h1Srfu6QtfepTO6KHJlfF0CxglwEXMwTMBvGUOk93tTneK4NLBCMSjZgQUhtiy8
HyFw/FyWR7pmiY6OLKXIuXBJXse5GN+VckPah1srDrvtReJY3S9qVg2rVCOdhnjYjT41d3Xm86Lh
4GWKa7/DJtrKQZfw76auLf8V3Klq85ChRIULyXAeiwIzd5NbvoBMSAX9K28wDa2TIgfS3CKVc8ib
+pM5wPbws+HWKA3ShyhE7Ask+kytZYPO1c2Y6PdEEBQjeXKJvMfBcAQzjKUdOloO5evGiLkHtUBU
/KqiHn/W1DWRQi8evVp8TXvnxcm926Y2/B0ZJXDxGl4XVsjXeYoBIyqYvM71PkBK4apz6xd7wMKg
sfVHhN26TQFWHFcMMAZd8S3yBTSAURT7vE62ZYwRA1DSzWh62bFJrM/DcmU24U0FYLMS9rRLxHCb
Tvm3CntImhs3wwSzFerPT8rx3SPmfWLMIQPh3PGYhzq+nsk1sFCw5kt5dhut37kenK82d24o0997
aQij6cFww3lfW4iDzA6eKJKqmNTQsjxMvk1BYkyQSqDSTwgFVT+5I1c06gjKRBKiBqVDU+tS0W69
DvgD3YLyamlsZzMhwIuizPCj0u9tN7R+xiH8bPIT3vIVMepYRDtv0p8jS7vzKVzssenLzpDm/8C+
amM08fgwNyivdJWGw5MUiqboPJzSFPB/KUXkHe+oniI+4u34dcgHSjZH4tws53d96KU37ox8xZUh
Lv1gLlz9/F+sJylov/w7rKepDHf/Ndbz9m36fzdvc/Kz+icl3PfdfqE9cQOWME3HNvl3HceSRsJ/
eQyDBLVNkiIdVSHgoKz6Bfs0XbmTbrns5SKjKMBi/gn7NP5hCt9wgCv7VHgN6z8SxPV8lHj/GfXp
Q0GxPduit0Knz5Ko0N8gyA0VKuT9yvS64xagDEoN3qyH9ZjlM0J/UjxaiXaT8nFDO0g3bmIX2LxW
wM9PSN6a2P5pFbHGC/K6ktF0hxfg+yCFcoJQeBbI++VbgZt4YNaUP/2ygZ6mJkvPH429mhzCksaT
XK+GzMVaSMuQylB3hXprUWS/b4phOqi3qRpgipKmqMkanvM5KV49eY9gxvprcP+aUssQO4vAh2rx
JgSkEqhIQSl4V0oIX032KzZ7cCuWneIIXahFl1k15RtIrEljokTK+algxZRB5GWwcYA/DpZ9pWC0
KthSg4rAJqCEhzXprtWiOkSPA8Ee+OPqLTiqkMtBkiXfjFWFPAL2kO+K6+qV8j7pAvA+Z/MjIDWy
A7NbmqCx6l+Dmk3hxqGnoP3Rat4wXYGtxf+ic8fdgnD4jHBstctjHnF2GKIYM772xXKvoCf4wEPt
9VFNjIe7NsU+b+kAgBIhblwN3EI7JD31pPGJZuzRCFv9ZHjF0wDkHvZXe0vh36a13+z1Oo3uY2qP
PTgABNWuLDlFyw7YomF8D8HbuqaGgIr0QDUzenJUZAtqTfDSTbL3nJRLqa2r/yZ1ms/5isQwjvXC
en6P9FYMBbLO8tr+3qomZwdSFKzVhDIGekULzmS689aDEd07MmVBopC8RU6he/xr6rIMX3vEli/z
apvL7GU/tUz3ESoDujmSng/16bLdvznMx9XqsJGI4UWqyff12VW7kopdPtNWJ3eZv3zef76srYnV
s5L6jNpXDUWr//pBPixDE2g9arZ/qNzDh496/wk+/EwfZucyxQtxALKidqbHUh/bLgyQfyyDRGZf
aij/ms2Ub9ZlXq1uy5TQVO2j1rxvdNnTwmZi6d0YKGtPMehvDvth2eXj6SqRZHxYrWYv21zOBnMF
GHq0TChEce5qxd9tdzkehV//0Gb+9WXRZdfLsst3uyzLOnHXOs7CFS69xBBJ/4y3dgSelZ6VVjHU
XdXq+8GQgb3QgMF+nBSe9Ihfort0MIyDcJpO39NjMrZUGqOtOsblaB9m1bEyN8NaXq3xudlId+WH
I22Kq3oIdU1+9N/tp5a976y2USfyfoTL/GXvD8uqgqp8BoTlTJ1xRNDtm7UnFMSgziHETqBQ4gct
55PcmWnifJi0F2lWksvM9eOqejgVZnJUPknvJk1LOfkADwlxL05O7bs3iswX3zeKFNUUcZ9f/muX
TaFVFMHgINu8ZPZtKlMe1Qj0ZJamBiqLPKFBVwyHdeke1DK1nZqyVX50mVc7X2Yvh5lkj1HNxggq
bHzAsahH8usUf7VI1ayN19+28bD8/W1FjwBPki2QCWTGrVqzl+HvlmEwVQS45ik3rFle62pKSc6q
qUwl52pNBCmrtkYQ8aplS8lvoLjkocxIbebjxu/7qaWauqz7FSU2kccn1Q1VwzACOSnqCN/p2KXC
JV9uakiEfCjKWbXCyDSJgKi+6O08nnUt7gI1CNA3wApS/CtsdBJn+VOZ3Uq21ZkaVa0GIwoPgq1l
UPx2Jx5O9sDjT/VML4NaFlfAubEZ3luyWHPp4Jc23xd51LPqmGay+ammMDTcjFZVn5fBs0kGGTBh
XI4O2WisF/TNwlG0h8haH9uwsjaQJjWQ3lw16v99bySHKxeMWjioa4cGQRFQFswjKN2hSTKSlQ4G
nfSsUIaQP5H6YULLO1lG6R7DVbcCf/CtQE3FdvtranEGzEoGWMkFAtQk+7KgJVQZSzXCddX5jisq
E5ae7jzS5JOYu509W+v0iR+qCiCbgF6WdSPbbs1176MEt0+QLttksd5DdUEhHoFZP8iLQdsnnkZl
xnNR5ce+1Zs1aQFArmOp6C2jEBKoeeWA+L5Qzas1aoBlTJxXi1xI501yXTV/Wf/bRuogaj7PNbgB
VDLeD4nAxrjzQ/LWVTM/eUB2D7PWryumoDxOTFn6UsOM7nFYT+bJKPBDQHBPyPVqMGUZQk11QB8J
uOS82umyTa/scj5sftmmdRooEIiS0EijdqKGVflCqUmuMmoCtSzS/O36xUEat6pAmH/YRm39f1im
Nnn/FLULpgmvkR+1gLb/PB01dfmq4zzRVoWGtVVfSv1al6/7YVZ9UUwm7fWhl2+Fy2DIl9BlNpJv
kFC+vow+PJjt7HDByldLpd5mlw3V1EwhB2rEX/tcVr8fNkGngELAnx+oFrpdwuE+fKza5l8ucwjk
t2ZuHhwdCV3RcqWroafmRWFKzv82qeZLzfi10cfVHehSnj//cv1vR/q46W/z75O/HRsYEHedBmxK
Hfr/W682XZOqOnfG62+f8feTf/9Jl5POFuNp8ev08NsZqMnLJr8dQq35OK8W/rb7+/rfTgdVQqvD
3oyOk/htyP+aLdAmtLDdoGfGFpfllx1cSw/39Zp/uywKrV7AvsvRX1GTas2Qe8b7R1SgOoICgRZC
1UANM/ZlFNcZstTCRlhNqoVqNXKOZMOXLdVUnMfGbsmRBUsvq51BJstq/W+HE2XRBWKqax1fJCbV
+vdPUvNpuz4hIUsPehh8Y3/ZXU39dszLKamjq9X83Y8afM2DQf17P7biWd0rlztCzVoR4n+n9/vC
GVPk6C9b6UWN+loiq7SyuTeN0jo1VhHQJIOby+AhwoCrJi4q7twAfwl9Ay8u2SxTA8oBWCqqyWKF
Q7FVk/5bO9AFm32Zz+bynrBkeIZmHVXsv2aL+ZCmAQxVTEllib3z4m8EO1QQFlMDVDy8LYP1GvIi
zyFoo+kQ7WzjU1RUbYBs8FeAPcUVjUDj0IMDihfLR8KAezbjMJV/5fcmenjy26n0/TKoDH9N2phe
Gq8ZbSjBiA8Qw7OIABeWGvVYXuZO724zKEtkh8MRN4bPOd8FUdwrEE5SBxkUVhsYbZHvPQctDM3e
pW12d8ldVSlCZbHFTM+vcbBg8KfR+K931dv/rWAHh/l/I2fLgt3pe1Hjd9O+/XPNTu35q2bnKtI1
MgRU634jaLviH3CjHRPjAERcXMOjKPcnTdv+B9U9A1KCaxrK3eqvep0l/kFZzfV803Sps/0Pe+ex
3LqaZelX6eg5KuDNoCdw9KQoL00Q0pEE7z2evj7wZOe9efN2VdS8Jzw8NCIJgr/Ze61vQXv4n9i0
NeVfy3UYOQz+km6qpiiaJq7Pfy3XqYI+hbVpLFsgjJs01k8KpEpwkMJTfcy29MMX2a8Nqm5eWbv9
Y/eh/gofu2fAS0VBihDSEJ+dkiG8dNWhJwkcmUaxQaaorQDdrYVJA8Y6v/sn/IZ1AVzhHmKsK/vF
B15dRfFAK+eBGz1JX/UBf9iO3kBi/+k7+Ruix7+BMW6f0TI5bFRH+QfP+59Lkk0gz5Kcm8tWXIxn
Nqz3EfXI2lTuMKD86pv+RxBWoXoav2mxdP9fv7hqrUfwTzb42xFeK6IGtVCD+uxfXr1Ev1InoQJS
78kaD+JPeU/YOV6I987HJ8nKM7D7H+NBvS9RGhwQ+6UPgm+erAcT9e+F7Ab1KkELOtLz+sjPyy69
pqj1znFjj9e+crDLnOcPkyU/rbkHI9mAYy6306/yOToqdyIste9Q05HuWMtz+p0ia79T31oXGwHb
toXnnDooxYZN1oTdv9dP+dPQrhQTpMnERBiWq+C0qxwMBUtNcKHdHvMjtqovMKbKlowQE9IFjDrs
8W7zUJ/RbEmHdmPuFTd/L59wCkW/kkc+jj+9FD+UfO4prcUnBNs9UFx7QLi0HY/IBj2R/dr3vIUx
5mIvhQuNaf1HPqCj7BB5J8IO+XP7idyhB//p5p8Ea02qK+ya98F0icRpnkzU1CyFkQxHdvhYIpJ8
CtpNllxn8rSc8BTqTmM+ltf0O1Rt2tbCqXzUNsu9SV72Sz4+Yi5D0s3hCI/zKzA2f0RGBEntByCn
cdJ1bKD7NPSKBEvtdjD9ceSA4KhDE2inKt2/V4C2inJaJGYkySvEqyr60HONa/M+HvTP8i64dOVZ
fkDqihJxKLdxiEPase7jjXBmRjyHe7Ac4Z1+AAY+uzp55YpDDty+Nm2s6NEVcNpP4uEv7YGfoYK3
x88Oph9WUWrWCPSc4BV9eAX18rGLTuaBziYeG1g7iYfF4bBsVJ8pCcp/gsnK1t6kr+BUob8/La90
+Sw3vyC7f49OMtZXDm1bucg3FxR0GhpIO9kYxwn7PWqHg/myMpiQc1Pt/W6utM+mMxxO9SK+oX/Q
7sOdgX/SQIxAC84Zob88DhwJnEQdNrkj5S55m3z0OxRDF/mehqP5FH7q5749dIIdvwRP5nWJbU7t
yhk6t0dfuNPP+WXcsRnMlaNxbZnDM6/aFp+jXyAW3tbb7BXqMah2Ahqc5GTdWZBA7bLfGBg9vM7J
+XXY2fdwVjmaBzl5xOZSX4jau7T4mvEMYrWOaQvux1fYl8YVkDPAQtkGVZx53Ye+jd2stiXPihyg
BYIDvfuq7RGiR6cW0yjKpHG3buht/VfjzOsHJIDGM3ZDAk2ZA4lgY5Oc5m1QbeGMN05zznOn30UA
ch1JZQzEUjdj3xg8lEq97g5QZRF9fmVPkUcy0Fva2NlGtuftdMcyQd/Q5tV2yVP3PrvbeRs9sXIS
aDNAIL4YHZAwW3sMPtofAbkRNIfTMOzmF5jBHuYu69oHNp1tYQN2UYztaTOFTktq+kXpn6zrcOre
oj2Wb3xb9+KL6AINVG3xXro0438zOP8V1GMCrtBUE3yoJKHF+CswiPxBUxt1ud62YecWMMzl3Hgx
Saj7r4fhfxuE15fRLNmwkBqaYJL+MgWsOnAxkOqtJoEg5iWIHN3N4fS9tMgjyCkh4Ldmiv9n8+5v
5h18KP82u5oSRBWaYbpqmPTlpH99WTSEKvkYbbuVhPxFmePA06YChMAUNnhMFOFd0locIJkfVM9J
aKmuZH6UyoiMA+jFYAg6ePT5sQyCYbuQL+9mGRG6vYbeLlbEY9pP4DyEhrIcQTMUnYh9EGPVgxZn
+o1MasCChs5O6/bc4cXzsyVzrVI9YO1NSEhX6jWyjCCSxECp7wd12z7LVY+KkUxL3BW95WRFSSPO
XO67PEc4VzHRh/NWVjDAmOVTpxn9Q6i18snKCgSm1YAlk5pMo4bVjjTF40T2zoYWlEEcW/VmEZwY
aoggchTU2q8+HLHTY0JE0Y1ADpgALNCyJkI2T6WNIi64iovF11f0OEKXjaAH6GSaxqksOLXjiD0Z
8PhdXPAR+No7hgMT5Hvr140k7Esxrx0zsl7kCuoe6JUKIHr80zcdLvGxQYVbig8pqT6neKB+UizI
6koZUW6pCSzv5y0+oaueoTQj5wvdUQ2fmygV3qT5Iz9GUsCYWkSTyykX2GHWla6Go8GWhUXdqDXI
tEksfEFOV/idaJy61jgl6lK4lBCZ+Az1MjdQK3RB/RytCRsTkt9MXh1GRrYdBtSUYqcRUNQCph2T
O6XESS3zzgptedTkj5D3i2Mj/2pKNcDgBwRjWuRLMmAgELTc6Qh+8uVYfyanafHUnIliNWJlUFbt
oWWN1qiLvej6g7Zgv69Iikmls2hGW2HWMKd+1ZN2v1QCVtBwfkG7+FxN2Ud0IcYj99qpvZ+i4iEJ
wkc5br8SE0PWwgm8qD25phhGua6OnjTGJHjEkPE08qBCIthcTcRjFqQqAW3OCFjH0xZAt7IKwVDO
kQomUEOo+52jSnuiLnoiPByHi8U3bcp7jIjCRshUYduUyB4GpH9KinK96Uci8nLC4GB4TFVo+sL0
jdjahYf9OFXyF4J3ZHhFw8BHeKqYboS0n8HP9s2a5HMnEnVJvRTZ5BlFiT2jk8k4OtlykubKrWBR
9+MDfmCcb6vcOnUrhODqHG1WcOv6nYmB4E/Zt5WFvgEfRYk0dywMr0Hv3SEyVu90qL45tfUBGReA
f6dK0TTmvaOtyJ7JsLG9Q4DCXA0IUXrXBny9DcwZFl6F9p1EH8v0sAyai4nyyWzHo6VEO9MQfRXt
C8GflEVJhGCJNkyxfkCcrh9AwKubOM8vc6RBsA4D3Nyksq9e8145omSHtoLSb1HcpJzHndapASVC
1FtzIdUgVQoKI3m/bdOAvrUG+PhQ1M29UIbBBmx96E5p0jilhrMsbPGLrcRWu1LMlvgvOSQ0cthL
fUvoAQ4OpwJpjocR3FwZ+0aLv+12oc+oDLO4Yc0mW120qTvzLujAk5D42LpkpUBon6Eqj6vKdFLH
dG/oH0mKpsq+3RSbL8VAwaVcBai3W7TISn9fG+Rf/CKSA64NUghCCUNNTXpX2NBZjbqM4XOyMvII
e/m7DjG3yYBMvbvYAUUrXpZ7uNYsF1kCVFvTbU/l1ULhuMGLx5IxeJOflq38llQe3ORTdppO0keG
mvDQIpa2XOtuAeFNgMHb/MBvvz5O+DV/mo3kAarMj8rZfLPL6xp49gadRr1EH+1R9acT6iVSMj4R
6t6h36NpK7/yHemv5qF9iLYqzEWUg4zzF6PagDxkpM+BhKocKEBYSOdd4geNs3iHk4YcoTB1Gx1t
tz2ABIV4buykq+mywBdVu3mTcKgbR4y8PA1JguHgj9Q+zTvzy9zV3/HwFi3EI7h479WeJw4/oA61
5/GITBFutmChmGfV46RAHM7WxnguH1nIA3myp2djY2zES7zBbwWrCOOzdVV+snf0sbiFP5d3Aj6M
Td16JaFusAWYm5jydLc7dFupZqviDwd52pchOm4GUPj0ydkgmErb6NJhTL1Q9udxO5k+Mjgs8AoM
KXWHeWbm10Z2cuCIJ1TajKUaJW0abzXGPg/zb2Wu63PBG/U7DbAIH+9aMzYdcm+kleBHAt0aBgTm
E4e4INh9Lcew8sKXrNuQhcPi9AxvxEBau8Og0bzKwGQkklwwKznoAjLolsSHX+Q91EguEBJQdMYS
Zmumj5Nbd0cMFnbK72vedKLdKFuZ46Efp96XRyehyDQQRW9jYUZpey05Wqwuv4kAUJpD80lCMF8P
zJg1ZMJGoZpdLH2fEhwQbvXiHmTIZL0JZ4Yw60yoiP5GluCw5bTIhR2HGPNuHj4YZ/Vr6Bj9PLZk
HdJH4LMdxknWjOajcS4a1GhnMz7oX5onXJfngJwdu31rcnbt993j1Li8Nv57Z3ktjqDZvtiTASFS
vxU/Puun/KMH2Ew2wsv4FE9QiRyLDGwbBNiKK3Cwc5VPld88RGy1sIe98QtQPnM2a4kLGbJfDY9s
N536CdKY6mrn9Im0Ob4oEhj0xLMqD/ndy2DY4biteP973q/Yn2Rs1Sy7OdSg+m1DtB+b1MG2YdSb
+gnZyBwSsLz+6QGss/Ralk5h2qZ5DNeupZekFN9sg43kOW0c7SjVnnEgsJsdqMm+hm8KYJQN9Jkv
qCAm4blPn0NyvAHrp8SzHYRPtfDi+1DCOQLMZVOzEDsT0JN74mLn02naDccUAWToc+ZiyhfseoNO
JfWnPdbIUxKSLWtnXzOOyFfROhJgir7PQDyBjtUWix3UJWwH7OZsnPBlaBuvnFd01yagjChMS1vY
yowZ/Se17G1BSukx2hYkiZlu+pptOt1hMcAGjKbkMxTb9IKPB+4UkVEKEijSrqCn24LpjCanCOGc
3nis2ZAX7nKyOGvYolIX8LL3BvQrzTbNia7syFELpo+gMTDhPZqW07+UrHCmjekoOySsr4gBNpQx
NxRz3nJsgUwfu+wU+8pTQV3BM44HUPvLw5h70x3w3/oOvNh2euv8ZAcGmKwQhrHQrVyUJMYX9Mlw
m59xFb8Or+rGfOczXNnpmgRo7gngIi0IXMcxI5nKI1WydKcLEoS5of/mF6UvnoN7ZBsQx9jVVQ58
Prqa9+1FeKsP2gP1+O7VvGKlfI927SGgkMIy4Yqm04Khxag9PCSzb24AmgQ7y7c+ZS9/Zgrt7iAD
Skd8refw3PyC7DEb7K7S2LEugkKauac+VZ+9q50YYdVH5Rw/pYdwq8r7kNCX2YM+Js8o37ekNFfd
rhLv9Kt6Mh7KZzxeLDDjgkxClzTIRNs2X2wNIgoqzU56xTayXNjSnZlhKIWwR4w/0cVjn7dCL+LH
arhGj/HCyXOXtF2Oe+6qrzUWDbtSveZVUjxF4TQwz1rnNJJvCJsh2BKqNUk+31MQ+XyWEigUqCt1
R7wPm9SBikLvFyfKKiNRyOWRXaX01dafrCqs2i27o3qNHgVbwbrmm1d5Yz1IkUvzHHBOSFsCkxo6
WA9YVbOLZFfp7ekYE8sCNeZcn/Egiuq51h2JX+XPQOb0jtMufFl+5efbMKd64T5/p7pCBJz0nodb
lkWWN9+RmLtPr2G8V4hlAjZsXsPxFL9jvhtpZ2M1ieieHEyIQEh2Gfz7GergIRgfezJYQ+HHHmq8
PqAt7hh/LPzfmfWY7ocHYES/1uhWlx3BeMreqEAor9KFAsig2NIl2y1+fZXwArOeu4bvzEsMBory
YQ1+fxou5X0MBepX54eEer5AYjAtcm0ca5WiAZM/8+G6kK1guGKdwQhVT6HJKtxB14YPkbhoJhWJ
0e4teV8bAxeZdel1eiWED04Hfppup3DGErCoNW6PPcgO3sPQTlMgfl71WT+V70Ak1ecqvk9ALh4s
battk7d14Sn45EsCP0P5F7urSXafXIj+XJgoXgiE89UNHAScEBREtlDudmxP+1OM+7nZ1LLff5ua
i7OZYXPNbU7s/s18EJdz8EDvxwve+m+i4ipWAY94TNcmduPyQwnPopc/YcsI7sqr6oT31THHRPOB
Rbb+Ufz+vaK+8TPv8w9Zueax07KpWzjsw4EkHWaX7IE5L75aznw3iBuNdKs9cUbvau/WT4zqSs4w
ScT5vj6janugoc4somzNZ50yJWrpCwWlD8UXv/kPRtcx3GEnjiixTpsA1gvOEckJHmWqlweNID9b
i/wou+bf0LnMwcu/NYPw8utiHVLJp1NU+IpxDu1quBv0XcC0OIvvKuWWTP0cFpHNCfC7kKC6nB4P
E5TqlXB7+OnFbGwRPdj1KAPaaqCwkXKKzQ/MlgHWvkVRiNhRttUTWXfZK57q4NQoP23zq4nc5o7P
NDNHkWe+C79ZwxTgVTgoYBoD2GysEvZG55E/gY23ekt61ri2+h3wNRagoNh+2D2+SJvzOHocjsOX
8Wt8hxaTgvH/rL/ZNVqtW+KN/wE0iZPWHtkz76klA2abcLsxCzk4A/fLaXbzY77JWV26IyL1M4aC
t6byCnWD/VUa3OqAsh2ambeIMCx99UvcsUTEUZw7pGecsFoiEgV744Xn7K3YJZtoctpPeG502KLH
+kAuRIYd/BRfwJmfTfMgbqbv4ds8c1YKoZM/LicSZH9Zj+GlOwFuVD+tXfwMy5izgPC752n25+JH
WkjZBXpN1IszJ7uitGPy734ZJIrQpsBDREaCyYku4C+NaeMOZijjH5vFwyLDLbGnWgvBfmA71gzx
MIYAB6fbHZLYnYa8EzZiOzce2fMrnIp7bxe3x92u3Z5mjIAcijRtGZR76UBwpFT/fnRpwDUP5rss
7LYjiahXqICr4VlxFRNIC/nosKrgjppiI3uGzPGqFKiteaVL+FBy1vKmg1f8EkYTP+yckEiSpmNX
M9JrbEUHIAG8N6ujcqvmoj8IzCDYoiw7KGrV7dIKrd+Q5tSPyDHq9RJoTsKKSjCA2M+i1xrY1BHH
UYyyNOqcQRR6XdK9EfQYeXXfjg9SDlcxLzIfyCtDt8WCu6Ox5dYBaFfSDR7aVjHdMjA/5AhOQSQA
HpoV18gaELtNJruyZTTemDUUzWXwB0o8Rc9x7Gu1qhK4akjEvXeNMygBaesa+oi6YCos67K7r1kd
mQooTwuXdDMRlEEyEtu1diSbhXm9ShcKKeZ4iJLsKgS49Qb4UaeoVd50FdvVwviQ9Gm0K2YqmfAl
7yvcpWYFlpXJKYjqw4ARVlqyjvUjK+SxDK5ZjD5QSdt9hy96KCe2zwnjX7tofpb6Y0iPWDbKXQoC
3JDvugpruKwulMTlPPXmOGcnMrOoyDsVEoD1FOUISRPwvtFgAmMJj0E1vUIPlXfDCO8y7/S7IPnI
+qbZ0wD/VitSM8GxTd4wJ8lGBIKyFkCSXs3eVJPNSpAOlrOYFcbbpWs8IZjul/AKGER7zQmUFgjH
nMTureghzwEPI+AOq/CPJFSNTbL58xBlzKs10WdjY/3UhXGQ2olOtAATTkQ5T2Sw5NUTAknZBCUE
i0zozGHbTUps12L0s4BGkBp2Q2aYuRF0zy3Me59otafaQDDW46ByasGk9q1jFNbD8WVeX0yW2Z1K
M/FhuIgmXDN2s1geaXa+KuHyjBNgEi2ccbJfJjtWrM2SqiW6NAzRjXzol5exFl6QsoPQYU9tKVQb
h/Kl69iM3Z4LsupHNKHOVwzWI/t36mmxAexiysxLpou13cziYyeqr8WUbjEQ0lgXIEWJNbPOTPYA
o3Jk92bIOzB+SUH7UmrYkHM2xFXBElUpu6eiJgGjUEHsGqP12UwuruJPQnn3gFQwypUsmCt4AoaK
+Ul9szLptempOKZ059suHh1IIsdy6P2wYssgR7RQkjo2PDK4NjT7w919pNFUAmHPnjEiplCK2cy0
oi3XxhXm5bOQjGyboAN7hviWVuNnMq25wUWA9oR6UN7tYJeh3IVvZyVw9tTkCRwNEgqFISUT2S1H
bVa6UQxFA9qSV88y2X5xraP+jPX9IDEBGOFjP+E1AFI4sC9NukF0JEG8TkxTbWt1jhCvOv0PDWUg
1Scj9cyu28mZkm6UtmJelCG9gA9i2x1iaQL0+xTHdBAZIj1lxnrdBD0h8fTbwr66mFZxJTrjSarn
tUw2kzLcEsshdffW2Lacb+NTrnbQ3GRMwykBOrbc0raAsZiMJe1k0Qi31UwJVhf8SiqvCoeWs1Mu
tkQEpVeEii2I6P4FhxPrkYxeDGN4frTqZyxjBHYVyRseU9pXBHKf1SJ3ktB8JHj4uADeDGQ19c1C
3ICGCu0Jjq2nCURiJeksXyr6gIJYDr5uxfBNDMVJiacjFHp6SEzM2FJmfaDmN+wyyp8mRIwxzmIb
m04D/6JbHDWtiSXuNl1HPruuusrQv1RlkjgtsAxbz5LEq2YaayKxVmA/zVZ+j0hR7KvuTdQPoVSd
6WvAJIYwYXbtN1lRTzUZ0SIEO0MoTnAGqM2AAXDuS1Pb5XX9IFrmearwg46QVADDjjtw1V9Vtrdm
YL4hPhyq8oJtxguoMJLY2N9kb2BW2pTubwOoIisHmfLo6gZnizO/fegzOEGtZmEP/dwpIPnZiiAf
u56qSCOse1VzvI+J/LDTJL6KmHG1TMu3Sk3bdyrXkBfrIWyS3M96LP094KO2XXZosvdB0oiHshFK
oEHZ/TR0bwPpiHadLyxPMCvDilDtvBiupUAI+dB7c6RcwqE4IJ24jJMF/MHqkWdCh7alFiwNUXMZ
hiJH1fivnsvNNkjFTWSwJy5CfMnwcAySo/Onchq5qaKs1ozDAYj5k2hMblsOxMhq0qYeM8JkRtzD
4iBvWkYzWzcxnnSDcgZh/ZwNhDzd4nyWbK9pxfJBbtJBChdhl4jSNTdZg6L/ehonUhh7vXuYFCq4
wWhce85TByQyBm0LF3uL6b3P2DfRaw1VtlUDmbZtUPlpraCuqraKImwgQdOEzkhajaViBzHkMJjx
g8Dnf44pnqdl+opmnjjZDL5cw0QmFQpkIGsUQZSLB7jSaBOVnBJyojBONWqMGYCNvdFiHu8CnWkf
/e0uSdh3EDPiiGES+0EB9y5FIDkQUg2gC3xQKFtutIySr9DXQa/GBjiW2RoSr6OmkGDHiZjxskp3
iyht85Lw34SEGVOQBDvqU/LIyQDVl8kdUWy4YzQ76SK3Djy0EpDc4isR+zKCL3QnSIS7We3ynVbB
c25MAsH7vPTr0ig2ySj/jPVAGZcg2fFxAM+PfArE9JywdWj7UytHMZ3dyFvUYjub3UNLdjQ5Ls0u
6M1tZsTUIBrtSkxR7FZLv4sn65xyiJw4MI6VHghEqTLZ0LTKsvihnlt+Ma32AmFTc8Q0f0sD8YkY
oHmjgcXpYuuFnEEKfcPkk9IVgJUit2sI9VcVLLbTJgKKM9LJ1LwAkqMaPl/36JNP9orumJQ8nZqA
udasNTm7XwThEFXLQwOTlZWuqqmeVPEzztXxEU6tBg5Z+urzvjkRcbehjk8ALu4tfwi6+5Bw1czA
9B2LYIf0fZjPPwmwGh9THhRujlCpqkS5Ul/DVADBX41kIiRncn74VRv1L6Oumdl0TomoDXK3I8zH
TdEHprUjA1t1Cll6CsQ+PA49GwUVdUQZ9IOTJfED2Zq9T4OGAHQTVVBNKzvFrm4vfpwRWT3R0ZhH
6hphZ5xkhZUBA9vJEAFN99Y1CIBRdzMe4bgYLoOypo3Rl496ZbM0hbpv81Hd36795b8TieS7CA5G
WKefkCRNT1Jq1PNm9OeL221mM1se1I/3m7judlEP/AIYsCQPNGvvB5L8Jq4wvlYvfmml2BLXTazi
IAogDVf+mBYNVPgiQtsgoiOWWN340yB4iKqoaWbs3FY22RCG5U6l6qStRvK0zv5x0c/VVcgVco0s
Qd+3Cbn1tqyBQpMjRf99URToT7o3QFHGXvjnBdEBhNpq9S5ZzQLZDZe2ste0mnAqQxPv89GkKqZo
xZ0YjPJm6LX0CCpa3dy63f8/weW/c/VKaPH+JAxwP7qP//VbXnj+yL//z/8+lUX3UXz8izzw93P+
aelV/0OU2SipoiTJCi7dPyy9EqEsmiQZoqJasBNFXun/SgQx+4qiJYqybmoIDFb14D8svar6HwpR
nWgHZWxCmISl/4lEUFYk3sCfJWyipiNGxMOvKAgOkQqq/ypjqJYylQMayBcdo1EgwRgh7brYFjXT
cC6Iu6XAxZdkyiHvzcTLhvjdbE0ojZMuUVFEplJHhx6gmg8hPXH74sdcOVdVp73JZnevVk1CRCWy
pHnQCGlgcc1ijFp4bUDLLq/5qIEuphiGJ9YUH9O5+1yWjBitZMGHGs1MWMpblE6/CrnY6GreXbJ0
Fq9rKjopHqiPU5LaGdptTQdKlqnsqDpVAXIlQTe5q5flmZY56gwh3pQ/0HGgtzSbxlzBpT1k6KhJ
UQtmU++EQbYJeRoMJEZ2EJivpHRQ5TDmL5bKyBk10yFpKtwuDKiiiieZhdE+HD6mRUyveVd6vYX3
qQVlczRk40DmgkrvIGA11c+E/o6oKmMr/qp781AMGfoiDYnX4EosdjeiSWDVxKIaDL6Xsy5weMS0
kStmHy2l2xd18SayKMOoiIk0sAIAwvr+SHx3hQDQ1wUSVsIqN92eThpDS+Qm8nwXZX5BQu6lLlhG
Vyl1PnUNxVUsao5IxJZGvOsGOlC9UHTOklJn1qsHCEpsOCVtsWU1e5UaOlO1nH1IPaI+EM6hT4YA
5OOK8IkAv5aStG9WAitCX5TSQ+e9l61yPFZ15EtIsRNpbVFlDQUJ+tObkCOQxXZP38J4l7LhXl9U
1ZeTXGTPBWuCHjMU4AXbVWnOl3qMmkNsZuB4BYFukKkyM+6izlLpQ/M3SPVkS0eYZ27kLE4ytBOl
Nm0Vcr+hNg27LI3Y/BHvuc3WokekT2dBqQcnWWDlx9gjSRoBQT+Z0iY2SBjRxVO+WJ9SmMCZSo33
YunobUXM1MPc0ZQ6EwzKQkepPtj3J64AEAJ4eXKuJeZsvVqosylHRdb3Qkj5D5fTyOyOUz6Tfywx
qnYRe3cxhm/YTOweTE3xpjKJXaWRoW3r4aHTt235KxU63A0F9XWd+W2jKtp8FEXqC3Ek09JICyq3
Q3EfRc9BZGUYpFuCWWJIGEIXuUKSS3bfSiTETHYyxfdT64g62cC1+kurN2y12Zk1FwOsoM88bK59
wojs9cxAwQHv006lwYkaNd0hAnqBUYQ/m5zLPKZh2VgFIamq8ZE3wRcwYhFdlSTA3AfRzI6hnWle
sXL5NorppIh047qE+mRe96xw45FTfSBOZWhpxK54UV/S6N1ZFT7ouqQlR1GZylsjAVGSkteaSIyd
USnLHTlNCIiKDiLJ2j/MTa+JLaLhI4QiS5H3bp9t+dbyNWkWnnTNZhwt9HsM4ZsVI1omxWcEdgJD
++KIF6zM6TumI9RagOeSyXfbQUMX6GgQRb2bOGebcKsEukx4bykf0nj8AIbrl20/bbU+Tijqkzet
s721+ziHsDiU4y6Ro9fKis5iaTZuZFLTHcAF23Faia6a9YprFssqz4pYMZUe8cahL6rFhJiarl0f
jL4lWHQTs9ewpMU/FpOyIWn5QhctEhKPAsO8Q5ypZNTSwEF3vqwKH6aS36dZ9KEV8aXIFe0iGGtE
Z9AC7w/na9LPp4h9uZdl0ox0EhjjBJrbCjs2OC0dND02N3JEWZIoZ7bSszNWE8hdqKBZc4kSOcU5
Sw+q6AfaadBx8bNAf2j2MaTVfWZhnIShlG2sUDz8cdPtES0NLPgNv5/z+771iX/6P1kejUueIeeo
KQz7dMXB3a5BikVloX8pRIclkSJtbvCeGzoLvT12uhXXc7tIGz33tFD96eCJLaCh22kzt9ZFUkUa
eSl+xHaiJtybY3hpl3anyyRoDAHG3TpSjwsDtatHhuyYsiGcI0pQ4kKWc4yvjXQPxCcmENIUjiZX
bxdtRf954TCQkovD5XZxs2e0q8P3j9ukbpLcIhqJu54WSDJMoyM0LTdaR8Jkae6VGBN2DlI1lJfH
En0yGC7zvGjE9LVxtp3V/iIKCmDn9aLSQhlSW7Tr25yoh0ZK98QqcV6l+0jT7/QwfOmC/ArJG1Wo
BPkH4rjZmdZOuflZmyrMt00qe520fnOaVPtNFz5Mekkm7O02ijd8m3DadmP3lEP83JsEkqXtvA3z
eKvLeMenyfzoqNh2iVIfslH7oXqFkMAEc50Y7UVbVmvOzTmzosJEBAdFtexURShKtBBYdgz5lzXo
wdaYSz/U0csSpqyxDcAAc7u4QUN6SH//4IdIHcNjE5adVyuzsRUIiak7nVzTyWICT3ODpmfJiBsK
fEM3QtfNnQMOIt2rV0ObHlQxx+Rc7iPdoNKoR4QiSeIRnD0RLMbwLkpi6VOU3cVjnfsi0fTUGWRE
Wu0qvAnppAUpmT63M0AR+8np1CF2bsy3P3xAt2t/uU1GeAa2DX1RPna56MXrEcnbZHIWCj/O7Sg1
MelGeVx//4FOu127oaD+chszY3Nb6A8rm/l2sRBpRcARWphkKYWZtDX6tisct1JHfao2OQ3+Yf02
bpyR24USxJpnsOss0im7nQ7L6nsOVTRYtSj/yLM8QBPpA5Ey42jOcfSJVe2XMEUmO8T19J7WU95c
GSh//DdPhyLf3u6ZjKlZvNtdea3TBFxuhjBjTst/POJ2XyOovjq00a0Atv3jLw2ovVxdpuZ6+2vK
+pu7Xfv9Z36/xPoObtf+9DK3/7MlfjLHmvP0nw+5Xbv9md9v54+X+uMxt9tKIILqLBBJnyfG+1/u
/H/+93bHX/7m77f6++Vu9/++4XbM/vQx/nT19igg9QsrkCmdjhmlsN+H848//aeH/+0n+fv7//ah
f/emjVyllG32xG+xMK+VNkKOl0SHcpYmEnNEaRM0S7O93RHMVCN+PyYP14zBcn347S4tf+JHwk8+
0h6MluDfcGGTamYm1r6/v9pWLPFI5pGdQiJ4TwKcjARyJX8bJTtdQc7oLd+eevv/7UKKimHbwPec
pEECpZmZnVu1tGBVdBDj+iFUpA5VK4suflzE+sNgUcYh4f1mUZ5vXmk86Q1RDdXFyOt9tHrk/5O9
81qSG8fS8BNxg97cpneV5e0No6SS6L3n0+8HZKtTo+2djbnfUIgB2mKSAAic85tigEzqiionV8dI
hcp4XZcbFVHzZemPU4ohbXd9y7BI6AjJheSiy5KekDozY8YBXjZisiMuUmQF8VRZ7H3kgJCa489n
cqss/rYVQ6C3XPAZpXrB5HnG2i2qd1uTmhpwOsjDpPuWqKlQEPTASSX6c9SHn4FuMw8S7VYupHBF
zGAY2R7IIfqUfssn/YAxC33fPB4TE5pI43W7UCgTaSMKkWSfSrdsV2ERrLHzQ6Wo/UJGm9jW33IW
suQ3KzRtnb0NL3wePASXEAeSv8NP7EdfaIPnskOQ2+RjoO919px3vT9dfDH7CUza9SmWmCwlyD1D
9kcZ1lr5FjhnqbnPSOmtR0kLAq9g+ctDTMFGBwH6Vo6atVbrFDfRSfSBKma92wmM5OQbD2MdbxkS
jKsWCFsWp+NOSlHoXZXPBFfhcKeYnq7kXXpJe66NBKU9cQvyvnw7GvetDrYC5qxqGkBHeavXVytL
edd9jyEDLLBow2K9EBo0VymMXohiXCQsOsEsvQhboBxQFsmUAt0a1LWWAaibLJJeAEcdc3dVBpFq
D9SFn2WYYS/+95v4Q1hE7ohc4wdxasbjXr3COtGjlZC/iPELAzPa+9jm8S0teWTyzchqHai9sbSY
XgiRCflr5D65wFnpr6ZyfZOXCi3q7/UhXPfKkjzk31+qzfuRsceNbHKyrsmbkatZkfKFv67L0mXj
jDQJUCkH1oN4DQEUdyiA1uVg+WeZa9KSZXGUTe1SlO1b3hwjv18NMJF/6HrLQZm7y5FxouJ1T6YQ
GopF2wgVX5nXspkQNinQGJjMD/R1yq0X9smuaMJQJRzI4ZeiL54awG8LBMFCSk3ImipL18V12zQj
SA6fcU3qH7HiX32S/Nly0fYan3xZRAj+17O53H05j3h/34xFm256yk0xwbAYPYA5lZDFss1vrrwR
k9y2q6t7+bA90XHJ0vXZX7c5RcfMPLCUxfVg+devq9dzZen6Gq87rtf749wof+4SjEzks5AdZ+eE
NdoMQu9DtjyeeAKCWKxfbn4mBUjGApsdeS35TuV7kwtv/gwUBZVF+eBJHU40Jd5B2HUMZWRN+eei
PPvSVY2YEe/cMl2lYvAWi4XsS+SqLMlt11W5zRaj4P/oOHnw4H8ftBo86N/NCClOqu21zfiuqMaX
yiy3ejppfxTPfrU7WbocJYt/rsuTLlf97ag//8CfZykwapat/aTNaryUgkXyMyJL8tx/2nY9RO7V
5ShQFq8L+T6uq7Ikz/tfr1pKXYHrKfLAP/7UP23746p//KVAdPijCn4R8VXZZlsiCUZfIb8u2vp1
MbtGiWCU+J5cN8rSddt8EQUWx1QtEIzF5UjZ3cqLXw/9bY8sIk7eL1CXpEsW4xGU9AD6XxvKb+uX
omxXv22V6/J42c7+OtOD0oBEe5fMGiE9BsfVdwwqbV0179I5IRUXtBsrL71tWxF884bnZMyNpdp0
6jPdySjMFxyyM1AynLmrnsuk2ZuVAeqXhN97TnLNrgzlWdd8767XoY/rfv8ImwsL33r01moMHAdE
xaja1kM+xghaG5h3o9FanuYJGKwTtPE+M7MTzgqEG4mToCSPnr/bZ9V2cIjW9Vj1KrKP+/MHX7qT
Gb5CJyZVwqgMh24emvy8yg/rdeFJwajr+m9aUv90+B/b5Kdbbrv8BXmdP465/IUBuTa72SLswNRP
DOnEwpVt97qOOzWTGELnwpREtF+xLrUyLhv/cf8fp9tWC6/DdkqymqJTk6dnrpPHt/LIHkrgRh+r
e7ljkk3wn4tRkIpsffFdi2pwugVkigb78nRo4etFpjDxC787+alTSl50gcK56YDvfcMv0NxETb0j
YOccBhiHJAMtJKpb86Upozuttk8ueVUjx0nAjcsPVzHWepNZyP5aDzg+fC91Hzoj3fM6Yui/GzQc
ZZoZuKAZ5cNizmfYuQgOw2oBzUdaF7SRlWHOEbfENYkzblulO9YfdhDChAsYGQJGavkTd0GqYgU2
4MeaTkWNQSCOEEMIrzLC1MjDqXepWclR4zu74xP/ltj6vIoKx1oBjXqxu+4d+J0C8DQDh4tCMQBB
TN+inigYgfBF5YoIvA/PznNsGsY4QvQGVNKHAVEK2wCsq5Kp9oFglj5Bi6mkhNQxYIph3gZNQzav
8VOQlcWXonm3pmLaTJXbrV0qPzNlnNaZokdrBDExsbZeUhsUnENgrioL564HkINTa7BzZmh1eY4T
hv/a2dW9i1umGyNDldo81T6Nlvo3w8vbczeBQUFcZmPF1sapfXudZvnX5JZ7S+khQ4bjCCoZbt6U
5HdVoXq3zPu+O16oHNTCcXcOnIpZiB1rA6YHaR9CEUUer8nLDUoupDpshH58ADWBC5LEg7HNtI3I
eQOxosjtXYqEGJaLuHyMar0ZioThJ0kEz8WWSCvDcjUAw+1dZZsEhC00E4w4dp4LJTcesVhyj9YE
tNFBiqKummdv9kEbOoGHfYr3GKOPtoQgGN3HVvcWoimaIGXzVHgQRGZXe8IgwVs6ugekgCnPsQMu
mJNA3nQBeIcSp0ChNn3MawiUJF6tZTdAQfCqzymzCnABiY6JBEzyyc6ak6M1w9ZW8vfOPeOeC7wt
bRssoxQC5ZrzDJTuk9kns0o8rDd50+9Gv/b5uSNBZ5gKSJoVELr6b/aQukvPBFOB0tipMgZQx1gU
i94/NESvR7wJHWd4uR0x2TQ/1V2wDU2t27cDGGxjT3ZRWStl9I45zAhG5ICUdL3Lbs02AF5rk6vw
tBprnOYr86wGDLT9ZELTmnF6d0ot/DYZ6re4HPPHuk9i2KYFApuFtqLKaed2IlZOvgXPseHozZH7
OKTayRmYhMETxIYpOI113uwGi+9KQYat04tgO3U/AifK75Ih+UIiDYyQW67juiA519rnqYaGgtuj
3qnfZjvXb+gpoPAY2A/xGXpPgJstdGxR1nVVvaUxeIfIq50lzqlMDuO9JeTdkw6KZAswzDMAMRWY
INW++VZs9AKKaGI3H/ZAKiGe3oLBmRZzq59AJH4gXuutCwUnFw+vpeZhKr/nlRXexyrKCpAWR1D8
NcEm+AW9Udcn0LEtngbDu+7YVBJixFMUoZmgCJRgaAO3zZJbG+ZeZBv12imA8xiq8zQFZrbSGr1Y
F/6IB+akL72GHkNXqbOxCrNA5BLTErZyWXpfGaG2bBy2JSrApzTM750KdHsb4A3l7BOcHhMtfYVQ
oBCodvOa6qfUyqMb8De8elfoxD1zy9oCW73XXSzj6ujM5w8VMhyoKmcf8B7XU/VYgDD+jmVGCXZy
QD99ZbqhuhlS8CgpD1LR4FTGWJLV/DkwvC+61b96Q6Zs0mlajzqdPwPMu8zKjgPijGtDmSEXlFm4
c03cvbSKVtuZqLs4jvXSA5Y4VP7rLAjAKei/rHkxGe+Ab3IGZCX0o1vjmAz07l73o3VR+zEYmBaJ
krk81qkIkqsKD6HQbtwu2pl1OZ7NUfEBqDR8ISa+S1kA4JcEwHRiPIPxaf3TLEx7V0ETaENcL/3S
3fZGkjGDN4nTzvm+rdGnwc0431eAJxa2bnYkNGnlQaF5gBenAasEezOBCr3xS1hELknmTUnSJvLK
ehd18FNiJIdFz08L7CCopAR2N3hC0rs4JknZ0WxXrvdetuRM9ZpUUKAGP5Wg/R7M/Qxw+r4fDPyd
CiDsZq1vRhMAVAidLbfC4MaY9WdLBcSYT0ly7BTjYEyfVVMq51SHm1yG6c2gKJCjs7jfk5SDto7R
DgZa27Sis6RrwC+q9xGTQNKirZujGzh4MaFf+Ur/eLS9DCKMSkXNJ3PRGXRWOsjgteEkD0TjV21W
RFuVJwZZzIu3RhJ+xFpxjt0C7kgzJFyymKER6De60t/NbXz0gLhi+G5/Y8a8bSqCtV50Q1JcX1qx
PQG+5Guk+MGNbuslfD/37Kuw+I16Bmzba2Sr7PHeiqxwi3kOP6uYdwj/eceDVpILHmmOR1V5TjWe
biDspz0fmw8jegUA7q7TT98nq6/MAJBH/IPwI+l20fTSq6hZ9jh1pkmEcJsNeNXYkphL8IfYEDwC
WKVPJ2+giVeutwbaT/Zm7D7IbtNAfS5UmBl+ETBFrEx7TqawvQ/8GjGNQt+64bDvUp5QTudSe2N8
1FRgrYq/rsvTMDbeQxAFw74GBBzhJQ6pGhba2KMcC1HN94ZdrE4H0PgY6aJJHVh3kx31dOMA8/hC
HfQMjC0aB826t5J1rkcFTqnZuPYjEP/9HD12OoSFKbMZTVfgWafcm8BtNQG+qzaDtKp69rU7Z07P
ydADr/gwvDlZTkZPaAtXQSPEr1m1oXVaoWWRi4ph6kWTqLZgAbuoO1q9rsJUP5rK2zQkzjYwQG/p
KWoTfdS8zwOUFnQ6n8ZJuUO2nceAtfeCSgIkKlW2uV7CL3atd4j4WBiWx0FBEScdlWZhAALcRf3w
4jbhTnPyat/G9YjoBNDl0Nj7GC6Q2Q+7vWeD6BWyVGoEj3FU7sIO3C7jptILVsAl5wdso4kMp6Fi
LuZAPTtg4M/+UIHMIvmkxwz36+lTyG5AZAu/ynzG/9LxQWTxcTcibRPuQfTOvCB8mzN1VRqPoCTc
RRNZymps+aCmdr0IEozLq3I+8FUiE9xVNMFoWvhZ89aDvoDAUb67Vr/3OkeDkODCUQh/ZlPyDtIE
aBhxiVOdtw9Yanmb0Oqt3Ri43wCUP1mZn+BpDXOodbCqa1JcqgPNegyd14z5D+lopNTrtLTB+EWn
zLpxlA8nABAedcwdJuWoDPNwwovrQ53QJW0Kxi1By1CM3rTIk/Ah6hvQ6LOzd3yguwnYz2iiU650
jFcmzSHrO/RLDTmKNLvTDSNGFbl7cSf3Z13Z2rLM0GbwepRAwummFxTqukJ13UV1traWAzhP3CO7
ch8pd54O6QrHF8KGer3XnQ7YYQyGOBjtvd541onJBXMGGBGWD6s3gPzoFuZGecsHnYF64RVHPSKZ
nrlYwFjmY0Tv4Lh7evTnbHZXNmGqo1rfJVDCN2k2fJ8786ef+/0iAgKE51G8zMybFtfzFYLzaDr2
3qaKi5Ut/MoKy5v2g++f1QbYclDtHZErjMh3zlE3bPO4gtocKvAV0U5BWkj0QHR+RjPcdeN4QF4w
ZlSVbudmwgfED6j33sAgHNiwMqIPZLTqbowz8z7DnHKA0oCKBg7A7/lUnxsrqM9tjuX2GNYKyifa
BhvyjR2W5bllAg2WNT8n0bgxWzE1gX0VT+5HBix51RgIJZW2W1H73ecQ98KJEcDolw+xM20LDZWR
HguWzhhLgrFNvErt4ZTmuF2TllzFtv4yVdqXM0POKC0UBiPHTzelZWTLNIu3TBveoNWAsgFzkKoI
FijJ4Czdgc+nNlc7D72VsQNJ4DlYNU0DYr4QyQAtHPL4rlPhcSK3Fi7dPPvE1uDkRASALGCdS0+A
fjvNEjx+AVYO9mlHLRz0dj57afY4du53C8Wft8L1Xqs6hXZupF+Aae2Vj170guHubjSoX6l5rhML
IHXtvDYge0iQaus2sNPDnOurMDfypdI2CJGN4JL8ClplHr+UrZk9Nvg2rbI0g+cP2CmOlOc8nqJN
o7YLH41OdMaIoufa/GqHNWYCI0Qll3dpWzE1p2hgKk3z2h+7cGMzHqgnTLZcgGnLgtgd5NZeMc6D
AVmkAmcNr6zvF/mILg6KXYOeatvA8aadDXa+S2Gd1HaHeITJQEcfx2EZWCpiNXWMomZwr/O92WC/
TR4m5ZOLmRrTDGjtTghYRVvMsx5sCsvHLDtA/RlXF3cR4F0BORm2BfSjQ8rX/1AP025IIDAGLTbq
U0vwOXVPiYpgTdS11mvGdCkOSOUXoNKWVl2naBFz9b4CBKO2wPAj1BJq0mJjjReuHTeo+ASgxxgH
37bxyh5TJh/0ZClMKMuZrE2YpT7TxAlK/jygahqiRWObzJJ7t9lmUM3TLJt2UxPfZ7ZTrENv3NOo
i3Xs494Tt85t7iMm5I6GsrShxzpl3d/HGYhYH/BW6Ajpyxp0mupZ8YrZOQ2OGrjBSw4gb25pB0w7
Qxhr6YsaYyav89EaQlvZek5IdsQN/UNdPIxD8+JGD6HZYsFa5MsuQIc3QV8ij+09b6MOUMHx46Xi
Bbw8kNirpBkBWHVwSFt4ukahpkI+6CVE/HFN3vte0wMb8OyQbx0TQQYNN7quNsEIzpp2i7wgcDqf
wQykE3014AjihD9TniUcKFQSyyj5EQ32N/L3W3GL+9juPiyiXOCu0+d6HIiGTe3OaoOtl8XZwsW7
ZDV0b7rfbHoHkX9Msiyjw7mytY4/wWEnB98P+AWO+6AzBYHRFcPiDQBO+4GxsGZeKXouG+YVqEQ0
4bmDe7iwxh571m4Gg1d3fAa651nv3jItQEaAp3fbzvVZHSORESjwb7Pwt8BgK994tQGZReRgbcj5
WitiENNtVxX1ptGgzUXViDCAoQVrp4vTo6u1F5Gw/8cW/x/YYvwc9X8rQPo6FVmUB79ji/8653ds
sWUAo7RUruUYQHd/2QVpGthi3IAMw3NNw0GZ7Re02PovVcMg0eOfapqejmTlL2ix+l8eoqSaqroY
yTmoqv0n0OI/VNlUV7VUzUQAVdNN/o4hxOF+8wrSYHcktVcNZ6N6QwfRsTqidEAdFpZ5B/L1N9T1
P8ixGdgf/QuK+c+/Jvb/9teqwIBUOPDX/JvpJyNx+6UYV2AK/XvYFcDtrdcCpYYbY1s80YmZb+U6
+hFso71JfGZRF0t3GZ6GF6QfkClVSd4yBlrMCgon6+L4729VswWw+19vFjlY3hvDLhMTJUv9Q7Bu
0hottVJTwzQPsYeymhtCOSy8wYC/YyqoQfRB6DApgGBj5E9OM497JRMIvE7AtSRwS5bQlePjMNb0
rbqlIW2AYr7eRclRLoR55cY31Y+KORag1GFEVGEeyH0DcpPbch/GNxH9clXFnrdKIoj6flX1m9nN
ysUV68RwnkhQPvfIkWhQHaVpUSSzGxeEkch5XlFHpdrf5W41bJhFIk1vRfOSmImYEgrHpr8XeI3W
h8mJbQAjxfnq9we+VNuCfNtdN9XS1GB2GEbwkJCCFK4D0ruvc0rGpl1XQtACAXrxq7ScQQfCTsBS
pOVM6Yt0cUeSG1SBSpsFpisEHLkc3NrfGn2/KYQbktkj0y8NKmXp6lfZ1Kei1fS9JcwkGEyCAW+E
kYJcVKIEAI+opkogXULafBxsD05ugp+8rhdm6jFZ8l+rtNoR74S1Ifw1pKMlXfuNGqFwLze1swKU
0YVdsCZx9+6qFZitNvnp9igcwHZtQMz/WlxXtSp+s3B0XShVK5I3/H6J0IsJNOFeIH65fCtuHZyc
Bk3z66+UJb83MEqURdVNyk02x4/XX6hL+wy57kgrCcaLX2WoNGskBuuDOwrZ8+uPlSXNTEmskdWW
Kt2KimerLEUVJpu9Oe8RmQs2HuEkuQ9qdoA6KaF1nZGKraDGiTUoaJ1cuNR6OjasbocCrlzFNRwL
1wtK9AoQlbVDt1R9N8A8kNvlJt64u2w96nzgCY8aab+KXzsaP1rYwotshBIYrPlD61WCgiWQPdJk
0xB+m8PgRHxz8wnhqTmHLurhWRZp+JgNJpoeRT7vHAFSldW2F/d8Kc3dfWb5DH0EePVSX8tYhNLl
TTUYNOBbXN/Iu5HeZZf7YpR9kP6TV4NYnxE16oazteuFy7Dv0lVkQkxdrsrFKHZcV/84JDVRCgBO
rKxM4darCgH7IEtapMnz2tnaXrHVPDTu5d5ZlP5Yzf0JURqviQjqoVvXYKWwwHFYB28lLgg4yVmX
afd2vbwsiVzsrsP5Sq7VIWH0YcS0ujZ5XgOYMXLnwtBELOS2qRQeoHkdmcukR0lZbpy1LlhYlSdS
K2L3b0e26g+FMO0e6h64GoGzkSXgbGX9JotTwMRgLYtyUbnWZ8gnY91IHOl1hzy7um68Xk0eo7hA
7NMcUw355JO/H79tDqgVKPpDF1bDHqUBlVDgQD9FFEG87KzydsOM+oy8dyegfsjfKxe60ScSS33Z
a9rCzyWcpI2zeCh6iDNNVBuvxTTmaztG6g+utyUucjlWXkWuwy/868pyVe6Q2y6X++2cXOmwIR/S
IyNbZ2uoaB1KK+h/usx1mz6gGrrEo+HLaZhA4VG7DAUAyx0slCFT51OuxWKTKupryiQCQjqrg/Dc
kKXr4s9tmbA0sS0Ml8DkHzNFIVQnj8nn8Ockfvw/nitPu+6BM8x513VZ+vNP/estBdjvofy+NQQa
tiZWX9CbrXvxwTVCbe2MZbpTcvXNFGjaSxJf4ARkYr8iYOKkmHyVW0JrVFEwuYDawepgFNATKAKz
e3UJcmHu4QhTQ6WlN74uVAcli+uqLOUAhRuBGJZwEVUkvHOBJ5YYlFyCjFuBNzYE8rgTlV8urqZL
f24TX706qUb6KwGuih1fJSHJw8oF+rmbKn3ZgEWPB5DRJND2btoVm6RuP3gc/V4BRh0LPHUkkNU5
HZRAWitq/2jeEuROLn9dQtAc2YIqgdQeBWablHCxjiweT12joWFVzg7RBWIjAu3tY0536CUEXBZD
AQ6Xi1pgxUOBGneBj4/DBCO+/y6fjWUIiHkh0OaNfr4CciQWJwGaHntzLPKuOIUDW+8Efr0jCjIB
aK8aqEwD0gKewLp7OQlnpAnN4DmMabyNgMuPYnjiOR34iB5t+6joq43cJqqDATtqV484z+IBNnv7
QT8NGp+QBiICQZvk3ta8l5ax7jQFySEaYLqD3e8Fit8Czo8YjX7QBMJfLpBXvfUsOwFLOu1MwQco
IQaEEARAVPbkt7JDP5QPkeAQFJpDZBdR+9rPnfuYnMlSIiivAJl/Ar6ogrmQpDl5CIEykYtLDZDF
yGYO7RJOhmXU8pGFE+EIdoQqeBI1QLhBMCccwaFoIVP0glXRAqZEFxtJJFxmaLOdc2vPKaQW1SIJ
omXazwbGyVqXBlFioYnvn+UJ/yixmhv4Yc22u80L8wvk5l2eGnBBBCFElqo4I4wWwhTBUavGfkUM
gBPBJPlt3RNMEwKgYnMiSClyn0vX0Qt2ynWTPOJyjUxSWmDTeosGxtgSM8gSJ0wWWOoZwOVEsTNj
xGMiBMoRfmVEpA4e8lfy0DLhd8iDZGkU/bMsXXfI4y6nzCOctxjpdrnNqSpv69bmBuHY7uCKhTrn
iHfJdSo7DERoTSvGbO1BbnMUMmqLEj2kSbP2cpPcGQZDJ4Z27aFQwBn0FbeHwgxagi6opsF393ln
3Y0kUzbUFD7perhPa3/AJjhI1OVlW1v/CFz8nHThpSo3kQ1REO/wYsQBOOu647o63ELcEbn1dN1j
FTDA8l9RATTQClvN7c8wKeNNaxw1b2256+E1/wEq8GZYYRerIKiwsp/SM9OOB2Xte4gNrfrsYUKg
jGhxjKQO2ZljZTM8X031QzOcSHOKWVK8ioPD1L90+mePFFmITKO7JtIbJi9mfKvF2wxhNuVYxLf4
JLQ6bWbraEe3F1qdtO9TDk9vPHXjifAdtPTMR4x+j8qhbd0T9x08UOH7JNtjeLesx43P79rYh/zk
ovrHF3vZfp+DVbXOfhInr9stIoJE7NFpJGswPLbO3kLWQ51Qfl5kyauODA/iOMi+I/VQfUMCwYyX
vY7f6TpENwFRzMUIpVRftgoa2AvT2CL5a2d7NLMCzElx0zBv3WwRP9fxXaN+S2/UTbk4WYfy013E
ZzRPaaJLcp8H42At44/phKruz2ljfDbFol8XK+UOxGaDLs6Htx2X7l7/0u7zNd6vbyRCXhAoXo07
j4zMrbFD9WeRL6I7Z43UgH3HpBOi4x7ThRttV36LmFi2Zw2T8HKNGkeKMgTOAcPCPhnogsHhY4QN
zw546Oob2Z/bfG9t5ieooeY6uVfOwY/pK3wpfxan6oTkDxHXdQakfWEzzX5uc7RA9afmzVz9aHfz
cU9ybs9dRVvEAJbcMGPSQ3EH03jnEItdYL2tBmtQ4rGzIq1rbPNsbVdvbbyLwgeicgDo6npjVzt/
42mwgpE0Q/MIHJz9iGA0irfql4k8b7ic3oNio6hr28CMYkVW1quXQ0fqhpe2HJFsJjiAjCdsrQZ/
BLC4cMPqj/qIMYHHz8r39jJ/tMcDUnLoCuzRX1L8VzxAAERgbkEPCbfBeca50Ue007vXV/kN+LuP
1ls2X/qJbA0aLom3C1CgGFfTYwqTydu046711gPRQ3iA9oPwYPk0yqM6b97bDDbvfZ6AEj8TFP9e
KmDf1+uQL6n4D5N3+uZ8gd/oUWWwjomDWurRZyg8LI1bMt7JSzUtj9YTEgbKUduUq+LV+gr5DqKE
21CTTv5DoK6cdwSaJ2ER4bUrhWgrIpFH09z1H9OTV550c6eeGHvdpx/aD7VdEplQv3mgVQ79p0qt
rE4aWcxtv4UjWsIy3KeMUWyS3ksEfyKNmfJCf823bb8KsAR+sb/199md+1btxxu0RKHLlvmJ5q9A
0PJXw2NvYx2z6L6CZf3Do/nguIEyCCqg2gbutGluuUMunw5M+pfaDSn0+3xajgh8Zjvy9dEP9Wb4
VL6nd4j1LZmkPelvwVfyhJJORQq0W9pIh/rn5LV6LY7qvVA0xDyDxGi5sM/FjrT0/JbuzfPL9GA9
KjvjLv6BaxdSqgbh4ZX6EwSjfUAmFF4a/u3b+rnd9vf6Dvn9fRIt6hedXMInRovJHjW6BW4Wb2qx
dDb+ql1AWH2KwEYUCw13Ws5e9Omq0lbYZCV02Uwg7vuPbC8y0R4/EUjcAubaij711dQOIIEf8ZLh
pxdr6ONIZTD7JQGx0DfuLr/33skwv4xrezXvko9sC02vXEY4PzRkL9fYz2yBfBzQ9h1W5Nj9RXGi
ucUbgnS7ICFIRj08kTnSEN0lJDEsaPk6rjPnmHwQEifb8f67vwtOzDx3+W6moQLoce/anbrHc6av
N6YnbGdQ30OZTl9VjzzTfXsc0bFc6Qj0UlODHaicoCcxtYpp1nfem3A/G+Etggza+DbR+QVJ8+rs
7ECzISPSbH3CO9tgDXRoG78PNwVmMHwMgOlxRW9jvcJYBqmGSrxxclfBvjr5G2C0L5Bt3S2iJrsx
WUL3WTrHqtygqcM3ZQl8w0EsdJP7yy5e/5huk5P3ad4lzxjJbMNvCJ5Y55Fs5PL6+XOlEbn8RBp0
G1kP84fg0UE1nXobGv5Zc39ZFkqjQlPMjboBpaGosbs1Wjlvduwytt6ZQjTNKMsOzVQyPb2YFMkS
vKS/SoNltPlObhw8FT3JOO3h6TTxVhBU8UATs5v//WwjATNTNTqTkpZES9GhQ9oWAEWcn1DKHSZU
odcdur8Xca3idG2k/UGW5I6mKT/QmbOJI6HV6Q2A+YJ5xowm0VH82rXuoCAxPSNddSniiYBcvVVW
gFNNDFwawIrLoUKvMnD78RCWTgpRHzAC/S4xiFiu+w67HIOUdZKQWas9htOq8LvzXAzdZKkNJS/0
73XSR8w+QvVo9yb5T6irwFtgSqhi4QhArSxdt2leP2yzurvz1X6FhlKztJHCR4pYGMFWuVauplhT
tn5wG9iqenCdlDGInWv7OKybraSXXjimePVWk6JtBhFduC6klft1VSd7jgygeiujbFdebF26dLnX
jaaNmyzg53AtOZ82CuwqCoM7GQ5uRUhQlmwRDSajre4y7KM0W3tMVYMMm0doqhx7YB8lnwm/K6tj
jQTJxjToj7uXsRKM3mjYKNboba8BJBU5peWU2KIxAjVYRFU7H7KZSIzRgoHTBWMOQ+yD3SEmOwrs
qlxVh6hH1Ny693r/yQkaFdW8cWDMNmtPZe1WENKpCOQBSKprkNeNyN0Fs3jjtUmacipd8qAjhJlY
xOvMBJMRx3dJvgr2yZVjLUvXbX2vTnvdP0matSaRzGZXTKvJrJ7Upjk78MbAfNi7XgTiZIhOZEGW
Vt/T6wmDXFM6JV+Cx9dgMp4AH5bl0LEqMJ0UkJqHfGqPzH1J9NnVt0l6Eg9dG26KxnjtG2wg5UJF
nTTH5GPd1CgUyrCqfMFycV112yLiRzIxVBmTy9eriam9MjkaE6MKAexyQpp7AotLFRRB58tCxJCt
smZjEMBE9kKGJFXrL5VZI0InI6yxHteHy7qrjtlaJif+Pxn3fyTjdB3ruN/yOP9D6Of841v92ST/
qvRzOemvbJyHrZ9GDbfI6dgqoj1c71c2TjVFNs6ycajTHMPVyZX9SscZKP0YOrpmhmcjvmP8pvSj
/ifpN013/keaidSSJVJwDr5IFrf2rzmx1OgUdfLD/pT3ZjviKFURZJZtyRfdpCxdF//5Nqmk5UmK
w7+/DKl0ZVMEBTn1lWZk5KTE3y8kMVSe2ZtMl3onMqeSkY+f3vvpUBxTb+4IOQzY+SEpRiT1KRxe
CrfQ9/k8OOveYOrkato7oPk91yrh3KTdIc/r1+xgOogWlYzOzM8OeZs1iMbRihhd0LFt1XBEsLif
t4NXPvku0h1dTFQ8m5iPGc8tc7usqbo7q2T4URdugIpqMR3QxLtJ4/4FaO4+TWv7xotr1DO8mHnZ
4Ox18lqb0Ec2uixgcdY+Su4T4+oge3E8+3MYKngAmKasOvid5WQ7hM4GdZnoyntmg2bLWk/bdwZC
pZ3xpYG0zQbQJ/wdIJx6sgEVK7T5ihtPgSyRFCaIF9dBKqIgPtRGSDPbTDvMKc6XGKwQmN84sYtV
WgKgoS3zFz0Odo1tdXuSYT8HM0RxcMgfEzXuGQ57HaL0oPJRZAldkC3wQl8CXtTacQ+J6esrfKvc
3Zj3yUrboVdeWgq6OUN+RskIwzGG3Xk0ptt8+vLDwdv0LhpoZoxM8GyRZLLcFy/IvGUB4gm32afc
tr/awFOXpor08hSpyNQW6V0dVuEWXbM5y3H8NrzXPtYeZ7uwGO6X28bJ7ufSfUevCGcKBVptHlSk
djsiEKDGw4WCsfqYKDduDFK+gvCKDuf3Pqqm9TBSD0AHfwAaTFb+UMZQJV7UAVF2ZDAYYavobncO
AJnQQYyyQ9nHAT+da2e/Vk9A90AamVgFJKUHrbhaJjGpH5xvKtX77G2NH1+GOqCVYlGXrb/S1O9F
j9VCbH0qTthsUsxyV5HtYeKYVCe3F9L9NMiFlpCXBmXK2yvK2zLz7BVJBZJQWkh+yTZv5xElv8xC
ddaA4pK1xr6LhpJZnlusA7t4QZir3HU6EoBd3w+bMlX2dmasAWyuzaqKl/psPYwTU+EA7Xc9RRsZ
KSGawFgztEC828bGntrGyLsr/GqZ2SpGjXp4zgJMh7RU2Wl2/N/snUdz49iabf9KR89R7xx4dLx+
A5KgEeVNSsoJIo0E7z1+/VsHWXUzS3WjKnreEyYpKekAHPN9e6/db3mr0U7Wztesyb9Gdb8rzRqQ
iuncJ132JoTyo1qnvkDKaFszk5z5pUCaCl+SMvmwanCtUzsv39GcB77R3ZkDhQ8NCd+UZu6dRFmq
h9nnNEp9IaevS0ZGzVQ3R4v6OYWO4otbsTppOyZqw3hyK3YFrKpjKkk1ZfjurHlfJ1k9qPF14xLi
y0EzIY4VV2gP2FOz9HUDnUgMQO2HAo3duQvidzvN7xke/cULk0PJKtyPKW9qto0uN9Jhpftmbzzq
RUXoSBEcwUyyOWPl8uOGoDSojM9xPvdo0PTbpLHv0o5ogQTYNClZC3GAvSsubP2QBBq1lXQgAdjD
BGdDI4fxtW1C82IquSacZCLPpwBDVPRXiZE+djkGcq4uU1v2DACGRZmspLzf59tcl+a5JrNtiZ+t
BSvS0rWwCMGVYnbPzhmYrV3MIp00OGCUqM0SWMSwrg58lu9LOJhXRj5dA77i1CCUr6+hGXZEdWQh
C9GwdY5OTqKjkz7NWlWRIVUZO1hfV6HjfnWg9F42yFvdNDmKoKVIYrv3Zexm+1DFZI01vSjwoRvL
uKH9TT1gsJErkrXmaxabOhOF5R264OImqAFpdrtK1MXW1pNX0wPUUiFdDLUZQzc5GUlHAhJky3ED
SXXfukp4tbxVuXW0kWgdWoLnfJabn6sAzHx/1cw+Mk9jV5kpiV5zkMGzsm7ZNfcSM0ncyGCrj/2w
aVMrvzaa+F5Cha7BQm0x7VjI3LSvvemy4a+kvtVNFuVZEMc7feipz7jebRHsgkEjtahkZ0smNORU
k7K0Nts+in5Y5KS6bTBY6EvUsaEzDej0wV5dWtPSI9u0bGpCyXc9x3BtmRfNohP6YRcDF532Vo/D
CwMSP02GvdfLyzIqv0Mvv2EyuGzwVW3gmBHVYGZ3nsg6PywvvQSmdDO+xzp0jSJv3iKbmmIXjEyV
3fsczP1Fm0aPSddWRwTNuxIw7b6zu/dkolSiue6ucx3zMrYqKnHSTx1cop0W9ztbSSLpiiO2D9z3
pctRUtJ6GVOEnm2H9Jag0FyjgiI9i283s24EIYbXBv5qNvBReRWZ8us46ffNPF9iSSL9cpiLyyHY
d8jU6Clkn2RHCaNg9X/oCo+hNp5vUcM91aKggph4XDt4AMiNIwoqyBdK4iCIx+Cqo2aDs4gLGUpI
ak1+idLDD/I3Ly4opUEuHQA3QCMzz17KtVy4pM7Ql4BeYnwJ6mBr9jx36PTv8LYcuHYxQg57AQIV
3835J1cP5QUTkGPCsHZERqlhtt+tbILXasDVGfRhF0RoKzvLuecpQXOlDHqjSG5joQJj9PAyHWsN
Nmp0FpWHkYq9Gm0cBfrWD/wx0su6Jle1ux8rVhk0yndDRWUyJx5yK7ieNnVvoeksB0x7xDZUUr7V
g+d7JoaK0a5ecpD5AHyLd49EJSgR9aFjSQeJCiUooQDHoW3nXZsP4xnj0lY0GGjNZmhYXTQumnGs
HkiOdm6NZtFmYAPtdI5D0h3ilCKVFftIHCF6p8Mt60hiTiYgul4BfdFgOPbbeGS7P30JOqribtk6
+8EY38ILgtidY1uk3q5ctFc9SeLD1Dr9mbUC5TWUBkz2iIoqaUAkmyC9Zym1cGSLp8btjoFmp5ds
kIiHcG/mjqysxYDi14eEZ9gancjc9HYmoaFzmHdHjAWHuaPu2HKwcJxg33LNaidmvA2ZQcuK7y9h
d1m/9T0DhmGUaHFjjJ2MZfMGj150XdMuJBwGLh5oKloETl5edVG1kRI4b28LTiCogaTB5G/ObKTY
jXrGoiNb3+8FR7JedGBLcz6enBlk7JihvHKnYEakj3vItShrWprOZaQhdKln6zAuzKxV6PhJQoZa
xut6dP+JWQPfLQRC53Yssh2qZmTsk7jTWgNhWg0sn70lBO8kugdRnV5aWqXocywYTJsgmgRWyZyd
aqiTfo1dhrop0R9t+n1JxNe2cR6CCCtaZVL6Tvv+cx0trj/3rnXRJIRzzczvvmXNT9gIEwLGSLJq
AuPRW0aqwrg/t6iHrWD4buLhBidIG6pfoKtn3DSkIjKHkTEdl+fC6L8hxIHd6aCr94zVwvqY5251
R2RbHFgnt1YRSQWey9Bzr+oyBoQvmciXkCRRA+I6hzvsL1ug3XYiaqpVdDWBJWrnjBisCEPBjcVW
+2A5pKvNY5Rvm4U1PZDt4VGDaVk2zTX0O7ThhlkeRUblkexmXQTlHjsoXpKgi6+TkirnUuoETmkE
GtpaPmxFheIrKmtC7iJWNoYdgUXBCM+gHFeXIgmHPRbqN+Gl9blVHeP1Xq+PNwaCx5OuTSwbHcp6
kzMiYoksg0Lk+KyRPHIY0/nSxOR8HTlc2ID6j3My96eRaRPQXQa/WgANZpF+PeUpgUiuWrY71LfZ
OVZHvYxIbAtRMMp+2iVDZe1HAtMTk5Y3E8Vl0zrdOQvm+NgGy92ckPA0pQFBD8K5mJyO/KepXmD3
OPfZUBV4tKA4BkktPuUqDh133CTnjpZZSMkpcfxZYv+YhXHuqym5qgP3ihCmgTb4ZVsu4nai0WXI
ObrsDfsVvqQKGAyCI1Dwx7pd3HNe1Q+WV+0WUThHPb9vhbvcLmKJ/XrJa5j6eeB7HgBLuP7kqYrA
2Y/uklz0tvYg1jhMdhb7YogxHgn53On+wMqNxId8vB71orwpxsswwOW5uCxOy6JmnaBuljH6/ebD
z9w0+xaHrDjwlwwXlTswLcI0QzetNel4sf5UVA6qHcYzZQK9sKdgRERYkBz68zGmuhhYoNo/6Mjv
hhy1F1El74nAF7VdNOqS602ZhzM12EE/h7XxJe4Mmgqr1E9TQjjPy1H9aUoA+ONxV38JwVn6K8tJ
rio6UyGIsMXRX6fus/5ivYmNeqcN2Nx6c4qGMwO5dbQItHOmHNDhKnPIzQD52np3yGFf97J9XrE0
K2vi582ogBTrw1nDK2dazb5vSRfrQ6KkV5nE+hzrjWBgZwPiHH7+6McLNDUJXUNEj1cVPtdnQ6MB
e2m9+/OHnhnjUhXz4SeaiLUWiJ1VmdB44XIK5eUvTJ9fEDYr46FWdpk50m5W3gsbD/wOXTvZh4n6
Qaro114PnLyJtIUt6kD2p1Rw7qIQ7DfqEAI3HAKAZoro8VNAoq0a1MsUA7DupwsrRnSZ+1TV0Tx1
qNZ7U27Q6otJO2PWJl5DleSVUGG990PQYE7OS88I7htKxmAroV9ZIbgHMw8IKPDEkXkBmSIkj4t0
FSeuj3Uld2V9gumRCLlVP9IpTdF6z2zS/mg59ISU4GRVnaz3soaUqU6fXlf5USB2XZdHSA2RTq4n
33ovJsaBExQPz1aC98JKq8R8rHWkv376VUjjeSQ2JA4Q+lh94k6dar1nTRUpRdkhSqR9CAkiIUON
G0tJXytVjxzbALJDWBzWHy0LSZ0gqdkDF0/WqqZdBThA7gGG/UvEVEB79icEoRbmk703d3d/YaH8
1E3NEejb1FO4WqVa8la10Iqy+qlYWh8uWtBsrKagh9/nbMNBW1HtX/pLNnEB6HbK/hpbBj8KckgA
KgulUZ9g/UDrZ5nu+1JxM5Fcof0pIrpuuirHrnKrhPLswQbXXisFtqOq7fBlswa3c8JQot9bq6qv
V6rKREn9MnWTKvkffmC5KRSGa73hmv793mx3DPg/H6+/FusPsZyNvjezR/7X/7NFKsAQqMddr+fN
y4dnW1ojP7XibVplg6vs5MddcxVCKknk+sNEySRzJZj85S8HpU1ZBSrrvfUPByW8pHoz4xLmlNCJ
FqssGyKGegSVnJNI3fOM5gXOvENQPY+alFIbDXhRbPBuW7tKK1RoEbY7Q+k+17+x1L0PD21ZHDyb
UQWuJILpn09vGK22Az0HwVN9t+vX6rl8/evD9WZUv/j58MOfgPVABlswoq8C31V5a5QSOZsWNjaw
UYQaoWnmN2XE4DlhXKd+Fka0vRVNCj8CLbT1LhE5V7FSoXvTbTnj9lw7EMHKnvnRkVjvUsatd0vN
nNCVd9p6NNe+0C93Vwqs27CTjqPhgPiZQZIpnNvSK8xjigpk7UIY9uD6lSaemfpQRKmhZH3768O1
cbHeW2+iqsaR20NQUeORVtl0DBmyOIf/9TgYZ3Fwe+3w4+Ooj7feKxg/p0GPj5SJmx166P7HB15/
abUNQhJqUDiayFLFAUkmD+MLF1BEeLa6O2lGuaWm3W1/Rg/8TCKYwoYdaA7K+aIjQHyUw+knpdRg
1mdsMqGWjlK7RuXz8SRUJyY53ar1wce3qL/t5Wje/nJ+r3e7mFJoOtruD1VWZSjhj5TnX/5uPbNF
J6+lpRn7X07+9W9+vkYtoQwVeYXRVb0uLHOlMJ5YwcYgEn68wfW/tLaim0+KseOKcdklq/shUbNf
rC7yaJUX//nh+gtIvs72fzsyBQdt/oeODItpZU36P//v/36b/it8K//Skfn01uSkL/zJHvXj//ze
kHHkb6aD/8k2hNRtD8PNvxoyjvGbaZiOoBNNyU1aNq/0R0NG+aP4MaYq2iZSx7b0hz1K/w1ijMRP
xQUp6fA4/5P+zAfDku5ZlsRsxRvEnmWa4kNzxpUD5TJim46h7X1ze1x+8d0ixwk/J42CX76Yf+eO
Uk9WZnNYFqfv//2fFpFx7IL4VPjBPDpNQnm1fnFHkdRS6wYJ78cZEeped3t9Q+PdYPlkqOU6aufv
bStOPVtKMV95BbocbSJjlrEuHvLP4PWpj5TEuY3tuBs7YoYnMg3MNPQAlcRPMckNoB0sLJ/GGXIR
e369Hne9ClgyU0CKExCLxKLqErrHsRU6Mp+59Aetuf37D+p8CLNYPyjdNxc/nCcdDu+fP2iETX0y
Utc7gmY5Tp2LJi1xMXPGVksNcgvxRG3L9G8wwt+z2DhWU3MrYhBGiBtRfVXEuwb5MRL5u2KTkQAx
wsKmpGg3lk+aH4UuO659nXFDL5HBNbl8hlBTXugHxnXzpLvGaUD9wC7X1KlSGVdOmNI0wswCsFSq
hBlNBz3tOcknKvz9RbZE1PiiAqVJFRl0RLJolzVy2WjrBtLkbXeDm21Hh+R4L4UFATjtZa7tdhOF
9TFy5RNUdYEnhQ2y6+FyduHCemR98F/id5nMx6IabwebAxBhO99Rg56XN6xHtynEEjvVCdBK44eq
n3f6OA1bPhb52Gb6SjIjqmxv+MIKFAu+DaD3H47VB4Pgeqwck+Nkecw/JJ38+VgJVmlG3i3eMYo0
F65M8Ej9G/EZQqICS3JB4R3nHlqtEIbubsDqnJbNuFts69hqTrkJ+u4gswjhkuFStY7EsXFwSo14
dPV4vKiiwvat2n0hyiijsKvbxHnN1FOTfBvY4aGpmP+aTLmJ5jv5PIjM2ulh/G4lXktAASY3gKks
nUvO+5pdezOOHqlS3lcaKYgNGpBFUXFpYt4BlobIxqVcxBbsnOvVJ5zEt0RgpTtnYh04D5exTD+3
pPQE7dzuUTUO42nW7Z0us2s6BDe93l0CVgIScWEIanQwfaMNfzDRlorfzUKggHe9OyFHsYHDzMFP
khvPgwNnZo9TiyWsQVteW/cK/PQPg8e/u6Rcx0Yy6ULyBRD458PUmkbfz87oHWOjGneN2mq5oTXv
JRLFTn/ozPTl70+Mj4k064lBRIPBuAUuwFPhN7+OVtYgW7JPeUVjMs6Vbd8ubgxHR10MdtE/V3Fx
bWjQjGO3fyGmr6VuyhF2Sj31+8I9NXH43ko/hBsw9K9//97+3TnrYY3lbKHW5RnMG7++NV22RZFr
mXd09EuvLYlQjHhrzGTtJkcAQE3fHrYFm5T/8cuaykwL7Af1gGF+OAYevnM3GzX3mFvZ+2S5j6Ji
PHDL5J0+deCHU3pIW/fx718UPxKf5sO0YZFLxDSppqm/zFFJKHVv5MI9srjCGIBAaqSsGI3kteLw
xNyP3ckcYFmYT7SEHlM6vjBmcM+UjniX0jvnwzKAPPMY/aP8yk7Kc50wyAQinQ8xT5NJj1hLPA1Q
HNgbCIfKZWan8C7yWzoxJKfM8XPRaHeFiRZ74KueHaAXyJf8mtf1sykil9G0afUjQybOxjbKcefY
LcW9LAcywwQQGmeCPOxN+TmcWa86RYhQkA6jsoYiBsWfZLvNtw7sZZUiUe/HG4+WAVXQCfxB7Xzu
kJOmFu8MUE5KswGIX0A62BYxx/vUW2cZ6OS5x92AAnHyKUL1m4pyMlqvWQ082bRcmiGTgTAHSNAc
Nvq1mu1iVJ1sa2tk86MxlE+9VH/L1Equ7HzvdMw5tTYIaD3eo0maDFQhvlyrNl7sGTgTO7+tNTst
jbe62OneXrhRemzY35Z9jx/DVDBrWrz/cEbopEt9OCVcgYqME1F3UMx4lhotfl1J6Jglo6WZjqFH
U3U09gmxbb3Kb9NUktvg3aFKmtlJVFe4AhGIEfpGPIdG/Ts8zRMl/YEMKXQVETm0KBjEUbqwh+CW
9PucMLlKpcpZxMuNKmdOU4lzpS6f+oSQG12l0WX7XmXTdX0CqNpUZMa6R9dsfYudDE4NDbm5zQFT
YVABFNKJDXRHEObOtjUWMDcqEy8iHK+jte6otDyitr6W4tRE4z25RfU+HiRoxLY76KnZXJWL+R1A
sbWFhPo4VWg6GLPQoNu0E3cxYX2GiGjxFfdujV8H5BKxzmVqbeglvngq608n9M9S6X9Z72FQVoGA
Khlw6VlihTI/dQv9yV7Oe60oVHqw9myDjJuaaD64ufHULuVrUPYI5wkhbFQaYU4sYYIPkXrXtlZ5
hQnBhW5Ggrzdatc1kYaTyjYk1OaO120BDaE075tTp3IQ62h8MBIqzUPsuyKPd3Y60kAlOxHdEnBH
virzU6eyFad6uAeZ9z7XcYl4strTi+g3svKAhji874CE64iFNb5+OvM2OepkQFbbTGU6ToQ7TgEp
jw5xj3xXO1ic6VZoeBLMeOn9wPBOBMdSg01Pk0qNtPi/kALnLyzN3I3K8qEHnKnVKXpGGezmAJXK
IiN351KkguE43KBOjfegsgo6lg3mdaM8TZArORs4JZDIRpz+JF2OKvPSMEi/TIHTgnvSz01hiVOl
JmcjBsahUjPpJEW7VOYvswXEhML3J9A6D4lVn+OkAudBVmKdzvgBYugtfX3MiOfsiOkcieuMVG4n
yUE74dCmTyza+SCwkIawenLJP9Vn784LYZXl2vAQtjVgfQn5iMt1M0jjLhodDag+TNJWX75gBsKH
1ZPQa9lgAs1PVm1dY+1O/VZGGsMQpgfB7FJPUJ4o5OtImcata8HSKuMn0j3OiRwQd5fCIEyoepr0
Gq+ElyH9nkpjk/cEvgMgojXJXBqlub2FLzLto5EgX3TrLr2pzThjkRgW56aMq/MSGTdEbVGr0L7k
5XTHohXcAA6D2NBZPU05oN5geB30AgsBxz9vhDhbGKJbR5z0gRWqymItrSrfkzv7YASMzEvBEGuG
xbGNVRxSfJeo9NjWHe9blSeLXAsOLBGzS4NnwJZc1Z1MjnMKRIAU91eDy2YzqZK9ciJrY3KVJglD
dH6o6/K1ofwE40snXheK1qYMiFCbMuOLh2Q96r/XjDYnvFEaoqX20FrBdVbXD8gvTnf70YuuqplI
XZdsXTFhJUnQKTjRpzQf3moVwjuQxsvIdt1OZ8Crr13dP3pk9qYmWY8gxFSUb+yVCe1jB/dUQz9q
ccbnDAZbTwJwTRKwRSLwoqKBl8JpEEnAjUOAswHo/9SoIGGdROHUxQ9ppdMD+jd0JlD7bSO3CcYA
UEDy8r4gIvOma7JlN6u44jANSM+b5EFTUcbgnnY4yy+HIngkrwGTdblcDy2mk0rPXpOCbycyP1Vi
zC8pFeLHsqmJsLR9xvKHUyohy67SyOdzyhbRt6zvzJDYZTS3hFlER23Ci9LPICIICodVZW8iHd1d
puKbeU5iWFoa/cZwX0dw70wu5qqkk1Kb3ZNDCrTWVTepAXeocIddMvbkz7quX7dGrei/Tw77mxPe
N5Mor5gxcmmrTQ5HDapOf3K7KPOlZxYbDxBuED82Kqh6JLE6ivB+hILeTNjTSDt0KtpaRsmjg4V/
QpuDL5AaUlwFHQ4ab/a7VPjdQOiY5ZjICHsDib5LH3wcnyqP5NV2DddeEMhLAoIUC3EmhlfFcKfe
/FWLP3OVwztQQd2W533qW++OSBI2YV76RErUwZwkh19gWrsTKvKbvLBDqkLADRUHTj2v2VYkhItc
XAqw0lvWkRvN7Om7LwYpYuara25A7PUs8Jg3Vey4Rf54ZYTfQBIPWfgtNw2yGVVQOaupp67KIbVn
GOQq0syhCj0LzfsWqPQmFXc+B9qn1Fb+ZFnu2OsPtV+qdHRhvgzN/IjqC9Qg+emJClLvSFT3BkAg
I9vINKNT4LwnKrbdchve6ABR1KOL7qB+Bi16XRrRSxC+tPo5UyHuQsW5J+S6SxXw3kX6cf2/4xyT
OMv01pIGP0/EwhseS4NRWko6tl1qouOdcHyOlC+iUbHygwqYb0A3HRsy5zXQj+THRcfCI5h54vdK
tYdI+90abKRLWToe5SyfyyXCokcisF7jFxImvRLGOGoRAkSa656nxnuf1IstbsmlFmafoopYv5o0
+bnG+KuzXcMBJpPxtcP5wNT5gtjAetGauyQW9zTfIJU7eHx1DL9bBF2sW5ucTOBSO0jm3HFOkgOV
3cnH70++tiffooRqej9/AYd7O45asnOoIpy0anrpHGw08KwGkjO9QoONbmlP8yyJoBOdP4/VgKs2
T32JJ2DHNAAOzsGgUp31rjiZqqeksXNtTSwzFgGSKs+JDSAeanUDIwq5QJkPuw7NPsvVZV8aBk7A
dM63/YoVmZCyC+T+Jz5ufzGppup67+dNqAoUeZISGNgPwO+cYIHxDfS3yNzD2v760QirWX938Fvm
KV0uIuUnSCgKb71skeq7xOTaARfoMQbXIF2gN59DN8efl3XXa5sqrYtPjZvH+6KhsxIHJFPoIwXj
yIlqMnrlAf3rVWVBRimMHVBB+IOdfpXoiOPT/IlTnGkXR8EGgBy80ZDViDXgoATZuxN6d17cYV+3
cGNCLX3rm/h2XFA2Mee8WTK7cqK7KmbvsczhbRBMVyyTJsB40e1Ytk9Fmz7QkyT5tHxrxukc6+iX
Xf2L29ufTeDubD8HVCCkU7/pWXirdzQk9TFn++N4qHDjDauMq6G3mdf7p6nP3lhDnYdaLVNMnAZi
YeqjGOaKCnWFSyDSnDKYdrzKEueWj1jpM/u+GaFwP1+MRl/4A6pK7IESPSjB4+y/iSwcNHw7VXVY
G7Fr78zWUVpaMFLW4KMfYRocaMLNz2HOJarFZbxrZze4WG+KMYP4HafXrLtpqCkn/tIzjBH1dlhb
aY0g934b52iR66Z8TNLuW9uxVlmP7npvPVfiBQQRnFHW2Ug7IiLX/ggwWe+5yBAp85DaFyE2ahvv
0UadtLPy5ate5hKaM5EBjXgNE6o/41B8CtzgUKiChkjSd9QOj2yYjmZWQi4srEvkJ0+e0ceH2fZ4
v8I6xhOzGwR2pLU9MXYz9Z2wU472oeu3XASnJGcRF5fQqIAYW1vT6OiZFpZv6ct3E7/MWsPsEtfd
APwDTqpt3VKyYYsxtTb9C7s2lkdkQvv2cmVj4Ev4hcG46Y8225OAr6fpkvfBpCBnWdobRDYP1gEf
oNO1jYXDnTQs9IMmS8wLh+1lA7dxM82z7tf2e6qmdVX6WzeJASLlyq6QUSN+gqdJ4KXaci8INjYy
tpE0Dd2p0oEgTurl4sB4knL2UeNzflDCW8tcWu490q/6TAwu69oUopPIkm9tkL6b0+I7XXayJz5f
0lxHgt70GIKt1Ekw8ONO3Ce6S41t5I+c+UZTlmuvZHa1I/I7e8ZDvw82qIiQDE0IDNH/bodOLjtp
exFZbrdBB2dinFnCAQL54nbBAy3cYzIDyiFX6ehk/ZfcnnFqDvopo0R+qceXRB1hPCYyd3ALfRvZ
+nh0qKd22JrZQakzZloie1erOqa96H4eAUqietB0eYWqibCtZo5parr4a1Q5Gr0gYa+FyE4TMHF4
mOrEKiOPjzXddU7znZRPxb2Yz5UMWa8PFCpgJD7jTDo4M1+3JcpPEgUUIXvkWiXpeG5MPdhlHbM2
hji/NFg0UXMvdnkDLCHVeFO21t0CysBt10su7vXwRIw0cRR3JN0nnzsOhD8sSPIFU1lCZXC0SlAV
iJZoBCsz8Xi/mBMWUfTuOys1CK1174RF4SSuWU27nnuvxZKGlUdVouNbcRJFWbHj17iP7zS4gT/O
unSK/FyKYRNMrE7GSYChF+/Lwvohwn+lCiFpw8mDEKvg9AJ4puqLUeA+ZgkqwET9jl1bzQl1ci0i
wngppHZsqVUlxsmtu6Yxv2UVtSEvQEcnxFusievCfIiGEtFW5O3XrzRGouyjLFaFSnoWrHMKZQjm
2cr0C2tbTPTLEF06uarjagu5ty2AOE5wnyCHh3ya0HFRnR8InKPdaLqbXmT6LlsW0Ge5vMqq9FhQ
bNjgVgP8qhq0U8dxXYvbBcU4Ktsj8GV0kSkVHs3OsYOkvQ6IM2e9MJKINlEYLivkK9isaHbOKWWj
HFF7N9YX5Zx8Dk2qMBKBp6Qo0SQYMHPzPnDrFLxoxnQc4S0dZeQXWtlsk8Hde3nc7lqz6AideIhI
CD1EAaJ6eH87tl9FX6KsS8p0n43sFBYgmjKeT41mvYS0HtgVkMtYBFjQ069jmA6ntEeCk7nLey6e
OnUCWxGFNc1LP8djMAMCYXuMauCQUjeTjbgbK+eQG1TnREJZabFIrWVX2aoTj/qFtS3S89qTybTk
nfIKh3l0H+MMhspi3aEP0qG8+W2Wd75TAYbW+nSznmOLWYy7CTKzDOqZS7fRfdHXd21rshMo03ex
MNL2zZXBULkRMSkawYylupf6WddNbUfBXpB0oOuxt52wPeeipa6mVac5HdKNiDh0Xtl+C4LgSlVx
g/Syq+f7aAifRc5FPdm6tss87OVDq+porILDwT0RexHtZq5nPmH7VtPTBt8fnS1Z4WShx3dMTAqk
XjIeNcaUbRQtkvoDrbY8hA7ReFXgj/F9ak9fGvRlTLG7gJhpNvzgw8sCPyoSMuGwSpzY5rSo8Q56
p92E3hEl2amsj7CC6h2qwNQcD2FVlaCWvefY7O4AmB9LKlIS8w2xFHFH160GsIUJdsPk3OUsxkIs
QqP92siMRkc2P9mLc5S582VwtW8NPsJtIzVzq7OCq42TLVkWxklMKQrZYcP+ptKT5yqLUlj502fH
GsE+DOlpMLLLNJfsawo5bDyiOzaD3V5D2wBDqj/WTbF1F7AadXYNQfuuL6EjZ3l8uXgYzgPEL14j
wnNd2l9ln710IZtFpP6+N+AQwYl8Sh0SDgKxkFsUWy8yWML92NbXmmfWB0q2yRlonLfTyMIxO6T3
nKjleZpZptjdXWxSz9zE/ZEQltnXLeONmIDa3YqgRu2FzmwTGOVysd6Eosaj+vNxg68oq8kK1trS
PTfkbh8MLbxH479cyDybtw4Gu+0wafO5BRHBWFLvDMYlpPg4e8vIwNk7242AU81jLwpuyF0qEcq6
OdVFo7gMaMguo1vQq3N8QbEAhJQe+sUoDvYIWnhWxJ4uTVFCMWP+Hs+73ltv0lSjY8rc7WcdCYvr
TdBnEXvclNValBo/frb+YoniS2r+kx8m1Anxme2T0HgIeyO+rHZhPdaQULS01HE7Df2xCOhPUjJl
a9yeeqYjC2EqL1Qya2+CIhH40/64QZYZbwyzn3x0rsVZI/BtLQT/r030H0QJuoHB+pea+V9ECddv
43+8lk36qyrh9//0U5Xg0u106SFJfH+ug8Dgd5uo4/3mwGQVtJZMyT86v/pVlUAzTAiqq4ZrOzSe
/pAliN9Moj8tDxov3TKDJ/xDM/G7NKD98Pg/ij6/LeOia//7P+VfCvy4VE3HokMsaL3BaP5zgV8O
dj1QuihPswizG7qi3X3AJZL00YaS/LKjXk2J3TMZuYJ3iFXhcclG9x96w1L16f/UeeJduJ4UfE18
F7Qe//wuGN61pXZlAQ/Dq0GbBw+Dl1+x+pXXFEny/Zw3V43tbCmAbexQan5o4X2ZqugQWfB9TB18
xi/H8fcv6tcvRrF5P74lOmC6jmqEprXhfvhiGs3QnQqm+0mfGYTTTOvYF7PFzTLne94l4jab+mOt
OgeGEX5FXVJue8u21YZxU1jaPbAuh/7k2B9wzASKy59sHJXbUAilTxfaeKiMGi5B2YW+srkRX98c
tbE9jroM2O1PT3//ieQHCQozPaUBNBJ0WOn/S/PDl1xrAnd8S/ig8BZxNnDT+25UNn5F8c2gDnXU
gyY+tOmkH2VlkrDEEoJiZNlVxHsVj+Rm6TeF7j6zY/f8f3hvnOofv22LE90wlW/PddT5/mufqWvJ
jRhdhwZJON4Dqd2NcPpP4CjmQyhw+rUensbZqF8tr0c8aOFB08f6lNkAZ4wgXW5yZmjolv/0vv5y
YmKCEoJ3hb+bDrX1gTOcEChb6SxdKaGf6q5wyAHCLmxpcJ8qCcGGusscAfJZQNYf9HD8VOVjSWID
7o/FWuRVzvz291+V9ZeetGMJw3Z1ao2qKe2qt/xLS25upVhClvhHI5Hj3kJPcLYbUPi6q115Wdw8
ZMFVqhvhHUbB5LGQNuy9KdouJvEieYN9VgSk7pBJ5rCw1/rdMGXmxWyEpwIbwHMzAhRDmX+1GBnh
NK7m0K4xH+15kpf2IC7M3twXMmmu5HSTsLY8kTFiYaZTwWqT5s+g4BH2z1/LHsubq3kTWRblpdk6
A27Z9mQZ5WvUdTrqO7WHSSQq6fbaGPFSl2UzXyNPdOf5nS0ES83I7neTg3/EMeFId0Q4+LZHWtSC
f2UzFuOwm/V/6oLT8vzLdeJYEoi15LpHnoq18M9fcJF7bpjkXX/ER7ix9by8NkIQZYXnnfXEaE5J
TXk9rd0B2Br+ysJczguROLdJVNxqPWFCdkdqRyG18OwNzVuTO/MezCL1+/474XR89rkOzmmwBOco
cL5VNUaqOJ7JExyIoYMqSstNq16DDnYfMhBaynp7KAPduRh1SoKu/ujN0XCK6Llcaw03673UC8OL
zu5vB48AD0rPtt9qMvr/7J3HkuRIlmX/ZfYYAVGwRW+Mc3NzFuGxgXhERoIzhYJ+fR8gqjoqs2Z6
ZPa9gRhzcyMwJe/de+59OWSRfzPoT4HtMYJt65Rntyme+RrbW6aG4dAo23jtRDE+WCMNKOqfCpUb
e500yddp7q43MrrT8KtpF+naHGg3bZqQfX9JN08RQoFkXq4NoyL/jk7CDqllcayK5EhGd3pVfpVe
Tfv72JrFZhgMkoMyHJQTGT9HJrgNKXHJjh83OzZTpgeCIQWxXuEmuaRGqS4O7P6bqrP4asQw38ww
fOTJl1Fr2gNTGw0OYxrJduuMGyV7E1vpzXH1J8+uNVx3VJwMs/AvfVTLo7BL95TpML+MsjKOTOzJ
RgG0XPViLM+G144rJ4qbC134daKm8aSh/cERXpFU0lqHtAk+i67DlFx6p+U7ctDOruvIMjYYQNXO
svQPO/KNU1gjOh9ISrkkqjxaOWg0rM1bV8vcWdR+9Gs3frgKVw22y0tkpPEj0Lr4oScUC0u9xrha
1ntNq42XtnADRmYP++wgALA54cWueI80oMdbr3G2mAKeUpuNF9NNXPp1on74TpwcS0vq+7ZS32IV
FpdmMIrN6JOtSGF57WOrBMXtgQyjhw5dKcy3XidM/kmWXMR8aPAKHYI+uqWTOyPWAFZFpcEw6w3P
SV+gwreN+D7ocDUTfAT0uPV4VTgyO3aRNT2VRaw/BXSLYjYwx3psPwdZj08tuYdPncrf8eafp1ZZ
hwmAzLPQa+0e91RC52soYl6LaeBDNkr/Po602qvGP9nZdGxD370vB/JY4qNPQ5ciMLdNyBh/3ZHa
vA+FbR67N7fhOyDCbKqGfW6W02V5MLLJmM58IeCHxR75URR/qrAJH2RJhI+MoJojP5JojpYIH2PN
YCrRkFyFdPbLTQIfKJgI44RWH5m570VsctPwJS0i0pVSMReGhfa8HHSAEREmt5s+P4J8kpbEHEJA
rOrqNpbztByo7MK1FuOP5VouvenG26PYZzA2Nx0UgDjKXpbD0AUf3uQWu5FBe9W0aqAwl5A+5+Ih
keR1nKahBrSFugRnp69ewsLFVqOmi1ZBSW4t/90gcxjeRIM6oOw2gFDfK6JfaN6646G1E0XJuWm3
qq3oGfjIDNombVftBNJrCGoSkmpKU84ffZzGb2rkJNZpQgsSLA278amh5u7REBGe4Vq4m9ocfmRl
6z9JegCu+Q2ZQ/fUgcZox/fWUWdcjqiqkKA7aNwxXnWHURlIRXx7k7Q+NvcgoUWS4E9sBCWfPjva
mV1vm17ZW6rml1YGKABcKfcpgYzb0AV4P3qQGuEBjPssZycd9jp4xyQ1jnoV/2kytO38qheMXK23
yXDybiTolzVw0pIeW2TN5b0heERZ/k1ZZMcIBt9DTr2OqA3vVmKUnIt2q0bv8r1eJWJOAnxLFFVa
hq76yYmKR6z3r8GgOWS7+AhibTo/vlEWmyzzI+ju4TWL4vbXp5mJSaMNKleGbVrHiqoCW/4vdtuq
J105m2TuVy3j0wSs9HXkXJbNV0/Xqgcz1Q0fU3/2Y8h8hje8uE4f7xEpDexD9lPGrSzdHegaQ3Xq
++GbaMS0E3Fza80eDETPIOHgEBeTT4W+opUhkgmVqVdjs0QVwBN8hNn04oQhDvKw8XHGWeU+LajR
D8gjdT/WMNKsI6ORaz8y8jPf35MXgr9VofvkElFOjTNwt/WYUlyP3APxs5JIQm/dshTeFwGIOOEF
iLo8a4QE4lFYwai80iJyeKRmfNe1QrJeRZGQoOPsqaSdk85KeJSKCAAzziryegRXW8soppvRduei
TDTyCQ+EF4kNfaXxAIcrJRmnuqHCKXZsyLK9WxcxyIUId+EI4qz7EpfQy7D3vupWugaXar+k4bgR
baTTeDS097ANvU00lHu/7dzNaIfTk1c/pJ0Yp6CJw51bDRX/njw/XXlMrN109gaZHiP6n0wERnan
ouWcaJJdY8ihIdyUY1rnoGS8nBV4yMw60qy+RPM6gGzGQdHWc0Jhn6aZUY8zKyl/6B5sZR2eCaS4
6lpnZnnT/Z9RD0U3CKyvLGrsY2rLn3FSkoKnO9ZRU/7daC3YMyPNzMKhyxRmFMZa1xqeHTEZ58IV
TMceqYiTSTKcrgb5JHHdIcp1xCetheojRhOBjck+WQ3u8l5U8abNcgJ/DMs6ijak40lOjyOrvdfQ
7PViKlJ67dzqjnJiTNOUyK+V1uSHInWeDNKB9qAzqrlwVvuYtZU7e7dnTYfnBvK4vHhNhc2jav1r
GVb0qmq6HPZIi1a1sX7183Q/UQneRf5r19WSYaCLj5YamP09ER0of37U0ahdFXVdwTsjV1PdRRKh
FBFxfh6igWC3pA3AwZDp03bWwbfqeyY7eRiaXdNQoCy7qjt0w09pF+W1Lz10yIH8s5pQsvUhE3hi
I36Z5m4qISce4OhDRsf1xKRWbAVfHtGsdO6cEIpklLruhpKpS6Ti8MXsKmsdjbyFNM7x6WuldjQT
zqb5OVQQFIDajHrPGXS0WsteQbSGI2SGamuR7Rr2qb0dQoLzGFf8XZ85F0yy2yCotEs2Z4hN0kb+
3lDM6isTF+E6TpyfGTKsJ3RPZkzsmKl8by8T4K5i9E5thTcgIrV5H1OroGpIxdPvstcWOT8gwG1Y
yfrco7GkmPYqWwMtMLzHoS2/BFNfgbLxX80Wv148ATrqa5JvixqGHJljO8/xkrd21P+UdkiVEY3M
s2yRkzSj9dl1GpoYI692hqbKdaTRcE5QQZ+zmP+T2fx0VZsyNank5jQua1PoRJRzUVstV1swQBdm
Fj7izjtHijmKaMXhpc0h+mo+FPfeuXpF1KMntrtVNjpQJfKEjr+Z5l+NKHhCSNT9pJ2DGEu/erIa
kIz76VrmhXM2Pd8++03bbvXOpHZo8APhlrjvnbNnZujqJvyVSRbDzl3uqZa/aok47cAki9xF6FTE
EFTaECakjlivyFV/dty5H0ni9FZIk6ta8IdvmNmu7yt9F9s5fOFOO3dkTV6WS8vBjbqIjBG3XdsQ
HJAv6EI7+wmiMLMDLzL/RROnJ5hH2n6Y/D9dZSIH1MebZicWFnjH/HUoMr69uqvJWu3IjwLCiGC1
WKFp0cvsTnn4Q68TdIn6jVST8iHqpyFznCcNI3iPrOqZHoyNzs1zIS+N1fNyW2sPch3KztuT30G5
X9eM7TRG8rlMgXEqVT8t1wLDxIxPjAltd+4MD3ZBGj2ncbGhPRxvHc+utpwy1iN1TOuB9AviVSbj
dTQRGSypthxrC3vfAHzppvfq0uph/YLhc8208ewaXkjXps4PAgrCWkoD6hLSHCPo3YuhvKMnencj
9Crc6WFkPKvU0J8jQhFFwwsMlC92JfXeeC78UpoCTzTXgueisFm5B7Yb5cVj/F3bvk3nStPuRuPr
p3GuKIN8QJ23XHcroUOKAYfpIRBM2CCdtdHzKDNTpm7mgrWgcm21ntxP1uCdq4iAkY6FXdsP02k5
wOen+v37ejSOEb83WrcmnzNT5uj8jI1m3DrGwXFrUBa1/ciqtsPGqkpUFuQgTejk87zyN/xFcnaj
kOw/KvXmXLI3qd1rcxE/m8v5rBuOAKcSUF6U+ltq/ia1f0kPAApWeNboCug+7YGcPkE3NwyQTDz0
PrmRFn2TdBQcOgus8A6J0QIZ4qUiZuG55zZETz9CMQt4c4MioVNRzy2Lmt6FpoMRn3QQDHQ14FFQ
FQDfxRqtm0Ngca/TAMn9H/YkPl06I73XvWlFBJVq+sh1Z9qQvAo66DWqAuR5KilBPBFDGnm0c3sy
RojupvujHixOvkTzDJPRoyFGAA9Svanqg2kkxzA7mjJ6Sgsn2KtgVsWgfTLmpk8wt3+wWV00+kE9
fSGyb4m00D/L9pl1fkDmDYLJaWBVA2sIYCg5KGu7Gw6dELgUO804ZA6/qdoAt6LTGtS99ifxTu2O
0OZP5DI05F3vi1k66lhUK2gEIEXCzDlSalsDu98k1JRwhjJcLofc3jgycg5G4v9sJt5n0jb72nKO
hqf0LQaJhxMPiOqIujXJWyJJvfLWniD8ufOwbluatqkSRFmO9qxZkMnKuiMCssy+D37LIn4u7+T4
LFPvHWUQcHYHLFLdkLaE5pyeo6RvU0KMQcAQIapgO4Rs48+Aj7rqg2IzaczbmsFCQKX1Z/qB0Dh/
quj3rcN6yHdzBZmkBvUHA8edYWjOYTf9u6eFsK96tz7QCP6ztwewxIlt7ozBt99Dx7oRxHMsY+VT
AXWAB+G+YX8VWW+OX32VpDmc4ootsEBRto78PrmYdXNu6sp9pHjuad7Jb3FRVl/4Sq5aFrzT4kOl
KetPp6Wblzn1tG964DpOR0B2HBFmYDOGsGlPz8I14N1kxC+NOIFu2D42KjYJ/Uwzd9co7b1j+Cli
du3JOPt5K6YvL6hw2hqWRA4SRAeVaf5+0p/96dZWKKkbt6oeMbpXNLLIcVPIWI6LOKoCFdbBz6/K
IL90WYWStH3TDYVCsLcq8HOEOBdFzYdoyrOolTxXEvqtncl6bZC+cfRt9a2gcLTqveZEhlC0Y9xj
/LL1u5UZ7hNCtKdCc568BJPuqH+i1qwRTLrinGRkWiZ68a1mLbVPO6QGk3OdAjNep7Zh7z2DSIKs
8+0d6RBYLl57ispAAJNuQ5W6vpd1/OIKcpKmwLvwraG4sKknwVhwcUNQUk5odrvt5JxFyq//6A5p
vTM6F8j4PG+EmvmG6NI6slC4lGmIt7Dh1WcieXhOH7yVSbErqxGGotVvihCksT62NYVqQtumGBOA
0acPQ/MZtwZ8z+hn6PsiVjKhojVNgLh+FptZYX3vyuaWakjBo4T7UwhTq1gPArZFNaZEYk9InUXk
ER9RHQxQYZFihBVo2MW25+RuuQvc6Q3LEm5lStcTumsuNkswWRPQa1XVN6/N0BvrryVgalJXYfv0
Mzy2yjMTAjJ7ysoVUG6+e1P2PaEYgXApQHbZmbZ3Wq4XuCqgL0XHRbpVzRyKBUGxXF0Owpjwlvxf
7w5mg/jvR/eu3+zA57x4ZoEss1/XnfPhptBvGpGZIPs0EvBG2PLER/gHOT+AytRpKpGm1DbSAl/C
KIqARiyHLhmNHUx/9uC4FQcWaxcMIfEx04gid+5tRbeG1PQH3coLon7vVOQWvpYq/xxzGEqa1Xic
9q12msx7k4OdZK/rbd1Uwul2on4Xhsn0HNQ5PsdgyjGEhw93L5sgf4nd7k0SXPgvcJEB++kgpXke
0R1Z+8rv3ZdW0lbxO+8LbNzy1QfK+Dq5BFiGA3KF/qiVToqSzhtvZCHVCIA1+GElxgCfHPC6y6DE
RPohVFA8+6alkjGiSBaBRkVb5ajNBy0/eUjEKa6Kl4GBCw/DyS+nP/iyXYZszT6KvvAIbUM7Hlfj
V7NX/g0itLXPfAfSNHEN8cRsLJuSHeAoNh0aQXBHVFbaLCzvdtJcvbIsznULN4EzmS56gWmmJOfa
GiIYVc3W9Kb0q5Pn8kzLl+EybooNGTT1hXiXm2WU2nvle/3OZY1wxN/YPXyNWAXaD+rHkGJZm4DV
T0q8uG5U7vkJFIcgior3sgjORZFon21A9U7gUIZSFGU3pmg2Sn63Ja09AmJDjaeN0TgO4oOUwocT
xO7PPOo3nZJrkzHmngUWzNkQlJvUx0MtGud7XlgeWy8ki65OIR0P0bM/0NABUBev2VC7mzJsUuBK
vbVxczEd2gDy11QwdIxWRk4DecCU5qZNWfXJXq+HPSWO5tQQhURbvXVuuP0y6oGlgb6n1S6u1MLN
2PgCW2b2p1U3BzaUztGBAQLYsLinRme8UmyDW4GnNsv98WyzgxutMnqRKmhRk5EdWNOOa3Pl3hQ9
3hWwP+0gRasAOBWvEXuEddKyCw4l+uvE68q9gE/mBGMCxKzUHkN4HRPbvSYSCbmuOT+k14xH+1sx
KHVrwegNg7Yin9c8Q/Dmg/HR/vbJoO1k1bnXXuagTAskAjMjztWHM93J8siYee2MpH2YufOZCpbE
Ap5oScX3KdERLJoRk5QBgLF22ue2YTJu0MMhmp7+aOq8O4hAoEymuEoWcURatU4DV8pol8gQsCHa
gqtFCtAszmeXgGoQopU8tO34EUWKJXovZ8oCZSkfKwptI+fZ0D9rS+APKkHddQrIfQWHMcLNfMoQ
hFLFqHataXKODZKuZzi9x2NdHMyxf+HbGo9O4bMHSrtpV5itWLneiAXObTFUh2RfGJxgDBEYsBN/
PaVUh5uSx0eW/OKjVV93tJHqUUdVm6kLZU77MhgfbpvfC/AWj2gqWirQobpqOdIxwZQm+2bY2+PH
6Pc3v/BJVsBGaPPxnkhl/5pNXn/uHOecmIlzI5n4S4ik6wm5xcWN0DtavYORaaBlAyHw7kNchbAH
nmIKm/tEaTt06diIvo13U1lHZxW3zxOUmq1n/4FYaVvYZgJtQ2OxDdRr21jFvFMngaPWPNbH+bbt
LTL4HDvcDL36oWPFOU+ajVa3G0qSWmCbx3tsOO01qjsTEhSVNG269rVnk1oGA1Ovqmi7VA6aPCd1
W814QJw20u2LY5fironhsuGl4eOAF32Lc8/9kG8jgzL5hPfR7Mjj7NKXcDCBp42VeU6VsXFqoW+H
0beJma/Ka6CtDZ9dpG+azkHDZAXoX5wiCno93kOy1Nn+UyquvjDaswrXk91kJcU3NR1hE55aS8Q3
R6PXzCKpwZMNjekeh6yEXDpPT1HDcGhJpV0SqfGkZvjU27P6XE5XTwTGoW3adIf+Od6GdCVgWPH5
sbB1zlHptee29N/6wa/3tSmDtSEL680V44aBhz+qlE0yV+t3dFQS8zwEyU+EUg7g3EQ7Fe0z3NL2
KwLbr61ihnWLqdgj3NSoZAviSOUUHVE1Y1mgPz/mtMaMBD1sCUlo3et6d8P9B0aMhV+ixAXMnXvE
dPUujCS62I2JN7EwCf6sAgCheRNyEmrpw+MpNrE3kNpqJQFurn07EeU0uIeY/f+5UUjgybh3ziVr
xkBROEo7ExWdF9ZXG3fkaQCHUtilgbzUeddz0R4Yq95pVSBEKkAl74Z5aWFIGr6m11BfMjn7TI+w
DH/sBYq2Pt4yO2io2MOUwgnBq90s9BexOUGCAlwr4vGyoPEsVhWX2GRElmF7Jg7M3lW6V4NvwowQ
OzSbUQO/QpVS+yDR4o1Wn6mk5ufQIm2h6bU/s6Cu6U8E1aslvO6upene9j50e7RfG006rxNFf7Cd
H7HeqaubGfJit8HB7dEnEmQbnPhEJup08asaK6IY6ol+nkcMQkDh7JwTmH6OwsxbF1B/1rWB8GnQ
TDaIMA61hCVfpAtrA44Vth4+/59OUuMljUCyOnrmHX31noclnQMjCSAjpw0ZEEzslFtNLsosnEhh
IIYPGScN3YYBgxc4QH6iK7DyG2M3dCFFPxeF89rUwu6YUBeS5F/IQ9U2NQxZe1iVaCnAbTK/TGYQ
msyIVX+LoI3sUNXRkijUm2lBpyv6IBnpaNNiygqrvwLonXyG5LRx77KWzV3Nh2XYyfgFo0NBUT3c
aVqyVq+VV9zcuU2NEam52sPdDO3o4CWM8EmBqAeXSXqP5kturP1MsYmsCtU7hz4z6I363aaTGbcF
xdUpu+YCpm6PsQu9nTNgSpjS7AhDgZ1CFNFlddmB+tZbITOmSaEDXwJNx8wdOtdeDQmUMf2aDpDb
miI/+31K9J2edQfGvWlr+QY+HsbmPXDdz8i1QnbIuf/SGvG1UFgBAmvC5ds7xVafjKe2YeOf5y1W
Vz7IdRPXxV7IUjtVaNx7g8ydtPfPVWETLOUI992fw3Ry0Eq6Fb5KZVCwG8ZzaLfmJkrcFqOa92OM
hNyPQdlvtcg8R/SNPgY9BDKBY0yyJL0ZFUBGMSDgrG3SSymgkMRHgLpbGt+Bvu5watA9YBFaeFT/
8laT9DZNKjv7zjIB5taN/5oURHDgOugB412GjHpCl5snw5D1vdbLOyX6Lakq1Scy7Z/EbP6wS2IN
A78ZXyvK05QWXuPKiknaori0nA/LmRHo1V6w5NhWKis3Jk65Y4YFZs3JzRnfpG9CEq3jUc7YN4WQ
Dxy8mzEyA1AkIw4ISmX0ob51kcKmw7yxohkvSacyXmmA65usoJ/TsXfbUdli20e7c93GzXOX5uKI
BJPcowGpdifL4R2Txk+tQY6dZJm+Z51pvk0tq9ZiMqf9MgiDY/UY51jT2YP60SNLueay0ffjbMMb
SXndyMTU9q3m2tepcd+jslSvhe6LKzi997R+OPT/X5zUjl99aVChRkEOvM5HJjDzykRfYWNc2GLL
9YVBtlya5oDb5Wo04ghw49hnrlNMCXHiH8nndqHCzEkhy6Eo+i+GTDGZIcEQM1+rXdKl/yW4F4Ag
YUfjlWJzeVoOvyN6l0t6GzN7lIoCOD95BP4zrs4jNQIIWO6Sov3rchFjXQulldhIFLLj39IXfqUq
OPXZULV+bEDqpSqvt8k08gRL1sySzb1cMtLSYQx3viSuHcHcmpGPvy4usSTxjD+sCbUBAGOjhZ9p
fUsayTQz8Jarvw82PIttndKrXWK9lydYnvDXU815p8sliZF/csPyQMSahEmZZhiOhv59uTNdblue
IP0VET6/hL89YVohzkLM+L4kn5ROzxexhG7/uk7h9BTOnMceUcam6KxmjdK+wILIJp/e3T8IZ7+v
BpHGQjVUrJX+iT9bHrZ8/H+77ffV339v0eZJgTD985mz0M6oHZCWszxD9PtbXK5rWsU3ETeEafn4
74ogFqdASHHK+six1grWeE3Red/3nk/p8GV5gCa++2ZT4VQfqua8oOWW53WngrNjuRj8VyDOcgnP
e7PVE/VjefBy03L4RaibH9v4XrMf3fL4++mWR/x6znKg8AdK3dnkJoMwFTwohg0gzeXScljuaGN2
4FnainVcvfg0P4+qiqjgdg6q79kQltWEMrEuwjZpYaeZz7FoOd1+f60kGXTzj2r5JQFPhjs4H5Yc
bOGMKV2SOILNRwr9kj1vUp6nqMfV34fltjya2BlqVM1TXPaQpPMSyypvZAkcWQ6jK0Ocz3JALuIV
b37SIXVCLwCKoVihc5GrWddEzIeVyp3rgLMfY8p9vj5uvZyIXx+ubuq9aiDgV7Sb90leDEzRzi6v
6z/yOHoDavkMDzvb9MN2pJW/onSurabQQHYA4HRwzbNns8U3UgPeO+oCWodvWWzeczPxduaY/uH5
7HdohL85Jf8whw9Sty5Ii6L84o3WsSsaWNBBFO4by7oKTjdMqAj1QsIVqIK+m7V9V/gGLqEgmm6a
i81xcAkwyZ1cXuAKP+/YfKcWR6+cxugKAVhaBXwzPCGajFXTKJzOAdX/Ec6/Q+UO7mWOqCV1joFj
XQMhCKlsr8PcG25VvmqcBKC7fxZQJtZU6zpV0yOFC2U37ReRyScqZvs2eDN0oomi0ftR2V+UA0Kg
VP6xCdMfjNYbmoC8n5BMOc1Dr1WPPyZSHDSRDyeTxqw34rAKK/vN7N1PDdtqk8+Ji+qHR4bYChIM
3lroI6ugId8jH+ngRCabBabxGPpJZLcFsU4pSRBAHnH8kU0QxN/quMZE0mYEp5rDsURskdC56XL2
lkHwFBPGtA5HlvKFCFZu5eIe2ViZgMzA5Q0tGXPXU0AFNjvMepSJrZuhkDp4L1lGSKnFJ9ewEzsR
IoFrpE3mvkK0q6KM/rlvfJTOHhctxPGcJX4lCSzogkesbkU5WtsyT9fCb2eMoJdvlLXu2NNmDexQ
ll80AqEpCMvYB4htVkNdt3SsqEqaZnz1pfUyKtMHVYWlBm3EMyWqK++9WVVjjKI4Zl/lYrPF1GyA
nZjMVeUU7/w6/zTURk3USaEWkkGg+qMIObkMojqDSdDDsKL9RC7K1mn172wgGn6yJnhIzm1S9Yqw
3FCXX5GAqqovoyLdvSrj73HVA4P39A0KyWA72fDlrdx4Hl0bD12wwXdeYd5fQ60ltBE/DODUnAwR
GNB7OYiDQOS11lHu7HQN05SK1PBmZq25GzRt3LJKNvdFVOgbWZfkDIQDdJ1IiddhBADQ68V5wvO/
8vLcfp0Ko3nQVSdZhm3DclNI1otse+NZL0aNWcj2iUCZPszAtK/5pNyji/VxnQjKBVNousfQHtxX
jYx2OuiBvqOviKDTxl2Kuvjos0lcYZrgB2rFLsUDGwRJKTAy8Q4aURUP4RTTSxTBS8cIhtInYMWj
c9r4aPzQtaBXsmijUZloutdhAPXdVckbE0X3uhzUcBqGRn9Jyksc8ExJbf1RYyFkjxX0r66QVPv1
kKlw+pnFcXsCZRY/xZbmrfp8Z1UBkSKkBhxcd5p/Jlr8HEbuKRLWpaQx63V2d64nmx6BgoqTu8+W
stznwYh3YzZ1T3prvtSF/BHpuc9dI7Xq0SrujsAG30MXO3pGajFqSMQ2pTFsDMgv4N3lvhSNdTPY
2XUgGc8Ivz8pM6e7hDIidb8hZrko+oubvOdV4rH67+U2aAbOgv4VoYdamV1PmKTns3SqWBZm+rV2
PHG1zVFcCxO54oCuYecQqsEvOQG3UzkZZX/yO8LIuAhDPOquo7vkhMOWchVIEe2LNXTO1VLeZUB3
dZimOt7keTTAZCDST8ZqVqvn0RZ9+M8xM19QVkQvivJ8FKj8zSEpYWr8FxuAFNS2L7kx9pfAH6tr
ohnPi+qmllQl41InUUUeOod//98Lt41/w2t5qK5cy8bNAYXS/LvVYurMxI9dqzqkhpce+o6mt8pB
k6AZfPMQLb4MOUERchp39izuGBwV/z9egvlvbg+gbgyoumEbOo1A629ydj+IVAvVuDpAp8Eu25p3
N2QE0HoCIJjIPjJzxmToZbXzyy66gTxY+yZeba0qu3VTWznKuDA6z2JTvTPyO3yAV0Vz+ch2Vb/N
KtClGvXff3DmLLj+izuEV+3qOu4JdPgC1ftfBdm4GTIrKUFYz2CPbWYb3jHsCOC0JmTvZSb2ducR
L9QZmIdJLWDblH5M1sEQ6feYSJygEf7nQK6vF313TP29pJhD8cf+iUDFFoxfLIGpxjw1JTkn0OCn
X+6pX5zSp18v9C9Wkn8zN/D6gccLx/Md3sYiOP+LYj/BM2M4JUMdjEJNaOUmVg1vAjx7iqD6iCqj
WCN56nZT5n4FcsHwIK6J8tW2NEtykE3v0nvfbdhHh8nxvvpzBaROqg9+eU/JMMMACJFZN3lk71Ui
bkLhLly+hP+xgL2O1c//+F+frPKKTdwoGf9Qf3Fzzeaffzlf/80Cdk+BHZf55//hj/6ZFCigzxqG
S53c8DFa+Zy//5UUOOcBOg7jgqmbWHK46x8WMMud73EN1/HwQ0Fi5Lf6DwuYZf1vbCm27TkmYEL+
1vv/sYDh7/1bciA3WC54Q9CcDE3Wv9mvZJd6BeIaGCOxe85KOEs9yV6uS9RLFkTvPVu+api0dUU9
C13YC2xwa122zBgAVwglQtvE7puYbE1kQO+geNesMPVEiKMfaAj4oN2chDhRqpPWtjWPUV/E59aa
bQOUf7tAYK9X34cahs7UlCRBAX+i5boRo3Hw6c3vsOfQPCUw5tR4pAknEdZ+dBTuqXLs98pm3SUb
9lSSvgvRnYN7Wi79PuCppcZN1X/WfZPAgYmXR4J7Qa6xXKx7rAFpHqKS0NJ3P8POWY3hPw5hU5kn
GvzUUxngV8vVNIdkRlCKCfnknw9e7lgO8fwXy6XlWZZLY9FAS7Ixmw5hwkD6J0m3bIK9PFxPepaf
l4NutPlZToSc2glwgdGk8N5oaLiWS6rc5CnqsnFKu3VouOoYtISsTlN2ppCmI3r2tQc9NndXBhfh
Tcamaxxy0nD8n38fgIYhgHAg9Y5pkKB7iTuAq1SsVqZtVmcqFZc66KZtc8sdmw5xYybEfJcgoGT+
ZPbeD3o+FB7qiXAYPaOLkmebKKYbPku8/NF9BD2QNuw7ECUAr5zBOVBdC92N52kfrcdG0+qyXVdr
KZ2FgSB1J79YHoNvL1uUWkNtXkNlGtehRxFPEmTAxxY6Ok0rwsiiMT1qyDBdZDsAzVsjumjjn9Sc
i2vnk63Oq7n2TYHEVZxlYrUXErLIjTO/hz0eeiCMM05IN6+1xlWD5t/GskvrWkkbCi+mgVWcdS8j
Wc4D9KeLM7T+VtqNBk7Gjq40TDg71YRmL/Nx6gkaVEjnbyLyAWXirtpbPcFrZP2BpLElAnRRI8sT
EMA8jBIrM+8v+DnExXIQ2fdDg0q4tC96Fjt70mHel/vQpvPpgR0BjdGtlgc4ieOhWoI7xFu/jmwo
r8b8qlWDNFczx52MI6SU3Ed/3bo6cU5zx3Y3kT69OWEi98RHkf2XFtNF9ryt3on5POxs75vaDxrE
4W4aawN0+5TQqGivTjuXeRpB/SdJLNQvTvOX23r5IaP0hrFkLgZF+Vkz5zwMTe5MpH0nfNvq1PDP
YZ7MF5cbfx9Y8Gw10KYrBkDSe+e6G9ijZA8F8Pyf7J3ZcqNKm7WviC9ISKZTIaHJlmWXh3KdEHa5
zDzPXH0/4P1v739HR0dfQB8UAbKt0gBJ5vuu9az1SBvr8pQwv8fIbdlbUwsQEEf+rqrvSZh8GiNA
aZwb2hnsBCqQ+kThDagKZoqUxSoWvQmVUEqGSNBf9MQZT52B9sppySPVqmhhReRSHO3xmoRkHzOF
JYzGzn6FMTGlgzbReXNA5a0pAMUgstPX7qLlgKdN+pBfprP7O7VxuMsOHZ+2bIb0TRp8c7ajt5t8
Kb9ka+Wlp0aVkPyyPuTUS7gKQjk0+aLeMSSQCakMC65skXmaBLCrBV6cukpIAP7OK0nN+Hcy9v2O
+mh1ipfNtFRb1r31sdHu93GSGvuG/K9Ng2EcL415yFozOpS9M+9kCeLN8p03vXZSr1lKQ+tLgorx
JqJaoCtePsmONlFhj4pLXa0+5aiOIn0ckNNb1VbD0siKXdaoNcloGzmxKSyDS1RbjGB6gHndWtNC
1KXWuEaGtGpFH97HdECDqVFz9dTGeoYcf/BU8FBRDkGgc0IvU8zJ6+P2SZ8n81TZxM9rRf5o+nzo
UU+gZ4Y1FmiAGFiDqfmOWyVfY6s72yEykeFOOuGKDYjXxerUV6FnRMpHrvfOMTJc0eXGYeFRrkk1
ZjZwq1h3V3zSdwgJnVVWvZFCeQeYwd7JADSvJ8BkGH/t4WZ8aNWu/AoiWbNJTIM5o8uEOT/53XLz
Sn3SU/yYFrRF5TmKWwAGNZFEkrygjZ7W4zZo9emk9dpvzbJU0E2+9PS5ubfS3j9VQ6PTgked+2o0
fwJBMEO1Zg+tSTCWqxlcqbljLRkXZFmFtvmJfrverb8JLUnfjiXchPW3EzOdtr4Pg8Un9cPK4vJg
DwREGDqxY9Oxyif7GGUDiYYMh5RrJgVdlySm4mGoRqA2y8n//d7Xwx7vEJDrGbVDE9pfH0MTQxJX
/fmwgp++IlqWj8MYzZtUm96HXMCBpPd5kj1NcAOKxaaYUdFqGYvumOSpVOXsSJYTNDGK7TzNuFw0
bB9AIuIN8nCQT5fR0osDUXHeiqAilvcGkA66Sw2AZIdvbdc5sdj6AlhqZMIyq3GyRiiZ4qVxp6pe
SSLwaVqiw9U+/KGi1fO6rAx2kEIWzoLVkZvRb9dcmHUz04Smsp8jWbUMoA7OokoojyHwmJWxlcWk
cSaRj+iTe0HJSn7Vb32Lsb5FW83c3atB3Xrr8LZu1rih70MAlOUpi5SOKHCS0cIi4N7aseTRCGMJ
kAaSJb/srhvU6I6b+ZaxMWR7Ewcx4EVVLEBaAq7WTSuQimqE+qxjUEYKkkn6GZpCJ9o0Gs1YEi92
9O9+rf/vOt6ur+Vfh7OvKntsI97Kf4NyJnwE1X5SEsXcV5OEcpK+NAaUxr4d1NO6aZRUbpuMT6RQ
sQ0JZDUAVIzPjPnXbgyV8LygYea8HA9a/qj4ZrKkdHBmhth4ClC1MAuXcBxnTeGQJlhjm4CJr1Sp
wa+UY2mA0gyFh4fpNQWWGvOHCB0Gr7E0BmZ4UQgDmuSLkKaldr4k3lO+X3e/Q6xWgNr6mMgOqP0x
syy/+/3wuhejjjpa/a8VfmcNsXEYgDWvR6sgMF66Sd+HX3tEVR/1gaG9glbwFSCF1pEYgfVzLBFM
9ucYNIzM8WnpvONcI5+Mzqt6E6POpxHuHPtSsfeBBTQlqvM/eFzESSwMkqosEMo4zv20VOXXyK51
L166LnlU041ad9cHv3/nv3vMasbBLWDBAlHmub43EIzrg6gwWP/9+L/+fv3Bmii27nVjpbiKosuv
Sw9tbDTcrVdhVZvoAewRqCTYt6X8K7cd9JzKV9PDCL/7H7fQ78N1r59lSDtjubmux+tt9vswIzcN
4vh0wrOE81So42695WjLzafuJyy46/GwXEeGtLd91gyUlQUtwnUDurqhY9p2NnJICF962d2sm9Ei
/2rijkxwNGCnEr7lBv+1zR2ZIfo0TWju/bnwmwNeJ5/EymYHJhhSEFLMEsE+uZHsoo1lmpwSm3n6
94/+8VtRFw/IbTLadOtv5VS6i/I4I+cjJWoZgMFJETS17K2bDorSXz8pAX3W5/VRVi04INbdeblZ
CZKxqJItu5M+crl+P4vWGCHCVIBM56AIk+1XMLvoa8b1ryf/5yPfT7n2LNdnXB8bG80+dhZ6xP8X
Lr/+bD0Mp9AGG7v85Gt3/d+/Xsj6x+txVCH/IpmKd/b1P34/lRrnlas5ZpufLdBsX7/0/fzfr+Lr
ZX+/yO9n/188VmTn2KrUuvdYCB1nf5oa1qMRehLCGvCYEuBHHuj0iMcfimg0aNtRVBcJyXHb4oDe
LFS3OAJuWzjlc1LqEOScmaT0WpUQQq0rLI3yJ0vhT6boby18y90cIglDyYLIWePXRSEDHO0k6kZN
+DSSgLnt4sQ/mQg4ZYgdPfMNHfMYmcJp5LReS5tcB9RMUnHT0Z4iyNzs+0cQRvi1KvXFLOS8aQVU
kd464xk8K2EEd1jLHTdZ3qYcWQUMHSHlCjc+0/JaMrcWWhHLdggcXAttQ/xRjvezLtN9mbd/fBzx
XL6D74Zq/6pR/N2Z5k87bi26K3GCVr53ZV17ACJ+6UpKxqTXI1ljom1H9JUU/WiRtpZxueCfT04h
4PNN2sgzHX/QKFH0GtptfgnDj2F6Tx1/H+vkgACE7b0gD1/angAy1PhHQsg56YvxFOj6XgcsjFAD
d1uAsrEJug/TT7el6hh7zaciEZvEkNas3Lq6fVEs88PA4msuBYxs4t7Kn266ZHpIRt/TE8+oiXJv
SrSTMiXkOdXfiYAhf9lInvvsHRjqrmPKdTd16VtWM9et6FDrmNuryQIjBxkbSaJVQ/PPWXFI5CqB
+Wt2aJ7I3GmORZL2cBhlgF1kbHDJtvvFCL/JSCfdBjQparJM947dvqlzE27HOnjGghGfEyXJXQon
MKlZPu4Ae+0ViWxuxMM5YgbwIhJPXITpbzFn+inmTu1Kia5SDaPHeRRPvgW6sNSUW8QtwymDzZkb
ptiPrX+ix4KoErH7YQjED3uo5V5Pi2OYVfIB4N4Pu0wvA35lbiRJwvkU3HUNCbrViA1SU3YO5Ywt
faB0H5nOXhmqchdk3U0exf6HgoKIf5VbJ3RhmgHZfhgxwDVSEJMTMkxGBO8RxECYXIw8RCLjndU7
BxLoMQlaAumsmNryNN05COaOhG9cygrhWsP5KoRfuLI0931V4VoHcy4HAJB2NxMDplktpuLhqiGR
ljAQTk3bvq+ZabZqjfQhXhRpM6yC+kx1pDGxtF0jCyRzota4tUmNxfWA/E5zkvgstZ7Y5956yF09
nlRPSQVsUiP5WenGu9EYD5LchJ9lU7yUDFEIwfGR2FWnupi56r02D/2tqt5GwONI8SQbUGq4gaae
vAagYj79lgtecJzvaIQScW8WXXOdcnB60Y+CFIkzIysG65Cx79G6gS2fPNSLWzYYgQGoyscsxHMe
+V4ahgendNCnxTZgjMBs90lKzx6eYeTmffPhh4Tc+JK2h4UkujoTqyDREBUFcuGKHJUO9w2W92Fj
Es0a5JiNqWqdLMfeAemLN1nvA7+ABjX43R8muYCWRlwZSLWRtvTNrk2xjXYWnEngDCDuR68w4kvl
i3ZnBsmvIlG5BzjjFs1c7eoFI59VMQmFjkIzFodoEvovmd/Hbm2S2GekBzK2f5SW4kNNA7Vo0dlr
K3lOVKu6V0YJxRfzh4dW7wOVfbP3GaNcdcq6XdSyxpUjq+i2ueTxcA163fQ6c49z93HoEqpSZt5u
bU39iEztbEB9JyQ+epsxjRAFB/qZkNxNw/nl5U5/62v1s14bdKjVCcwCGPZQe+779LOMMPXS6LcO
BRo6Q+H0Ld8oU/CeepVPRySvjj9Soi8eRWjlm6ZIPrrCClxQ1ek+xhgMjV3PfmQmyEiisunVdFeQ
IDSuzH1TpA8Ar/JtIE0JN6BNdy0eInI1CbuPSxr6YoYJN751wfBrtCu6xMNTiwye+hUe8yZFyIFb
buIunhGNMzbheVJGiE3me597bcpQE1nxyelNfVflqJMsOF6j+jmEJUhC0X/C3zokYQ+7wrF6Dzns
2YpKC9FLibN++YByUgy8FKNcCFZiY5Pnu8P/5bhdQvxwqRNx7TA/2o5d9F4OOzstUDB1/X5IOuSm
KBg3AUtPm1tVijuiu0111UYTiNiR+KXKVXPxMeV4zuLop5TEnBiFhOjf9O9dg2YN+h3XxRIDhMhi
Uf1stV+9tdh4ysQ6UIdaW1RmJy9BE5EJHBScGyidJ8s125o+VoaWe1bCV4nkLPMvY2lTvh4KhF9+
9yr15FSwGvbqwTh3NKIuUBtvaxVDYODI3ktS+0K9GWZf1kKhDEDAdpSHN9FU3lcpfkyM6DunlV5s
RUQ3xvMLKZQYNJGS7HoT7A1mzm4z9HhPoiHBtwc0qaHGjszuTWpSpRO/TNHS5zrEXZgq2h+tuAYG
ZShZTDA45cRQ+Azi9Ny8lWH8hEj+rXUiNDd+B3hnxmzJcvUy+bnGtCC803txK0H37o3yLsvF1Z7r
dps7ceX1yribSd1ycZGL4yQZjEMfF0+vPyEfLzYdLUK8NcWDVBBT+wyQSVSq92WQd3siDnTKPMqD
LMS8y5Ch4GCFI9HiiAgL3J9jDFE4dFCFt80VuQ7Bq9FyQsw3kZpd6bhTrOYry/ChT8HE6IDWekew
21nJg/BYFCXA5zr1fHDifprcMfNr3cCynmB8nrs8vFoRbr+il+8yD0knqU+FJDWI9EHAu1g5xzC2
0TkAbfWFmh+i1v8twvGxm/kclRhQReoj3eE+BtnFQR3tVMxge+1BGPrJCOLLjDFaU/QW9JQFcqKJ
gy1y7q3s8/e0GArPqKDihzEuV6fpN7phv5FUElFEZQqoO82dOtVkVWDw79H1YxEBU1cEf1hzUMWX
Qee81Er+4JQBHE1k1pSES9LoTkNe7IfcSk9aHDF9UqGrwe/yym54YJXLjZqrrhYKI5yBKmBC8zfK
QHU1MT2y2PtRaE1yM0QQ+lPalwqkLLBht+GyDJmzB0zjRIeoWOntZL6d9PIe+Is4K21PkjzWcZqM
mFnLzlWxxm/oqpf3Tl9Ta7axcgf6gIYCbzxCjTMl8bDyE2a3FitF5Se+VgJVWXu5CUJkt0hsj2pT
fg0iaDxTBMKicH4xHCEdYTLvla1ADt+N4tLXyblW4XEuQSWRCADFkwC369KIDsywsxZ3YKFND+Xi
crF0lSavgmCFGniEJLWUNANgJUgzjj0BpCug9JVnxXkCN2wZM05K7klbtct/F7H8IKdzQufTKV7A
1GozQH+6G8ZhlwyPOVPCvVaUuOLS7lgOKlD+XJDbzNDAgOjA1W3HmzCptLuZxBBTUttNUckyTVKw
/YKdZQ3rZgY2Q4mUPedpN0VPgdKxAHlD24swyBCaG8n6OIg63utmDcA5LaO9NW7NVJcuXn3TK+jc
cO9470wMpStdMdJAehuNfxNjumWiFX5i1Ilz4WXcX5lG+gcjKx908wcmIvHo1wKXydB4xOmWLrBs
o6peoYbYxJBoz1Jjcu9Y+n0WGC+l3mwp4N0L28RFVOXtbhQz7pPG8bdqMT8UGrqAMSPyQeUTJ5q7
peITgAwvMXGN576DA4R7hmIyIcvmQHx9MeD2HE9kcMeuzLRrS6PTbdXxt5HbE3p9MMwIf/hFX0GJ
XM/PICBZF/jabtDBdUkf7emgNL+6gM4c/rd2a5VwpCb6YsieMnBqbj5xtwFM/ggFkuSIKPvQc0sg
/rBM1mN2sxWRAqS60k5V9UcLs9arSPPatkl3gqaCi8Y0trVFyTcJi/IAypgcDXy5uxQTKascia16
8axkt6nJ/0zuJZKxBsnWoN+ppHQw60p2ZTTH22ShcMdR9wuDVODCop/3YQLLt407Bjx75xcSsljd
vZlj+5h0DhAFqurVTI1B1Pg55l2NfXSjT+PblGMvzDTnpScFC1c4VO6yMmEsISqPwYNwZiNRT+WZ
hDic0zkBAA0FoAx1KebJ5V1qm8CI73zI5b26H5qsPxXnPoreDUAeyLR1a2Noz0M8fNYzdyVkUp4Z
9H8kHKpsyZ+WZnnkO2PZJnM3zeqJPJziya64f0yZ85LMWGCs/k+XodwKg2MRyD3T+jc/Cadj4DBZ
zh3zQW3y21AZSYLzNyaEzFNrdPu8IJ8onz0jgeptAJbYFKMESaGP0FwGItv9iiLQmzYjfSvBmOzm
UsMSBhLnOcgwKlEnExAeNGT/ZjWeW3mhNQRrDsbeJpyzJzVBczZDY+Ir07dTOuF4LqgEGcoZ02DL
KOxQrlHb7nkGVnRhlaIlALObmY+snPwBipMkdR6NbTp9hh08hGam8BhonNqmfGKU+EDRj9kl0/ei
DyouDKijrcOo7RtAgOYxuOmVnptoAHefzjqpA7QWHOwCjlI9m4HaewtQzX7g6hmMMmGVgkVqsmno
pdGHOofQNzLjtYALMc2IQnF5bJ3o3aoNin6ck42FNHGkXY2F1aI+MuOtERQTm7r4DElPgQo4HZAs
vYu8Jamqj4++v7wAtc8PIiS2CzhDUik/u2AkwsuyLswRXhCG/ai1/qrnyr0Nt82J+ZayGKVgnA2/
dZT6Vcv9iYV81ZEcgmf9KbB8gRrQ8fQgsanjIKg1IWoT5xBcHa1AkJ+FzPuQNrodcJEdyNacGbik
wsyoNgnNHXObSqmDMlBj9t6NOR+Izy0SF8N2KIzWHQN6NyFwxI06QSyPgOjeJFQYIgNxdmoNb1g5
X0m6hrVDOGZUEi+QDvHzJN5CTbwGGdCgtoE4jnWv8FrUzL1oLsLGWwa3UhvNWw3J+RlXBbdM/HzI
KWba/WeqTwnyWyc9pA2wvT4dXUlkRzQZgMiHU2qb3Ic17b3oEM0mHeE9Cst49oaHqbQ8fPrqrk+S
T6emP61UsJih63soLYNdaKXMNXXkk6wdiMtuSeGZJmubKkXhdcbDWChP3fDpQB4AoPQ0GFizU9v+
pRhPlmVyl9N7KFyFdfBTVov0iYAxMgKQK0svlfQsl+bXMSyti1GqOPqLQNzkE3T/jplqFUtmDgnk
/aKMFhbGTlFby83s5hoqNAWrRDI8xFcHNWOAGlQEPmYYXgIZZYx8vOZQt4lapGcumI7Wjnq7rFEJ
JvCJ/RIVFyRvaVTHl65DP26q+JgUTXPRmzL9xmy7Ke1r1MIKUQbya5yg3InZeQIe+dkusAfmu0YW
3fV5ITasVHy+46aKnsPBsbdaZLtJlDI7V37qEcj7rjGmWyv6jd/1ihHMOFZzLTcZ885+1qeNVum3
GGCfmgmMwmjm+bb38Y09Zz5YNZYCDMZ4iUQb/lYA6nhVchhZ3bskRzxy07zVy/neCjg9s52+fE8i
wXA69DrvMeUDJD+5Zh69ACVClXDeiNwteCu9ioxyEK8FEAWIiOMWFkcZmzHMOOtHSAF6g8gxMZAY
pD7Z4UF4pR43bIwhuVoG7VNkFlUzPJKD8Rj188M4RvcBQQCQBC5tk4FwuBiJ9lrwFvw+wI/8G0oM
zCfl2hgzp5dyM0YlepvZ8paF6UySGBcuE9pA3OlJ8KaRCjJrndjoc7fv4uozDoHkS1YJfdbanqE8
2bAfSqJ1+g4VcR31WCN93q5REXAz9/ca35buy93IdDCUP+x5fqzwQh3EK00FPWWCyKrUteI+89qM
M6aWeQEWoUaA7Owitf41W9YvMyPthI9YFdln1zi/9K57z/P3ofHR19LgyFRE5X57XymVm5n5p8aL
TefyMwiTH6lRPGL+mF0qloB1cgsDRbIwibvXnAn2Zo4YkpCZ49xoi7c0ro91jdkCJowtUwoF41FO
QPa08odhxGccRy+WaH4MVuaFI63iwvbvMV9SWe7rz8ROSOp7HmR3pzXKTQhliKCJ36VKV6m2lHOq
dB6SkQW+FkqvBpjgGo1TQvuoXpToWs7Ra9I2f7Lgojc1UqayJO+ltW+hcWyKLrzzcSRUin5r9can
IbKGXOOlWKXpl76HpEgPjSoSM+0QGagVnfz2RZfNIQx+1mOgHLN2ItpjkairKNCihzna/5+g738T
NK9Jqpz/o6Cv/gOd9v+X861/8pecTwjzP9JccNCmbaLpk/+Q82nyP0C2DdNShcnwt+Ci/5LzSfM/
msnPEADCFDewOv4t55PiPxR7pGUBepeWNJHn/Yvg/j8S3b/0sP/QyxJVv4iMDQ0dOmtQ9d8RzkmD
P5S0veia+79stWpOOSXXk5nOSNqH6TClgUfI6HOoV/6JQjV5vnXyZI/RR6CG+K4iZoSru+h78+U/
ivUbIpnElsz16+oDWjc17da2KqhvrQYhY15aX+1ymxyV2zToyEVYNoWFl2JeGGwtzHHWmNXRFKLY
taGOdwHU2N4cSZLK0Ld7TdIPLL8zYuv0/uzr8necKv616lJaIPBLcxvvz2y4FfKQq+ls62CALFtV
0X1ik1XKlBEkgn2Dk/fW6JL6yJDyHuGkKf1ZOQcSuU2lDLlXCZti2dpLImAtP6173dJtI1HruRyo
MZGJQS0lL/dARy9JryZ0VOKcBjXF1dH/rYYwJcbUnnYFObCbKDNpZ9oEPw19ZLq138HKpqBEujVA
uX7UaRS/DVlQnytWVdtaMlMLeDdKfFq9hN92tPVwdavhTHocE+qhq80Ln61yaC28w1UQnJO5abdz
h20i7wVZaTTS1vfgUMA6MLfctIlNZWx9cyr/20ZhvbPrhxY3fQHZR49v4lBNz0RSddupgFwPf9k6
2dikcatod6xct8SReMmioBBQTjdqoBHjspqge7VvNoKcke2gCOzkqIWi1jwGvt1QKscgvBEtNQOj
M7GXDBb0kpk8Q1g01CcDPFNZAG7SQrRNntI/Pvp/fRPf3w4oKrlT6u5Tl/leZSZ/oJGLmMoey129
xJOtGzRJ+I4K449qFRMZUENzCkwEcN2Sk2cuF8O6970Zlyg9LS38vZyI9+K/P62b9Q3965BeT3VC
nCndWhN4sBYVxZed9Gt3HrXrgDnSjYT2KhddG0U5+rrL3vehWB6brVoebCSk6zfNPaP4OgXWw++T
Yd2bp5F+h0HJab0i14vxHx7C9cH17ECd8FPPKECu7dX1o/vefD+mh6S1JvFptZMGi8kzXfUR+iJ/
EMtm/UmKCw3m00Bo1yItSP7erHbA9TrPVrlBsxhIVyspSEJa7zqWFRYei930+xi7oDm197JB9Lqz
184wrXyWxOkbvNXu1PYFSi/FHjdZQqagbov5hFN+Pq2H60Zz0FSRJoPTxXiNEW1QsN+XPTQjxGz6
FqUkAlhoOcxRJzTINhpGhE05ZjAYLGdiYF/sgjpToalbKwJKZOvwdG24Q8Mq9VtflNy1+HlP6iJf
Wh8QS6rdutH/3lsPyYMXe4Jz9sLC8Tstf0AYp7ZnQX/LDQLsUy6OSRsUZzOjlaaoSrBTlqgbIoTn
k4oT6gSiGHSIHH9GWe2cIiUMT3J+4pPFZRhIlAa+zqYPnQ5MR8WoHRo0ndrgTFbmox0TjLG+xGoZ
ssKM6ecIrn47Lk3/9Qf4M7Pqp6U61XEaKhOWyxA/TlM7c0WrkJDm+8YhdqYYZLnr+uYSz+N7W6OV
1hX8O2oP8xdr5XKnczXN/4gckR6pEAqvytotaRE/UluNDkHSPauyOgAh0peJ21tWCsSHQ3bveB08
qVNE8umQRamXV/xGFbWU6wHIgx92KIKnt6Vt5Xt7HF/HgUC5MXkNZIFZm+ApdEQ2CXlgkVJtORXG
8U6v6YuKDljAxASrEBnLzK67RFoReEVsJ4hNOxpBfdTsA94dk+MSLPZkBltYW3dJmN+kJb4RLqLo
RubZBqVZZgTZbVcY4OfL+czaE+2vjI5Tq92Kavxhh6T9DQbZfWpmOZsBKNtu6ri/GfZ4qIzhPMew
GkobMSrcDYy+yfRMojdtwVihZBjmH4nO8hfayG8FRdRpLoW10+3UpmnTIFfq731bCXeQGJ4ilvf7
Mp7ulNhuj8E09F405qzC02lwWXzf6Xqsw+43smOe2BjwEaOnMyUy8C87Y4nONejbxZpsEakUZ6V2
CIYmI9s1xqbag1LJXL3xIeBEQBGC4a4I0M0asmpdXaInrEkCYX4cu72BW6LTWXinsS0Ywwvip6Su
ezpQWtfOkj8wuNR94EyPeIFA55rDI6l+xLHpCiIFfcEMtjqrlJn8JYrPjtCo1MZkaFclTzo16bWd
oUPxxY9nLU+UyziF/HHwEU6pebFTJd1Wfkkxyc+exrIdd4kVCw+5xK8iBuQ5zBBc9Bm4rtkG1ykt
zxjDSBSgz6MoNcByRGUsnOiKdllvbFY2LJr0xjMkDteAnpVld+LWLo1ym4mF/8g86T1FlrOZBa8r
0smg1cJBc21bfxlsN+zOhUNu50ycaxH2W1WNPpIgpKWDsoHoUuWWPoIrpmpye+7nh3bkAurz8JXC
XLlVZwikfVmRQ0b6ICspZ6clEFR4MR+WJBWx18i0wVMBnvtD5PrVynz4DdZtkvKZmmrxi37nKwo3
ov0ccMTZSVpctwke21MYB5dBD+2DlloUxblU8WS02zAMqQD63U2TCeMJgr/iTQUVEIO1hZmXT8nE
csdQTl09Cs+U5ICkOEy1OK62AxnjVD7C58J0fqdazO1k8QDbqqFc5nZH/Gm8Jwuaa1IQdkbPNt0Z
0CJQXXdXZ9EHAA/ESdsPvwPkwyTf+DGhQQhr2iPY1ZcBGOe2VOQrq/bTgC8F2eITBJ55OyryM6kt
4z6vH+spvCkd7H9W0CbHOjER0spcO+VFz8uN/QM26oiCHLSlkthgRRuvWuL84IVeoygAd4cs4TYG
Yh5NwbHJzD/xpP+cy4CEg0q90VXf3km1h14LbjEK5aXD7ejRqQOnCdQD6Kyq3Gb+QPxiGp1Vvfok
84GSSK+GXpGaUE0FIDGdygxlxQqPovU+Gv5drADEG9XqNvJnsrr60HTHRNy03UjwGk35Lk/uNYt2
vpomsA3aR9lt9Sa8o2tfn0MT8IyVUU80CgQLSS82iUDqxQrYcGt7MLYM/cRW2lSVq5IyWj82LwOA
im15FxXJtJRn8PAvnhmzSfd60im3tqG/GcYvUt/8c+1X+cYICX8Hh0RnnfJ7liTXwWIqo0rUNIKZ
d968U+VPPYsGIxmDXtjlP8MgYiY+U8RNERwLC7aqjfwbPAjrB4nIJBy6Q1eqZ2VMKGUC2dglSvWR
02Y88kGk9N7uSgPuVanU1xljP5Cl0IoNCu74UOaS2xHGow0KthH+wzjh1w6cUz9CH9BLGx5vsTD/
hh3DU3fhXhq4ZXet0VvQnIgUEBcaH+w0u4NJcAB1ieKAU5pljtrvEpSGfhxWJ6r5lHmMZT6yHq97
IISrr8OhianGKkzJluXLumFuWn7trYfcEnNS7/LnUVJe7rM8xnOeG0QpAqWMl0nUuiEG5K+978Oi
G41jADwIGDDJLI1AATb90InnQOgECg5IWXS2Oho2JeZ2UJRMJco+WAL4qHk3mDH2ocT2kKdPeqHC
aAYVA7WDmkxFD9QjcO73Kv6OFq34qvteNzF25HRjMw064IXfZgvSwZJGvNWapbWyWB9y3SdNadkI
Glp7MktvagmKg5LiWxLg1da1jEz0vt+vD9eCuFVL6w8ZGAK9qCYQ9egvWWNguFCNdmuAyeX0QmCJ
z/4DD3KzI2SDPiHUTONIfFAnBnDxf2/aZVauBRlCNN3BtgKNY92sQuqspD7nmHDIggrI5SqYbqUx
qbv12En9yUsy626V4WarvHbdXSW4qyx3PQTwlJ0wICwz+yFpIzqnyy5jF8IPlYlhN+zTsZgvU6Oe
4XqIH4QUPdN+7g/cRahUAgi6DfrqdpaZfJSB78a6fVWygpO7EApB6tFHF+rJfrGQ0YXsCs8uUa35
bTxe7GWD6/bPnOJwTg2LTBkQSTtRsz5CDuUghuiFQlyoCreW6ZMwf0fBRG7nBGcMdbzhGsspEkbk
wUxDZt6Jfjr4BIjv8tB86wpp3FSYBoiTCC65U7I0zRZepZKiBjfpCTa19jay5LKGpnigmZmVP5QF
067UL8DVg0eThKcNOhNQw0IoG2nkxhMs5oQlMMhC2X9OuBluW0FkEzk4wS5Z1ouqrsmdNPA4OZao
70IyAO4GE+DVqBaoBGICKIiYZ1xlyDQjQbZFVszmNlpId6QujLeaM92PaXOLq/zCF0GTLjXiqxR/
KKUlF1kd4xy/O8oUc6vnMWZ1bvHwRBCiZw1g1saZqk1FkPddPEMRxUrv9onotk0xjvdZpyM1Hqvb
fshY/3PCUIClFVNWEBs60ptVdcawFGT1EWLm1oeVdHGmJROjgP5fUphF3xLFt42JvUEd6j+Q286B
E/h7y22rucV0hSx0nOS1iezirKcDgkOFlUzW8NINoFbSYQimSXYymd+7ZaPOkN2KY9Pb6uNkYWgw
Uk07mkXzQSpU6sUaniKFKG6lD8kYrvBiT1HPVS6m6+BYPy1bXkMa58cJaYhCqNB9PIahZycEmDrB
LyWf9Gs7VT2ZXoDmrVy5JUDMJ6mC7jdWNcz8OBgm1lj3ukpnhzQweqf+vGf6cOlFnp5zo2c+B0kN
Gw96TjPfDPpAdnfCSBUDvXU7XVR3cLdNK7pDin+DRUxeYk05q8goD3LMfrf6gk12UswadhxfiDEP
3JwM+PukgkcI6pBqCq4mNAs31qidgGqD7MhbJIG1EMc6/TnZMcsTMO4wXUaar52ENDf4oLuauAHo
p+obO26Aw8Zlvw+JxdpkZCjdRczgc4aZfTNPOoG/Pu8UyxltkOKkUXQ4kKT7Am3I30KTvDE3pZL4
96gnHiqqNAeeNt9VQVdxl0ePR5gW3cuk2vC97UQyJnda1OzCyPdvbJ9csymTJ+rJ99SZYfvn1nCz
7rFEWbKgY3Vrmv/F3pk0t420W/qvdPQe1ZiHRW8ITiBFyRote4OwXTbmeUgAv76fTNdX+m51dMe9
+7swAgRNShSBROb7nvOcvj6Bdilg8eUt654EVSgtaFZ9Nw1YHd3KpzmXqpJYz69zQA1Ia3Iys2bb
AGGPPrfJphsqHcQtrieO+XqIczEf9I4OuOkGF7vq3OeimNInZBO7z13hnJDySCcaKGe5xtGS/GEK
HsCA6BTg59d0iXVAGV+mkeuradJjN1cY9d0mPjC6EkbYfzfQnYbYLEa0bzreUpN4C/rJARCHiTmZ
zC4ZEH09+C2OvxIGDUGRqIWtPkpHL3lpt+SC7NePup63KPPmT2GQReG7Ifpdmk/9iH4u6YkqsZ1T
jsBtl/bdeG3G8RvMP+sumGD1BRPWvNxw+FZLgk+pdUxnp9H+nFqy0yaJ8tBr963owYU4dv48jUF/
b6ROE002+gc5xg7b8JQgTYDZ4oh7UkZY3q9YQCTccKxBsTfVeiH6hRNhSpFv+8YnOxPJbYI9Di+s
+pRa+j13oy9DbGB785dHj8DKW9ZwBgKI3U2tk+4cgsAPq00VAq28tlvLpT16XvDKQFNGxmoSRyXg
5PTlbU3QPY6uB1elHL0TfARiOlAd+PtGmBfTT6dj6Q/gTmSggskYyRnzXuDYZYo5Ihw1jYesCAwc
fbO1p2rsorjE+aRBF90HKS7D1uwflk1MT7KaukDYzb0foytO4+AeuKZwJrhdyWwqk+dwc0rq77bQ
dS6H+Yzo37gsxnemGOJc1CuGRgdyHfF10eb62b6GX3isC7r0WracMPqdg9L7mTNtf7WZ3U8dq0j6
iS4WVCDXVXde6/Vb7pVgPFwuJXdeaafS2OO2Ysavxa0KnCjP3PJ+Lhrnken1jNu7yA+ZGONQA69K
UyT4NWww92qXyJLeR3HuuY4XJhqE7rhhgj0Z9QsxXLt1W2WQkEAuupg+XSikkktGLNxgMoHdXGbz
ymLTid46it68V7MwuqAbes0RGWIzvI30d/fwxI0LVNvXjnEaeoqUG05QedpE7DrYmCgjmzsVxeGI
5VpkK8UYJuvjSN3aIUkPPQI6QtMxKPpoKEO26pRM5Y+lX4N9tc5PxHC8la45Xi3NvhI2M5IBZna7
aut3nle2RCPk8cukT1KD+M0WW3oVJQKQdiVdXSca5mHe2r2B9pC4m5VJvekz50zxBRvFRnvtWpMv
cKPZ3c6Nx8Q3no+OP6/PCcKzYsgFiXHEZZkIOQ/NEKPOy8r0vnSYe3sk8h2JP/uzy3SQhyk0qLb6
1eu4yJC2im9O3z5BvqwOTlcQPu3GKD3JRdrWwqKsqcHRIg7gFtCsPjjwdBHBxAfd09JoY/qDbiBg
1Wo+s5L6NW/6cucNCJJZMQ5h05i/ghHSPz2VSGwwHleooQl8Qe4ZDS6pkULHRED0gWT25Toh2Qp6
JFvwCupX9GLLw2TFsGu+jXkOoWoCU9lsJexZf/jhF6UkYQbjPeFcVKJqx7nWw3q0dHt+7Hp0yBp6
JEYYOz45Ra/t7banyDkYTzU3ugQW+l0yp59X0mcvopNOdDC8mGWb7lqRaj3MtobDqNxk55Q0l2kp
m0OKLoZGX6ndJY4+7/Jg6M+VIc6tgTi/lies1Zv7woYD7LbLzQ4GjeSs9l3v/P6uEXl69fjtF00G
x7pEp8+Uzc7lFn+rkraF0Zvts5n+YOoEy5PWidPWaslzDr1bDA7nWE3/w8gRJG2D3wBWxfQYjNNe
VALiPEvbQ6UnTjhyozmkEvAzD3ayK2hxn0VQz9e0xyfBbV6DGmyZt0z+FNqYmOONjRsp4oy9T5u9
qHKsyjId0qKdvXeXQYQ+zRqWDx3yqvypcWtSwfihoT8PJrIUZqhF19z7yf1S9s61L8CiEd5YRsQo
PBoavt9A8AV4AXRe2MgsgaaAGwBL7NBftSnKTDtMk7S8UZg4CRtUA8344Yqbbjzawwx3IF1yWkGe
EY1u8wNLMmkccGFPUNvjexdoeFh2RnJmVnTEjM9fZEMPnG0+pWPClyKn8VmvNT0ErGYjWlRoFnQu
DWCY/BMY5JRYhkF6ToekyYr1KxFWrF6uHlKc4yZTw/LOP48QC+Cg94+GboaibRluBUA396tmB11Y
+82LXpKk5iSWdskTZLKrOd6aSnyZS8LoNxfNc7zYVBSraTOPzJUpkA7Fu90tWCKqzbqLqyo4dWv1
fayKHilJ4J0DwpmpR9Z0Tkguz1wmF8CNe3gJJL1IdaqhtaDTFjqWUYGILnJ0mk5N/sA9Obn6Y1ze
3IrAQzLG70d9PFp8shPx4iwMneQpprZ5q5FuZOI9k9lFfjG2Oze2uoPtj+6l9AIWaY325OS5d1Ub
v59z3q7PQ92yqwcHNv7RFhXDecIUsquIusmE593QONY3PrY/ZRqIOfeL42BvjOWj0cu/LJwPVxb1
5EssjAXCcj9XnlbfY6doEDuaTzjq+mueQdRbWbOSHgDLB574EyAp8bQEw6EE5hzMrFTrJe8fOvut
9YLpSthnt2fxYN5pHqqFrUNyXZR5d91g/kZNAPa8Lo1PJgK2Z0RZnOsrGr9s2ZB92TBHS764MB3g
OmtT7oeZbhNMTcNy3khJBjOHl4exC8pfnAMO2R6wqBjnplm+23OXATxHMV4nXahVK3i3ZPJhnBkk
a+TTD7E49iNgjD3QJP15hnmYlkS5onu7Z80bbbrHog61Om4eJudlZDfO8BAYfnnsW5SC9TA9UCAk
lwvxCPVtu7i6NdNGkrDDkoRP4qz2CA+4GbA0hRYITxPkbNRWDMIVKr1bsLBioeL0yR85iSz0uEwz
CVKsu5tH6TBzMLqVrfUiHFj1feeftDzJosSXrLpupHnSBcVDsc4PIEHnS0k5cCgCsbODJovwGVGn
wSItbLSrOf3VwcAnTAMzAC85UWSuaPFAOswO5CFaB2mFZfwIuK5njOx5/1PP3e5EVsb3dCXxdpir
+2bEViZycmi7uIPV32/3PeT+cENnFaYUp3ct/eHTuizjyS651ecsm46ismTBrWuPmUY0XYdkNDWT
6a1y+rtJc4kd8ug3b6vXntYKWaYOyvPqkH9Oak8bzg3xuwvBk9fWn17aOPDvKOC+JAb3EsQ99Hoz
9MzuBG5OmhS6NnKlbpk1NyfHxOptRQpZOdR2ja3rua9hLxs7/xH/XHMWDj4GTdNs/LVg3OqJilJn
DD+tZGmudecdEt1pzlleHyxJDRmm4XPtNl/QyI1hvIpv08TM1l/yg/ock99hIt68zyKtOYGzpDwL
Y3pN/Xk6kJoNWGF82OI34mMT1P/dxhDoUiAO6NwipkVDP9ovbXE1bH15R2Ke7UVvV0fNmS6/e/my
oqWafx99P7WnjiXx9JJ2dQ2uTBZ7K1lLIup2ukxDc5hivNENCT6bj5eW5lO91wJCf32kALYCRRi1
XoWlJzUI6nE+DETWVYRRSzwA1H6KrC6MFkOkTN9te7kgWC8PmZ1BRtGTxwSVGYkQOZGEsgmmKLnM
ocQZwS0a8Axpgl59qyx/oiyrnYP+AXhneUqkB1hoUIn0MvB2cdKSf+ka4pKYdbXvLKkyynHNqU1a
5vfxCIpfo1RzGVbgHfbCyV3RxbrGRc9K2TEfuVj63ex2b84mTNYsGXox1jLkVZYGcX1VUu110moZ
U6EvX1euEC8t1qi0poUi9NaEZBD0JHnp/SVQArcNmxV10FcjJ50kyVHGBmBzdnE30GhP8aiyBAF3
IT+J2gTypYrb+nFMs8z8WKzN6z/60LHFLKlgNeJIYoD65GqvabGhfzxUe15LwkVv0UliecgsWJIs
1J7/9556mMo/WGOaL9vY3addZYVVS/glA3tJAjkBqEKloBJrhAlOAzhk99NFbRzuXtGGM8OX7uoN
GBZGebnbYhP6vVEPgajT8sqhtgMYvZv9Yr0OyaYzD+CPIX833LWcfXslwyiUSKFgdKaqTtOYbgUT
3tzqWff56Wlo9XdjtTRcVRRNNZ1NoeqlzEGGSwCoGJoEqUp0li+VhLmovULupXXpwKDIH9QhGolL
lHpvo/w4TZb/tRkVz2XG7jfL60cpZRLXv1TNWlN9a4Pd5nbfZ5+iGYkVOErwsGB7+9dmtpq7CUzn
aU4LVCMOIVauqgjTHDQOgZUXZ212KSNSycwW+5PtF8bxvwVi/ymBmEPI4P9PIPbpZ83aoZy/1dl/
pL79fuFfMjHP/sMNTKw2aJYxsv079c3X/3AMnBk8TdHGsQzzQyZmIhMLXNyj/4LF/S0Ts4I/PAYS
1zOgqyH6ghX3X5GJmbr3T6yiZ9Oy9Zii2h6iNt7vf7T/hiUsKwtNfEtkz1K2zzgFtkNc5c82jeMw
BhAwuMEx0YwHNJvb0dRdQcqRPRwrXw8HroAzGeblU0sjYZBa/FHYp2Ab+4ObQeOo3GQiXgaJqEvQ
wV3jDY8iMIdDpY2AtdJFtsWZ5t9Vs+vv4KpVTIT5ZyVQnq3laRG0bQLjcx0DSouzjTss2kneq6Ds
aWn3xMePF/u+K534U/M974l/7QssmQ5r3k0E6Znx0T3g5k7Dorbz/dCRUWMXkw85G3HbUCSfA2LS
6ENxkyNkGiWrcPMrPsPXPH1iEsKUIKDMOOZUS0zvCyki/clgxrcOyS8x4NW0JG56xVC2tsGd3Rgs
i03ifbSyREtDaIgKYq7mUkejZlGFB1m10+u42yUZ3aoyt/VdPBnrfsNAEur0zSLP7L/TpvuV0t/b
N5b26npYCrecpeW0QrGfCa2oKBBTRTdvXgzYlLytPMrs4VZYN7Hgxy8wmdcpbDerDgTFmG3ZUzvz
o6Uw05ApcRdtpk4bLSiy+zWFBpsHwaVx5xvEg/FquN+HdCjurNm+WZrlIWIBIL0w7Tr0TO1PfUnV
RXc7VqqLVxytwcREEs+htyIfWNtSB7CFl3fWbaKfpDnWyrPPtklNL10IIEBqwBK1TYc9mZnYyrzh
hdbfde7FhonZP6fzrvCpnOra+CM2mm89tB7wX4SMBR6LCxs/iOcipCcFZQ7HYbxtZalFZZM8OA1y
eS8DHR2YyCwa+4tnVOMDN/U7SEjtlfQFaUw1zozyAL43/2Q12voST9yhhyUPcxkjsQI5Jv2oJ1PB
h2kB+Jp1SUXyhOcdBjAkh5Wh/FiPNXLwgh6q6YKPI5YFFY1r0xDzzeU8lQ2LH084py79syekgYYl
Jb5qmNEIVUen1n4iwR/CYgHfzM2DGURiPaHMToXmRTmr0d7M8dEPCbwmQW1Rd0vjjpfg9R05T7AE
iNDTWOW7dvJpmpPtIBZzirZ2xs8+e19HrIJnfSFUuSQk8TB0BAVvo/6+IEALMTSwBqEvgp36T1HH
vGQZngOXFMdkiL/C10KaXT9vqcEZV2c328f7KWhH10XhHlCZ6ntjtt4R9DwPG+ohoGxoeAYk2DFA
075sh1OzurfmW7a5625eyLlbzec106tzUgtCyeimGN0ZOaC5H9YqOZVZ/IK4/adPevmuWARGQWeN
jNwkYKN4Xl1wGdWoD5gT6l9Vj1BzwOKfbjFxzS1af907+kZCaAz8iJ3fo56oB8YtkGpXflnrkb/y
9yxnSkJ2RMg9djqUpve985oThrvuwQqCl57MmQFdyx41bb6ndjBex+I1KPo7AebZbtEGje5WPRZf
jWX+s4CVQfonRIbVRRGS6dpOtCOYEPq70kNG5tq25e9xZzhh4vgh5IN6Iw2LYjICjxjig32NyQ3D
FIJCdClYgK6d/d1CmHsxIJbVy9ydBIWGMI7H8uiYwUsNXxElXQZTpKA7r1OyRlkDvIJknawzoIVI
rcNWzkcqNo+9Be+uXdLqTGAsCXu2dxJbdh5oJyTrCTNuUL+W5hBETdVh8b0WU3dKMelqOuODE5xs
3zTPvbntMyZNB8LY3x1fIO8sre7U1EAbdOtzUyJzH1cir6Z5Tc/CIhTEMRwaLUvxNmdzvKeZTekE
F/5hHiKyvzyaBc7wttkMdGJ8GR13DXPhJ2dcyzkW1fQ6dwYZPJZkFtqP3gygvRFrSCi6t2vy9bUt
UQhn3ug/vW8luXIFzMvD5kfrPCIlpUO66AUeRHwMq6UXuGovlgQp1USY2hax9wXG3nXENIak81a4
mUs76Ucnh+tgsvYBWdz7oPJ+aIEDkAqCuSZZ5rOkmg+Sb95J0jm6Xg3w+eY5f9oV6HFJRGdqqR16
lpWuu5EJDTZ9G+GnT1n9eURFSHxg7tV7FCn5HtbffiRfNYrPHsYbXfLYRys9AVsDL0TdIGl8fK3x
FGkU63ZOvjHCjHsLvHvn1m+Fw4BBXwtnB6nIG43bo+GzRpkcHfc2oPgYYLzZrJwKiiEPTN4yM3qf
rNjXrpvOmiTOMxE5zZJBnwGjbwcrl9Lho7Pikwfs3HTUe1pAqo0k2efj/QjYvgNwj6uzCy3JvIe8
0YDA78A5HBZJxUcARbocoPwRSs4lNQE/ONQGBTB9XVL1K8nXdyRpfwG5v0n2viUp/Li+sbigLcWv
mklOf+I2p451CnF6yWNvbFFtpoTvtDSJt4hWmrFb6SaGKfj/WeUAQMfMZTJAJjMCetgGu46iRhJY
91VQn0nDgR9rkCywyYyBQKYNBEL88OcO2IR/Qon2LVk9gkjJJ7A6DMQOiQU6VpqCCINCZhmMMtVA
I97AIOZgJO6AkkJEndYNO+dzRhyCk1bGfurfBl+DcDB+MmzS46BR7fNuQL53x6BAIhmV+pGghZhf
cCRrEZvZTbOlENu1bp3MZshkSoNH6EDNWBBOMSiJ30kOZDow2zgRIBZlc+T0XQCCFOW6TwwEPiOZ
CaHJdAic2ndG2zEdYXk/yQSJarQemnl+K1ZSnQg5A6bKyUWH9tbI/IkcmlGIAihKmuZzP1Gh6Rnd
Qo/YCtKlXwOZY2ERaEEL3QfYbz20RF1sMvMil+kXJM/uxUIeRjKuJ05uolkTjWZ8y/dOzhUpW/u2
LJ9qDIQ14RqsUhBpkLYRELuR0Ofblf6LLfM4uOZOMQEd5IDmOyvl7LMJ78iWXcvcqrUQnlYy3WOS
OR/Y7C86bYDE14V15s6OYVOq3dVGkL5CmiapIYUKEBFEiUy4fKNYho30ckn7sVHHFCJPHeMEYMrp
zgUDOLWK8u+Nko70OpeslhxXuYRTnaRMeRzUYy5OYktkd0MKa2K5+t5kfsokk1RimamSt8+VzFiZ
M9xyirWpqJtqUwyksnxAOJ2WzBb1QTSlRY6l1jiQQiAFJV3HOpIEnZM67ssn1Z7aqP8xTN0PiMHD
4eOQ2lPv8fs9P97OaGPuku1atFHefVdgxmZ+TjI9iIDXo0DVivsUHgxLeBl0o/6Dt62EpPtx5Kls
IyVS8lWQze8fIX/XeMpx33HPCguZn9PLaJ5ehSCpXXXwY/OPY+od/3GMrFPcBlZ//sfxj4d+nNWE
idPCbkjfQPZIhlArJUxKsKQEXq0KG1KPbdb1pUwiUjKtj69Vwe1KFV6kvuZSRRqp591FvFUy76hW
x3SZgjQQh/TxYrX3jzfspSTelelKCkH3sVGqMkWoU8cypLyY00lr+uDrFeocU2/4ezeJ3c9oRNyD
AhJO0qqi9gql2i9HkqJGIqN+UxNphKG9Flytbo17eJVicLcpo8QYyJ7yclSTv7+2JIHm8Ne++tvn
LqM5jR9QAPUCZUJBLpUSS+19qLPEeKNBqEfmZuNK/Y2MVLtKl1X6hB3CduZjjZ/VZaQ2npd7uETl
FUUndiWolUWN0QYOZVwuHavmIlplepd6qPZoe5D1NefEmqnHwZwXrETHQ1x77tlqmy9a4CPMzeZk
t3AE7lH/icOIP9v+hdZs3TOUmOP6dehi9BEb/R3y7da+ePIz5+T08Xsfo0/3NFIRO6bSx4KgvWPr
xTSnR7gcdvtSNxZJ2H71WFuQThyYaqe0WbldTii+GC9ZzLkZ9p9NzjxMHK22A3cwxYy06/wyPw+b
+8M0jPw8T2iZYGJRD/agjeSoDSYC+ILM8sOhD/LIWJhFJIUW+QN5uxCXi6uQ1l9jjqt702y4Q7qI
qNBcTESpo9CKPZyvTtI+6Ch6XIdg2WmZv8ymbFK1JRXepB8OeWla+y5ZEXSJ+hdX+Atq7zbqA9Zl
mpal50nXyyMZzeu+FDTC4LaMAy3P2HWTaNXI6wj8OMS/hk87mbN702JGiHqNFqkiDBbm2O02jAPM
KCjAVnJURqIEdVDxBNXux8F//B/1bCC9IB//rxkgKvSIjig53tRz9MXhF6rdbaaQ2+CyiRsUgZuP
r8aQG/Xw94ZlCUT2gvv8hNYTfZhBQ3ADQpzqJ/qwWFiDKdh3LuJObQ4+LfpG6oJ8j0FIW47c6wsd
/HS/LZG7oFf913Mxpcv9rBUC6inHOlnq18nqVC+c5Ks/3uLjYT0gQDPXrNqjuuRWVgDlOktiJEgh
ZJ5llUiJNLsfmxKl00m4gkxJZLZI8kD6ykuBk51rpKSAyhLU+H3s4wm1pzZuHwjc4rCUTlPtMVbw
WrVJivWbOeQq3fWvQ+3Q2qHBPA+UOn8v9XfJW49Ep9jGOC9Zv7Zr30Gx9Mkf4ptS3wMyEZ5Q32tS
NcEaql1T3pd0y/lsWCAEwOqbF7VZsQ9czDQl6bTf/HAOvHg/VXy03knMi8hbE9ntuldeJ+blfzmh
Apls/o9jtolMzRRmUJKBHO9VobuWt99AqI8MJqjz3CwntvOxIcoj0jY0FWjLI7HeTBmFpxxJam+u
qvVUauKcSFcXPIyVHBHzzMI1OfRcGjsWOUhsfzuw1ICoXFrqF+yFbUoycLpXP32h90N8jXWv/GL0
oobIn7+u0hYiphVrsG6elEELpU9/tH3/8cPp1+dg767q8SJlqOEQw4DIlyQrhxDMC9Z/1LUEci2R
X/xUDQ61oQ9iV+dp3fiTo+Ycrkm+NqdALy/KvKU2wwj6rPf4cytXl3qdemJycglYUPeP3yGD2CTX
fVpxbv3b/5Jv/vET1c9SL/9/HvMVs/fjHdSeet3HsY+HH2/z8et9HMs7LtY4oWY2ePlb/PHO6j97
CuL9+3f/eE1a+ul5M1C3y5uk2vz+L5rpUTVRCqDWolEgCa7onwgD7lH5lVzvzeplh4lbL0t8LmWs
fSgInSBtzh/OvWZbXsU4pogAcve8CTz6Ui7eJE22twG67+g4ccqoM1edJx+bxfPv+zgzj/2Wt/pB
POYW7R7V8Mh8bv9iAzm71RUi9bpBZTPK+3CLqor1/98eQr2fn4UJ3NLHcZpkcNRdzUPUjVWEbAXQ
AD6NzAsfgeTo8WJVXRaldp97IerSPFJtjGw1PmF1CLKQu/duNPDJqffgLo5ZTmzOeOqNknEpnU8Z
5NIePc3uvxsL/5nGgmXpJtFA/+tfVfv/K0rmhcbCz2H4+fPfzed/veqvroJv/IHwjWaWaWDydog9
+TtLJtD/sAzH8lzTx3Hos/27q2C5f7i+wdTKNnXb+O1Lpyo1pv/7f1r2H4FvudQ/A6ZhFt2K/0pX
gdCaf2TJUCMKApdFsW5YONkD3/+PXQWPXHItFQ6QEsPTQnUtqRNY2NZIneBNOW8byyTAddN9aP5Y
x4mWwgfw4clFM0Gnc1Q2AfmM8uh+PK2eUMfqaaZLP1EM9zwCN/5O89QTFES/H//e9ZGrmmUwnmqX
aJWSkoNyS1Mo/g9oZXW/m6Ycj0VnPeRyEWMMMihU7Yq4IUdB7XZyaYMSDrWRYdEEaRyyL9wumzCa
aFFnuwn4mQT0j1+8OfKO3dEMhS/E8n67Cgs8Y0W70NDpcu62GK/YYtbGwXPra7YZyASHDr8T7sXc
DpiVpiQ0LFQ516V9pdBJAklBverBsvUvFXXS+9XEQJ4uEj+7xedUQwdeTfRq2rZ8GPX5k7DT4oCF
sAnxTJIsgC0xkyvxKSE/YE4IV4ROphMkjLqW5nKyZNdx9BBqTXItkL63vXVdCa3h1sUgh3315iXY
ojRrkir+U2aPTmifIF3RKBKvMCTJc4DKM4nFxh/ToliyP1PLfhkEJFs3JnU7K6EA1gvBylX1iDMK
N5RHt8bWWufoB89+YsykzZkUtAz/nVzhHUnrCw5HLKGrHtytUPJ2RoXRDk0Ek/VhaLGsBQaSzyrZ
aV1+GMdTDm7wVUufxJh/KZf6UGcbVOWSOmasG/vCmo1jsE0CKZod5ilmQuFLIzuybjNxnivPsM86
9GTTzx4oOdpHj3B4+jcjneSS8rdP1TpP/Zs9QLK3beOXVmvuvs7M4NKV7Ser6LtHs7g4zINpHmBA
WF36+LpnH/2KwIGEYue+BgAattr25KEePKZDfdBW6klZGVBe8Yjr60EXwWP6YmasPojgIXfcoD9U
x+53lH54c9dbkS/vdJbGM9YFoIT+9jWLzYwC4RaqC2V7HsqGFHcccnqNlSRzEpu4Hpy4dmr/SEZZ
rLc8gnM8Tps4b6OaFhWSmP5Edju8OtO9kKR26okhRK0rnlitUc/r4uFIXAbkgWTF+QCANx2DvQtU
5ZzM1gHJGCjfOQOuLNC7ibDt3eUOe3e1jx9hukSoVfe1P8+h2zvPZjZ/Lyct369b8ziOOgZfaXXA
Z2szrHGPNtcotfAGFzhn4pZypGYiEc6Gp7oXkAuWLGwWdHKa40DeGrgQx3PtUrGmqAOBDWdvgfkS
z0fx0usEUGSacdW3c2fjkDAnMDRF5ZzdRr8zxgTDlc36Z5EaJt9qvnN2wACdWCHqmWvtVtTTTPrQ
9Wgo5K012HEWI7rp32dnSq52eVIzB4OJW0zv8WroYjeNKyaVETAP8jDyoLcJ3r+dcmYVh0FLThkG
mJJ1udYM/YnqSXDkBHps+hU58Po+CFA4NCkwHctfrKsb6oQWycdbmgwRlqTKcL8WHt5a45g5oFy7
6qs7BPQ8DPpUQTxT4jyKG53gn5PjjWeoJqzD+xjDg2nTuCmGz2RiVmfPmmHUCPjhG4YtrcYMhdL8
MFTwWYMb6iC+nmoXzPBPCbE65XrTntIgGPaaueQY4VlyeMKAnRZhrXkvkgl9amuR2FSnp9Lm0khT
EFRp/eDKH9J0FbGkAueThxgplm4FDXPy0jufJt3+s3QYU5PpOGXLp2UmX3UtYSnP6IEjUhxxwULJ
9hwWLWsGb9eoIxzI0oHqAlAEh5GaWkcEMF2POfd2W4/vMSDMTMz6D7PgEdrYb4kW9vSqMWhm+xgQ
BzCGeR+nT2sSayczZeSkWB62jpftQfHKBC8q0khiO+TUge2+WYvOdZBhA10S6Yjw4d8muLr8ZKpC
rfaSo1d7zWETgE6o6YVrTJ8560R8TU2swYKCvFihwwr/p70wvJBdyMIQOmgImQ+i9NfSraM25k7l
99W7Y//SKhqthubQ/iyzKG4yuMLtL7/BFQvg7qz1xnRORPmyVBKFqvU9oV0kGudl6n6iWh3mNdxc
NEPRBkxUn/5su4TEls16I7JrxvKO/asYRL1v6sCk2gUDGEUT7nnjkJRr5HlPuZ+GvQadyjeAeSNi
qzmFNRHV60hTy6jmuy3/vrXQIwtrdK5QXCsXSO/cfbV6nOo2mSR76HI0HIqUqnxef6fH+m1ZQe1B
cJqAFWOWxhCrBxcsm2h+AxKKQSesdVHSH4+/9I1OZineCVOkRhRX6clxkAvbI02m0trKs1YSWtyX
9KUcWw+DZKs+IYoFpk3OY6yb8aHymiFKV3fC1cGCerkOBpektdDb6dP8cV1Ishne+mpOUPDxxwNI
ST6zRfcsWJZL7OC6Rn19hnBBRlAXFpvVP9RYoHdNkb50FfeizRTxqdThPRU1g4YofjnJXB8qYZXI
B6AR5zoBeMNnnKhIetdbO9GuJXnn5G7lZ18ntL7tMGNLDRQm/F9gFjVq7j3pw2nn72tuKsmwPqzF
9tK7w3gs3HwFRxjjW4dviwPUfkqM7JBrm3Mt0g3QzHCf4Ws/Olb31rMyOa26e6/lx3kol5M26A/I
HdJwJM3tYDVcEziAs5Nru0+ahsYDEwDrERPgQ7uwRIr3bkJmgqHfe7XzzJXzrrN4uVD9X06UPNFN
odpSm4KJBEYE/+Ah4AWbCLu+22M+Zvowo3mCNEzQANy/CtdkhANQv6hAICs1v1bc0ve6798WqhcH
p2BQ39COpy2UWj8Nvs5phZ8Mz9ySONYJkM7CWGcT3ZRVzos+0zNI4/WL7qNORj++1/zUKXetXsFw
8+tvrZRoTUp7VmgWs8yqetKLnAgILMBJTtULq+q5A67Aiqw7xsGf8Tp0B8cghQ4ABnA94fs75hNn
oWnfGfOHI9jHh2ScnaOqf7qabdEvDNCeuDb3LDCTO0S0kOtXVmLlGk5mtp5yZ3iss2IfQ7iPxl1P
9NAW6nL8zkXTEn5EGcSs5+6I3O9JWV8F0T8ILGdcl0jPrb2wWKYW1pOb46rUXHIJVYlbT2NUIPxM
FbZVjQBad5pMAyLK7yGjb++hfDmrKrwOWsjKDTdk/L8JGYzkWeZ8IiIaZk7qHMWSPqjgFewnQKbX
sQN+XJrnpmvDMfUomtAuOZKg81QP4xZZ2fMKw7NHjIlGowEYQRneDaA8FlkaeUGVHcm36nYwNfb4
0ooL2mwa86aJ3RjHD/4m5oSBWR4RCb3kYPhLmpc2HHc4UltQOFE1mYJxj3wyWWVMZJ8F/HtxwAbx
s3O08VBUbhrRMA07r6OfT1sZCSb+4ZEEsb2ewdlEySOz4UlOU6FpVfzVHuLXnDbscbCrZM9Folv+
Ey20/ixS/c0y3eE4JpgOMBSKAfvYtKJUKjx7POcG/a6ZasDYE4iRDPplwBOIsNaeQTUm26XRdffg
ESwHJmc4bSWYIykuJEZJkzV7islfu/m5yv2fImO8SNG713AFTo1ZgoaxXhckIuCSXrJOM8NZ1i2m
wQJ9l7vfgow+x6YElT7fvL7G3T4TtNCklNJIyrctmAx+cTsEdvHOPDA9BiZNydrNjkVDCrY5/yS6
RjtQ4YmTQoCVTH+NS3k1ZK2u1V9aQHWRiimjlvww2o12TN3BgVXZ9uGEV5HZqO6FddB0O04juBrJ
odalV6GlGFEvxaPWOR1mhvkAoqxDe0MRMi4b+GIww8MWhV1EKDVgFjI85UYkP9ABr6SwAOQxu/rN
sgyLENHNCKDskhQHOyfUkpSQks4ZThYLN1uk1hEz1RdmFDT7KwYbj2YtSkz6kTpWumpD27LUrx2D
7dHF59Gu8zXLuudZwOPH7/V/2DuT7kaxNWv/l5qTi74Z1ESol9zLlu0Jy46w6fueX/89HGWWoqLi
3lXfvDJzkYAQkiUEh/fd+9ndAeAQaZo25tp2a02JtK/D5oPRwwulV7irZn3AFoI/MdLXaYwdGBky
Aj55ETtFuYSTpe/b0dgQST9sa6PF6zNjzoo0Uff4LBCH5+dQMgdCi0N8/vOPGofEg1qqINYGRO/4
G0pauKg4TZ0ssyGhpu9hBFiTOGVFJYc7GFoXGAWkijY5JgNN18iUHE4r5DL46cCv244yiTtCf+s1
xMBjZYaH4fhLFHXhhjsrWBQ9uWf3BC62bt+wO0vzT/lI8auJGsKcYavu8Akz5IsgmZpRunbQs/qW
BkrEmjjhzWVAo8RkMEX7MnOzBNgOhkjKRy0UEd+jFJzXzksZgl8QIAJxmI8BJnhOPPHKMd8gaL4H
Ma2ZbiyOkaocTEgyK62aDthlGQgZCtqwCUnSNBkUjRlSW8ZAKluP/CnpqGK9p4SpzAlSJLTZ3/Qr
pL2YyDKJMnBAtIc+nThG53tXnXrcZZIU7UuX18N69nNdVpWmnNJu7oqVmHgmiMwMQt0RSaYYpIOh
UR4ESkEpfapoMWhbqSk/DG1y6ELAdRukgUgXSmW4sMpuH5qEzaH6synkE/LcU5LAaNOsg6Qc3EQq
u3Vzxo2pEBkl6/uwTI3LXNzjkcUfvcu4DqGAMuqZZI5mMpNmsidRaQgPIGvUJVCqHkBUqZf3DqD8
jWyW1paexuzEAJQxP3adiHVJROHQl0CjOfMmZZ4SKhRFjxm+4vUw5vFeCx9UnXAxP/PGHzrFFXds
bWMf5TEXUMgvt6Xk+5vAlLkyzwX7plSxWs91Rb2ygafE+Ws/Vw9HnVyQnhwpF331V7EtPO2taKkV
pDHoo0VSBRzMVLxFf/3aDvTmq6QSMNqNSnBfYiJH3bTNIBNptYn/cAYqCf+umEjTQ6lJ5k5c1q6r
VYz9Br+hMTVkCuFMppauXaMD0bfbcjmG+oeH4HOteCqkJlK1FtHEyXfiGN3Su9hNsBIPmdml4Hkz
HBdo1ktu1ZM1LrmdL0lkgzhrzgEyVxfC47Ug1e/FJJUQ8rT5k9FYtds4ynPpaC0XTm8VVnhd4ig8
5BXKhE5tik1Vq/uBQemmxrZoYcK4CTjyXF3xM7qCin6UI6vGHIRoQ/PfhuyREnDWNvS9stxfBpYS
fuhdK8NgMGpAet5DAIb/qQAC78i2WwRYuerMM+49B55sGiQ/wXhtPKezCULFYFDqE47VAT+5Gcc5
FNyuO8GsOBiW7yEb5cZggJ91qNT3SU7pMzjwVgl1BGe/yItIO9dFpGKfQ3U3aGEOaJXAiIzYOEw5
vdvacFfhLHw1bXIK5NTZGi2UkgEratBze+YF+QC/NNxNWfaB1lf5gad4T1HgPKqp9lgl+NaNKNNR
FKrBvreJVrH84bYIy584JlCjEdOywKRCGbuMukMPG8xoVOumA1ewxh0LMc7unWNYfCpI1Q7F3ZCk
+iN3IOqywnNHNq6z1APOiPk4IXhQufP1CyUl2YBoJ99nPDGaGYX53moB9g/LqswwR3jVrAIcvKOv
R49G/zEOQfyu6niXZDI9okE7oeP+sM8kzjq3XBX9ZdUYyikwoNM1jrobCvg6wLHHYwOfYD0hL4Oa
VDvHIEe3FM2RJhX8cgf4CSL/YV9gLoMRFY8bS/uGHjbtTCPC9clwhBsQW1oltXfKJ5IufEytOKv0
4aasAcFojdktA7v/TKSwvjOy+hwgJnOD2RgiVClYZKwlVUvGgfNFWJoNJGMYI8uU67WntQohPXNq
wXz6jztzApzXNsRgRyexirHQuL8vZyuGmIj0u6jXsHGoEwrEuUrbzVVaAXORkJM6tcGPz6nXGjnV
bq5wACaKnK/JaXyO5zN31Tlz2y0Aq41qROhHRrW6566+v6xSRdG1UM3nZoB7J/QSYiLkE+C51zme
UtzGXHHKABAHapuLqIIr/R5pGwDCLGCsABQPjrxaM7gWYYUiLlFM1KFejh6HryzDsWzNAKCSQQVh
LwY9Xs0fLeYSJUrWcaa8iDudnNsaKw2I0RpIyxk4UMCm/FRKHCVQxhFom85WMtFWqv6sSOkoGDqU
VTyFCBjQxNG28PnyuiExGeU6LZww7ihLaM0AnXFbBpw/pPtBwWvdeQ1CDuoFhC6ZX3jqlcOo2wcb
Tgblv6mgWYOiNX8M/GgfKD2phFnULiIvRlaNjXeyqB6Haoq0ylPiZZGXdwSgcDYqdZA2pXHvq763
gvRCk3HsvRuOViwyMOO46wF5sJLicFXZU3BnN7A7sm6Ta+XBJ9PHtYH0UD7ql04xn2oQImvWfdQR
ktDG/jIpQZsg9XiM/eibola84fvGWbMuArlaJVOIQrfonuOIsEK99Fej3cb4p6gZVHwFi0oijy4c
M3Vl4xtcV9FzEmpf7ZiRhRbGJFH5wQf38Xew7TexE1PpAWe3Rj7hqhQXOT1266HkEk2yJczyDUUN
1MLwrhZUF7uVRi7EQp/zJAHScS63gUUXIR+2NZXEWOBiRCYXtmvNWOi9fYx12Vy2k/WZxc4O29kx
LcHwTfxWK2c6G721J/+OFl98B0qeGp0J9rCo6ZfJ+bKgyLvklRncxCbPbudz2DQd2lGJN1Y7PQ0K
6hsGr/R6SVhya+AGSakVRzUmTMeSIuUuHwm5UCUOUDs8anw4pkIMYWmqPSYIRlqxU96Y1EoTKfoa
ZGq6vVMeB/oBrlal72E/61lTDxB9kiynhgynWjqMmq0tykZ6otD/tCo9+i+F8trVlH3nYWzWf8jc
XUMQlOvHdApffUZFj3XBn12XCJz1JqXgzHAwTPwnbgQi7aYZQT75YYAovEDf6HHFgznqZkV6Irf7
xmJMjAMquAF/GBOUp5dHixDQ3DfRFag/rNKe1lbzkjmJuUhS65nWz4uh18oKAoy+wbh7g4WYlqrp
xQz8itsSGyqNBbLzjAhhbeBZuzpQ1G3mKTc4dqmWQXhxW3ltV8O5jULcu+Tk2HhnFRM0Q8E5i6ta
BTTJQEDRAsDQBliWtoJQWwngWoCWSwzzUVVpCISdA9zA71ckad+YlOLqWqZtkhYVubr9IgNW8hB7
Ny2escWkEqENaGItez25qaaeLUcI52bfGyvJiKE6IIjVfVo9qQOKXNW+JKf5qanBrZrlZAZKecLA
+A1mPDglj3ikDpesTRw4w4OZ2kYBC4eCPaunee2jAuZJIP5phBMpUk0lHxZBdaT72VL1blT69/Aj
o0uIhzC7ITLbOIJWPmfRD+5UA4p3TbxqYo7uJlnKpsotW3E/htqsmKVqpUvrIa2LU61zgFjTU2nI
NvdL2pJkvezQhu80F/mlwZ2AufFKLFtPeUBbN/VISFvsV8s2MfdFbC7lIifWu6ckgPs549KlkdBM
maUCuWOk+ArV1zyKumUUa896o36GWlYgxUL1Hkz5S0ZwMaxPwhpIXjlUbUXIw+wriKkmZqNymiiH
k1xCdEg5y1dOXuhUW8/qjmken4hi1F0nIgXA7Bj8pA4+i2iEbxNmH76CJL8wTCpS5NxrdE7QwDzC
o9n2jHrqRuvXRB3kgG+fY532UFhsJ8iDS9uSHmXZa54CXT3no/OWxaQj8eacTcMpvQ7MW9ULv/1I
j9yx92EWEd3CDVpEzwgITQrmC6FfTW6SjTbXIq0bAGqwrxN6CnD+pF3bUzd2xkhZmeR8Eq9jAL9S
8LjiyiFVIJQ+a6neGB7aALCV6ygkx8YaFH1lV+RuWHiWDOkHP3b4Jnj59WwwKSugsfHhfFjqnZYe
OoVfWhk9l9yfLUxyBTe5TLOi9pUXCwzhhntmlNrFEfnnDg7HXMCL86WeV8cYf9emT9aMae5IKITc
WyHp14Ka3dxgZELLrcRPZaF9q9W0pbPG+7f6t97CmuTBsN2lZXITnOZEybY/mEZGBwi90cJy2EUX
FOWNJ/UL4qPf5VknJ4XNmSYClG9NhfPlyLsolw6lgeJWRwcGsZQRSNLcwcIivrObUjdOc2s9rQoj
xBEOqoa4JjIVAtNtLJzmQ6bRGSzzdZc4PxrEYnhJCvPGj6ZdN/+gampEHoDsBVI3qyzmtA7I/DHX
idqk1JtxvSRSx1fwDHEPOrY190CytbJNwqIyr11xW85RmJGFYr1T3fxR5kQc6mGxGPqdRZrUKQQP
p8iJxT0Eg0Rf+xGOzQHR+yykLJfTkO5I/FZAqvkr+6e1UbJUdpPMAowYzSWj2TiCUjqQ5TugnB90
2Mp12DTAYSzOZboUPVU5+aAGeMkOwOpCHmjYZfykSWcYs1VSYFqPsxgZTD2cdCsnErSK1nY5DDjy
6EAGxACmdUPgCbERu9qyyTsbyXOx3Ym+0d6vrHViYU5AP7n3ZIbrKO63jH5fseFxaKqkXpQdxCQa
nH2SfcBsNxLtVi26N6lFLlgZub4ziHqHhWqukCSYiyDDI24MNnJtu/7mHGO5pWzBIRu6A5J7Gitz
gh36R0wOU7uyU+czp0RlTbSCyWyn2mOTNimba2UuHeadnif2pun0YCNM0teJcFULf/Vv666LEq4K
pDY+YTZlBu9XGHYzXAAJDVPgjqEQB1NFKF1aOIU7prNwjysbYMJZvffL9pWn0v9Ok+dCPF1s88vs
ZXfzPvO5mGCq/DyEpMnW2jtlUia6ePMLzhPx3Ovi5U1cX++XXf+2+eX1xh6pkY/PZk06Xk8UD29U
CLj8eee9EIGJl1bMQNmmk9xiSVOf5UkLN5YvZ2uooD8oio3btsEBWOZ2vs0YXa8IPflhjvG2685h
Cfh9Ri0Q9JzfWlaFBz17w8AyvgdY5rLAso622hpbScVfwc0SbRch1vt9VijpSpsbnKZt3735VkVY
2sUksk0UIWIW1YGDBXrW2weqgzZYzNbkxu5Tg3pvp+NvOvz+uNifJViU4iFhlBdzYmKq0T97uqzU
J8aWZs7ImWvwdbvr27rs67r8p23+tE6XGntn1VgEKaAb9QhwaFZ5ggHWiHxjkYToal//16NiTqwT
j4pFMRE7uC7+6bl/2lXa5j3jNr6Lam6OzGzUci7U+/y11ADn5T+u1AqyA355PJ+fFF6fJJbFM82S
u5/W3vUa4e5VyyFNv5pZL7fGv2fFQ2JiAJWVSml3ffr1LVzXadg+/k+F9vW/UqExrCaW5F+r0J6b
j+C/CdAuT/hbgKbIzl8yoz3blrmdgSX0S/qJov8lmyjCDEXG9i7rGM7/ST9R/5K5o0JaIM/iMEW/
pp9o1l8y/2iyoViGZStI5P4RyN1fQk3+XfqJimYNgdmv6Se27qCZQ/tkarrqmBp/7K+29py6fZCP
9nhjKhJxYYILa0Gx3P8ya1otQstu7gNdZn/fAB0H9RKLBCCsZKmbW9N9GBC/WTs5GjKrpbPdO5SW
jX7d5vrRH8twk43SPZW6flu19rGqJKJAPN0mInf6HnISg0AUz120kVLdEEfrvJJIJdUZw5qDb3HP
plLat/zbdJplw0H0hpXlNVDQLyQU8En/RIYW98NGTdtyDYiewe3sCEIdH1Prh3dew6CaXPGXcKnM
8jsxKym5PT2JWT3FKXog6ronLKvhoopU5e8nhLPx6fJR/LIb8axfPiWxlViJ1nAT1pOyaSMSg1dC
Bgv3y+xexazH7e5a14OTIMiIVWIikDG0HYv9n9bpKLUQkcySWhR6/8xewDDimeIh8fTrolh3fRnc
hDxRLP+P2X//6mJH1/36M7F4DJFdU3svcJ8h+RdzVNr/nrs+UM+OgeuimPMNfHCL355y3Y14ilgM
kiSgugEr4E8bEzI0oeSaX/SXPV7Wiqcb/iwSFrNAtLupDC5v9rf3dH09sa/fXkosBvNBIal6h0zk
n7+nIP2S25V5GTIB/dqim1U3I8WLTEzDuTvU6xFHp5hN5kGGmeKlA/q5EasuG2ZimDRvLTa57EPM
XjaaH74u/vIwJBderaXjgKJgnhVb/bY7sfivH/79XfqNR7CuE+Y0zGZ5ZjTrxXEIMZCbJ6UvgS52
SEGnqosf/rKczw4XsZHYXCySKE2QyqNYK1Zc9zSZDTsRy1zisr2Yuz4TaJ4zN87Yp1hpS+RWtKmK
Yj9A21nQE2y4aeRgvs62XsZgS6HfIR4fMixvBRhGeIU+7iTqhsuupQeKNKEDPfiQGoax40YCf+Ls
HcnC+miNnUTFhTHdFA5uIRx8IizkMqvMiliDTxMSw1ycvcyKtUFjHfSI9pNYEhPxRLHddfGXXYqV
4mGx4fV5Yp2nUhXJowworT/RPKMF89mNZbCcvOpAuJ22lzPSWdFDQ8tLmvdr80irB8YquTi1C9yn
khIFn6N6x2BLdU9oGXQLpW9GhToey9tJL0+5kYxLVdiSnHTAFWccq5Q2tPBPCk+lmLtOxLpsZorm
6tRduOxTpWWTm5YoW6RKO+v4XblOKOYWqq228QMcp8JimpgKt2eTcgovPdpZHuB13skxjQcM8qg+
51YaEDZtEfZluBSLKWURveGvULuWAsIA6jNSadkSjKmQGNfhrrzi0S0swbOjdt1QJN4p7YuhdR+A
rkgJrv3yEEIVO6AqjTFvUehJQUKjHZ2evMR2zaKVt+UcCubIJCIZs4lAzNWUEbYWslthTrTDKsDQ
Teb9ON/niLJ5Xdg4HMTsdWXYyXdaH0x0FvnxiEkw32FcF8VcNYKw1VL9VjgVxSQOUEZYBOUgGkJd
KNqNkn9Xyo20MSuzWEpFz09gTLklM33gYBJpIlnV3pOWgjd7Pli1eXI9/K7rygQFpdXpCdJWsgly
uF/2/CsoRmBPhvBIXZfFXKlC9lxglxq3NqgQyeqGfVyAQVlYWsEJLwvQGotl4GrDHhEs30qvdsiP
rEZf1d7ccJSziftZMrFcmWif/WW2AUra1uouQCLt9ZXO7TTETh87JGHyuDCDzNnHuWJfJmW703tu
BTBk2vumqm1aGhPkFxuSei5uKqEUouRBpIbldVjhtkJdjiy3C7fK+FAT6/tE810LdvXT8E5vguxT
m2pW5k4viOS+82Dj4wpMXVkFQ+PGP0P4Nfdhtyn8V8SLBT0weTu2r6sfGhXXbkEuoQpOLVh1g+qu
rC5cYTQ2fEr51hZGfzjd+vK9QiaB/rP1PsCtsOuocjXHpeaXAEJ+6YNlJRGrDooNZCwN970N4tWm
fkA5iRTdpZm/BrQTpi9VXUVGT+dsDyrU8HfdzMfBTwycxe3sbt3rz6a+1Y2dph06/2x9mXPp+tlw
VjmgGmVbRTe5SbbdpkyOXrCykZiNBz0+ZsFNJe8KeQsdsW7I5kD+vEEQPrXNstA2NR+nKtFA0Bc6
byuEtOm2zk6izjS50vdQ1AtLBYzevlbDkhBS9ugVdyha02xNjoDUHkdkUMmmb8+pRD/Jvy+anya5
CXv7gLgaN7/dbYxwH8EGGgBP7gLJIFxmi3SgQcsUU3zkEud68i1IRdPe1qnr2Vvto/chF+cbArKK
eKfGx7TedaWby7cBxLqOEsoq0U6h9oJ+I70f/c0Ip9/ZyISCfqtQs1+rF1vaD/JW+47IZGG8dqfc
pGh2k61nrMxgBasjd8jfdLuX6DA4q/7OJ4f7GQb1UrNXfuPG3jrX4DfuRnM3aJsi2NFTMqovgmWh
U0LUgCKuhNvcW5sTN/qf0cQ4cj8RQ1xPR9l5yKVlbm5ggQbTvrLu4xaU576b+F3A6oEXH8Xfuf8C
xcjnODrA4ePzptMgAyrgbzMX0nfmLyyDOO+lxGE6BHs0A762MvkCO6C4B+Ob36xu/AymVTAswRPZ
pFl859VDFu8Kirvy/IHxOdE8JpNhz9GpWuj7dsA7UhTHlOg72GpuQ037YFDMHdZ5tgZYRDXPoIAW
3YTtKiMcFsacfZCbLbGv8rF4NAjs0U9Osp/krR4sUWI3W5g6RAhY+SGBzFMxdDhaSJ1raN00N+DP
Hqd4XKyG9+GZbg6xqg66oIdG3fXIYbvuaDTrMVoPG/5M3/RJCaDsAikZ4c1C+YreEYKaHQkp9YYA
s1597NOjZa7lE4VOXXqTM0pvd+Er4kpt2pjdXjEZgbvpm6NRXz56/iZV7gsC82TCRGFlTDrVGPm+
inYycCDYvoq+1oF2gbdMl33PLfyS5CQgIxWRWhDrsZJrbttiDzxGFVjaTQweKFJOrX1HC6GKthDj
JzJofmJDc54BOhor7Ra/C0QLKB8w+zzqNYAdqA6+YaE1rU00whlC+7vhtih/BRIC8BB1nkbXoFyy
F3jJUYCXd8lnDvLLtW6cW+2QbrJtXqPIWSM7stsFANRFzQemESqOMJoIOZJJVh0kLwqt/qI4tK+G
9goDxUpWzbZ9VH962iqutrw1C1QAgQGAWgF+8Z68emOnRxhS6Pwd138uzgje9HCjOQcyL9qVJ69z
9SnzyLenW14tlP7Y9UdTXgefbXg7OcsWfssHsm06bDIuG9RXt2T2VSq2ezd8zs7pDeWdO/0krZrp
MSD6DfY74mjtLkBXSP41ykWDJlK0BASkAfsdjpJ+U3kHH0dQ8Tzm65JyvHRwkocOh0Lspg/YQ7Cp
QFGmbo18vLl3zrTvnB/5i3VI9C3GlFX1RCpQoe/8h+mA8mDCEHF2kOGNGzlb9vEKf0DKb1laRq+y
tjenFfaPRedsazCbGEIQuwckxS0kRsH8+o6FdDJghk8nfcKv/9BzU1p/AAIH/WZ16EOBOPElU66G
YrP2K8R1iBKfUJucRpQFNmLMBsLnvk1wO22yFkjtdz++0T5ecD+5CINzWtMNaG5U/w5ZhAvgppPX
Gu2zZIPQFFVfMoszjuaw7TizhGgVl2H50RdHRTrU1ChtMn8Wlb3AgA9LJKP/Bb+7hAGDa3uR0Pv+
aX/wLu+C11A/sPf4wA1NoNFgQb21CE4AXjb9Y060pUrXdJVR2m5B7m4StKErAoqaTwUsEdykDaX0
kwzv3jX3qksi1NrCyL+EwuEW52JcmvfxqtrpD1q8ntbRMjuM92a10t69bRO5WFKsFUcaSUkoEH4W
nA5e/BPx3vKTddtHK945pTJKkOfBWXreFu2b/6zf2z+LLWE0N1/VuZUWxm3UULIGoAf1ypU4YlmQ
VoBmF8Yjkh7X26JyWYQL2KuLYG08/lh8EfT3A4PMckf3R73XbrOtej9yUmAA8Kz38y8mO0dn0jYU
Gtpn47HzXBLuU32JlMw74WDi/8C52RTidN1hbVjGGy1feveetepU2vVrO9qAyjM83Mt0Ixb+4AYA
lhb4W+kZ0kzdkXyXBtsAJtx7vSnuQvKmFzJpcvUjt0v5AnWD61frcRXu9WXnUpVXyb/CIJHdkgtJ
pISy/HQWhJ9vibFqEe2ddzqY73cPlvERQdvWoh90K/2QX/AOAM6sP3x+BsBiHoxt+iA/+/uYjA0u
CRC5MDzdIqjOn/NNxLvahA/2m8SdIWfcM8piknKmT4wQ5N7w1hCW57ucuHM3sBm2uawLFxB3H2oY
WM1idiCeiVrhOGOF/KycVBzvT+pLfZsts3V3bxyHYNHdg2t2tSUH+7p1XJ0PzTWO2rG+7e6rnbd5
l/LFdJyO5a1Gc8b1txKLTrC64eedTvzYWBwQGJ8gWuH3Wk8MEMbsiS3ImFxwp3M01sFbszPoY36M
K3vv7d/rj+GY3g5EHCzsDaOPI5LrIy4UQsX5HGMXcdGS6I0F+pEbz00XbLLMb5DArVU3um924M6K
U3xbnKTX8BGo4AfSoEV0shbyd/lCUu/OWJC7QF/vzT+b08JYOujKOcVzCgCthh5qQY7smqvGmTMZ
hw6f8NzNhBjocsQOEHz9RX8/PVZHHCbFLr6VtsbSOhqnYmnRLs42zn3mhmvrjf6gBNjixqzc6a11
iX5cSC5nKBkyx8J8k7Qt+hQuLm80A92Nv2FQsksOHA4v0ak59t/xrb3pjuUHhlGc9tar/P2a3oaP
xKx8B2/Zz3Qr80lwjjEOxgGiNv5VVLtP2VN7A7Vx3b7Lz+GDCaWKc8ui5kcVLk7yFxxvRBrIiJ/n
3uDi5Hy2743KNxsfyod0a3/oz9XbeMuJkBOk/lG9RT90t78lBmZ4ig/xQX023e6+fNCf45Xs8qFu
1Bum7rSUeIHPAm/kJlnXbobja2Ecra3p5vvgdT7ottKZdjinN7QVnOHK9zk154ZmGyuRxT0o2+yO
S+K+/OJYzZ9Rme6mQ7Sun6eDzzmmOefxKr/h6hR/ieO+OUd3qOr5b+BXtBwOKd9XhKQaDt5e89ww
h+Cy8BAvc0/6RZu5OfMYP6aQtqJysLlH4aPRcXWQ+UBgJR6ZxfA5fUZPErFZsev14EzWikwTcWPI
iwZnzrP0Kd9wXjZdYz3sMLLwa7k39/522A18IePt8LN6w8xV42LjeM9OPUPyH8hHRjd/ke4mXG/+
NueKFCnbGvn5S6+9xht5h49jN6y4FuOhwNqyl27QquThynpMv0aGdjVC/Z+E5pX+IkXZ6gz38dm2
FkBPg4fxUd5Yd9OxHR/im+rAkMIYYn4r8lvuOqtu691/hQ89H/WAdRCgy7JnqLyP7sKH6TyIE6A4
S2DD4qRS0uN/zr+Q93BSkRfGJxkp/IedN+f8wWXws78xORG8NLtsOezwLNgfzV25dz7TZIX+FMcl
aJkP5qq34NU4dncmKiCCKo8+mXWPXeO2lcv33j1ZZ/m5uqMPH0+b9GEeH7wrn+U7bzECimwsS2Rk
x+nMBbH7nPga8TBm88mYExtDhP6m5rQ0rqQFtq9xP64+uy0jPBIFHrVbdPQLn3NF4ALHuONcymXy
fUpv+nFTPyd3nPKSu/6GzxX+pFuupENLpuadug/4hTIEcpV3eUfahXl0VvaOH75Om91F6bFERMfp
xtxg9drIt/m2IUTu5J+h8CxH6lWLgNPYi7/9DJbFytgMAde04cE8okvlghfhvVoM5Qq0J7+XYc3d
2LnkivNp/Zzemt41fipvxp3NtTtaO7fZuTigdD+Qce48qpiDrFUbrbikqfcMB6nDcNA+D1uN03O1
691qKR2UJ3tTbhihsufNPbjsR8YU/Zc9//X+vjvkm2nbfnWcJ7bptnZLV9lG6+iJHPIHAkjW/eMa
i4tyVjkEYix5S/W545f5wG/We6G2yBeof2kk7mAufRk/xo/ivjrFj+ltc8w4C1o/nLvgZD0pdxX5
BTsU3Jv01n4AfbeM3j6jpfQ4HDp+ztp2/tccFgGcxMo1X9SP5F4yVlGx6JNtWUNycqVXOdniMY0Z
QrnATV7t4IYrjfxSe0e7WTMu3pt7pHcbh/LujvuFBxiDtwwzOWrVZ8iDyZrzdN7vhpO/13fOtMyi
NSKQyfqSxxAS6kNsjnyLU7O0Ts3JcZb+3uQ4Qlx/yh+dM2/i098wwEftsxYIK7yJjHhVS+PeiPsj
UXaTZsKMcPeIyWVdDY/OVnHtzwHUIotRzBGMTk9nXnepRtkKaKA+euAuhCKUPpeTxURUoq6LYo5k
XXIlew0221x/Fe/HlpN9GzjFkkDMp7iH/hP4ZAF5fbHTCvRNTW3tlJ6xYBceaum9o5gzd9ZpqazK
Tg23o5z7e5tf9WxOCuHKKBYeNVn275B3BLgScQSJCbcupoySXbjFhCdEzNU1nqNJ65fqzPuoL+iP
mUxCAWjO055n40YOuQrgojOTOgf2ay7U0KaCaYPGq9LV5GtUSLLsMZ9KTG8i3lGkE49aeV/p1AaF
WUGZyTRDH3T7IFBIVxvjT6Uxqb6oyJNmHUgxIODPBwAsIYWIIU5uxsJkGDTnMFLVmqlfEWoNI4bh
1XiIz4cpBw2lccItpTmQcVthheXEyXuCkwfRMj8PnWW55MWloEbnXoo1t0fEbDuYlDTCmVpwTXEU
dV1R8rVEs64vyeLx/HQjLDNiInxcwjxzXVdIbbitAn/tk2FJSWVWJwthspAoi0UxkedwyQ7qCjcK
1EHFpJCkUl2JWcR+Dw3ZwXjPKdNearXqpCbcr4VMYV9J27CA5i/P4d/DXCkf/2sOUyC1z3mdmPy2
KLYTT4ulgm5Gmo3vio0SzKy/Yrn+kgfbpbfKCSBu+anKXGcaJT8ojaruiT1LmoK/S+CcxhmcVira
AOpguk29XY/vYqm2GmcinYZnMXdthprOnphDkn2YsiDGZDPc57IJcMIrqTKmhOl0BwX1SVtWChER
ZrmfVLr7JVV1/Mzmi6Xa7e6yJB7Ac4DnHTXw4peV4nmXZTHbDSsns0hmnqi5Gpzw1YoicuNX1I9r
wwjojYl5sVpMMnqVe0hTOB/nTcXi9dGStNmh7JLNb+sve9Fa0t7d60PQzh7s1kLHXlqIqWUYwB0i
yJsQatK0UOsxpsrQzSk8Jh8vviwEYfle0jt15SjDG3mUFbBTfXd9TMz5MxbInib+BvEEzSxreSUe
EpNSlfjSdIgLGCc6dSk2Ek+iet0ACxFtxPn1Bithy8uurmsvy+IJ4qlip6SocBkWs9f9XbYUK69P
vz7nsvvfNwcXlyGJ655+e4p4wd6qKrevqGlfd3Pd7vd39svyH9/Z9aVLI042qhPReZ4/N7HLX979
L3/dZVY807t+xr+80mVWbHD5A52W+0wzoWp7fc//8jMRr2zVM6JJbP3LK1//zt/+GLHh/3gH15eY
3qdGf6ZN91bPVxJBlUH/nO7F5Ld1vy3+aRN6ANS1ftuNIppW183F3HUbsdtcUPKu21wf/tO6319G
7OK33V62sbTpsaHfthYBKxfAl0CNldiEBWFLAL2u8SvXxQujC3Pj3yguW3RVxeOXWfH0nFqTapOW
86ddiC3E5Lqby4vOn/bl3fzL513fyb/fjdjuuonY33XdMHfB/o+A9b/SHhmaiV7oX2uPXsKKAIT/
HquhXZ70T6yG8Zeqm6xSDTh56PLJzui/6uY//0Oytb9MDL4W+eKGYRuOBnrqb/0R2Rk6tCxlFhqZ
poqI6RqrYf7F3jRbtkzLVlVESv9f+iPxKr/qj8jlcCzNYtiq8TbwZvwWq2ETrgpC2ydddiofTEfh
DjomLJxyRhMyCvYj7p7bDMZ9SdvFOnCbEuudsjFT45/8pAs4EEE9nqbbvKP4rg4MJ+dhYQ6vbtvF
XKRwQu3TQnquq3BFS/95UiA6GW1L1AGDdi0ZXDxFywRvmKcMjxaSaDR5+1Kun0z1ebLpHdUZrCSL
Oo9itisruI2/p6k6F97w6lkFNVdHoRfqD+99fR++VEZNKwAHZYinyVKL96j2P4dZQJXSieL68Riq
5tGuiQy2TW3VSbvxO6QcSnSpt/ZrCB4guoiuJlXVDWMVv7fsc5Os0tzxMvMuzyx1X+e6trUB9cWG
Z9LTgWhFdRs5us5FmuxhMPYFnEiH3AEpy76tVDaASJl3ZeVwJ4GHbTm25Uc0UN3p4uixkl8S56dm
UIwKu5sodJ4HglW42x/IPJ/xy3x9j6HXVWtBgAxnKzYK0lTCXSAbQ7qq0v9H1JksN45rW/SLGMG+
mUpUZ0mW5S6dnjDszCz2HUiAJL7+LfoO3sRRVdmULYLAwTl7r71ypiW8VXdkENhmmrux2SwkiK94
X8NMaItGOLcDppuicT8KY0r3usgPo07cbZnz/VMU+wSiifQNk8JH68XSrWgFB8N/cxR0ly73z1XP
j/1jZrbBviOTzp9sOQg6qE17Vh7eEgtI176J0qOzpPmtNse/3aTkIZsLhP55Er0v7mK9L2TskX0V
2z2YIHuqrSPGrmJXaqKn3NK3jmFBMzpgIBpNTBIy96YWkZyY53PxXy1/ZfS0rJcCaTh0GdeJc9e8
Yc4fH6J0HrZohPlW3PSs8tm2tj2Rb2LGOS9mgz9HYdauPstFsWisT5ngYf7JiqoH+x33e8alB61B
PovoNPvHHI4ySZImPnV4wUtR/fOm6BWsy2FK2786NL5Jemj3k11OOzNZSIlxYdliPcMrtUCmPjRh
cxFrdW9bTbsnavwh5PaS68GLa34sCDvlcwsCfl+miilijR2LmB4iCNz2NC/ZuRQuowVRWdvWr186
XQz71lq+59medj9S8Uiqy0oGP/xES3mzS16gTcP9R0X980XUs4y1EeJLX++iBkivOO3XpvNqjP5h
K7q06VHtQ1JZVQpz9Rtv8G/XJD1S4AEY1ySr8U8Zhod0LFEhiWaMB5fiuhbzgNva1Dvbq/6rV2bJ
z5LNh/TC9rLaadq/VVD/ErWZkDG8S2U/7OYeJX7RBuZpSrzND9fx50sCYwRd03T4fwlxuTG0Q3em
Tto4MHwPApoBt0eFM+kaQeysHwzAoWtRC8x6wC7EzDgZj/quWC2iyQ8roE7b3bRKlGARDefWHO5C
+uVBF/5j6BfwBUrvsYfMcfCZ4hld8RT05HgMHh2YCRvHmKZodVZpsO3muwqf7GlsI6gV5jptlres
IEyzs0GtKlItNstU055F9y8Goz0GEiaCP5CNolaYS6FCZy/QofQ9JoncT61tILPj/77P3HshvXTa
q5aSuzGZfDqtwiQwE/81ZV9hNsj9wG+yAqjAoi6X44TOX/81y2h+sNcvYJI2ITKvienVJNfxyLht
1oujgwehSwM+WoZ3ZVvUp7lytsMcLMcfZX1vWFVcJwOzTtmhfBcp9m8GgkbzRUBhvccP+JROuEQk
W8FWNMP3EkBv69BKxwNpuKyl/g58xkWNwlPq8zKA0oKH27aL5bkKw4svdRZ7taEP4wlbHflmdkjD
zqzRyQX6bNHiYvHuw1kwlu/SV5HNhJRjuiVjZgrYEcjFnRYLFbh78LOBh+EB/8e9tAMBTSzyhCl0
HKocZjKTzqU8/RxEs3CvQ0pfcSHc5UKn4KUpk+SA1f5eEq76OGP4fRYRCiVg0e+LIIi67offP/+W
ZihUAifXsTP+mhrbutrW4D5qj+ZVXwFEawkaOErJiIUEKD71xM/iNDLpn61Weau3/40qe6gFQ/4y
vEyumyMNGfWXjQOBYNs1c8dhuDCJIU5w5f/io2VUjNtmMbv50tQgaexyvMosd/bABeUGMFJHXJ9D
d89PrBSv+1Qwe6GLhR+B8EjsrRvCBVh1c5LGjWtMe7MykuPgMELSLYIHFj4goIE52qDb9CnNvt0E
BFPbEwa8iA4/4yyfhNYhW36fs+yWBRXFXF3bOf3uEgJG3bnEjWiFJ89rgwc7MvwHP8svqPTDQyCm
Ngaq8otEEvPiJa23N/zGubQkVG2kHkrwry64ktZwd0RDYVlKxwGRTvEOVCyFMjLM8eQlEt9r1cfw
AUIAM9kv36ubSyqNEUZyAj6HEILjvIT2w9jSmp9VNL54S0xO7XBLGtQuUUviemD6h3JE9AReCuu4
RS+nrv42DqcIWFkd92V4nnJXnqw6es0nyzxOVGTsExJzcWh5x2q1MllNWpFEhMH25xf4CJtd0MkD
m9KUbfLyKcvtp0JL9dI4jX9oh/RZGsT/5cW4kPLbNFeaMnAkzeK5kma+x4jxSprSyTCc92Qsk8/B
s6dtrsruKrj6Q45/UQ45O4GrkB5pGVuzNcLfhfYiwECbk/GQ6YFuFYyfQwG2EyBRJQ/z0id7k4Bd
bEV0TVXnz8+TM0BDM54ANUV3d0LHAj1LnIdz5NDQlWpYafTOcGwXnqqWgjLOio5TOL62oax3ikwI
llX1ZcjoGaJFfSsZZ0lP9Reip5ZL011kRHRJ7iX2gwzmazCqNa88cvdt6pK5Okz7vLzJ2UlPoavo
xyt+k/apy7pk+i11mD5ZY3No7D7aedi3GtgETaLIhKkGIhL9C9Xp+Gwsnd4jkf9QeV2Dk2nqtzp1
8dAWh7QsxCWZSmhv86DPpnjJtDC2mT1Vj26SmXAAaUjZg/vimehUyBA1bpm50FAGYrMJP5cmxRVu
OCYT0oRYLIRWRYHao6O7t+mMQL4pdwW+iaJ9sIZcvsmw9NgzJ3urdY9egLdtCdv+rbY+tLQEVDse
Dx0yAtCDq9V63sYgKzrf2EAQ4goe0rHw9MsIDuAylljOR7O1f+X2AUeVf45GDU8ymL1LN+ZnI7I5
fOVYXwiNuCaNMh66gWwxlUV6L3WJ6YgG4AaGbXfo3Ny5TCrzjgAHL+bqsXa80XnrWV+oKr1ll/np
l+AyAkRtanaRgBxWpO24GYirPkxt3p4qtw7vsxK3qFjuSkcC06o972hKyWsZGOlDti+EUZ3JdaSf
DvD5TTj2J1vfBlfq+JbPBDWnKCPrjBVHFUaPd2aIWmd5dQn6+g9xmAY4zI4k20J6H+XeK9NPu2zU
LaNE3C2w/Le1cMfY4oS8LdJ5JvTG27HhBzt4kwXy4czfe3k3Ah9KBES4gGGbTlEozh4iKHcURwuJ
Igg2DMf0zayXtuOvKwnbus8t878B+6WZBt2bac98Y9jv/noQnnLVhW9CB0SFM2CeA/EG2woL7Dyz
q/e6+43nnLmTZaRnyEQIywOfdpkCuFkL9ZAu6DH8tiH4aujfGgZgnZV9Y/oj7a2O89Vq5ra2HycE
z8VWLlHchT72warTm3nkokOYxXtWl+YpcZoq9ryuPZaaBAB2O7YpJDmJOWikXf+G2ideglnQ3Gcc
52NJQax8Vgefq2Fk0b6pKZIT8WtJSAtz05SrnDTU2iZ1Tl69oL4hzcIuMv8MFaCMUxDeXPCC8COr
k3NeofddFoXQjNT3sh2YtkV1dSiDfn5so+KLvyUh8pcJexC03peKUly6mRp2eTSlB+59O53M1sfI
3bDX6XM6YyrWMO6ObZ2REmeaw8my+NyL1N11Y7A8VU3DkJwMuW2kMzJnwYbtK2wpB6KN/4Pmlr2U
5ewi6ph+NUJNce1QHJoJ1m5ef2g4zjW0snFf9y7LmJAIPeXJk8LoDuzK481BjwfV8+TjVe7aU1rI
Nf4dPRUKYb1noaltPoIrq9PJPYbLygMajKttLJeC4xO8JNnVBal4sCSXGNJ5dc7yuo8HPtHc9I0r
1deN1BZuRjZiJREOJw4JLGmSbOnG876zSVv7oUBVYEY0p8HvEVukVquxrNsrXI17LsfXKeoISA2G
cDerLuIWnF66vgtjeugtfzMCbpGicNL8zUHv/OcloF962xQxsNfixnZDvYHB+lkUM7qqLFPbGt7+
jl2SSXhSJA+NQ4xVkNYM1qgwYmKrHgm2lo/Jb1oQE3SwQRxrmhiM4ZEINbXrnMYluOeDMR5xsDOj
VADBAn9FJqiyutjVVXv9GngI9HaQbXZKsuBjISKsFkH11iTmjd40azGrL5nuJc+nPLgaO3DEUyu6
gp/Nw5fcTg1guZKxQiDwfQPagXqreNXJ5HqY6vISaRfkV6n5kJMAO18p70bAwsRxnjdEnjnd+E9L
tz8ru+S7b/wvkZY16kfc0UEzmg+GnsfNFE7RySK+LS0SFBKDL4nb635bmY18sMtTqj7H3ljtisMt
kPyoRWXHuvJQexbOcQHXRfiXmo8YzXKgEDXmKhXuuhbSpOWj3+x0+GdcovbsgVYgxNs+Jx4Zm2Nf
TpcgmW5uMzK+1dE9Ik/9qnD7G/Wz58jsxQ/T/Arj5Mk0mLd1qn02BOLDMEoHH7qIe53BlNYFhV7m
Bpc28xmxevgvGwVKCBPXMrru2Qj+mu24nO0yRdZT9DxLhihm+zIB4IORwy8ldrqTfpWe4Dfmp9Bm
bNfbKXnEhg9J0kleXbSJWRC1u1l3nyN4v7qwnoA2ZSS0bOji9BCT7cdBQSSxWtE82q1ZIFYV0Ne8
knzU9cQNEuCMWBXm48h0cQul7D4HA6t3KsxjGmIkc+G3ZH4gsBNIkhpd+6zacERi68RWa1EghsPr
Ei1wjkakFX4FrteEZbizTS/fNWXd7UenOg4Bcp7RKz45qu1dbTUL0vMJwXcqT9ngxgW3wJPl+m9p
1kiCdFqDwS1B2T/pHv5bZZCU3lK59BVT4sghRg2a9zYqs3dfVJQ1JKvHNp/3niNg031PZTrfZ+0h
TlPqL+Fjr1kr3UNRekdn6r0dzK5/vRn986rZRrVa//F8gjkzPe6jrvCvXIZRWPpgynrh2++OyyA2
it5IN/wqJ0TTOkKOMFswT0P5YGu/v44NI0i3HkBXWE2Ha1t2Xww+X/gkPtyhnk7w4igFs3uj0ZZy
/NBKqD6y8RFO3/IrSbV34p1DHNG79TNh4qeoTZeTERQXpeQ78J0KLXDEcZC1N49X/GwYEwmfAvW7
HmGftRgRB5hQqTeMf/gSa0Q9Zd8FLxlAc5ipe4PsdvzsghWvpmErkNvPlEu3PB/s2FVLvk9pO/mw
H0qXT3SZaBsmvvjtB8g9s5LI3cxxN2lQ6OfGyF9mRem5wOo9yI9lIMW2EFgZhYWdyaAlRKMNJ0VD
wKixJ75o2qcl0rB07NjdxlwD/2mPmY2ypKa5AqIUXW+jpzDmMTEN9mn4Keur1ySuPdnB/EtNKFkC
glePILtJgtTmlke+PMopdJ/Y+r2nqvYVE2wOSl9292Row7Nv4qK0jZCKjPiiXnT5bztTJy5UFQTY
dOcGhrWReZ9d4aXkVOoDOihgUFuG6aBOBZ2YYZbDzTLpv4T8WLGfJX9xnSCVEH69dcUCnM6oi5Mq
xnsTaudpMBxn24ewY2aHtocZDfJIGse48XPDjGdvIcwVaPZRsORwtTPbJQDV6f7VKbd+K+2RSA+g
H2iwPrmpnGBhiJHTHx6/GeXeFecrMI5FBrsxRIEBLVD06bVq4OwuHOhMqhAsoyf17ZphORpWLH/E
w4cNccKyxiqpeP/hc0rpvuQTfo1+tM8C9bmKvNe210lcPyDqYViePav1S+YDEA3G+u7VLFBufX7a
7atpHmFsRpyNg3WLjDiQiAlwWuFWIV8qw0WxpFcbUUW9oHkefTRJQ+ugHy15Sf2o3grRBdvWYIW1
Xf5tKHQ0Uf/Lki6JVcvXDMlRpPIgEm+AT9/cxORIOMnsWBHSvEo5b3zKikmivHl293tO3GM50+uu
UUdxDlLnIOtpQufqkXdFK+MbjShn55vwoqcuRIBr4/XegCQDYOgP/7m5n8NNx8lhgkOtqHgwHtq3
2be3pe0d5CTPtK0F4dQBolkT+QnJgylxP03Vv2WVC/YtN96aSqHl7yX4F4gtG53BHpvkbwfaHjL3
awD5iCYWJJ3K8b29ikDOzEX9a7IprNOu/eXRGzGoN7ypPvSLusgGCag186e6VkPnf8oyKoWu+mBN
frpQx+g/Oum+84ffY4aE3LaS9ygp/pRz6R5KwyR8D/YQZ/wWxtzGhslFZiVFtr24G7uwnmFyETtf
sjTJn4tLoCHBunjJcbiXxnNg4SfxJic403x7Txe/ReXcdHQIEMKK2j64xFJv0rB4c8Fd2xXeAxra
K7fV0LHLBxlbxryTA3yilp5lK3h8ZlP8lvQHNyWpzpSYDp5Tftix1v9VBiysVCNM4Zy05h10GD/c
WSUBzVj0UdYPSLvoX37LcP4O0DV1De2DsmOrXRbzKGrDO1vWbrBSiJXjEG17usli7v/5efKp/UHH
YgYd1laPsgiDXTq7Z2oGGwAEELOj5XpnSJVIpXR5kamN7HFpTFTAwVNb0qVRwmXeME7HcPLwDrbD
Z1KG98AqV0Ynt3crGs4L4xDkOET5PPSTQvNIm4XLNMrRorW3Q34WXfcnDSjk4BTuRa+aqxWco0l/
m1VtxHRTor1Z4A+Z8u/UnYZTSXIJ/bunwlysE/g3ZCR5EbuSPSoMnIvPLzm+lcKTbx3CB4Z/SQ9+
WWO/qK30z4TH9oNKBd110Fy9PDhMyfQeUHNvXRC3NLyp7FqHj1Z0s7eZOtl/lgm6VGkE5W1caDn0
hg7JP0YXHiGeHcmyw7fGG8CDU7HdiROKHBv9LcLAKQ0dFCX2Y1oG+KCYd4DQeA8BkvrqFPSy/jQd
shdq4z+jsGFja1ZctXYXPHBQk7HinMF+sVHNyV43SEuXwELdr+RbFs3zoe+GpygIaNrY1WV0jPDB
rhBqtrgVr9XIQmC80b96lLSzZXByNNxmW/6Mq1prWw5KbvOM2yc0uF9cyVDH4k7cLbMycChpmBgG
rr85wbxT0/LaUDUSZ1uSXURa8zV0vEvUdHeqO+TyT4ZOIGsZU0/eNl2YwawBREXhsiFLGkwYF88Z
EXnTLc/+PDIZINh24e4ZN4N79yfkbW39ampAgMCics4wRCsZoSA726DD3rfGk9NCUWPjtTsAuLK9
6al61ubYgaMpy23xWAuUrys1Ic78MDsPRXZL+xRoqdKfiW1+SxslmZi5JHGP+Wa7sQARHQyzQnk/
fKeTVe1Vds0ViOmsVMs+SD3SDIepg/4ILK9PHLGP/Cw4DKy/okqrS2NWDQB+RKdyiPZk0JLrzuMb
0p2Sujg5E+K8sREs90ahwEn+S3L931K67t0zGedExXwvJTfJvORQWLtWrr9AI8nZA0wN5McTxmvQ
fxKkjm5Lpx+Zl9J1xwbQz3drCUm/tu0vX6Teuc6Np6YcTuPcFg+VaY2xC5fYSnqHXPbumxVRW0xc
kq67ugaCytC0ymsTUVEwWMJ2oMe3SSHNWKQeL07VnSYCRaYxNLZ0THVct+K9iMZnv0d7GvYM5WqM
sUyCqND96qupSiSsEhlliwJ91j3hvPli7xWE6UvQkZYxBm9Db1oE8LXjzjfb4Shy++yYxYGzrjk4
RvQdgQv9qMzPNlNq79APOJJfLfc9vtWj1ipjaxqSY08O8MQ1Z9rbZfDL6evXgJ7zLomG+dc0AbfT
jDiTHNGo/Tm1CUB/nb1ZigBl4N7lUQTBsM9zO/20RLjz57q+BXV6ZCy54UGE8SKyY5N/KMrKa4G0
ejHowWq/OtODX02B4qLJ3uwsKjwIjJsagueud5gSTpDxCst+NtgjuR9ar0WScB51zQMBog9L1mO+
jWaUtfjlepf/U0deBmbP9l/juWgn/b9TBwms7rCztSWZ7tZM6d/XyML4xABNOanN/A5rXM0s6Shb
7A3eLLemIqylTjqD6Y18Hm3zc+Gb2ycKS6MbTH+BskMdrc3l7o/BXQ3sW/3c713hcYj5ch2GTOja
rABP0tnMbHlf7JZWFZipgt8nypPP6PXoNuGJlrqO/ck+pMzetlNaLydv6PZdoeoHtJm/IlGEGxfH
xUB6yzgHr0q3b/YoX/wiwM00HIlchvo71adUmeVTR5rjU0FZ+OCZ0UvaKRMJO325zFePHttq6/jG
jdmX311rFGkXNXLImkF+CjKDLpnNVRo9QvPRgKDuLDbvcgif5rp/otTuY+jkp9BIrUejNMkK7Tir
6pwsb8e+1HRNhJeYT7zDFMCr552DZju4HdUF1nbHn9cL/QJxTEAn7Gr8LSa9cq97DJvpNmlu3Rys
S0dEZdXf1Zp7Prv9h/yT16bC9e5/epEHksSsSduQ1ctie3xuOcJr7uk7Q6kwlrQhw5YWheUzxtYY
kdAK9EvE7UfXeGMKc5t4i30XVr4vmjyNI1UypajVITR4PMORICcgezM+CUYMxFmZ+wlEYiCq7iEs
DWu3hpfmRQTeLmDsX/Rx1TEe6TP3LSV+jkONPaN0zkVA6WUiTDeYiPYFzisqOeCiQXUYLba6zFsv
HVEprsu+ZlsnIGjd2/NMH8y5JxnAxlyyYKLRTAEYH1DDszCz8ZvYcCsOsgYh62RutMUO3VrD9DhF
36ojgJNkwFe/ZaGkzjRtFJdKt7T/VQtlbKkZT2aG/+4V/8nC+TdpcekC393NVd7tQihh/DA09XDI
c4kt5k0/WcE9SAO4jRhxNR3aqH+nv1Y/jM74HnSWepg975ZzK2XWUju3qMaUMCV/y8AeN27jERpm
EOowT+WXrMt213vPpMYy9J2St1CHz3OCmX1JTfvShfPJ9ieXmzEBJZZo/2hZcHXQEOAVgB1IdeOh
mxyeBuXuEGHbzuX8pSw/tlRXx13wNQeSfnv1FVnLcQ5JFse7Twp5a87gI3DEyhz6VSAtZ+s4+AZA
AT+qGiumPWimDbfQTO58gntEsgTL2P1BleNRkRUmJk04RWo1W9YviVLL+GSk6+TKCxeK6g5HdWkz
DgNXoJ3HZSFyPAjlP6P81WPqbYKw2wvfedTlTBTjSqwOcmYuzp3e7wd+7CEJuFwOpEsRuxNDDOX/
6j014Zh9zFpMWII7/KkVYnmTW/0hbMx0W3szgITusZj1XwPYBFEJ019+IA+wpiR9SDy3ZvMc3bVO
pzcGXnvPD7urP3qPHiPEpSRtJ3S50IJcfC7rIKTZ2e7W0R6C9Z6mT9ljpcfA0Ysb01oIgmP2bOXp
NexxgVsO9GEHeN6YoYSpi2Jn51F1kvnwK1kZ6sqdDrnkAWlqEiatUCQVDeys6R8YrgEqTTBy+Nj8
Q2LiSOlJufjP/qao2V3bathZPnZHekDQoP2Q7piYjgaG42Wx+5tqsw9Gfv4uzz/bMjKQ2QS3KvHu
vWVfDNN5lj3hoHTorl6KjMGy6QXJOn2N5j+g7fJtt9joMggAsypugL6pxtiJfHi5Fu9bw3FkkGQy
Ot1HmS3YpdA2Ubsie5XDpHDXr+aSRewlK+IgTJNUn152cUZC1GEOK+41GZE7QTBBOUXEnmSq3dM0
CWNuezjrs+VjCMdr20zVua/RqqfA+So8SGmOw8Li2uUCYKbdjy7aHwdiogTOIst9lHXE3ID503Yu
ohaP3/ApMy5PGYYlUTFcSXCxJ+iSgILsRYifeZqjDWLwr/VX82m+uiK49UZ05uK1o7UHse694Dv3
HYLpfToS02qrRpyTTfd5HN5NRps6M17bEStw1dmv5nEAXikzcbUcRhUwhZuTLIZtMfjPETCQ16TC
OZ6VRYz4qdj3fbZPVxhomra4nlNFf0CldGZHy8BiwTcYLN1VQzXZrSWwHfzM8vKYq/lyU37GUCz9
gkGSb51FgpICpya9EEyqgjBMkZRGrrlzzYrYFRL4DtXgwaAqiwiPLpImwPh4NOphfWymu7Om3MCM
Oegn4ruuAdjnfZJneWzbLx6yjx098T5uk+aaZEPGvMi2TjllV21hpkCq0SgEUlPZktpE2NYaZz2l
lb7YyXwueSZbL4RcnNLBduAMTwtjZ8+lGTOEc3tSISh+0P8l1AHHibq9ixZ/6wDZHqqS90wcIfIg
Oo90t0t/JyVw36Qqd07hQugPx2jrAx7MpM8pd06b8Jot0cztKiP3m7d2C58DSdBsNruiSG5j432Z
A4/Bw9ql10vD0tPMFoT4gkLeLKbyTwLLp5CPvnXJBEz8PBRfcLkh7SRztStdkoZtrB2yoLMbJtU/
d9HEI5rz36zjveaq5hQKrkLKHdnplLzjF+gQSR1be0l2hVUdC4YwqhVyO7Z4G4Mq2RJHNGGKNlEd
LVsmk8Gz6cJkpuKKM5kX/O5OxWZIBJH2xhtixvwEbJbiO1zikRgqh74Yb/6L7aytm6w5OuN4lk54
GCqGCmrOeE/sziXfqwI63fKdQbwgRrzWL0Uy9Ae/f5O6WWJzCRCbZwWN3uFqDstbVHtvhU27cCnG
A4KCWAU0jSpYPUTzfkWtnR3V97j4HwvTB+x/yHem3Hqu6sLfeWRWbqLc/85C0s7JXml3su1BNpCi
sQ5vm9mJ4S3rTc9tJGjrt2HmkC2uWIv60GJWBzjnKCN9qnJ/1zBeptJqtPdF6iFWNQ6Jh4KJ1y4b
ZwwUaXOtG5gcLe9TQqbGR4kZrmuKvw2CbDGlwdnxmTpFFIEzx9VAH3THnfjUUi6+L/11EIv69DIP
S3ZpIrM8UYtF/DP0+Nlrr71ZXqAKcReIXgi+uTvSHi42ToVE8AOQOgJrJ3W4fEbzwCU5CI+tZDlR
domNs3TtlzDwmLXCBno6Wycjjw4SLkdYYET/03A/jU1peCevQ7jp13a2zZEgsAmg5SptvU8zT1wy
Arm0Zf2Xzwmcjly+WmZC+8APPqQrD3ntE+9rSOuJ7hxe95TGsMNYmNGe3iaM5A7018VuniokMMr7
MHO1Z/iBSYkrN5ESsTt5v8kQnkDM3ufoMR8b+xfnBD93gb8sxx6+EF9ITyUkhwCMOSLHdtq5Iyhe
czmU4Fm3HRFzsTVIbksED6xQMDz7hfM+qk/Cl9CAmKI6LLO8s4pqAhdywOsJAeOC4jRYm7UMmoYO
Go0GEytGsAPc7zalyH/BkbBITnoTc30b6RPvmynZNxwzu4xx3jb1R9DxxZVH0L+gjHpakqWHH5FR
nVbPix9eFWTSMQirrR+JbenZKFbKucGzRElsQxTwFhSxY7eGZ4HNTToEVzXpNnEg/pDbwXR62VKG
P3jYV9gYMjqp2rirGahH2kUMu/HWzK2z98Z62rp+RcZyu94MsIMQxRdRYNUzkKCe1FOYRD1THkoh
bJCJvmpiMY6mizVztHoWtsm+t3jHJag1jP2EYtWGRswHTlgngkOIxrCyOPAJrMd6aUQ5xjrau67d
/CrZF+ltJzfUKADzzWw50jUYBLDerG+OPzEIpU8/w4eIXTTFyWrRvkTjzSTvM3Z0Q0Bs7zFaS+o9
yqvvOoNGUdpQAATxfHvwv+T20G6yuahvdWAMcZcBkgmyIngENbUPNX7kEj1VvIQdDZaMV3CJ3GsD
Y74NIi9Olc9O4BnXoa//JasfkJv0bP4WmWY6p4EPiWePBMSzCMR4MoByi3Y1ydfa37K37XIHXE1K
kvGxQhiz0MAtAHy3nrJiDzaXIhDtMRsVIkb6aBypXOAaZHksu001syxr4hwZAXEbG6lcNHMzYv+e
AXVz7yIMzB6+rDWQ6UcPXK1pknpNDhvWDLHMpVhZujV4ck0Y61bNX0OySe5WEm6H9U+veWSps0qV
C6yMC32qfvGnk9GN3qkW2SP6Nn+PgBtDjzDFaxWRd4blyd4Kk/XyM1BTCAjTNR/NJCitXBPTGMqS
nVb12ckjTu0H14oyCgdsT3Nuzt7d/CWwLM1EPnl21ky2HyxsQ0xblQz20QvnnushGW4/YktOght5
MN4+CssHf018o98N6ErkV1rPNFfG7nVY843VMlrHjMg4j95l4AObTBIa4JthnMwHARxar1lzP98O
YTb0JPnXuCxeJoHvjBmOG9fBMm7+p/7Wq3w9V+Mzze5+D3kSt5UNtcRUiRkrpSdQPfT0ECNoUP+G
J+8y6XCJUwSsuXl9T4KeuWbpDTVP1V9IjPOtiJb4aiZMG5vcYGL4iCFDx2vmfzpQxdPEy+HDbN5W
WY5Nfc3xi6K/asASvigk42DbQNPTmCT6T68ZgANhgJJzGLfVKiptV92tETRfINLtXfITJKig5uqQ
bMGUkMFVicGYJngFnRyiOkTNubVESnCB1x5lRk7hoI1Piw4E45XmPlqJF09rqiGv7RUdOm49Ag8b
4OYESK1f1jTEvGdADEEc2D41TGRra5O4pCe2xCj69jOmvnBXkEMSrmGLP196ohd54eYDGL3lYSrz
D594xpyYRn8szxO5B75M54dijQ/2wIAHaE5S/tMOweNNhNmbDr6cMIXmsZLgqsg9OB64qM71TqVl
/5caikTOas18ixJr65KzEKNZLuiBEU3VI3GizCT6DSjkSKAH4WCuh2yb1Ll3x7YgcbHJRYFqALhD
OEvKJHzAxBHbTWAQsWsRhLPvVi0tuZzflW2vEsYGq/nCkhhTzO722H1xxf0VzhaUhTq4cgACgTfl
8tCurtqwJZ2tH/tnpNPTLq+D54jrgMeNpJ7GQ01iBBx1uprLAguiG3rkTrx9BlebF4xN7zpz2+3/
cXZeS45jWZb9lbZ+HtQAFxeqrXsenNop3OkqxAvMQ0FrefH1s4DIao/wqsrsGUszJkknGRTAFefs
vfZQaB8Bowv2vj564/R1UQ47rD5+ap0VRdSdjL0rGwcWT+rVSmZzQDslu0J2d5rnBZCgtnkXXFBr
54gySUuMWQsHwUQOkJ+PKxrN8pYgE9/jd0N2ugWJS44SUzTtLWOteZQyS8uqt7WZPi5nleFTDRlE
2GxKPTxq0r83ee3NclguquflYqoLOvv+XTBig2i1q1PhM6EiTnBXWZGl56qX1PD6LYuOD4Mj55wR
8rDUHB6o4Z4mEVzfDU1m3HY+ujulnxi2ESbP77YuUK9U85Gi+3p8lApOlB5TGx/tYZ4d1KfQAKan
VQEvYWF5WeiAC0l18Ks7a2K7UhX+x9zUziTLRXuTMcnus4cUf8LWCCY49Wmo8fn64LuXD8xzdcwa
A4EzqtFs29sU1WKh7dtqPrpjefvGcG3DQO6FYrNv0/wZwPy1VuDvqkmivDSzg8d6isIcCCG/m8hB
btfefqGk1934jQI5875FsvMccLacgFinuxtNDHQyNYrV0Zyd2M+DnEgeO4OwOg2GV3LpDKtbNWpE
GBYFD31CQ9Xr0wD5x9ZB7HPjlQ2nmyzQXjkJe9Rf7FB/8I7/Le+y+yLK2+a//n22N/3mLvJ0E+Qx
+k+qcga+FzxOv9KNA2/o2JiPNQr1+PtkSX8dW7A6c5tmkiKO8CbuOX7x08lbhCeCEgpdM0VgJGW8
3Z+/F570D29GmoZrCWk6bEWENb/Zr68PUR7Mb/1/pWGvbEtvZpc78mmHTJktFEckR4l+xkD8yI6E
hJYaeBTqK0pBUM+M1szXDeHk6JbhvhXFY8KpdXKiJD/NSmhKzQ9lmCQXm0pZ3hMSK1VI9Wn0N0Po
5mtHAEeVLCcxb1IWjyLztk2zdo2xoDn50kFE2dLpNKK2XrVurHDks3AaEtA+hkwe2pa8YG+6kKsc
/aBz/0XvdXdviBK2YYbUiCmn44SnH6tnM+hL6+SzsrZYAoIVmmD9qpURo/vQW4c0oWtgFaztpcX6
J8CY/RRIyFNDTA69TLVPEBdJ3T0Qm5uuhkq7iJFmYRaOEeInPfoweSwt7TTfIB3BoRIGh9h2+0Mn
24Ovl/Yd2REfRQ3ljfCO4hiZbGyUTzJcWbu3lCGwFdS9ccldjvOyhuUqrLHZ9OY8Y06ueafP/cWc
ADMv1oIXiihpQM+cXTdcISu+DA68IruhK4Hk1tylqY+grYjdg24VcNHY+OwEQ+mGwk+7Q/xgkAim
f0ytKXvQLPdBVul0LihGr9tSYpqPyp5jOgbmiXCYxUb9JfHz4Dii9sUjQQiKIVLtROXwG1OFAUWX
t5nEFBEHI3OP0jd3kTOMJ4I6oDGpdjyjFNRWmbTuMMAXXwhfC27cK7NE/orQICIRJ9zTtbRePUSP
a1eUL5E/JieNLiWqNslx7yenUE5M9JQWi0yIJ6Hhc0qn+BO2kz30AXeDqq1FISinD5lX1CsM/T/M
UoidnnEw4UdR6KeT+sVz2s9GagzUPimFDSrVz9Kus4P0s/tuvhXb/UCxY76ac0CdTdGmW3KyYKy4
VUoyD1o1KoJ0+/Wxw5AXOAKK0vzw5TkMBVSMFDnpywN1R3PWdq/U3repSiA/S25lW7LEx8tGmLlg
SWpFRA0iozuERBM+NGNd76WBzG1sKPm4LzJGP5DTiA5dR66KwCFFT6WPhSqqc+HZ+prEY52zklrq
xEoKFQhpG5yT+WMzHNEOZfd65gT70gb5F7vq5BHZcJPaiMfC1j7YRlVvhVZ/r7RQMLM3zAAFVYw6
GYCFFLV8YL2Jqtq/SysO/a7z5+gbIbdB4WOH4ou9awefOIchcc96nZMT3kpgURQLH9Cfk3PievHB
lyCyOh/XXg98ySjj8i6xflRBPzy7KGksow02TUKVDmWmdYxiQm19jC+J2850DBS+jh1TC1TOFzco
6r0regkFsXtstKA8j71NH9MYt1FJ1k9b1tgWO9B4U1GnpPwwkPmSACiLQo6GpgIr0bTxRxtYNOvi
MDcvsa0Pt2ZRbNIEbmRs1kuNiST7PgPVVoRy1Y7DcHRANKxpTtdbBKOEatjTF0q88A51ciB1Vezd
1I3WFinr6z8fnA1g++8mCseypQTUb0kdW+y7iSKpDUG4m17sURSsWPrCCDLy+FYnEu5kDcJng5J8
rzmOccwQfC/cCIv3NCZrz9Kjk+i1O6Nio5STA/lCr+UH1cS/eItidsL+QuqXeFQtQhIlLl7pkqT8
7i26tU2RDw3UfjRic9MEtbEaXBp4aL3EUU/hDndZFn/3GcplklXQHQWrU7Li7vt4WBv6Nc0pvYeU
D1f95La7vh6ds41YLSpciHGDaVDopl9FzZCAIxb0lDoL8RezoIF1+N2ncMlg9DzblTrJXda7vIFS
Q0qvq7FANpZXZxlY9xjwbsj9AhdkWPm5yW7LoidPCUMWMbC7aMwlHU0EeYw+A/r28lnWUbT2xlfa
SajmigqG35DhCfvzQ0K+S0bg+yaUQeiuJwzH9P7h+8aGqPmFX6OEjwmJE6TbrptSt3HfD+s8qHDI
NMPXMaivVevWH1v7K9RmEKZ2U+/aHGOH62fk9uZQqvyelOrM+5BXzhF+yXhyEXFv6oSp3qor8lIj
IW5GP2PDkpfWbS/xkFk0QG/KzDF3/VALiIDZTrCn+ODb4/d+utOUO17LMkADDbgyiDwbtyxSfx2w
ZJg4CCOo7EdUk/Y18VA/l1X/++v4H8H34v7XHImvRalq3H7tz1iJ/775f54QdxTZf87PebvzP3+7
dY6+1kVT/Gj/9FG778XlNfvevH/Qb6/Mv/7Hu1u/tq+/3dgsVvpr971WD9+bLm3/nocxP/J/+sd/
+5+FgVjuHMXxrw35H16bkOUcNejfIkF+Pu3vkSCG/TcWpJYNksczsdkzFP1hyTeE/NvshJ99+iwe
/54GQoSILrCxGmCbDC458RsS48L/+ndp/c2SFjZs08C8wwrX+H9x4xvzufc2wkjX4qyc40Z0VIyY
zN4PghMYpE5rOvuaoHde53WiDk0bHHCYDuRpZ/kmMyG8uoKqn0cuoz0Ux1wnqXRhODWlW2292tvH
OMzOWpr8+OWb/OOY+3UtL34/H5d353mG5+i6J22+oHfL58AaZeqELdojPMPVVOC+8tAVIHmxDlFq
XAvpP1hGYQOAjrs1qmsYuMSN7qlxACPO3GiTBEhq/Km+CVnSnfypo5elkGKZBL7fdX5EDBVAqgm8
sVn4X/7i7c/D87sv1/NM/Awu1hqb35+//7L6r7EsD3VhyOvkof2vpyK+VBMih8QpKflNEjM0wXj3
gEY7c/hE77q9bw1xpKEZEmcpmWSC9JahJr84iHZdjUBC5u5nD/FaVGjuOs+oQEaiqg993zwIRzRH
ess0RckNNEvdOVEsuv7FZ5q/8t8/k4Of2GCMZEQ3jfefSZhRkHtxal450PNdTaoU+kIasPoQHDpB
adQJDQu7xGBsS0oge5/B+tYyQnUapU8z162eXTyDRyczt15cGRfpPokoQukcJ/KBZQky69y4Iem2
/ckU+W0E+/Vomk+af3zrnDuSM4qzynx3NOUlIXSUocXVKLG521r8oDDTZ9UcWBn5Kyfow2OOeJqK
fHLuu3T8XFJHpiVnWRoC8QgaNQEKoLyCadyaXZHRyhuiHUCAVcVHOCIOPGs9nWHlNB5Ssjy8czVz
0xaDfgwlxgJ0TWoVR4k3Jz2lW44NSmwypBXmQro1DTo7bSY89goTwMkBCS44sWinDXizHPPOCgry
7mQR7Cd/Cq/s0NaV32KM1jzjUKngQtiUd14uaJ46vZ3t2Hd1rDr1syL09UAzr90aLL+kD4UVjID6
7BV2i287+tBrRXeONZluGCrGXYPhiVhGY27ZtQga5mtDApo1JhYTNWTzYOIUuuiVfygMb+dWzFfD
YN8MdkK8rqzR8CWkwht4pBRZlhQQWeaRFvJN2aN3yKLmI2CL4WYaXXkNjXJvZfiB/j8O1YUxAgrF
0E2p/376uQPuxtEJxVUT3al3qD+mbl3jwKZZ0qXy4DriAuEO5Z9qnkN2ogSYu2gKggINvfCNc1iU
uw50qcG0fUo74zpo6yAhRcCcCRtT7Z09K/c+/MXbnt/W+zPM9hiYHRKkBP///W3bmu7Eo1Ub1wmM
NAN3+IAm6850ErjsNsKGCsgCP3zAZsZx87PElBdpyWPjveqeLrANRD+W9TzeAvPQAB3XZIhtt8qn
taJN+leru38yIFDiMF36rh7Dwvsxuve8PKmo41wztnL3uprB2QnhuukphNgNwT+v1nEOfCLHmD7l
yckI4ueITcjhz7838/fF8jxZOCYpkSzkWW2SsTSf/r+Mtr5yWqYmfqUu7x+rBB98Dckzxs0bmTeh
rnUvWf8pKXK8A1NyDsToIeAW4m75KlXTbiOFfRfAhFxPqlsFkOVicSgrRNp1Q3BxFGsnfpwB9Um+
78fMOYiop74li0teUVT2DY+gVQPhtlPpJ03DI6TF6cc4CbW/qHGJf3KImKYuWVIYjmX+w0gmpFaQ
6+fr12aMvspuiI+DS1LFVJvOOo2tB9UkP+zCvYLrI4qQfvzn2DbPhkKhICJzQg7YdjuFg+oQOuIo
WiRxN5NG/dDLtXWlgZz589/G/seJ3HFYXDBn8J9DPez334a9qR5pZo9WrmndtchI0mCQ3k1O97VU
rQMQUdIdSekKdU5ibbDQF0fCN+WhMcW6S6x7Ayv9RhbjV8vt3RPqkGRtucVnqRuAz2dDoemaySEU
MdI/6pDC7pEWyg92G7h7PTRrYkPCklSNKNzPDrWQTdc6I4p6W+smZFjDyU5dprKTDl7fC4oj9Qf6
CMLFLt1DZI3JzcCim8H/gIfg9peKOhSzgnuHbKrFGiDuMZRa6MM7EkVL46p1zq0Zd8EtvsFH4mnN
52zUKO6JQtIdBa+RZyMFX1ODDlRv5PyhRI0R9c+/dzmPFe/GEkdwSuh4AEyPAeX37x3xpN+5yjOu
Hl5QeM5T/6DCac4wpx5ia3j1NY+KTcT64qTUhCFvUGy9FAxfLcPUp0sfrJmkiWrsECtfus4kt0BS
vYh1uiExuszALdSxDJ67nhR3toF0KhY1ECEm7Eu9fa7kY5BDDe7j+C7RcvvJRbGc4lickAec3QJe
coUk+4yddTsNyZ7GVPrYU3Jbea3cZiERCCPzIFVDp9xkFknjVFC6vzhCjd8rtcvo4ZDVxxaVYoC0
9HfflDaKrrd9aVyRA38gdz2ChxF+TGYDUlMZEmaTpuCB1BXA/yzDdtnehHQAMIOM5ZH6JfTlEkuN
Sa3tz3/DZZP/629o6xZjGhsH3cDtCaHr998wawMR6yhNrkNp4oYaEtwEFoV5L3n2K4wntaOdkIrk
VKsihJ7USwG3IL9zZ+/scviWZtLTuq+JFhCaea5dVCJR1+sn5XvniRb8Cv1zupOi1LYSPsA2afBp
t12oNrm5DzqpPwzmh8FmXkQ9Z9xMpY1lyWlftTxFqejf5NoU7XCvVptCImMa03KnKuxdYYUjSDaI
A5v54DfpBut9aaLyLdkihzRjIi/cGg6lxVxCOAgDdE0m5iBYHOaaxpe6JMlrnKjuhMurTBmaWXsU
rNXFS5IZoDhdfIt9WeIJDYZ6FXoyWDUBsgUgUchHoyLAkxulfzX+evL3moZ02S7pnFAmo5qA0PWe
YTa5iUcXSQVXLRmKC2yZHj1WCvCVOFesYSfLqr5RbyWDY1LuoSXRxTPz8KmdNMjJ4B5XIVW3sU4u
liLGHUHvhO+oRGjK0ht2Bi1HAEAKsWWAETGm69cE7G1oXWyUN4CBbnDBtUlyrxuf2rYyHsBIPEPB
0M9dcR97yZ3eaxS901bfhXH9NeoAI9+MmK5cuKIPQy/sx6zVbhMTAZyIRY9wiDIvyS6okNkcFRE8
d8VH6qXBWjUO0KUG1ETnFhd8YrjsKcC0NIW0yyqpt709Xp1V7NLALkOaLbar8p1ez3nJdNVXTe4M
J9NOxtPPa6K7jpm8dfzR3ASR75+MqNnoOL/urGrYEE1OQ1+rkb6mqCnhNmGzR5eGrNdAni4evGnw
r2pl2t0ptwd/3VbxB2NwatIOoIbWOIqnhEZdPZHHkqVTswvnylLlRHdB6JKLEJf9zomxxfOyJs33
GMDv4LMZw9V9k1hjvNYLlFsji17UCB9VbRiHjmbUamp0mD+juO0r7PpeaUBAazYNrJV97Q/j1Xep
pBtxF1+Ac5DE43s2yVMZ8mOASXkd8jktecGCdtKIbLtLV1kX1HdoISokVHDhehNj3+hg4oFghi/a
cFHn9t9JOEuP+tBcsj4F0OD6CEA6gmQmrbvKgaOHnzfdUTj6ZsQYWutQaedpqFDk6v0FkZ1537fx
58acXkGCQdNIYACoXN0wZxjICu17Wfsf6zic7pEqbWWRRWsqddDECLmnAl7sK9QwW6tovkmaz4fR
wXtV967+hOIfZZg+HfnZ4Au4JD17ytjDKwxWcycw0lDNxyVWFj1Jy2Oq7PuSU2WPV6Y9g5GuC3/n
5eHJLbrv5Le51BKaGNoeQQDCNpstsp7m4quouaQ1moKsqw+u4WZH4akN5YwK8QbzrVd59CCbITv7
ZXPuImqLuqRU5mC6X5dCw1DFx7KjVt25qQDA4YYl9pJZ9m4VNOWGjAR5hTCSviCHw3Rw8N1chvRH
kXKCjanj7Q29mpU7Z58lVxE041mZCDk6S9rrSFDTwdtGuiMdfnetmfaxtftuN9SzNiGp67twCpo7
maL8nkx693Gop0c8AHS1gf6imLE51PTxRfIsyrF6TmlAcz+MGp+/n/Z0S9sb7Fz6PV4x/V5NariP
D1ZOyFTU8iUtlJAugyaQeYSrw90LLkRQQiiS1ikL7dfOT6KN5Uz7qB3tO8TKWE2LBsC6RcBW4E70
mx2z3Ija+6qoyuNP/Tz6rrbr4wajFKyQOXEUhi8IK9JFYOVtvbD97rTxePHmC6ckSa1yKQqxt3OO
PgGUu35MvyEVC+6ndkChJPz7Ao2BRuv5qcibM+qo4BzZJmphr+73Rli/gGsQj3YgjqGmpktEvAC1
B6TtuBk1Dtsv0TR9U77m7IppThRovf40lQamKEZKw6jHY2k9hyV7oQSRGW0x40Z6k3O/rGWCOLpr
Ri26+E59CUI/3Adl5kPxcXLw/Sbrux5jIQOBvQmbvril87eqbN+574rxcwXdL63G8FEm6C4I+6OD
OH20QuTRWeV4NwYy8XXVO8XTIO/A0xBaUBnAIzCod2W8bwTBG07Y+KQx9WvTzrJVa9s8radFHfba
97A1zENXo1xA5HDTePRTDUM8a+GEztP1EWVEFsIsiNn17S9X2b1zezcKqHnsZqvbJYV2iZ5dbgqE
G8s+t7p1YxAObjJtFyWQhdNb3yxio5+39RB5edTMZikkRxUe1p8XwCUxvDXOdtT4Wjtkkb9c1N6t
Pue//gz5HhllN+htvy1p39JkXUR7EZeI5Shy2rlwgknd+iWybVv0+wqJ7qLfAMHT74TIDnGgqU2m
+tefd4P1Cm2R7Mo2727r+SIziSbrokxQMSE0ZUknz2juO2zp99E4KnxxGhzt5eKn5kJHeNGm4Vc7
G+otCGSgxl6jNgIvzXbI02e0n8+13dU7t6e5B98p3cQusPJUIQY3w9Bbm70RHZ2ck2WCnHcDW/MR
rYmxJg8jZSl0m3ejdejn6MdFN7FcvLs5DTGxJFpl3TheQ6SCxFzdN/kLJsycxQFJvsvF5ADWe7tJ
EKTco7TGfvv3uHHmYvB4883lWjCA7cGdyO0Y9nBtzL1bB7P5aDzGmLoPWsuU7KSOthsY7JFRKWJT
BRFcNuEXoLyfDKicCGC7Zt0n6l6PYvIcIGPU2Dg3jvGdBvsZsx5xVboFd8/p8aK69nDTVlO1kkHl
r0dpQ/auBn2dDgOpMnFxSb2ntq1hMdBc3mgifR28Zgcgx0LIjjy26xOIREO5hXmq3YSlv4KZg2BN
ga7CvEd6YAVf1KFecYtE7ofmaa+eSNaRRo82CNnhJm16qGP6zG2wH5tEIpVEEc4S5+QmKj/MHlq3
Yu5PkdDto/wV1MN2cPNu3YIuYxkRIDOj1STGdNmrz94N7dG2IkIifcQKdVACxzRIoVFmc6Q0tF9S
c9MliJbOyh/htkxfBy8gl3O5K57xzcvjlmvLfW+P/fncf/nnt1ewQoqDba+Fq/f/ZrZk+r79M2Wl
k0KhxuMvr50sjxEz/d3IHRI85/zhtxcv51URfNXvdQPcBxEwH6VgeEKejG3Fx721//mvLH95e97y
VpabSVAK1vwY4wOlra067gi+GLdxzBlCMxFhvcYGyS3ab/gHdto44wWRLK6Fh84cZiDt+OViEqgs
u1g3V1bcMuArYysUII3ccJFgeug8XSthe2k5+lG3QS8mXs+OQwqKYaX4GsaRfYj00LrNySu4TQZr
zmYh4HerteEjckbO5OXPy0XHPggBIPEwoiJyzcvNSK6WvzALWrcqjo81lLPd8rjlruViuZlZObgO
y1o384ss91up+8e1MkX21esx5KT5hZYnsJInCoTd8iorlbu3/AyGk9YesqSdSFNl8vQ1vRGrdNJW
bjYBQvsYDP4jaAoXCtkskg8sAPjL1ZyIzGnVLGKx5Y7lYrD1kmyTOdGjgMdKSI5J9tnMTV0uIFb+
cW25uWSDIDkiQ/ntMe5/P/rtvuV5y6PfvcwYEHHnNS5jzECoxbpzBEUEMQeHJNJ0p3nN/hS0Q7QV
b6HBHjie2+UCaBeRV2+31Ux9/5c3lz+0M7T87SGBCl1FlNLfX/HdKyx/YDnQ3zhEq+MBodbx89FZ
Vnh/XJ3MkXfx9swmSlpEs9nBIszRDIW/990IovzyYm8Pe/tHl8iVt5v/7HFLN+ztub988OUv754y
ePSvwYh5ZnkPAJSC489/fOwocALvnb8mJO9N+6jPV/0sybL98s2USZ9n+0l30Pg61n75zd5+0eWm
1wo2YFkx51P/vL7c/fbQ5dryQ0eQsyeKLPMT+t7Arpajpt+ZqBB7XbDuHyav3MDaWldsxLt5mKvV
YEHcnY+AcRJx83GJLfaWwceu2R0ZM1x2JKDQypGUJzNEOkfG+/OCnF6iQd5u+1YAQq4JCUczbMT7
k8UOY37peXhaUmksYQTUJfxjqmVImrQaBhrG/uVbXX6XmoXvVlTFE+qX/oAhgWiM+QeeWoL22s3y
Bb77+pf7fvmJyuUw/fmtv131k5LDJuq6z24XfHW0iC6WFRVHVeDlnjoXz07l5Ndu9I+jrwEUmKzx
oUgSVFglOy4dD7eGkTuKS2eHDbRDEEoPUybkSTqIZTYlJl1k5V2OEYnNZiym+kwL4jxWovpg3Wu2
b57c/OobJPwmnjoEEAQBqYI97ELjyzTjYKtCf7IgAhxEe+kSvT56mbxWbi32FFq+RNuosdRFOkm6
kQzBzHl0iZqq3hSighFF3iQELYclgnyKhyrG3eR+KRisbroU6VM04ObXIub6MfI+V3VuXIpucBCu
mf5BV9oRORylMVv/7IUugn0RT/vWJU0KDspGAW7oRKYhrGoRJU04CbscHpPuj1hS2NBrUr1G0/g5
h3SKMokKlK6zeaLDJFgbePa2bkgeW1jcEPnGg2eMX1HhgbvONG/nB01wrzebENNBLutrHKgXyy7w
FufOt9zP1BanhgcdA9eyo3sPVR5ED2DBql3Zx899JtsNzWGswQrwp6kK1OLZYL2KnoKZaUzBrgmi
w8DJcBcUVKsimD3bKirIRNQ/WArLmZH7EAyyEZW3Xl9y5YLoqPOvWk7GbF+OJPfl8Z466D0DUnWU
kx3izkovMTK4Q2onV4Qo2VPXBybLIvllFEp/qdM9wtbiWGiOs/U0vUCyp3adjQ+9nXrEXm4AkzJh
Kowr77YxqRnwe3ydHPOCbxh5F4b3HIHflu7QD1AQdJl10Lt6Q0ymVeG5vs3oA+Grd/MXFzqnZj6N
Te2+pgEOv0B0Ym8UQQp0f1W2Y3dKbAYFy2iqe9Go7sZqDJyRhneqCtRHrTayzvYniB89iPSu2jvG
qB6isN5bHao5B28CIlNKKKaiR5m5yTGY7a9OGrPRY6LTXIfAeawRWLfQ5+awqMN017UkCsXJuuul
e0r78gUun3GQcA2r3k8BQVND1C0ghbUPcM/t8aaMg/a526eJvJIF753SMCMoEz/OMTK+aNhlSVml
naCaAOfPhAfStytysW2LvMQepaAg+lngffYoYm98UHDfMi+ILrFnvNC/YQXLDn1roGvk7C4uY8WB
BWN7ZWZ1fjRq4GTljCp4nWg5v7TeFwE3RUW5fzUi+dms5AiP1LduC6XOtPCyi+XEDGKe3h/qYoSp
WTQv9Vhbj6JKzqmo41Ojj19BkUAm6kL7DJtrWHcDfSQPatNEc/3J1dLNoMcjJmuIknlTvAymSxpZ
NR4QRei7yBxPi5bIifpDSd8EQmh97I3J2yw4bMUXTBqq1Papmp7jMq2fCIONfTHeJ+aWTOXm6uKU
rQv7VouslFIxXVEDSvaug0AKD2Dc1dgXdzRtiNhD1Q0DIEAPH9rFrkjpH1S5Co64GVdwR8A2Ma/W
SWutcTnIYzt5ZFzBwEG3iAtJdDCVJmqESp/IjvWleWQdNa7yTJD8XJkAEBzoyXmHsSnGOck7Z7dP
0mDdftSKgWRgoJtnzCff0Ud/DEtny0PyrSl8jm69K4/V2HUPSA8eRS2oJ3Bz7U+lSbeFiEzH+eKl
E+rg0r10IVQW5RARjQXnAuQtQikuVqVpR7dJOmXQityvQi+wfjdPbaDcbVA6+8KagL+XHwutvthW
Pe50n16rN37S28QAGZWoTezVPnQtYOjmdz0+DIZXvxofhZ9PZy3UNnV9KIEIPEXqc+SY5qHo5edB
dPYeL8dDC1nBgjO8x+yJrrOgmpuF65697FNDh/qGTkN9yNSDG1X6ph9tG0NdPj0OPRVGgNCr3LTR
GrNrTe1YezaEvnccKJqxeApNd2a51SerguxN54HEWI3EUeWC91CBfijCeouw/8MkQeYDgmgvVk9A
R1HAS/acRxICatR6LYV+8sRHsLk7DVI6ymmHTHLqUTc2SXh5NMzsHe1sdWvZduWjaFxKWiaU7G7I
1m5kdKds+lIMqr66lOs6MTyylLM3A92DETreR7NJzqaZnhozDh+9wA53eG6r26qpS9D/Q/ismX5/
dUBmRJOH/GeysUyqr5FAW601NmbxCmdJm3DQUo3M6cbCHHScUa3qHoFzUCblVbXMaW5KZkI3N/o4
IWY837VviZ1f7vHNoD6aY/4dS3i6t2UH24W4dn3MT660tP3UsIYSU0TAuc8JUxYxIBP+HRn35TmI
R6iC1sB5AbOC0nASP6sWzCb615Vys/iu9TsCAKeMjodXczHmdyO031sywIiLBmjW2OLYNUwMoFAx
Erbqm221F0Vww02goldNr51DkM/DdkYtWuXExtYsKll61d42bWEJdwrRQ9fuJ9ZQ947d7m5NvbAO
o6vN2vWqZeqV2mNKtrMr5Y8c7NpLacW3CaQ9hCJp9NAg6QUnEuz0Ip7uQy95NUNVnJs+B4xHn/q2
hZBKE9Cu5DZmoN/RdmErLx1QLTnYVwDP65aqqLAPfWEPz5RWOHy1drqpLXNVmKCUXdue10rDK8V5
fZfGbOFdTFFn/ESIhyZB+mgyXurhGoBFNs3pMPAtbJUxfQztGk+Ojocy0TBDUPPHGi4pmfp8M1ib
necWVM9K16waOwBEVygnH7Ai+HT0wNyGg2hAaihKc7iYt6VPsLHehKuJlepHKdPnfrYkCUDMnl+1
axUNNuuB8SmxcoG4TCbbYQjuxprqJ5LRchVr5C9HbrofTEUyJhSOHqb3rW6/0rwzLjoYXb5Ik7CN
T2beGDhsgu9BTWeuoM90HclD8ao2PDne/YgLFAcYmvSAQ7mP3B5XCMM/SxiOCjXdQQiJbz32ykPr
NHeTQfKEHYwvQIITKshT9OTb3TlAA7+qLDXtJuXhw5d7M/a+RdWIuLrndG0REG1ipwHB09brUZmb
uJHEpMofrOrSvScGZ51bOYdLB+ZxlPhOhf7N1CIKyZ79gdmr3CTKWRsSXVUJISKcsuk1DKBjdfFE
lKeJmXeEi3MkYKW+KUWl7TzHCG80YB6HBrp3aeovepV/ccpy40WkK/iRAaFDkreeCb87TUHonUog
8IbtsK5HPbKJUiIMm4SdBqio7sRWHGyKc9WaeeXlp3uiVZIdQQHXqcprnFGUS/SJ0F1hlMXsEi23
QELWuKM6ysLE3IfZgAAiJgHYR/j7yQvSzy7WxBsrtavTYPTrYRiDo96qkIyDQd9D8vNgK5n3bp65
91Y+7HyHCkY6REdagntK2dRV5PSp8rD6VAwGDe2YtdFRhitMwABo2/xbcKkPMZqZFeb+dl9pDatl
O0kPNKt49kjDLmWxH6Ym/ixPnBAlUC+W+Kfi59IBVdvqiM9bR0eI5Ln35eip20Ton8YsLdepwYTi
0FQF50aaA2v6holvXzrjt8oy7ka1LQebsTpz/GNFqA0q0DthUGwxKlIVJydZweNdR5nl3MMb+lQa
yTHqSm2nG6IhFsUBo0X3bdcMvB2WVTGaiLY/hEb2ECutP3huh89bc3+w4DGPWg1KEzj/BN5uONjM
bXdQNP8ve+exJLe1dtl36TluwBy4QU8yE+ldWbJqgiBZJDwOgAP/9L1Qun+0REVIET3uCUXeK7HS
ADif2XvtQ1MPVBX94ljyxm+OYgEjiKZ8sfXsVgh1HMeQsgn24TZp6izIWpfpkmVz04sWobtzLWML
Rlr2bleT+xPY+jch3xJLHx+dVL/lnfUmkZbeXL/6As/AOLamKAKzUhP15hCyBbQJhza6k8yAx8Wg
r2ChGAWcGjpgDhbkln1xRYt1jJe/s7DbfG2undo3nvu8wlkTFmzaZg9yjc3qS/ceM56/+QSzKZfo
8VMQX3QrdbHTq97cGWIkClbOv5iNP8ZxyYclwaC60A+cypn2c2S8ySG8UB6po2c5O1x+81VPUBs0
473PzqC032oxGHeTBNaVUdcVYeVyvo18E6vKasLA05jjW91K4iDbhVN7n1pCKUmKOkrx5GBCvRht
a6/HyJAXQLIPOQbWTDrJxQ/zaV2hmtrmBk5hH9++63nx7lOeGSW5GQgtzrc8X9fMSxRLjoWQMAIn
AwMHMHcpxjNtvH7v4Z+xHyZ52eUYLWLyi3TdvQ6T+mFgTgZ9Ti6xN+wB0mLFJgVszadAHn1C/oAF
ReXzGkcmu8miArpdMvxChriLDULmWb6w7WdZsxpN1tXJSE2pi1Pd5T9R6c8bZDiYpFkdH0ntZNxY
GI84zF9jTzuzpZFXUrq0CqGmxxDyjiAauEzNef/5S4bY9VIX05chc7s9lV8BQM7eF15NfwYtA4Ml
SqTca9exmAqo6fazAj7bZl9VI5BK+sD5QqcKwd6AIBwGepDPtZM0+2M6hNYlDevX/44Gcs06RJl2
kvyPuLH49/rthNx0tiv/XNKPrFIa503GYbPPfO+DjT9wWKc71Sp7qLPMOEWpI7ZhOp0mi+iAUAcT
IOBwrsMa2r8xao9imH7SX6s9XOHv5gjcP9XKeD/EEoaqRuNu219Z8HkHL4t9BLn6h5yBLrpzqW0x
MapT18UgA33I9HDD2YjBaWKrEm50s0WlKzB6loK5kGQGLxrwH2IAuZEDBydbZDIP+IwzZvvgRiw5
gUN3MaNJAbFLlbJf41Ud4LJzFhTcXGvGNvmpxOwTTMV8dxaW6CK0IRNEEW4NeQNUCGKkoER9Fage
3qfbW19s+QGFMnAnOQDUBL1NHf6Fa0adlPXYMtV4yDL/SuZDxWNSx6ob6+N9MmFHtDFR8hbqniha
CI++dmK+gPUlLUFxknUTFeRE67CZaAnj7Vz5lAgheDWTyevRTDFA9rminkfWRYAutkolki9kQ2YX
u8EOaUdtuwy4CGuKXX8XT2Dn0GEOOw3j2rpC9XviL5vICFm7Uz3tHeWgdmswG2nLgCRv1UeV9OFl
rKK7GRFRsWSXja2BRLnUjRPnbktUOTznhG5RRxh4LIVBSYrDfO8jFAwsN0cnZ3cBW9/6WuSy3rWZ
la4JMykCzUrHjQT2qbXmo5jSn3Jgxwp9YNxlod2d/SLz9zaLsnXZGr80pVsXd8nT6Jr6NgyD2jhJ
cpy5StcjZKh96bA+JzxN3eIwB+JX7DMl43PFygshJPFK7IfGI0SL4R7P6dFhPqPFsPmU81JV2sWx
gHIKFwxm5+sHxB3TpU19sWqLBa0U5TetbiB6Lw1JRGzXtZi7L3MXb13gEB9D70IT8EmpEJ35QpoB
w04nee4bvG2id6+1Mut3n3jiRuQ/TNOP6MfNp9rWkj34D31ngsxeFVClHzqHiqQlPi4kbDiQ/qyo
zCtYJHl5R35pkWzB3ZDjf6UYU6u0dci3YPawRq2TbtBSLi3DAF+LlacyEdC5PeCCGlGUNAM3dMJ9
U5F1Z/FMQ/FdzlyRE936UpSkC8AuqugRWF+yaa+afR0jvpwTxI7Y7p4t8ILsZluLhUFoBmOKF6MF
SLSQiszQ2wizI4sH7zUbDCwMqhUJ+zsdbB02o7rhM86qr32WacfONtNHw2IZAp0P8vf605LgeTQv
QFUIF69Isuqj6Dtggp4142PE4+Iaa+WvYiEHWrTkXob5X8EJI00RwaXqSp77c66TyZXAbE1Tbdvn
yTFK4ZC75ZCevQnPEtR2wh4h68fGvPPUi5aWfpB5iXZgBW+hZiJgug3NFkYBO3tVCJcM74kyLevM
bSsTg4WT2HJHk+zQfHrUNm2o3Uxs61lP5F2U6t1Jzzz8rqib8nvUjvGhWh6zwyTwGLpxtZN9/QQh
2kMEfrFY4e/ReRcsfMX2j/marh5Tn4q6qfzpNs20C7APUlC+4ZepasBpmV60EnmlbtZw5zRKzoTA
fP0cweTuIECdmcY+e7NkbrDDRRAk1y232yxGloi9vlFR1u1wgyaNDdUpGcS9BOtvF0Tv5OEQqFRH
qZ8P9poMnidbldq6ljayiXqiOpD+Qw+G8JBVwOsiawyZkla/eNsPVp28FGVkbsgS8KHowfjGS0Zx
1DNFgfMPvC/U31sjTTdelOnIbtuCNJORaycmFNLs9GMyiS1kwGRXIeKG7VzOWy0O673pAqxnBcce
3KryR9PIX7w+efRHsjSiKBkD0VOAwLwrtrovyV0q7Ouo3A5q97rUSZ4Jp6NdWT87JBZno7A3GBjB
C/ioJ2A9cbn5DnjeQhtXEfwWlCkeOYEJdOa6M7I1Xh0KjB6No6rsC5zf4pRm4W0o9a23ZMAM1cWc
Y+9sFcyRihT3iZ3OH5nWQDPUodW0zQyCNkmgLHXy56cYPhy97yWw8S8rZlWEgtheuNN5kwGpRurm
DMAFzRf4D8Ov2ZJr8D5U05bo973xnYIrubWzydyvGfOL5cl77yQMG2VubVOJPDXjbgYFOkDT6JqL
HLyzDeLxkbktttzEcTdUUy9tSngG62bUA4ntnREcvYmqak51hEeic8n3a/LQXKUqBxFSKxQP3sjq
o3HOTuisJxzXVzbsp7DvdDbbPrt9P4qfJ1YSSHXRh5TAotPasTeoiru90o3znFfiEiKLHnGqiOlp
yuOKBIYm2jJWwv65jB7TiCwnrb2b2ciUXpuyrWjTrzXN8Dl1tNeerLedh+bzFGXVTSWLeNEnZc5i
6Ul+cnQc/MfKTd3T5y+5JrjmFPAKN8RnnImfMT0qwmHUc6uBQL8pvVIly3OJK/lLlrjoTuOAQAHs
DeCfnivhP+XcCKdI+YGj/OWuzhjGjTkjrixubyjh1A3i/M4P9ZxnfKADtmPQawWun/+q/V4nIm3m
IFPVxcoK/cSSpT1MM5mKsYzJM0Xzb2Tauc67nOSoNHtovpuA3cpEZi+czsa5XMzeTb0Tmpk+6Sjr
g8KYWNkYYrr4pDNpc6Z2o8o9RBwNgYLLbMFoHmlRtL0+VDCNExSGMfsP3WuSvf4xxlp8qolX32WW
9lS2/Mns7A3gIP8yFdlBk4mL5L6pjxjg3pO6gxtPHNVWetAMB48pL1miq4Gi1hXluMfjwAwrNmGm
w+ZmYJPsp7SQPIKMcI9CZGG4ACKdCs9b9ySAbGhGnA0RPE+6ssbdYMTbNrbcx9KddhbwIkt6xrUo
s/d2XhQ0faUey4yclGGQyE679FQB1TmkJYNCI5HtCUP7To6mfotL+cpHAMtvpgSfLONuxbz9kg3l
GnF7QX5q6qwh+RAJRkW8Q6MLkIcJS4wZ2a8d8zzl2ndt6B2CSglac4l42VbJaxsR5hKH0ALa0ukZ
rCZkkBG0FuV9e849Eg7CsSuuTfbdl+Um8cziW8rTFJogkTCDF12qrB2C0rTSLYE4PI2cRG7sEROH
NhjWV7tnOJy1X0jBCGHHas9W1VZXFfHccoUBHAWfezz680ODqf4ejr9KlvJBH9NdMPKZ7kRopLcR
Lihc+q+NXqmjxDKGNA8IVJ/M4AfDktzEsoInaNM/mIQgwMK4YDqyL46f/SiiOj9IwtluLPufcMsD
9/H95joO8L6JFWAY9MSZ44MYK9yTAqqk4nyl4dLc9/4jc+/sSdN+AY6VO3aG/RrEgvE4VNkZ+zna
SUDpawJ+uNrANp2dzLqlQsqbb7jFNVcvf/zB7LkukGSvtQTBniNK96RZCFa1chBBIgQfMs3Zc2IO
XCRG1J+t1m5XfQdWYSCwbP9puDAHKihT0VGyKpI7T0feCJ7jXPesrMxIk+dhSr90A5M83dDvkoWV
Aj8Z5GNNbk9lNEyizP1np8hbQPWbauQktHy/sKpPnt0isHVcEBtzt3Z1mJBxwvBuTMe7HdFxRuFD
ExvjjVdAhQ49Nx9MsJOhHAM0vzvJl7WmpjE2qEMXz3v9bS7gV40dEo46MmCUNtlbtDxPXDcs1zVY
oEgBk9D7adyjY9Q2lJHuHoRjQFP9h5GevYEGq4mk1XpZOwJwMPZgH5QviOsirvGGUrHbI4lJV1XH
4cCwy1uC+PxV2WaUpUqedOBm5I8UrNQVmiwyHSFLnmob3LWqkM31PX4z3hOaxBaOdMdALhqN117S
ltXDDwaY2Z4s43gbDoW3NqrGXYlkiWs1W+tcDcap0uf0Rp9c0Qok9hoiF7uIsgIxXEQMXFvbeGag
3zPpZsa6t91hehapSB+IWGWgDDxPd6enQdn8G3rioSsjG7JayrPECMLZPDNcwGiUki04ycnbhA0Q
kgoLzUS01TOIM3TS6aUQJvYaizHv4FU/HSsTB426+FoO1ZpB3CbTEufdwqPoAq9yO6vlwdR5J2N5
eBau3u11vrcFb9oQrkzxZ2SbJk2avSld5nfFqUfNh4s2ttFIL/bJhBEhS6yjjOr03jPPWDsjo17V
piRlIbdgp+lcKw+S4kzDdW4cE1P9+xg57StfFlRbb2BfsSCxrA51gUOMh6HHYhsL86W35Hdh1sM1
9HZmQVRGbtMAVaFP/eEUj6Bt2XM2u9LuqjfT1QK4BE+FSdih1jntfZZQUOp0Le04X39u5rKcW70y
Bm/fGnBEhZlEHDimcTVFenKn504gQF+wmjwg8+km4xGBljO8LdCjc+qHG1Nae41O6ZyL7xpy3F3U
kRENuIRjsyMY2YftO+VOfGqlzpPDyMLXIm4DL8Y9UpJ7uSJcEAhYkzANiVAw5zMRMGqyql1ZMIJt
hxNoweH+HCFWOtkCem36SulUbxAzpxzIjR50zrz3QotVyZLxR9DVC1Lp8eSLcThNbIpGZVsQeLL6
0iBY2fne/N21ovKkm1Zx+vydtKvyNGTGa1Q31Ta05HyMBL98/m6cifAbtYlZUq4uABQDBzT7rrXR
CTRGOK1NE9mYl0Qopzv5OGAfYpP8ydeNkSWmvr6SbrkwXGbjeWoiQnNdbOxN5InVWMbjpWF9/2kv
K1mvPs3pD4RYt1qEzpuiX4l9462CAP5owTI/uUON+X0gu8bRwKNmi6kgYRio5Hwx4VM8WOk7skT7
qRUEzkGHR2DWkb6ygNSgRksTjE/7SybF15jKf8f6gaku6nUO5dndUtseWZlRfxXJMYnGr0IveMyB
7Nj4nkUTWaTfPvURYzQxniZ1+TILgjhQSqMuH0oGmZ5H/m5MRJifwq0m3SJgDPWt44WkaPVWqCl+
Ga0NqsXmNm50Z9GrtKdeiNeC3Hvkef4GDuaPNJmLnRFqG0j4xtGe7YsIPblRLe5dH8JLmkw0hh7Q
SdZFJ9iX56oj9XKosPEKSdVttR12DV8e2Rm/RPjej5RJzqZly830lNOhdefVHxLZxrwm1WRtk0W4
XGpexToQ4GrewQqu8NEF6Lu9rSqYniSDpZFnHrNLrp673KsDYt14oAJ1XaMKSNZpSd5CBph7pUYG
5o1vMFYc2hBbekaQV9H1rPak/ZAkTo4+1T6kFzSQ4YulSBO0edqvfQdFCoBhZqPl9A1peL3X7WOk
ac6FURZlv6kFidLNFy93fxY1uijOzV3B5qXoYOXBTYUpnTLTnW3y++Do7RFWAVxDglDGDJ7rntQ2
Xd9rxXeMLnLXE/UcM5Bd4SxRe6WcQDnDLutS98ewV7IJhnnoHqXZ3Lx4aDaNreUwEZl/ApZwyCHp
YYZlvkGlbRq3um8vqcC2XMivBSO1FXYil+cLQBezclsY93R5LqKJySf4cO/nLb4Xxx23I+xEFH1F
fhnL7seYGswlw+xgTe5LbbAiqd1MW40ixS0OrTVoK5uBKutKKmmgaZ5vXGhQHhoyP4+V3bxFlk5C
nyrurW1urWSILsoz7hC3ybDW85DYoWI6xhGGer3U2Yexf6L/WzSPw1UTrn5oZvX46SdohfGMwFMe
WmJIr0KkTyl40/1cOq9AkHJaa3fCpaJ92AMnRRFndaBNvo/dZsCmx9Zp7eQE+5Vt+y1q6vaU9NMi
ILX/MD7/fyLK81T9/N//69tHkVA/c3snP9q/oE1YxWLf/QciSqJ+YOJI/gpE+eO/+i8QxXP+8+lt
N0DiYVL3dXyr/wWi+OZ/PM9wTN9HQcr1vAAm/oeK4v5Hh4IkPIP/x3Sxa/5fKor5HxhwaLkgOi38
Hl7h/zBh7n94Kf+A2fxf1s2fSRHG73ZloonxVUNgsfjrDMdabLV/spLjwYuzzo6ZzyxbN5wM4020
SEnYJto12zNP9vHVJqmuYgl7KBnhMfWYAkQc+q4Tw+VPH99/X95fXs7vdu/l5bimAwRlcYA6Bu/7
zy8n40OpzKqwT6DruJEr/Eup+aOf3Oqml9/8KqzWtle0K62vboM/5Md//vm/ex0/f7xw+HQhfnje
pxv9T5+Gnzqz8oHRnJoxfJNe3z3ZY7h3WtIiB53cp8Ghnu2r9kzV+K94gd8dzPxwLhU4CLbtEGQr
fnvvDWHnUZehHsoWiR5zJSA0k0U0X+dt0iYxn4lPPeEwy6Q7o/BIP5wix+ydMjJSot1ZzCzI9Fsy
ngc1/wth4m+m4eXFGQvUx6OHYW3923XC3qOfdK0RiCFVw+a8frOX7XJdh8a2UAjrOpjlK3wm4HpL
vGFJscu7KIdZbD7lUpsOpVrRT3jbf/7CPqk9f7YM87q4GwzftB3Dc0i2/+sFg/MHffCYiFPch2KH
V2PkHEdphWzxF2yo6EXo6c6CN7hJqSY2Ku/RtWO9OMqFb5LtVSoQkaoe10zNogmH/lYDEroe3Ci9
6cbR9/sNuTbNkyVB8U74zylIEuM0OOMHWUbOQyffnJpUGz8T+2Se0GYnkXx3Wp/5ryketay6c5Nl
jFTKjd6mxoOjp9s8Mqtj508PXRT+UkuHFUoNp7LyoPil7hvWoS+6Wfrnf/60DHhOfzHJM3YE0eM4
mKtdxwW29tdPKzXY8GCUF6dESp3NhQKOCDxvw4xAYUsJE4pRSvhEEuXulc0PiZFi/f/6QoyF6GBw
p3ND/eb0jlJOyniaxMn22uFI7MmlAMPySLbFjhbsicn0zq4mBQxScDgWi+RvfP7nD2N5r3+9chwd
UIOwGe5y4/1O80jYQWgOWbOnPox/aeZeuADDx246CN+/i4TFjln92+Pt709bfqZjEkHLPzkSfrta
9T4lfMLMBVFj9n5spL3RlInsxbtDMtK2lPMzCejp1WxJvESdcGFjQctkWK8IZ/7l1jH//rxxdMt0
DQymIBM+yVt/ftbS1RiEdBgWuoD2jDbAOlsYPz18DwAJ/Ufdm37YqME3RelCzUYlvQUKeTFGOR/U
XCYbpmDGBZKXh6vJto+DN2GhcPJHS0dEIydsM9Aqw4NHWBaCrWmbSR7exhJ/znbzX6AG5t+f3I4u
OMeQtPMb8/crOzRBHIZOJk6Mf2n+5iq8Nc2iOh7jYjei8q6XNrZatCe1DRGH8JMuCCd6c8DIj6g0
SVZk1VN1WQm13iXtaGiyjWSRfugG69TbpsZUKQpCHbOcQxBxoGN1phyL6NPp8xZs5rSyK8Wuy1f/
BviBmva3a1UIC3P+crm6v4MRMgRIY5FVXDeZXe9HrSqQsvFyAaMiu+m/QvSW/8KQ+o0uDMGEa9Rx
LI/NH2XI34hkY+U1snFr65QsWFEcrtMd6sLdqNh5+zaSOx978Q7Vjnf6/MUzkWV+ZHVZ/Muh/NvZ
w0EvoCnqri+oUAB7/H6nVnErc1Qg2rENM20LyvxJ5D4CbidigTLSoJhkYG8r0GQE4EB9MJXiJFSN
BehTdTsmj5soaqKn0uibf2EC2X99oi6vzfWoxiyMrMsFuNRwf76JKuzKC9fOP6KAIpM5dwPDbkFa
9bj7nMifCNFKizWv7aK7QMuMFqM2Uqjbcq5EA4ITs8bFHfWWdhrshOXhmOxt5PJbw69PrKr9XSO5
jMvSdvfj4AU+VdkqWbYGo8l/mE5gnomROY1GZ5/HOo+Q7oMa86BL7lHFEL0jwgc98lZV5PlBqexj
20DaVamn78aYAN3PnVEWF1AtsnFbN7IIKI8yNKaJSdi3DAyI73sGpfp92CeGlKd/fgzzFf6Vq7S0
ci5nODcuQGvLofr762dYemMqxsISxygymDbYzos+x/NWJo62dcrixiZw4NDudOQdrWIk5+lMrhxG
TV4PCDmENXtMU86RGq1qkHi0b7qEU1RYU3ZI0QoRNm0ek5ZlPWXXeyGKw5xmA9cO40TkGxb2OMc6
+q7zMA6sL5jwoAfFPYnIhIY7M91j6amUZJXhWkcgIoqIdRczEjD1IkJjS5rvep5FljO1bapjCgZz
Xn9ajj//PDKk3CgfC7beWBwyFZoj4uka2MxVTKhF3wefwJMkZs4M99M/DuM+7EjNLod5GzIrOJlD
VK6RlbZbygMuoSE7tfVorUFu7HluJA8Oaau7GsXjKim/5LinDnNcPmJXZGKux/ulLALt+j6x0GQ5
pp5ik9jgHqNpgEVrXFeOEyK9punWC3FveYbeBq2VG+A0cYAXbzhQ/+/qNFbnQrFRruzIDTKLCAZ3
Uv65jUhvkD5oBGWb45E1WLiu5xwyIYyZjV5o5dEilTWtza+uni8XcJevrX78pjiEn3KgTWX61bL3
yNSTwOjaHKZbAkNDsJuZB/0LUwaYe4b9rcOjH1QqZTCrQfGXUPF3aoFnjK6uoaforeNWlmwjBGzu
g91fk85yLspPd/MoeyKSFcoThN1DBLNFOiG7G5DWPoHZ5HNML2QbDmd0ZnvT1uMDrpKf5cgmBylA
HeTuAjOSZAKjQ2GgG7fRHS8ZccpINK1cxe9ZOd2EV+6LEFqWa/KdDxaFfNs9Ohm6NpIMkKDYYUl6
FyHOYJqeRVa7QOFgInuEyIuiaHboNVsSpup8k5T5L+Wo6FHriWrVTajndlawoQHHPbYtxawNd7uM
XrOKeGRcgJuEKOpriytoZRIq8XWomogpzaVOhwVWIAiUZHG9zkJ3wOnAbIUpeIM5pwv8BvybFq4t
T02PXhHDMo/Hq4Yb2mKFG8yVzgqcy/pgMBlFaUCio1ddzXouAx0M+J5rzcIHwLZPM/huLNJEVrFZ
etxK+bCpow7sOqrgU1Nioy5CrlSf3xl1+MtPGnWSs/zwI85g35/lnbhzDChE8Vbx7O8iK82A6uhY
QzqyYpT6rnFrvITWW1oOj36WmOd5oLKw6KR3Vcxkmaiyi9YBHayn+klZ0S4SQ3hvnXaTToqMr7Qw
Nr7zMyEsMLCLhjwcLTbWftbLA4sDolVdxnxpGm+dOY0eprT+JlAS7BuFTgw2zbdwiQVLHf/KYLG+
8wZJTEvRpocmwkw/nE5tIX9poh8uUWfom1BaMBj5Vlei6ZJnpkDnsUyOykimVxE+NWbCVdF17kd7
JvY9Zhqm8N/jRCWozGpuqiQKHJYCMbqlhSrzlz8Y2oWd1jfW54ScuP2q6ObvkV4uJv1JBXZmyV2W
NF8T/YAC2P3CnO09MYi4YjJ/cyQb9Cgkj2Xy/OxCDtR6GFxCTxU/cJQuzIZFr/MpJ4aucO1Q0Ox0
7F6BXvgkWeqxjndSS8/ALl8b2uGdPSDJb3K0RKhBfhSUFKtM4cs0jOpeZZGCu5KdC5mESDHxGZpz
+aSPcbh1fOvQa/N7bC9S7JoFgaG5OQYosQnr/r0hIpchKdQU5eJkx0iAHmwhtRrOOfGM/aRCInFH
9WCRvhB65tZpiY8W2LW57aQKmgW/pknTeC7dfdS60XNnWERV52RGiXQ8f24LaiF+RvqIm3ueMtpo
XklfdtZDXpH1XjiD/4rcWl4BMiAtdEFjl7Fug+rQyn3iMmFv8nlJNf4yUqEBmYmafdN147no/ed4
QgRRq35njYa4abETfLoD6lEBVSzt6Tk6j3pPdS10tXIj/ZpIP3vvI0TuRhptDUFPXcBcUKrWDn1r
3Ouw9jY1RB1QMd5Fm1k4AOz8bM5KOuOtieJvlTZNjGYWgPcOHyKJ8uacUy8+zYoklnEUDLh5Oj1k
iKplObJ/9+zTlM33skXS25gIY4siaYgvUs+MudxTVGAXQzf9HhaOfCyg5q3TFioBSGv2SOZofemF
waobn9ao8XAieZQTwlQ/Z5xom3Kw+kMZhmjg6YZWg113QSl3Az3DJkZhGiADH7lIzIdIAwng2PQS
vhnG3Lp42TBwiKAq82dXG/Ozpc5T32h7X9bdBrVMxM5krugWq/GuSDtuBEQi4CP2GRDOCxEXYhVq
/bhqo8jejR1xeeT0cebDEAtyvHeEBCLu07TiOKIuvJlD1q0y0pjZf/lfazV9ReHV7IE3dSjo6jet
psyO0Orj0yqcQGcxuykBE+6zGQnl544M8aP6mFICZ1s30U8ZUvMVplnStQTaMnyMG0+zrTPo/4fW
IUrZw+SAlq8at1gVz33fNg/U4TM/zo8CP7S3edXEp1yJGnhuQ0SSvUXWjrknpn+xpgAgvbUlDlnD
aGwhk/MsnVyMzEEONtJdWoRu+1q/Q2Gnb0fC7zRG3CvMivjmkLAFbZo2fI+kv6JToPsXzG8MPLXn
Gqsg+qCKcbKZr5u5H448h/WSlth3J5d+vB82jmzR3vvOrZF1TRwhdr9UxChQHEM/YVe7+l3zUZsW
fi92V3lr/gFrGpUIRJZ2VxUSTxkaGdnHvX9Na4tB31zJ3biEPngtIy+TWSqHv5lu25E0OrBwS52c
LZxdotMQQA+Bp8gf1XyBlsgqwm1BIs5lAohhrupas4NPPBSULyQZyDnhXb2hQRhYn/r6mkke8Esz
tc/x3KOPLBrzLPKjRfoAGemTfUC57gUhCJHLyAm+w2LG3L3xdKJDYUUxjWJ34cMG8n7Fsh8OyhPv
fel8VFVKu0vOZhkiAwPi+Z0IPMK0FI62QevvfdEStoX/KYZQsq0aqwkIRTnrFitjsnU2SKTeTM0/
tOMJOlBFsG/1E3jVOwx37i7TsRGFpDtjTDg7xA9ZDTECteJrJ7N43xNKEugY5pThPI7FOG5Dz3Y2
dRm/O85pGYaNsUWwhCQu0bB/jeUsV71ZfPfc7outMmhQztZJRn9TySKiiLOBFC4r21k9jdyygQIw
h1XxXXlVtitGA/fzElZaj+0h96Nw24hy00yofkNYaaJuWEyl6qKZ3rjXS+KQDALhnnuEOatmtF49
/jkZfG3Q397tMXO2uI0OHg7eVW6TMB718huR1d86I92TpfXDDno8G+BNQSZOA8g3shLXohL7onnF
TWGukfRiVbaVtW7sDzO3SyJNG0A3BrqvLs9WI1+GFCQJAMWvV7IyieMb7evUo94fasxBUw6Yz6pI
tC9Tja+lngn4kAJWX/nQ6zXsyKkLDFLnQgttm4cPS5+QUIGniJsEfZ1bn+uRdSbOmnSlhohs3Lym
+nU2ckEL5LpQmyGRVyKqyFDvt65JWGoztk9dNSMrr83+gHAQLZ8ufGOtDKKtxbDoPHuI9/O4Nxw0
sjMahbXD4jBmrxwkrdpPJp7OHlO01ttZUGnIugq2vLALlVghRmQnjJTSSAwtoOmTbYLJ183jdeoj
sXbmW51dNSt7w1f/XsRQd8HXOOsWsYNllzfNxVEX6u2693mg06ltqBHBl6mk23jIWLs6+UnHSyI7
i/dGhEhrG/HKwXCnFv1A/S55JnFyR261oe4ccL64D56GbMdUYms1do2jpn7MS6NEbM/eLkOMToW+
GtvsUEh8L93IU87V95VW/5xsWgxLZsiYqy+A6MBJMEqyrYKyMtIMgMbmkx7ztCB+DdOzK09iCWUt
rOyJruI4D0oimytbtETlroysieeYs/e7KtmkyipXHFpkm7Aq3IXZB4KSn8OI1hFbjLtVU7qbRvc5
CclkzOqYgyANg6Ig1siJorNuWPXWak191YPYwqIYPhQVXDhveKwognl+wL4Qmv+j13hU9g1jetY+
0RZymuNpP8B+gmCyn6xBzCudnO+hsT6sClOV1TE4L9x809QJmezmdvSzIIT6DSIBHDwxKlxrrUOo
TvfdKu9zjjh48DV7k7lBpDnrYS4XOpUlN0Vvk64uv+ca+reW3KY96vKsJ2gLLIq9ymewi1odGFOp
zhIZ8NAab71JRrDT5ueIQnCd5eTJu/6S6Va5PGnH+AvCwFpdvZBs7HBAqpkL9WCiNQq0sIqXF3KA
DgM9QQf11/eI//nrIEhmomquxHbSraN37mME95YNPM/Ij7bzBhJahxcgx9vU78PUNNC82cU67WMy
haHArrh0PT7/7Gr2EWRCg3ZcMKwKBKxFj26CR8V3oq5Hn5XuOH6DhctRT2ZE4ZGw7nWWv7IR/ivq
fAzXa735P+ydyXbbzNqdbyU3gLOAQj8FwZ6URPX2BEuWbfRAoS0AV58HzMn/5WSQrMwz4ZJlW5Yp
supt9n42fBSvIVG4ip8tMFmBzHEXRfhjtl3sXLKW27U07D3K6g8TaeTU7EcSSg4C2qLrjF+t/VmI
/rfm55QnEEC4wsh3Ggh7sbBpAOWkyzHBuRmXtCUoM9H7PtQGknxUcnDL+L3S5V8j5ngeJuRVyqcd
tr1N7xUPMbdcJJA55r7zpPUzzNAi3yyMpw/kx8QbofvPCsRo0VXjhRGoeon92tjSW8Au8ZkSmQsY
DNuram4fRAKGXhxMA4TMxsQkGfnWTyaeBDhGAHlZF0RhAg3+YMSeywhr0neDBia5gLC0aRp20a5K
xX6qmz+27xlXx6kvI8fwyUgptEPf3ekjimeh16S1ou154OtkD/ePiqnKHpK4fDKB8h7/+Tw6foXN
Do2LBf+djkpHRSh4X9x/eX+gKYGb6zrcuNKEEzZY5GVO3UjGCymYD9I0c51qdpxPTaSO/fq59v65
uU9+YzFMDvXUxg+K5Dh0PvrJbZL44f5g/9dHjhnp2MXmNphi781UzqdVmONhcCaGTkWHfzOJtQs7
H36JSuaSS5uXEOZT7FW7uEnFVqaF/FnsajkQL6MV5aFKR0WbOHtB5Y7eZtAgUYhS/0lXPIWusajd
nWFIjKluxAQVyt9dla0uv6wn3H68YR7zK/ofF0PRTmoa4xWCDvMEb8wM2g1ZjXvivzRWJDnbEEQY
bV9bW+0SCJhhwfKQg7O0QtdBPUBW8AI8Pchj5mM210xuDy/ATR+HItH35NPt+LKPDGXiTbrQzeEm
LIKALW2OU1n4IDDn164xv+BTOiHtyd9hgW7jWA1voHXGmJhU/wCSS5sp9YaRKIN0AluPnbUkz54x
XjphJk9QDXIjTa7KqvZTykTU7Jzxsp6UakZqlAKAPZrVaqOMMQh4hBYecWiQUQ3QDGiG750nOfQX
r2uwYg7VY4d55EHGRY3lCCYBQIhVUZlqGHeNgyWUCGmixbHTJ4yKJUxFs05e2F5cXYHv2PPQMbcS
mOUEG/jRGWBrde1Nz13/0FJaBAt0tBdCe1oyujDGaklenju7fOxsm8s6LtQhA6N9yPOZoA3VT3u3
8qloJG/RpIlhBhrZcarxI2losbp+gUBHvsq+FWP9pDMqA39ak9zhE1WXLVtXqI8SwkTIesMGHlvh
Y2we7ZS4ZfgKQde4MOpkmuw8wbeMFcLbc28qUDZPld65W4Shxg3gbb7qhlSUxh9jVz540kh+1XLX
exNDNwf9tWzADWsCWSTvlh/EiBQHQrhIZZ5WrepctIfafcvcnuNdTbAb+K/mBtC9iXsgxvrzUmTH
QlhE+CT1d9u0HbjPOj0sowdfdOZ2JXnupz+679DP8Di0RgkMI0n2ssTLOE1QwpV5olDN962HIo+F
ByqtCj4gzW1u+fFVzU9iwVk+xSrespL0SVF0gM50RrRhI4gbx27nZ0l538dDcybC4EPUpb5Jp8KG
+4Dk3WuqFx95v6/Vzc5zuP97YgEvdcn8JCastSdx4wOn0pfmifQEPP55XjEPCC7ejMI2zsYklsBh
RneCTvqmz0mNncg80m57Yd0Y1ubefIq6iY/YPK9MiuKnoYtRD1aY3XIzbvYl88Or1Ef9WliZce30
glhOck53HQzZGWYfn7z/GVXZ49V7qfCPa5bT3RJLh+0G+HqXsgNmYEUJsFE49WcceLhjyAPkKiwC
wrXrJhxqwKf1yhYusZiB1rKqkWR7NgGIO5mOVPHe9V4NqbUnC2ShudTzpq7woTa0PwelnNdVE3do
2nIm7w9bF2PRvVSwmT386JhBsXv2QulHmdE+49nYgKpy19fxM5D6T336xPQ5hIgHu41l5kBd9JGf
QYI0X05orvE8hEQ8IgWbt/rq9MK3Y6a8G/luOeRwf5KMTGXnpWTv4uUv6+R3apI2AlpcWNWVdT6Z
yald7UoyYof20achCxQWsjIg5/bbxGq1XbBiEmeLAp9MkIPXaeKEWcw56vG7RMh9uj/wPnperOzb
0vCd1t7UcOwyalk8AoMHxcz+/lE9rTN8mYluC/OD2WkPH1+n6Q99M5pWXvFMXW7zrBQeI03w8uo0
FtgiHOMEpyo9j6tdTNH3q54IuxokgmcEtgLrB68AqSZsERoM5ieeecG9W551jmY91iZAs8RBmgmO
Hr8ojl1LEyJm52VWzncXuzYOhfv5aryqZrL3oyFvioD6zcRxvZ3s6THNYmZSYwBImKfZHLOgHlA9
xRbnV2ciRtaGDH93R41n9vCkBuR91nR0re6sLYpdFaV66JSE/OZMo5u4/gvHTztz+h+YwhEVMFjz
IfcgftDyzY6p9tXQFifsg29ycdNbilPeg/AwWI0DBojveLK1bDv2nI60ZIFetPHVcEjNkcB7gUdk
VFnVmu9XRyaOXTIz3RQ7Cd2fTLFUJQ2uWtLoAHPCEdN7GAU6owjwyv67OWrirArtBRjFOgEJXC12
wLUw3PfiFZep/Ec9Z0DlF+3PkV7yiKIa3XXBETXy4s7miMRRawvStAmWTs93Q1HyfGeAilDyImph
DDaL+UTbGWAeXZ5MA1X31AFXSfaxY2EEcgCgLwN6POSiy1AHNnz3LbBHQlct8C2lxh7DJskvoyaB
IQZ+0wUrGGnmjxRAzV4r2iux0uWxmIyQ5S3eb1nsWSl4m6SUZFdM34zmCFajdULDzUHoMyRcHQZL
81tnSFQW2E3mZh35TGW/TeSXC4f3IZluSzJbhyXXn4xYktbpwzFQlfeQlmSk1ALV8KCRbVurYVPX
LWtsg9wM0cZbhiEj0vAyxAGC08oZ+L95CVUdIdGIov80VjnsAEzeTPpsGh8in7X6w+Fi2MWo+T3D
AkMW/Sh9XW0bwweSU45xUObw+UHlj5tF4hWeXMgb9NV8MZYpGHtCW9a3MY+inSF/dQzDD46vDnXi
R8xfn2NrJMpXRL9bR/tjxyZh7ZFXBBR+P1P0PDCIKK7hTa+yZ/qgNHFPOvjLHQfEG4yGF2It4i2E
jh+qdHDOg2DYQU2HaNGha8g59vct/pmwL91DoZtbqJnvURz/8FtTIfWfJZ4aLw7nGW9mDbFjW9Gt
JmnNnRixTDUBsmvNiFJmKrYLfXvXmeLBnbN3jEdsPPL2OWuH72XqeSn+VSnVQsPaSaRKnqMKQjDb
PS9jKJIO20X/xJzICD9tGr48FDOJ02PxxxQ0lxPCRMjPNPDOpL59uY442EiHyso3WQt4QatjynRS
0DN9z0aYG6+YEGcZ88VgRLFDRobjD3u86grwca0MESfTDaEJPvkScXBaInpfYemLZv2c9dHhPPAw
GaTVdnaseusLs90wd1bhHFkcFriz2Qv/tbNZD9u2KbbOjOqU4TQjD+OMvNzcs3zljJ+b30jEeHsA
HNPJn8f6iyegzxIZisHY5QZDIEU/7rsU4MvIIAOcILiMN62sb/6C/U3T+0PXEzLfyLHZSmuGEaGf
s7WQZPi18shTdqRMtVnETS0SMCN7mWjhz6oOTbRz4UzpDa09oybFlbRBWYPpQDmgLKD4nOy05RXU
LD9c/OxvOInsRycZH4fRj2+iiw6+rfJXEslYrLYRDkVVcCbgn872QmOfrHRA5KU1j2dFbSfcmODM
8ojQUl46zHa+/VZ53pdT1PLgzS54+d59lGRh+czpdwvW9h3cqIsqBe2T0RWP+KrO5WBOLyUrQ5zw
/esSaxGZWpV3sYaE+soKlelH+2Ww/L10KZRk2WWMnEz6YEF3VOLHWlLiKTqHdf5ckU3S4PnwB+MN
B+607aw8rHJ50kYrfrGX9M+gmYxy6qW6lvX0YA+e2s+4Hre6LL+rZaTFyLoOCoj3hWRLBLE09XcR
LwQiQ/sSVd4dZJoiPPcaFu7TU0XBRSoqkxfL/6jXZUcksKRP9Qc8LyNguRYfqEq/Rc3/ph7RrHtl
ycpoIb2gz3AJ1X1vspo1nvQYQBJoQvwBknIlJbLDGKENkNpR+YSAYOnYlBX+ddCSCfSQWmcVzJbo
Dg6z4+p3TeaO1eg56B/jatc4tsx0POSoSY6tRy5dbRabIqnNPaZftTVtbmh2SF7YQVijmpDxoeKv
B1XugQkYYjBt4DyYWQ0GiDXzF/vofsN68IZY3tqbXpFtZodMc71r0R9WfRZkzgyYQPM3eRrx42F6
mdqSDddk3WKj3DvYhh5A6CBeaEM75XQbiCQg2Lmk2rIasY19mFWS6LYh9Z+H1iZ/PjbRpk+es0WY
uuma8lrZKt7D1Tih1YnJsiG5p64G1pLsw40EiLgfc+lGyeyiVRc/4OxHmwRxRCEmic4gP+qcnBsy
O7GfL9sc+MsRCKMfREFiEZ7dEUtPoY58IOsOhLAkJ3MLbV0v2GdmU5O8SxwF+PzHTc3mZqOjS92O
C6GcDeQArhpMMzbQw53QW4ASC/Iof3Hk2U+yM7Eqx2psP1u3rPbjuhu0dOWR5ZD9nVNAoVKZvyY7
1w+Dt5ysYqZDb+I47Lt532AtvLQ5+fXehAfATQnM1rRce4mavZfbYUvMDxshtCPOHQ70x9WqTTxJ
61KTDBAiUbECgNn73LHFAVISQHQNSxulqtlyeaOe2VggHrXBTdmeKYatyt/ObNb6rms2iSN5hSaw
WBiD4o/UevQVBlqzhva6A4OA1XQ4ZvhlXQwfICdZiWvolDbMxmkQ3ARgaUnzGbvWVrRk5OEfzZ4Q
Ub3qqNKImxcPhSKRAhdXFWaiifZGAz/rU0y4B5nPlBeL/bo2ZT/osj1uV5jQUUseslcZ28xDMmik
hzItYzYg6XptdCipfXXiAn0Yi35v0ZY+2h3mRc3oCGNq203hxEhoB3kZnfY6krW3g2hytsYa7/Fi
0H8uhsvk4A5j4rlr52kklhrupRt3CZfXbJB23Ly5M28VyI1vUh8koQ6KebnenZcuESGp0Nz2o708
DDxz6Gn6k+XyT8tubAPATksYzTFLtXQ4oos5xKI/mH4j6HA1Y8NAomX1QO+aQVkM8JBDNYiRXa1Z
okGSsUHB/YQNqKy3c+bOT8rWKTqjztt6Q3NBtdAT/LI8aU7VbU26MIxVEmEDJuON31m4bKUx74mw
JwFNuFOInY4W1PSiUz6+Zxun08WjW2sZWT56t3MnFCQJXI5haPA+ApLYzhObHDmyM/HK8TlGKvgC
s+OctzxvjZFFJ/ICNvAvtp02fqQ8fRs9tslWX9owi/2zmvw3e8l+GUNyoC4cuHqz//Xh/rnxP3/j
/jkNPDc3AgRKT8+1rSVZRt8p/Ss6O3Px4iG24cP7J+8PjetlG6w4ajO0VbuvkWhGgAZPmcjak7YY
PeEB66//+aQLeu/UcHcRj7F+eP+TXcTrLOlZspeuS/+tOC2AirUz23v+dlkt56jmmsz1mu/h/i8n
92/n/qFewkzGe8AFUsnTPw/NiBXwf/mkO1OHpk72ra34/4b/3mmx9edWkUlh2bW910S3v//eP3+A
pEaHtpXky46VzP/4bo14IQvx/o3fH4hPa0/uMF7GJs0o653+VIqJh/VpV7z9i5Igm3tKAWtVMvbM
cmevEQY49R99x2EUuv7q/inCF+tdF1svVpmVnKBxDuohr48pE9aeITxmsxoAzGGMWLM2ZfzlQH++
//V8/clIy2vB7L52Ft5+cCrLRvORPNxVdv/fwvP6f7PwCB3h9//BwvOn6//be9rGaZV+/af55/43
/23jcd1/MblCJO0jn7+HCP+XjccT/3Js00LIzqxK8AeQgP5PG4/+L8fE8u16ro+S1lmVj+uBRLix
6f7L8D3U+C6qR0v4jv//YuMRiHL/QyJsE5rukJ5soQ42DAxC/7tBA2mCAsUcJ0el2RlTwvpPOTbd
RigCYdy+PXNGFNtC1iihh+GLBXsJo+iS40Z+gMuVWMgGBqYGjIzSgUzWqsqj0LZKbV1k7rCn482M
HoeJdCpMw1HQxTFlTSMjEJbJTMJqdE0dmChMESBhsff3MaFi8B644LakLnyoL4etEYQl9iwDntpB
KroaeYBHiPm5pu3WHfBXvRkuTUN9NtVHy9Jw28wa25RKfblxsl58CvokwWtGNJ3HuFguinkaGD+c
nUnzWCJoD1DObgo2q0lOb1EI4+gntO1VVF212mhCcKXO1hAvA5rX0MyHcadbIzgBc3maHAJBSjqe
LcIdWFk9QwqYGBzcvURwa/otAnb05JZXs0CONX1bpMhGpJheMFF5RJ2H7Yhnfq6adCOGrxYxAqZ1
4phQ9uOcpD8IJeKxYUJBM8trqyZShFMc+E7DXM3gSg8AdqL3YATBz4lEj3TIdkkis1Cg2k2gEr+a
o/dceh2u3KI+TjaGJGF3V89gA3ig+H+VyDMueqK9GsLYzn337iTqZrO9G5WzaxxGUe0cVG0Drfdj
EfR+REw1OvJjyRSc6fg4+G+6K78sHLejhIidm+2uz2eUFr13XH/XLICe9syq4qr7qTIYQJR4qF5K
Nmy6YT30q79cxzUFMYoF5jQZm9So2PMksIN656RibpLZHE9xbRdnTx9xF+ufad3ll2XG9iUmJs4J
sD8ENuS8U3XA9pA9EVOWsc/GRbKDBrXLErTfZ1a3w6KG3qxjwFzzAg96m5Gv3rj2eUiL5pN0RWJ1
zj2FIC+4GMQ/AIcQOavaNJBu6lnE+6KM0403fQPketVFKZFftUOo4vwq2iQDPWc+S0Nc0GPfROE/
IraIN436aTG0YvsIRUYm7WNb6MGULuoAU9EL8sEN7BQU4oD5Yat1PnBHAxe3liereywoWUqSzWNw
QTJujqvm1I1yYeHv7815mEOSyBiKmSDk8Ahty2H4EPAAjjEZddshaUNOAt5mE+0GOmTWLdElarUb
+9omdBuSuEwFiYOLpUOsUyNcD2pKo6J0ga6kyUveWQy7GC9s+s4IGuk+9FbZXGFp70akpW9IU4WE
9YIYVDCFQgsS6HL5nfVkiEP7+m17zUMUzTtknLwXra6Emk0jTbTPEAChUdva65NPZT9FNAoHf1rp
sEtHQnTkHpIRN0n+mWXPODGg5ysZjq5It0RwP7ht1uzSONm080dlTH9gbLr7ZLQfGmdCANzCzDfA
wdvrbIS9BACT8Wmek4JROHqPcV3vgmkIMzUcoLY2eyeKb22f7Hw9unXjYyS6Zdv6CV+heHAr/Ddm
7pgbgYqMmpLN17jYUxgjO9j4gCqCJNUPevcFMcveGN3XBI8ldHU3hNT2pS/rDyheCOUS1s6Nhr07
JhxlWRcfNI+Blx233yBkC8QIlrUv2uXYCPCmhRrnQDej56nxo7cED19TvJRJU28p97+wEbPxojE8
dRUtVlsnfyRJKMzTzMdUoQgpTPfRjKPxNCXqHV19iQb9PXKyBusAkzHlHdM88W4jFWEuMdtM4wK8
zG/jlTkpaZ9BSSgcjIwX/zjZX9YM7+S1IRmZ/T60c/FHDRCNS+bYswMkQ7P1V7csu63qvuPUVA+Q
+/NNXeAcQIIFghxNrk/AY+Ugi5/XeSE4mgSMm0lGIhoZTqamXtgZMwscCGu6OcThgo7qtRlbREpk
BNoZ5BY2Ugw0iMFIElJA133JXQSGubnu/OwzXKpNm1hvpQSBje+ooR0FdgSDLWLA4dX4KKAsQ/RE
UVdiENklIuY5dgdgl/Fbox86D67fqPaTpCwEzBaHI7dk1EbixsAShC3Y4wYqyakj6jY07K29xuFo
UPdGMW1jRa9k55NEClliADSckNjHl7aALofyCXE5CknHd8dD+Rfb+Sc9GGC4orl17EGOxmFaUOd4
+fxYAAwrGNyJieOll0MIdgPpYg+mHFgYbXXcohTB3RP5jPvTIoaXEulPBcyUzDZ57aTv3AUEs+ZM
NZh6Gw9jgoq25VoDwPpk5h1OMjZUCO6Z4LnV5ySs5Oys4A6G9Mehr5AKkGV4SR157Q6V6WjYfVl0
JM744FoDNyTDNdw4L2mnmad61PInbdB5KFR51DLnkMjuYGe4XPrhhd3Dm235r3nECyXOP5K68oLJ
Ux++wcvSmJqdkvjpanj0hMwxEoy1ZZ1eHZtULmR+HTlXgQpopHpD5fXoqG7QkyUzALMhvs5XyJ3q
hQ7ac/lz7eLv5tG/EXo836KhYac1L78HAmmDdGq8HW+1n4Djnod+1o4d+Dj40iMBRbwwqTnwroDe
wy9hnhhiCYq0VUL4aCubxjSX4cDyNqwVLAFL/iELYdg1U/2nGWYHzTX0F4OGs6UB26W2MnaAz07E
dlQnVmE/ysl8bQcv36EHf44pQNKCSfrg+wNbWbZyQ43+u9SPgGovXUsqnsl1lLYa3iCoD1wK49Ud
P1NG3xEh8WHZQLIo4wO79PJRbz1oQAzQGhdtKhKu/ADIPOFpSd7GGuD1XIqfSZTuESNywZOi5nfT
h9PmpBw25auRux/2gA4QTB5rGTzMB5Ph27aBrcWgvR92S8wPFMQ6vKD0y2YV9Em2zXedGESEeTnO
WfPsNAp2g8czpmvkGJrCf0MkHbqp51yEY4kdgbRG6Lg+15gt3suCustxiq+sB5RU9GzzMAAwHKkd
duHjczn378UwLuxSkziswZO7MOzm2O8v8UTzRz7cW+PjqFsyTq4O2cq1ZroZuO4ir2zougCxjpC/
9KgxH8yKlAQXaT/jley0zGRQpcktNYgJQaPxJUfEzEa73FJNMnuL0R7Fn8xCOBGbn06rvaK2gNqV
RFFg0YuhrdTQ07nJlSlpB5F6uRUpE5mGnSuRp8Zf5F5o8pwxoHzw4DgIjiXlZkfJEKTwVuRo9JGv
L1RGsTsWbdWRaqW4eMZEicRZl6qo3ZUdgzrER+ApY7veQLmYGdROvL7aaxy5xW5xf2W5VMGkyAdQ
BesAAfmNkcEooNdqQv9F8O9PS9TOkT3GIxy59GyUPhyiRRI481jpHNFYhyT2xOo5QkdgrN4Ve8ie
s4UsneQWWWi1oYhSUhYQnSrfSzfG0uLrqctXJrRB3Vm3uWpFqA8tjEDWbG2nP9eQwh56ah83oUT3
Pe4xhcoLRQmHe2Y1e0Lv2S8927oyMBO0N9e0L9j1rxGaELafEwEmTGACFUF8s7Su45ZdzHCamDJz
IrEF6Zb2R2k1H5S81Hb4RDfmCO2vkh16whm4n8E0FcHKUVpm85ozfgiqMRuu2FlGCOyax7ub55sd
dCD5O4A/IAuOw9vkGqwtq5YJrDdFu6UvZ2CCWRpaJrPnyWSVv0wqRGs2nAoNMiKjHqcZyp/2eHQb
koHN4b1l8qNlLkWqJR7G2DNZkBOjq5ZaBIZsj/NojuHkg3ZEosA2lHPVNVCgSW2B8DJ7ZtBrbv7I
xnuhsB6anw3yU6TbcjgsESJSU4vxWrGWhfai3q3UJTS+us4uwYQ1XJLPSGbfo0c1muXTY5eMfwaT
RRDrxjjE0P6k02xc7IETJWVMVWL5MyMH1Mn6W7z+6sjqjo5Kf3XmeNY9XqNQ6rUwKcSvpLhoZMCR
wlKnu0Q1H7M9/yGp5bnLdLlWrGS9TeLSXS3N3ldNda0MlOR1h3vcZhyH3skLXD35BfsT4UTW/Cw7
4mtBfU/LEzCrUzfIL7qomzPO74pgK+wkpOWJc8kar9dUvwdeBpZm8Z/ZGO7tiLEuktFEz1BoA8Pb
LM+O9J/tKf6C4soz3G5bG0wwOrOwjb8ibTgi9yerHU4x7Y0LlULkBTRZYwj9kQC5wjvphXtMS5Sx
AgofpKcQHPHBiZJfvvE2Lct2oXsbJ/kDa9nGcPw3C6ZAgDBy8l+j2f+m+vzhjpwhFmsqDfqVcfXZ
o7QOMyWuFk8v6A0QX/Ycf270tAAHrxL5nmqwxTQVLF73hLZlDPrCfQbgGRbJwrrKAKuRZDlQLQbw
Pf1mPJ7WL5UV5U1afThiSjSYQ4UQcctAaNOj7SSgz9qnbBGfVVsfMrJI7BHFYcQJrUXbgvQMnSCK
GjsPXkRkzpwLE88mL0enAYQjbrVuvJtNe0AmjxEot3+R1RrV9ZUgXqKwmvwVWsk1k+0jKTFPAvdC
5/wYZL3V8voSk2zrdlooodEuUqaXzzatsp1h6q9JxZw+41Q2jlEtHA5vi6wI62dTS6baYpVykNy1
FZpGUchQbMp/2r5NvdfYv4bSv1D/Qo9KJuR/FoyextkBlIbVnGykAUWimbgKKAQcNEWUdk5WPbhi
2JLk+O3b062IJiYCGW2fcJ9sUEymHF9TNOENiub7j6ZKq43tl7uyPfgJzTsAOk00L1kN2MlQecBI
l80sgWtydYTU4tT75oEtLhmN4sNbYKVlnO2KG2l9zjXlvba1tV+5pJG8jor1O5FElZiDaHScoLbd
kBSKJ5JeiHaS64wbR0cmOYI2jEHeKCvemV4UlFF0z3Bon3Jn3BHeW8HOs+yXZwlb4lwB7d+ig5YB
kSpPObG+R1NRTzFxQZil6xfE7iSVLB06JA4NmVABLPRRNVsfjx9ToTvHmPCnzOkkjbKG6NMb99z9
wyk2+2sa64/TwASAiwsNsSQRQGkvaS0A42J90SILW1CHllrwwq8JWCH+IjpX8XRZctYOFXhkzB9/
apgp1DYQ83kPLZNbPHaN++GX43io6SISRy2wy7qVmegP2DaXB0JPAlwRBzGwhNP15AsLyG2VS0YF
7mPdYE8XS0zdKWUcKws7yRAePDjetW0oC7JE0MwnV2rHXxDSf2mYL1rKuExxWzhENLAmch5QFA7B
RIsGUhV5mqx/QRv3jqUlxw0DPrUxSrSSfvck4ybZ9KuSwcnOk4vvK+r0X62m5lc9fWy8KCYPpao3
UW+/WrF35ep7Gs1MC2C47N1Ze3VG7XEw1bvoGMHUHdMqXfo7LWVhYJMaNdTLT/S2TWCaYPZ6j/l4
PRx4Xe5Ei6cANQxK6yq/kvaHSCM2MH0LVH5AuFuidk5ajvafhL5NTfrstuB1R1TZgFpEQC6oKaLl
tzWCAJtaJ8zqwj6iVd9mwsQhnddAZGSBFgnwnXvJfVE/6HHav1Zpfoz8bJskbX8umHiGuF1PSL90
hQErHZ0lcLs1yjSPw8KUoPQiHKdoMRirqd9lRoQQYbtlkJCl2kmODYNR57bM1cVE6oTGQ5yFTctR
Ty9ZMoaUWxGL2v6n4Yks6ClsVNGiXQAKYxNTsgE7ema35m/7IfoE04dqUMNnkuuseTtyblrTOBit
eoCQndKPMpxMFwyfjfMXuy9pRm5DJ2mPn06f0y8o7MQa0My2HYJ0tSV1Pl2JgtFw9tvF2Qmp3Uj4
qkL+NJ6NNe+G8I89dqn8IEREd7fYB+5UF40X3NkRlOUjpTj5w1y2ymU9mtv2YZ6cU5sUyA9KVOdW
pDFHYbwBQXd8nobftalIOMJ4yc2tmFaZ12awPHTPugp9q9vWAlW/LKdLLxlUgtsGeNw+uVO9NxjF
Bmoap22jIY9ovm3MkLyDs9/LhOYIMLm1oRL9diP7T+ka1U4V5AsPnpudR6m/tH530DXik6whfur1
+GamGjjHkVe1j7fTWteqdDnUgtOwMcARoQnOnmRhfaeYpEMvGy9EGl0XI9rlol3fomYZslnGay9B
Esa5dqzEa4TvdwE9jxan26DGeyiQzWKa6W9Fbb4OWs1wYNZ+VhraGiCXp350TboxB7atrsFppjLR
CKbXybV30KxB3wf3Uo76xt23Uf9edzHzWCRd0mehYuWgX4XZbVBANiHK19OAfk21/m8NUJ2zMJFy
MkgQqFmWPQPVQzSWB1JqykBLV396i2VujWqSoP8oyMpmi6YAEeiA1Gr0NwsxDtGlwMfdt813q1lw
aHkpry3TzS/gBrjrQwxI75Rkhb1zjO7JnHrjkGYGfN2M2qJGiq2S7t8fAWFciMYAbu9HmnbijUJH
SK8TgrpxTveHMinwm1vCOYm54QV4/2Tvp+AeTd7qHWfmaYjTYYd2ojtmpmhO+F4fGMjYu7pBXyEr
PQkZzRARnsr6ZK0PZhyzaAPvX5/mauJDMyaOgikMzUaGIHpO5z3j5AZV63hQZQnwdt29maCUT/eP
VE9R483HQnKBQdU8DvWtNNiPbfFRnXF30Irc//WEcDfWVlHoVLVfhMzkMSus/+79m7l/xEi85sf+
H5+jCoVYKcWBcGpxGsEL4g9xgby3i7cRCXMfxtDEPDji3w9JRdvKZgXPBcG/k01CbHJPu71/6N6z
bJs1RtdDXgHfgfunEvalSXXC+DrLPoMfzPa88+SpT1kfJhIDipEO1sZAWX+6Pwy8a7ZK6F//fErY
3okqF7e8GBip/fMbcBz//bfun8tmNBNzz9H+z2+omgWG2VDM1ZLjLW67Pa1kffrnAW0Z4q77r1Ni
W5tWgJ/2eRd4HVFepRi0vTtop6qL+7CPiQT3yubFLaLyWmPaRo/DbaoYYDdldC7dijgJKw0KfVzg
JhhGqI+lGbY9G/2BLLIkP9YgegfojQh/aVYyX9M4eHICjuL0VlZc/Goe9OciauFUUiNl3KUEzyxo
j5VKLy7ZPEG5MOQlox4w8ej8WQR6B1mNR3oC+zLMSNp7r9xKplLa9CJiJCsl1S1TSNxJlvcKQpL8
UUI/gjkt3+asU3trJq2UF+U5s8w1xA4dK2CgXT5nr0ZUyIsmcwb0brLljD7N8bReAnFKn6nEto6G
J/Av3RlGyNao53YnkY8vZKFz35j/nb3zam7cWNf1L8IqxAaw7zZzFIPy3KCk0Rg5Z/z6/QAam2PZ
y65zf6pmutABICmQ6O7ve0OwQbeRWdV0d4NmgwlGNRVcWQ0MppY7KILyBvk6MutO85pL8aPcoTsN
KxaXeHDA8YV9ogbIOTO3kVOzXcJYjYekRj6ILHNNkbKIU9139r7ROZMUsHUO0Ew3Qv8bebEiyT5y
NT2V8p2rq5scTECh9evIJO4ZG0+hUjWzsNB+xJK4H7GrSKjtkb6NoPNCxZR0BzBjcNQ09TFEzBkd
U/CT1hYrvoLkCdbybtM9lL25C8KHRsVgw9Xak1PrV/Qbtq0d4KLUg/BPnwjGs99PUPyEF/jY6zxx
cWSag7b65sX2eXzZzMKkF+8rmDXIpXl+8JGkENOI4JOI618cdOhxrYC5Lcf3Bj5pukQGpyEoC2Xk
Jal5sqZD8QFN7aXiExqA4Gdoc4ATVstXEKhE1dT7Al2pGnkDApUmQNryefx0c51wwzEUYgAKVL2Z
jXu2QecYKc7qhHZ3LeuJqrkLXIudmz6LZeNhlP1LB34eURYlayeTH3P4Fo06sEv064+yrVhesc8l
As5cqW4zGd3WsnpQg86BJo1eIHvArZrj16dit+CRqIGAXcxaP/4RYn1HxqRBNrqfBX5aQPcEyMCu
AiBWgeKy0j9kqv0dyiXaEBkxKAUl3Tl05ArPDwGyrs1Z91UGu3uvIOKwNiADzCy8k3BCsRp8Tnxx
RvidTQHifTK5jChNkmVcVPU8GfgICZm98U9Hokh7yxGVajTp212csksFhQ/utzZeJNEu3ErAYgzW
ZCn1o0oKLmgqaY7ylcRWl4CvgwaxQEFmvB8F0M1V4RXYdKblUemtZyiHbzwrtUWSaq9NWljsZfnM
eQHMECtJgBvoxkcYgBRY5bURzB6neBB6SAChFyxstJObwG1p27xYEa/BMBrutEKwbiPMVN5FVfDe
J+h0q+XFF+VvZkggdIDW2scpHGEDg1rfhmEYkoiQuYsLrXNn+Jp9GzKL22NbQILtw2DnV6fWPtoY
TFDpEHNNS1i6VRLNdA7GLt83c7zpyg8VPnhq6U/C50eK4go/x/SpMJWT3TftCnxrCx9VWkf5E5ss
TEPI3SOtr4Psaotgazsu9GC2lHFsPJBRB0vsEvy1W5OdmyYRbcyXKI+AKS4bls6+v8hf5XoAwYR+
At8TbolV7A0zfZYl4w44UrQgjBB4w3PZ5FtVb0+V4q78arQrQUQKBGANhNxQNo3wHgIP2qslinGZ
SvLOkoCtujigVFLOgxMYOopsHaDbdV8KAiNY38ysDdHsF8mDGucg+dODnlMORSG+5SzBSiPRmEvD
hZNZ19wWMLrJ3PC1SbT6h5oOlyw/myrIKJ0wIIZYRPzoCKCNkWJ1XsYvPAZvS1CGS0l3t5ougRdC
Jd+rdeylzIXUB29l425ska54a8OiFsTi7FY+9w6RGBYL6sLou0cvzbCDC6VrHEaHrHmHAFLMrKZC
Llje9jl8bTFqsukKyUPDAodVzwejdpdgdaJZbtoLiNWbENAkcaqLMMVZi6pLUkvIX8GhjrTT9Lp9
FQG6C3FKgJi6Ksz06pVyOlNBJSgDS25d9vl2CggJLJBYEYX9qsbe0sTsgKyrW4Im6H9IdrVOLRVe
KDGVWWcQZDPUfBnU1xKs4KgNj6VbkRztxLkKRNm1vi3Wsf5mE8edCcP4nvHcAoW0K4v8McBTvESr
wUikO81udgg5vcAyOgNyI9hPoMitPJ5guvZWRv1O6s1vlWX9ZkXvcuqEwMfFQwL2ocS9Rk5MBWUg
su6FvOHh2hIUJsLayZuhLb4RxmWzaKGIYFXrhAetlORvgRtfAVOcCtuYY4MybCrEohdNjD0Pa5CD
J7s75FYfDFl/zvBiFUBmZ6wtt34PqRjHgG+9C5phhF1lQCky0jAzifApa/Il2dddYOBTG5PurAkZ
11H2GDTdrvGvslF9l13WOCqY6nakRjQHJtp1VDUnmclA8UjZ6P02wwGC+0JcEjJaPM9xWYkKLHgh
YfDLDtCFwN8Mg2j1aPn+spf1l3yQx+yVs0+dapGATqjhpbFLJJciYxyUZ69B3TyXYQWIz/dPmof2
VBX4l7ZKPiyLCFKo1y9WlC/LqnzPewS/8uQpiVgW1P5jLppXjOLDWZN0F9YayYr9o8kEADwzasM3
D2s0m+wEblskGpLi3eB+OlaH3RUJ/Q5urRUpIWDuexcxskuQyoesW6gyIhjk+rRT5CBhxkyTjCI2
w9zgp5Rqi1E5YJbVHW7Wrc83wShy8pQYVqlA8RNfJuFVkZdUwrcqBxHgMFGQFoPbUuVHOSZfrPOH
AU4QQCIEjdqq7muJvYLc5/ukYuWjW8yUQEj2RF7PhgSuzvS2Qae/tU0II6V/sHrljaAZNJS2WUug
b5kvk+/j79vBSWBeVgKRgDibx2qFCKYuHnTZ3DZew9NnFB1otf5gmGTarAKmuVDNnkdpvXHNyjiV
dcgGVJW+pzlXMaSnZPQMKXOsAWPWLUahPwMNQCBAoCsjlH7rETKelvtm9aEK4lNQ94uZLSnj1HxK
GoeFSs4jc0h2Slh9l3TeRSkpsEPc+SC1mICigB4kSwGQZ64Whg2sQ9lirjRspF2u+I8h/uErNw0N
NlZnGXuQfU2mRIvHtNlARgZJB1hHD7YvXmSPvIDrdMce74BKbvaitMKlkpd7p4YwGyTZjz5HulZV
h0sSDGvTD+NZCRcjZTtEVIFUSGWBgtUCUE3mGxq8AyoyxsJEZZxAUrBE4GaTANvVyfDP8Z0Xc48w
yIzsQbtOJeMZ3+Z2m5cxUTqF/KTpP+fqcKpZRK4RNcJAVQ0vLIHAKPTmC8CbTTEU9pzlFnwMqImz
VCPHXY98YLQTovquJ7ja1GgEdjK2D4QrsOLkucLN1VeJ5F1zoNNLVNOcGewFkbq4LpQv6hAgZ9Jp
w0ICmFTao5kLjrkKigj89esdLq7VjuwNBNHhg2TQPivZVaSlcac4jQn0vXvkq4AnV35WjRatuCjF
Jzl4bOUoIW7NVOsnTGTAipdBBy8DeBgWXF2ksGrmk/OI2iZgh5yeuE9ZRvxU+K1gCxOyyENrCiSC
jbl0kOSbzN0OiJLMXDaEco4/R4PKF+tFvSVOIM52DzAkxUgnIm61JucsQ5ULr0amvWduGBxkY2uH
0MOxw66VYd95rrYlZVbJA7ekilnZMGFhnoIjmGsNWz0bYI2g+DRkAVgponnZyO7IPVRg7O6xIizU
qsm1wpsxb1TskuXiqSrTeKEZL3b2XVRmuZBKVB1l1b/G/nBNNMJ0BTnLvnTbqxNerBRJZ2IipkRY
LCV6L+qoXUWD9FsxDKSU/BbL0wEvp1RttoZR/6bayIlA717rgfyoS98ws/4ho0rUJmqy1xKQM1rj
HwbwrkvbVQ2W79rSb5M7dKCeRsdLJ4F9JxFsC4ZyEVtRspKEJ1Y1ZIe2rO4apZMXeq8SHKyqFTou
/pJ4tDVTQ0RUBg2pqrpP4Hszh3DXWNsE27LGUMgjiNpHDpoU9lp0urVJE3NtdU+EZ4gRCskEzN68
JyppmThz7tvOfFFUHJzr/LFOcKsEC1OspVjcodBPLLr/QPDoWUSY6zpg2NlfCX8e1w4CZNIWNbp6
HVp1i9+QayyYQ/maRuU5EDh4eJgrLUz8rStEaHObWL1rBW/4g83UOn5pI+BPTv0NQb8Vklfk5TMn
Z0HVHkmIH3t4FQs5d8WF3KypJT9EAnM/dMh61DXKJy3bT9C8m3IwT5YPBD8eGgXHBlPZiEE9wV9n
oUWo09BWHkSHplVDFGaU97aH4RRG2KG5wYa5z12nymNt6/GcNDHgkyhOVprk4ekXnwPD81idNRc7
Ue8b86MMYjRhLA/FEkLYVf2C7KWTFTEKcMggVPwfgCzNbDOK1o4zHDS5ZpurltjGq/qOdPcm9MWy
stHshVAP1VaBrmrhPB8ci26JGtyj72N0EGtg0fVCW6BADPodOk2d/JYnWJnatYvWjS/eYV7hgRkH
Ytn4yhWicrXt2oRHcy9e6ncLauEmzMkmEWKsTQX9jtHoMajYciUjFYAtbdg+WkZ+9FThry0LjPaA
TbSRP/oOXCk7Hu4F3Padz++XBV8EUVuFQFmPDpBFVKtLUDJrRM7IrCUbRavaOfmt+8HFSc5wT0ZB
ZF1x/Ddhqf62UZtTKRlk57u6WUQdZEXP7/rF6I1gJ415lQzkxoR8CCStRbiHb26ZJvMaCUOI5Dpw
xWhDMgeTzL5tNoa0UWERX0KXdwZLEoReQw7XxXhI7j4m9PH/B2r/C1BbkUcN8P+O0/7f6K0M/wTQ
/jzjJz5bUe3/2KZqCRsskKwLC9D3p80CXJ7/6DogbCTigdeNQOvf4dmm8h8N3LSsmzpGLYYyivf+
hGcbdBksiy1N01AnVzFg+H9wWUAQ+E/o7PH9gLYlA41IPR8UrDb9vxgLWGbTI0kk6z+Gsvqt6HoX
2TEDvZM6Yg1eKAPoakLxShV85AnBKnjt2gUkYbBVTLNZp0U6B+7XXVyPOF9do39mG0Z6XxRNeUH6
akYgPrufCreujDkUIWPtuX127+aZfgSafAY2HmREaQmilKE8Lmk5w8Wxa1fj3clDhBCWlUWIV/gN
8X+UNMooHb3cfhYmDslHy6tQF+p9MBglUY/FrXs6msZMRw3TNjqFnxeZmhPVYXMOg1h3WcKVXq68
RKZyZ+RF/UPBUKlX6vq1J1a/aNiR3UVuiLeBrGH5BLP6Xie+yQYRhC/ezeCC5bRAP4GAh145GYJw
zuOtaWqfiltbbpHHzg0bkgcnYclVHtr6ghOccOYEw7p9MhYl+ij7qco3LdrYRfyXdouJcNamWcRz
bxw9FZ/1tAvpmy6E6tO2iMCgmtN44/MsLOq3iUFa0izKBmRnWWJFBm5axyt48jXeS01toEg8uoCG
vQux/eshEZF4r2dStGXqNcNlkTB1iSTujtMRQqhs6a2yDPZj79RR5amLZVdlreSAOaYIi/zVHxwV
vlaDyBvmzy9ZOHch5b/aTuaC1FSIudcdVHJ0ZFucN14VxbfnSYFUgBXU+pNCxNpss/y1U0WyQaPU
XU3DWl++pGxyr2aAUPLt9NwlOy1pLiIghLLMBWltf4f8yvmz6vihficc8oWxI5q1SEgCsKE5CaE6
/EAQboRnJqF8aVsnU0ntkzEWtlDgqyn4ov/RXnuJszNV9zI1TUU9DDYCJUAc/Lj9eQ0PpVnA+128
QnCnPdRj0cgGu9e4iZZSx/frS8c05NZW+jFhQQ8psckKtNR0D5h1/jzV6kFnITwdfq0j1EhXjS0R
MV+sr5Ja1xa3kUkRqySJGtXc3xrhDiydHEZRU/nVdSpkGHyIWJp4WdYVO3+lQlbXv+SxHXw0SnnX
y178pmU+XNvMdh/7koSAn5oqbqLewOIM1QkngIFu4sGFzq9d710ZkMqjR/oVMUI1lu6Ip7CkynuQ
q03vnz+LKAkPCba/vzSNnZKVG3MjdOFH/DHWb2z//KF2nffz3LGHvLGzZAuqzwMVlmte5RbafPZD
wwe6TgXecxKhJU9f3tp81jQ2s/QxrrvqisV1fZAt6fMkB9GLremTACR8oB/sekgOYbyeKsgDkFP5
5dDrS/3Q25m1dAt0YKeedjwtUCWvmemegzK2RpwaoJt3Z0FFhCmjHwk1pEe8u7y7amw34O3KPG6B
KCV9qK8/x9WD87M/LuUPLVZ2feNVa6nS5WtZRP2VENp4/Fm0arZ2ieIjqRUqn22DydMR4Q1UdWnq
2N0cKjN8uZ1UedjYfrkoEtvj6BTzdGweNW6jl5wtPHUHWa2PDprM58+msC5XQWs2ZF9pI9WZsFFS
49vYW7uB+NsqBqY5B2li7mJ8HmaDjk17ixIIQqFG/B2nNEmKhncZEVNUzOLwSC6EAcbPWeHfBxgB
xgqG+y8WEIr8dZK1ZVtTFRZ4ijB0kKlfJlkY70palQO4dtusNxV/8UOnFcpBJYYjVrieiXUeV48S
fiz1DCRICOJ+SNcYGijX2sIOjoTWCaE7+ao0mHLJfQLTdeyc2jxXgXiKqR4ygr5xVOIANElBeiYJ
gvdoMLw53Mh1Nrhvoco3NGry7pL1WCaPtalom20k6vhnBfiU7A3+ufJa6cGoEPXBlag+TCMzBByh
YBXFdqrKMMdLkZIKCKzkFEWGtNOGXlpmkcy+NMrPUKOCD0X2X8IQnn8qfG0FyMNc9WBpYo8wSYZD
wtkPdBLskQZqvmyUow5cdCkcOXlUiOzPvLIL132ErmNQq+FORZZh5jUNFjY1BR4RJAoAt2171Pqp
IvEaD+5hqk3DrBKxyyjjpfvS1K+fw+BsEIzFxDc+p1apk7sIRg9633zEleVENLh5d9xQIWljD2ek
6oZ9jZIoOc8ufXfuWhMAlBKXhOSjjOVPFYq7XxaRf2M4pX41DuGrYNqKYbKJNaDo2V95c2YAqzol
tPTRmlhxRljpXRtXGS6auwwDtYHI3oCgG6r8LKw+XvVOWZEY6OIHOYurg4kuAOS3oNtrOZKa0kDY
kueJtGctCoc+Ric0TxsHjZ3fO6ajqW0aN1W/tN3O/dLxd4NvbawwiYd0pC7ZciFIpxvHTAewoYwO
4GGjN+dYygE96JL+0pv1vY3Y5G8FYF/0RNzv0OEU4LEuiF1EhBEEBwK0awvZIsYx1hHvs0cQNq2f
h1OrqICgqZ5PdHAcPg6cCltt4Z9genhowa5sclUut5kTZyc70CDEhJr9YqXVqVdS54cvJWulybNt
bIsYpncr30VqDYYiaEhtNDHVKiZAMx1ikH0KMhHupnFTU+8gMmrEAdNcaMZMDcZ7l4eYEmj81oY0
9pZl2mhLJ5DDiwtx4iJnlUwbq4JCT8OLRjbrYunw+vDpRsp8bJvGgZiTNjH5C3CSv5/bWrm0q4P+
5dakd018NAdtq/EnX6hFq24YPuqNhNpjWBBU7ZDfnQpAy+g5RgqhstFK/NYxHU1tCKuO7vZ/010X
4Js61ZMWX86rVBfDE1FqxDna4iBs94eOrtBdZ9XGkxnZc1dz/QdlcNt7D4m2ODCkayZjW5wBs58r
lae8I062cVxLfTaH2EBD0I22LV5iWBM136cBIGp/ZIZR3tuGn2/1XsdwRdKk56K21nrWKu8k1Eh2
qHZ7EqGVHZh9hsXUEQHvDdfuANcuwYUOIPLgHuFOeMdeqGm5MDx125aqe8fS2LsnRnj2U08+5sgo
3SupZG8Cs/HmU+dUNFJx7hEIPU6124gcb9z76aw/rjGNgFzufF6jClywVWqson2HdQGMHMdCNHI8
DFLF2kma9efD7jy0/YjH0KBMGLX05GCPvWAbZ2w0z5KeZI0IqW4xG0y9AllnybSkey9MpGuLFTiC
5tJTg1Dfv9jOqH+2TNFNmYkOao1tyQYi2+xr/7yfdLwQSl0YJT9C1W7OBAfxq8Ze+T0LvX1DLteb
hXdQVhDRbzC1RswAS0/U4nZVIB28yALGilwi3gREalfT7GaFkbYrYdLt/AZUzyqoWih2JnJoIkza
f/EW0v7smsPbNzSBsZCBcxvi6sZX+y9JcSUzBZL3HYLjXhRk51H9CptNGJOb/Kzbvuedy5wsDEGk
dPPZaOVWduyGYmlWfQjD10NWcpBHznHPk3Y6pQoRCizSQSc10AZY3SKmApGhX2iSCE5T21QIPJXW
pQ/Afeowxl6zgAvaWIMDPuWf55kx/vCrgxM3TONz6rYwFItpxvricYMgVW4PEKc/UA064n6RPnVg
gXF51V5KGADbpHUtNHA1/SWQ2aM3DTbMY4jgIcdWeXAy/QUUob/xMZNYTlWnTj8ijXSPZknSxTTc
+8+zs8Rc6RWKi9O1czu9lPJR9+td0n7zu6HcuXEGeIa/CGnA8fCzTqj68yg04MGtjNF8rUpriQhY
0gDmSIPm5Nk1qWZgPUGNdIaj19vQMkjUd6iy7/3IND+LoCvbAhIU9Taw8sWQqcqsiSUibuN8rzvI
nULceNEVInudmnZbm7zxPU+Nj2lAwfMMPoFkXYcB2L6D/uWqRMr3NUIUV/ft8K0svXAVdjzUDSD3
j4MtgxUtM20pN+LXqt7jYxdo0n1s6u5x0oyajqbCy9hgW5ZVr750+DhN/4uFlRiN3X4xmxtvP7t8
tAAM3KKwivpi/KZobi/bXSA+mpIU2p1BzNUdpVa6WD6Vvt9fsV6jwAMLKA74X2OsTh2RRNJEFf3n
MLdsHbRoSZEI0Hi2gsXHTKpU6xKgL3sJC8/ey3X81KSWc9GH1rn0Sga20kVPvIlSE61jPBnmoQiw
KRvPmAYOrvvMFGXspzOmdoExAVedGhJXt6arTrXpjOmqMT7oCPn9fhWvL2CjGIBspnE+qLfcRS5J
y40xjxfq88/DsT4dTUVrecauFex4SGxziKntQi40Y1OHOLH9848Q3u1fbgOhPl2xNZ0IjkbA8M+P
TRVLnTDzDfUDyG0xR8o7PMVFdIX+FO1MMkSnqWh6BZqOr42gVytbTW3T2OmoqExt2SpQp790dHlb
kTPtX760910R3mXt/ZfmcHx11Q0OVdp7+9v1p2GlFJCEizTp89Wnts9Ca8JlWQP8+aVtfOclpJqN
CoF99qUDJGF4dNnR3dpvLyYpOGonirSfOqd2HxPknWcV0TpO8obNjkdRhSgCf9a/Hk4DYBox4Ovh
L6dhyZ4jWf71YmO9kjIEEDJpVPjszKOQI+s4HQFYVvW6OxpBfe937r3mFtYhT8t8ZrV1ujK8qm+A
7nkjX4AeQeD1MFV7InKrCgfxGfhc3Ookr30sVeV5sHFTIubW3Zkp5mmmNMivEQq8c6UJlcPgWslD
Fqn7qZ3wAfJulZVtoA0pr6q49mpTvAjicnhhwZyaRv3NVRVM5xf//MVVxV+nDzizKtojeEYSwp62
vr/Ej4M0VcIWr4YPwjzcYeF0eBrUKji6FnEGHND2Uy0NVA8wnxpHS2LMFWkrhvzS0wYbDEnyz6aq
l32SfUiasOgGvHgb3A2u/TmmzML40MPXqHAOXcvgh0kF1msfY7Q7FBSsiy0sVnymiYJfYl+mpqRK
yh2aSFD8EL+7IHhtXbJBQHwM0POY2qZxYWXVc1mIej21kUwHvtB7W2A3BpyD1thPR7diahMYc6x4
RAOxG8eZag4K/8uYW/WXbiNs+w3Qhx1KjfrX6//Xl7tdKi+ZEnuBwOFf35ldVSYQOM8hmdtJh9RM
pMN05PvlUxMi5PmlvRuH3dq0gjW/nerjYozI+e38L+NafPjmBeKFiy8daZqjaTpdsETvbWHxbtH3
/KNxuqIgKLixiRx6taHvnbDV9wTlgv1g710g3rAbK9qnTqvDQWqGoYrxOe52BvHGiwP0YH1rup02
XdPT175zH+mxfLB4L7CGq/apUo1XaGf1jxD9tYrIyptoAqh9hpevHWK1586NloWAlmv1SIFFPSlO
E972wSuBU4CMFa82oakp0CEiD6ziaATSYduzgZ1QbZIAf5Uod04qMJDMMrMn6KXuKYuq19hJ8ycY
AtmhRl6KKDPVGqnQbRwWKtaM49i4BoiE7s0yHHvbYiuZhxjU/txL6ha8f0AuXgaxmhmSf98CumCH
Fpkfsv0aWB2ecjmeM45Eht/KIQY3gQWAK9TGGb0erplumnAUMC+a2oygHM69DyVjPGFqIr1RoyyK
s5HrBsN16kDq72KD2DpOI5ou5QMS1Fu6Tt5CYQqIiyN5Viw+n3hoADcz0yHu1Ss5wQueh1Mx9d6e
jLeOkLnFUInE35owu+Aitwfq7ZVubdNo5Y/LOxtlO83buLcxj1c2XNFpXv+sjzN6rxhkcRTneGu6
Tf/K36wGpnG3xcGXy93O5U8AvGSq60rr/ctiQfvLFstgcyXGfyocP2t6JP/yyNWKqCzsICy/64W7
JWWdHaLMUVd1HvzoCnuQV0ZeZofPQ9d+rjLJxEfSkb8j2PmAJp94UjzkeZ3OsPelbZZHFrhQtAuc
Egr8Q/YmTmYzFQn844Cy0IOIVQxwZOsFJ5Rk05g6hmGmZ79Uev2WOaU4R6kbXVzbfSWsf/nn+WXM
gf55eWpYimFjZcriCIPir5FTXP0stVPl5LsANIaESScAp+AgA4YfBi81WbZUJJRA7OAekiN5KlIk
LNmMTb1xKwoEJUFUwzLSVyE+kcAmBlxJ+9yB0MZRBlKdpDmBqLFGxlMUs+lwKoweA5AB4SgAHQ5J
CeHscqkp9hUgv3WDIuiJ9D1TLlGIB0T9UXSwM32Gfp03h3cDeswxfPfgQmg/EEmV9tPR1AZXO9jW
poNsM51fhk1j67ABEzp1S8V4Ld9v7tzezx9ZhBkraCbQCwLc7qoembtId8rdVNU15VmSbOM01WQV
jNVQPdmdrJ3rfLiwHgs2/3yblK9pZPbNNl9Ilgcya1tV+RqsdCRF7rLCkN59ycCxMZG+aVGTXKbC
MbqIBE1w5m1ixMLuX4ZUmOCdJJKLbwTJpajdGJNPtG2kHExW5bjijI9K4zc+IMv6zWgl5zRdCzp9
QkgMQr6sF3e318Chdt9ZLLim603tkl88unibQ9UYLsCIam6/Y+9rByX9NKiGVeQI9RoFKF9iId2+
4SqziaNUB/6KhngkrDe1FTAoDNu974OhWjVK4uzhkyHQURTWAg+Qu1s6SB9w36k1Jfw1RVSIKzbx
2mFKEfV2Uh8jEMZ/d5JfV3I09znBHE+YhkhWVx/HV6m8COxm1oPAv70CPMYzkh/wgvO0usZxXh8L
H65MKFfXqYkfBfpZHmjZqao0doqcWoSm9yLvTXEARv8DvV1sLTXfvnSadd/yq3opRDmswLYgEuzU
4gWTsmPT2EgXww07Fa0FNnZsb2JEs3VUNbHRQ2QlCCN/QeQOdd0+Ah3aSsdb4cniZ7WoukcnbIix
4/PaaKi4/16ojq7to9qw85njlthgGxEkA9qmIX0Va3vE0oCgyuyciyCtn9XvBSzbZ7nK+2M86nFN
VUnCtg5qC4Zhha89F0yQs7aBef7zHECl+lVxPbH2Wi+/szRUDSI+xvdSHAc5k7/56H+3QkKAsajT
e9Gz2ZeD5FuO9ABSuJK+M9uqfwT8sInJuXxDEElZ4lIVbyGU+C8BMIRpfOwpJr/OTGeBxek2kE9O
fk0gtG0I5NafMorfu/9xf6R/ky5QFNxXvjwr+dWZxhS1si3V+sxC/TIvGC62qgBb03eMSBTU/C1x
UsYCp9xuXsVysJra2jorSCbK6qawmCdu4zwra/dO5BzyVqv2FqEQ8FKdsnb72n5u3HYZQGx5C+wY
szDZcg96ihy+1idbV1KLc2IIJqREbFGRRd9ibKr0wF43Ron0wR9tU4cxCH7AUXN0HIblBXTAIk6V
FbB4tkaYYnV70gXtXvEslBwacCRT1XWzUU2q6Nv95+HUKkSJvu8vA6bDDCmmKAi67VSrxqt9jh7P
RuR6mAVOKPYN7KGZjiXUvd55/qYceTGEgOWri4XoLBnMCkgr/kJBmXqHqXAYeOizBC6Xj63crW06
ssbe/9qmhdgjO+LhNmoaSo6sh83V4FeTlTIpyNpcSlIuB5Cu4JTUwlHRKmaz4oxbGZFVq9JRgKiM
TWDl05MUD9hZUJuayiaJdiQmkB9SneCsmi3TPtsyLS3717wAqqu7yBbVmehfPd/bqyynHpwo1En7
aVDxx2HcGBRArNC/axNHuzaFfp3aQcPAXulNuBjjMJUdDmI4r0ZgzQAwwUVOcSs1APk1vec9VGMx
Eq9B99x/tnhIartowO88URinMImzvQfNWu3qgltAIencm8hrEc1RRHFfei4uUAEs2KkXT0TQDXKf
bSUWDos+cP07YCrFrsR3ZF0lYX1VBxnfG0s47y2MP7/SnR9C5M+kpIvntoSPL48n5Z5U4lYnglUE
5wAwcBGyUZoOzYQ902eBexRW0WNdkx1nnQVFh8Swl2sL1dAtslD2Bl/EUF5nKA7OLCneTLmdBB8A
0gduv54SP2jKtlsAMDsLVM4zi4gIeww7OjqeNdwT0LxDul95dZ3EWIaV1C30AesqAweNs6dX9kEx
8Coba3mWIiIxHllyOreh995ZkU9WwupWOP45aJyMD17Lx5ysUv3X6blrJA76R1PHVI+BUQ59pu6/
PJ99Q7u2GE+AMvYz5qgYUqWdthczDdKFi//BY2ST6K3C2HvVU/FhhnL2vUv7XWPFoxRBe5HCoZnX
IRUcb527qbByEeNriS+p2UCjm9okyXDu0kR58QeNZPbUIdW2epflDSBIWz44/UBhxcphqlpVNKAU
PtaLUpSb3MzOn+PGps/eqc7PQ/48ZRrHV+w8XaobBeyLKF0oHlSfIZCb+6mAlmoD+7oCN2/vnQBr
61aExXrqc5GBP2ZK8zjVaidp7vMieDdgGc4VjRBgZhnOaSrsPCgXIJaZaf9oq0UonVrHXrlxKQ63
djPEfkoymx+8knSCnsEOjGd5PMcaVVlNjdNgGfWgbYGaSGim1RYgSPTS44hTGTG5L0Ks57oO3qfm
wNfRI4mRzJqqDV/0WcDD7CRwH36wKwmHKM6uLBP+NfqGC8wdo5eww1q6D/12ZSku2z6RKt9S4NdE
FnkQJB0aIVkSAymDUv2GzAMKIZBnLmCfgC1orcP7hcyGv4CP8rRU7aciVIWGLs8f9U4aUDdvc0Tt
xrZ46naDrN6HQq32SoatMpIH0jIPpORs2sgjlEgsfED1MPFj+E6OtwNf7NenNCgFmVU0RzW87p66
uLtMI31VfsKXzno0lL5fSZET7WxP/nItd1S9C0V2NttBwZ9FMXMM4zjUu1CDIzEedjpE/Kx2t7Ju
KXvRfK9N7kxpC2SWXJE/5rFSLf6Pr/NYcltZ0vATIQLebOm9a7bTBiEdSfDe4+nnQ1FH1NXcmU0F
sgxa6iaBqszfmHGHWjJlnlfZhSLd8QZZsW0tX7MB+Vfbx+FGjDpJx3vfNWT8DRm17DLaVmYK2W4K
q4RHmq70EsavhH4rpwcUbjl2TGHKH8yCDYhgG3Jq+JP4PxwHdJbbQbGSXVIXtm19CV2kZgPFTjFQ
rqSl4Sou3w00hSTbBzCvzFVUFOLIOhUDgh2dk6l3Pa2VWW3lw9eqlvdNCZczUnW8VTXvbla+fRmx
7qVChlhNJkWfrlklRxXx6nsmB+3SaHRvYmojHObFwz4zeMMMyUE0CvW+x5UIG8VKDt3UPKdIrtkv
FQMXqLH2hhUCQ0sZeOdeNOSB673u4yk1q22T8k5iS2up1BscATv/LJrMSUBPp/XXZ5e4GqUSi74g
UzZSktSLQMfYN1ERjDX06F5bQbEX/d7UH8po6UfDS9+W2r4DsoNKE+Z3PkZaJ9Kr2UlcyVaZnWCe
/hodplD0iVEnBgqDWNr4oVdQ59RBNk6a2VfHkgIQ/IWq+NaW0nzMzeRz8Bo83NUEgkReqC+55n2F
Gdy/Ahfd+E5dnrIhLE/iSiX7teCQbYId5yAyk2yGxYhthhS3PKPkcUzfc0AsHioDhrE1pGsxIPoe
dzDU4MVii7bW1erg8BoDoRucwy6nZl0gESbCie3xCFHExwlMyg9d2bs7GNS4xeddQX7Eii5jjlar
rsr80zkuz0zI65eqtnD3UOB+50GovaYA6MnQJcYMla8/Q6k00awYSHIlX10bBQ2USbS7rGbBZ6vp
UAJSEMV6HZurvqj1PQKe1d6ZyPuxLedX4BrafCxM0sGBjwiJVcRnzMbeUE2St9oUiS78MeNzbDUI
4uN4v0oNSuH8WhhO/KhY2sr0iy2Lo4180Q2mGeagOLeugDQ3nz5Cp8loNnclaK1DLsfZXE2K9rO2
Ygl9oKA/Bqo5vtSqfnQSu/lU0yxBk1AFPDItn0goEvZZ10IKsXigcE+Cwt6Jur1oLD91HqEYyERZ
/zkH9zJ/kRpwn6RGf1H1cNXGbQ0zjQJ0Atxq7uJe/R5qHRRnX0IMbBrlT6lgvddZBzEqp4iQaIl9
1+HcXdICXB8GOMdMdrFQijP3QpEyPGYm1dwpEl2iSdNPBGO0sw5Q8DJKTr7FLx5mWgqrWE2yLYr5
1ZuaGDqE/NLaixB/jq/10BknEaWuupHlIkTNj6m2tPSsvnnBWjiYh0Wx0HLTPFRDZx6mihXS0dOl
iEUTdHBj8eqLl8+JYuCvsLEyDWwY+sq/7/e8yV99/+2edUFFUO4an31IbJwb1Qs2WhnUs4DESoQ6
GQTxAEfepRy9D2Zjfq+h9mm6hsk0ybRzEcTSZ+XgNDhqmnfrpk9r28nDfojRc3QzhDcVVMEw2yDr
26PBsTfQoViUPEW+eEZ4Lj0pv4v+wMcrV/SnSnw22Cfd1PZrjTbkpehJu+V5X36rjeJkhb33ZrhI
9uopZzBU+oa3kvyDmCCZ8PsCRcddbQiVgzk2Od8Pr/qWwgNBKaL5go6DvixDO9spftzdzB4asVhq
h+F3DyHpl96rtK3eoOpY8Rn/HLN2LiZopYRoU42cgCfpFi6mgKrT6V/VxfrGz4JuRqEvnEkhWHCB
AheNwH8npNb34uo58Ne8v0IxuQh8OLhm76EKwk2fN/jrfs+fobKhB5mH3nZgYpJmZEO/qYqh/rRL
NLeb6EtlakBgY/5MoWJHX0jyoDdhDeRCtRFEQ4EL0TQtyeqDQxLl7poo9qaahNBcPZT7vrPKfSBH
1f4ZtlNfZEvYqIphET8m/l7y7Msz3KSyqHQX/22yX5fBpjQCQGVZhiAJmsvgA5V7U4X/+DmCh+jy
K/dysI151BkQpyWkiaSAVxa8yjqxYJyBOebXY+DKGbh/pJzsPtgXgek/kky2Q+YtrIL3RwbpueAR
h5K3r6bJMsw1rKcMVL3QOqLe1ficHeHuiaupT9LD4qeOqBWQAOeA4j/HkqkR4bPJPIDvtfLj2fPX
rFHvjflY42o0HRfzMqtu8PiT+wCWCDhf3exEqNSSzuYS8XynS9O7WdopuCvpM4Qnh+gpkrJBFitH
eMnyQsqc9DNGddePXPM7Tthvmul1b6lnGku9rNR9iNLTsQkKeQHJHVBknkg7FXfjreWi2yWkhk0d
rTTR9LqOKBenlrWpxN5F9E1SkGe5WYlgCHXXmllD2a1I2u0Qp8KwGZ0CzZOjH0q9y30n/tkG/g90
06jfSBGnAn8cjz6lqV05dsl6tLv8BjTRn4+8oL/FeLSJReyRLsj5w/2t9HDhpMaArABAcq3XkUYv
oao51cKXxvobNoAC8RwU2CH3SRGczAnVp0DLGTCZvuqoIs9UPVW/1aN09uvIfVXqQF8bss7+NVLK
V912b1Vq5l96y3gd5SS7QU1Mb7IFvZnjbbwWoRiQymqTwMk4iS5snKhlUxartXdOy6AAlPy7ElXv
ZeJCdrEqDHocr9/JYzSeORr28zDo03/wZbXHqPiO9QMlW0eJUEaUii3/9GrtUD6++xDl8RBkCrS9
tVYr3SdUDhPDActFfUO1Dx2vuwUE+PrTQEdL/FwS4nxQ2aPecqM0l1XqdqfeHH81aHfI+8RroVP8
2+/YfUgyKQThX3Bsmj8nP+cMHeWCbFDcWRMZ18CVw7Xwk2KrJy/y3k82j9CubEy6+E+IcFRCNIrc
eNyJ0Ig0pMYq2dmTTPPfjJpqf6FE5VGMBrX7QULaOvEoDd44Bp/y3moujxtRdvYSL7qJhYpmztyu
Tq4NkjmP93YC6KyL8JQXL23R13QhNcTSPD67RD8gua4gm1yb3pYDX1jf9LLx18A1v6JkA3y0GOIC
2cbxH4DD46aRq+ScFXxRikyjFDnApUbQxPk+UHJVhwwIR6FVp4ZM8pcgRdZeHovm5rrTQRAVoIPp
dukeb7xwnStpfSWrLqOiGOH6PGLgbboDyJYCrHXuGOFNNE4Tb2VwQadHFFTkaU1pa45x9JhgI6u3
1kIEFC2kq7xG3UnInR9Fg2w2Yj/icnA+2jFcjZXnvmWu5e+7ClKZHo3OW6AOzkpNLWQNp9DpXAvp
C8XZitFSi7/nqW6fxFIDlZ4Gk/s7iY/8piFaKCaZdq4eci3CBGG6BVx5SJhJ6i3l2lu6OluTcfLp
7bLBUVbw3DE+5ek008LKVjgVBtVBDjNYaWIowwZ9JuZr4k+QDDlGm3GizqvJtFhpbKQttOQqoszw
alQr/+yX1W4w2PvRh+9CJ+Zqvlo9poFZ/eMeol909cHQHUhVvWZyshSHIapY6rJtqChbahK89yMS
O+LwJPcq9Nus3DpT/3/OF/1tmWX30uPIgTv5vmkbUOTTFW7w0l5FsAtJVpLl/SCNm6yYiOq/N52G
TnFj7Iq96LIt27mIj2zp7moqfNsiL6SS8kr3/n9u78SAWhs/oPr77Iv+Yz/53Ao2GMiQe0a9qDI/
SJp0n2TAW4xAQ2dpTaEfdGfyo2yE4hAV2IpSj+jXIocPNlLZB2QA03vLPr/kvOGp2quEMQskNx12
SSJLn5EqfSnd1rhqjhadAgflItFv2mzkOJrnJLScdqlmLc4isuPu+OiR6P7N26gUC5u/aKg3AujK
fkO6uCjjikhwP/JQLldjp+L8MJE/EsvAQhG1r6VStEugGeql7EvjJYytfGE4ZbHm12u8kDSX90gM
4PaUS/qLmPJ7QQ+4kaNyCGDRkZN7r1b4q1rBVZ2iqOSZmCXhPZTQRq0qa4fkJmm7tO7dU2IlLjSj
5NIbk21X5u/SOK7xujFn7B/q4zCB00SjTgevyLA+3A4tfdGFsUF89qfGJKk1B/8YUaChhCeNqESO
kjc46D81yg47YxR/p1DkCvUoPwa5qe5EVI4qD1QbXQvqhGs2Qe6LaAA4vmu9WUArcNwX/DfGJZt3
HFCmsEEn+aDn0hc9qi28wtGKYnc1XMTcLECBCZ9c6XE3LZjyzlZowCUtpBdNbdWX8R9k7cxyLg2o
R5p60O6wTTVWTumYWz1EVASygoyYmeIY9Yfn597CSs3vZoAItRomHK+DCP+KVjdPONpW1zLVy6vi
N4+uNG05j08z6r62TmJQTJu6bFfZwe3IN5wAAZRBB7YPlpnhsYLg6ItcytmGDc0IMmKCPYjhx8xC
GcdFryFN+cdKMcnwvO9R10jznrTaray0KxYgw8coc9QnfYS98BTCF/gS8/C6oBrymKXU5NTsGth5
wEFxatjT8GEcW2C0v/tSL/W3VEgLaIy1Ls3kGEFxGaRrj9QJYv3B3u1Nfy9C0YyZl1JWwoS8QMYz
e0xUYsn3V2I8ApFizsWlWFmvqG/mmxr1qU3st9UNjVz4t7rVfgcoxIXafpNjGTBAqVVnFPc6nDd4
PbmdCdCulb5Qmmi/q6HKIV25JpiF7BIvabx10xqU0AOq/XZa+kdydWyo2gaD5Q7XYLVMtdcWBkMS
G/LFSGXttSeKpkiMdTBuxJg8zZzG8jJSHmP/e50YUyZE8O91Ou4cM9yCfLS/8mqu9SkVtQGlPzDX
6LEYXv6SaUi2ZxO4x0SlSCcnGJr1skkC/VsHSgjzpkS9SGOZ7bGKzpYKCHaE3L8r+YgjqDf9yWVy
GW0bRCdAl+pcDCgawksKR6Gy40tTVr62C4yaD2hh8Sqc7h2H3bn3JPw9FNImaqdkG6WOpAOQnohN
r27sQkTed1Xc/rpCBW7jSp2/Qe55gsFMU56j4uq5zNdzGT6ZG57YriO2oZkfnqUO6zxCYqV3Yvej
T5SZn+rJV15T9VJFdnxn8ni+82u6mDz4Zp6P/E8Rju0dRQ6gWlEjrxwEou4ScvRkzqt0LkZbGZ+d
gnSEllpuTQ6smneNhgYL9No7PHkSweiV7J93qizQ29l0Y+bPoKeV+9KNmkPiONrca0Npnouwsvjj
T01rmxpKmdPlY+J0FUnhm8InaS36n00xelewZ1Dt8/KNx371s5xyDjAbvrPlbWdt4MR37M084KTY
X1Z9gP9JEIbogPenqLT6a2slw7WP8UY0AAqILtEYk4m8XzVnEZHB7q+PUbHAL9khtDK6H7/vUTo8
vuOi3z3vEaC3ihdq+Sa6Eh4lJwVftERQgYFrW3v8Oq19PTXPMJG890BG0tYTjGIxAMpdrlf6xB4W
sWiqyI1AVBfYQXODv+/6RxwG3q1QdRtCupFsFCC1eKRK8puuAsMwa6Vdu16tvLUKMleN0xs7TEHj
7TAl1z0VpJKfBtkqTn1ct7EBWccNrkC+mcavaPaoW7TMq/mAGNBra+B+ZaKCM3uEPiwl1cleRVRI
YFmdosSlxYmKfRlqxV5cPRspsCmRiDiklmU/ZlZeU+zDGsPdIG8wSpWaO/qNySzx6u41qMJqV/Y2
AsFTGJpGvEcrx5gVctK/Zj5SDK6uwwedRq1esg/t5EISm0b32gW2cURS4p90ilLSHacwHN7EWF2g
R+cE+UUsjDxXuwyevxdjsR4Y18KSVmIsy3Pr5nooDUx3cVLeeHX6Qwz1uh+9KjyNkH4fUM7bIE2s
38W8dGhmYUlGVPxsq8NKPuxRdG0qNBoaM311kYKPDEqVYOez19Gv3+XMqU5izA4BxaphHx3EIF/z
ZJ44ZbgTo5IVZAudHfVGhFlLniDte3mlI1pllrm9T908OKK6+WczTH41nXIQ3WNTIlhk6uOvGaEC
fwoJhwWyxWq1EHPkcBI1Gutx3MRqef0VioViXKwOmxDzWl9HTTxHnyE3O9wDAUDkC17ZQHqMWDto
jd3PJYrpi9rVHP5UUyc6lC4oTDEJ9+KFLqMiHHTqeHw2Y+/JRzXU451tqFtlisSg6I8G8t/wwJ1y
3Y0oB4lOPMeAiD4nkT8PllWJCQqbvJ9tDrqNki+41Q5NwKw344NofA+YdPtgK4kWt5zkMYT43A2p
vUmP4/cccSlJYXKw+GVn1tCfIwsFfTXwckxOw+otKHi7947hkY8hLNXiNkZyeBGR3iA2qbXDC7sX
jhrZIfIQwerKIlu4KgXyYJS06YmlX33kRFfI7nqL0Al9XCZckFpam2WrSOczN09Qx555MnWzR6yU
ztlP7PGQ6Kp+Ffexc17gqXYZp/uhp16fjMEFgM2PEF3Qj8bdENU/Rdejf4zRLPGxoRf/CNHX2hm0
3tbDE6nF3U9xOp1dE8/IaPSqszfCFsU1/lhPB65yakS/hASFr8jaUUzVi64zkFf71fecJlb9niv6
E3soDorK577Jg+GLO2lEKZn80QdWvekbp16FcPtEv+ea44ddjvXGkItm5egFpnSt4R/0Iuzm6Dvr
6wY3g9tgJd0NC0PfrvWr6GGHom7IcyIXOjpuPA9TbNEk26i2kme1Nx0Q30Xh/P8YBRAEFSfwnblY
7CfRjxZg7cJshuit6YttnybqVWviCGKhCY2DB4WSBPar/1V0VoHdvJStRfGFBWlPuiIz670YM9nv
nx1peBdjHunao6qimNrUgXqzW+PNQ6xXdbP2HqJv9ZKbK4wKnHrO7V4ldMqPyEvxeo4xnrWjrN6I
qa2toXhXosEvRpPRdQ6/76OiTTrdJ4zYr3YB1OFKUc/adDIqptNSnmovStihfD9FnlyTC6rxvZQy
DktOgN70NF8MZtMMrK//nk/+FiPBadDVxvJkDfrZSnxAS7Eb4qnS2zszN5DY6nL9xktKvyFXYKB2
6GTbuvSNW6qo3nnIg40YFNN8pdcXlUc6/rnK6F4yqFtXsUbNtQY7t8GYPxf1Cj6IrhoexRpXyuyd
Pf1gffqZf/1gEXpheIjK4NU0W+WMV021kCPffUMu5Sfy3+MPX7tnEmJ+sxzmsWKr42cdeA1oFQ3w
Ea+ZVVEiNhxlLok1iUNQBkLyioZkPe8s23hz82TjYTBYoOr3Uk1N6XUwMPAEWadZnLw4NhsJNTAO
IhIzrKKyZo6j11uxymmT8FAOzjdcD/Gg6iy0n0ElNyC1rG4LGxi9tMiPTi3Kl9vEas8gInpU70Qb
uI53VORPMePRBRExOom4oMoEMk7eK1OX6DdHDidpWPRotTXtOdNQoQ3jqPgcK61cFLIy7DBPwF2l
vGM3mX+Ok09Z19bN0giighxkDEUkGiseoZI8L5w8v2VTo7u1jAmFnyP0RqgpCglfjkGN7d2gpWU3
lyQs6A4EiMWYmJUj9ABNoTgaXaudtakxUqOdd0YdrkRfpUTaGTEJ7Wz51pWDi7p7dhVao58C5apW
7AtmYnkOVJwvfDLnGw3B5PtoRsZBNJLtkOoSl1lbcJnpHm4+nI7mz0lV3/yaTr3XYAf6b+h7zban
MrvV3fAfnhs/esR6yHuO40Fx8ZCvMOt7gfBrUc6X3a+paa0VVZN+Gi32I55cfBtMU5sldWK8DH7k
LEfJMg+hVim7AD2lCVbtXZFcQOHVA6eFFWZfWZ9+nNgrJTT6tTKFEsU7VJKMd1tzrW3YKt4Sq171
JfORpIhHV9sYsaS9O176CuHOuKh9Gt5Hqquiu4r8cC/5Ke5n0yxPc51F0ib6/7tIyyPUwEfcRHuS
07jVfTN9Q13kda3xbRg8dKiRGq+1/INz5acug6ppdcNA2dI9iO5SgUk8lGWFoDH+r2mEaVDedyYF
5j54oxLzWN2rKmlEK2kusY3lD8WYT1IxKHiAE1rF+eB9aoN/cTsweRKP0TNp/AJJHfpRu0ESr1en
5KbnfxYj2pRG/uGnislGYwwXfta7HF10ZQne8iC7JFBaTozHVsEwTpqq22VHCmjAR+YIcja683rZ
izJ3GfgtYva1sRbFcdhe844qz1sN6n0/5Ihni2kaXBhYYGV61lHyuA4DctTTbYsMkV4kkIAyTWGz
tNFM/Kxi9KgwyQuXorLeju4nle2O3GdV8UQdUeacSuxjLgXI8dX6thq+Ga0cIqypDS9h5Gvo/eeY
k/iq7W9SGECH0aCOEDW1s5ZrX4fWULf1qW6hMPRhtye5qih88kRfFhxrHA+yKTL0tl2xH462kjlI
+zJHebjqEuceFIN0Npz4IKJI08f7pHkyDdlt1+yzDBF3EhRwayCsHbKSOn2AzvrNVTCyNeLM/0hs
B1FmQ/ruutWcYkXgz2o2OnZXDv/AO46Ro+iMN7RjgglgVADN7dtlF/Tlyyj1A1JaBZITU9jC0704
GGwMilKT3tZAa6YQFpa+5rqnXLXbFw9oFQ/yW9B3BF1SLCINkQMxJvl5f/T1Asoig34VMSNSvkfO
EB0iKAUrfi5FrUir53nL+WIsEv2cN7LyAIGpffETi4IE/QCKahYb3IUAhyltv0o59L8rZZVvNN0A
89Zr5meZkXKtqq98i3vcXSFX82j9qbr+AJO9iJFwQe9oUWlIfYcR/jlKb+1EA30DQKa4ZCKX2YCP
STE1f4//MfW5Xqub9td60SmWP4bLmnxBkapXuyFv1OdRiz0WsBBLziZhArtAWwKgtn8OHMn/ipS9
OitajETLAv4zSBj5nMhU47EHiFBgK6u9FOJnpslmvCsTw70iOdWufQcjYbWv3avow7ZWwnii0FZt
iq0NDAY+hzH6O2k+FusGyPPHUJpfbRSWLiUUhpc00dY+DwhOq804j0YTJDLPPXPZ9CSJQDE0B9xX
Ovs45MAYHL9bGAMFyElv+VYDktjIvpptwN1IN7/jO5Szb3rVIvx8FA0/ZA1W5vuY9/1MNY3oaEzh
5G1b2FnwiuQPENPWuonuOu2dbZQn/sJlr/DOO94FlK8hPDktsh3jJyRVB8l0BkWXCFGd3evw31/7
vhs3ThfZS71rlE8yYsemdY0XNVU87Kqqe9Tb1iyT23ACOfDDVSVcNVnvLNUpBGNXbko3jaBmEkJM
kHaSSyUcgavgVQty76T45PUl4zPN/HfZGIx7VaXqCqxYtqz4BdzxuwZJa5UYkKG6ebcnNxE9D1/j
rsJUre76lVRqh8ZAdAY/ivYlRaAGgG8Y7YcJJIqalLcd8RCa3CraFzEvrBHvZAN4FRFOsKgjJEAu
7cK5AhLOd+DszIsPFIDPbdX/ozQFx4s0+eLqob9kb8/2RrXlU5Mb6lzMyFGVw77jn5qs1byyqcdj
uqgcrNJSkZRGtqlC4LvDnswsAry0q/TDChUftFjU7AzNRTxWt+cdr6HXxsItF+NLagj8Ij7a2HCX
7ETVtVYO5cz3yI8g+oWBqQLEBXPyZVzwMQ9UhCksXZNOIcjOXZ/zmuH7b9xVT/FmWpHnVz32w02i
SdLRwejy0chxcTPQ5Ng++2uQl7He19sh7VQYCH3/KY3ZuQHj/BPvokVpyvE/aUBGzywBO8FBxJu2
4Zwo93K3N0d+sKwm5q3OMR9WEW75ZuXqKlSN4SfO0ruBbMyXSsUJQ8aV9WAYoTeTIuy0ZMjGb4GW
hjukeYa5CEvfNPEo1anSTaNqhD6Fn7jGCnxa+UbhNltYimVvhmnUVEkYmXpBcmcaZTMEi7fmLyGR
nHgbwbxmRR5dxZ3yBg5CVnV3YDrDfdCyCfHGD9DUdOPmmXlGTf0rgK7mp2tvdbmuflAMTmZ9pOSv
JnSaZTXo6TFRSO4bfpKuB/K8Vxm45HzwjexrZJcbOHr1z6QwtphvmV9wMCnnaYBZbKQGUJylBF/F
3B+OuowM7ug26qs2lWptqJs/zGbO/q/+ySPge2JG8lsdxxZgAifjEwdDPIaKuu7RMbgYDghgNbRW
RsXvERh/u5PSO6BRJdgWVl3uUavBhmLE55MSiY7TkmjE0DM01QBQlY1u2R9r0hhWhVI40obXR3Yq
p6YCc7LALa1doFSZncgvAWETwwrK5n+MBJzp2LEzR4zCanl1OEnU/RbBfun8aIzMY3fU1auiw2ZC
9HWFCzAjrdRPBLPcbSPCMgxtVAgBrE5rZQO3V3KPLcUXJUBlO5zcaKbLwVOmyzGt1jjwnB4jResG
+7Z1C38lLv+Y79vngQTLFc+0FQbJ3vsoa+mRmiKQsikMaq/aaBhsIP3beu9yg+EYSZNxI0Z5U+N7
nTXdUYxSVEe5S5JfjKEoXqZb9rUivYlbBg1GLCIUt+yofi1E6LG9edxShGglrA29sDZ8B+VdVZOt
8qBjIVImY7zyu09cdZY77oyuRCVcxM9GrHuG4urZx4ZlgxfUkQqPDrX+tcYj8NJrrX1pPMu+2HC5
YjMbD89+vcefIInBTIgZnG/tSzyhEmsysVSo/l2KtwsaESZOi2Jev9M1irI8n6N15zf2sZyuFDv8
dSX6OCr9Gv1r3n8bBZRgP+6Xxd7RRc01ilRrV/fwCVEigiFrO7qOV+V0qesjuw5x+Zgg5lLMw2vB
bqvHUtFXivXi8o9FlEusXa4Y9WLwrQSigFRughagbhKX3mVMPA/OhsK2sgSmU6QOxcffA0NkeSfI
5HMx7dnvRGjM8rwAbk+q2p6J4VpXj6CKOwxr/72xFKrBrgqGD6zIrG3tOvLKquR+p0ZOv2sNPUUq
bYpHG8OPAIlyffkcx2yecTFVdD7mP2IVH2pwgYBAUX2ahfI5tdPxq5dN5glxWu/8IOheVKX+EP0u
1hfGMGBiBVGdbV6set41qRQJwyEU1Piw14uyMvH8Knyt2lB6lFGr6xGdHTFr2IOyfMwWS9hcOuco
v4uA2h+rOkNaOZS4jqJPNFoMthgIL08V2XdnrV1NydOJJTvrqlQnyRM5fLNSadd2EdRUb3h1taS+
5rJaXOM8etPzHHspV0adcFX4eDnVr6Vrta+V22pcq1Hbvgqs869rU0N4MvHGMzRtex6a+JN2Wq5y
vkI2CcjSj1JrrIMaxP09KEFo+jKnpyB0+ztbXW+DjQNcjGlUqrL4WI3ONzEYF5rCFmkPLiFG9Hss
V4rmnbWhBdGoF85RNElDkXuG80i9biUnnD3i57i4sopmI+sxvoRNhDJ9LQXuIk/Jrjph3u6NllzF
zHWlZi9ia+oUV3/12bGK+BWZSTZiGoIaeAit0KcODrgneufG7n41hoVccB+OxeqvAQgDqD4VtowJ
4L8ryO9550RPwyOfl/lf/eKerp+9DChXbEXUm2pHVY1E8sQNEmyfUemyraFncLX+pf2IfoNDGlS0
J5GIOVgHZbtn1+PKhj30vJ3oE/f8PVd0/XV31ff2illUG70fIyTrA6QrDLfZOCjQ5zARmoEyXZdl
29aOpkticZWilDrT4uCg+jlPH8vVTgha6SddHXEeQgZMwcb5ZOJbZC2UIFUWoRSmgO6nUZ39Q4cf
STXyQQGrzP+uHIL3QeVjlOptshRh6hrZAimTYgtuOMSbMPyhTtAmMRgZN74l1itz3AsFxkuhSME7
WEZnZ2IlOheTvB4PrdwuVNAN3J+vdTwHD1ntxeTed48l5eirbZrU0/hMiO4qMUpkac3g8Y9Scf2T
pC8P6EOefhaRGV0EpIE9SnWlBwZPfHkiHcCg/9WTKZ9h1EYXwMLVAy/xf9/n8XMq4+N5j66HLAZd
edekA5gCEs3+vpTdwZwDoAcaNjUwG7HwGWOeE2neQFeUmvCQQFg9iKtadI4jNtqRWvuc3KZJYjyo
1PrX/McssSBKqKgj/AU096+biOHHotDyowMWf5yI9pHTVOu2ce4keKW9r/dGeRSXAQadMKzoHPhC
8tCA1ADaz2rB2EF05HMQuGRDQlfaB2RHZll66p3vte3ipUKyMcesm6KjqET+96KkGAIQUOzFTEnz
V3VXpjvdwWiogKBaqBOatOR8fhR6ZI/493Ald1J3+h32GG13eMQE/lFBDahaxFE/7woj2vdKWHtr
cQvR1Nrw+AGhQZXl9Dt83AE9H1w45aSD1Dl2V+UTLyvtKprSVJtjqPvA7X2eXq1fSdvAKhP+do12
TasYM7DCgzEiYYL+7HN4Bi+qyKLwOt1KDGRW6c4GlQrjs0+WzQ8nGvFvmO4k+nmuLirw49CIWKkp
WXiRrPLx80RXaesp5dnmJtaEFoTbtla3AWcsyPt5f9Bqnlet67TsUIsQT+owavjBXUgrlwbFrmnC
4HoLKQ/7nTctxFWWSeLS9Sg8KqFdLZ+7sXLaxT3DvzZnz4Hnhu3/n4LLXI1DBdL3fcvBZwTf4DVe
eXaBM6M2PDVmd/EGo981vOYxeZz6isx6IwOrb0VkRWV5TjWlOFtO8b03ClDVv7vEjEHFsLlB0Xcz
GEgRR20uHVFZDWau3w7v8Qidsm/c+tZ3ibmMc8k9OnWLK6xSxTsVAedDZY/eWsvq8iLpRrcIkyB5
HceCQ3Nr2G9x07d7qZHBR1EgsYFp0nhJnxzyYq+kgXNQXY9BpIJ/DYoZqjqEBx1/F5mDsYxlySWb
CothEFon22yXIhKNxFNgF2v193bAqGdu1UG3zp2igrHgmovKjPVd5UE29wJfWuvDaN9bqeTQmqr7
2gBTSEn74gQnyzAixBBpIt7G1xrp3sS26rOIHv2egz/uIB0oQIwT16764pqBsRMz5DiOrzbiyzNK
18ZGtzycTyFoAEnA3239vLucIATapRTOn31ZFUvLUYuThbiNuGFTNJNVj8L/aPpHGVPTp9H/sHZe
S3IqXZu+IiLw5rS8N23VOiFaUgvvPVf/P2Rpq/T37P2ZmTkhSENCGSBzrdfU29z3s9ntEhxZY25g
Kk96NQ4YraJMcfTrdn2/5sbU0ktG+PR/f7quHxCQSQDNT5ctuqPDfvt096rfn/B+BaFukxIJPXNz
O2XKcgOgCtOH+zlDy0IzMyUDdz9rG0juEircr08oBiyD9NcnvH1bgW8j9Tt9utvYquEx3+HTid5i
fPEJK2TE7hfZTZ8wqW+/3+1r6XJI4FH/69OJo2XL2EmeDSpq+iLE0VmSfg3V0tjdh7dIO876UgoX
wPCKR3BHE99Vzo+52dgPpMoeK9Vy3iDfoDiXugAsFbd4zZR0nptScspUR186I1YCtYX195TQTFUi
cv7o8pQJIrKesa4eJEV7F41iUwDG0AxnuPUvW0jzNQHQlciHdqHfHOw8+nHv7yjED3nnM+G05UWj
Scz1ikmmPen7RRXaGOx4mfqAQNTB7mvpGE6lobA6TKj5akWj6Ga6SNYz2/ZRhaSLW/vIUdhIHk9j
iI1a5/0yaa38jzo3qlaOaVXn21kw5SXm76ozcRpxVK0HuIKYebITxV4ZqhPg5ltJHNXXyBkVZoE4
5+/r9dUO9IFiX0RViODDBjGJDEtVrk3UoRn+M5Pjai9KuIb6R0utbm2iCm134qB95JPt++sg7S3y
2ub2lQD2z9dyiFNSr33tnaPmpukJezgIrIMXnMWeESdQp7oy34iiZcQouRcqCIRAr8PFp95OJPfb
ErbjfQDRQ2w4g5sOv85wrzajPISM/9cZ7g1x0fw6SwYJBf145kNyi0ay7CdLoMyEtpl0rFRD0qDU
e9GW6Txi1qPT78k626Tby+LkOFgl9LJfXzXQBQvyOeaT5NvevNXS/otRYdGo9NrwLczqY2m37k8H
50Yl9XvmhC1ZZaZm3mRfz/xE9r9buvJRW570BetfG72sJn1W4fUsEtRGr1CXWJpqmnzicpW16bfW
3pJae+ukdrntJf65WmYJGxZmXor7nZtrOADVyhtM+aatwpS/1tpkK1p6zZkYRym55JnaJsPhVmtp
zqznRbAEUZHyE9T8yuk8qGri/ZISrxqF6cm8SKd0tnJNo0p/KNAfWgdVvg1KJSBm6nhn2QEPAr5Y
Qo6xxUtWTerjWJnyQyhXz6Le9iJtEY5lvePprsCpxO82t6Q38KzKylFdk0Qyh/fdMVMbJGg73d9y
a+DPN1WzQtx3RS8/hVdj9G1oYGZcI4WK51qwYppIEJKMb7zvej3eV1Vew1GedkcV1QrbUHad4mXE
F/1FYLf5chzS5NkxSZ81PeYItmXGzznunzszA98him0D5QoTyZ+iNEq1fXZC5yiORPPFeEAlfY5S
MO/iaWOnG5Al9ZModFG+Rrm9vopjk3B81r1APokSnwRdXtcPD6Jr3AECbAjVbwkfSE8J688tt0Iu
z/S8CojVs9F6JZjLVqotxyD4VTcm8LlQuK4AChuE/UTHsFf/ap46ms2Y79whA2/8uz43pkBDK0c8
SMeXCLcVYNVF/NpKg4r8P29+UdRyYp5aqHs7D5DWK3OAF9kowgt09fGlwUVxOkZJnfis5S3/Y0q2
GsJnMhVmAtMhsW2QzpdcUAJT66DwcOys0T6K1pH8Nzgk73kAXXU1tPpU1nHyqit2sB/roCQcz0EZ
jpBYIXbmShxk5DL+fE3A4gGHlT3q/e7KmxiTYhMKXx5n8uGJJx6mqNTAEhIdRQpm9MryMSSsNUSN
em0irUR7OIiWGd/wSjR2g+2eyTPeSqKqbDpvnsYDt9B0uENKe6/UBhmvPicBiSzos9R4IcsERiIQ
7GxDyAUgmH8qRvUNZQdgP8FEE9et/BLphbE23XHizPWIAEq8sp3GrCZmtTND2jt/ryzoU8qURlca
zKKALn033WIyd8vk59w3SbXoqkogW3c2HQpRW0caJzxJjj8rS+7nKmZpxp+y+058bXEbCa+4bd61
+nukw1QwIYY/NjVRrzoOkqMmZ2Tuot7bBLLlnn1Lyxa2EiWvgSn9SCzL+Ij7620cTK+uElYrb43R
1YCvWumKqWO3cMcRl6Y+fh6xtXoK8IN4aiucoCIrfRBVYaXjUBg2IKunxqJJilVGOH0pWnk2RodW
74CITq056sJP9f4+Fvm4KaoV1QfRbjkJZrcWfzLpLXWa9mlokwXWmdVrY9gK8ItAm4milhvWyvSb
AiHrunplJYaVU9RDn5g6a4m7IvHRPipuUj5ArbpV92bi71PcbUHw0As7cG0JfaRfD3Jj7Dupxu0a
w+zjpE+xkCu/m+vm2B9FndgAReiP8bQZw9pcYOlEl+mIDiHbAewqLaKsygiW3ptFnWhFDg70VGru
5SoO5003uqfK9KxjnVn9fNBG+50Q3M7r3fElHzFwyFws+uBkBl88fcRbIrbfJQjNi1Qd9UPQKuEl
JX0DrVe13tNweFUwn/DIbMx8N+3ANXbB5b6xavdYMdHZQ2Ys7FlkO9F2xIZyJrrEgfWrsxegQazL
KWbxUJtmJqG6WWHUFfe/KLO6WBUJX09gpMOlQtBsN3ZAeQQ7oB3i7+WIspJgDtSUgPT4qDnBKhic
4LtsNsFJsAOmtnrq+X9xnBhFN/qtrZTBWR6hCkgViXjXiJwH3+icB7sCPmKbV1EzyAR9kMmpF6JN
1Jl2veqdejyLUmxE0abqUC7zMYFL56ZbXRCt7Y/hNFjmqvZqxEUqUA3zwcdjBdH7hIWJVpsPGH3b
19gC5kKbqKlMQ1q68NkXcVah2oif+VKDAHJUQGXbZRnOwzAqX5Qs/bUn6qBZNY9Dn8/BUARfne6n
ZmblFys3060FwQ2Tc6pdL9g7VqOT7OVphXUMUgZJF3wNR/k7lP326kdNdhq0wZqJ/lWqIRWRWd3J
0eTk6qr6h6g3nNxlHlCYyNZwnzl2cRD1PFtrtDOTZhsaifcl1EnOT+eVOilex0iwrUWRqzN+X13X
2f0ym64ChZl90Vi/rq5lKjXvVHdVIaUSFl32UWATT0Q2+zKGmbHAo1c+urVT7IsMsceuC6LnsQWi
QJwm+4ANPseOXT83mposGl1zkbr0MAGZ9u6bpJGGtdlGB8ds/qwXfXVZf/F0239uW32vYJf+xe0L
dMjSyD8WSgM9XnazpZq41muvxmc3sJUfoZY9gIpLXjWPj9WVmbQPtbE7ok4Bc1T3qzew8luPufcP
xc2/Ys2lP8ullK7snOC7FtTyqfPGYBLNdL9GkrcUXZFDwtHJyaunDPb3qtUb7MGhsp9Rj+rnqjJw
Ew96ixT34IJqG3Vrq4XOhgVGJMSCXse0rGfdOMRfjTz4lieV+41IwilDoOMD6+KlzGPfnzntEdET
LOQbE/kbGCMzqB8rPUvKD8eXL5ipNd8wqv0YW9/YSKbTrWScRx5dwHtZ/ohcRPbYlgUL0MFVVqKu
HfXyDHFsk2ZdduuBXKE3d2KdMAYOc0MWPPhp6JzzwADFPO3BxK8WTZwFy9pGTgRPW6h2AE32pUpS
mtcr60ajiB5urbULLym062AZWYgXke5uGOevQ251fKu3Q8T4voIfeNgH9Sq2W2kWSrF0xkxW3ccD
QLnIy8r3NnwBf2x9i8vGnSO9rRz5wcyjjuzwvJwamuF7Ag/5PTS7cOlhK7w3MT6+5HKHvFoUWt9G
PYeR0fhf8g5b28AO5a2UG/KDHfpYRk09+tZ80uBgPgep7m3QB7UB75nlc5Moj6IDkkQJXusFkLOq
KteqFKh8BeSLgGICr6u+WGCyN1Kc5KsSIxirifwX9O/Vbaw73dLuZeOrOTS4mKfDq1v2+sZW8Q0R
9aX8re6D+K3Bzm3dAD9aK05gfo2TxPiq2UQU+li21kXTxW9D/E20RXCcVyyrtQ2WLeProFULUa8Y
LFTDKlGJefX+CwHljTgF8R1rEUjBWjNjaV4aPlZnrCX2Yi+fivc60aD75f/RpdMdjNCBQyw+HduD
tN+h6o6jJRJ/YlNiUg1xPdf+qEuTLjtzEeGaTAFeRL87x1MDav02qtPGj0/1ag3l1vfq46d618vS
YwPiv43MYV7BWp53XfeaGlV5LSbmoo2Gz/53Faz36oo5za2KLFtJEAlWrMSy1tcHZZHjqHf1MkNb
1nqP4EnrOKtc0/Ojw0pvAyu238s1vydpcXfrmU6+TzK/3VSofB4NF0WdOsrJYEi4+EVoIV/8sEIT
wC29x0TBArkNmYyGqnwCBpCdS1OTV6bSurM0NVwW1rfvQh42aCSwMjXN9CzqxJ4bO8YOZtBJlDQn
9JAywgz9WJGQCuIuPd/qwjLBQjCR44U/DPIjZHBvV48lAFZXHwrWev4cAHR3Fa1GXBcLK8AeVBS1
yO4O+ZB9y8pEfqz0sjkhtniIPVd6qdUwIKNrRBtR1HWlm6V56N5ag25c607kPpA99Z5qtVmIXvbI
/KXUmcfLsBUBfqE1MxgjecLODQ9+qdcvgV7Oo0FDjtkiUjjqbbMUxaaOfsCNHy520kbXlLWnUceA
RB1dW+ZmUaN7yUEJblUZGZONnOHvaplG9VDaRIH1ODg2MoaIUW0Ex5aXv2gTG6+ry2Wj+uXSNJUx
BgjdXHTDlNceCJJtGrjJWWwUvYgWcmFiaKdl6a0uqMcEtpLn4wJqAmecOos6sQeDs9zIDQnOe50r
+e4CtRdlBvIwH5dt3JMbmTR4EqdJdiGkpnVM+cJxyNm1TcMDynl2VM39GcQ7Xhj2R1i4P9Wml1+S
UhqBJVX+uc4qe4M+eoDWoqmfOgX+bq7lxYsS5gH5jaL9AMtraJrzUyvDp/ApLWWdN9Rg3jZ1YqFQ
1ybXIsqwNP3f9e3U+KmO2Ab+I80sNvyfheFV6skBzwwlQx6XOsCCYzZqCtjI8ANLogFVl2HYi737
xjKUZK1EDSxqXNycaeMzD4H1OO2GWvnUqmSI70Zvol6V4OmLulvn3/1E671zXyrFMpZ1dyPBRltj
tjqANjKDV1WRJLQD8awPKy949aPkPTCd6syLO3jVpyx4XL14rtUTGk4exSFjUak7UobdXHSKWcGC
/IKlQRSWd8rAa2PsYBYZvaU9m6GOJXk0VOdYUeONIhcJ+AXNPBRhHK/8slceLEhi8w46yVs3Wg8E
2ScgP9MvklYzFyZ74DIN8XWtxMm8qh/0ijdIUijyQUGYdpfakrcZC3k85z5O3wNGpi9dxyo5/8Iz
JznoRk4KIKy6GQEuOVoAb40P3kSTchqokDNRFhsgeTh4p82IR2P0V4sYQ3QXfW7HiLIqodjatW9D
pSdXf5K+VvouO/RpcRZV4VQFAsE4hl29FlVi0+lqcyZWMBPH3OvFnjppYt/q6HHr+nt8pMHWtwHl
hDhdElVn20+zg+gvj4G0co2xAoilOWuDwNZ+LMJiV2edQwi+8Y92pWkr8G3RBScre8HCZXjMBqMm
YawV0zs3x6pI8xZ2A+9Mj3Rlj2ILIgbJpBailHW0EpWhktrFbdf2UGh2iaYNe3lQgaAprKczr6ke
2w5vdUd3CVYncrKWmw5hxD7Xt0NSFtt0ikyGKDKuRqeML7kkQtmq96TLWTI35ar4go+wj04oocUW
YVLYnClT5WHtTouoGcDCZdsVSI25mbW27GFmTICPtpCCHQtw/N6mouU3Lq7zEJzDOGlffndrLNCF
dg9jJvO1X93cynQxLaObw2iiXoxmTt3AtfzZjVmICU5gjA9RXZdrKbZJ7keD+hiYZnn1eYKbtW8U
c1eFFNCiSLArnVh9tMxU3WSeAZN/6mxj9fKYQu2Zuup5ks0VsG4b0VWR63jXSMC1RVG3agwvnULd
dBYpIWSD5MfER1nTcIzoJfdY9TSjan6pQybD/PzKezQiJeHXyg8pbZlzxQhtE6uY2YS5wplXrllm
YLoKnmZZRUlxlaRKn1cNVPMybNFoahJChyQB3iGRHzO/IW4R2huvzOyf5Oee3T4s3vLEyOeWVOgP
Gii5VY2O6tEMI23bDIm2wTStPYkRkfpJEeVyUc1ue/+9zJid8u6aYse3EYsE9M40ot46+XyYRAp1
YFFbscb5u1XQpzoyYsXOTwhtj8bGh6QYZnqf4jczJMsE/SFUuiUtT65BnWfPRVM8Z52mnga3TZ+5
ygxwo0FEZmocpQypO1srd6LVaqoQ/U6j3YhWsh4F6k6uiT8nxxKGNVYVse6+ak5gaArw71r8Zgfy
wZg8SEyL5YnnOl9S3ZzkRoPm5IQVwMxWcVme1xDCoqKdVZpVf4wr15PyjzKOewAiSGLJefcGtcM5
uFL5a1M31bCMs1ibfWr4VDTLitUW5EhRPwYZ2iEOFoLJqDsHvyYMjfg6i9bQYIVfBP0PZmQIMvfd
T5QPXzAU9784CTrB8Iq6cxj3xqaClwPXxc7PCQnhBTLb5trUB2fO642vfdo0EAz2pmKjI9dr2IuL
ygxXVIylh4jMtOHy/hqDWaB7+qGrKvfJ9brpRlFrjBkpJq1TLsvGwPJi6oxLgLkeNR25janoNw46
zpgh34aycqc5+VLzLA4dWRU/IHg0t6auZt10c6Y+wSpmPQEv0hujRR6z8Mw0qddem4THT7Vg3dD7
MyDJPc4PAaIDxiKPhu5DzpXHlCzju9ua1Uy1TOcFP69hjudu8ig3crBEeHrvJBY6gf6AZms4Ztse
JA7KJ4qUzeuy3THVsMGz06pYeryWDDteZJGbPibTZiCzQKbhKmpk1zs41riVaTr6vukcVSUzRny7
oU/LppssgAh18kK0lwMR4axFr7hq3GNIXH5e6L09S335KbJgX5lIMqwH0k8r003LuVAWEsJB4USA
rbN8so4H1iqPFY6Isfpi6Xw8O1LPoiQTQgd5/YSnanVR0BzelVlaLrzUMt6GNvthJUZyzZ1KOiEP
TdLb6LiP8HmYopFXssnVt8Rvfhh8Z2+8XBq8L4EFhFoTzFFsvuA2350ySEzLwLZBEjsWlplKV21L
D7q1i97kgHcOdjvyeOBu+aqMPCDxAcH/rW69lemAsETvLfjh8MNopaRsIiWUNgQAvw0lwuaJjgB5
gR76Ly4LCpGpmluv+qC7a6xO0rVZ5M3VN/Nj7A4qplwaS/8y+S7XKLsQdPYvVlhcO8kPt30fmHtE
vFGEnDZGfPby96zwa2/mdfBFs6D92akrWZPXfVA4X/zM7Za1Jpd7mwXE2eMS52HDJEtDwWGF67Z+
LsfGm3fEImELFSFK0Y4fzeomsqB9ymdNacZ3ZbJYRTwlnblWnvOPGlaZbL/6aO1+s+0AZZUOwhkv
lHBtliijuLLRvTomcK1S99vvnjGsS68gcddoT22qO7D0pKtnpptaR2xhsBAdGSJ1XteYTHeJb68j
NMn3WV/1G9OWdu6YpUtlcPZjXLUzmaAHgZimX7WBZq4yt/niW2mNw7sdzKp0CL6hy3SxjcL6yLl5
kHLGAxYZ9JUj1fUO6dedA7/5RIfJzByGwikdwKVHwEB6zw+vYoNAmbKXIlTpp6pIkpAVS2xjSW5H
OXbWoBzlLv/S2/mlMFOi8Vn5BH08PiPsLD9nkoKAl2Kd1DCvjoNRXroQKE+ehOE+cD5CuUkPMqIT
TtgPW89CAQV4f6YfpJPbwFT0zeStA5WxBpuONNNUlAbzPEW2Hky17U6NWUNclwC16VIYLEq58feq
0xyVurHRrJ8QhxMw0XfYY4rwI8p9MFID8gWiXmwgY4GnF11E2fGrr0z6U1S0h+ceb6FzEYfPtZJV
JwKt3EljR4avq9oX2U7DGSSLZF0G7Q+bTMgVm2Dt2PcW1EbdD+bMNrIDe1fRiGh8d8UXAbjyGH0j
rE+PTjGGrRNE+exWDlSrnw2VGgOqS9tl3tvFS6GFzRJTyHwtiqZm8vpxFPRlvRH+m5MP866GBkqU
TUv3t12LVeve1WH6zSdQxT7y9AdSwdLc7zAh9J1dWg2XYgiNs52Aau3qpe5oP1jXFTM5rL91utFe
xjoh7ZQh81kGb2PJfRhK6nxowupnpz92toXKT+Q7h4I00wwVqnbRR5BnmhAr8kBq3A1GcQScuJ0v
CUqel3TaIw19SdS4gMRJlWhsM4hSXcezUhRlVU9OklJ+i0D1ZPh+PZWR3PIOQhZKFK3AG4+DTbCM
99wTmM/uIWmyOTQI8ynP5GQWABMgcd7/6a02TsU40njr+ub731mriR6iweH1sNUGzv7bwc1CKXsI
4p+Fm9u7vkD70W7wt4F1k2wCHYYV/EyYySXaZCy5h5WWa8V5tEsLsqXcEMPxLk5dZJuMqfo+tcnL
+dz+G94hJOcypBQQPBzPiDJnSzcI5IdmjKx5rHfyUx5fy5IJ6GTXe23bMNy0Oo7woefU5yGYki9O
XL6pbnqUC+70KO5xWwfORJRLm5sWlutaY+ibxh3lDVhpnMwzNV4qhlVsFZPRAHdPr4yuIDPNvBTW
8lKVS/PDzpNHZcAmqMpkGdsaadkZYf6TVd7J51n45rVcYedHGRJNQbMph/pkcyutI9Xu1r1hDxfZ
sr0FGtDqq0yCUjWT8GdqHslkAR3nZr6YfW29WT46p0WrVA8kmJpVEdcZWJcSbDRhLOZc1SWr9Gae
Vlb0rcj6uZ+V8Yfsl5ggpEH8bAINXLVIn+zHUUOlxQDL6zudQk5/OKq1bj/ZjqPwyF4R5SreA9+A
3mnLxc7VOws8YfeheBEPStsCim9UJkD4JtwjRRwuidwMp8Qx81lrGN9CJfeeoCIOGwXh1DWip84z
a3SkIlPvOzIWAAjTZHgYEr2D9lPKqzJtm1d0UXeiR2DWI6w14nNqV2Xrpq82suXFWzQhzK1C/uHA
bxmR+qvNM9ITziJAyH/Z9ATdBzUYDilh31kfOO6ToeuEg8p+N2FPOg2F4KIHLdjX8TEAqAejpqyX
pYFNtcd3uTDxv9zycpFemnD0Z3Zrk/6eWqvGxnHG0J9kedIidTMmRTUv0hJIhaa33bZpiF6PtpK+
ObH10YE0vRROqF8yzf+BWXsKAdqZ5eCo5/D4UFhwZHOLidSw7tsoffDUKXKdNdV3E/GsJGiUD1Y5
H4UcWM8F0k9LRYne7KHMF+Q9nUsybcAso6RK7mjjmpIqoflRKYuxBLPku6VzER0dxwSaH5LEvtfl
Um8S/eXBMo0iusXElS72bezbYLGJuU5z7tuOYLPk+Us7y9Oj5FUYEIwxwk+tFh9AXXy1AEweA81Y
Zn71iAR1MFdH9TBWzl5PiONajq0cc0zd5+PgKwujrvuNE1fqFh+S4ZxPm2CTDoRcQBkEm9xzgoVu
NuqrOaCnX/b9T8hwo9+xYkfW6rkk3j6raidbdggk8biMvXFHBmHu65KBUVSubeQBEFtcmAqxGs/a
uJGUzvnLc78q8RffUZGBsTGB0eR8OIyQVeeJRjo6NLV+0RkREXp5sKDUNU07i+rmEbGgZCPq7htY
YX91qWy1W3ZWp82YjRx1UgWvdtURhrH04GVSo1y0iaFdIsd3Vj7kbDcx1mSkxgMEo3TjGTjedGqB
4k9QH7tSSx5RVGBejcse2Cu934o6JQH6groscFDJvrAUsD4UlTDUONmR2Q+exiwZt4l3WZKGna9n
4w48Nt+OSwYjgNR/aMAeMRGMvkgVaYcOEu6yRYB5kxS9fZWx95QttWXRg9M8vFdipQFrHD9o5rGX
BAcww+k2GAlY2MA8FoU1qgvNd1zEXboHj2i4Y5ik8MdQMo81CEUXvtpVyrzsylx6YjtjGzGazJo8
0LvPJkYA2JH7TPLiunzG5YsgeqQ/8f8xwejMUXhPL3Yz+Qo3zxZk5AuRz+S2KchLLwoUwpbD1Es0
hEXlnur8uyhgdCovSZhGC8sqxwsKU85MU+qeLIs2Xm51smGu1djWwb/SRTSwWtDPBhDJqSbvwmgu
Gxi411JTHnrHKg5NE//ai5FaQKEbGUZErwEpiz63XZ5E/K9iuV3FvAmPpYG7ryQb+TpRHBdWJRv+
Bs62qS3i9+l4NEqTF0ASXutCirj9eSwyg7VwhEWhG2MTKCSlYV1FXW1nBBorZEtDW2WZVLkk6Yjq
gvpbj3KaLrJiODXIAV1klA3mmut7V5+rXhOai8kWdqjme+PFBkx04KarOmWBrqDOa9rV906uJus6
1N9av42OfvuDIHh5ipshXzm2i1pMgANR5SK6KfbQVEYmR+zeN7V16ot+IHSK/UhvyiZGExZ61VL8
5qKK8tXA3mJm6FL9wvNemdeh6z0WdolTW1i6Z1PmTxFEiPYE0d5s8OZVG4NXy1QUmw5RD1iQTtZn
M9Gk9sSt024hdbF60aqHQJ/EmWQzxp6HL/im3SQTjtvCCiN9MUIqYdWrTqE+DNyEwJLYFL7CtMA3
m5XiydpNwKmsG8xIexV9oUnCSfTr8LVCL9o8RBk6AnnoxYvGUvRdHcDXdwBzPSm+WT2wnJ7JfZI9
ofy4BCYpXaeJuttUyqsWO8WhTAL3VjTyJJmHQxeuEHDBYyVte2mJeam0joHpPlR69h3qBBixtOt2
3GvBrCNTdTWyCLycE49rw3EBXJXSi4+31UM3JHO9KasnbxjKpyyxLzliwqfck8onR+uMeTsMDU9Y
iratuGtSFOHCrd2TkeXdsc0H95Rito4+Z/jqJWG5DWQ/h7jhRa9mRGySOGSwEa0RPGow8qTKRKsr
YVyVRtKjbOvyA++PjajurTY9xH4GsomFJgDJ0Ue8gQymoVXxAj6E+WzEEQLeKtrhMKrM56Qi9g3Q
TF7YU9EYZGWdZ7zepcgynhNYSkBClXgpjlWd1luj8N0sb8c2IId522so/NKZGV61ykbXQyeNoaK2
DxBth/8liiomlUuU+eWV6Jx2YNJ1ZEdvrbIXpYRu/Hx9O7bv3QWCP/JadNYgUyxK33ZvrbFZNQsL
mv1GdJaDDtBTO6VhxXlHX5rrdR2twY1uDMtpz603WKskGPODHe0zInRw7OatIndPE5PmKSn7F/Jz
zjFDWWCDwgPq+lrfnZs63kJpd/aWJqHGIupq5b0YYWbdqlqti046SAVXztUA6dJU35Md2dmd3Z1F
/7QM4gXr5wD7ctxNrLRjiheQJ5bDGNs6cheJ0n9Pc6N9z3NfxdVWM87w0sNNgG5UTTrs0hjRcyNj
FWY6qbojpt7OQ6f3XktCxysNnYOVaFUqbD/qIsZdZGrNdCB9VdZevMDWXpr3qki8jepniJZ3hO3C
xCwXlVSUa9DMvLdsbxx2DjYVxjI0rL9242lXV5JCnf/R4Y9dPVHyVTSxvTzjwR0678Xk40FaHhYS
MkAvGv+2qxtjRDSVJKPTz6E3PIhSOKbZqQCdJ0pgrIyDhkPPLOgL/2UsEXmy+x6982lUDDq11aSu
tQhNSTsPrvxro0tbS+q8872aCX++i13AlFOne32so7noD4E5/9SQeaE8K9xkWN87iy7EI1jrmGjN
/z6d27JgNEpFecaYYAW/e3izR9NdjLXTHQYllY+ySrirUQEOhqyR/QGxiWByFBKbYrIVEnuxZkw6
GBjDjhaOQqJO+b0XZ1OSucWe9lOD6CxaUe3F9GMaWRyG56+HjgJCFssREPVt1IrYMrAnklLNDCTz
IhrGdJdVwa8N3MB0R+Q73Ym9e8O9373hU7//oMt9eOBmCN6L8e/HieK9z/1M/0GXT0Pdj/3Hq/zH
s92v4N7l0/CVJ/11+f94pvsw9y6fhrl3+e++j38c5l+fSRwmvg+lHfB39IMHUXW/jHvxH0/xj13u
DZ++8v9+qPvH+DTU313ppy5/d7ZPdf8fr/Qfh/rXV2p7fsnsUMsw7R2Y2gXTbSg2/6L8R1NU+RyV
kiO8HXUrN3qU/Vm+HfDHYX97BlEphrqN8u/63896v2q5w4VmeW/5c6R/N96/Oz+LGZbenR4yO7+f
8Tbq5+/hz9r/1/PezvjnJxFnr4fxYhRdu7p/2vtVfaq7Fz9f6D8eIhr+uPT7EKIlnn7yT3Wi4T+o
+w+6/PdD2U6JdG6pvQ+SEewbqZ0UEgGb7ePfG9ESDUOxU7WLqBY1Yq8SB9z7mm4Z7kVzSQJp68TY
smmd95BpjT73KgNuVW1I1yyIEVCr+ydWwQjZTqU4h0nYgm+Z2sUxY6CbO7LvP0W7qHfRiVqNJYpY
ok5sqh61DFMHBFYjtn9ALvqMqEd8Lmwp3na2g+FzB8/XNqPbBoXK+JinKJBOvbQowklOtAaWBJzN
kw+3OtGsRvpHC4CKyFmDtIwYKvd7eM65Ki9vHV1UJReVEdjoJBvwS7IRix1W9uAwMVNd+RFerjZ6
Nwb8+a446wQNyNuHsHum4hBYxblQ4uKsKI229vQC6Lo4utWqYfM/pJ1Xc9ywsq1/EauYw+vkqGBJ
Ti8s29tmzpm//nzAyKLs631P3bp+QAHdDcx4NEMSjdVr+RXIhnezndEDmJx3XyAXZEU5sbFLZIms
9nFZSy4dDkZDUjM439aLsqq7xHkKLe/vl5Rh+TiMV50Hi1uYObNFc/SDp9YjRczoBQVCwP4mVg89
MiXq74TrO5X6q3ka9hZ/tzOg3OASNkLLXgreS6OcvrgrcCKe4pmnbOhAVbhlRdFpDtNH4RzLyglv
A0+LPNAwwl4Cx4XgiuTVbYY0LtMUZ07WHHq023dzbpHNVG+HNMvPf0+ctSk8drHy+NdacmgV9pVM
t3XUGgut+hShtVkdgruoy4I72QPsFaDbWgd7H8gs59p4F4eMG7w5uc5UlorQZeZtIaP/4LpJSt40
Mk+ymUmdnVBGNk+yh2DadMyUbCWd2VuYHPqmGeQUnDCjoDgasVll1Xsq8DLUxkKIx7pKv+sVRbuT
1h4xuS2YWmMtHTevCJe9YVZJeevBRcYuEZw42TulhNIDvMZr7OJNtPAJkSGdhO0fTmMuzIOpu98W
uw2eUIdPKy845fHVvfQsL+ahYQiqboDCRLzrt/d1G+aU6lFq6G7lm7CcQOcTqTMYtlz/JBurKFCs
v7WLdUhsrAU1IWQLRWwGsgXh6wnluzkdlHcLmFVJwiAdUuW24G3SuwXrEa5XBYaGjQ4z+tkUTRyX
3VkOZW9p/rJRpwdtLBux9eL4f1pgmXZ7DX30dgXUdjkbn3q8ZGwRUUDWs4dQDfOH2MrZXcUISkgH
+bYEDWpEags40uGldU+UAsz5So7Bnr4aHSt8RmhB3Uk76DHvtMxYYmspbCmXkXOXmL+GZTBSjeG1
x1lNvihdzklGacHkZsbJUwRA7eg6JA1UvmGfqt44yAgKuDz23F744AgYe15QXVfaaQ2kyoHCX8BJ
egEn6SZAPeVc2hw9iq40tsIje0uMnNKMO2dEvmkJleZ/DSMJUVlWStX5zu/b6XH2rAezzYbnig33
qTT1ejvVaf4tMC2OlABYkTqbIHkTR1Bq4n+uLICrSQX9Wty2/kppp6MEG0sUsmzaxvXXluVl28Um
Ycs5VXXbDPzWWjpu8GTf8+O94fLVfwd6Dto+OcK8+P0W2FHF3UQw5iJw5Z+8yvNO7FzNfCW7soGL
3QJC0KBpf7PWlGmPlW7tjCUSslMfGU4Rw7kRMrGikdPdqo0AWJIWKO1mhDE0h1BdnYMW2ZyouatL
eJ9lTzbllFFtm5ugOvzm1ZG89dIAkANMzuZeBquGgRx0EsKJ2jrN/ZinH2PfcyAfToGcKumEbshv
W8xR1r10hKL33+zZmH9M39ZI+mfSluWl9crkCvd/cu1qZ9N4pD4h9Xo1SedcDTN4kkYrj5DQXtTZ
nYaVjGkGENSce6IMn3sJ9YFiraxvm2gvu2ln/XQjvdi/s8mXin+V8IJfZF8hZTqORgbRnemdMtGM
tgYj5TKWPXSC0SWxm8PfdqX3Tv+yjVbonxREn9B0FzG3VaVVjuUc2fQTpSdr6amqST1wqtxbtvZg
mmH5sSXfHKoA2e00NF/IerR2V34MglxFQX0A168WHzUk5O+twX6SM+LSTa91yUNjaZKttTsuNCYl
1+cwD/2z7GVD+XUKXHsnR8NU+eegAZLMzf13SPzWW2wDMFPUcHzUJ4R3cdwmy3Xkin+9XEu1ziZv
M8GJ/8e8Jfh1bqSiQuFEOzWMin01m8Gjotaw0Fde+pns3RdrNLVfiGt7lsnRrxvET6mTtF+8PuFI
J+7DD2Hscs20YuVst3Z6/mudDtKvczjU8N3wJb5oauMcB6Uk/wTtwKpFPOcSIS8xXTtYAXd9DPQS
LIJdf4oTxdumsHWtHBLlHJhmyRbese7SiYbDuvfNYpMhmqptk9pVjotdTliGMkza8tKwD3PiodX2
x5JWOb9/hWW+EXMc0WbZg29ZFEKliDs4sJLv5TBVy+zOy9I7ALZJue5y1CyCELWt0Gjh+RpR4NKM
aFxBqjVwcP5HU6DXi96rBbf3SrriQYPHWnbLIEMFtiKt9s7oV4W9NYYYlJvXdLtISzRRchA+yaYz
IZBA6/5RjoIKApwlYhBhAxGRM/+O4KkJ/KOGvLdW5c2GY8fgWkuSpKpNeWz3i3ErjVBnhtdJEiKl
Ikga/3vMMmeJaQTtknTEsREcVLB6MAiVxgtcIYmvlS99gxLd78FvT6VUyi6nOopiGHHdM4JiG0Pl
sJaXweWqWEww44bCsdhu11HhMCefRLq4rMpmWWpxLNOWpZbgAsEm8rVZznW9nZ+o9R9XLifupzlB
L0bPnICzVkqKUsfvqnUDV0nY6R9G4YQYw113GshsGTsqtnWOGqF3Wxh9xbFKdHZrPbqX3qjkL5Jn
0JjLocPJ/J0ZjEJISH2qp21PfUwDkg7IgpA7dwtj43d2eMwRurhkDixc7InKZCO7EItPzcotQHZS
hlrv2ikfm1VlqK+hN/8yVfaGSHAwTOxV5JAsO9VMIyC8RCk+uFQb3/mtoT1PHHqujcQxj6CmtOew
dlzY7gMfxekSqjDVHNa2OH21kHw9Wkb1o5pVl+2qsIFpDACBdfVxFuewsjEDzTxGbftDjjpxZitj
I0p3/hkr1lymy55cVyuU+ghLV3oek6Gifp3nKY3P4d6sAcxIW69Rrdl6vrefq0K5K6nT3U5tj9rc
GJTrscm00yybtAHgVAg5wZU0vHMJfwHXxynI+teeDHkXbSTR57xQ6wPonfqkqxBLvqkNSslBOSyi
4syxSHiWplaqEjYZR2e2mgsK/t/6hDK4tqmcU0Yd6DGShe9mjFp5tmwnON8WkJ5llTmH7nrz9jam
vuGgfA7StRWVPzlKLZ84gaqeFCX9yll/fzHFSFOt8QBkEikrEVFWevVURN0G6vP5QcZr1YwQ8UiJ
lHQqlt086i2pezFdTvL9VANwhNb37QXcNLtmuUVtv1GW64FUycpOvOIsg0ERzEd9olJIvj4KEepx
cjmWhLja6Y1PXVMbV0cBHiuHTgCp8txSlSOHlec0K9VMnGseKOqn1zl9rxlXJYNn3K8849Myh4fY
+EHXUfsL4bSMnPR7BgbnvhANR5jafahn1nYU6qWLTToys0AnIUHlRw5lI0NCM3oaQSeeFpPsUTM6
2iRnlnU4O3RPfg7l79vL3SJ1as390QPrKt6CbEbHhEE9D/eDr7Rni71nCduA3p71sT7YQzAdXK1t
oafFlOq2QdWKHMuutN7myOl2wyEiUNyq2YYz+OeuLf4xoVCp+Uwi5aB1bCFkk/aBD+pKjBtV0W9G
yl1e3UvgX7ZZzOjsznudLN2mkep7DVz+30tbqedmaHv+sWxJ6cvBmOBvhBck3SQoznzWOm/gTmsi
0mkHxWfNfYEU2fkI0Vl9bWIkA50xzT/n/lRu3YDycrbYED3X6sopVG3jCWQ+UtD52RLITdmTthkg
OrBi4ZFN8daTQ2jScHtWCi3PIG68xXBUeWa+wEvdPWhh1j/omuVvhgHFm8Vmq1VwbUp/L00DRZew
zApKV2Nyx6M0yiaGGGJvA+gQPNfdw9LYT3HrFw+gMx22ihZFnEVTewDuecEqttVrZoFmo8R0E0Ov
eSg5rf7YNXxCTWwhOSyUmKn/pbra79qzKYZDC4KVCmH/Ir22G34bJm+6k1NBwN5ntV49SJ9rlvvO
tNMP0hcp7QoETvqseZr3MiA/DMOLZyvPEUx5DwA2m3Phg0gVowxqg1uv81JECLS+OUrHaAX1g1e7
3QEmLZ5HRPDi6ELlqGpmh+AFYTIWHFuw6wKAKUusXB0RuSoJw9vsmy+sgWMohrZVgsDfeUMID0Ea
FPeyUS2koeYWAV05RND41dGUDdQ0qhrsluBceJGcGDZhUkI997ZKMmrFfRDq3nboSgSC3hxyhjWQ
tYsVBzImU9nZMG0feR37mGuoxghySlVI7SHLhVawpLVcxosb4UIIL+V4atvq0JgUL4fJvC84/4fl
KegffEPn+yZ6RnKN0QC850z51RL7xSCyPvyBZIBw9GVbU8EAmJRs8dZXUur0Yw+eQAhoj4PXOg+T
aKjKRQW4JjuWapHzEGaW82BpvrNvx8RZLTZTU7QLFU5naZJTZSw0Nqs210MwiqwmnVoQRLeXWWzL
y3g9Fcc93DRnL3T6I4XZFKen5fzJ5pF7k5kd+UgxdGGjomzffBx7pXlKTGcfqPoM1qQPzikI03Uk
h6aTbNMuaA7SG1Xjt9gXR/Wgc14qvr0yCm4ViO/ZECJawdJVo+WoatXRXg7nuAJFqYXeVQ61GsSn
kn/KjbC7406V3iahzwLzMEwNWxlVGpayqmvw/HKYOxB26ghumxVfW7ssUFqADujYlE6+56JrPHHY
wJUcIoH/RDb02xDif4cjcFw7SH3f/xVrwhOAFguxeYrKO4+PG4p3vU2rzsa5F43sySZCiursVKFf
wYGORwFuteqNpIVwk2FSNx8Mr40/DUnrxc9l3rWfSrX7qXXRznWq6rEcVP2ZsnTgkXXDk2IUGs8j
aI9NYA3+Xnojk/0+qiUGAAyCJ5S/z4kPTCoRwTU5xAdKwE/SKefH1Y/UZTckLWEZfwlqBYZrEa2U
EPvPEMurlqVuUn5qH2RD8ZVqhR8Gqy8/UMw5k0tSIbuc/SRduynb1dw0IUZ9i2/7Ym+ElnWnO/pP
P0OQbBy09H4ouFLyOAk7PmjE+0400jHmuX0MxuyltavfJjEhz93yWtvx+hbf2cEpDudrJylKBfm8
7C1N+w/blFn/W9wyLY75/hdKO27MNEjASvsw7kwmFcOi5lRvQh3GIBrZ60vOSVZy/JcbLGh0CCP/
Iu23FeSUv+IW27uYEq6OHb+Hn5pa6Txk8MLvXmmZInt/v5vcJDc08li3+q+BcsVlbRlnhIq1rbiq
wNSNRsB6cGGV5lublDtLcEvLMdQmEeBhAI2LbRgNNIzejcXEThrlnKWpXSc+leWgPAIctJ76Jv+h
FNZwkSNSrvqOvZm16fnePCEccoiSYrzknauhkkOlxmTHOvqmuX4vbbLpcwuSS1cvtnJYKjPY3aqf
j+Rs+f53dfgRNHREhZrWoRVY5DvTm7prkjQedSpRcFIE8yuLkrgGIBTOdQAGPQjvZc/SudsUWgc7
8p8OVMbIHvvWJ2m35yyGhkKEaOmvZuAgSa6RFW4IOcSoc5lTbBRkqQ29LSxj64kDA/9HijDJOWvT
4uyM8WNkWtk+fjNJe2XXYbn6uztS0Y6VD/o2W/rfBb2tJm3/fcnS936v3pbBHpCTu9UGL782adRD
tEClQUmNySqy+/BnDsyTIqJf/GU+G3BjfZq1ot34mpveFwVMgpD76YfJrrR7m2e0jd135ZrSfY/D
h3a+hCbw7F0dUkrkNM64eWeUXdkYAQD1vjV84FpgtsF26/NlcU9Q3HerzudjQjf52+KIoIdFYw3N
SzUrPnC35XIMHakcUSlhnpti/iJHshlKU3xphnqrN1PxQdrUCCKYenb5cWPyEc3mqDbaSp8pTNCf
6PtZMbr1Ysuy1l1NPWD1ZaEx+e5raJffVqUc7ESZXLySa0hb7sEt66djvJM2Ho6idaVH7QGekfui
nJD4QGbpQ+/Z4xXezGssRpTJVx8mWPh3kKbNGzmUDTn8nwDlY7KThKWN5d37nHjLSdLUUm29h9mg
X9cQQ1MnPE4gyXykGcdSv09Bx5vlHN21YiTtemibZ54dTnLkqrMJSlGfqr2D5NZKGm9No+r3vo5U
mNHBNCdt4aAad+YUr5qsjre2p1R3UWlxOgs17yF1NOOO/7cL4NnRXnqbAxS1N8P/TKW2ziBDoZi7
N0+5GRXfworCVRdWKsiOFGWbzJVzMWEoOXmNau4dkiIPPfWQGyhY1E9WEX3nhKv+5cR7FDWCHdeZ
eu9QPffQebq9LqoAm9113qrg2fzStd5Jem0lgfE+nfiKozVqH1SwkMcUiZuNodf2hbL5n1AqhBRQ
aEh6C9PSLDYbjvZDoXbUmxMh7co4lT1c1r+nUbv5/7Pcv15V2sQ7ZN+lbwOQ8rU4vmxF04mTV9lQ
bLSJAfxeFpOMCPRJ23W6yh9UxEqbnC+HFIJ+AO9uHeVoWZcqmRwukH1BudSpA1YuZJaz56pPKRZ1
vkJl7903nLBNTV4dCl2N7vKhpfrXMuxHskEoT3k+5ErokK6QxbC+jlb3NCR8g5WxWVsDZ5zs8s83
ftV3VKuyO3mZvq0rk1IZwayqGxaN7IlGhsyCnbUTWetozn7Nejndc0WD5noM++8Uq5wqyio/BZAb
7akv7w9V5MfI2KjfLb5jh9x1oN8pnOLjSAHS3nPnaSuHzdj2W4Sa8r0c+vMQb1TLiI9y6OmC/Aqh
i/PEpfJjAJMV5UZQb1WqqlzRfwbXnEO/Vqmu/jJq+euwFvlWOfQSz4eKrH/1ymH2UJrbKVB/9vPs
wfxqq6gOpSZY3zZPQEcP7GBsDcUS/jObTOnVqxzJJgszQWSh/4wHI8+2o3PUbRL9pA0MymFU49YT
D+sUxlQDh0AUmkmHiZTDzctPzaRESUSntaVvS32Ae/bN7VWWUW7kirdlqaxdTbmvbFukYtZ92hcn
K8nQCUQudjODP/+uWpAw6N5XZR6s7ayF0amr3fzJSIzviHhm+zIIwOl0QXGVjeuP7WVw7+Vgaqqq
2yxOQwm0tVUjsTR21XCA0PCjn1cUE3q1vvJ0R7lrhWAIpwHBfZ7CtmRpxjt7WeWBuRpcyCejtiNv
QJicBQNtf5x7lC45voi/dDoclbblfmuHgBtdUsIT31OX0Q1tD2dE4X2DJuibVvb1k2lMyYlHJW0L
xfPwLeHxODW8byaZOk5qSxUsrK59MGf3p5zHPoDbN2UnjyMVj5xHdCb33ci6UZKp45Op2dpXKkrR
7gQicpRbR9lkbIVCp+Q2JXaTsokqyj7VtkIgPHdcmIbL2bmWnr2Rm1A3FnJtebDW/Fa9b5JYvS8a
/0sdBdpRjmQjnXHirwZq466L3dB189KVxlwhVak23kd7Nuar7UfTqlcRFZwhmdt6+uju5TBTrBdU
ndeosaKJIWhrTC0O+dT08CJ7yRxmzUp2g8BNmtXiUt2WTUutgQxnyrvA1y6yfyuztT3YHOfxEosm
IAuTb2pj+OwUdreXDtS3fKRPouKTbeZUHJZ12PC3HkAPyW4oaHdiIWohbjiXWyOYfG7jW1DHkZuG
1heEWAIzLVHRDXxuGtvP0EFjFF5qhVQxeq6zfmiFdk8DXJ67emwc2kzXX9Tef/VCfRefpgFlOJ4T
3BW1dMH32Un2dWyav2DYPzZxR5IPkga2j/7RbpziQSbyU72aV2qQh2c5DLQw3FYq1GRu4rw044w+
UjJ/tX233KXtSPLRc+rPwl5U+vSVklloWfkKc7yzrkBInQp1jD6bbgKZsdc8dxMskFnU/5RmNxvC
fWmMKys72OzRTjB3w9Qseuafw0kZByFfiPvWvYWHwK3MihvnMuevdW7RGvIC+WpZM/CcR4c6iH2d
O8NFCYoBwXukrKxBu+/QMjcR88UmvYk6DhfZFHX+rIyBs0+a2Pav0gY1CBgavaxXcgYgk4j0tFi1
yufkoHH+UyL+itY3NUllOuySt2Iu/oDOvJJeK4q/FI3aHeZW06lqEDOisOUkqLQjqvTeAmUVGJQ+
9sVqv7GNTRKoLXseaEoeQuqWQ4y9Uif2roTPDLZrXVM3QdD+KktS+UpaoRNI3QuVFb/F3vm/Ivve
Da8OKQB/swmGjL8cbu5Q/LosI6OlSvxNOP7P9f+1zGK7yce/zcgtmFX47fJuIvFuIiEPLaOX92qF
+ofAzI2VpjTVhhxD8YDCWP7giB74AgqY7Htpkc0coiJXD7bzLtRL24n90OE25W2FsZoyLmN+t5Uz
5dKmq/Z3E7ksaTKzPkTxwjJJI0dhvJtjK/BWGvfVa+kOW00O5bysTAuOM1VzpwaUjVPm13eXCETo
8s7kq1Pv63DBn/v94vDarj83JB1vb8NUhQiYskHI2XnMSDt1HolS3arcx7TxzCu4l5P0qcJUDA5E
HcbE05EYSkdbdsO21jxvo8c8h6/ZwfmrBr9Qg3ZuMfxR723Iey5yFa4K3SNqNosf7F97hNXl6rjJ
wY066661ipT7a8YRqNaoQHRgNriLZ9O6kz03qI1j0LZPtzg5JRjS/+R+Ph8y/hkkvpnh8JM4tI0R
rWyxqoxblhK40Mkpi9PtJTW4MiKqsjaDOG0c+i6gBK8sD3KI1jlCwBalSHLoZlB91N0TggHuGX0J
59b8NZQOaeu9ONqVUxjDPAj2z4iHdIW+Tf2Ixlz9GMWceZmlTsXXMNV8zDTUmby3yWDugu0mHWDr
kEMZJ+e2Mc8eJgnm29y/1muasN2XDbXYGqrnZ7PoXxuvc84DDw2UwMO0RDHVb4eQLK8QQoCO04qb
ot7BXQ7nBDSDlVYFG7nCu65cVkZLjw+DCD80pJFmFfEoxDeRxCwzNOHb2LtQMk2SbbBQSy+HTN3c
xlShupdb1OQFMFjY4fd3HktOKsR8WM/ZflMnyGN4yvOKWfvKeaaqkOcrGispFWSYOfWD0EfXTslY
RpeIOlfY541TnKW7gBznIXYoq5rLyjpxZmsfAnP4oBgDVdawIq+MuW93bKCmrwlZBOpPp896ACcC
35B2V6f9zZ7b9XyzD5n+zi7jZ+Akt3gz7ZQrqopQsozQJw1VdVcLdd00YXvcllN0moX27uAgLaAh
oLdrhNiuwcblwC8q3EhvADXrxbcTblBibpVP9oOqRIdOxKJx4J7cwP8Ihen82Ni9sWpqWHvggkPG
wTK+GVqHPEbQR9CZm5S46o2+SmMvueujMn1Ccem+gk38CzCrfGcHjQLBmld+8ahkJn9UUuyHRjsH
/qgmZldKNOsr1NUICFWIAA1ufTMFdghBESf59VWrFXJpGfBsGSxjpEMOZVM61LH7AYo8QSg4X5ZA
2VMEpXMx/FiWl2a5yGIbwuhr53xJx2Le1UYTaLtqtilaVNiubRAirdZcRxseo4TLipPqMnYGV/HM
i9MdCaRs9X/MAksVnwzP2NwWkevdgsyk/6QpRn2IjTi6Wxq7AEU9TOvFAj1SdAePJVoJc2Q9k5IM
jtK2hMheU7rz2tc0ZbM4tMllGlnTYG/1GXWH4sVuRtktapAdsDdtjNR8/y4Mh1RcV3bf3DoZToE/
9SdPdV4baZND6ViG70LiSklX78Zvyyizb659ZLXW0rtM/q9rOeKFlbYMD2g2H6H2mPfR6ISrWlBo
tTD7QwXglptS8YxzHnpQb0mqrQTSqGvC+c56siKSvX49qahcMkct+KNMs36WIdAPRDArIcAUBKV1
GFPH4emxVr4Mg3akcg42bjUcOfwS3OXCXs3VTyOBqSOKQ/2ubM1TE3a7QelPcWMV38PMbbhLGspL
FJvVZmyU4cFWrWjvwK1xdpGeWHfpVCJtp0N+37bfssaJX4xScR4KColz6N5efM5jnovgJF2ygfoB
SLPaoBtINM8Vj01jrtDc/VGhFfycGDr3T0NZy5GFmNGzM/Ijc5NuM/GsvXGMla1EyVMQdv1TMmbx
xs38dp9mdv+kFkV85Qr4UTplMwb+V5enxYscQcfh7BuT2s1YJS20ZjFXLOY54etic5N2exLB16lr
OfCbC55hBIlPD0M2mBMxhPlk67T6vkphA4oiZeAm/FuJRwrjaGkDsbMFvnRxVE35DZkXB4plsgBK
FnLKNCYPEmkFyvC+arPkQYKwhK8RI+kL4vi+UVN1NbU8dThWW3JcmKgrsPrlB6cwiw88S1Mskc/5
Xg6lwyioE45j506aGquvL3rrPN/ixaRAEXKpAZuedOrjdD2Y7ffYC7qzDOEkw71vZ3u9TNDUdq1y
kbw0mrlKHB6CkzLqLaiCU//oZcp9XAcKmyWAn3dIlvV32dBw/q+mFK34UHnuDYeaBTSK6r3vawYf
ot+sKyvkiEzcTFM9gds4RvZHjGQjnYWIWML+77apR4VvbCjuTZRtYbuwE7KndqEb2U5x5p7HMazu
0Sip1qi0Zj/+94iMNcY/1+i0Ck0SowgOVZK2T82kfPZ5j5dCjOq8Cw/zMGprRTGbJ6MY26ck/ayb
afJBWiw0RlAytIad9EWT59yZIzxJQdM+prEOrLky79ibosyd9f33gVt2aCnx59bxjF3jGdGxSFT7
ruNiYA+uf665zdWU69IdZ0/ZuiUASFTfXegwZ8SW5lZ/maBeug313tZfut533g0Xrwz+19yc3N8B
ztts1tuLbDwV5gNuugVUjr9tsqd2MF6QCvY5BckFwHPKkNVVYZbc3IydQJPGnXPIbGM+zSXs2JKU
vUMBiXuS89xrs3KY+g6ofq5HX9TKWEP6GX4HOAkcLHJfdCdGIrEEg5P0ELsa0Z01KPpdAoMMxU38
TC5ZUG5vTjtunaMdqJ9CSho46vE/Fg2XCM+eu32PgM2m8GbjuQrN5szxR7+SQx1y8IeoSRDpqZVu
bRifNL3snqSvhmAhUarwTo60cirX7t0ccSl/gAPHPU+JkqwBACAvMtnTta9mY43cUvjdMZwdT0rW
p74tYRXRYciyJyX8WApBMBEgZyZCmKQeYXSSM3m0jr7PlbXLJ8f6NAxDue+TbRhA/T2DGK7/E1Xo
HE6tpny0++F7bdXJvRyp+sema9UXIHXdI4dr1zQtUP7ufE4y9TRYy6GeD9keKLC9Baf3OaM+/ljV
dj6DslfmQwnqWk9JDamiscIRzqm33pjBlMFmYNhJh2y0MrVvcQ6EH2dIw9bL/LThEAX5o66BAcIP
d06OitboduyM6ym58zpV54qZah9gah7WSdm4fOhzsGqc2oSOyxjXpRsUZ7urKvfWzfyyOGuuRQra
KWFkVH50BuzcJNwKpIZGYOATd6nCGJDF6drhSfeFZnhmxj9S31+Teux+ZXH/YEJG9WWe+MGYRlU+
tF5SHvrBJkeoZfqdEVfqJtQ4sIez+5ucNLnHEhain441ZKtQzeuXvEdovXb8flUHKIBzPtjDKMpv
rpnM+tAmdvdMTkJojYFtl966CAMOecwf0ukUgffEByNdskHu/CP63d5Vjgy7cdeGO4A4E0tDXfzP
taSzUmb3z7UiBE9MQ/Ouppgs14r15yDNzI1Mu/VWl6JuFLWv+bp3435U3HXWwTjUiGfrVof7Y4YP
5gBXhPWcarGzq/o82bbiWbuPa6hvFa7AvRiqozHfkbXm3JeRopX605g8yolyMccqjyh4DNzz8CMQ
VFGtlXlnuZZqjP9+peClDCJuPUbg35pAby2go2ES7bq+6VbS4/XVq1sObzFq1mhHcB7HZXJcsrMI
4A9aaZPBZbQG43bWbbTNgLFyFphyfRUmX9Ceq6E2Rcgy0b1FZxHgWkWLTzMUeaqrfbHUEJhx2/m7
ISimr8YM99Rvc1fBtCvNqvNP8x/RcpFc5PT+iJbmMI7/4xVwG4+q2x/YOVn7BDb6Z3MKfvR2Pf2A
JOSDAgHRR1OPLYqrLJXKzZrtTzfPKxkBzeJu6D2qOf2wBNDefTJibVwbnMBfeZqEeVVV2uIqxx24
8UHwQnnDDx6tke0qzF95UN6hK+N+GfQataOKrLZDPnVfw7NzcppOufS9p2/nYmieITYf4JVrxh9F
bYgLj/mLxNAe1uFVl3vzcw+wBX4SFYyX+NSsGrjHP+xoqF1bs1SfAxcu2MGyXuMjhKKW+MUu4nsR
7zvEy/XlB/pn/PK6Aev8FS/fz5/x/1hfvv9avH9nKrYjByjPhmf9DI1u+NHBAj0nKfow7opKugjC
fys/kDLQf6Cf/p8xNp0TJLc9D5yWdYA9KN75rj99ha8NKrZa+eTocB5Xwo548fQVRp61+WbPKbS7
2UX87Jr9gexJu8oQXDk3ZlLXqzRT7HM1GA4CHr2+kR7ZSMcylL26MZjyl7uIu1MXjuNhsU/aYJEp
C9UnZJ3hZcoS/UvZNy8up6q/4NvNFAe+sW4eDiMaNesRGpZdWno11H406GnVFzmUPdkoA8flgdk2
MKFwS1Io0Srn9iqbpPTaayQaOfSt0VpD8dJuFlttduSx5ThQ5nhnmMG8kvPkFOmYSlhlqemsofd3
1C/9bCD1VgcvhWtFl35wtJt9iqE4GVMbOU0VRRL2BuZdP0D/kqTZqXI6VNRT0Fx7L0e4G+525UKi
l7o5h1Lk2RD8d/n8NEZsb7yC7ZYzPaEOMj+5aBdQUtojvihslN1MCLvywBHZlPnZ+gPFbdNTO3pQ
4ALLgPnYq6t1MLpUFKT6nfTakaizAiW21Yxwfuog4hK7YR4m27WhGt7nOJw+afAS/kqTBwcmw2Bl
2+AjZlEnCK3+tkt5btELYAe92n3VqXAb9ijPhXdQQIktpjEg5QsT13hQnRBkgAaxm1qVJzkaSY3c
y1513/TVeOsr3GM3lp7ymY0Agajhp2ooCyg9r6hMvNZ5ORb7up94ZIZQb83h5Hi1KNvK4YKC6cfo
v/tNsR7LyYTvtlS2gZpFp0Qb5g+NFUM5C7HcYVQtb+u2YbNzRxRjNSUYP7aJIHxs8/Cox934cXJj
bcUGMEeHAe9cJdxREMAzs2hEpaTijvHWIAL5OmR/FJ8Ur4KPHi6gO8qg+pfG6dY8i3BqEmtcNpIA
TRwxpM4e0rs+38SjwX/JcAS7ZgGWmBT81i4b/XOpCA3xJvHuOXCrzyboErShlJ56yTDcsXi7qlqq
I3LX1R9lw8P9vaFqUBkGcJfd7NAOmEr50IDcfixSClOi/yHsPJbkRrI1/Sptvb6wCzj02PQsQquM
iJTMzA2MqqC1xtPPB48qJsluq96A8OPuCGYIwP2cX4gJ2e2/phhh2ZM3DF4/QhMinTtVJ6H9cRnq
pBjb8GS8Ta0RplwmU5utNA8j5Aowzl08Cf0TUvylrzafclP4Zwcxz4UMq7HAQcOwXjVULan3Oxss
2MFNxSQUV4qY4cpqtq/iylVWbVSxR8ozYzN1WnpxYj+7HVKsTjCGRgLbAopyzkFWblUdHzazbsdL
6ncW7BvNfkeieVMYfv4975vXvNKGF8NW+7UiovqEw1t/ypu8XPWibZ66MvVWlMjDXa2F0wv5BWA0
fgX5otfGl8Bp3xWwJtAEaam+yfom7R+NrDGeVLBTfLzTS4YzzzWY3Ac5qJy/MnAetIUdorQssnar
qEO8KQ30++C+DM96554UnrufLQcdTH0AnBOGuE5CyUSXbuibz+UIhS63E+d+QFns2GvgAEaQ2p9L
km+6axefUN5Pdr7th9u6MZu3uWQkB+DSiwbumHWHqhPiUYTlS0vedeuTC9hVs/Br42ra04w42sSV
HR4w/YUEiZjVErMv8WVQ/iiFMn4DUMrdD774Q+Da4U4vQn3n1J563/hoeyM8Nn0DP4SAlvK18p0E
3E0trr6NbXXd2VjOAnXI8jo6urOCtDx446SewP6km3GGVnzEbmcOItNOwxfq1mPOAwONt9jWDYL2
j+vw3lgYoWKvVhbZcPAnm9Ti76eyLQ/CMIaDCo3k3wepjaJSdvb74WBGJVcBwBiAEUIqQQVkpoda
d/ar0LwvqqG7Ru7nyNCxVU/SIDv5o/cg+2y3Me+DolN3VQYmtYdSEC1jMzDWXW5p1LDmto/K7JJb
c47sG8NdA43HwtmmJSp/YyG03VRRkobMbrMO1qj41BP4bwwsu/Za1yGwf7U/yxaCt+21sBwyzFks
1jImD7OeAl4F2hkjEy4lY40nXlNNaQ63EearSP0DGYoJLdEO7lYO1gLvmBn/WAr7nup9dElUF5OZ
wLlP9dK+z1KzOeCpHS5k07cHccFNkRRe50yfa60/DAKki+LG065RDGPDokN9A4CI/KmyrwflnsxT
dz/YZXxwTOEufM//wyjieck3e1ibj1bJ2qShbrYYUFB+FnGUrGqvrHn9BCMAUIJ3ds2CxbahrKtp
5RzbQK2p2ObdxZvtCpCIHR/bFpTgaCjpq+9j22zbCNVZFuoC8LzvC6+Ov+Di5y+61MDYo0dSLXZq
gRlEBDTD7tIn5GLxwmoj+74l8bceB+CH0Ma1TVPWsDEAHuysTOjHjkXv3u94Gx11vkeoVrMzpj6+
g/7Nrcga4gtWizwW2QXcj7OZSekX0yP2ZirpEQzZBtsx0V4ZtFf8E2IYh/yobYRsm8AuvxnquC+y
WYTfM2EMtxMWB2kwLqxOs58nC3vcsK3YVPsVDGkRr9zar15BIOEMoeeID+t29VokC/ZC/uuoWvkJ
KZFkKUclNpxvPXGwHZknIfmycpIMWVRRd2ez9ip+01aFFWqpvDiBCynSJTuRi+7R9JWlOp4C89wl
RYhnzZAdBBZKX/Ui+2aqZvSmasAXw8jBV1azqLsmyQRQ1kLqIvWrs7TrEYj225ZTFvpC7evu4sw0
MsmklYxbsJgdcvjdgzPTcWWoj33UWZJOHFwnKR4nuIsHTKa7RVnF3W4AE7fBHkm9xE0Yol+hnWUL
pCzAlPmAcmGzjdEn5gnpG9G61HuxUIrUekCORSzGwfLeu7a84ALh+AsetdYsaMur3oVZDHOkzMJN
puc8KXs9VgBHJXi6isiGmNHYd6Sp9GnlQ7hindiebs2y88SmMRFkcihL8zFE0caJNVU9qHGNzxYy
o4tEeOWdPKRz8abinR9uwTjboV5jnGSnmhqoj5AjW5cmZh6JAyqkMfzonOjpxlKQvh/BgfEzzo1r
1Ln6Nci78gzBEFXXv0L1fNagMOkNo338iA+xYiytuis2Whj76ERj2Lm7XY47Itid0bxdSl4Yy9H2
VFf9H1o9oa0/BPn39Fz3TvNdic12YTjl+OhUk8tfavQHdrbuqm/yL6wALFw0KCF3ahZQCYNiJ5sf
HbcmxavYrbO73+KD0aqrCF3tlRz2cchzUhhGdpURw0kLZzWMWrsUhputB++gCr97kIfA4a31RKfu
ZROlcg3FX5R4hrp7UPgWPiBzmW19x8Fdfp4lY6hpwl7XIvcgx/UNxJd48ja3CfOwXATZpp68cSVn
9ZXRPVSV+oIlaX6SocHBa7aro7OcBHYvx20k2BVUKM5aTyJu1HCu1KueZCyy/Nw9xZvip/7GsHT/
QFpZe9Am5F3liMGuv5DdUh9r1an2lVn3G6/BK1jNo32dF6aOyYvwzmUD3791zROqJEi44iWwMo1Z
pAprwhUysNWevKXzavFwCQvbeAlCLTr1YNCWhWc5r3pQcytUq4hddm6+mB72J6kTLJscxLymOfG+
TnXtBD4t3EZR1F/ypinWqI2qD2TrraVR19FLWYYa+jIpuvTW+K5gCPG17qJ9Ees6zzZn3Ibe5MEr
4dAG3JzdbBTsbsjGWx7C+sn45pmJs2wmdzqWcWc/h4m1DoqJOPorW21CN9XM9OEtE2SlO2RdPTIR
uJDrlEDm6WMOLCwohuLSFlN17wX9Zzm9cIS1Sk1k2QXV6zhM70g263vXBWreFkN31m07Wwe47T6Z
pWZCYc3Cz7WFe7Tc8lT9Pux66w9EDp5NK87fwjwvl2qtiYdsGP2NvGLP1uN2RRvd1rOS9phPDVb+
VA6DCbRfCz+bQXcnYsEmiitmoCq+aVS8xq+z94wuAufNCnU+j97ST3oaGI9BDwyjT+y3XgfKoqA+
sDdQkX5U/YRdJAIFU6FmGHplNxSdnxntkTtHu5QoOlCt7XLMvnhOGWJA5TnLSqvEzndp9l2CWFLf
45pMvgYMdWNsQwWLcNk7xOzQAiDZS9mrl5DabaiFePuZR8UVzgrNYv9LEqx5+GtfylZrMO1K1ZMZ
1sllVIxspqoNTzPCrMjFvqqt8Zm9fnHwRRSsJbDs13g4xyUQ7dd4wXrhP8XleGUoKiqSqblTk8jf
pK4WYEGvR89BpyvbNkb/wPai+LkXSnGwBOaXsjfXEoV9x8gTae51XYGb+pDcTdpcxGnqLxLuYShd
cuh7ZAo+0B8yRr2TcvwP9IcyGMlBxiRARHbUJnWBGnCorSN07OLQdudMOmVkJRJvpcOdvRYWlifF
W4Pj9Us1C+iTBEThbB6afDfjTZuDapSZAmNsjbM8E/MZgv6XQZmSgwx9xPPMarb9j1myg4L4n1O9
xvxplgimb9VUGzuhadGlTWN7lUP3WZkFKusyJg8+1IadKFxcrSDxXOqqa1ngwv2D52Usuynu+At/
TMEdbOuWrXO8jZPX8jxIk81MXPkpqKietbIn8A6tWYfKqjPyalchdLtI3DrAcHN+hZhXkNeW17nN
nl/BKDp7lXoaeSe9de+tSYNppw3VN1f/XuTR8MUsMn3J25BeKC2bhwCDsI3AbvcSaLGJR1ptr5XU
ZWepddmLpXawc0rR7oa5mZkV0suxUx1kL2IOHVCmoD+Napi9mG367ka9dYbTnb0YEVt5flWHJuBr
oya8aj2pxRsYPuSNAiM6R4qbPsIcusi46eQ5CA1IwxOOSm92X6xG18pesH03jkUf/jndS5EYC1FR
P+tW8h+n+4Ba3qwpv01HhN04+rYrlnaqg8bQQ28Zu2R7Yn1kL+C00ae6fXURNXpuqlq5+gmF9NSJ
PrV64BxI8TR42hTxp4Fd60a1a9BSfCYLV7HqrRg9HOb0KjgPDe7sA/rQu3rEIknxx27VBIX5MoXW
H0WCO0WZ3ENNZok9kzDgaywiKz87ujGcpNOu9OOdQ3zfseMw/7Lo/RGqSjwL+zTygLBW7b5KyocI
dWp1Cyeg+amJd0y7xyrqoWzV/BzEFQxDz01XumGggDgf0rR9T5BL2Y9diXHg2ETpRUNxfBnZdruR
TTlOnTvSUVBErPTsdoFqqFaunoDC6/TxafDIIkR6/YoDYUmFfDRXoJHmhAKC22hyJ3cDD7UXs0kW
sRk3r4ZuqQdvcJSlnOX7ol2mJjbRsld9HZH3eyXREp7SBCc1ON4Nq/coXY21VxzqULVWpDWDTZfw
BEdjoLPgMbIDs43baY5Qdw0g9wR+iCxJR/U/Dup0r88yOSvW3s6i6Sue72iULck+Rs9OE4PMwiv1
e1qD1POsbxEwBNLG9vSoZ9jQDoPhHw0TPhtSEeFaseHcm1WOX9FEuplqOvqI5peeuzClQR9pS2wT
toNX2Hu429a5Dt1y5Y6JeK2EeZEvZITBLoYLiTUcD9JCnYAa5F50kWdWXX5TlMCmEPhLvKwaFwN7
3MVTUp+7QWHD2almd+qsuj/JszaL/jyze1M5qiFQcQZ8hH8bijt6f+ttu1lXxSpITMaUzeI2SHcu
Vla3slnPB3RXiuhVdhYzXCQPF2PiJE+y+GUrxmeWStmd7MI/IFsJ/C22spMlSHK7Vhm6yiEdKCcH
sfCvmNiZK4yagDaFsNllzJvPyLuvFVVQLsal8BYvPVHvOqq3CzniY0ISIi3l2kMJSvOvi4Qp/xUn
RORnfhkZl7PizjFWbowduez46eq8oHEJI7W4ZyvRPteZcxeOHUiQueVo6bOihu5Ztuw6/+alsybH
mHbPNo7ueE0W08mcmwV45kVpOD3QCWaqiNYshe92h7aeuue4C8Zlik/eXs4l4421ZGRMOzl3ULlh
j31gbG//Bw2FEa/DNUHOdShybVpdTTayt489E+jj7K9XYsFZpRYWil1fvHhWtJtUYb9bhmKtEsAP
kIeC4gn+4PUWR5VjFbOfP6lD1jw4hvgs4/I64Vijzuk209XK4F53zeS8D62hcbdtqksQxu7ZEqZF
GkJDQ7BJh1U9YCtZOkF/hYXZX5WZnl/xmJxUF8jZj7gpzGBF4dJkhcYI2eGbGmYVGQosc8gvVMVF
2HW8ZJiVHGUsNeJowR3TXJX7JgL8rbGKX5euGPcxhc2nPp/um6rHJ6ghFzjadfdk2ZARcQg49XPr
FgpQM6nQnJWtCL4aXuZJf5TN0YuytZ8E48aLwSA6bWttMsncUQOvXRTzKebxG6PqgnkJQ6yd2T0a
uN5i1UQBIJwZh6tN8TZ1p0NW2Mpbwy3VTFmRs7XeITLKtwtE5FuTujtM1PJnHhL1EYXY2WGXOBpB
X0dcb1Tt0eyzPFiN16AstWPIMvuow5NxWjLkgpv2wuyH6iFTMncXjNGwHaJkfErF8JXUv/U1sriP
oJfwKS+MZOOAvDiQTA+vSOAiJ2PF1lcne7DUof3SCCx+bc9Kzq4GKKCuQb0qdmoc0UaoFx7rHm5z
NOXBi3vjOCdmgPvPwZ9OXRnV2zLdUB9G83Hub0wtXrrzVpPl/RJDAu9E/tpwVr2thqtQUexVmzb2
GQfvlj1PxK8lKMpdp+s2+Bo6fLMGMNqZAyRFbtY7GaSi5dy6zSCAbOJa3WJAqWvVauidqLo1PeCd
a25nYyksvMYm5W48fMfcpcKmIZoefJcNJyIrZ9mSE6geqqth3qqqStGmLGzbZZnU1VUO8XiG7adc
sxY6asAP5nzwBeIbfha7e9nUOz85B+oOxvMVyj1p/erFRH3BX0Ccf1D5L78FfhxjlxTmjyrclbWa
YjFQoMqyt70p2LNb8s+JG+KHRO7lMfBLZcEPv3nvyuTPKwpqIH9dsUY3a+tOmbrGKlTsDC1G06Kq
vFeEmL9Xll5dA5gE2D26LzI86irplXRyt848qrD1rSlC7Ynd9oTpuzD5rIl36OOuBrDcB5yp6tcs
Xcl/w+TUD5bOlhc6nZ0XcLGT4ecm7pbKgiKUtUzHCaOl3qhOkQLhdDPOp91sBSQPtVbaeIcwpkAA
pVnI4McYHeXerVmk6jLMSDtKZ2BNjLusoVAV8ZtcmGA0n0c7EdSBJnjAfu6v+6pxXhpr/gblnzAW
c89+H/5xawHa3NWs9laB0eafxjJtuLV62d73lHDleF63UUpw18LFqSvteFJ5fbflK5u/ZoietHPi
1oACs4qLGPtPhGjvTd+OF1ibTZ9bkKQ8wdLkXsRxQvnUh634Q6pRnknBxZsq462HjTarXG/zMa6L
+nQZWqm+zPDm69usv47zISkd8uh+8b1N0QCRLRnX/RAWaTmyFkV/+TbMTaryUpivctRHuBlZ4Jgi
T3cfHWVBAiuyATDKq8nXq9VOA++qZ/HnovfXBreGc1IP+Fy1Y/iQgeVZCgsU6lgBYOiDvHzXtOYF
08vwe6ZTDRUtd11X22atVrAFNPyDcGpMpRTzuz4G+qtbjgEZnHR4En08rLKiNK4dEjAbUUf1XStg
lIjemAmdfbf6wMt3wdAuncKFokfBjApLH9R3sruGD4ozTP+9ZoO4LUkHI8WTx9jE5fdTa+GjowHj
ypSC3HssMH/DaJJPO2wOLXi8V5h5cnhEnmUfd3WwrOo+33GXQnaxjoxVMN9w5aFpoiK4tWOzyqqF
XsMk/+c//vf//d+vw//xv+dXUil+nv0ja9NrHmZN/a9/Ws4//1Hcwvtv//qnYWusNqkPu7rqCtvU
DJX+r58fQkCH//qn9j8OK+Pew9H2S6Kxuhky7k/yYDpIKwql3vt5Ndwppm70Ky3Xhjstj861mzX7
j7EyrhbimS8quXvH43MxSxXi2WA/4YmS7CggJyvZbDVTHCvMd3jL6QWZ4F10LzrJVl979hO0d/BG
t16dlSWSlxfZkYsBalWZo2vmINRldMm6bfTi1XdCZ+9MSbOSTbQGs2XlpNFpMIritV2BqE5fY51i
UDJpyVIOUuOuW7mkQvdGFj5nTnaemqG6aoZX7Fw/7xaankMfl8GsdKCrBd5JtkipVtdKU8Z1Vrvx
yinT6prb3ee//1zk+/775+Ig8+k4hiYc2xa/fi5jgRoKqdnmS4NyDpi6/L4Yq+6+V/JnaQqvZ2CK
ssm0NtJiPurUFzmK3UTCZpodga9l34uZMyMPZqe1ePrE34HmVfd85MSjuD38GGXOmZIfIdW3DFR5
1XZZ+NHwkqBbMXmUC2QLbDBklPAlaJL2IZscyLyM8RWvPkemQVbk+l/eDP33L6muC1UzXE3VDQ0e
nvHrmzFUXtr4vW1+Hjxvrc9q2Np8YP/UsnjjzESiyANh8FewdIZgVVHk+CkmR7fU+I9xrhhwxufZ
si3PggFxYHVKSSFOOgJRTbshh5GwELDicxUkye3QDVmE6rkMQI5VVeQUGCXbfuWCDfe7o5wj47ch
FIKfUSXx0UWoNXWRmxmsBB270r9/nyz79/eJvZojhKs7mtAcXZ1/7D/9mAXg0KljS/1lqupmoxlt
ujFYQ+9J9ybPUZ9fHCNSP2dOSiGqNUPy/kF0CdxEWciOwjGe0SD2HqFlR4cudcd1PJTYEVbNIyat
WHtOSfDQNVGyvzWDucQi6ywqiettq0QY9ARJC1f1R4+sxYzo3sc9lm4flRl5JhTdvvuYK2d9XPSn
wcyXrytHfMS9AdgvEovcF4C8HIts9I82jPz81g507D55t7ay15qHfIxDSDC4zXDljI/uJEoza9nr
wv8vd1sh5tvprz9rV7c13RT2nGRwdOvXT6hWtRrdd0jwnRKWmz5VXVyW0ElyXIinpGPYv2Mhd468
qjsVjYuYQZc3r3YtwqOedNl9aEbZvZbgkpr0rrGXsduhgyHjBwXGrfM4GUMEOCXH07Vb2WxHK7vv
C+GQbE6azShf3PMKit952a2hznjIhUDnjg09axZDpaBfrcecljAPSCU79TK2teLkJgV8oZ9OG4SZ
d9HkXT21hhUQZbzjfWLuuIdZp2ko4+3Q6+EljxKxBl7b30fcOVYYVsZPfkcqj2yG96IUPVS8YVLe
kiD4oqiA9BXhnNDlnp7grD1UhtbsJgBkpIPb+CrICV/lGZyib1wABcsfobxBDDJq0hfDnQbnNqEo
fRisKfjZj/lNB/3SI10ZKty18lkYb7LyMv5M+gkCt40Yla+W9tIwe/yQhQk9ej6L7QlJe3laT6F7
C8omgHzj0PxhxtTI/SWY9nhOmyZrtwmAesuDH+8MZ1T2FIFjlL6VWl9qToBVAmIDJ6wCvFOiNN2R
vDxCAbRk3PIr9ho/nQL+XqNaPx0+xuQui9uVbFvC+hIZfr318mYfqkXwHKhtsTKpUZzyyXDOLnX0
pT4XBdp0Nt5MzFcexfmGKquxx7icOrLXUtetrPFGZ5AMhsHzsTJ0oLzOhIexc8lH18CyZCcg5ejS
V+gimN5ULI0qHRejGmETNg/WG5dydBa+27rdnCa3V8+gSv88ZBlGPeQE7C37+Uks6i5Vz5EGfBF5
+40cZ2nf1bEJLnYTO3djhoX94FnBu9vDjolHk21ZV5tXe0Dvzs318L3qcghanpOAIzKUR8pxZ6Pz
vGdyV93CjQ7U0saz4lWqv+7w2KT8C9zOLYuLrsCvQLoXi/F0Ko8yloF5RRNUKy5kdJ77Ao2Nip26
v2YrTAIMDOxuRMzZXxcmi1slAz8i58kp8swNIghHCX/Nx7UmB+H8hB/LOgkS3tgIDN7amLxgZbOt
WGuNYIWDuv4ZNkh+NL3KutS2sC5jBOrw758ccjnxy31Jt2zddUzLcTVhOHKZ+NOTwywj3I0Vq/is
GFG2tMkKbfOywFsUINNbZ6Jgh67dS+447ZF8MvoFc9yJUEpUC3O6JJPiXX3T+NYX1ohPLfsXlhP1
wRSD+ikqi4WMB54e7siGFhvZ1DIsQkFwPJG1009GMFS3y5ZawYK8UdPzZAbpJhFaj/FCEm6E4zvc
U2L7U4+8UTyDYn+Lp/7SKNr83R9jZ91jDLRP0F38FKr5DWAcoVV6i+Nm3n5KyCdLoO9v4zPiEjDs
hkqEjsMxrJz8ca5LroosNDayqYxNfoGVuovJdxUILwsY3kGX76M2Lx4xyKbC0tTfx1HR1n//aTn/
9pznGWJTCDP5vExBGePXp0hV1rpDFTP43AUtTtBa/mmyau8+Skv73OdVv2jMtn8b2gD8gO9asJUd
7RmNnA2W2P2b2Q3J1mlFuDWNtFnXAUgXHXzJUZsPDpW1o2zKMxkLTEGtxrYPkYizK89xJF1UFlwl
XshXxAKxix340fSlWpw8bexPBWYZz81oXoIqmi6IEuXPrjC/U+9o7mQrmJOUTRHUR9lM27BfVq7d
76t5ZumzVfMn3d7K3hDc+FpPq3rjuyI9BDPkDAxke+pmPpE1a8e3y6bu6xOoPaCWMiL7PkaVvUBG
3GG3kNUoTbVR/42bmTXX91JhUR8jt/nA/bnYxVFNMiVRSWHEKkP1uJuH1o2/sz3ImbU72nc2Um7T
wjRy+y6vjHOVm+O+nDtkr4xrjWX/lw9efrA//0wFOUpTU21dNdisab8v8HqkqLve9fX3UfjVKrcK
ELWm0t8OMV941Ejcl7yKrA1biujOKh3rPp0Q3rURWJQt6uDJxewM4KBsgWdTqW6de0a4yGpwNWOP
lJk8oBWVnR2be5rfGAqLLDzHHVSnSLUM546l3v7vv9TG74t8YeoqX2ddhQmr67r229IoNszS0bVI
e7c171MNqfmu4S7z02HoUeeD76ixQJnsRYq49B2okX5lZJ57LVORb2K29xgpoUFqZrl3KJ3QOqhA
aHZdMk13XjdUmwJr5iv0s37R62NzLEKNXLxR1DtA16CEkmnteKm3N8DvHeRZoUbd7Sz7cfafej9i
H+MorMX/5Vb9bz9+YbqWcDTD0U133rz/thliYTKxZx+r9yhNv2fZhfS8dzdEkXUOZyyPxOeYIo1X
KB6Zq4+YPItbR5w0DLZuE0o0ahbyNJpmELFejht5ATlYdqBkM2c/vONI0Xr8E+rdoTBQBmOA1orT
393g3/JUHepZqmlM1j05UHAHEEYFgB64YaK+2FLHZI7ZYavd3YaA+ro19XmIj+bKAq3ZERnYOrtW
dfokHNM4SLMhnIizq6+azc5ERBcCFk15kGPzNL6NTcH7OwuzDNqdrwybPhI1dF+n1RbtUN6BlHfe
AzXBnt4BjEeGxGYTa74aje++W73dLGEuoC6i9c61ShBjFXMHYkOkg/Mgu4Cs8S/F5CG6OXdkI2uX
xhsxAzeD/K4d1Dk9REc0FZ8MAJF//zOx5e/gl3uAxW7YBdhq2w4gRP33zACSlYmGlu27NYAcL+uQ
5BfuAutI6e2X0vD6lVnX1i6Ym0oPhlvVm+xO9vLoxr2XrPBYmOZTxtJJhkcL7BQPty+ogdovrQb+
w8kNdSk7XYENi8dPhcPc6+T3Qd8/4U5Uns3StO9MPxTLFmXlL8DcYVTp4+tUF6D+cE3ZZ6FfPFVK
9UkO6JSsXljt2Nwj9xgfA39K1ok3KJ+bcCEH5CJzV4UbjEevyFx84j0e/fOl8dN7Yn1rPbGK0XeD
ruBGJomXTmqR9vN7Pl9kjraqFtX343yA/vNnrMqM6l4ekEr5OSYHf8xVoq6+jfuIiQilJNYUv1zr
9+uXNqggtkmC6vmjbavnAE7IW6JjLxSXQ7bPa8V+7SN042v7rWvg0CWdWqHW5FlvdokdOJRFFqYd
uBIMRhA5Iw69EmpCnVnXLhvQvE6ghrpuue8KCn8IhST8THQfu2jo/hH0uWrsjyw8+uDFzZtHR4B9
EXn94kIQuJuMxnkEzqavexdxtxA34sfRrzps7vA9ipCuWLJwAWE+tBc5dphw8EoqxYO1ylhfoxhW
5VOykL23Q94sDTea7hM2RCdz0PSt+CGUIvVOfpM/+RBZwUh72mLFfP0IyQm/zf+t+dvlWhh9q9IU
1kLOlTIrH9dLsRw7qAWWRrndrLs+169moTUUOHhZfT4b5pjsVQtX3M7+flyOZvjGVamxeTPG3ZJw
d3nq596z3lrGrYPctHZyJUJe9jrzaHlWDD7gFMbF1IgmHRLExFoMFLUa3ctD7jWIGXhhupzRNLdY
YxrT3s5muPA8rp0PatPCb4nF5WNqZLfKWUztso9GsUbd6Nlw3PHeVqd6qfVdvZVNeRgyrV30nZPu
u6aY7mVMS4EHK5CeZEvGi9Hd504x3n2EWjNCP7+NrpluNlcz++5plIrrBEcjUq3jK7Ze36k3+ldX
0YyHQQvOzWgPr2Zp6aBpUG/CIeXnUX3MnQZq5XlMC3D5MAaX0ain5TLxzx7SZg+uqgyPtR+xi6Zk
uPW7aXgU5aifZv6h43ZZSX4SDyhwLiAFGdvligMZhYeTFj8KnhHo8o/3bAOLR3VI27Wl9WItm6Mb
h/fZWC5l6zZiLLWl4QtlC2OZ1JnPHhlhL7va6J6hH0PRsfrrsx02kfbONKy+3ssOeUh6YJ8b19Rn
Lau+WsjRsqex1bsgKcoHzUU8u2zM/i62He3stQCSAJGWXxIEyFJkHT/laZptM/QUd6aaF89Yf93L
Ae+h8O1DYNdKiBodvA63Me4GxxnIqYzDBQpseoYMsLiN0FjJHJXYOH2MkMP8IsNFzWpAJhuqw2K5
ctgdB1iTD+Ywv2dJddR8ROSDlGZiNd4+y3p9jVpDibImiQp78NIvOgI6ZWwN3zAqAliMpeZDN/nI
46SNtfMideTe69i3IQm/Odeyv1oUlSW74ppl6bjneZyiWPGphemFSd+AAGCd/3lw5+ZHrEgNPsaZ
aLkB4eYuAmq5r1j1LaVyQFrZ6O6pADGjMrcvgcpjWSoGTGPyYKelOBU97/JU9Cg+o9r4PjkzZUlT
hnOqkqoyMBMRBptUkN/LotHKd3hDoI8CN4dL07ZvUHOtJCvfJ0D+W6+eiq1sJuJQDB7wsGEsd9No
1Bs5GUnIZQ7P7VOvKMg7efG4lvGgDndNpJnPxaR2h6Q3zJW8jFbZZzUhDeZlPdIBLbqTiWkZsAW9
4c3AxnhR2tKgaBrvMXJ/l3HNB7sNvlsaGwyv8XAM5uGiUdSdi2HfWo4qVPNi1BYlXxDQd7pVKCh2
9sPbaDZIAJSLGL+1ZR875rOltvZiaOrptfHrGLencPxsRj689Up806NsR5nEB4Sp/JHDjYxIVFxK
duzBgjL3ps/T6nvsp/fK0On3kx9mMKbN4ZoBm19CmPA2cSxmbV+l9XajaHLWekNQr70oWVToJ15c
U8m8ha7BEKx4Szdx5qOSH72JQHXZYZWVcuf1mnI32OiAxaI8ytBHXJ6pvdfzR7Hg/K3DCHRlPfFi
22qwcOia4ouThMj2GIr3/P+ZO6/ltrFoTb/K1LmHBmkjVM2cC0YxK1qWb1AOMnLOePr5AKrbNt3j
Pmd0MWKpWMgiN3dc6w99okUgmm3pxk4z95YVjjXToHCQieWY4bbJUajeLSnKfSBr7U7rFP0kV644
4RcSjrJsy+nQ9BYDtMGmpau3pCKJzNZMGWxZ8R7bEMAt0JcQFEntP6LUYZ7CJqe/4qThhN29q72k
ue8/ZrJaLKw+xvPI7qpDN75laoC8Q1Jcy05SHWTL5G3cmk5Ol+W6ls0FJL7ldOziujzqsL00HiDt
KPtClYdda8c5Bjpl8DB0pMFdwBcvPr4Zle68NMLzZw7SU+Rb3WHpghg73wSBL18FkTITQKV3popw
rAIjrUGwUmuuJb26Oe+iKq/v+xJ1mJm51OHbPVYJBgZFRjMJRFw85hAFlxiDeWvLNfLHREPOkl7d
xC2GXTXXMRK1UkQvx13fNM1rDy3p+bRr1U2+ZYIZnHdRVLR38BLBH40Xx4MhH9TM/RapD044yJ+B
gn8NgGg+d2XuzNxCmA9RoZaL1DK8W9h/6SpoO/nQSXlH8LqXt1HPjxQZGRIr+PnMDVmtb2DYhtcy
r42h9NURUp5YuEWvsMhuvimK136naUhFFH0PmNnNQqwRPuR+7y2LDIjwdytR40VoRLQAOTDsfZur
19gs0gAy3fiQ5Im2zZy+vxn38iqjpFwveQQFHM0kRRsQMZXjR9PVgUS7UrGdztpKguYiuvZA4jmr
Nl2Lyp09rKZdssbBuiWgtxz6JH5Ej0qfxbUU7u209E6qqnynM2yefC9OrzN4NksDYconN7UVwn6Z
jCoLZ+3G26teld5VCT2IcBG2GQ+buV7sYDNPHWrzVKF3u8y6Ul5PZ6ksqNxHRQQ+i0e27aIApvRB
R0bvZLb6T/8XUmC8nO7R6m6lYs9oyE15h+NYCjQ5x7IrNPyji9Tiwiri8gm59CeYSdTPoJ2T8ba/
WIMDUGu8ScA9WXeewCp8vMmzQGpp2Bo/DV50vsmw2rlVZNYXt40RqDCD8s4d/1Osej//J0Bw5VNS
uE+G5Eovcd789J9g9V4PkjGjLxWgRMdk/JSin96KuFr9yyJvjHWkU7L+nJUnPaTqskHgDADS73Ge
OnEyT5LhU5iBpyH8WYc7tUjUD7EaPA9uUJ4Q/lM/eFoIgrUsHrqcqU/bO4vpIrjY2BoDtT7f4lX9
NtBBFU27I2ByjQqdxg/HI6xOahdok2jX0xORiARlkYUkn8azvR+cQixobhRW5VuiP/4xTZ3k2ovw
WWC2hvCHGPy9a0fpzAtYUqZ+B7s07nDGioyH6Qq3e0LzrbmfznvYjvC/q+O05ysMRXEvR9ve9j5Y
pW0gmKKxGpeNtVNo0ggktPZwS6EHjbullATXYRgE4I3YtaO8Q17TNq+nXb0yYIZmlbrzrP6ejviD
ahnJnRk2yV3IkgMkJhH6JqMtzN2Axusn8W46C2KkPvz5F1S038JZZPhsWxbEagxYQuIinBWY9CZ5
abWs8Lp+TYBw0MhKDnSMTow4VoWZdnCohazvjCKhUvFdIdo5JFCNXtw4yRdVtoK7rEjDuxwT640V
ior0WACx3EZLVEaYeF3KvrTs06z5KDcMzHWsVSe3tFBbyYZNJKnNx6Fph+tBAOP0EIf7mGsobwyE
wI6GjkMO+PDz7dBDqo1V0nTa8WlZDUPWtoz80GJP8qEHnj3dXmZDus3IDmPAxWX5CKdI9LjYx6BP
n6zX/2nbZbiz7ESfT1e5AkE/hd5xNz0DTSSSdf1CsoJu3hEJvFFRmLvJMF9w6d6OPw7ZAkyM1iHa
Nh2b3hyseFY66rrnW5FzVvZ6bjzJmOjuXfwVr1MtRu9t3Ppx7J+2/nydGdivz7P/3rp4SujbYg10
mhyifFs2krMOPN+fs0AbxlXacKvEXrQSdZMufhxzlXpYNLWiLafbphONruZzPTab9Y9jprAQTOvV
fCXa4Rs4cOQxS0XQ8lx5IzTCWINoUaoufesO/fd0biRe/aw24gH8mAcIR1pyAAKTbOVHLW/KT3+u
378lsjWNNQKADAMWOmHb6fxPCaPEYJHjq5X3jFCNH24N87rUkgcIXtWLYdVr0ZfKJ9m1xNxTTe2U
o6m/KbzBWEP2T/cp6vezFODgDIQVlXx8k5D1XxghSNBpVy2r458/snaZNdFMW5gawU1Ds3RLFxeB
M0ORXd8jK/Vp6LtFYA8l0Afe9CjD89k0q2uWyeGslZ3XY3JnYvGNn91MjfXm2UzKHdQ+4OYKFCvS
CJCn4rh9dsHrz2IRy4cWzbB7qY9PRiy3z1nBD6RiKXMdewto05mbqIe+Kghtdjr+2mnEIG/YloJt
ImemreltupAMfItvlZ/+CwRBsy46Jr64ZRqIKBumDp4GhMqvySNY9CAMktF+wKDDFFGe7snPuKOR
N5vm+Barbrp3MjjnBLA3F8en3emKH9dOxyKRotUa6Xj9jQ+5uO7H7o97UxviDqymAE1Yvb3TEDff
ecJ+hjhADKTUewwaTFesLL3k7HgJTNB5B3P+ZjoEWqvb0JMOaNNycnpIK2PjVFq+fo0cXXcnZ3mL
mMaNCFIeKTXUTbeoUW0Zb5geIjm5NwMW4O6mh8Aw648h1nHTSVHW4dLJWn1KlOwiYoRMOUnPh+Pb
tFWVejpDZrleXpxIYrTaZ9OFBk1lrioIyRZ1ZiKnFw5zT/ObBzMy+iMFclfHDepe41vePcOYCu/P
5w1Co0ySy/10DnCGmiTVPo3wvDHyCi1X11PwbNDkfaTkr1vTsektHM9eXDwdm86WlW5uhIs6TTu4
2U62a4IPfXQrlCwjLv7X23RysBC8X6V6n+2m/R+n5QBJY5IGHUlaG79daZBW2jjyKuObDC4jUOr4
aI3jMPCQ8DBUyak9D8OA5FeYtdbk38ezo5sPEpwJmUTQAtNDmjyWb0W9ms5NV/nxUGxQXe2ZqIxj
+T/9V6XpN76jv/7XIO7kudUJoAjxMKCgi0FjhOTecwmSBVZaZp8gblqnabdVe+lZbYniawgw7JtO
TU5xUn3GX1g7oiqvH6ctw9FZAeKSYeSZzjJxAFwynQhY52MjUebLaffH23RHga7rj0MyyYdZrYTI
pFStdADgghibmlgrTzakw3Tsx5tnuN7czfxoS/Q43KHhhQPguDW9lZLTp7Npk6xVtEIb9RTUXrQP
3AQFLCtLlhY/w6IIsmIZI7OBqgR60AS5Oohv9Xc3T9HPaJvkvqyIW7e9Ki/Pu2Vd39rYBqma7qRz
kRSEXvKswY+Oiz27rY9JMOwJ/kQHlxwesqfCmjmVrj11nWosa1EO62k3xRxwpg99eMq90v1QMGNR
7Eh/ioa+gbD8y11GcxNDkmG6WQXEBdTyC6152wNae3KMtFinLcufNPUyFC39u+kClN76mek5xk3n
281OZCkSwp2dfQENOj7AyiRrkQAI2iEspN7UvT7MphNAoG6JlFSPjeNmqMsgKBsmoNd9S91OF4gc
TWqJoEtj4aeazcPY0ZuH1mbR6qDRxsq5WI0knM/dAuFEwEMhBDamzNq146v6B70EcjSeDqwQNLfB
eiVuC2NpeaLbjuBieF9Iz0metMsnxblOXiQm4lkTMcPNwo1XZjG8XLvadan7SthQu+Yb+YTsFg+0
/ljkOekpIJjPpT4sFb+STugt9He9TVwpA0N6HSZqd6eisnhb6/vp3HSkUMwM1I1nzKddYhe3uq4b
WzwVvU3pa9oqlJX0Y5+Uq6ksjK5u5l41lMc4yknh9UKcixch5kWSpMmzotGoceWRN53X5fcCw6fp
zkQJkUDLBJyEEgCOpLv20u567xNcjfMPoTqI7LUWGp0aXh0nOcqTuVEgjCA1SF4mOtqmZQ5PDnJr
bp83+mkDJ6Hzxt+nevn/5Zrf/wXPScq6GKcFP/6F5KriX4Zl9fdRGWcqTQa8qZuaYV+OykK4lR0b
dfeo64N1CqP6hH1H/qzU+GM2aLSsp90E2Q6jUAmYFWQG521NCLJvF07qSk1I8ZjZPEEQD5KgFACJ
/2tL0k2bWUYfrKet89nc+JfUJDIlvy5bx5kVaUnDxCAXCJF2ueZh7VDmGRjqB71oEd5EdVcuNOXa
1BHjnLZ+HLP/4dh0nZ2ecA2d9VJMVgrNmGjjE5zeNkNO5DGynW2jZps+GQJtrXSOueprRp7zPu40
K/SM0UTpouemrqKFVhbmNrcRFBXlfWBKEbMyI9n4nh/TPbMb9M033BeVG6hMGqQ//9t0FRGAeKlZ
OJlNu4XzYAJpecqAC66a0iqMY9QlOVpzfvak1sw/Sq/C/3Hc9bN04WpO8eDGg35L+2PONwJ0ehPn
pdTGcdNjpWeFTrT2UHI6tWR596bTraa9Pqzt07RV1JaMyhh+eqGJ/PRsOigZ8TMKWs7mx8XT/USp
VvJ46/na6d6oZjSeDjYdruO+q8GS1RRn7fpyzlylzZ4IAZsgAbJoO32TwLbvyFzqBG/95rGpEiK8
fCMDv4I5nPIOxa3EFM9Z7H/2giH+6g/Bs16kOtP+zqGCWiAbMYd8GC/wGScefZHT1bU2YOtxunTe
nOZQah/yyyp9Xc51jQ/xY2JVKHXmzH9MpVAoxXMBdtx6qPV4ZflDvmE+bj2QJr7VNF/7nAknRDHR
1Y6a5mVHNy8ZhMYTtTccMxrWoy0n7sb0i2aVt3Q4ZfB1Ok/q2VsOEZb0eiWP3gxOu9SY/h+jiHlF
q9jZZ9UOnmB5Ncj6qWJLIldaTMcp9XmAPfDHUUt13dZmuTYzW/roIV4zXRDhH7VUW63Yoq8ePCQ+
AZrxgbKrF3OrH6wD7GHtVGYNKZnxRO2Q8EXJSrpVndLZDXGcL4xY2DdBC8MFXdIPZZGWyJdl7qNg
bZC5Sv/UmGa27wsd/aQ+6Z+gefirytcSEPmc9TOEVSWsn47T2QLOk6knT6gsdccC2wSWJFwV+sOw
7l0JMaTaH56qoA7nMvY3u+km03aXNdJtD1LZSjdmgpPs9I/hvWxM22sW002YLkaLyrGMDZJm5aEI
0GYZ+gFgRzmumvxAe/yxi0/U626eOcWO0NLPu9NZvyDkMN1bje5Kfu4S0o3JPdo6iX/hOVvfbcTr
JkNfM/pT585WgcYtLX87N90hOWKphYYMJmQTJo4jPuZdWSDZgeAcAExC9iEJmkY1NlE6StM5mYyv
lBnsst4R9+Fg3Z2PR7ZB1A2ErFV1zi2z6ZfpeMmUZB6XCAJAWopu4iqrZt4INZF67Fpiz9JPxpC3
R/Cf+EEEyOo2NcAaxHmXZlKZ2/MmfjXmdtp3SMassd1EI4dBFjEc/ZD0yFiWOVY952N5bhx8eZC2
P4FrxmOuctsD1XboLJi+gnJrAv9L0bp3ZuD4L02br3EqTr1ZFn+JMQgPZll9YmUsvFkaBihauMNL
2Tsno7DaL7jvfBuKVHlWB71DFQyBu46w9wyVeGR2HdNEUjBiBQGBzWYckh30NBuLINe4OV00bZVa
hVeUZcXz6ZhUQJmZSR7PiKdnkEHw1+h3fp9O/7jParEe87whXTZO3M1sZM7hmobuUjJy/cgaV4bN
qiibxA7qA7gtZOKEV95LHnNlayiaTyjFnRwXtOJMWrhJ05zZTf5IapqYTROLyXVjZecNIH9G/lPV
Y01haHE6a4rOBIDGG8E+6A8ZnnW2GzARgcyq8vgbFNSareuVH5XRn216s0cmce3GBwzipd10aLrU
8BCFdNA5Xfy41vRwHlSEdx0FhVioau+e1LgacK8yepzpIv1QBXKzVO00ecAXS4V7q7lftA4ITMkc
etaE2SJE1udr2oWjAp+iP9o+4ofTkwpXeX1SOhq0aoakrg2pEAdCW6nwvYM17kRMQw9xO0QIu7W5
vypNafRF4IwZ6QE8RPw55yAhiZoE1TUb8b4btwIlj/duVlTXKQ6E5y3v72MXZ1O3bJcyVH7QAfLW
JjYKq2Tc9AxZ3kqCt2l3ehOalRjL80UoGwoVow0utUJDmadK5t80SG9GlhY9AflRt5ZelwvVgOqM
XgbKYB7RAehq8Y0VafiwjifQQ8sWrV1b29z17A9FVM8jQ+/wSAH6n7RNv5p2wX1tcJITD3j7BKSL
IYBFqG/X+LlS1My+U790PmHa7s/jdBQok7RilUR+skeWFywzsrvrfHCbW8Ue+rnnwV6XI5IP2hhh
csdYU9X6+sZKiqcfh6YtK2/1hT+6GcoY/ihhbO1xJLdY9MObQ2lOzNVxdzo2vQ0ZM5cZnEMsIi3E
+VAMui0IgM0V8mEI6WZIKUz7w7jflS4opmmfUfyvfTcunnQ5QfMrkT/K4IfjQk6+s0BEtDMRrJcA
GnihbtyBFTZWnpX5O8OM3UNtjQknqSoe6zRB/QJl35f6SxSF6fdEBUNaFKr1KNHtARyIqoPbFuo2
NeNwHeV1fseqE4mPOI++NBhuTncpTXZye3orgHvOnK51/efInyp+pd2QJdRtU5UJC9tCaDLV6deY
FzFKr7HkzPkq0lH+YNDcXUysD27Hd7V0yy9xOCw/ihqZ6wCD9XnoH3oVazylhFYsCcU/1Wq3wQkJ
y7/c0ZiRpUc/KMpNbS80M/PXcZZ6d15yF4XVKdVcfStLQtsSLcDQJc2iud/UIGB0yAasmvRFKveo
fnWRTNfB42DQovG5qp8UXdIXVY9+G3G7ag2tgnCyVkAVqTxsLZStMYJvTBlWEILSH1UFca1E+xi8
gJzVbob0ETM6G6QPCsYq+U2co6xkLyuOso6L+lGyB4yKXBKYcO3FNdnUeA6xUtqZwT1BD1S91bY8
iR4nLqeBZuOjIr2TZJOUOwqpswSf1lUMMnXROvhTWV40d4SSrqBwyavWibTVIL7WuppsGkItS5P4
+FwgZLoiAt7NzSJj7i3qjTP40TVcXLAyA7ihUKQzJHohdOKhJvl85DIlxxMKNJzjfNbJ/nDfIhod
SLg39h5jPvReNEXU0FyCY5KWAO+yVa9Z6iz0WlL3YZUvZATZcH5AS0Zq1c9himRfYyT5MnGdZCZJ
ebyIXTW7C0ADAilQD4hYq4cKjlOo+DWODN4chZtuC+DY3uFgiPB5CUGKnKF3H0KanEedSsgRXzdA
iHmxQYdvgR4myfyg2gzo2CPWkM2MjohBMNRfYznX9sBnvrietjY95kxGngbJzGn6fEs03K3ceB9r
+ocuMLStW8nmIhTI9zJrceeBYld4RxolOZYHVnXxHjJ/vM/ppHsP0dcaRkYRONm9p2cPQlTxVvik
qh19R/j6hCyW8ZG+d+NZmLvjO255ySHVjOCpkKK1YrYtplZ+OU9JR97qgOmaQp9Fngn6IfMwgMNB
D6ZsMGuapjrUxnYABrEc1TxXmPoe6sgaDl4KQEUyyYpDzdpnDi6zMoysldnpYpvlwYc0dtqD0xOU
DdHMsJTCua579dZiPTqjS7Y2yJYiCq1290pQ1MfpTTVRTuzyBAs+rwB0lcvaTutLoHKauc/Ixp5a
kCiL3vCQ7zexoQVsO2+dYVbJBze3xAfohzPL83Y5UeytFEvdpreb5xj++EFXO7DRGj+jBsB1rmoY
C7OiB9wIfnLRFAgkOIOlrjtmsotYNee+pH2V23yp+irDS991BzmJbyo4ebjTg6+FJI88Rq9VizCp
MUKPvSUBC3sduWa6QER5YXTuZ0PVmn/p1pRfl9v0akIRpoDuSdQAC5hLJDBKZIlpF3byDdiR+pT2
4KnwjjEbCUJOZUosuiAtoyG1zJwAan0jsu/4ZphrjxENn5QQ+/Qw3IZk2Wu/6WEN07b/pef9NZHN
RzR1ogHAlRWVTISpXzBVFFmNijjPgpcOZygkvfEcbOX0No+UFM/avr1WTVxUMuJA84y14ypSypnW
grSaZISzAVWOoEdUXItWmmKUKxIuLFv8Kr5N5cReyoOnroaxr03C1p/bRqQt9VjgAZR6T1Uv/1uJ
/xqlmUoc4LUigN9DCvmNvkks005DmG3fYgTNtmguGjsQOwt85ANMmSL0sDBrcWYJfNcZ4VoH5/MI
S3PVgnkorPmfC9dWfgm3TJ8GX3Ykcm1bIdl8yd3vAPmrDR3KN5tVCLondYGBd/rSWN5IWuqrxaDb
4cwIUGqxOuu7JoVf66rq9nVrD5tUt9a5bLJmIWx4zdyw2zqSB+Cs8s2V4uXoyg+oSdaN9xEMmHws
B+8YlqYCuKPxD3GtRusaJw6xnMIfWFU+SanvzNQsePDr/J5RzF66WRvjaBaJdSFrT36E0WOgo9qm
GyGqcWOCIajtmuJChKjODXmpuM0mjkt17gm5mfeuUuDVZUIjGncLw4iWZWvuXKhf+D7Es7jDDRKh
zu925Xtr4VfPajIgrZild6ml21vVVbatL92jDRZ8CGm1M8Wyv8QpYoFaX8s7cDn6deIygKRSFKyF
oxY7Wkox4prr+rvo9RP9ASy4Ilr2LfqxhRPWe1WuKjC1NqYNcrar8ro6RDF2zIab1nP0isNZKFs+
cSLlBvMEifyNj1Np2Q/f//z7K7/NaqiJpPAELV9XTdO6mNWkKKWauXCTb4kpdzdNYWfYazl6Oyev
c196KsuijKi6OtbOLE+9W0Ff8OfPoP5WB8fcLxgVKqJGSvUyD6xIZtlBZx2+KWn0FVe3ag96I0Jd
LnZBqaIUMyWn1bA4APRYswJzN16vdEtC2sCf29Ra+UL9gjFBfegwy0Uappd2EZoCQZ/Ii7Zt1P3Q
Ygv654+tXIQqp44JmwHdtlTFHnOhF/AMJWQ5Ca7J/OYXVD45FJ/tulUXGA8iEuK4+SYxDSAyQ/VB
eEuC9xvE07VPqdVtGLohq+JDyCQka49Sk82Ivtrb0uyjWWDhTYCZwVzhN2MqbCkPfq7Iy95Lr9GH
khdV6e4UC+0JBwtDo4wX+KcYm84dygWRU2vdWsT62ipCZyXGLxRzplHmO3pypC5ZmS1qzB656l0O
fHSZOw5KLK7f7E2jJ59DGhkqLpakdRqUszzovyQ6uU0PRuQ8lPp62buduUqF5bEOTZtFGTQ5bMje
Xrm1tvJSUdxqbRXDnY/MZYdv18rR9YAZic1sVbgt0b2hgu+m5YtCd6u5kzFxtYPPEAO9Mv8i6bo4
0LOLhSRh36tYGIfm0NRnZuD3xMKcB6hy9qbV/e818z5YS9Pcues3SPBm11lZgSYm6rJmxqBs0dD1
EQ3+KmvY+iIQohUNvlpp5W2MMdems9zG/dLHYdLTN2XrdssWCTOGAJHc26iyX9tN/SKQUoyZ1KjK
tQIh7iYrmameACCxvpPBzW6dfm+rWXjt5a0y6xvdH4iWJHORR/Me6/MbzZSwlc3Rsmxl20tmZC6k
Wz/5mOgAGHCiUOIdfpvMDRNl4bbfERuP78tUN671phzmFSFoWSg3CNyPNkewCdOhKv9lGLggBJ2r
so7sg0n43UZ274IQVsuOTbs0nW9G4XvMpppkFpqSvQpBIK0U2a9JOjfN0TBEc9RdBX/PwN2lEdR2
Jg+rTm/um9FwEObiQ8yP8ueW9nsHwQzAFjaAA8VQzd8EZjS1HYawa8OX1q9PwIaVe8UG7l6AMJ47
9NuLvi6imwo1NHASzVxRexhpiqXMK8EURtJw9S5LJf3UWTUI2tDUAEEGzb3ZPtip9aV3++zBJef/
b2AR+3JsZa6iqWRiNM2ydVrerytGQ/HLuMSy4EVyEb4ZkFRsU/OxigIGLuRLV0andjNPctINnB3S
Q8Bi71EbvjEje5sohthMi6lG1g5S2YHXSzZqi1tWWrPeUfCnmLmgK82qLQ+akm0CAodrxXJHIQ6I
NSim2duiHeSZ5pRrrIG+9iDFnrXQArhSFYcgdoo1seHwIW4Kwmb0PlXdPf35l7tAsE31ytJZvFmy
UMG62hd4mSGuUQTowuDFitVyaYeGy3jiQPsurVvNz8Kd0SnGEq7USy9hFFV3W6kvxS7uiiXsJQSI
W++gdXKxF7GXoW+tfDQxrr/RLGmDY2EjVfoHyL64QULWWIBe9Gd5GTVzgipoegRufhwS51Mt13Rq
DosqeK6PDryeXVGjRf7n70r9+e33Bv/DEKpaVFJDMS4aUdHGorTcJHmJhJAXIGnbI2xgG6PtxjU3
PpOeU+yHC3AyycEe3Hu98r47+aDOQ1kVq0i33cP0ltqEdlHuQcRAgKyEbhXUdXhLV+VsMqt8xoK5
20uEe60qXvpSccRQuUOAgfAo7Majzme70REc8qlb17bu4mkfSfpNR7rvGCbPvrnBUiPCzRIfB/Rw
ElubicyC7iprj7lRLx1y9FqoKztMycHyV42M0i4uYTW4mQR6fGYylhD3unbcwJvXmIbMSjcZkx8s
sYY7ESezXjckTE1iJEAg6JyQM0j21ah65MZ2joU9guBgafhgopY+SH2UL0hRnMAvpke1e6iqwb9m
yekSpzcgdcdJhstwE80BgqvzQXtkggLEs2xfaqPe2XmBlw+9NWLgM5KK4SliUjcbALQuAxxPZvGo
w2+IAqviPDkyg7R3lpH6O5JY6awKdXGteE637a3+e+fXKlmHRNk6o6OroyYvXp0j4UAcc4ZpQLfP
cOlwcnwpK7T9OrrClWCaAkWOgIeMaM0YCtXFGIFrGnOG9cyuawpExYLog6EXeFqODryqRcwNzBDc
GGVXen150JvvJOirU8TsYYY8xgatt3atO0X4AaD/1imIEaf9FyuS3D2LnnzVuah6F0DrZkGP6hCx
cXknxjcY0jMcWrO962Rf0N55KeCBXyupOCLsrN/pdd1dm6iptujSnlQfSGUn4q9JXRx0A1X6ynJv
Wny2bhBLnZdKfIdzRPrddBkLjSOxffMpUQZj1pN62CWyeuyEot73irfurSy8aVnxoHnWV9d0S8S3
W6/FQsiDSQte79rwCf0jT8pgnMX2MmAo34F47w9uTahqsOzyxsX/7F/ml+Zvc1zTUIQmWD+atgLe
8KIfbnCmpNbp9YuBfcw89HqmPTG8LMuu6UOZMpwsK6dClisVL/dsFrgIeRiKu/AwZlwb/vA17nyx
jkIE5wOB8Pgnoh7mDJksexMGY4SKeTzj3x6HSMggSOHRxbkHuBmz0Eha3F8cY6Zq0KTdtrcWitsj
3x+3/V4uP4VRcq0B+rxDIiDFQDCpD6hXiVWQKt8nNRhYI2u8S7SN6MgBIV8WPsdlEy2gjjGK1B4L
c/5XG/tiBSdGXUMegBvq+umuRVQrHP0+k7Ko7+tAVeZD8xCT+UJ3rQuWcoI0kDckL50F0sjommrt
OiSUwrEKO4V/bIKmP/iGuKmGrDiv6v/nL6px5aQi9zVFVgwwWHWx+58Paczf/xrv+fuaX+/4z4P/
lYxk+r3641Xrl/T4OX4pLy/65cn899dPt/hcff5lZ5lUftXf1i9Ff/dS1lH157Pn74E43vigSRXv
If3tEf+li/5S2fvnB/2Pl+lzPfTZy//+j8/fYj9Z+GVV+F+r/3g9NSL9NQMU909D1d/Pmr7Pn54R
feZr1994uGZdGboKVUCB7zK+CBNFaeK+npYs+cpg/aMRg4GmwougBhKBP5Xn/60Y/vwN/yrtc635
+5P/Upx/+gbnAhpLQRDAeGshmFcqjEu6TKAz44vx/edCUBSbUoAaacv6uZT+PxXC17ROqrGq0oqT
n6sC/lb/tTK4eMJPFcG+EkQDjFHJZ3pdVATbvpJHVTiVQpperHnfV0Wggp4r50Wd+u+0BvXKNGgP
hvxaEXjgzxXBMq4sHdgzQYtzIZxr3jtqDaYxqsL9LeL5d8P67xSCdWUj5gR5RP3n1iCLK6GbxC/f
XV+gIkRKvX3T19e1K4RkDMVm3jC9LuqAqVwhngEJ7a86wsrmnTUEWxdvLARNv5oyA4SqzxX9ojdQ
FOWKhoKYjCDHzose870Vgjh/pjf0BvqVRUuQNYUhZnwx2P7cG9jqFYFzRTCnn8pAPpf6O+oNLDSP
3loT6PchBpNhei0EuryfC8EUVzpLKx1qzLmQ3l0hmOb4w72tTxjbPPFyAKrnX/pigmAybpAkZhL1
7r69gkrzW4dFXb8ijiUTHHwd+y8agqLoV4ZAm5Qh4731A7aisSp806/PHJmJ35gx++c5smkyNYKp
CU/znTYBWHZjfvdNpaBaVwIADKnYix7Aohu08GclD3luHO9uWqAZhvVfnB9fLLZ+zI9pAwTIUWBh
bnh+/doPWjZdAJ4wNIN3WgpIX49yb2+qBJrKcpGOjkTBuRAu5gWWdgXBg1Q9cd/p9e7qwpi1e/MU
Ub2SyZdgyaT//S1/HhNtjbWULBMTfj3//tZKZFTePCjKVwojAiHN1xZxMSrQIsh8GJoASPlXi6Hy
vaPpER/Pemu3qNlX44qY0MDrl7zsHY0r5gUkie3XqcO5Cb6nUqBFv3mINK9QJddUcBHnFkGx/twi
LEEpIF4H+etcTO+wFFC9f2vvaDESjpAlvun0upgm2hbzKKIoxFnOpXDuiN5RXQAKYr91tqgRHoDZ
Tf94LoTLaJpNXUG8XpaZmJ9fU7G/p1IgsvrWkVI3GQnh5FnKazztol8gWsXCaUTfvc6pOf++ekeC
Kdqb4wj2FTFFHfON11nRRYvAQIaVg9DGieVfLeZ9lYKC0e2bW4R8hRIDy2jBk37uFm2FCMNoumG9
jh7vrltETld56xCpG1caNYBYyeuk8KIS2PoVMCpqm3r+T++oJ+BzjcDIN82ZdcHXH4NlP/X6P1cC
w75SSczrTCnf6dioyizw3lgK4yJ6nCKIi37QNK5M8rM2CNTzt393KwbgiSN48k11QNMIIfAVcVQ+
D4oXHQFpNoBCDBakmqbXu1sxoC/y5o6AOoBTBNFSCnR6XcwSx4CqCYGdJcN7LQVZjNLzb6oLunpF
LlHDfoHR9eeOgMyCMdKLiDKev/55hfaOukOqr/3W9BKBFGtE9ZFy/vtb/lwKLBXMMY0DLP29VgJF
yG8dEwmkwCkbJdjPX3LMYf9SCmScBfl9kNHnpvLuOgSQ4yPO7U1NQWMpQN8vj33f9LroFk3QCTa5
h1GTbXqdV2jvqkWgsvjGUmCpMLZ55f8wd3ZLbcNAFH6VTB+AwQkNyUU704ELaEvb6e/0UiQCaxJi
RkqA9On7yZKDpaSFYXNhhisSjmVZ3l2dPbsaQ5vtmgUKD2HdmKjhoHvxoc+XS+8fu4dyctxY/TzP
5jOuxQgKhXxj/dO5EIEAfiheBdwl6tEBueWwCnLnOD5gD+F5165mGynkGIYX9OU5V5wjoSBIPuBs
G0TyjJhDAlHek/qne9wJvValUfIRnCpaK9IMuyOkY7IQ+AzOswyTMO6cQaC2OCZBX74IYJA4tX08
JrEcbjNnlv2GcoBkq7MSDBawOOGGBgO/N6DqIRqEzDnSOfMASSvLxevR8cMdcoucwCTXoBQQZL7Z
ZrNnymkDuCWkWJCtMRfVvXB5MCykBtGzqZxKc0zngY3dS+wiWZbRayqso1c47J5dJI4V75n8/hiB
ZnOTOadMCn40GI088b6xGN16I4hhxUIEvMMRciPItJhfyCwCmXjun91zZzllz6WE1/Tl3oENJMff
Yl+a/EEWKeA5D5hrGMcYmXbILvaPUBZKw2W4JLqXklmNubRs60ie/wBJWlFE7VeHbh8etC/lD0i4
UlpHsdXhYxKtbRBraeIxnHp/2ME9MweySx8/iSWerW/HtHOfEB4/jhOlTufCAogTKXPC60/Rvj/L
MrN+iPCGLC+6R8aMW+e0eLywffEOgQ3SmDMcKWzaeLpk+R/CqbwuqJY+jK7w+YvgGZZiU9xCq7X5
tK59Mdq1Cmie/EJTF7IN0Cpt8fUMyRd9KUyAfiyNeZuIterwt/VhEw7X14n/Hm9w+9LJtZq7av54
ZrRVdlKu6w/WcZi+7ujNq3dzdaluVLsWA//DynwcyVYFz4YyewLYzTJcn4oS41rzp1qkwLVeXA48
UwunXDNEX5tTjL0IW4p8oubmqrILk4w61P2IselfbtW0akbpRx1qKOTI1PtOloauKAl4rUaWgp/q
ubpXVreRg9hbjBwLzXrVVe+Epto3l+m0Bz2t9Cp0i7JmmjzPqFGVIlMRaK/TIUfhoxT5jBk3pj3j
xQCOvvnDzmK9Z73q51NVJgswaralAz6f0z2QroLNCOs3Mgj/xNC0hVKZFQliOjFydZ8ui6DXlMJ+
2LZNw1rwJQYGYDWZrZNJDoo6KfTHamXc1jQHPYoU+4Ieyon1iEoHOS7HM6vFtD0dUT4gh3ZOTcqV
08tlsqb7ISkrxjeT0lyrtK4yJDzl0PgC2sskKztKa+TYzhl+b28T20S+3icp94FerWwO7aUAYuiK
gy9SG9Iv6myaFPmTvrQqi55iikYOfadSvxVlcnLg+96Zurl1pUndOvi+pnEf+O+1dTqxVPDUPmex
D/AL/WAmiRuLJPg+wH9XdtYM07sxoD2PIoau7LLsnShb4SnTlzNQt/u5wCldQrN3PyhMpfCfS5PO
eCAZxbCzORFJuquJymAxtNUcsdg8ufpRBkpMCvxFLxZuPb9T2TahH9hnKfzXsprq3rnb8m0h/y2F
/1at/rEQo/psPxfYXoiRkJXCf2f2tXM6CSliKlCO/ZDuKmNySYr7Y6nK9kKM5KQU9qe2N3i2BDnQ
XmJkw84mW95RhSOF/qXwO/SqTF9NMgmerhSDa7fs/dw1+NDARIxv3KRaOJOYlVjzJ8ZeV3RfuW4m
wRusyOL9H3kX07TJ0G7zT007lF3/lpJr/huTuVb27V8AAAD//w==</cx:binary>
              </cx:geoCache>
            </cx:geography>
          </cx:layoutPr>
        </cx:series>
      </cx:plotAreaRegion>
    </cx:plotArea>
  </cx:chart>
  <cx:spPr>
    <a:noFill/>
    <a:ln>
      <a:solidFill>
        <a:srgbClr val="0070C0"/>
      </a:solidFill>
    </a:ln>
    <a:effectLst>
      <a:glow rad="63500">
        <a:schemeClr val="accent1">
          <a:satMod val="175000"/>
          <a:alpha val="70000"/>
        </a:schemeClr>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title pos="t" align="ctr" overlay="0">
      <cx:tx>
        <cx:txData>
          <cx:v>Sales State wise</cx:v>
        </cx:txData>
      </cx:tx>
      <cx:txPr>
        <a:bodyPr spcFirstLastPara="1" vertOverflow="ellipsis" horzOverflow="overflow" wrap="square" lIns="0" tIns="0" rIns="0" bIns="0" anchor="ctr" anchorCtr="1"/>
        <a:lstStyle/>
        <a:p>
          <a:pPr algn="ctr" rtl="0">
            <a:defRPr/>
          </a:pPr>
          <a:r>
            <a:rPr lang="en-US" sz="1400" b="0" i="0" u="sng" strike="noStrike" baseline="0">
              <a:solidFill>
                <a:sysClr val="windowText" lastClr="000000">
                  <a:lumMod val="65000"/>
                  <a:lumOff val="35000"/>
                </a:sysClr>
              </a:solidFill>
              <a:latin typeface="Calibri" panose="020F0502020204030204"/>
            </a:rPr>
            <a:t>Sales State wise</a:t>
          </a:r>
        </a:p>
      </cx:txPr>
    </cx:title>
    <cx:plotArea>
      <cx:plotAreaRegion>
        <cx:series layoutId="regionMap" uniqueId="{153B1843-0C91-4C9D-BF11-2E2FB6A62395}">
          <cx:tx>
            <cx:txData>
              <cx:f>_xlchart.v5.5</cx:f>
              <cx:v>Sales</cx:v>
            </cx:txData>
          </cx:tx>
          <cx:dataId val="0"/>
          <cx:layoutPr>
            <cx:geography cultureLanguage="en-US" cultureRegion="IN" attribution="Powered by Bing">
              <cx:geoCache provider="{E9337A44-BEBE-4D9F-B70C-5C5E7DAFC167}">
                <cx:binary>1H1Zc9u4Eu5fSeX50kMsJIFTZ07VgNTuRY6dZJIXlsZ2SHAD9+3X3xYlWzZHmfjU0b1V8qQ4JMAG
m/jYje5GA/r3Q/uvh+hpk39o4ygp/vXQ/v7RL8v0X7/9Vjz4T/GmuIjlQ64K9aO8eFDxb+rHD/nw
9Ntjvmlk4v2GdUR/e/A3efnUfvzPv6E170ldqodNKVVyWz3l3aenoorK4h/qjlZ92DzGMnFkUeby
oUS/f7x+qjePm48fnpJSlt19lz79/vHNPR8//DZu6W9P/RABY2X1CLSEXxDDpJQjog9/6OOHSCXe
vlpDyLwwDYNww0DP9btnX29ioP81PwM3m8fH/Kko4HWG/x/o3vAOxV8+fnhQVVJue8yDzvv94+dE
lk+PH+7KTflUfPwgC2XvbrDV9gU+3w1v/NvbPv/Pv0cF0AejklewjDvsV1V/Q8VWSfL0UMqHqjwd
NBRdGJaBDEKMo9BY+MIiDDOEjeeH7jB5JzfHgXlDPELHvj9LdP6INn9t4lMKDfS8aVJs6nyHDHkr
NMy8YFQnBOuY7/7eAvQOho6D80I4AuaPy7ME5mojk6fnrvnfdRk1LggFXAxi7HrdeguLyS8wMhHV
Lbqrp8/P3snNL9k5DsqebATJ1eQsIfkjl71KTikr9AJzgkFN7Tt9BApC6GKLGTcN89gA8w6GjsPy
QjgC5o/vZwnMsw3wQf34YKuoiv+Sp0SJXXCdWpZl7DXWCCXLutCRiRmz9qI1GnL+W+6OQ3a8lRF+
jn2e+D1Fm2aTn1Ddgemm68wy8bO642/VnWVcUJOZlCC2U3djzN7B0U9weqEcY3OeSu9rp8DK9p5H
gxOMRPgCutzEJtqLC3sLDdKtCzCoKQXLbofN87N3I9E7GDqOzAvhCJiv385SaO5UVfof7E2uInnS
QYmAuiOcYrRzavSxAadfME51BoPTDh7zLT7v5+s4TGP6EVp356ni/sjDTVJsiue++t/liFDAgTOd
/ESOOL6ghCPDMNjOEB+puPdwdByhA+UImz8+naUkfd0UPqi4UiWnQ4daFxQhYhEwqYc/PNJyWAct
ZxLwUEG+XkcN3sfNcWRe046w+frHWWJzrfL/N1rOuIDADbEMsh9kxkYdv0DMoJjuhUeH+tcovZ+v
40iN6UdoXZ+nlrM3kfyh8uSk5rd1gQ1wXTnaBxTQSJIQvzCRhS0w0o/ZC+/j6ThKr2lHCNnnKU/g
Hql886iev+YTjEPgHnFmGDrFO003xkcHUaMWI+ZI0b2HlZ/A8vISY1BuzlLJ7UweZxOqcnM6YCgF
AwBCOoZl7eRipOLAvLvABIQGmaNgz3v5OY7OW+oRQnfOWSI0BamRp5xbwOzC2M4bYDLyTBmYbcwi
FLP9pMNIat7ByXFYXghHiEzPMz56/9Se1JpGEBAgjIJbc1SLcZgLgqA1t6x9EAi81tf2wC/ZOQ7K
nmwEyf2fZykksyeVeycd+vGFSWEWhz13+kiDMXJBKSUWeKM70Eay8g6GjsPyQjgCZnaeg/7iceOf
cMSHgYUwrluY7iMA4wgOojAvCsY1mARvpeSXjByHY082AmNxnkPJCtRG9RB2zz1zAgsMAmbYIpjR
vYU88jWZcYGZBWhQc2cIjIb793B0HJgD5Qib1XnG1BYRxNKULE6HDdUvEMgJBft41/cjWWHgZ1Jm
EoPto6FgDrweV97D0XFsDpQjbBbnOeDf+PKUOkyH+AzkblBuvQwdr3M7wAyzdA6w4L2OG+HyK26O
Y7KjGuFxMz/L0X6RPMrNSQPP/AJ8fA5+/E5SOHT5G0hMUGOI6Sbf53yM1Ng7GDqOygvhCJjF9XkC
o5pTepH4AnICTMOi+0Am2FivUeHkYguHifR9/Wg6YPELbn4CyUA1xuM8ra/rp+bDN5WHz4r9fx/w
KUyhEY5h8nJkEMO0pglRGMqMvdYaRy3fwcpxQA4vMQLl+jxH+u37XD218uGEYwrMyMCsGbEQ3WVr
jGfOkG5eIJ0RDpNnzx/Dc6bge7j5OTLPbzLG5uosFdjq1DNlDEIqFHxIsIGHP+j9NyqMgT+jw8jy
nCwwkppf83McmWe6ESqru7NE5f4J8jiL4umUWRoG5AJCPAVSMY4bxyYkrRGI/j/nEo7cyXexdByb
V6QjeO7Pc9TfKrTlU148dc+q5QTjDDgvoK24QfZBsZFjaYGfbzEDMrz3FtvIInsfT8cBek07Quh6
eZYCdKkqWZzYZNYvOANsmDG2yhAkByAGqYV7Y3qEzLt4OQ7MK9IRLpfnaZ9dbfIu2iSPp5MbAlNi
24iMMfJgLBOcSgQpn3w/UwmovXb238PJcVAOlCNMrpyzlJUrlZQndS4hHwOSzsEshmDx8DcSGKTD
LDKF+RiTjETlHaz8BJPndxhDcn+ekGyKYvPgV8VTWRbP3+0Jxhh8AZP3BHJhID/ptVVmQe6zDq4l
oPZiHLwVlnfy8xN03r7OGKMzVWWyKLb/0lSeDiECoTAMybQvEcqRVoMQJuSnYwj27xMARhGAq/cx
9ROYXhOPQbo7T0GSD770NqdMNoNUQIta3GJ7Q2wcZDZgNZQOkbVtfG379zeEfs3Rz+B5phxjszhL
bL485TGo7dMJD8yV6bBwAP4bDTiwQs2EJGhuQjxg+BulZ76Dk+OQvBCOEPlypsOO3Lqdp02M2bqV
HEF27H7aeBwPoBeIQ/oFrMx5/hD2i6Dew8txVK4OpCNcrs7T31xDOKDoonpz0mQ/mC5jHHL9nrMu
9RE0sNaGEca2kZyd1ICme20UvJer4yC9pR7htD5fk0BV+SntAQiXmRZkldPjUYFt4rllQbqfsY/q
/G20KYpfcXQcn60lsaMcYXN1nnl/XyTky5xUfgikAoCDqW9XaBxzcyx2YXJYFgVx6l09yNdr+XkP
R8exOVCOsPlynnJz/fRXvinCzXP/nMDTgTXr2IL5AWs/PTCKpkGKGcRytqlOe+03sgjew9FxbA6U
I2yuJ2dppX2VxYNKCnlaE9oEQ8wgsG599/fWGwUnBzJsIGOTH0/LfBdLx9F5RTqC5+t5GtGfy41/
OrHZ7sKBiQUysY8DjOY8h0XSFoQ6sTkaaH7Fx3E4dlQjJD6fp/G8DaLPN3EK65tOubqWkguTGSaC
/Jjjo8x2dw4YZWDqYFc/sqPfzdZxhEbkI6iuzzOdZrcg6ORrAGAZGuQ1w4Tz3sscxW7ACoC85+0e
BM9TOM+Cu5+YHpZf/ZqrnwD1hnqMk3OWY89NGEEy7Ul3TIH1MYwATHthGvs8HGw6yBrQ9ed1HIDh
a5vtPRwdx+dAOcLmZnWe2ORP3kkXccJSaMJgnwCyT5wdS8+wiBOWDJCRGX3zS0Z+AsiebgzHp7OE
4+tTUX44+AW7b/Z/t6Nhdg32FzIg2Hl8Pw6mw3pAWHnL9b2PA5G31/LybraOYzQiH0H19ctZQvXJ
hw3DPiyK086Dwi5dsC8KWM37QAAfxaVhisdADDI6YYub4W+E1Hu5Og7UW+oRTp/Ow7R++Mf93l5L
1Js7//uN7gxIfjJNEJrhb2Rig2cK6VEEduw6Pn8w2obu52wdB2pE/uZN/j/tcffz/e9eNgh0NuVm
Muws+GoLvH+uHV4Xdjscke610VFNuOu7xePvHxGnEAB42bBw28YbNfayh9OY5GlTlL9/1LYz2pCT
C0sPYG5Ix2BgfPzQgEbeVsECHdhzCqZXLYRhJY8J9nmytdVgz0OYJ4fVVCbTIWMOmTCn9PEDxNyG
KgSOGEgrh531YM8JxF52c1yrqIOB96Uz9tcfkipeK5mUBbwNhAM/fkh3N25fD9ZDMAO2R+CMQf4Q
bPdCwHtLHzafYCeG7f3/J86somhDs7lkJKomMiv75XBo27BfIon7Je5bZSepV9tc0/OlmxVw0Pnz
2fZS9tHXpDS9aVOGPBJd49dLl3f1cjgzfBEXsb8stSxZVl2f7M6Gy2Z7OZRZccNDMRRqWVjNOPYX
ehsEU091976qvd7mKE6WeoK8/E8d95fYL91pwEiyPBxQUWihGK7jnsNpTeOvFPfWpIJIxjLfsuBb
JQuF6WlwNDIzER7SsEO5TJfDAWdl29t9m8P14RRH/EGGuJh4RRJGYqiu677Z3xnESdfbURh0TlBX
uTBxkOm7HmNdlM1D6k0CZtaRGHpxV91k8apIlq0+beIkXRqdq5alWafLw2UU+VEkEs0PlpknYO1y
uUz60NDt4dRrehztSodrjaNyydqM6rabVLrdq9q31fbNDwdkbl/fg7TmUITb7jf6NBIoTi2nQq1a
+qmpllYdpPqEFVJGwvBMlMyH4uGGw11Njr8YDdEmPXy80y7LPnUdfBgkiYvlcIZezmRFct0eVeuy
ddGEkCCeai26d1lVLMMyhU4abhyucb3tyFdVh9ZftZmQbdd2ZZaJqIuRM3p6uqveMjewNLSxe9Jw
euBzIIzTWdrBtxZqIV7WEUO7M42WeEmMKCb2cDpUD4esj77Dhovu5FA0nMXbBoYzI9O6eaKC3R2H
8gOBUaB4qdJZrCG1bBMGPV94ORx350Px4WBtv5Vd/VB49PpVU8OpzJpgGhrk/kAynO3aGTfx6rl/
Ow34I4kbtRg/4VVLkdmZAtXYsl9Rv6r/B+ZfEbw6PTD9ivRo/XDnmLXxndIMlKARmVpGqGzMQPwP
n/dw9tOynVyMq2VEkvmoUFMgTIPodFZU9fboCWmhcn2i9T3ATPPWnGFQaQeaw92jZocKs7/1ZWos
WA+fQuRhtRzOUAKq5HA5KlPUDSJhbkn+djrcOlQNZ8NhaGho8nBpaDVowOE6HpobTo2mhJb/+enD
jcNheIxB/XutaqLpUITDzKz/HE7rwK/1SVD0aKY31oxEero0DZYuu57HkQiqKFsOhcOBRZj29q5q
uGsoLWVj9LbVZ4UosqBxaKkF9Wqo6vXA7O+GU93wYnXzqhlserpoUxQ6ceipSOza0ggVwSrPpTsN
pTKcLkJXXMulSM32L5nTb26fliJGuUj8GNttXv0VRjSw87JtJ3X02DW6HSvfn8RaEdtdmmC7YXKV
RiqdRG0ihRmIKl4Sy3sgfV1PExiCRBOi2HbzzJq84nL3Gh1lvuhk7k+q7ZBWb/V4vdXzw+VPy4ph
CH45DBQD7Y5i28Dokhe+C6Po26bf0QxhRjWjlM2Hlvkw2A5N706H0qEZNoz7/8xJrMulH3Rq9pqb
olXTFHef0mEk0w0jXvK4jZfDWbll+FA2vudQfbjnUJZmpgmmyNsmRs3iOofxcyg8NPHfPWbg9vCU
QzNDGQ/Cb3HIkmXHwepqt0MX3o6mw9lQNlzCCL5Ggd5ND+W1XzQwFm7JdqdDVTCMqwPNqMXhMh5G
yKF6d+dA1G8fO5zt6g/XuzZ9qjmdZkROj8pQWEq7NnBqrJD+3W+1eOX38aVq9Bqsi84TbdW0s0Jv
iCBgkU5DVDiKhbrTu6SyI2qmduCnf4W12Tus49KG8bmcmL7VCs8I+SyP48uCczWvSzTjqV7bYci+
E+qFTiqXYfHd1NgChWm8aFiGbeVi36bWpy4hnfB0zRdakT0EfU2dGiyMiSTXzPT6tZe5syJt2TLM
IyQimd3rlkZnvir+jKT2EMSFnHWo4hPVG9deozM7wL3tGV8LnvAZl5xPjMayjdCf0UrZVaQ3oo6S
WphlNyky/yF0lQsmsTknhVbahttMfBpO47QtJnUbNdPEovM0zNauJn+ESeMK2P9WF4FpXoKL4Au3
4aYownDTRSwTBguTlQSL3GGmtYyw/jUmYXsdy/RS74qJAtvd6Uzrrm5UsDCyKfdzYmcq45OYa+2E
ll1o1438ZKJec0wvCsWmTlTs+JXyAUkdTamSwaVs+j9hx8ONVfZkgppvenFXeek6o4btZXMV6/Ek
tbZ6zvBnfU4qkXY1WJNSDx2DubGo3MAQVt/a1i01o3lmVvD14hzbBPZ/syumvqumbQQrPQ3UoktE
55NbTB6jmpNl7Pr158iyBAv97lNcmpeJzL4Zhts6FXNF1d16sbcMcLoK0vZHGqNkqWW5K4w0qwCL
tJyisnBF5He9cBNfLsoOasMuv0q6cNmUoFQznSRTWhR2XPFiwmJc2VbGHwKkfIELzC47EjvczDzH
4EoufAt/q/1bN89jO5WysjOaMydNyxly9Rn1DGtCbDNKwPY3ZDqtJLyW2TeLtmHfEh8HN3WV9rfV
n+xOb6t6ZsmuEUahPWn+3M2SdBr5+hfFezXL3VxEnp/YRU/WJCphL/SpZ6SWaHnK7dJoqY3qyq5T
vxc0yRO7ZE0mEkqmfhIViyyIfCED6TsZyy3Hz2pHk9JyXNebNEaczQkvv3lh9SNNutYhWVmJOLyp
9TKedF1h3Bho5Su7Drl7nZLSXDHPtTseSbtNHzXTc6cNj6ZRnKYiU3pllxVa8iL9kWR0bVQumqYp
fA4TP/eKCe1lOuPhOgvq2jZyHNlmEYC/5UexTeKUO7ErpVMoGKLNCDwbasZIMK8G4enRp7RvCkGR
Ce24shJB863s21uzNPNJIXsYKnG1HCi61PcdX++uElWsE9dLvzEjmkvUr0rLmsYgH0UY545LQ1EE
wW0F1r5Ii4itTOQ3jstiEergP3NMl5nq0AoHgWvD+3gT6qGH1sijidvQyDa8Ll23ibnoWt7N84jr
TsqI3bZRdZuCVNmVjGsY7ZVvG0jG604CEpD7Ru24Y5/7poYxPNc9O63ccmoRD80yg97jqs0us6C8
y4nP5n2/jHsZUNHlaWcjZYBDBiZ0FnrFlc6Wse8bs5ZE67YB968OaTdRyvjsa1UyzftuXjehWrS0
F3VVILv08mKSsnLaB/WGwg9HiLZJPFGA4NtKy9WUBCIucT4xNHdWGV47xWGSAG36WasKSxgloZdu
Vgc2774TMEZMUiSgT9PI1pgC7ZZDA7LOjYnn1aKg2RSxVQhf48LIe1EZtdMZoBKMPJW2X0Vfld7Z
pKmUSIEzh9DiKms4FWZdZkL3dU/0CUqEjto/y7KObSNo5imAK3DtP/W1+5Qo/0rW/dwM2js3ydaF
mxozVvJVpGXWNEVa5pQa0USrynuFNfgoXJULXYv8WUnIXQ1bRDq95ItEsmQCqrBbN0ERCyK1WR2C
0vX9KJyWscFEqqhvm1Y6LV1cTVXcz7yonGRZe+0S88+YB8imoZIi5rFQqv/mdAn+lFnpF5C+QIDl
l4qG64kTwVXJ3alqKPijoUxsr/dWAc5mbV5goXdJbbex91mCmM4qskEKtRBAaTMbZZYSsA36Xevy
0LFqn9ld6S/qoLQE0szL0EP3qAKzrOT1pW5855GbzFLsz3lJKzt2IyZQHt8RN+6Fl4eerSVhZvt6
NDN5adxFqV3XDK+qGzPLtFUDAgaSRmZZIDsBWX921qWVKGK+wl2NBcwBsIln3tZ9ixyZgkw2blGI
JNPwojXWrCqvszbMncyCb68JKya8IlyE5dccrCgbhkbdBXVXluF3cBCU3dWF4CXnU+VW8H2YaejQ
kOSzMg/kBCzpRa4HToW7Yh0yOekCGtyGnuGAtgtE33V0JZXvOiB4TuVZut1krLGpDK5IP1N9ye2q
rlq7suisq90vvdkpm7b8S4f1fkKjLBRRFdll527yyljVOEmcJowhvhWaT3EeaY7VdtIGSUnmLngC
wkvxXdJKJEJX5pPIWmHT1wXNXC7KlqNp6WfhJEAyE5qJv2WsQjbPY09YDIryVGfzztJScOHVN4io
xYu+BouoMuVUM8zPbd1NTRR/TvqWipIl88gDhK0iaoTP+8uM0RK89eI+qWguKtJjmxP/OmSqmdSd
EYoMSdcuWMJE33gTkgQ3+Se9xO01K9XUCtpyqUA2rNBtpqBISqesN3UlJ55LW0ea7ppYkQfDDTbg
g9aXWVgmkxziFU0ou7msaDgrAvnFjYNo2QfatVXRv2jdTn3Ue0ud+dsvgwvYjzCf9p0JM+taNKOy
F8rsLt1tT6eovlaJBc5SCpqvKW2Uls0kYTkThMnHFMnA7igYCoWMMlHqVDm5SnPBNK7ZuE5nVZDc
MwgQVaCPl6bHp36BmqskkLVwDVxNaJNcV75uTjySYrvT1V0BlkOWmblTluWakywXXk3sqMTpDSye
+IJzfaXcWWtWGPRZCBZrkBZOpYs4C++qEF3CTQAbuW0NFNl97F1KXP+VNvAoPWDTRA872zKsZV67
2SXC/ifaRjV8o+W0CfzHsP1iNuGyw+2PqNE6O7M0LBIPLYqkaW1CQ0sENK4msVnkdvuDdKBA9CxS
Alv0M+O+ZRPdv3Zrptk+05DIrLoTSRJwUSWatGWYuIsMTGg9V5dp2icTU6fFXNV2ZDElLI0sKj+q
RBVeWvBEu6/ywJYoKhyaEX2RWe20V5TMQcdNYsTdKzMJPjFaP1SWhA8AhUIy6Dg/ktOg0nKwfKpV
5psmRHzNVZbOk6iTC0jMcrxiERoNWpW8T8Cez+woaEWKQ83mKiUzcB9sTL83KiM3BdqqzigJZ2bb
OnFVPyR6A8rEt6HHXaf32D14bCm4dTNVpLPOoyY4LvGnlibM0ZL0yiP6J9zElUP05M6oqkevqENb
T3WRWv6fUcBTwVofX2o0m+gSV3M/bid91oJq9gN/BasCrkMIQ7e9JhhFf+bS5wKUoTkJwvQSxkEw
t0wG3Z0GdqU4FxIMhZT6qU1JQWdZxm1kFCkEEBrlePr3uuy+a0Y99UhVCkTUp5gzOYvK2HUSw5tX
Ud85Os5T0Hm9JSoZ9BO9xjeBma8jDwZjn2iLKrSCqzSorw35mDN8nTfY/EoSy47kMtXA3m5DiHX3
wVPXE2WXdQ7GETf8CTN6+EZrJTSLQsQkogJMNE00zPVtX6HKyRoEwidFrckQLJNbhBtlBy6+1lJo
Q5U5RLpdZYpAM4moA3dSoggiDU2QikoPV/CDS97MyvtJ43VXbu7r08SLvvpV782SvA9FBf4PhnjF
51KtYMve0AbxAusAVYYTNRDuaMveKUJ/U3XyXveU6SRu8wOX6NLiNVqgrv5hep8hHB9Om6L70cQt
+WL4WWWHWro1LFsyaZDVi0AV1ZXpBDDvPPeou9IK7zIt637CK92bMe0q5s1fvCvCK4gcTSVsLrRE
bXFVhDKz895beBAVnkOMfmOoohNN2Rui1hem7/Yzi1dPKUs7J3Invi4fahzmIqMmBG24pII31cKP
ysc8dvk0a9sV6wwhMywdZMKgkFr8wdRiRwWV0HJ+ZVjFjOYmjJhRKQrXu2V5+EVhd94g9pkWNRc1
OMmCWN197maAavUZeS005tapsPTwutaLS9DS0s5KCN3lwSTC6ouiGDJfmktNWaJTdWR3LBFpKPtr
pUWFCEvkz2vILJ7lHCDT0G1ehtpaDwx3nfZZtM7cFdW4pYmhqGnrRd5G4dWuDFleKnrVxIsDlYdd
34nz1p+m25aGironm7K3Wicra4f4/V2R3RURbdYNamallWMBjqovmj6sRWMGATDifdbS2tOEC1Zs
kFXWpK7LVrRyZVCQKggRXNeo9W7L7aGL3Nu8sVkSq5XlNcZ6OEA4sreDrgdLVFn7ssTssllf+SDy
L2VVzwKBqcSzjGlCMcO9ibeHCj7G1MrWIBQYVH6ZT9sY43W/PUBoNp2zzurEcFmUPlkHuSVvmqrY
FR3KC5N+lWD+LocipmV4HaVt78RNoSZD2XAg2MWLwjM8GK/gllcVRDAC5suhxMAqFrJTyWJ48FDh
+o0Aa4w44JymzlA0VMpQT1aG2d0NRUacymvL0pzG84NbiBUqK+zWJULytsnaH63M3EWDyJXeBdFl
2xp0PRxYD3KlStOYHsqirk5mbkEiO9S1QBMphF0uiVYtQyM01nJ7GG6upAnTOW446fyysJOE+QBq
5JmiN1I2213nqs+m8JMI1E6Hej81MFhG7Too2E3PQYfUfdaA7FR0zXmo3Rhy5W0vCLg3uwO4Vt+q
wO+XHY3gCZHXF06bEBgcXu5rw5rPo17Pdg1ZujJXXizXcRpX16nqnN0X1afSs1u/FDyKixsF1tct
1Zh3iwN1l7peuxpuGw5mprBwWZLOh8vhXsSS0jGyRp8MVEMZ7nDkaCq8iqq2tbnu8XWUEL72QmCY
kOq75+Z8PZRjK65vzCYQbsB0eI/tbW7VLVIL+1fDHeAFrnWJCIRt4PtTnSznmsfNdZYqa50mfjZB
Pusd8LGs9VCByqBY6KkRieFyqPBCnV5nUWaTICw1MPz9clrEhNi17MByq43Lw71+llmCh4U1i3AW
TFkXeE6vuf5tmhjMaWkXTojlJp5tlZk7hf3ZK7vIMnlbbQ+0LMoFxJQS4betLl7/tN2bCegHlXa5
9OAbGebfXy7/c69i+Df81t2hcPuDhIerq+dfMvzHu2B70G16ZDG+aZtF8NIWPH2fVbCdun9z8bc0
gp8kCux+GPEnle/LIoCEdUha+3kWwesdzg+JBDuq50QCyBZAMOUPP28EP5hjwF7eh0QCDFsewSJt
WFoKG01vc7JeEglgjyrIGYEMLaRj2PwbbzdDek4kwLD3Puy1CzndjEFmN0f/TSYBhvd5k0cAbCGM
IEsP1rjCvsnbrInXeQQQJ1QQfqva66QhfIKUDsNJSy9rPW1nXgpmuaJtsqioZE4m4TPUciMXqIQg
kXSru9qFrybWoweYjLmsW+5PXZJcSxMCWT7E1HByE+tcW7q0+y41ls78PKoXLafzgqefG8bamyTo
2hteMnP6CogjKRIGJGiMXwx2vsHwy1MUtvSCH8x5+2I06dKQ+1V97WESzxoe2LikDz3Njblfesml
sizfQXEVgJWkuXZVFewyb1p0nfr0qfT7dMXb+kaZaXuFUZTMSaWVU4Zr8yoP04ne5NXakj61OW3C
OYyOtciZG125zH2EwISc623ySVkVurdildsIF/XEDdJ6BXGMcmbqyQ+IOTWr3GRYdLScaEnWLLw6
CVakaoJVWBaV3VqgC7ou9CZmi9wV8RsINmvMKdyafK5azgRs2OCv/ImRaN4i6Zh2Z/YpmSe0q20P
5qB/0acmfKt/61PTgv2GICvN0iH1ZNSn0vKZybvy2uu7clpXvpzymlYTcH+9+9rTbSPtu6XWg/kH
ARo5S9Lge6maR0a9YiZ5hldFCVFTN9Rv6hrMvVKV1SQxIViRBbO8zY27wIzCT5AoAvEjE3+GxT7g
1rnGnxDJqWFC34QoY1onK6/VJx5lfSKaoBeJ1Jv7EHZXFr4Z3LWRn5giCj2w7/0UCQvH6pq2yIfI
nZs7IHRIaIpFN7XhOnpVl4GTgX0lOtyge2JBX/J+zXwz/tJB+KKG9BanNFL/KkTqpqurpZWClS67
vpz72PgUStbPA7+Mv2AIpxhVdklIdCdjs1keDjWXLeRVBNL+528c/V14LUp0C75yE2SY4K0MvEoC
sjrNa7T/S9iZLUmqq8n6iWQmBjHcMsQ85JyVdYNlVtVCjAIkQPD07SL32Wvt7rY+N1gMBAEESPrd
P1d0tby17AvFhzgH1eDg1JXkMPAxi1BEFOfJZd5VT26xr2A7elmb9jY/KxQBMKbYbVQuvRSQEBxO
9qFKwr6nwDT/3Sj+L/eiYZH+ySr5lu/DzDOT7uG/kWzHXFb/2E1Gde52Mm9v1CbyVFbs2noNSxmf
C6OUhv+fr7PRbv6P7wupjZkXA8QsgLr+5/d1uP7XfuDilkhi8Tux/vSqWiJCbJZag+XeFlW1MJLW
8LnHDRWhHE+8cBTnkKooH1365D+hys/flEObI4wvNGf+F0bHUa0K8iZ4DSFjyLq9yGibynDxr2Jt
BriaqIMkzTzMLPd/nj+zw/95AnGvIQbvmn+hNL3Jfx4Q8qIFz9umuDHX+enXnJ99jotfB9aA5irv
49yraIr/4JtSOXXk4qAlOg/raO9Kr38qCjtPJspRN+JDzoLWUHbWw7ao3PCP1Sr/6BS4BRdrrZKZ
Qu7Ua6tiyYedPUK1mCwcnd+u824e4adn/XyCUdHE0M6t00oc60SL3t3Jwa9v1M96VBOl/x7COI85
Py1Wxm9WOfpWpOpgTBoV5+Eq0QR0cpd3cwBVqNJXMtexpUKatpatT5bfgdaR419KQlwhA1VxhrmC
k7EorEsAdQnWVbUecq+W50y0M6p/1SIs/n+dd/Y/LyT8Cx66RxDsNlK5rrn//nHhUm9kLfwrcl2C
WGXahorL5seADT9mTtDwTiVwgCGYE5svvysrKP84YJgwgJ0/+8q34qFyvTsnJT1WM5n2yvazp3Ih
OirMupOMtUOW3+NY3SClHrXtlT9LESxREyz8DhNteejrpooGVqMlaj3307UyDBG7J7cPUL0PMkyX
afVju18eyq6ZL2u1jgkqN3LMW+t5tit3t9i9e+BrMMVrT9sDYbTfta52D0XrpYS080GvRZ+6Xlvf
cqaiKRs+pkp3d5Rew5vrPw621O+BZOpKLSQi/68TjEkE/8elbeaoc3wTEcD/eIJp/M9T7A1BQQeu
nCu0GFTUVm2dQ6ixZyo1Coi8sPb16gWH7Y1toYMsI/AysM5AyNLv/v6MlZFf3doN/3jpH6swv7T6
aNv431ubZFPGk790yfd2t7ezusRX/GPN1SMkhgPhJrhSHOi32EsyD82R2PXuHx/c3vj+ym0HeUOz
Xei6b9+vOdse/P3lS1jhx8j8kR4lV8n/ekx/r/2v7Vq/mzxA7bDtgzkL26N/7Kx543uftne+v3Ts
mntpJdYwjXumAsipZrVthQyeKPk+89s722LZTv/20MUtW/U3jj5+b03WmmZQdoiTnQsj9bCkMMLP
ZCSgyYhBpZGF1DSO8Yxx7NvE1r/WWlW7Rb0uZP5rEq4FKc25lO76F9XKSyboTgr6U22EKF7pr66h
LClHWFizHxhF7DyGtHvNRv9WShtOgPRyuNftu11guAon8gpkEhaEle/Htjmjw4cwZiSysiUpyn0n
gqfkwcAyQlqPYUIFbc02ItuiH2cjuuXwKIrajtTsjckMgzNeVUaiynejPIBoZ2eDiAKqn+cWzeho
pL0i8EVMIfYZ0a838l9TnFyogdLIghL6oFf8hol6m4xsWEA/xM8GWwCKIti6+5iHS1qVsx9R1XZx
A+gg8UeybzZJ0oiTNlRKbuTK3Jt2uH1/ukAVm0EkbIGPW0xBzDap04ieJdTPaZNBjSDaQBntjERa
Ga3UiKbSyKchdNR1E1SdU+X4tzyX/EwUbaJaLFApw/EwGJ+2HewL63MAmaL6UWU04ka6tWr9u2Td
s+0OYyI8+6nMh2vYqyAB2fW0GgG4gxLcG0m4nk6kzV6ysMsSKGexgHbcQkP2oSUPRlSGgKlSbYRm
x/0JXCTOjACtlg4KuqOjwOjsxGv3AQjWs6BoGa0E/WVxHLoDgao9GHkbPfa5MoI31HNI39DAmRHD
J6jia6l/FX391PgtuYLhThcjoHdQ0oEM0+Pi9zIhGhcYTI05ztSlGcUYtRM7ag6lDVAa5h5QB6tk
6N45rF627D34UsexL8GGVS2kMbUukaVLG9wBR50+lhjdNGiKK//VMubAaudtpGA31nqIiS3H1F+h
DSIooONhso+DcRka4zesMB58GBC1fnNZ+dsTcC/1MKXMLZ/aXAwXoOAnYTwMAdds18PWKGFvOD6/
1BDoYlI8KfTz0QQjpIUhMtEoMP5I4bZVZM2LDVrykBEI/zV70yXv73MHBYiDdu7k9DBsvgsqvRVG
DDeOzCg8eDNDdyPGrRHGtymMg+PDypmMpxPC3Jlg8jgwe2hQ5OAB4P+MxglSxhNadMsi5aJpLdf6
9+pOQWQbD0mreDWeUmfcpR4209gAP3JnesmdNeqME0VhSWHOzGEHuj6yjFsVVkF+mq1l15b+10Ty
Oxqs+hTI6m0ZSYXKrgOgazunJVvalMEQazZnzHhkhQdNSYA/8ccy5dln4xGVOBhs7HId7FCtqxNd
uh14ouU2vfhlfXdmnlI0iAB/2ixeVxDXMhjnlOnyNkrXBngCT6+EuddPqAet1boQX8yR9nErawhU
K8aXEAjFKwZbu7IMX2cvL3dtLS4Wlc1R2f0HrqE+ctogODhVAzSo6fKon1cLHTT7IAHOn4YFn3Zd
ZRuqJ4sawEmRri6BJ4bUrwFciNF9tjFCBX7RtoeJ2kVsk54kZRj8mWUP+4DJFgyJf0Y59AXyORbm
TBfMg5sakDdSwKJYvPx9guGKUkzHnfFg3XXPYMlq481OxqVdYNeWxrelxsFlxsutURWtxt2tYfNO
xu+VMH5LGMDwrQr8APCEPeMOd8YnzoxjvMI61sZDHmEmVxNYEZxIaVzmWr1zmM7Q2INoMD70YBzp
ENb0wh7E5lQbz7rc3GvjY3PvUa12kDrG4VawugfjeWNefNiI9RLpmjp71xoj3zjk0302fnnTxb7x
zwsY6Tnaw5gbb901LrsNu701vntmHHjURYfMePIW+znCoreNV1+1zgsDWeRn+IVX2PnB5usbhx9I
y7NtPH9t3H/bcACT84kbbNrXY/FaoeGMF8MMVIAHOEbVq6EJuhlcAbyifWOwA0McLIY9GAyFMBgc
oaJPgBnWjxY+IxDnAi4H2AUCiGEAzACnI+0AN4yGcvCBO/SGexgNAVEYFmI2VIQLPEIbTiIzxIQw
7AQFRDEbmmIEVmEZvqIwpEVnmIsF8MVoKIze8BiNITNg9Z+VYTUgTDzA7XguAXEIwBwUUMfYVn+s
UXJg4vrA1rWJLQAgSHi0kWWYkMIF3VR0nEWlHq+9IUdcw5DkIKkVa989Q5eshjOZAJx4AE8kZ/2R
G1Bw2KGBKTrH/TUX4WFZMuuHDXA5xR8YzucpD8mtlYLG2xrbYntarW1+px7X54ytsHbNx8znLZyY
X0GO757WlTwpPeoDKEJ/n1d5+VIo+te2DTkvVyKm8b3vXb5zGwo3HWbMfSF1C0MW22iDx6mp1ZdX
VkUimMVvWgl5qUcnS5xwIB9TM6Tbtvy1WSK/DYNHm2hxRCnW7Ecw9+eStzRa/foTZMHw226ss1dI
9YO4VpsGNhEXyC7zlVCukxBw00+QW7ttVZz6GvZwDnmETwuqt7k68nUdHgcXl+731qZrucj6l+2T
Oa4xr8CdtgEiJZxMO5BnzmvWhT+Y+V46Vtcpgwm7jFSmmub8Mo+KXfMKXUbnghpa8xqWntf/1n4v
omXsx2cMec4aVXO6ZND2p8myHumYudG2GnXfHbdzvxZJaOwU7XBfcm2dmFT9bqZD8ebbwdu2Jlvd
W9lw+33MA50WvnbP4KrzG08q4raJFU7kJ8ylRPRs+B3kBUAgzymfw2Ege3tZ7IMPk+jR7W0r2o7F
5bhlaCu/tACxNawBv4++CE/eklW7iQ4KFXzwsp0gq+4f0F317zWTTor7YD73VT/cmD+XiYD3+ykE
sEdzhjoPZI0LRuupq7L64Al3OrRj0T/VjsIva1YJMdoNeJB9ElaEcWAR9xY6XnUmpCZpHwj2loX8
eVs1H/OnuTSyQU+DdOiYODe47m6D04Ch9Eb3U9Xhv05kQOaoXdvpycpWeQhy3h2sWdGnTEzT9xfP
YKy6MQBakGMbTDZeMlpLd4Gd797UohfgQo34NbvvZK3tzynjNOmngV7wp5DqZkMd/F6hJefBceuv
Eu5xQsiQXSZC+G3BPsbZ4rS/QoH6cra+Go93ievO4rq4s3OdhGW4PXxFE+sJFxz+26JM6kCt18zz
5XUevSbpy8X/CgDDbLsyjFBXlR9eAzUUV6sbZdKIAH0yPK1LNh22tTDkY7HCd92EJs5lW4GGZfC5
kKdtf7xM0rhdCnoDn68uoWROMq+r/Jwm6H7bDvF1ioUAA7l0VnmhvR8mrWLBTx8/1rYGdIghDoKm
v6PxZGe+2GWqxKJ+Si2/j5qFcxOj6LTuNcppkBJ+B8d5yj44rsptGxKTUsU4QfwhD1hzbkzTZIr7
D68QWBUnZlX4eewwAwiVO8FpramdGrPso13G3XYsGSD7yBbeoShJgdqgX09T0YYpLqblR6kBMZvt
KMIMS+JVj2wZ+lOOPnfneaT8MeXtcdsOWG0d8XLQj9Im+WmBfbhjJW4vDA9O2xpVDlS0wC3xuPad
e7Qbqnel8OLR9mFZW3nM9Ko/i6AKE0aX4twzYT+xnv6aSaU/cfNQ6AFedg84RvuUQ9LwzQeoXV+g
S7LX2nayA/KQapdxe/5pyfP2QZuVOlXQNU7oz+sUeIzceUH7ur3ZiYBDQO2828wCddMda763Wlbr
0zzT8aUcpAcIunZTAaTp05sxuPHyT6WHZjdSLo5hTftXGwLftvvUU3MMWcu5tnmm71ZdgGE2uzlN
+qdifvU8Ssc5FSIo0+31lncoItX80S0Co5O2VIdZM/ttBdG97aJwlhzW7WJdSlU4Dwx22fcWPbBt
GOvVwWNRevZ5WtBWb5v0sjCx65H/CDQo95YM656GXvWDFm6ybXLSfEmCtYBwQIfsUS3IjoQeijQS
yBB2oqWiXvbWQycL57KqmcTbseuOHyHzrG+iZajPLO3vSh2uHx3F0B75ywfYHGPkufB9dTfYJ/i0
zfMYkI/vvbJxoWWFmO+0YO41IPAFtjckX29V7rev0+p1RxVWqHH1WH0qGm17O64zS3tZMIAVAgyK
nUEjtsXT99mRYxsPeSfRlmf+jXHJv7c6WOPrDGH02bfm+gTkdf7+AWtyttHR/wzgEe8cp8Ulo4X3
GgwFylP8wMQiVrxdYmM+Z/ftslsw6cdPu9xTm//SE7ru3Kr0KXRBvjro21UW+JHogE2pse6OQ+n9
JFbZHRqH9VfBcwxNWmfae67wr10FQz3wlxUt4YRedXwKKRPH0ndUNFMUq5Zr7Wfq8mgIARli5Bfc
S7U+LWpwrwKcOQ26EA76CFB4/fIW0BZ24a6pM3ssnuTsJqH2lgT2y08/6GDPWOAOmzkQryIIj0U5
66jJeuekp+AwtKgBC1/5V99BVZ27I+DAAsbbak/PpHZ/QsY41GXA3kab57FtT9Nh9JS94z7uUck6
nfJpGE+rqvpzBnr1e5E3dhn50JPMj9aeQDEi5LI91CZfM072edA93wdF1pz+fv2/r7etvC0cE9n9
fjq6fJ+363n72LaB7fV1C9JsD/9+Ec14GIP4cKPRLZHilSBuT9WUIyXX+fFEJOSCQC5XbEvE2iN1
OlXtG5IU0F8KVECcKOCggXor+I8GDhcGxE2dDCZaK0e3O4Ex6E7VSDHW7SaM+dtqPlmZnJEOKHBy
KUGMAeBQgFO0qz3EIOhy3LK1YgDss7ogMaaxHtEJ6DINprvvjt73CtNSqdOWxW1MVnd7VJ0pxKmD
o+3nqp5jJrk8KfpHEIIDQoQPCUGzWMIekEWIoEo+27twVikfmwWZ7OlHIXOgMgUKgAypUF/Oqcv6
e+M7Fx+c9347PbjLZGpXQBFEhbyDR1AwlP30uh0c1NHu1DRRQzsjOYr1pNyvSmGrBJUKMijFqzUh
BiyleqEl17Gs8AE1DzhXmOADYA5ArsISZLe9tr3bSgzRPadL+LhUSash0vsD0gitn2CgkHfKibcd
404ZJqJDFSfqBkcMmBTAhrfHcOxFVngZwZgH3mRTKuzp5pYFQEGUln6I6IlJPAUBYsHd4siTyNHx
ihbRn8wbs1NWceRNHAmC1Fwf31tngPBP2/OmsMK41GyMuKuOVlYeJCzDw2qNbZqjqYLFQkF5wrVO
PAbJoSxqErHVR3ZjKmU8qeFxdNtxTzmMVEQO9d6W/sUjywCap/LBjA81DJEuJLt1mN8Kt9j5og8O
Ig/DE4pFVzHE1miJzLHJYg2Thgg5FV7MAm1FpfH2uk6g/S3tBQyI452Izn7NUv4u/ayJg3GoYK85
N3dqu/0gvHu9IpBi6/ltS8ttebEtQrc9GrYY3EDmFlCyO6Wq8tZDOzhvoN69a1ZfvGAEYCJ6fkZm
HOPDsguOIz56lTMiGrUM3d3QE9TpJXPT0i/KpLCKcZ/5w0GO3pxHAKKB5VbLnllTmDqTNd4IwhjH
fJ3eFBsRuSid+txKt3tal75KiiX3rswTzq50CEC2kbMYJqS/QyDKOU2j5ZwyDWxn0Rhb6AylMboG
xA2IswdN0N6Dke3aHgIxEl6Cdn0BZv4ld+fsoRJhmTp1LVJG6/WJtFAZ8T3daRih2Va8LE7WAoej
ZP0a1bNlHbqmtk/cDa+L6vzdFj6tfIRRorEX9V461blEiXzaFiATH0JJAe0L+xKYBoyXaO7+XlTE
auNZhAMOh/zKq+IV0yyoGAOw7ETE+OZxkspKw2yAIOLTXp4QP5PI1P9EfMvaLdp+4I7dn3zJUIIH
5YE7KHTSHiN/3NdTEc28wgmyrWE/O+LSqMU+/b0QHhiBdbB1RBrxlfEGRKtY2ph7wff+zxJ3gJ5q
Jxq7iSMcV46nbQHJaTwV/lsoJg10rVMnpcp70dZsV9ugxbeX2n8/msISHIbP3lYkQqAq6qXGtAG4
DQEzyZO9IPdPff0jr+CJQ615aKyC4k7Mu6RG/gtysETY5/s6B9o8oDUkZk4IRhykU1aKmF61nFmj
L1UpwojaGQZHPrrRvg7H78X21MyRgVkTzDsgn/E7I3Y+myPZFo1DWJK1rRG7eHZazQJzVdRp045I
I1PuxO0qbmKiL+GAVp5n2IVtEVD/X4+yfz/CxhwkG+DlV6WaMReDNZ+2R67O/vl0e4NixoSm9LpD
3nvitC0cM4lE1TevuWuXIOWRntwWTY92LMOI7fvp9lpQETjrPHdjsk2p4WACA464YcQDv4vQHLyO
uYcE24r8YmA+WtloSrizihhRLo0pCHyNPAEqSavrzpjio0bOoMmbBK4bpNEAbbtNZ8jQsEDt3TqL
N3daIdS49DFTrYOxRCfOs4WcklrQXuTGgyVKAXcYjFGKc7UtEMCETkiL5vuUjE0FJroOoVKaq2I7
kgoo4D5DuU7JoXWCcaeL6pOOrDyzKU/6xZq/U8DfKWLcnYmAZggjJHuAvAaadnXqNOezPjHX1SeA
LkDDw7mNxBrSU1k2+bFCVg8lEhrtxsetZrcUGaHteTiWwJrH+mjPZZtQqGqxiwkamj5Enn9o09rJ
FLJTNi720XbqqPbzdsez8WVLti/mXtmag+3Rf3st93AhhqqH44rrYlQiTDvQBtdybUDr8oFjFo6q
vcArDCVEZqDZPEAYg+Z67zdUwd1FMWYL96UCc77DbCbBXXv2bkSZ+wkPpkkaTD8DYVqt+DWy+Tj3
BKmPzLqOuhghAed43ckPnr9WFwcUj5l8ZVdo3v8MGxtxqGx4adgAUHly6qR65izUT61cw1sLxkA4
ZDqVAAVB8MJbcmGJY9ITS+6XIl/uc4+MmadIixCcZ0MgRNoxlfYMm6aeOLRYm10sJvZN5fGHBhmZ
AKP3RiW8ySEpl6ZcAVsP4mV+tKHwpjroaTLV8/zoM4YyyqLZgXvLzl5J+9Agqbh4nvOQBX0b2yGs
G5D4kQ/x5Qdm4EFwvjetdalt5Gin6mKBE4usxRE7z64RZ+jyFe5MYCdTk4cv9VT+HmjWXbdn0OIx
BBRoVJAGqGIZMvddt268EN/6ObrESx3XAn1hN8W7Rkpge93vJrgINreOnlMNb0Mz7IUo2VM4i49h
ye0krBxoSr3yDvYCAMZe2UtH2fDuwuc/dkhVIH3UyndhrSzReQtTyLyLNHPcs1pHThe24DPzxY1q
i5MjBbcbIc4xvPtedsJwPvzqMbE3Rk9rivhRtadUcUg5u6KZ9ZO6VV4p79vCkV0BeEKHx7KvQEp0
wvpUZAA80LCXfMxGFAYYeEhWLw8j7HbUHm+9IsEbEOTi0M7VFUbKmBLB7YfcPFqKtUl5ocVhcFvc
OkxVJ4kw4SOvB8RugB5jJoVFJGC/FE617GNdlwvyAhSYG6Dhk7+iBarHZThSzuyDbGskp0aKkErX
vYVTBW+jkBDbXCSMbQfQWRC40w7jBhVR9JVfU/4cVtMh7xz6poPihOmHeFx6ef/i27o+tnoaYhBc
0JPpDbP5MOyEj27E8kDiunIF9qfVFZPi6NSrasR8ywpdYajk49A341lbIvvjVEi0SgmUKLXkeJyH
vnsbYHCMmNDh7q4loC/t3LywfYIzZb8U3FEvCE7UftmC01YlmPlR3lschecvzUE5qr1sd3qBP5I4
F+3OX5CUWfAZ/Gro6tqnuq3Hq2MP1+2Z5QPaI7SHc+MjGebkPHayld8PRNfuu6/r/bCK5guhhyXO
pjK/TbX+6HW3XGCLQvtmjn80f/n2yMxindYLK6GjN9StULH4aP96XGRhWasHsE/xCLQCib9hTorM
Wx4dTOhznLhJSTlVkgnAIu0CQ9vOMPbMptb5YUOsBN9LY7+z+FcgMZTIhgi+9vgB7spLtJQMEzjl
4iUMIVt4ffAzN1ICpMruAoMIaekm9HYd5iGC9bEsv4LaS4OVrx9hOIGIqnmT5IEzJh0VckfcRT2r
pkcL2q/FL50XSdD53h9SIje4I9Oc7zE8CzD3jUrRkPEPAJD5rgl4c5pHGj6OC5J/TL9bYe689owW
MBDREdic2q8s6//1dHsXDidMUoahopBZ/+xpNM56cX8gzbPu+ywHsmKe9oP+MQ0WiDt7/ksyut4m
jqzfFNb3BTDAOSiR6ndcKMDMQ0AaqmUTe0MOr7RYoJtA3qXer7CBfQ/Eg7+4GYwAuCTLIcc/+Dyt
FjU2jOgRAF7nl3bPWO7+RdX0hXg+JspqF4RjiW7udY5RUhG2JGqAUu+bpSphNgw7sInlq1voD1qJ
MsL9EXzaMnjsA7v/M3sC1kyWceQ4DhB/sgKTAyCu2zE0y6KGRMoqE3bPMQOT73kvmYkGlhgR7Im/
2knuE0y4pKf5XtTWR13k69Fdpbq6q4+US9m9dWjZm9J9nTxvfm5wz7eOq+7Id7QxWQLriIvIxa8R
iHSgVZOMclRA+D127ib1LPr6xeodlZbO+hNpFo4ohI26RqriSRJpJcM4kUO+dtM7PvOjGlwdqR43
xgCrGHm5FXFzBX1rCTuUaJg95H0VOohcGVfS8X44cPib9qh7at2dXu6RlKe73s1GCKb84EBKOkBm
KmLmze6hnVpq+leRElWxlNvQZZyslne4wigYJ1vHbpWpVLS2/zwsSKlI0XqnunLg6THhn1Q15keo
Ryumn2HXsqL8g+eIsK81+eIWgUdXatSu+YIpMNAi/5L6t6tneLCz010d4iJUOkzWTZbjmyZ2FgWi
YZdylD+HwRqe67zrTpnRN71gYJ/BhxZdvpeKWS+zZdfnUDXWU4vOM0JrWmPk2zqv6+p/lp2VEC5U
5OGPbdI1s/Mj/k4NEwaUZbmXK4S5QPTqODEniMohRHWmgnoPWwSdGM2XC1AZ6AqF8Pdwv8TVHcM1
Yi65loC0U/jF3VM3OMMOCVKEaL5/QYUwhJPbL14jdRIgWPApi3IHGpns2czrYyDMWaHOc18VzpFW
dXfuMvi4Fib4cCamn/iqyc1S0357xrwpg8FaIrOF5IXw1pZHMLcS5hfO72oVvwdmubsGvz6mWis0
ygj/cwYSu0YVhmKxj8TETSkYGX2/vkoN8MIKCvcjnF5bzBFz8eZgAVApydWhbnPGvAYGJaJn2az/
bzGIvU/GP3AyEALPABYSB0MLzKpxJmK51NwqXwuy+GcCfC7iCGDel2oM77grF8DfFrL0YLb+aFbT
uOTueoBNVT7XCFUNMjgNmH7jhPlGnqWT4yqUEgqpZyO+1VbXlqEUk7rl8ZopvquQF9zZvLejrZiW
zajOWW0f51mGz7VFAMAUxcPYAHvQXihvaKJ8EdzqGWVVZ44Q/BO59hkGWP2clvNrQxdk56YyuEnl
N6grJvY2cL5vQkyFganWuiNMY6SNeiSZihafVawPT9jca0Xn9wJF1ZutcwdzjrSpzvruwziPnwXv
28QtZy9d5IIRWgMDAUdTX91uniIFfeFE5kXtWdf+gsJ7V3VhP85VHuwqyGNJJ0u6HwMEpRiyYpHy
5Kl1e/nmUWjpeYMoqLlNJtkiCFv0+rFa2BftGs+U8PMjEPvm7GJoH2fcKpJcyD0ikebIs9fc0aCL
wLH+ysyIkuiDhzAEJkFxYxE8Og5iMMM0TV+BmUdmDHkKvagGHmQVD+tk/PuMIK25jq8kK9NGigJd
XQZFaRV57KD9w6QaVXlh0nl2fbgsXkHWu02KOpkBYR/yUGe7Gt4HLHz52cwwgcah+QsaDVw1y28u
M6ayOtle8dQHXZFgNihxYME0x62DBnv1WH12G7Eg2J37R0JrcZCY5BjnHuH1aCXzGhW2dg4ud5PO
F/U7aykkFuj1rarQ53sq/KLoLCjPm+fOR/bblzRxJy+8F7aj9sjHTudFFPm5sXJvbwn4qfYIL8ub
PhrR5zBvm/qsfWsvQ4U+rMh/sNyfscMZqG+SCKuT16J00hoTWAZR70ztg10yzPpBK/hPFkohHDZ2
ynnN1arAN+SPXVlZKXa9TiFgWU9NX9In3MCDRm4RzqjrovBzh8uGijctH1JSyCrx1slCu8KzPces
Pnv0H8CiRns4O70azl2BXl4MyzEHgL/HiCOLrNCuU9rWQ1zhnfMQ6OGMWvlGPDBZmZpf9VBfMYek
c8TYpE1aF7OPrCV3zhhmoXeTH1z15YMeWX+mFbnW3K5uQYXZVsji8iuUL8wKUlN+qWok2hslz8jZ
/xd757HcOBKt6SfCBLzZit6JElUqqbRBlOlOeO+f/n5IqotV6p7uufvZZCANAIoiEpnn/Ganqany
4ItJuxs6HuWEaNhLFZOjzNrPjViHSZjeN4ho3ivlpO0aK4B0SFMaa8BpkcrRi2S8hyX9SYSq8wnN
FQ14qffShZX9GJYv3bAZCJ1cIuQN0BIo9U035Ch4mPHKzYmTONq2CXIemGJadkaVbYTCUie1Njrp
ijfDJuMb5dabZbflJSqY7es0tb+ppbYwciGe4tGZxXeg0YjwLWo7b11adrZtRDO8NOCSomzwFmlq
JjtFMeun2OIHS/pj63qitu9ySxD6S40StEv2xLdBUAoh0wNImDsxfmvaebtrvA1CEyA1fCiwkzfs
wzA+jh3rnLxyUYGAWQGptAVBHmdA7Bz90AbDBPGDbyIa2+EF4gn0X/AUJJic4YU1C0BKv7q0prHU
CxE/sodAriGrvJWd29XWIoAxxw7ESRbhYHDdTOuWnmgWldk4n2QRE9od9equD9PhpU8BQ5WRiDah
EcBtsT0oOIq699EoOdU+r2MTkhyAvCbeJk2g7hFP0JdpWhdvRKoeGsN/VSxly168Y2nFVBC1bF/d
1k3uszd9ZLqLWhECp3LzdU06B0BKogDb6pLNiHQI/9kx/tRMJGo8dgJdqdzxltLu/UJJidib7NXD
9JPixflBJVobCaDbDRsaOJTjPmxrSLNFVRx0BX5eKFQw5L1p7BpAe1mjaaexZpuZJ07J2kSJNoBs
LX6T7NuGPnlsbbM5RZ13FDZkX73NAZmlJJwVQC2OAza7KUrU0wh8ezUPWtwZezMOWV275KgIYnoX
t24WXiLeasPxPre5g8wgyxEwojlKG4OVrT+zyc9gtyTZGYDJqnP0/hhsNDUXZ4FQxrMVhJA21f5U
6nM2MK21cyVMZ1e62atWBdoZHMsB9d9yZ7R29uxk2j4byoiETClW4TgUBCui8Nsw7pto07u6/6ns
x/6TDjtdr+If5LGak2KJ+pEdcEp+z0MoxFcIL6R5DtknKk9OT+JVrXsDbFZLCkJtnEVWO+E2zsfq
jskj2TaNV7HAoLChs981xnCAGZQerbiKtqyBQEUPA+Gz3CI93KvWp6BpziIz06+ejiRQqQNIqcRT
YUzJomvj/AvauSRwHOsPgzS7nXmo2hgWq3jL25SZG+1TK9dOhKnUU0qq5QQcr9n3lXJssnKVEZb6
4nQAa8smCA+58F8aYsJbMniE+9i+E3N+CNGQFKWRfvIbvX00FPfOSjOy9KxDU1SHvrYKjOlEIWfc
airgNrKmO/SKCRmVqfEZ14NwHY4K4f/YQiPDBi4woFb51KcaoXq3/oG877NTANNBPWRi+1oXa5La
5pq4XqXp/rHWOvcpdYpTEKcrglbWfsgJko0VMiIWM90dQQ9Wb6ow1jpRnfPQqYI9Qf1i17l5lk1B
ULurLO+KrVXkxAx5ayYheqq8VuNFU/RENYFZHkfd+m4S0lrkrfKSltOw99uyfwhNMTxoViHWHhRA
MjctICKyyZHlgvsf1OQzO757qErlsgrbeEs+xrlrAF5uyb4bRD6EfUSY5+wAgWhcXZx66FqXhngG
jEbl2UHcdqotcw01LVobiuGc7DY8AHAuLrbFw5Qp+VJXEEfTvYSkyEhwMiOounW1wNvAbdSXSpI/
61PCwzelDyXMlJVpesyxrvZsh2G5FSJmwaDlYBnGYktWDDAiYpOr3J/EKTG99yL0Km8fZ1OaMk8V
X9NUsQ+yUCCPL0J4gYRcPLjLjUoYIS+fAPtrj06bx1s1REe4EImd3lXsQwFAhKzaB9d8HCNyB1Xz
GM1Fmd6VigkCySntZUNWdakhCtar8RctA9o4jlq3ssdJ2zesVgh1GxEoTiUCc9OKOyONMkQbWm2F
Vp21qIZCP4cVlHPYfs22Uwgbjr3Sb+pxcFYVkVQIPJm7R0vAXaOh89RidH8gpO0ePPjuyzqaypVi
Q56f4jo/hko2PdXRJ6TFkqXQQnfTpX31CWgIG/m60RdKU/9IbWAm5hhMy6IfkFROAGvYbp0iCRHs
vWJGwWRfaz8Vp7GbpYymsT33IQ+mrz4bXduc/BjoVVzqyk7RxGWcFOd+QLHn09jwvIcQxa776g51
uQUZaWLUYOCa6s0ru+nLYLMHtXwjWssqAJGjnU9gxAkR3Kl5Fuz1QTPPhYGsgalN5iKzilejboyH
vv/R91r7MNUCKkMOGqglBHtiL4lQopNDpxoTdqdeuURofItwqv8SmUO3jntV3elh+8CDRiZfV7ul
34IXtSvf2WjzTzXIiztyOtO+78p65XdzAjv0zcMgi+GeqE+5b0it5ncBcJ4teNu9HevqfdqHzbLq
s8+p3kM8z1zji11O23Qy7MfShjiQ57s8N+wfphDgittouPROeWR14G37UAVum8fRM+lA7z6c4eSu
Ue2tirW1a3rmJUNCqaiI6cVGsE8JR1WRf+f4EVhIo2g3CNSR49ezH2Ep2PKE9X0S9Wh0iKDbaQRU
9k7b3Rmm7l3ATUcLLQ7MrawC9uqWDtTch8nVjkORgVnrEEGMXZ4VQ1FPoJnzFZFSe9GNiXrK1U49
Jb3OjB7xStQMUT8N7ZdU0cOL7tT1U84SWRH6l8xW1efQ5qsQSvZ+JNuUzq0QkTA2TqMAn4R0hbSs
dyKM0n2ZRkJciCMCbNKqRTZUiDmKnCkDga41ZNSWFKIY3wiMPhl9NTyFZd0TRo8hANgAlts+rc5W
rYd3UTIZi6nurGfTBaw55nbzyp9EYiyM8q9t4z5XQjyGPOqbwJqIL6rNQztBPyHNwra98e1pYQWD
+21myeqRA0I7EMkuUcE8qRngHaJx/iezBjutB/beCZLh3lAhmwVhPTMH8mQHyRYVR1Xz9/E6Mcz+
GCVdtnSb1v/aWBHY+MJ+7SLLWeeN/aN3iPxqbQLyRQeAVSaqciGEjDLOlMVfAC6+CJKTh2ziEj27
8Z3dAE/IPUU8Mn8Ct4+h8SXAjYhRkipIyiF4koWCjsadmDxnjy5QuZwcb1r2hRMeZRG2JDjKwPgq
I7gBOEtNEWJZtO0fOlPkrhQPDbPXNlaGdhsRfyWf3rkr3ybNbCjKKifTBrxagwUZlhFodi3dgMQq
70o/JanboYdSAtxhg4dEoNs4zUaNFOJPpmJtbHJfW4uw7yKuSOOVgccWiMzk1v0GB817bAhwLerE
TTekA+oVU5qxyDElOqANYc3h4dLs9f+vuHAVSLj6Nnz/1ZnjL4OZ2dhAN+Ew/6QQ/s224YPZxU1z
QZ73Lrlg2//HcyAaO57p6aAnkDS4Wjdo2EYzRSG3gKk0YGobPue7cwNmKoZlzr6rOs44nFHn0rZB
czEx0i2cOzTdgUusO/8btQVgxL8xedk+cHWAf5oBZRt3JEld/oVRmmhRlWl9bP1RGvlJbsKHMtGX
6IJ6kOugvPegm5fpVHkb2asiKHbt1edIouxNElR1/6/nykvJwf90ruZ9DQWSsQIo9EEWbpKUBTH0
v+o8W+UBNb33btkh2yLiv38NVOqjjdQ1a4apOt6KpPB+rYZmqhxYwnilZzBtJOkR+iSqhnO1HDN1
1feBs9Ht0nzRneZHnDX9WSBZqaG3nTsVkvdTP74hD8uqbN5yI3ZpeVHD3Kg6k4ka1OQTJ0Q5SR7Z
hecfkBJFFupWj33QKl0XEVlX0QZ1/JF0iYGwigvhBnKMxp5LM13tIOuB3Z7ZFKnfEG6KtmNkZsdo
CvJjMheBP6D1pUKd+tAhq7KwQ8jScREr9Z08LLae6NlMzxcCh6GQLAd3JsTYrQdjcqEzVmiSFb57
H8xHExsU8oBWviw0dNWM+rOnlspDAxGPSDDv+aHo8nuyDPm9r8QUTjmSQYD83DS9gENipqCvCwJZ
G6Np7jXiO/eiUMwnLQ+BmHVkZ6TIAhy3/gR+87lMEUBDxdPqLnEc1XugYI5t1ZdWTZoLfwe49xAy
pGyTxfyszG8usZNVG5Lb5d9OkhdKrG5rVCw6+sEguWKF7XiQGJJbIdsK3Rl+6ZBtnVk8v//PXeN+
jLqtCbb0XEGIf4IHbAGhs+FZm3bwNNSjdtf1vDTJDjUbZBGZoTUdDI3TdyzpS+jzQ2QjZDjlF31g
y2cpcfASJw4yEoPXHYqMVHhOLnMR9XX0WR4lP49qmKLXttsRpqf6Fu1ee6UlVbjQnMzaEA9rA5AW
1HsYhRuRegLZopEAyhSQVKx7iAFDnAET6Ng/DKp7gYVXof6WRj+CoV81ZZC+Nf4I2ckEHm417NSE
EZtLH/nLNdBu6y5FH0kjAkFChB89cupE/O+DEUC06lT5/TgXpdNb0IuqYi07KmLiGs8NPUrQAJEs
i+9OOxCFToDZpn2wKLxS2c/VLOtm9xFnUvZGm7/xePIH/axWmVk9ks7VjCk9TFZjkC6LTe0QZWhu
LBuAkwBjwavIxmt/VGvf7CINtk5qhas8UACgs6lwN5byXWnS4QQoz7hPiWS5kZNMn4EjsOouQ4GE
misa4EBWgRa4hYSWR0LxWmTmkjPCX1sg9d3lJdBr32TokAyLwdTHDciR8DFnN3enAwH8HvZiO0TE
ray6uneychPP84gsmPX8gzXPI7KaysnkVucfePYngNtOBcGgQRXhFFSms+R1M70KINJ2rds/Alhh
5mSFL6nr9SvV8qNjPlXpCcXx96FdNkF/TvOXX16FD1c9iN9cgbSZLH/TiTBtLEN1SPS26dk2Lyz1
ox6IloZtYAfuH7EdJrvQizF20GdokzJ7wzQAkdCmmg8/1j8O/aX+t8OP59bjFLOFG8wVaVP1uS3F
Bb7scE7DMHrOoddiIgTBd/SRYeXfLAvNhgnkK2l8zKCzyaZUJq3koTufMUBKWclxt9N+nnFrt/SJ
xIc847/vUWbVqcz67GlE849cYt4/hnpVHX2bXatlN8VXgeqkGAzxGdn1cGeiib4WlVt87Q5NKOKv
dUpevIFJsEWnpv6sKOkuJYnWT83TIKbsQbEb65IG7UmMTvs6WlawnWzbXGlO075mHZv0tKqDc2rV
YlsJ6BTIkaREDMbgrfPrcZGq6nDsMnYiaQztbm6v0clcqemEhmgIdW7CHUi2t17kQKqP9I2fxsGb
1px7duevkGCVLUZG5ko2i87cNVERPguQjofGRN/D7wklG3q0/I9fn4vv1e+/PnRImPFMwzVY4fBT
pP+Xtc0UGW5tq9DeIy02SHXw6orUeHoz1cleQENmzVD4xgUdQF7lOZunxLMXimjq41SPxiUQysvI
A0t4Ko8w6vDjY2Wo8TEtqvcj2aa46QORFLH90C7HDq091Hdy3K07sssHcqN84/9wOdmm1tEGPjQQ
KNLOQ9v2RxVJ6WNcEYRI80m8NnZ0duaH2/Kth9I21Rc5VA/YTcmh3UQa6efQ3EmcH0CbZlEO7cX2
x3ylgdhYInQhSGcrpjIV2QO84h2PJBq0ZoQoAUdqYsYkC9vg/ej33o/jlCFcD8Bbrufeegn9aXu9
ak2UGj31qIzTr4VXaLvIsKvdh/bb2Ngv1KOs2lZ+bIbU34bxOLZ3tyG3c2WbBepX75NhK0+VnbL9
42mpp15wVuqXQx6v/SkZP/HyJAiAjs2rPUKWD9HF/wbA9TTFAmQHmnnwApQWFn1Y3DWWV10QaZ+R
ItmzFg3RWWJJftamGWhCVO5Z79LoLIElc5+s6bypnn+O/H86DxWBX65yu5/gDrL2+x1kbe77/e5y
pJUlzi4uZkl8LQxObgF6dLD0fJk6pjjJNnl0K9CeoEMg1Whj7nUd90+Dgzlt8+9PsvW7XpPJ3smY
t0m6bqm6h8bchwe5aMccSxDD/QHPQbPA1msEx+WWIics2+rKJ1mJ421vFcqnIrTzJ2g8Xeoc/DoS
J9uuWE/8rBa+ynoi6v1rr0eY/dETCO4yU1lTqR8hIoptXajoTsxHxtwmj2TbrTcvfAXPj7/GyaM+
7C9aNhFGcDxWr6Y+rIkXA8KbxHshO/LWG9hO/NUmh0xMzwSk6UCzcbDuqvk8YlTvl5Gj5UAvRg/2
379j53cpNfkdG8hTwQpF9mbeWP4+WQ5BqOh4fCg/wkh9aqbKfXSdKEIO1+8WctZk2fW9JTLxyPIy
JCv6V7tLe/2zvZvCfpGX+jgv074PTuj9Ml62k6X+nvhfw8q7eE0ygdp1U+3o/5wZrkdzmzrV5SoK
baJ1Qa0ycJ44ZLcs5BMtj+RAViAIHQCzaTHrYJq5XtzV/GwBMkhFhpONR5nEBboaXnYoZ3W3NDdU
yI1GuJRVKMoJyrIIsM2daF5YaN8DfA4HBGZD621qiED7o3VIyqY+93pfLJowTr+X/Isi3x7eUrYi
q9sI2/rhW/u6c+2dYxjI7Gs2P7xbvTD+Y8Vl//2/6LA5NBGNMy1XZ0//+39RAPpX1CEwflhZIxa4
7mlHKVAlC7sO+RblYTOLrNkFYu9NWO9vTWXG45WEnbGaQsuElhGb93GNUZYR1CdzbM17YKzv7WFk
Jitv1MzFhw551uAl7Gz1cNW0ntLs8imctbjyDjaInr6WSOHvrNyqz/WMkDTmo7k9N+1xex0bIyJz
NtsYvbhOf5703HtwnPBQ9YXxbMSj+zD3QQ/+pa+ea3CDP+V5gqkFAMNd3RfRQR5F/fh+lPw8uvXe
jkTvIHeo19Xm358wzZofIW6El+YcSWL+AjVCjMdWNdxZLZbFv/9znBTpgi7rijdSYB1+HrUNnwt6
OuYRGuX12PYt/AScQl0QPjUXluy6DpBd16Kyik3UY/bG6q0kfZEl1/mwmKsu2usrGY9BZghROKVO
VjKWY3f5e2/Upfmjx0wjN2C3nRowvOfKacPdrf22l+v/6pTj5abuNsxT++doqi+5nmHBAZUlJgfu
dOn0ilplugvCVAH8VY2vXj8BOeVHeh97/XWYMjndKQXchtkkTy5bXHXtY39yfcHLNllc3/K/Txe3
wXIeuc0RH6q3K7vzlT9clODtsTGA1YMJvpcLqzTsHzUl7l8Q6ESNDIjsERtQD3ncMUCmLEpfa6O6
D2veM638hWeiERff6OFhFU15NknzP/W6utfnP9qorXRbjxWvrbkqh+nEYo54G0BP8MeS53JIH4Bc
4fmCgcqDGNPnrhjUPTqAwGYMuxi2RoqrgBwii2YeHNj5c9vn6v7WfhsrrwkligsoVn69XoRyMLZA
EODsCW1LHiXUP2oLGI5nRRdZAHF/m1JzPMia32vugx+/yoo8J3CQrAZdU7Pb55x/us6QIQD47w+Q
NYc9PzxAhg4V1iNKgpE728rfH6B4iGs8nfLirQn0dA+II7imNIm0pIu48CCN11ZWA5Eiz/lP3bKj
KawvNdmkQ+tn3VPjnVuIUBdZiUHeLXXfDVAzoY/YvnZS/eGSW5BcsAlT/yhzRxy7yrW2o2aFCx+p
6x6Vm1YsDXSYlz2ovW0ZtS9hhn9Ajkrispkm72yZvYaO/2S8uJkZ7WWbreXeGfU9XnR+uZG1aTTR
dPTJJS57xAgvY57X5h0ZLvPRDaaV/FCpjk+PCptiNUVq9+TnbfDIWnth56J/kiNQ4WAdgcTPTlah
7Lv7vuSnI6uageI/CMt+k5gTsGY8PCA4j/d2MY73U9kUqAoGs7kC+rIYGrSZvZRdiGm8eYVrbsEV
4FsmRLCFLdYhqDVol8Cpu+WkJtpFxKCSyZRrl2huy31XPynloIE8ijVvj946e4EkeLACnXl/Lup5
mSPbWXA8yNoUqtBiIu/g2rHzMAEukVNHnYsJULOSbrSqF4cWlaldkPmPTTLUJxlza/QMKRJvpq0a
bfAkCyX1H+MYLQhZu42QMTt51s9ryBGhGEYygoQmbvOinOx0rQ5Ojf/jQ7OsOh0y3aK79t2mTDk/
yj6//XGbLOVRaZ662q1wPOHxLNwIag5Lxr1HI+5EVo+8Yc5u302Gx84B8DKoVvS5hZKJ31KZfy3T
5gHsj/+n3XzrstFmG6eh604I9EfdaG8ZrAQsumyxyOzA2BcYUgEtII2LyIRzihwY3/B8812mxY94
wRlI3c1tsiNzn+wgDTH0UqAh2YNAmKzTxcYfdSYcNchwsErWuded+BU8Igtifv95ABb92gI26tbV
aM5ZCbr4YKuJe4LECAq3r4AmtpaCtNbc6GmEoDEK8AusJJwQQQPL2hfqEN4FbQO/tjYtsVTU2FvL
UC+zT/UYjedEcTclUbjjbf5z+DbW4cSccJ36uvrSBK6ycjTixH0YJ58Y/6r5ZvsNkfr0rtNEfLFM
D2alWhirssrKN9B9d3JE3oIWbaoqPqUtgn+2bzIRlI6+w72Kl67rgVhPMyTg5kJWb0VVqhAvk2B3
a2rtuN8YKJ5Pn7WqRvvQIQtgoiiqs5x6GFgmPrhKhN8tKu4bxLCg9iET0a2D0lYXshuPIvMB7haK
IqpghYZMKha/+EN0hreJkgq3bZKFxwSHh3WrAUTpTNNc1JbvvJSO9X2YrOyPIjbuHI845N0kRhTs
quFbrLAZ1NvaX46qSQCry6unHLNDT9ftx6R2yyf8KsIVaj3xWnYaYeOcfcVby07ZJDQoCI1dFGhS
cTpY1P5gCYvdcj+L6k198pxA7T2h/ZEtC/Cw9bqssQAMU0K3QYKJtWraNvCB+VA2yiKeu69HQBlw
/src9+GyUVaZbu2Naw4KQDvQB3eDWcGZDqPXIR+8s1+m3rmbj3DhUIAQFiNyf1SxOhu2foXfhJai
W4o5E9OKO4yvOug+b3Beik6HNzwUOBiMpGKBLE+fp0yFpWTp0UUWQnlufdBTShfGF9SkhoM2Vm+3
fqMCgd4Xg76Ubbpaf3XzIWKh4BAh2yAjiLibKMh9I57j2ToAlV517jVtnFVECBD/w4hC4LCIat6r
YY75RaBzbswsFlmLLPFLbe5jpcGaeR6Za8rqVpv7QNrFf6S83w5J3kYPLUG/6/NWJnW2GRxMneTz
JjMnWd0dfJOIo1+kiBZrymfLrRdVNQFiVOruomrZDja18hnw43AsDYww+3lUVGC+G5UBHrVzL1yX
ehmg+Yt6NjtZeWk9T5IHrYERNCd8ZNH13exkGL1/gkgY6aYRMUyW2DWOw6Rf2tQBHIcKD7oN9jTg
MOnWF1l4bo2SS26tGh+mhtwVVrWKOk3Y6CsMN9XjtTEZ4SZ2OixzX0S8wmwlXoV6nD0UM07ZA4N8
joKdbLk134YGmpU+yA5U8IZ5KExuoFoFyd0taqD6is0YPmW2nfxREx2bSWVOCnRQs5vm2cL+D2Wr
dgJeAjoKs5UBZFSlA5qed9AGRj4eoOZnVTjVvhPuL+3wziJEnvNvEHWNCy+fhZoY3idtKL1Pueuj
4dEXF1mLfOdV63z/JGs6yvCgCct8L6udaLwlZkHJRlZDw242UejoS3k1G+Td3tEVaEGuX687Ddtx
XfdAavmVdVTN0QIsrtl3PSSEbzx7j50Wi2c4Uu62AOW7VsO8PI0+8fC8weGpUsIfTmLMogdJ+wQg
Tdm0aApv2eJ3l2Ry8Yqbh0RxtyTIpr5hfsV/pAuIvulp9x/bMWkkkP+2GzMc1XE0mDf8mgztw27M
IDAtNK9I3oAX39ld2T5ohlJfAJjH+6KOQWoMVXORbYWDEWJcJu1GVmXHZDgfzxoUbYuAT6M8QU1B
N2vhDh5qyaDdfh5AcEofDVXo2NooI/Y9BqhwWfgpLqu5pX6dFKU+ZMKBgqk7en1Q50IOkVUTQOB7
z+3kX86R1xnG6su/L741c9bS/+37cngPAV8gkUNi52/fV12pddCnRv9F77J0nQotupMIRokNk0cF
rmGQDdTmUoVOtJNtkAyd05V142KRCl9mtnucG1uk6k8pUszHuEM6x88Fm1FbO3846vREv7YNP4/+
9+N6vVo3lkAEaUYtWGQ00PKwo4PcFsuqMKP4IMOIshqbQ/RLVfbeBt/ObXJINR8G36qiRrkT4La/
UAfNObp5np/dMd5Cuw+eZCGKEo65Zxgbq/RAJk1edrYdY2HqavmtikcFjcysAVrZ6Zj7sokMXDNm
X2AYAOQ7+wccvZr/9g8b5dlZ2jXaFxpTsl1gNuYOSfaKaJSyUoJB28hqNjifsITKHjN9Ki+Evu7x
bUlfwySvtziAkiuV1WjCqLP3x1MfdeNnI/sjSqfstU+y7EAUcf5lc2lSpTDwgYXtZe9oolEdZNVz
GKoD2wk+gbyYmoZiLT/BtWrOM1SXPbZeVl4Aot2nIkB834rCXUt8d1lBCD+kSQEeGTg/5r1l+I2H
40vo5saToUbGzg61AKZyVL25zjelcYJvH070W+0/ImsaMuC/bz8tgs+ugwXK7H5ClM21Z3X2X/JJ
qloilhQG8AXb2Ny3uEItgDYqe7W3AGanyBmg/ffsOhVxK5N1q2wX6MyvCe1oayXMgldPxQp+iiz7
Xkvs8RmryIUcluUWNhKBN1yrTAQtsNUewzEXd8NmaIr9pPbfcvxB/kyLe88yIY1mwnhwWt/9MvMK
4FWU7QV8aLNO1bI8NtCd9xqGc5umMifESzU0X0ZNf5mv0zV++Oc0vV8HyPFDaCMXVBSANAKb93KO
UrRvTCdXoGaimxpt2Ei2944u2tOkPFd9297LUbJZVlFmnLZmp36V7bJJdspi7Ep/qTWWvbjeQTbW
8yVrbeggfWdiI9t+uZkLLA7Sbn34pS1l9jk2arm0+hJBCXmKvJWF6PZGT9DU+aVNjlEAiy47K+kA
of79U1c9Qil4LqGoVYtyJ9Qaw+TBydaRqQGZcJNsmcezikFU6B0ajZqPa3GrdJhGU89dcKgNIOKV
a4yrxK/tnHAz0sg9mtlbBzDik9MGzgkLkrNtBtTmpjbBL6BuVIucuJU+zX4UB8VM/7yNwJr3zxKB
4RX4Cl5P85m6nTo7TNOwEJmv4c1FQsyotVvrJEfMvqRbmAwQi+dO2QZQAwltBRaRvBMMvnU6Ij12
vQYMCT+ayCVWGxhUA+suzoMjnMEr0ZzV9Qq5Xz5CO7/eVjY52sSTH5qY7sxXNafCvw8TsXcthMwW
oBlnCzV/3Cbq9T4NVqHHoUlf5HB5k2Hie2wQnNjLqs+8tlc0XnqyKotSgNJKbP0ozxKugE+G2edC
fgTZZujZPnNU916ORzip2lg+eU353YyD/2bkdXh0yaCeq7KDImmaF3hw5sWASYrXPA5DjW1hkz2g
DeaETvooh9STAwhXmWW3dT1f6ZHZbLxuPVp18hUoCBL7k0kyXtGLz8nkbzXSq1/Nyse0A7brwei7
4aJAF9RKP/4qsl4sEvBi9y5aUWfdn9jczR2ZPfzZlY7yCM45JuPcJDgdc4MOFUe3814x7RvvnQRE
q8O7AyckbpL4n/LCM74MDdT/pOi9TW0ifVFUGnLDlb/WkzpaEwczL0pz6KNyKhftELFCzq0IS3tH
fVJGvrIC2fi7YgjVEjAEQVdNZI+yV7ND5G8haW9kNVA881jnydv1UhW/4TJx0nvXa9UnXR3Dta9P
+UpWgTKo5yi0ttexzYAmUqlN+RqruO/yak7hYOhi9og3gTlEl2EwLymQqPljXVsyJ0ZvJYivH9VV
mmxvGShCwHNUgUJPTBN4wu0NVmNDWP/1mQuzXUbAXjfyc7S5apLAy94/c2+7ZxT5sutnnn8OwI8s
0t/zJRNknc6T42xlTd5Ffm5T7/vr5/q3zyxPGmrlb59ZxJVKcjgPzk02rJEotDZt5e2KmGzYSgHd
vFeUDvCxPBwTsBGLtgFzGTrW1pM9rpIjjZElmABfRzZmjgiVK1a4aHL6fI0eof61H7ov4N6L94sh
PdsER9l9bWX7irICsteZEi+JISG2FD9F6Dqu26pE/F6NkqdiLsr0xeX39CgHtI5uIDKIuLesou2o
XzhZDpSnpMnoLvsAiTDZVrtEn1r48o0x7mavyffTuC4+EhAz2zLd4ICbPKnIhJxHzd7cRqTl2PJn
thAG5g/STo1HLI+A06JEjkiOk6dWYnDuSG7VO9mWDWp/xPX3y1ROLfT6MllqqhttzGaw9jAD05PA
HnshBkSdiEdAGkRPHtN2PJjGP4JpnWRO/eeYTN97NdU/u3nvoBnuZ/fgWdzdVJuQHvRGPA5+MM7B
r/SNpfEBSbr6T8IgG2YE/WtkGQjKN1N6kXcextxCZGiwd+BJN4VrV5tYnxzUzII/jF4vVwGY7m1n
u9aJpYxYm4XQsNny8TWO8YdVfdd9VupVaZo1Kbhe++oK9T5P8TmHafUQuANfcjSU6wB1sx9KK76X
ame/2oMaL8x+9J9qIRSizXhZucb0fm+R6cX+w31DxI4fUaX2Fk4Q9J/bkMCGrvkf7teXmGvdYaa7
9pCvRf0+MdZVQ7Abmb+EFKrmYPzQaV+VFqpxp9dfvDpz1kE1DlsYmvlnz7T3ZTpftfIQ05xyZE2G
TjtnYWzdXc8sSIQE5fjke1qxd8y4W8kT0mwDeMV9+x/KzmvJbaRLt0+ECHhzS08WXVWxjHSDkNQS
vEfCPf0sJPU3NX065szcIJgOZBUNEnt/e32mHqYbre2bveh99zbNVofzCSebIu5aq/ozZb7D2VEI
9N0XesHzpJnOja9dux/UMNlUeu1/9TFgkQsNt1vrYuLeVxXTax/Wn/cXkoFoxNpcvSRj3510h2LX
Yl4Q9cqhiET+Dsh53OkuYcWsFeIL4SOKDpmgGDUOdIWWzfq86sVz0c3Ip2qsBi9Xdg3XIOjF0e7U
dCUHFKvZePxqfgjuS7cUYY5bLEaUj8LknZ9PWVYFxQihmx6DYIqfbaVDoTr/o9nyEyhi2/diY8zy
RBmIcT9lHWd84ZrwSzvhQzJMZb2b2QXvU6Hv5coECCk71Sw72ZPiXahF14FP5MQfsvytwliAcqQq
AzeYtPd0rMzJWm2bL/zQznaPPK0WOCRFXMwiuJrWCqCjcj5gEeCvqOAitjRfXCOvY8D9EaJ9ul9Q
yywCo1nGxlIukrO6NHwd2U6eZMsehHcY3DkoVhT6lm2udoDUtnDSMnxLTUV5TgLgZH4XfAwUsR8p
c7Opa4+CDygYw1aopFvkqA0ZcgUppiNow2jXm7/S0lXPsjWfUe/d4C2fz9hNaMrnSbh2UsKW1RY5
EpgzwPPczj2SiXKPwurYnXbVoO96R1z0eaD2cWoFif73sDLAbktqez+V8dgttCRzj76F6f394RgS
u22n4a9A+9qbQbzzBdRsq/CMBNIlRYgEVwzK1aHyID9LtzoVTufGKrAxqdXwZGTq5ffkHFqINYhs
dW/rOeYkegWmA6IyJ2vy18BW4+c08tKXnuKmJyv0fgo7ZUwXbrbW24aPmXyixix+iLLVCAcqmNWI
CAvQwo4/0gDSVaZ4RMXmZtX7EHvDpDzK5mDouwgBwgsuFtZrPpFwAAv6AU4zORkU3c8b6eTDtVx3
O5O17qNxOiSIa/xxL0c71flmFmF9kUuVYD0Z6vBeo/q/WjpJz/lpKTutqFPmRWXz+dEi/PuLkqMZ
iFr5ohQg0WwWkopMxSwVmTPFMtYnm3kfjQufO5l7/E/2uVJY4kodipwZKD4lfPMk5y4l+ftE90ny
nNE8ycqyOV0RrHEaXgpqsl8DK5veDJAXBLvFi2ypfcEWLbKeZcvVjD2S1OTeSsE0GUHRX+UYxhSX
dCzci2zpgfpajXVxb/mG8SEgLOCHxTPkQfZdCy38fKdpelP9IFg0eCqf7k+h1umC74Z/lKNahnVh
7o3t8f4kopi9vlL3SY7mXOcJfJv1033Utny+U6lzcEWgvmF4kiIAPbV2neAaMBa3yXZihP8QLWUz
oOjr5Nb+p4PIkk9xlVDE76svclBtearCaLxD3ijFDQ/eAsOUoZnlMcWt9w28FUZ+0e5r25WTuOlN
TiV7QRm2F7Bxn6eGou/WBoK1jRz1cBM5RPUSGDylfIYZrtIEjzO0kM3Zqgok92J+GIdut8Dh0N/c
OymiYqhqtGucIUHFC2ekYGM+ByXhi4wQCBKxPUmXaZsnM5sA8Pq5isKzCgy6WNYpvIZGA6clR625
vtwfieP6WVW8yj4C2JT26+IouyKv93fyRogELycYtWbX6AUwsPnsg1baEMqBGMimXKEjjE869UX2
aCF7vdHCPkOOhWPSX0U33qfLGf3g8LGD1rSTTTdsKRksupfJGb7mftceZXdLSGfBB7Q7yGbQVIDY
ucLgXc/LkIe+1m9Gm+IUOv8p3pQ2FFtToP+YgfvVQOE0H5T02ptYXRqqgPNoz8ZtbeGs5EJA/MpL
//P+1zZk5EBTGdNGngUlrn5J0niLLV3+Kqdb2AosdXXSf798NzC5B7I+PGBJZIome4PMdSlzXTLr
lTgeki7FPTy65KMEADlZyeEkW/euvlPwpBuGbViJ3zk1XN2NjaQaDQEJ4pKy4dQMxEJKLR6ZQ79x
X9Qo93+LLrLGLXbDkP+eZ3gYxQvHEWsvBMQCmUY7aVbanqwETlmCs80Pf9/2VfbjMa6a3f84Ltdz
ac64+UuLTdaNDr62hUlyW1ZQktR5NKWe9NGUAs9intzaKuWWs6L0MSolpY1wi1WN2mbvDqV3aQzt
F0WN46fthuFGqWsb2A7bMHZtp7FOvZeWXaic5cfO29hr1iLIem/TzykxW9feKNxvnylzq55TI33H
3mX8LGMAPU5ZehvBpfMz5J9F5HAROmqxjedMiiS+pEqdHUNuW5IkIg30mBLNGZQEFOVqCLthPfZA
ShaOl+Msq8d7i7ze6d4H4qA/2UOLQMOrQ7EvB2gFOgqZbWerLv+02HgLJ1PdunnnUqfaGW9yNHGo
4yhdHQvWPtgMlL8AmugL6C96oUIaAKFRt+MVrux4HbNovAZZ+R3OR3KQLdnvCv33UtknD6qtUIXO
TRvpJezrowFR4Yjk4WYlopmLZppNPzdNRXP2djy7NMzNwgQDVdXmQQ7KrrIDNWKo2rNs+ZgcwzJG
cRg3wZ9nI+MXBTUl03NeQklOQs+RKM05i576vL3nA8t/5CxsiouXiDEJCP2dx/CSU1sLnVR5dn4s
tEf8uWVTHh4Ljdwi786ifn6mCAuQ+zPJBcAK/V2huzOwhAt2DhyZEFbg7LBw1Cl76+3/5xE7/I3m
gPhQW6JHRNKIUpjqi43MsocwdZQtOAk4YWjGN9mSB8fURjSoubE1sl576To3eOmIp86L5Wn8qFXm
bzdQkCbB/Gc+Yxta1rHvlfDFDjcWtjlHksXvGMzyJ8UjbEITzvFanf998hDX9VNqgLKSrbF3s+PQ
a++yVVOwdawLdwJpa2A8EIQwzOcDovDfj7BdEVsY+F/kjFSrfvfL5pimS8ss4xOyTQBHcxHhpMyy
1hQoQA+m+KJKeOk8UJjwMVyVBHBY9CStB4wY5Aq8u35Npb7rfCvdd23UvhgU/lPfvPUnvaFAWLQv
+ONUCJcJo8gJsq8fACYqZvl7UYMM9tnxILWfQE4sKdCPjlabm2d5gCSJunOKg01Xj7zoeSB0E/h7
4zxidtp6MAipyXlyVOmbW5f7vNvYmJ3yuSzdst2n3qaWy9MokUJ5xoBsz6OKH/yA4dU9h6EACuj1
+uvjUaCMcKbnPiVg1Ey8P0cf84bCOpJo+x72ffWF4Oyw6Hn7z54W6S9V6T3L/hrFL2GzptwhIqm+
gEReZlTrv3eCDQ95Om655/7H8rzsAvSlTnIFMgV+l3KrD24koPjMj+q5Tz6SfXJUzuu7OvznKJVW
v9cWtV8vvT7UtxIuhDYT0VpYD4cRDYLsevTLR4XdBifhms3Ws5LpZqb+SSkrmIA8SHy7lw/C6neP
U8Pn8+KgU1593gkRixDcsnZNfe4hIvnOyYdYdlSIjMaeAAnvqT0f5IAx6WiO/rPC5S8925BAuKWw
vXrnOmhy9GJooeRU2o23Utn2aUCp/dxMG6s9WoRtFrIJYJLbNHYKOH3rYmko+qbv4/hZDnoK5l4V
37wnpTW0mzxxHVcEVudmaHNiLyfW7hPhBcSDvteyynUZ6sNZCvSTIWueVSRAnblQUgA+rWl8qHE8
PTUJjHyJQVLsnGgtKttdi7/FR102X0bLSK8B8c/bvyxStFFd5YVuY9i5UhB1JuyVVkHQ8UAxV5F8
0E8rrlhQ2wxcO6A55ACY/Iz4OJoK2TQakzur+eIrmxB/quWUhdXzOKYmWjcPGu4s+lRVUZB6tzIk
2WP3oWmn3DTHTzkrLEme1aU3fHruSAR9nmV0ipwlF//bLEOptFWu2SHRkKT7AL4oz1C2uO3Ip5XN
fzwts5q0LzaV0gOm13V0HH8fYmNbEFNBIvaf7kzjOr6gSBeRh1WCzWFgguF5bkQhjmrZUUWW8V3m
OvMWtam9y8bK2iSmasFFRYjZ1NH32Jl5e2XrHmPH0YH2mCCa54F5pV/HyRty+t8rNdLXcqWckP69
stKzGffDygIPxu9VSkq0aHeRH1ffZpmK5Ye/kPIRfSk7+81qMEkpuj46YUSQPAH0wwbDoiiESAu5
LaejkoEyAbkKXtMXEU7RR0swfpUDojyHpl8eNIv4nQ8g9iVufAhfWVp9j3p3Rew++gXv80VTyuYT
ZmG1ijHiuBTC6fZuXXxh04/jFAy25wkN6TJoR/crG85dNIrol2Zx0YhrICCZ5lCEaEVoXnx957qJ
vSsMjSRRRCzQ0vvhi2kXJ8/j2qop/hfBBUFolnf2K6244SnqL8sxSSEQFQVGG6a242oxLUvcV2+g
rNQLyJ0nvqPFTc6wBhdc6pheZZdde80ydt1wL+dPAWXBVQaLWo4SxKdWe3Ce5VPJLhdbIep+xbNs
taHhLZII9pI8dxTVysYuYmslm3YASaALyq9y7lBk9TmL4Pu6kWKgrQJLRugKUHFefDUi5Gam1uSH
2nWrd9zAN02jFV9xzvTXfIr5UIBd+SzV73K6Ap9zO7hs7GXT1bDJaPsvhSGqHRXxCFTmk0INW7Vm
nH3kdabvC7CYa3nSTrFw9vCUG6AAD7CsuS/rInlJCtNZ4kzKBsLpcMApOp9LYcW1mmjyS9kCeg7H
bk28vk+WdlCLHehFhQTp3P5fLr6fan62fz2BFnTtIm6LPQEPQqKAVGK9895iLW9OQiuhBc39OZLA
VRn0xn1anQ9/TIPN+uc0m83Snlqq+jRGBruHBUnEv6IEHmLjaAJu4mR+oMAnMtBE76rqhRfbriAB
e7Dk2B90Wy/O/bVs2hW4ooRAwVE2feOtC+z2PUTVdh5guJPG5GSdDcMswZe5jLuFnY3iR9PUK1XP
CU4gpHqKAVp8NbF+ngut1ZfSdiAOJK3y5HuVeKqJyW2MqFQQdEK3CUUSf7U6gSfyvH6CVS3AGf9V
5oj/BmfmMhp1tC59Lz875Sj2ShShIvKb9pKNCrDoJPTfSRD9BJwT/grUnaUbnKfS9DeQN8OnM3/3
lLIwrnFcaVvDhM7fhlN4arrcWkfQGG7q/ENBGnP4rtiApytiYmbgdbvEAEc/KjWy7kY3ZjqIuysr
ghCyORr8AiZKEt+bwHqNne5BppSjfcC3NMtxRlGL2HxL1YFsuZHnXF9pQr4ZaNo41s5ndkhX7yo7
ru6jQKPbHXQF/qfz5LBw2OelIPnl2tImewJtQNzXGv6Q7XwT8ZQczSCz74SrovOez+x5ZbQLNAVi
jXwZHjVsATC9++iE1fiWFDsKsHm0dkiERJVh3EfhklhbygStezOMcDdVWxvA13xmrm3adhJ4Ksm1
+dBPW93CiEyO4jI9AB+oINmPzb5xy3aHBOtNawcgE1WXNSd54O39/Sg2KHGdhuM/Z8hpYUh1Jom8
dCubTTm78YVWuioG37tkpo6geGqXaVf6Fy6+iLVCkpubKgine6ecJw9BEX93Ikvby5ZcYSu4yIis
38Tz+sfUOCUWhXqR25f5aR6HVldvep72B7lc9jdTpDy5IfVf8LG4bs0L/Dj3VlWNAbA8sZbx44PA
pzhnwAafHk/mFy3ed0pxTbgh/+Np+oSLKqr9eC3nPp7M0RNIfE15fPSLQMkOMFjf5TM/zh3lursk
MKbdz+G8+vh+ENNOxP2gRKY4hl4IJqRcPrrTNLTahWzrpfp4aJFKK2YTDs9QspWKwOJ4fyintiVW
SGHbePeR/+F0wH63uh+QWphfyTifxw4Et0uybY6KuwxyT19rMbUsZjJRR6R5YJj4lMumDQmU+6aw
OFFAErzXSbOU/RpgjX1Vq2xj+3H61JqWKsHGFaewFOZbRjRA9ieZN+yncDDuZ/OA75AjifoFMRA2
tBqxfnko29g71vNBNlvAxxvVn+C0z309KGkyDHNbhYZAZOo/WvskbVbCM6YnLsImsbF5wPadbk3g
i+uKFOBL7b0c0QCmydkPTf7jVJhd/14mF9zX1oF1MAtzSNkb4cwx6soRSUPqmtlJHkYzyk/9fJCP
ZB+W4TYgd7Ve/mMg5JL8x7IYeteozu5i/71fnkQuJU3ub+DaQ4ecn/Hfnkyu1WoPnag6R+YI/aYI
zDYq7ju83Rw6Rfw+lLVL2DK1cauzA3Vdy+ZjTm8E6lL14P/hoxUvLApxXhW9DvYO+P9tD47sPfKT
Z4jq2Y8JFisfi/bPGV7Y/n9m+ErVrsapBVrg6dnREy3BKwjSR111oErE5v7R5aSxjcL37ymPFbWe
iB2EmZM7n0T23yc7o+pgQVKpS0uI9jqWXKERXxJrJHbike6rnV0BVWdRjVZ7vXeWebPtdT0+yb5i
HmjqNFpzj62u5GnuA5qDLjVxqvWkopoXE0r6ARDaMk19sXz0xW7oOPd2MUHggLv+n+ma5tCWK2Xn
H+Oy3TQgH/5xun+dOMynlCPyIM9IieTvvkeTbx0XdjnHzTEkAkYYEQcAEIE5RRmM5WkYtYzMTlGp
TxV0P9UIacoR4Te6WAVtDXiId3kjO+0aNxZyQDAlkzpalEbfvFToUhfUozr7mTz/kvV18qy7n3JM
9lQexm4Okcflo8+2MCnA12oWz1j1S4hW4KV4kdPlAck123a8Gu7PIftMnNqWiRM2O71w+52WqWhg
soyqh6hPTw2xjx0+dx+VX2g9n12XoxyRc6JhaJdgUI2VNs+WAw4lKJuiM0aS0piPFTjbNDc/i7M1
xqhUDLjBKxib4YuWJbPhSdaSh67qzZBSXjjmzXgYq8TesnEMrlT816sOg+f3hFvnRU+N319GPNuR
W32wSOE/OIPhoVkyNcjVkbgpPkk8MNHpuXfUdK+mSbxX5n2XWlTF2hjG4VY2hoqxPSJMzU329zNR
BE9wxW//6jDwWqRZfvanbFXgu/BkWDp5XGeEOvtoy0fy0ERNsTMbzOqqIDjZfx8IrQUnaiiUYxa5
+lZ1GxiSzHj0/2PuhL3krG3713M8loaJ2x3aTF/Lcz/65aNH31S60TFyXx89j6mPPvlikumkK+7s
F8KLlbMo+Yu2lZ07yyGwmpMbeuCmHSC2A5iYdR1PxWrKnj0HS3ilaN1bmevX0hmTi0oi9dYIbcKl
u02fuj7zbpOPXzFxF4f/AaNm09sbg+0/pUg0vXH09tTLpUt5prirtZMXht/koEUV2Qsu7Sv23Mc6
scp9hrNeMZt8cPSjjKqapEPLINvyYcaH6ICitX2yhsF7w171K1/KHnAVLV1or1mu9pd7KzQJbLnD
9d6yHQCfhfosWx48X91OgXUazoeqF9M669vpIg+UB8PA8g0ViQJ9eWX+HqhRVMJscd11q1rCXqRy
BLzzIuAXavc4Q5XESM+CcJtTuX589Iu+9Na5gfrS63EeQH9orltDta8topsrTqwg1UxHh7tTIi2Z
DwZRkVOWkajyuRthV0ofWP2tUU+QqeaWnBtHpr6o7SjZ2SLurrPvY6wMRzUa+1VGZOt7vOLe2f5e
C8yscTeBKKGUznnsSKvJgQrMZWI06peutwwSyO1PL6OOTVqH4V8Jie6Ph/FsKEhat8E8M9DBJml2
uVYHxd8rukPMORVX26rLW9ilBRmzvN4T3CtvGRucbd3Y7UqOZs5gneo+eycYDaFeUHvniqiB9UV2
to9C3Duc3lhhaJ9tiw5kyCIXuXpocP6+H5K8/7P5XZls6MRQMZ+ICgVP8pE/FeEfTTnwjz7sKIKn
0s3jYiGXaFO75rfF2tXkoYYwJOMxZuHaCdX6qQui+Fmz6m4RVk31vensmzeoxi0Rg7lLHBPbhLLz
P8A2ERYo6+/VlAnEWmN7jlXclweynUtq2/LLEIVqs6VmdVznqLyudt8D4m8g1ZiN7l/1+cBdU3Xu
DRMSP+H+NRpYNulNf5aDchqX6J+Er+ODPIc8gMJABB5sSFOhS8PD473G8zowDap3yrJfCxLp+8ER
YOI7FOF+Z4Xn2Iijc1Hhpms1vk0kguZjIJybmdkifTJGpBd/r1BsqzopCDedKm8g6TTOpxH4uECE
tfNEzV350Yvv9twNssLeizk4SJagWqBgDnYargNHF++lY5nbyhFPK3PdBxmJn3lA9slRS+M2lwo7
5iCHrcC0q9hDTs7Fa1GIgwyOvqtj+tLgt3crkXbtmglCUlrlyifoiKWcMFZ6shJVYh7lSj9HqhMI
LhCKmr9kmkp+96618VqLuk7gTJfYtvQLEcl+E2RK9kefHK3jsFrO4YzNiPFjsk64M+rg+vLBZK08
WHWqn73iJhtGwQ/EIkP0tx8K5y+nHkWyZt+drs3WzfBD/s+qan4UGGW3aLD53MoB+VJ8tA8QmSHw
W6liAFeiulY04ftYtsmlK7EnIKFvfmCrPW6dqnHWcprrkyIAhsZ1dx79P6+C3lG9CdHg9KV3V1CW
3ZVqhO6KNy4W47VxfPSLCHfcappcbgeZJgfwmlCPhFj3cpHs5+8dd2PbzyEux7gAFiDC3rv2h2qp
n1lamL9ibwv7yvmpwLVGGuKW706jQI720NfhN9bum9ztdiizjItVNr9X8x/9RD38ywjET04XnLxW
xP3CnR86VRaeQqt2l5GfJnAt6XsMtN1wAcynYk6uIQZu3NOoxQT25wM1LttApSpItmT/3CVneRO2
HvfEr57jolXNhMVy1P1nJXtBJBy+ygPlM8oKO7BoI5vIRYkI+NW4rWJqFKlmhzHfjhdryrqbIOu+
dFEC7uVgBGN0M4VhvpajqpMOT1luzEkLltaZCF9GdFxyUHZRaYHU1hwvsgWs21n4zdHn9iaHmNpn
B0kb6BCUrgCLEYv471QC4fb8yySlYJjnNBX19pNv5gvVcQec47Tx1XWngapt3d2w5Z0oqM3mm4nh
bZxbskvV9fcc69mTnN/wkd3iT8RVZ54BgV597kKTAD4n8yimqPUVSjF9GQ56dLZjHGKzgV+fMn0e
VZvdoxmdyEupK15Q/zxZIApLY8Hv5vNQdyXiSiD6YzZu/UHpPpFbfwYwsK7JwebH5tkxrNd0HMm2
ppmzNYmuY3KOu5tZpIgESgWRvq0sQ9KTO9Kxe2xHomfP58cdvlr/1SXQbbbquNYAuq0KbmXP8pFi
ITeqSl3b6DZva6z02bI2qB9OSesTf+IqTSiWyBmX5F71i2Xf+ObKLXSiuMmsJN85w/PozTsiLwcX
y/Mv8G4rDoZeT8s3PfJxaYvTA99/qkPr5Efh+8VLqRrBPnAz3KCCb2EceFsfE2hwYhj9wFTfcpWM
+BRNb1Y0plssfsBjN8M+rkv+Vs9eudEZebu1GLMyvFLi5W1CcdUpL6aQW7sJQ/sKLtFdqCjCVqbw
iXZSZFlDt1yqI8If4KnLrufbQ5QgD1dT2+D4UQr16nk4pajkCXGShEeGuqZdI3p2FBygh2ZFpgOG
reC6rKbx04BscYHF10kQjgfKFv2VWLmGYBBjtaDQqk3Z4hbSmwhM9bTDWAYP9Dr6otli+tZWODZb
0b6ZrItR1uqTB0gLM9m4W3vRbC0Yjb988a3Os2jJve/PeND4XzRfwFRvYy//6DLEJHopNgZVxzpq
tUVf47KiKx9BniwtKuMX3GOf6iI0v1FKZpfJxuA/k3s1eRmn+amyTVhZ5jvVANUByTF3JzWuwCbl
aBtVUfqlPuVYbDjWVz3SJwTf7Ck9LG+WTPhiGfgh51xgx6xr9lWZnCNczNdTQN7OShqgswWlnH73
DZPr/Cb8XxUu3lswFG8K0VH2CdO5hDWC/2RgcB+TcvHA1k7V9DN6TP6SCSsRi/ACEsn+ZxoH9Vkb
jRm3fhNdp70ZzqFDQblU/PCmUReyKkzLWA38BhDxNPdFnZ9NHCcKSAovU5Kd+9YH0EOJzHpKeDNI
9HZb4I41Jj17r2rXjl6ae7+APW+b/TM8gprNZ1ttIzssF10nrkg/VmY99qiQzYNWuMpCjaIMpZ14
daaChOWIdwDwD1x/435fC7S5Kqw0nN6WsSLUXd9TY1aYOcJXdF1g98n2R85bUFD2HrfCPWQdfk14
Qp5dB5mzY2IoX9nbVlCfjKUJIJlhGeauvYMTr2P4iREb2C3twG25u+wpTEQfXO+JYS/Mqh1RcWDG
C9LrwC4i0tfViLG1SOyhvsiHFXVveKo/xiZdpSMv7G4LBmxflAS6UEeySp5Fk8P3EwR5DYlLX2TD
1EMsjvJDX5s4UrZQToZ8wmfYi/SNJdSLqpfVASH5xDcscutLyv3xqhkRmQh9/MlFzKZMZvKeGwjJ
S4WdwYKrX3DAdTfBJnzpl87aDVP3r5ccyH/scgM3OthF5vp33XZeYe4udHJ6+8AAmuDE3Y+y4e0J
velamnZ0UEsoZWTgobQskc16lzoFUNm6G9Sv4S2P8KtIBULkWvzMnIQQBgCNdaSUJa5YkXvpan+f
Te6c81+E/hhBfhdvudUWm7gsv7Q5zhOOj9NxnGloHvzupNphRwqfRLXWFK9N1H0N8DTapFZkbxOb
hErZ48XVYa/L602wAhm2XsQ/JCtxBdczqztVBf8sTJ5vWU9eX6+4dfGx646zzURAeWeHzRF3nHoD
B/qth14lXc4nLLeXaeCVZDSTDQZEx7qsX+HeN2tV666lr31GukOopqmfVO43lmLqcJxPO+ug4NtK
zD4x92mo9qu6rX6FWlEszHZpqPUvHdIokAc8NKsmXXl+8NzmhraLs0MdCGtVV4vCaV7VNHyvTDVa
eMbAra+bnSPHBjpt9OZCC9Cm1l62pyQeBxs3wXwDD0ORuOPSaY4lmF/XHu1F6OX6wslKF6+6qD0L
JIt10LTnfHaqn7Jy4w/soai7UReeAiGLmD4mFJ31iV8WFVmEnC6hipFFumyJ0B8KZfwJLV6HIv3F
6rOXxDL6PVwFRPgh6WIuzsNyxEl0UYBCXBKGBmKZ8/F35or0NKue4r7lN9gdzI3t2/pCKEO/ArTw
nqblgHa1Ppqj661wcEkXfUJxatjHT/LQhRhpkx19SrPaPiCBypDxdq9uQoEFkaUFBshYU9e/YsN6
t/rxR6235MAi84gY+wn/sIUzEkc0bbdaGX79gacRt2l5enMjYZ3hIPnw3tJ6VwZNds1GdHgQRZ5D
KsJNkWGjzqZupVOYtQIZBXdY69HSZoCXtSZbV/qMqCncZFdnbnCMQ7JseCtFT5OXWXufnRosj0Q7
xL1BhWaUT09YRfa7fMCnEWm4sYXQPp66KAvYzFLWijwG66q+15FUN9oaOznnmrVBtA7g7QrKeszQ
Jpk6CusFh1Cc3Soj30VQIaAvpN6yTVTy5ibqcysMrZtteP2yB5b91jS7TrGjZZ7H7ltL0n5ZO5Z4
r+NIWfgCGZAxdtYiRlH/MeFUQaFfV3wqFTlRvLmHfWmZ1oqS12bR8nP5OVhU+kTUtXxSVtwiTkb7
gE61XWgiND65gIlFS6nW52Dj4hMlofpZRJaAxYCAE8E2+uZi6j+Jp3PDllTdp+b5sIFQSX16VkNs
cXLrz6DgJ2Lw0+qTErJhoXVmfQ0U4xCN7JBUq/MISDj+SjbjcNLPuUIV0RB9Tm0yg25gKgZj0G4q
/NTVxDQPkc09sR+YHdZWUX9u+FufBhev2bnFDgeTQS+j1DJ1rBN7bSJK3lWZauXWJvzLenPZ2bzK
0o+TpUiGflEqWrIWgTFHQQUizbBG9hs0fEIGU1vaSMY3qqo0G7C839wuJcXcdNQwqMUrOZ1xg+lx
u0IphOsrIVJQPkZ6qazeWYxhYqwTQsB4ZHVbvUi8Z5g5/WYqz1g2jjvRxP554m+BtnNEs/iWRj4G
5UDeF+nspIuJtXrRAlHztZ+utjlywcY9cEkgAXVdOG+qfe5k1S4WS4oZ2o3hWstA5PHSVI3kYvei
2HuT5h60aDIwFpm+FqLYtHWBf3DTs6MovXfEwStR9zGFL3z//QnF71i5IX8K/soEjykaQa3t2Gs/
iWaLYAKtYPlHfvIpxopjSoZCn5IVAPRXuCVnff7pDlICV3Ym6pXIs5VS1hYX7pDCBwICy1z41lJ4
mbNQs4JEJJeHFnDlS196BNWtbNMIo1z0BUGNwgvcVVIEOM+RWV43UWmvoFR3B9iG9inG25QPHXaN
2BXHW83kBzVnC33BQ+eYGxUiXeM4Kq217iywi9R2VIBSHYtXdlG6odppY3IOlcZ/avmqLpyg/GE6
k1haZBl3nWocYXUTQh4dbY29QrHFVShdmvFbY2vVNRgHnE6V8iu/3mSY+3A85NaiGztInU2gXEAP
iPNgD8oiJ11/AlsRLnVsA4SneoeopZ6vIMyTtPWVaDfiBoHwp6g9TFat0t86mgaHAZDIoqT8XdWS
M+WNGz4Sw7ltyDYmqBIPge/myyxzT6nKLjDAPqdzVZh/jb827BGzmFY5tF7xFoa2c8xb5Wc98EYN
lmZgdlrl62ZM/moM9Dv1xM9iIq6FqONj2vXDQolH8EVef8Gdk2KohMuKamcHPLv99QhIfhV2VEoL
38fuqsygdik/zcHsn0wf+dZQRstIDNaywTdvIUoweWC3KAE1CIyO2LW5Y4fBo1tUR4h0Z7XmlspA
KmKAiNKVGJYf1YXrMLOfauzRD0DUawzBu2ZLke06GhRK1qoQ6yYrbZBWlre2KZ4VFcGbK0g74nL0
RQtTDCJrzeQblvLl88zLJLBgUiZMkIPqv+g6r+XGca1tXxGrmMOpKCrasiXZ7uk+YXVkzhlX/z2E
Zm9Pzf/vExQBgrJMkQhrveFirzHRAamkYFrxS1DnEd5l91F7SXyCo4SXPRLdXWeAlWNZsOWlSHEL
Y1QW8xxvsV/9moeluemdkVhHv5vmvD3Pnf0SO/2MwxZ0FwbYXe5GH05eRMHs6TXuunkg5shmMzxy
g7AT2Nno4wexk39UxTxvG0JmQd6CKMdrs/YrJbrgtVk/lXMigi5kiipsVLGc0Mt3Sjo6fl+kqOOF
yZ4YXH7KRHm0Vd0+s8bHXcPqDyZSdoamKfuaF2kTLq85AI6pSONrx342skg0Gy55kxheSd907FhV
xCEdnZ1dbUTzvqhtbZsCsNnEru9YKb6Hs8XyBkeuAoTk1nKya+LFZ9ty26D3eqTRzELd4WJgHYSj
ejB+GxP3gxoqzZgVO6SnAjHg+Z2Qed5ECncuXNSgc7Ccgq6c70LPYiQJ4yjo0/6rtuoLNkM33bWC
sBD6olAp9Xijel7o94ZN7AmPy22ut3d+KneV+ftO+DPfxUq9jRZj6+RgZCKCcqD1nTaY8jbdzjrq
9QbSZR8J8Rl4rr4CNhBQe9/6I0sKrERRNG1QggAdXvW3JofCZZAIxIqLEAYI+nw2l43KShprOEzo
MvEDmYXpHKf5VQkb4Y+YSj3HnfHVNsnDi7E+pUMWH8uF4dpUgHNVZDNq5+ywy4R6eh4NdasJwuFN
o6mMeyHUuRCcUtadenRMUQzLN0D3m01oW+peRbfuNDZW+ygsAQrCrIpxi4bAFfNesYOjOftuBiF1
EKifbWb8yIhbNkctnYbTPMXjSR59FpFtDriWAZ2CU8NM7RBuB9++X8rc3fPj1icjV+uTTbxr1wus
NDCpO8UNE0NasGnz4CX58tPcnmTAkM/7hgSj6XpnohfuhlD/Jda89pQ15UfrFgRQSnNqDyIp2CJ7
sJrdfDkhNrKcJmMocdrssLy3NSy0LKvccBPM46jkI+GF/byI8sQsUrIJmsPAGqoPOwEV0COez+cT
aumsc1TgV64kVcJeyg1PsmD5yjo0yS4WYfddqKjtSQzt3swna98yHJ5wgAe7mLAs3TRt9YbK+s+u
L4fHvZJH8jYlwtJYqYQCOVTg4fsQoTt2tGFxkkfuWp3ZcfB7b9u6nPnSFPYcTic7eofUVDPQ4SVW
GewuyMp6Toq0TVRqfqc22bHvBQl3scUO6aopXhqUM/8YyTdLq1clCFbwXReGPoPU+gUaBOW6S6Yw
XMQp57MlRNlKDcO9yJvD1DWrmm2IeXpynHp4iQqLNWCws3GS3wAxD/LCjngnbYe9oGasqjrrYacl
Ndvf0EB8HhAlUiHQv9+q0mNrNZnEa1a/RIAO+imGY+7XDjy25ocr8h/EXVzubDjz5OqWy+549UTU
xw3i3jGiOfxWtT5Xp3YtZFUWJmIePOb/63QIOuAfvVEv73YLnjEuSGitnvxmtL+yORkQaMx1O8B8
FoGRMjtgLuGR1KFDVPcngYrhBhuOTeu14DNjB6vAtcAKXdstv+IQvSgEDjWlfwpz9IdzpUg29suA
CcxuSMZrGdZPGePAqSywgczr4vtS4OuroDW2QZhROQn9pSu8gXC44gZO1qLoZ8ekE6JU3JD/Kxm7
RYGVQ3R1yIqFxT1xxvcWz9L9uIYJVMsqTjOO23Pb6udFE1so/N7k3IeWd9gbXfCSRfXmSRqkQwgx
gkg5TkelsjNeHfRT4yVBlMZROlZNxBk9xBuaMT+Faqweol5hWQUZ68ytOaIFo1gbQdZ5o8yAtFxD
x5I+Mu9ovpd1nZ28Svzix3b8BdDq0ZxQq3L1tN8mpMj0qfcuUyyMPUHlGtaYn7KF2FptV72oBaTG
kW2UH+d1uhnyqHqxUjLOVYXg+VDuIdpjIqkCQhurJNwYc6z5akfqWGR/gfpvz2GJkmyItsa2U0SD
cXV5MTQU+2qG2Z0zt+4x7+FueAo7ZWGJ/uecxXtH9PsRsMzdceJqzytQHkLi6B9Vif9VmSrfh1U0
03S1EcRojLG1yr6n88agzpP4e4QZCJEkv3Jm8+uInqgdJs7vIiaexrygl4r9kocsX8oobTatuhwa
s7N/EJl3iQUwRjlqPxwIltxIDcJxGRqIVkRLtlXUZUddIafpFKY4DKEn9oLUwRaUprEVSt8FLB+3
VT2le7VZ4x0IgHYlkdY+HvAA10uEMePxVsInMdIq+RpiNAMTnGSCfs9qtVrJKwhiGra4dZP6te+0
v8qpxztzhDBJtp88TFVAeU49dICmchtlMH/jNCsgt2YLg1TQLzinN0WNSuYavVuA+k5G2xy8sVXe
1SUNYs8gpNrEBl6ceYAOa/QOUvBH3Lvi2WzxPTBU9NqXEbledyhANlpVssMm3f3aEr9uPRdsfRcu
ZwKfEarIyCmNZJAPxkKEumRD1XmT4TuZo72wA8DlvE66fQf37J6YPax3MuG/W/VgWl76q114YAix
GFevyrG3zArz4BljfMU4mNCGEpc/8/o3sgIJOVLMMURre3fQxuEuShwIw40oWVBn4oUQw69F749i
ifv71PXudUDYIinBMy8j00KetAxHMv+d82VPMuedkUvLN5/1x2nZUzbKuixk98+rP9v+vx8hT9si
lON8qBfKMSLyCfsjYVZ5HFaTxiJ6rcsjOd+MiUonWf/H4ef5z+6yTRb/apOfI9sWrS+3hlpjtYaR
aL4BElwzqa6HqsMShnDqf1qN0WRBsJ7PFSC7gb6el/XHpY8yXkgDKpayi7K4OcmiXqfZyUQXfyPr
Zrf8p67EHqvIEVOoRY9ulqbyOriF4QMiim6yrS5sRvfUnPayTRYq3HQ1mcKnR1NhZ68Rw9jnRf3k
eUdTB+bzeVHZiZb8Dhv+f7SlmNNp2qgeP9vYcfqWZhsvlZlrQeLW0R5PZjStlca6qLWpXkKcFpj6
5v5762ofBUDku64q80mEcRHYZWxfq0WwfYqWDSKH1dcExMU+NWrsi/MU1jLsxAmpOU33xu3Y5sRS
wvLZrsbuCd3nvcsce27tmSWSyPIjzLF9xpYfo2YHU1AP3HebOxfoh2qgsO1iWIns56mfU1b46nM2
9yfEUIqzN7H2bNjcHEBRCZT1kMpclAL9uEp8jx0j8rnR3p2A/nPZt+pX9NbKbTzZZaAKDSXWeGCL
OdS+XWUzXg5NuTfbikyPiiCTpkOUY+m9zcZRfcdbDcBon61sCiJJeWGBhzcj46+0/mV0Q8dOGUDj
EFkfYjLrbQF37pYniBTUc/WDWP5ylk1tpA8XD7V+WZMFROFo10H93sr+sq0f9HfPGtsnWRuTSpBh
mp/7fvHAqfXxtiqy6VbGYQkNNpkCJZqmm2xLKha7gKMusuYNTXNOmuI3MjR/d8D93UEOYwSDsn6G
LAr9TzJZ8VV+jFeL5KjiwbH57DAO9bq8b3GWXS/CbjB56pXw4mFcUS3Vdoa9+6qJAq8fFBV3jhut
4QmGbdmGPvG1KMmgyiarGgVSxNVPOa7LpmQSi6/Wmr6X1XTpqhuqtX9/QpntFB2gksS8SpArcNDX
tE4dvKQZX5Fs+Q/o9tGlwyrK1MIvn+3/7keIHw8F1dB38vM+O45acp/JxrGzKSYfBafqGclA82jM
q35Ok8wb2SaLsVKr534tolQBzqkvYvevE5+dtUw4SLaqr59N8gjjqur5s81Ni98qDn6bsk28jdt2
SNDqpIzjOfn76LPNVnpABLiMyx4KGaZHtzJq8oOiA4bBRxDp/NoMV/WW/j0iEBSErBlwFKeqxYif
syeBd+1Y3XschivIZ40VrmeTKS4OKWbvW1md4qE+zgk4E6Sa2HvF9jvu5eDb8BN5VE2S6ge9A7nf
T4P9PpftdIgRz97KzujHZ4e+rZdtZMKVH3vbOYUtixI7IzqnKlqMSFpuvzljyRbMiz9kzSq07L7m
CWQtcUP7zTAtVJL64iqbqiFiNVHU4klWQUyZfjZbXxt0Hrb6jFSvlYyocw6JElie575pLI0Oasmi
TlYrpF7QX2ORIzsbDBevMBjO8mQIouPti85jPfrTYvBe1fWrun5o1rPc7T2vfJIdGwRd/XAZcDMM
7Xwj2/CODIMYPf2dx/7eS+oREg1T3CwnNjk3uboTEu5ct1c4CyqLb9i6ODh5t4udMQf7GSX7ErWQ
t2i61jUu1J7S4Oc8rbqXk30nSGCR/NWGoAKV9a5kI9GpXP0yRBmz+1IW75Y2L6zzGeU8x85ZixvO
WSTQnZ21Oio4cQxe+IHsbv4ORBi/ksHcy1pTT+2bYxwZHZPAFs3eARWEULHuQd/KtMNchvF7NxPJ
yhtSUtBo9IOGpK4fkxNYo3yOP4J0CZLcHHaEsdbYmMtyvrgvg1GivVpEB0/f2isL1VbH9ioLPT8Y
pvJilO2XQVcSlPmb5YUvjQxHNROvztm7KAa0yJTksR/ZNVRDHQ1BVLOq7305voZho76lEUqTIG42
remF94K4VtawVleVhvuzaKCL1kIexesaw67M56iM8keTNofJSTHGW9rlP2vbNQ6dYUAVxydus7DE
PRdN8Rdr7+6na8aXcS603y36DZnXWWyWXrBG3LAgxzFy6nvgElaGvjvqU9GKv0a6dRO5GsbgaXdM
APL+1AqE4ZTX3LOsm25X51ZTy12lEactlbQMALDUJL2TLyz6MKFBmNaPey/ehDC7Xk0U4AkE2MnP
Nv6uRsLee522ovNLF4V5YoRlGlc7vDYI2qogY/EtuIp0Kt+mIV3ZhXl8ktW8QW8U0MQTzHv7NRwW
8lDD1MDVMObXpDVXflna7UAFp4euQSPEUsqDMWaln+Z2eyDo1wbmSitnZ27cWPrz5wU5SBIUW0BQ
QaqQ6CephceR3icEb+yNqV8npb9FghHIYKjdRaFeoYRbgvrCY+Edb+DuBb3/q8Vu7X3EHv7ad/pO
nkP61DsPHuDq2f41MDi/m7Hj3YsaB15bt95Hy1juAlV/eW5GCI5Ys+rLmore4q0Zidyv140ki2+l
Xgayhg58feu8bBeHtfXeV41yJb6/l+cGz1KvTtgeHrXabK79JI6mmqnIWuiHrMnFpViLXp3OIu11
wjXU6qEbd6Or2GgZ6fZl1jWHPe9SbIjooBkgG7GcsS+pxRyzLMW50LGrUCeNs+HSi8BMkhHB2rUu
T8mCBKbZVeNFVh4fVTQdIu5dRRgVZ9fDNCKLzWBc4TNgtTGEIZTDZLVa/wBJAJurV9gzWQvgRFTn
Xqe3cFVxRDP87VGVZ7S2Hk+JlV2KfPzLrNLqWBDxuoxj83eBAqYT1Jnd+P86Mane/KzzVT779oaj
GZtuxqgdADnSIuunJD3BoFlPEQwww+jFyNx5F4+QKbVcjV54kyAJ2KNYnhLgVbJN9nOXOnqRVSzS
XmHcEWVYr/9sF02HfFFrK+gyRi1LuRCP3SWMYZxSlGlfAjCGYjnlNUnktS0xGT0RAoqAc9j9W2GV
73XYxBdZ87wlXKGVJZtdTk59quyVyU7ZSJfDm2qX+rNdO19AjPSAXuiBdQQgTxPXGCpxS46paDPx
JKtaD5QDMl6OFQ5n66VMj+HkgRxeq8h4Fi9iSh5/WDbZ1uInbR7hpEMHq5gIsU5ooshqMuEGZZtr
IFr+LduqT3AxbCxp6JzrjvXaQsGVNfn9+kg/5HbRvsrvXqw4r9lKFRxt6N+swKJFx+5EVutYFTya
5Wpws343u0AGKUUIaq3JT0vC8TWvCfGSWCa1Zmmliut3155skgUEkpeGsdpEAlu1yQxFtpa/OzNj
dBpFzncAxOeWoxiGyStGTuIPcYuPhUjo1xoNa5+kfHwv0XXb9CwNNyP7lQsIjvxQV3Z46g0Rn3GG
Tg7kIctDhYjni16kHznybL/6xbmZSzx/OG79qywqe1OZ2XzScDB8cVPQN8R+kl9HEvEdEXw2Blrk
ppd8LlOQOFF0JkW6T2fxZovS2CDHCXyjzu3nXgyV2BSNxuPNmzrmxYssFGwIXoiGGgCqvjsoPPpj
BgPdnRryaVEzArgCeg6HTkVjc4DF4vXzGbC8OLZd86PucuVoacXyZg0Nj938qoWt/mGL+GcpXJ8E
/fO41OEutuPfzVBkLwlOAoGWO8oOmr76UVupxqK132mubr/H9p6UWP7FEGLaGcrqm6fk50jxfrJc
V0/Yd/w2k+rHMMcm6Z3GOWggRsmyuUFaIzQ2t2mOAhPkBy82sm8TSSKsHFygSA3JSocXO2tmb6vH
pJcagAC3qtoTkU9J+eF50ZfpPe9RJyZLoH1pROQdLI/MJ8D3PGhi5DFNB7DSBBa+68bwyfrmwvq+
TKV2M5A7h4jeYNNUolhfERGzkLsk8DIT71VZm7eO8TLP3/SeRdK16m33sBQD8oczAOXWJ86oHDSF
vBqcpmYHd15HHiQ0Tj+BeqiXnAjYFn0le1va5cZArfLI9IjEph19bQq3vQudSZsm/cUhcQ+424mJ
mFIo5hw/zV76cylx6Z4ntHOFqP8IaDB1r3vfoiHqfAs3hSvJWw25eSs+RVZJVD6p3W1UqsYHyM8f
k5XWf0xUMMkF/U6GoYH8HROsr2rEIaZ+2KiI1B2xtZ9uaqUlrw0oFVmTRWPhOgNxnuDY2kMWYa2D
dJm91TlkuiGjogH7Sw9gI4LUnljwaKZ6X0itBrAu7UBWLYQUL0XqPcvaCLrwPhmQsWd7fJJNBuyD
vZPYzbZzM+3ujUYPyhMA0VqTTZjwIfjW59lJXrDOPkeDmZm1S3KotHBV+6yH+xICaTWT+iprVaFF
Qe6G5U5WZ3Y25Kt7vMbo6unacE+UHISAMy6PNn3xtOPolTZIXrrIgkXJjlejeJUXRK6yBFmDHZo8
yaoalxWd7MP6acpazBOBPwXSwFH2INQ9ncIKFajPj8QF6oT4avb4znjTVX7iLfclJdyxWJp+70IH
bbk2PuVFzExX9ekfu7fRlWbtdHNi+5ZPv2pPGG/ENP3FsOYb84TxVs/1zzhDaEKeI0Sr+ohTegcQ
o+abrfXguUZMw2Xf0tCjU1NVJNLXs5NKpkftEgt381fm+xowTLsUJy9mBQEVLbnJAnGUKsAttAqy
/7bpS1JsosZDvNvWk9sSzaC8Qg/tb3Ofx4lxd6vBuGdCYdAH03KU1VTxhqMmgIfILtpkG3cmsMUp
kkf/siONPKPSerDXy5uo3QF3DxFEh9vWKINzk0WWdox23TQfnSh1bj3a6Jc5VaCZY6wGCjKCHV0I
4jzrFUQE4ytacuxpwr70Qf12ATdoDgA2//157fCnKpQwgNkPMEpflBtcOn2naN3wqMq23my3rcZ8
Jmtq1FV70QCwe1T1kKtEsQ8BbrzIJrywSOcNqeobehPdZdsiwpNW8mLIWtsr46G32ooe/FFZjPby
UgMOeX40wYI8Tqz/N4ZTJq+Oy2veo51lL7q5IbdLptiYopssPDXeq5UhLrI2h9jnJK27r/Q8yXzR
rVHgtnE28myVMMvnlk7orMvS3Web4WW/PVVl0hvr7qphw7v57Qw7a+7Umyx4jlDwGMlWf7aF5vTe
4hjxhKKPehsj7Olbzf7rs0PGPgXlja7bf7a5W8L+8+NDu3FCsAIZId+a7eUJI63XHuOVC3NgcSGF
fhohQZxkzcZeCuum9YSXxzetN/vjP9rkZVZX/Wj7MNpqNfboSEI7V1m4LVFCB0IADHXaalUBpEsu
pp22GRzVe5uG9T3MasJrXprsZVuRlMQqUyDmcVnV/tKE6oZnPzzKzqbhfosqVIoNE/hPrdo4zzPM
4ryXtPdW1LeeQOEzeq84cWWI3JrxaiQCHRSvh+nsDObIDeBkDHxqSyIVpJRmt3d1adOXLnWP8qRs
wgRHI3jfeUdtmerLYs5nu42xXRGT8d6ZU33y5nYAFbRExXMb1UFZB4o61duuc9qthnEKwCMcgMzV
QG5cjVvSETv0wlQDy26+dEZYwYcfn8J6fLbGCMX2mJwUvIQf4ZDurBjBg8xip1OxAsDvuznMif1L
uCUItvaojhHMCSUG062O+rZnDeJ3rD5K71uX6sVGgAT250SBSBoym8tsH/gY2PUmGHRVmU4gJt61
1kn2ERMCAW4VSDog5XHUz6pAaw4LKoPkAuwkV9nns/7BvovBBvTCtjbUSzHkx0VxlKdmqKHHjpN7
LEYIcIbxnnZTyvbPZZ8M2rMYY/cuCks7LWS0iXf0BBONalOUSw9naqPOxoAmDdF66ETd1qtHPH8F
cySb4Wd1vGpx572uInwLJAZ7aUx4j5HxZHb4nSoTcsFV8oGm6xsZoW3Sa/Wusnv3PBa4gBEI4PCz
WCYU4G2jOSNa9gWExXwM1X7c1U4cbkBqhJex/MXHxCfkVowNus+T72DMtFsqRXsqWKsW1qxejZxP
nppCYNOm3rFh0YNCEUGV6XDy8KnptKk9tUPYBqrpTtvOwfwyd1uxVXv9SzTjHwBiaggiAUVDFfXV
Av5xbXTzXUmT5lCg1viETCK4EuaUIO+c/qmuKqIk+gR/S4R+1CzjE0CCw9AiyNi3mV+29d4rZu9Y
GkuzzVk3sLXCot5I4Ea043CwmhURGA1aYE52tgMg/AOppu+McsXBJEvuc7dGHzjc4KPORgSP58bu
FOB6Wd+fNUp0EoBroSXBjn0wmO0NG7aN+qPJ9AVendmeJ4AGR2UNeBjdVa6otXVZzRKFx2ggD4I3
ZYMWK5IRydSr73rxfbSVS57D80Ucxc/TK+jlP8I1mhP5N5WZMGvRXFNPS9VoNxOGh8ljT7rXbqcM
/I3T+EYZJ09D2USnaGaFUWi8v0tc+dA7a+T2pvXprbHKY+mBJoWTvC/4AwRGRgzVbtp2H9vLD9dU
3afZzXqfUGAfEwp9gB06CG7taDvHaIxxhIgg02jocmpVu0ZKvkAEKP0pTX51RX0ijGwemMvHDMQK
8lbtjhv6p82xiJkJw5N9wJSjb6xXAiP6JgVdtg3T7o7fGhwztzN4iY3qGLeMg6li4vk3dn49EBNo
y1c0TdWncTWl7tfCMReLVD3UjnIT61EYmANIvVjT2aEozsDYa3VBlGWuDyhrl1TRL4XMA0oMCYpC
hDJ+jtZUf/TImjNpH4YyxPfEhdOkR+RA1Bl6qsfy+DnqAPKIKzuS3ifv2dTmpZ3zYoMbwHueqjF/
3rFWCPV2gVz8MnsE2Ft9WMgKRzeEVZg++waEUoh5do2y1NMM8nIT12CzCMYCGFfh8Jg9wWuRRzvb
W9Vnm/FX5IYFAmUG8EZXzwExmCXAw3AfCwe9fQjzm0GDytT/niANJsB+g84DztfaDlFnZ4PPl+oj
NF0FajWAUB4UDFg0VUEMEr2YKApJLNTufWmW2xzb3ROhxsIXw4IoWtG/wF6+EWnuNhZ68kdvwcUv
0UPruFrBKuHonZQsdE/WitPBrfZ753pPdcIwa3YKw1jeNAeBwlKvxd8mgKj7Zhi+4X1gwAm2o0Cp
s+V5wqvoySF4XK0E4ijX77njnsE/LKyy55A7OH2b2bUT3YiAL6U4xxkDZlUVJIoibQhU9JFJ1q22
Do3bVBsrw3oO6HoFKM6zAN0wGewgM5+ckqSUXqG5hXTsvbYGlyhPpW2zNN3XS2/ux7bx/sq9N7hM
g9qHP4XdbuG8M5d6K0RG+ZkYo19aRXTS52j29UbttuzUvcMI8GxvgQMFd0JKSgnZvA0Q7h0sAYdQ
NbesAJ89DH5f8wmNIocaYjJZ0JvRW1ko9vmzaKbKeVRtVv5Hu4Ui1grrYoWsHb3JAsfoFgA9G8/b
hVHo+bGH+prG0OezZd7oasSrGJrGWbQpaVNWH7/yUg9K3HRPqkC+CaGoK/alv63VIQqqzhMW0fJh
ZHfGRLwWq3iOWc7YCZttf53Gfrn06TpyU/PqqL+2CUvdps33deSosZ87/Ixgwo5Kz/5jGHNWHlby
keU6Oodm9WoZs72by4T991qE7rPwBnhovZYG3XDNnS47xWwPTnnoJFujggAAGzs5W7Z51SMD9oY3
80T1vjWBuCK+lwaT0l6FHhJcIwbD84/AmVYcJAbMXjPSUIWBJZrW6nUFAvO/hTKQL8K8/FB52GXg
RY9dYw1SYy68njALfg0OsudrIkARWGyHJ6XBcAuOxBBkHhzraASNtUTTwo4z5FpCI08ISh95UKtz
Zy6vaixmqB2hvZ1RpfGXtYpMweKPJj+WmbsAzZw4h1cyID0pNNBFnlmdQWQcpgVGCnCly2AOV6XH
/wmH52yrDw0OgBIzF68Efgv8WeBMSwmnQLiXOdc0loJD8eKRmjulXfMhgBu947UB2rD6HmPu/q6W
uMR4/S+3Cnm4ZZTAWUMFrdDZ6eQ8UI7nas+yWJjCAFh5yjaUvdEAj1hUylIB7BmCFFja0jzJj6mE
9pa0UXks0pohex6cbWulwENIKQCCq4RfoZiWOBXuxIrtY4ZnPk8alN4WoIAyAKzKOv4ekiPhc0qA
9ZCJ+CNGCg7x0d0ShfXWcTCaXJFzWwDa20zj10X/N1f8fGz/sK/pz/1U7Nu5ZZoEFZg5WbhX8ZYl
7AhVsD068deqrI0vSMijyDnf9CyyDvmk3ARBgJXequ4bczUeSL+pg3FIvTkmW7/1UuFhNm9dUlJp
fq4jX9qrJcJ/Bohx++ya+vKk5enbrLJLjZsIGcUYyvBq0tSE6NpkHX8PKNDHQwEiKtphZ5PwBstV
2w/hiHz5M0yOdge26yKNrSxsBEzGaW3F1Zf52G2r3PZeYQE4L+ryJkDwvRqAEewywu82zb7ULAyQ
r0yAVtYkU2VV5HrBmq8uAGgqyj4b3Jj1k5EDf7G2ZTQYPvbi4wF2RPU2mG13mGGL+LKq420N3ri1
NnGndJjrNvw//WBv9Tr6tdjKsq/SXJwR/ngdBWBvE1Ptlwgpl5eo01oyw0hhOqOTB1ZrN/saGrgR
wc5QMiTmCr7eytRwJ6SCnZgkYxVtHDEXAbvoF4M4B6P4tihehhiwGJ5Wb5iW9cdixczUK64uBmFx
NJ2XZMWNtsaiHgFGxCuSVBaLnnwoihEG6X+bZLvsXqyvXXuqI+6r10On2xRVTimBnp0Oclprm2gb
7hbVYGEYv6UdSIHwPndRvoug89q9Abdomu8IlaNuiOfdQ1dDYoQkbqgw2TC4qYOSd9f/jTUawhyS
5PxjcbvoBC7LEgGLVb6JPJRvtNXAJTvIw0wQQYKFxb83tRVoX7fXURCqlf2yQgpZywIcGoFbRx1e
D+EmU7Q1jkBrBBYrIKvy1VHKbYbH63X5ZY4TKOb1xnXrJ8qjT3yirWWqCCRUUTbOoliKg+yJpSZ3
BllEvNnluX79EHmEm/uysZ0i38pvmaE1TQIW4bPV1W8fdepeKow4ng/JfTqC4fw5rL/fbCbOoUSN
WuaAZZHJ+y8PU7bIpLQwvpPVomj2ca3o+M+s36kE9xnhsHGQf1J+DS96iZNmQpxkbAKvrn/J6/I5
gmO+/oyPX1g2SrwUrvcpu0tIo59tc60Pe6RW8GQC9PHA/sqnAdotGep5yedA1dvvEg8siwkY9dDC
ryOeiuRI0Uw2ZkSNkzPGu10gk94PnFesRt9GmIuB18X8ojYSors+6+7yt7cz92Ui7rMTrcGwbuEi
fiQct2bKqlPusP3rcRYGNPmfHw3ssA6Euou28ueSv4Y8qjWXtK48lE+BFesheeVh41VjecLX0QN9
Jg/XAiICz4aybzR2UegLZgIgAjDnnB2NCP5xKK92cKQAiewa5elxKPIRNJSdHOTfm7uOGHW3Tfvs
i5j1k7xzj7sEtXRTWfmylfda3pWsr9j/9xriKysGQP4m8gp5JNsej4Osy8LIcQzphhiIJqKP03CT
P/zj0ZS35vNpkGdaIp+bBgz7Vt4K+SX1seX+9FGl+0TQWeVazY9+tQ1B7vJxf83SGQXAK2NXsBrg
qbtrTdnDtI13pYDo3OvLTV+HDjltF6nt7EUkQALjurdRoXOihNuhJ2RlZfX//OF/fAd5iO0VZHc9
1h89H78eajIlSBND38ohQM7vA3LjBxtA1nzL4fI+bu4DTvGPt+YfoIp/30GDNF6VwJoUHfbdpSaC
1I2/KUOhBp93mEHwpDsulO7PwUUdXwtMLHfyu4xh85LbQt2h0TgKvyvip37SFWAe6zi0vtbySnn0
P9u8oRYIB8TZVj4JY5rvWMKwdVkfBH1G2smEY/35+Kwd7EbQwdT9CQm2g3yC58GaDktpsS1pgtKZ
MD5yV3Dl//y7dpUfwxissFcawBVWQMrnsyfSZ1dfAYxGZbervA3D2zosyydJVj/bKqI/64hk6cIJ
QqeZwKzkr06kMEbK/rL4fFv/8Yg+DuV50XjTwetMXz4Jj0uwFdgrH31HgkCOhWzYuz0K3cfPN/zz
WZZtshqtT6E6jrsOkN4+dpKdPGfKh132+Lz+34+grMtfTR49rpH1x+G/zsvqv9oej23d4PX+GHqw
lSPBn5vHCK7cJgceU+WA3EYbhPM6cegeRNNIZ6O66Dt8KMjTsy6Qv/hk6xiDOv/H2HksR65rzfqJ
GEFvpuW9Si3TUk8Ybem959Pfj2DvQx3FPjf+CQKOYBUNCKy1MvMhHetHi7UB+8OLisVilLNVDXQi
JSilK5uzMcWqjn3+mHZ2s9P1kaVEpcob2cuw3bQQzMDwmOwE7mBIJ7lIfezKjRfkD1ZSfLjx4qzi
OZhfp6UsKpfHZHlWRJesi+tDi/ygeBhFUk7TtcipEfAlPQTzJK6+GCQjnnEgZoXHrnWB1a/FWwKq
nVqR/VDb2dpbakCiJPYtA6rBW0B176bAUvhcsCaU4iN2cKAh4RTf0EfqS9AS7g6NyVZcY5GI2x5O
yxOIctkjD/GPdFBPTqglO3nsz5GeQ1DmNAcxySjM2jWY3Rz23I2fefMXQKt/AcpPjmJAcedFjpm+
ntAwZtD9GjvnjrycPccsu5H55KJ5tkvFE7FMBrIiW0eOW36fWvfKph0A3i9XMU8sZtJo+swkdmJs
XAO4kACVgAt4Iy5ZYyXuQD8quuBbA3KiwYvSK8Z25jETiy3idYv9YFvHgcAc/Ll74JFwFAfmOkEx
bF5dzbuoQPEyfG6qMk/CYKlvpRZpOzG++F2uGfTHWn0YtbTeybr2KO7qcmtFLm2an6E2BKs+y2D6
B0L+d4O2TByS+PaL8rywY3uao0jD9oEY/62SmCno/DrtrhCy6wdC04qTQO10QVOceBb+5H6SzPdX
3IlljlluDB/o3zHwTH1wyo0BQBpaDCS/QznjJbCZwTcwBG5zLpm4M+Kx9mRsjwbhwW6Gbsh/JnPR
YZnRlzs5P9DTfL9chKVV5ESX//9QrNV60EtX8T6JlYL4MaI4r8WXssjNlWOA7AcLWogZxEJXasyD
jMai6CJOOy+5RBaFTV61OYtf+29Y/fyhFL/zwypjPjZP7TVhARccgshj8KEX61ecI5iuxWsyZtDB
rL1B/wbXCvZkv40OWeX78lZ0n7Pu9AUNCAZBO3xex4knVazolmSpG8YEl4MCU6RCmNi0CBN/Z0nm
KElR/rCWnX99PvYgca59Bq9bS74iPH1n4qUa1/D1Zjihftjih+jlSbVV+SgutljUidxy7Zc6HEFw
XnsAQJbO4uxLcTlW5JbbuDQs4306NkhfGog6mMOYM8XECYUbsUWiLN48rnjENn5qn3/8mCvZKpA6
+cMyUtzC+ckbv3sA7Y/icQ1U2SJoeroHftNAuSGelH/PiqPnqYqgnOpg5/HmMxTEAymybOE+YUIE
wEO0Lg3LHlA0iGTpJ4qd+7NTyvQ4//rpSZ7BHss7M69n5odZ1Dpq2uA/+c97J3JzL5H9XBYHzaN+
6PX5BJ+PkhQcG7X5rIxQzYp5ZVk9iGP/rW7pIlrndbbILom4H0tR5MRx/3PUD9sZ0Vt0/HSqf6v7
NOqnM3nThI/QXNn4IPqmVxwNZ3wVxTjvVcULLxJMKYAzgRGxeZ/MbEuy1I0JmqDA7+hT1BrZuZOY
bsXgS9cPLSLr6h4RQrjg5ydavCzLG//ppVpeoOVFE3XLYeKI/1n36bB/G35+Xcd0AvdnIdF+/cZG
oY1l7bQWFh+uJZl3skv5g63i37p/qpv3E9Ow8xnEOJ/6zGfoIueiSN0fuXH8tZgaxB5U5JZvtJhD
lqLILQuypfOnuk9F0c9tIQxofyollAhRZgLk4+XE987yVjzCc1bUivKIKZttdVIkO9XJnpbpnWAq
YONLWRonGLkoi5mftZCHRclIDHs2HbmeUY9rMT1g/YeStYIZ+C9cbZ40TBkbgphdsnwEhAn520bc
SZEs060oikfBEpv+pc/yGCx1nx6hZZjeq2JMFjZIr04e9U1jqfG4FvvfiAADzEVR/+zVXbCb33hx
UZZknlaXsrhc/7MoGpZXVxQ9DCl/p29R/jSCqBuTiNgJJeI1Wib7eWE9t4v7sxxZoVXC5i05GhhG
tMlC8mHnuHQTx4pELAyWosh96icm0aXuwx8XLZ8O6ZxC2o7alajAewmUAtUA0QNLuaYQyTF9uHIU
8eonMXW5SZQkB3Fl8qhNk8MoW6sqsYyDuMPLHZ3f/Q/GzA9LhaWryImbH2QtFr2502zkSi1IT7Qw
gCZFhSu7G50cdwxsLspwE6/obKcUT0A/qmH1Jl7kv1atUva2SGfjOqlwDqZpcoygCAYlDmhNJGWF
t3K1lF3Dk+A/841VPvEOW6OBABkT8mL5MFTF2+uqexaYbQMHQCDDXSOuqrgvZQKUSS2y5zwEZyLw
5Op0g8ca0p16tmd+uvzion64RfPWdb7qYs8isvNrHuCcHB192IqrLE67JOIHLEVxYT/Vzbs60fIZ
zLn0FM3LX1J9X12bSOutkDFEKs5L3dcmC/u9BhHgVgUxSxHoGQSk2RGdSVoNFd+ZZkHTM7U6DmGe
ahSh3VR6T4GS7JVpDDkqk2vulfVK9BqbpD9IY65v5DYhSK/rslUV8KqLxElsfW06BHgqxBRd4sje
yYFvpFsogxBcZme/xSpJ1PBgHSvVqx7AZOFrhjQW4HlioV4UypfY7Z+niPYvHqCUL+Bvyg2scT2s
HBRFXQLhURLhnih7WCBCs4i/hI4Fs6DeXIcQLgSLsIWdim9/7xjueI+L6id4x0OrK/lrn+qoasXu
tzRnSV6iA39yPZlI8aR6bp3R+O5grcez63o4HJQadpyuW3lVWX4tR2J62ZLnL6ocm2sYdQivCqDt
krNJFkDHlDymRgF/kyxDZRTiZKpy4rgRYixu/dSCKQkxgQ5FAT9S9lVm5rdxiIqbyIkkyTIL3rM0
hVgYI7yRhd4mL6AfcofuXcd5tq/licovkQsNORKYODaTAXhlu+zcwiyE9VoG8Km5CInKMBhu6iQj
JsipO/bDVWafiNTAveZgbK9h/RraIbh3UwLQJbi7cvQNWk3pKKryBJFueBdh5cogPtMMvDWWd69g
w77LeELvsaQo66HvPXYQNISmQ2hVbHItUyRF0ZBdDV3X3JSocR7GKSkTwvZMni3Q1fRYGnw1iddK
bqGK1uGd0QfE5vpehRfG/T1EwXibS0RzwPxr8cwtxxeB4TzAMhOsC79ewXuqbS3F0DfDUKVwvBFM
n2mKfjItQp0Ja1U2qqlG9QopeGgwUADPHT+/FEDtLtWULEWez32UYUPtoDYywabl6ikd9VhbK7qm
nESSDd4/lVlbSOvBAeXu+DHGZkgNnluXgFHb7Nv3qEvfNFzpxIUD9+fd0sEzE5lItEJWwBLTjr9x
d37100h9H6qIaAUIcZ69PiHsGh6sh1HBl2wMkXEu7LQ9qW1YH+I4zG7cAgXIfy1/qXqJhyuJ9aus
tc8lrEFXO4geOrOogL5K5ZewxXFkQfa4FUXRgCv0Bfr1dFv2qxbhjtUwdQ+VGFG+kFiu6Tg82FRZ
ErBb5ozNh4ON9JsVj/pZDFVWunKzHP8AOAylzgRatB0fnGKz/ILai/74/hjN45baWD9UTb1NZWht
1i4Sy62XPCFUOGK0zyr2yqZ+BmhRfQF73t4wHR9FCaHd+guidYChkh6ypqmHqLO0/PNBkf0s2/Bx
oRpIoDawHywWU1YCQXeBP629lB1m5TyG7UQ0WDBZHKHBjIhm41KoulTvIdtU1qIoLk8Sy9OnyiIm
bLo+Zt8T6FJMC71wb/Z/5r8TR6m7N7MSzNl0/SCcJiIvGRwU6Hlm+k6HOUVkRVJ4Iwj3pSyetr6G
QvJDpWgWLQ3gjk33QOAMEXgePNfY6r/DH8qkpJZvZen5h9bsPDje/eJbnu9Ee9j55S5WYW0qRsnC
YC3ZqIVjDzxWXuBdminpInhPbM3df2ho2xg5mVfPNcMtEIbwnPcJGoZTInKiTmeXjWSDCaNaqAQV
eoP/o6M4ZO69HN30iAP+Xw6J7Y74ClnZfx6mbjJIbh/7Wy5jDVx/+nWitzjJkOVqdYnrCUeB21E3
ahCwMFJegylJIZi4iuLgujAWBm4HeF0OMa5PzbkMc/lq6SRyKOid+fA1+JE5OLSxqvh54aCJMUjS
yXo1CMWHWUq0fjpUFMWJa1hHDxZE4POh4mwfjkhUfdvkBGh8bph+1ZCHgB0fx8x8i5EnJXJptONz
PRTx2e4DAk4UmDebBD+jjLdiG2W+8iTnfnex1fJH6ivyU2dm8pPql7eGCfaGbxqkC6SDfP1aDf4v
q6zVs0loyaudMBTOnPwaw2bwGhTSV/DI3oNo1HPv6maheRdtRApvYwB1X9KpZ1++Rp2iPytukL0o
0VF04ZuTPMlVBfzy5pfxcGk9Jb72UwK5n9qt9Kgka1bjijmbaLypKPoANMWR49q/5ahDvdTGdgly
KX5NnBIebUWr16KotVV30FBN3eS6ASP+yjSa9guiV1AXGb26DQBUvlYtsggyeL39hK98JRQs35iJ
qx96JDPvudk/E0LTvBv599Gu7K+GZNenJA+gTjLV5r0aCaSQLSO9Q6IDl67f/vEss34nZEvdjCEq
4mblPisEn8FhW3fEe5IL/Xo7Ig0LXvifKmCRfxs/1amGRVRsMl7yzim36LXlMMxZ2XMiGeapipsB
zu02e1ZBTH9B+n0lGiXC2J6JwPgKkle+iirTrfAv2F2+F8UeNomj4gzRWhTL0NbvI146URIjNp18
leF6U0FEn71hJC4hM3ztXMIVAyy6dGFhM9MrRvew2RCLB60n1LLbwu2sk2hpa9fZ6kpn8NyhdjK6
zDwQxgSvrVy0azA+wUkUrUA2CVMI2rMomggRoQOpuhdRHKXhu803/yZKQ5vcma/TuxYS3+P23sEP
OukxTmr5GrjAiH0XuaouLe4E+myhnWgfc6d+icJaPhOs0D2qas2rEsIqX0T2RXQQ9fAi7nKpTG6i
SiQ6LEeBCYChbFQEVzPUYxPTexTdQ+Bo91R/rKpsZzd2gWBhuYXGPD+bg5Wdgwaw3EQWnJ8lmaRq
ChuaWXnYhE4L6bgZVA++YiEFPhjPMITF77JROFt4M/ODKILRIaRezV5zvYeSUmuJJZi6Ke3gruD0
I6om7VFXlmsCxYv4nSjqZA8c39qp+D7eTUM7p7ZkPOl+Yl3zyCDAYupWD/LvgWjJI5825cqyTkGN
iJw9JaMSu2sseBXxu//ULV1EzpDq30WrKvt/O16tCYBpzPCh7Mfq1ksF4dKZDfUdUV06X6Lfqey+
6H1nvlZWDz9QqmaXxNdMmI2LmIi4bvzaFvaj6Npr8aUMNOetrFJ5Y5ehcY1zBwGWsoQtBV7YF+BI
PyXIr7ZhtrYJG7rIOS+V3YffG4UAMUOzqwdHb7yTZFrRPoh9+QlWlXIlhrfGNzl3qp8NfiPCiPQQ
HsZBO2CzzWHdzY1Hx4RznNfdgthSSVdRUmYw48JRdcmZUy9m7m9aVw1PJeTkfxvmPqI5X2rBkRD8
DI3/Rh49OdyIdp+4x4sYLbRsKs0COGFh6ce5KJpVR4n6Ha92MPf0FPXR0CNjL5sd2O1lCMPSzybh
5SfLN6RtrGQqslSddTCI9z2idVNdFE23dmaUDPcBHZdNW8vVC2+jTOiPbX1j7fwIN4/0p3Ke7S5i
Sdpnxu7xyawz/SeYRMgideZ5nj5e2iSyAKl447YsivIWqnV50LWiOwV2baDu6+bIEjQW/FgEqzLx
gcxUc2ix3NZ9D73+JQp06bdEpOV8oiRVoIrLjF9D3H33Jcl6U8wqge1YGZ98E25wlijeAxBqe59M
pOKy5MbnNg6NPeaA+MEGCkSMc2VgP2MiM93Rf2cC/gb4UPqleuggE53ECptFeOTZ+u8EZmS1aZ89
pDmq+kvbELMMT3H17NTsCZu2UB6I22gIz0FhCdyVtcG45roHVdXQoOqtidJAjlGLU5rkLHKWVeIC
hALh2kTQuqBf80WxOuc5jZ03ZQilq946DtcA+t7Sj8uTKDYazHOpFTZHNWwhplJYlx2bnFC3rLKd
Fw9A+qrofPnaFrn7EpTju2p46k2UxikC3FKNB9HVUaxzoBjuXZT81tvXcR5/0TPVfXFHfImZUT3l
mmW9uPveTaz3kE/lvu7lem/VnfctU/dlV5rfciKykMwpykPnddkbMnfr1gjsL+wjL4g8ZLfSlSDP
9wBvNK2vrOa6qSHI8DijrDshWfo9ZEcDLxHEa1qg/RZyhwZkar7lNS9Lh0ortU1hNsauQ1Lw1kwJ
D8awqdBG3oiiaMBhm92qEbUtJKvPBDtxZq8piG5AcHSF7S67aVNiQsV7tiXtmlrF+AUrwFuTB8O3
IZgCPWrwHPBAQbkXq2/h2A3f+jIw1v1UH0z1/93fhnJp6e/aLuMQnrauPBvCt3/GX+r/1/j/3V+c
Vy06kNuOvtVTI1x3bNgf824oH1VLV/fmVAddRvkoGlI2v3Od6AJRZPWYT3WfjuXLCZ2V5OxDlW+i
SIwJbekUlbzjyUj+1snIRzupvlu6icY+dJxVWYI38PIHKakNAJNgvnql7Lytxbu+aeGx2SS9kj2I
pNe5X1n7qq6UqtiqfiRfvAIgHpOUKMDQLl/qKRFFU5MA3c/lpNi0bNfgevynVdQvRXGEqIPb7pwG
BLQtVfNISzlm0ht7+yHncn1vkf+Akcx5j8Az8VDl6dFxwZKqvfVlMFvnuwYBHdZCp3swbBvB0Qi+
lSyWA7yvoIkBHh+rXNppqjN+hZGh2zeMKghPX4FlHcU5/IRwvraojStK2M7NbRQcXdPYiFc8qFy1
F+JGDFQHNG2nVnV/Uksfzu7/KOzM4jqGnwHOZfMlGkTSwtW9tQmyAoneWkc91nPIdWr3MbEi6RGC
6GajHhxkxKJxhNNFgzsGEnJLX7EEARcT9uVeKpJ2z+YPWnztT6HX36AY6b4GIUrwUVO3D0HVKgc5
rJOj28f6zfdUNDGkfHyN/fgPQYfJHw72kYM/SboOOxbSv4/oyey1vvFuRVZVj9mUaDLLQz+DLnHq
oKkTFKkiZMOo85sSg4uHMlnedk7W3ER/0Q2Bpy2ikQMCaJDTRJMmOyHzaMm20aMHWccWXcr4DukQ
AhEGwmhaI/c7dNDKm+E10b4AWnONEkAVWq+PF8smshh0vHm2ki44ZlAZnx09MI6YPbKTM4zdKSn6
/ijJQX5OtAxhH7cNLlHlQvHUWfYlyge0XkuMJEETubuwrmUUGORyZztZD9AV0mUIoNo7/ol8G4dW
8+jC9gRvMLGDzDhEAxVt+zQ2SP0g7tw/Bwb0yI2+ahsfo5SXyS8VPui138vaa2/bcHnDe/oV7Zl2
VQRDf3XRoYKCOo03xeAHMGHBH8e3CcCHG48/osreuuiRveG9ruC1CSas/Rg8EUv6JzDl8YcUaT8w
/AIvNzwM5Z6t7pKaj7Pb6ft2GsEO0e8gDixH4qFnQ2UOkHQSYvIjIy5RbfTvDrEGbAGT7gw3an8v
EVKf2PhHSNfKq2MMDVTIvAHsjPJDUikQyUDe199C2FpYlPeHVJeCZ1dyrJulgKYVQvC+3gK5M9zu
0Mbd8Kab7J0UxXu2M94UZUgzaAPk/i0gAHDr5V17EEepYXQstU45pZbSbbAlZicQQSFb1Sky2HAQ
5HDr1VylDxAiii4i96HSnFpE5eeWpXufCH5CTrCMI+qKwgaHhgNvnaAYeDPyGinHWmpeGwQsT70r
J9BXcEkS+LaxW3YgPaYijHbOdqgzdC6noqoPgJZ0IzuKohuXygp0YrhC5AGQnGmxKZgSNfXRe8r1
IT/3TlSgYEFOJEsfkRN1KI3Tu1IJUepSorH+D8eNEEblANT/a2xR/HBqCx2BIyuh1Ye65RBx/j7I
x1MSv1WD7z8z57qrLLSMo+qCrWhT7Ul2LHevdb60HlNus+Vk4d0ssoMoiYN0zXmqm8S5GoZ0gLpo
vDlNBaSwTuuvbW8VK62zvO+1Jz0DKHJ+6YqyS22mA3jA156SqgEdIOVtkvAPxowH2EHCH0VQhnx2
qvptkrtfR0aTX7Fzn2VI3K8ABYprqhT+DjrTcRXpcnFdGkQrC6y//XQkebLaWsvNKyEyKDdPI4hD
RMel2Jq9tbK6Ep/lf07yaWipj8ALqe5rTIwqhJnTSZYBRDHu5APOr/C0sTvJujS9hwAR0qEovkit
D4REte46TI732JxmXyUjwkD37bkOpC+SSrF9sDAVXC0Z4ZJQhup/Lk51KHV312BKRB0hmMoWXTS8
IFPr0iD6ibqilJOd3qEKIIq1qaXbAFqYTRMOmPeL8kcAcMHJ5PJd8Qbgb20+vFo5m/ZyqNyndEzb
DaFi7aPahLBhWn3yYGuQqoSQuF0Ho+0OGVG1MDgGxOwjW3U0YgdOkGkW7yw5uKWxXOwS9rp3Ga5d
LAZYr2OjlDCsZ8kLv85fY/O2v0YmDCjGqOvf0BR9c6vY/Jkb7knGkOnBhAOuKSojltIvWV6b0Pdh
ZMCh0fzpB+fipmn2U6vC75KOlZrZkgB6ooYMo0UNS4dqwYDSMxmT7sUtuwpOczYQorW3/PzsJ0AB
RWuKhOfFbcdqJVrD2E/QvIRTTrQOtRnfSkn/Fk0j4fFIH+KyeBJtoW5jc4JoiTV58JDXsnQLURIi
7xlj8CByIpET731U5eK4VIkcaqj+JkTHZz5qaZWtxNqHOKJWos6qfOgm7QrcKeSg66Xfch65S66V
npknd1TpO4aoUoFEeuojJ8dF5OI8UWLl7NiNcpbBUYFZD5R9PEIVIxpE0tuwBq2lqU8pSUOxW45R
XOlnPuYw2/1nmA9dDCsEQyYGX0ZrkelYt9aQb+ZxRbMbh5ziQ8/RlKQ1clj6RjMdgGDT8FJXAhEE
wfrhQNEwn1L8QD+R3Z2j669znSZ+wXLywYl4BF2rkY+VX2/+9T8tvf+Oq/xKPHgb5t8wXQWR+/Bj
px83/ybRMp+0yZOHEGJXoOJ7o7blczZ1Ex1cvcTMI7KiRSSDuPwiq9sN1A3dDweP0FVquh2rDeTU
+upaRUGxLhGw8AKgZl6VfjeyaoBDj5jGVj6avjvuLaf5TVjusIkhVpSDn60aIR2pm+hROPCDOV1z
9OP6V5m4zo4109mGwjQo1GCjmMNEZev8NCUkssNmJZVM5BDN6tDh2w42xgp1K7uMXtlnHgDhvehV
66xaXjt4PYbn0i0ILm5eFK9nMGB+MGJHt1auLlYI/rIg6gmDzjbGupXp6nc/6y4SXs8hQxJxgIIh
nxx+mYTTIQLvewBHzDbVic6BpDyWdSTd5ZAtb46e0b1wzzprEeTlpqqub4FJxdF1rlMQcVmNWZcc
l6M8LHmbpIRyCd1U6S4awKB9r0cQV0XdAuUcn6riqYr17t6xEKqtEi70lC15NxIyAnlZyA/xXqQc
kRUUcpA9KBoLZoe6X/VATXWHeEMjvrVKjwLYlAyx+1h24PiT7Gx5nUHUP0mGtXgNxqzfqRlcY6Iu
hYFhP6KyhsH0n7pmZCEBpam6L1DRy2zDfUimBDoKJ7eKe21C1xTX8OL0rGHu45QEsZYf7MEaVqLI
DKLdQ9goAAxVc9VSX5n618CotZOosqVChZesH5ELrbKtqBOJproqbiI4G0WXDw0w5mlDNZ9YVBtq
hn93yNKjOLGoc/1uZTq1tqmHEo/19CNFYxDJ6dkwISCcqgzM6jfLkjad54ePWb7NAATfa0UJHvGZ
/+mDwj12inaFiDy+9IhV3UVij3D9Q2tl7Ja6eGhTRNxg5o9kKZSANLoamtfNKTIi446x35iPbQJz
O2Yu6kd+Xa3T1GbT5sZoDI1Gbu/nMgpJxa7MYn1NnC/tfm6o52nxHFb2w+iwOmjHAl9R0eh3x4mk
ByM4e1NBC8K/SW+U7w1Wy9Ogx9O2ELwP6n8EZiz9+giWo3hk6hUDWXJmol0R3BG8a255NmzmJ2rM
A49Y43oFK3L1kJWJ96hjJHtUw+wpd73+LLqJhCWZukIWKD+IouirwLK+MQoix8VRog5ERQwkIbqy
h+vXjuw59zjVnDu83ONJ05pvnlvCEjLVq1bSoiQVrtzQBvkvusGAecRz719FD1Z+dzlQtHMw8vxl
Q1AfJM8x74BFrTsKYsVW8W20DPrRuosGpYbcU85xzoiiaIAwRb8VMQtGlDckmGP9Gleypq3bgPk3
ao3L0tfHdoqYWWXtY7UId/ZAxAR0lv5jDhpigzxLtNUsmNHWVl24O83RYA6Hv+URqufgUa8rsKFa
hP2gxx5qazGiQpOWiUhYu4yoZaHmqY49q43cQw5PQizEnZj6XIiH/+amIvx6X9MaLT+0NRzi7yZp
FRdx6JPIIdec4L8+1RNKqJlCGEVOJJ0IlJwSNrUETopKqGubvaPi8e5DCF+y4dmfA6+mOG+ZZXf5
JqsjZpaaXewEfFgS1shAHUQ5EaiHVk++6hPwqJmQNOX0E9AmAnlkCvyRUUDsBhskRgF4d08iUYu6
HxE4Kif+jf9k1dj5GUQqHBhVCu2jaG7bEYSoyIbQzkD5H4W4OSDOx2kHy958xewBCZIInpHQNnEh
iqs4N0P2cp6sMnu4T5A7AGEGfEHfSoMmAbFrfg+N/suFLSLOin2P/NfGUJ48dB1PWdO+WVzWc4Ac
2K5W9G/+oDvbfoqqjRgmc87MOMlW/N/laoucuAP4sPyt7nGtJFTSznKjbsrI0w81Qm0nU8vyo8km
ISrCciXJzb7TzZeYf20YPQh9QB0yd5hHQClZk9sQ0o+SsQlLQMwTKC2dIq6t6WaJXAJpw7aAFoTv
bqucKpgtvMLE0aXlMPFFcX/5cGGAKHPdTKeCQtFS1pKUuNj7MbgVvvFTT3xpqxmXrCv7U+Wb3Zxo
etCfXHW6csnwLVHU4gTktzg5aQHpuMimttMqW5EV0qsiJ5LIcguinRzYMKbY+WySY8m1AoAOi45/
fbByx0qPQQIRwIQRnf6mSMQfXopNosEso6Cb6U4YpnGKURSXIxOYU5GtRwxeaWINm+XOiOd0KYqc
o3TIWwHgZfLO4Akk0aawvyUxGt3fN7pxjqbYe/EciCSYih0ujt0YVBdRlbsG4g6ezWpEyBq0QtHA
lFrub5tlX2KlKlEf1VIwYBNqbM5ajdodI0i+AMlzTSd+iEJHxkAkohgGsBArgfSnZEnZnRGGrFdj
ZbWookhhf7bsbKMh01Vn/bDyEqR1ffSpN7JdsItRZXeP7eeXE/fPSj4R67IeQTc2Q3AOKP2A63yr
Ji240eiaZIW/gqMMR+mY+xeTWJir5zZr/O3VqhuSW6LwiUidwtg4sKye5aJeM2XkuNCxLOZFc4Ru
YNrajvIj6Hv1MHYoCJk2mrTW17qs052OE4Yo9qZFi6XydkGNECVK4FKb4B8hTHDDB5dJI3zQVcVc
D8ogbV2pRhamVXdw/0NPN75oenxM8xz7HZJEQaW/F12BZuEQ76BfCrYGQL+sbi6+V8orPo4gk/0s
21QAMvzmAvEr8SQhLl1JxvXqhRhVwFKtIWULdl0xaUTXGlG4mChwTq/HXO3QN7arTQ5FRWVja2z7
P5XFhbFbB6kUjh9b5+INUbgOENhy01CG1xSJ0kDBXN3KEN9q6J8PiGYW7Z/QBZEtE0m17kfD3rtw
3Uh5fahVn4sAD12gm1xp3QcrXnU6cTHdq2NPpkuEIFmPVb8sPt3T3KIocMdY5jGN9po0AASWiPdv
OmnPimJc43/8xuLZ39oD+P1cMiO4iQjTsUfWnjrYHBt6NMI3+eNe6gyHyH7soUA64PGULwTTop5h
o8Agp9zoHJQumPnGgzDY9mwZra1Gh3MK1JMv/aldtGXK/jo9QWpo1tfYH38bNK7Tig9lwSZbstxb
pjY/iwR2JJVXdK10LWJNQ4e/0bdQzJFDfYNB9JJFFQq4JjgxENybGHOCpgMKHyM5Xpv1RCkC1/Kq
V+uvLt+LDSyvK3SZ0QdNcOHYnMssnABOiLFdE5UzwOhlXJtC2iVe5T4OMK6Phf0jj1HV82Tv+9BK
u9pmI9gp7WZaALam5p+JldsZjv9Lgod1lfVoEyv9+OYUGCwwQCrSbwuJRHiNtOCoKVjynFB+hHHB
XmtDvHH99nlQ7B1CuISP+IRiSbqMt5UdkhT9jAql2Y1F32wGP853kv3qS2m6MsLE3ZZxin2mTXeG
KWWX0WfArsYyGCjKg9eHNdSUw7GRv7Pz99fOYLXbpnyqIqRaS/S6sOdvTSd/V+oWehYIkmwN0eO6
fSUiV4PsKPTXqHgmK1aDynqEf3XlIJi6qoc+WYWWfzB0SV61UHaZof4KkVihEyQJzVfM+qiQN2mI
+ooNY6isNAdF8wzahq+e0353vaKE1Cn7FY5voxpBvhb7PwnOTTaV+oKE4ktLvCReF9hSu7MDZerk
26j7xt5ga+uHxsJkRhCw6ap/MN9AYWK+h51xy3qc9rFz0VW6JUp31WRW/8zp4bZFdbjOq4s7NgjI
psMeeV4TddnUPww/UM7GXv0cpc03pUFQXq6Hux6y8m/Gia43wxCINDqOPp0ZOoVksiFmGGJDj2di
XWYNhGDh95aLtCpzRIElTTrmPYssX1eKdb3n2sub2MLgj6TAWct3ZWK4j2gb1ltcO+G6L6wXs082
WtowEUjQ0MbxGxr38UZxcHhXZR2sqir5SrwoIMeaPXQfBeglEb1plggJTzqxREb320qKXyHzf4Q6
zV5VX1sTBroiiMDdd0c7UH9lUvQrCdSfVaEhFljCzC+zh8LCvU+7ZtjZCc6CQCGW3Y6JI/IH703B
CtonkP11Q/Ykh8WtmAxV6TA5Yn9rlYX0QscP9gmVrVp9Be9due0lc4I75w+tH66CzMRaMgXqFl5/
zBQ+CgkxQibkfXC9MGua3jpUjmUSPFgEYqzyOLslUfYn0axjUZjfq4CNV6/ffTtONrocHwhUwR7k
1ui1dC64ers71aiZeVBVbwoi0LeNFsLI07XRxpRQo1elelhJRtpvXE36acNs5LstgeiBttURlVJr
y9wPffmMzBtu6ETfYwXYGyOWTD99SXt5p6PqvbN9k/hhYlYCg8dMyt4cOQtP7drz7YlD7Eur+bCN
x6/DWMcb+GegCx9/Zr35Vc2Gx9Zcq4lZ7Eyvv45Qc0YmzHMV+pPK/6PrvJYbVLZu/URUEZp0KxSt
ZDnbN5Qjuck08PTnk9be/6raVefGZWEs2RLdzDnmCI5zLLGx9soWn8HSZKIm2l0WhtC0nY1KtKWX
kHX/PiXVhx/lT07VH0YHTqOuXuIu37ZwcLKRayLt2jWWbFjTDIcY40AIbRijNbm9zCo6cK1ZWg3r
E1d5O9/WbakAcSc84/CHxjSA7IrI/pi68YNs6mLh5tpz62Fk0yXme1tk3wo7Pase39GX/ULbhRdr
beYh2fWieJqQkQe5Xj5UPeblCT5MQwajmvfjURAitikZA8D5s8CO2nnDABIztXYX9f2FTCMyBD3w
cdW5v61osabgDkvGNlHvUmD5i4HyQhOKyEtdYtuUH8xOXjKseRbGrOyV8P3N6Pi796LFoA+3oV05
2h1++xlk+Ql6REyOJmnse0IxyhO6YSh8LrbpJiuyCkF2QIU7+1svukOmq7eeP4rW7zWBhIHTZ/7i
N9qene8Rclm16HuXtz46GSTTl7a56VK1Hctw3W5bJdctbwubBJ0/s8NxwWwvof5XWAG71SkBpdp2
5KnpLcFio3/ISrw+eytjniLXKmH1Ki/8zXMilDP4aXJsXp2+O5h+d997eUCew6Xqog+7oG9EQkZ0
g8rfXTT1+JOWQ8BohpQHQfTnzLXBRADbeEnZ0BiKimZceZYOwbjfCPqMnU+3XBYnokcb6oBEB6ti
ufSvTgeoPOfeuMCH55ynY7uoXRwBdQHhyCqip9LJf6tubBZFl6tl7fckRiI6bGJ9N+j+g2tRRE4x
ztkyGvZWS5Vd9eFH37Hu5t5cO5h5u+1wtEDvcE7JlljcOVrONLQOsRKFO4Xl7isehBCdIiA0C+yw
GSzeZJe3kciTmQ3dKJa96foI/j1vMaSqWBaPbYFH1JBp+tq08Gxom+SBAPguxNueGxyV5MX/0ce+
PxgYkdGN2Vsv7J40MWG76fcfosNpfNISeC/9R9P662jAUrRNyCj2M3+ZAxE0DDhyiPFLqWssHoqw
WqRBHYEI9LpegFhn22IevB0hk69ugnkPd/B+qH6Mjtp4UizPEn+dNDkIrSRhTuGhmHK51MmDwfaz
RJ0Eq4n8njmpD1FS/hEyGi+E0TNWsp7D1iOoRH4ZONd5c4NKwiARLEw88jnlsY/qvUOxGHXyNPgM
DckXwerqiIDohVr7xWNoEdjRNSvCHL8nmw4g84bx5PncapxpmXn9NWGQu7lDgFTa4qNav2ZmzepQ
gdPM+tkeipFiPM8WwqMGc3J4G1HyN4Bnd3u7vDpk2SN+b6N6tku1Mkx7pLAiNCNx8XZw+ntNjdUu
0bJ7K6IgJ5NWmrbcWCBTdT0rCtp42CDStlqnWAIIPTtx9IW/Fd6pGZy92KhZAVw02h+g32dSZrvQ
sUaSgTumlaeiwsYMi3uxyGHbbmc7apYtjpi+SoN0to9N78NN7X9t7Y6o5UNCMKsEhMbwEe5dVq2Q
Mt6ngxBrXdbvmCzc9XLG8bm8WjR/1ILg6tE3EOuX8XMlXCohOFAeIMGi1iPqzjLBZhIKuvQ2kJZs
oiFdFaQO4h5nQhVif6Y9FpCDmshsd8y1sKYnU3cOdcoKjHmHM0GoBFPJX9sNh2Xe4ThcrGLD2STO
+DGPdzBnnnMYqQtyQepVYfA+ESV+QokBbWSmX3fQKnXTFYK3XzWc+a7ctgD3kDez3WvG2iHwaOHb
2qMoxXrA4Pa6SZULfFCRQk0QqDdXdznSPzI2Ns3aYx34PsTWl+lo0zo0B8ySkZDiaEh7mufY21ER
2j5Xf6mhHaAwITYxRr9Cjd8lMR5JmfVnOZ1cOCNwv41rEvsmEKKNvaCpXxJPN3GVc5cZKacLzecq
cW3zE8Dllwzlaj9kTK1NBvcTUUWZaTxg2FcsocogoLSMpZ6V9vUXVgkY8dI0Gex72UbY+NIa47h1
jcGjDkirAKu5FveU7i01auyou72WcLWVjVi0efWc5hI5knOHMeZyLqmfVeeT6gtIsXDyeKNIHMe1
cz45UNgr8TMZ/ndVzOkSIlvFZdpfXKne3VZ94yS6nacpcEzjoxwTG7dkhUUv4otwbGz8SZQMmIPo
lXgcMvfStx6yjLQ4Dl7PAKXWGWT776ndkWhfWE9h99ALHatuPERJECNxR3fD5RjLY26LgzAclm7U
kefEHKPR3XNF1zGUUi3jRL8ncOTZHEjF9Hu5juLpIQ7tAS6ge2GgQoBLGuLZPL95/oPnaJBEzKsX
X9GNQdelFNgUmNjXRcvULJcTLrbEnC+GpmfeEG+0Sh5l/oxtns+wM9xyTQZNFVurMTXoxAaDU81E
rjTTsQLvro0w7AT0g7tANrjfwzmR7krV+puW54xaenMTjnjujSFheDk2aLXbB9HQfcc11Hvb2lFf
tDKnwFDuwqaqpPtSZz3bUUnbuA7npFQlfmCUg8PLkIeQ+1oQws2VtWUEnpf+TG78FjOnnKa+CLQB
b8DUN6edO72WIslXobnJBQNpiQ4VDWq0csiBKUX/lsnoilDT+Ycpn5rvNAE3BGYljQHSSl6dtkkR
kU5O9jyO3L1tUr3XlaLkGJyOMWHLeDgmJNp3fTyUf6qQjIwsrk5dFK8tgkTW/jTuq8z8yjUEu3GK
8/vVb6juvmEkPTMQL9caHJVFzYpf+ZpLb+izlJRqT3Ja+7gATxNwO3yuehlmEe5sJbLAGiVCzlQr
bdH+5SFYSJL8lGF+0F0NU/O0IlkotBk9Je02xmBjAWnJXTSl+aMsbKfyZ8NxJYlbxodraFt3HsFP
fNg8VvVTllid4tf9g9/MJxW1WtdmfJqxHMbZN8sC0mBxIZjPTUyE6/3I3ZSliOBQfkKJgfo9/JFv
eQp9IpYT9iiDoPNicF98Y9xPDWYk+MyRJW8156ERn5IPC0uUS5L55ka7Ri7H1XTIbR3X90T26ySh
T9Op/atKvbBGoYFAqr9uh86qiaYNv8cUvI8wvo13xAo9Z4apLUnA2rwgJA0Xqg5hD/3442vtWa9g
209u0VNtQky1ZxhnRFcjndjnmU+byhYVWhS8rE1ItmC9dQO95l13zI/agEtVwJkAsH0oefMWUlkX
Lc+ADIX1NjC3NCI1LEn/ufqp+NEhtsVTNDtbI6dAFxGhfOxOVAA47dHDeiberXVvQTTGSRjA6t6P
o0v1y8YbMvlRKCvHeLjkgk7NadDTpIpYFKG/xQ1BDZNZkgelnjAgzddwuO5TdzgwVkDop+UnkUfd
kibwoK7OrZP1aHxG0vt0+/al1bkwM/uF7ItH05FLEZFTSAQwLuAEyU53bcNqQdYFQ3zbWvpb39lf
mjuAK8N0ay2y61IdMCbl/u/OiYViYtjV/Smr8QFnA4AGdzVvNt7Da/PqadFhxqkQS+1DZjozwF37
XdXjuna1l5xI4oUbWypQJYW3bsNmCLlaqGJ6WfpIxYW+sEV+V4bdlxRIKOJ+xpQS+lPTP7q52FuF
0wam1lNTSej3OgbVY6ppS3HN5+19Y4UUnCj6tPyOi3iLccVdk8RrPbN/Yq8Bp2qYApKkSpRisjGn
6pQ5BIo2db6rBiJTe71awQr/zIwWuqhJQredrNKMwXPawX8LJcbB9oo/Yd/HZzeRkITVQWoG/k6O
ES8QPYbKegg7JBRh+DdL7ckkSmh0yvhJyz7wTJT2bAZapMPGUuZpwntsaXXGt9t3O9NPHkvFZB0F
4E8XXt/sOP+YjOE1k+iqSVvA/arkf07UacrUsUyh54XRJyXEJ8Gq8cIth7VdTR99ddXl6dzItcKH
ETiXeI+bsO2oza9I5bhhihcvrQloVk9MAuBN0IT4w7dJpMhaeShy4pRK+6HwlGCCrr3PkTroNRbS
vjyabOHC9TZdWXpBoTC5k90qUclbkjci+Kvt6tu28q+wquBamuWlwK2xcws2F6chbcnusMfbz1Kt
QvLjYTmh1TaqPTqjR1MbIKej/EVlsZ0UtoQx2aBpqgPq9XLgaoRzPgtrqTNTxYMrQgsiVaAH3Tym
JCUm2XqO3D0Kyk9H1B/5PJ8HfL4YqzlHVsirk+HWpvVLX5ZwML1oYzZp4KoewrFGWlQ6nxAv3eFa
O29q21rZ2Btw/zHIo8wDz2R1DbM+bMl0wEUfGvjo9Zis809Vlv8wuoA3LnjKwqKi4yqWRyt/6UW2
JED1vom7t3hgBH69BOeJiCmIJfo6crhQ0E+c5jzcgIi/hW53Ark9hxjl0yWgQ8trY0UK0T4XxWMX
m+/F6AgavZiyFj2V5+PyJDpujDJ5vFEFIh1QBvC42tKNPRKq/VZ16Tfd7xMq0G6HbT6ZynO4RPfy
ZleHpgrfKQ/gY8SUKCFA/UFjkNMYhK30k52tvMLcwjIC1ksni5KhjsiH1A6lW2knes3XsQDbnXt3
TV62XJa2o+jpR39dzFjRzCLPtrI5ylJjQMATrLxM+6bvXUxoIUQSettx1tBNFlhWEpIVjV50NySK
phHnBGb7WlClNrHFk72Z2sK403ImWDVKBCYRLo2aF+vIM4zNNPn1DnlcsmgmMphGwyoetKnFNN7N
2s3t4T/HsKFPWZdtHi5dJBwY8Vcm96qOsHG3KMkyuKY/jW+eSDDjJsDCcccpqP1pV7pI0hE5fTjg
yIaAf+pavbbl/1nPBoVqL0KQPkzsaW1e5rxpNwMVeqO4hw0NAGTSPZIv/Nl3+VXZxd1n1tROGIO/
ccM/l8zOYMqNT3hk3Gta6G6pLiJyjvN3rcdQtbQo7R1l/IbSY9FQYRdh+GWlog+AiLwltgHCtzBx
1iX/k8O25NV3ibqWbLG2j104fKH7Hfvm99BC357YhMM+3OHEjEE6iFXnm69+hum3va4m7VhfXy65
TmAsB/qUwvne917wz8P2UJIsMctgmNLDrDsPRXWuUjEs0lw9yojpc+55u6YSQJruOTNRk7veTzPa
mPhH9f1k55f0OjrwtQLYcGz2Qo9U0DYWK8InBR5V2R35GHJZR/XIDL9bUlwrlrW1k4MgUMeme9ta
USwwm4DZoTs4EhhuhSdqZrk4NEbNKrWrc5MOb2NxDVoc02ETWsWfSub22OG0EQFv6zadshX53GAn
i/mAZa38WH9LJvfoR39mazGTbchD82g4q8STbI/pY6FeQivBXcijR4sjK1ogsV6MHV4OYzkGnp/S
O7u2WjBT3aSJbrxmPrs13rF0t0AsY0E+lJHsRQ/64gziRI/95OjFa1t4+UprRALRInrDYwQJu2du
UDPpAUQPtsEr6dAldgjkEJCqD66w52owEaubfMbmddo6awRD2lm2IciU3zL3FrOwte45nzNK/kIB
VYYDwxUsVJC4M3FX3UgPp5G75MncCzLHMVA0DU9GjiGgbmH5MpQVtCoAK7v6ydIa7xeptvkEzmzk
tr8zxa4run4xRQym2hnwyXWzzx6Qj7tNqS0kpIc2L+NdlA7XAtp8t5G4LEArI+xOxuZeLwoGK6b9
VV5HT+FHDcISGJlG7dodWjBLaLLNXYQ0sKcYuYQOV6UsATt7Hd3JcBrQ1wVwVKqVL21c0ifGHs41
saavQfySuVfMy7hgcEbINk2MSwXl3WJssv5Sk5m+bIk3uhry78Hlj5FdB3kPbjPiqGEoYE1qqWqX
DjWOH9wR4lqEQd0n+rFT+rqgplxMLsrpZCaxXOhnvxLWRuh9vcYhcjfXqbtwMrmKTQJb5oibQxSJ
dq/A2zMPgnuajS+OhGSqd89Mzfj85Qz1B0Q2TNr0Li+B1elb8alNHaJXhjVeDLhI1DI5dC7z07oB
tK+sUUMUix9k7herubO4Gav2DYuelbSv9WeJNG4ednbGTpon5Yt0ZmvrmiVsZlFOd6K9zoQa6DTE
b8Dhc7OGujYnTxztxkrEXBaaEgiwW4BAFhptlmO/FHlTBK4hwwDLFQmXE9VrlQZEtkkMoK5L8pyP
vEQ2sYStvLEDIcQ1T6E+2CJ97Rze29DonG2aZBCYWPbIfF4ah/+4tnlJ9EQgMZHDtsZIxvGGV9u3
IRZnxQGrz3EflRcdCIUrSi5CPpVVnLXYfbcN7R6vbVTTmqCRgakzVZbLrGfleFUZpNGwFTTuxAsX
RKz2Qm4YFlt4xKz94VjGhLeglf3UHdE9FGa4GtLp1VKoLgd3eG5DtJ7QgJqNJIiGLbo7j8nMSdqf
ICUIWCf6qiynX7pefxcxQwU49E2MUaIJ2NypfvBv5i2a0vtB7zXCpz0UMINH7IZEmFBX8GlNEDqT
sJGehE3JlWyH2K2xkFD9V0cxdWw3ozR3GJWUM2WFzTUnKuNnjOxP3fwbxvkH6xnCLTAKt+v7uXV0
nHFCcOjwE/MtfluYzlrPUVAwMsS9pkVkAu6hqeGkmDE7pPik8bBqY+3db4S36o2GwLUkK49M/txV
Pnuk4wlmOoy9At2g0qHPQdxLxUpfu8HYRwR4YmRLbtu71AqnOyfUmW3Q+ggJJceNynGt4QUPD/mx
03J93Xj3eFxQGOrTyzAa27nVQYXH5rkbmIg4qgvMSLbBqHyDQjGf+eujY9x277nDiMz6M4fk3qPb
pwnmrjgMI1Qj2oF+ZAAd+xo1+7ZBN36OyCPRSsKsCXdaqlb7acrh3YrI9crDY9bDrRT9j/IA9KsU
CB525VMHKEDem4/vr3QAP6znIaQ9THFvWCHQ+dSu6rXYnfajS3RBkaYXTVS459sTl9xclYsSKsrS
GOj53KsnflvJX91SX92gU7E4amuw92yuptuqzL/gbpBeifsp8146Y9NtHviPUq6qOAV+sfNNjAUu
ZMNlpqXbQifQuQmt+7r107uy5dq26mXEm7yYKh96IENwo/btVdwpdaq8lQV7dumNgrSN/nOayjN3
2JQq2FqICvlcU0p4INV6Sq+C3Y6+g9A2CPJz9ZMisqJVSB9N3Q+DuAZ6jUs74TuAkzwq+7N0UOZq
32Dt6kOLtkxfdaydxGloGbPNo/x23as3i6A1alqIdQOfiqHPm8if23Ny/WKDvhUwae9uh5y8JsoI
5KHKHP7b9hpBE47bAvojnFyTvZRgdU/zcfFvhmlZ1ezDYWU8pX2Sch3ory32EkvDNN0gsrae49hL
MfuvURILVG5g2mVbqFUT0sgUCh1EumjGst7VY/s0uNW8MVMrWQ1NfhqhjDE7ZjpnNXm9YfEQbOz1
GT7CI7NaJnGUcOyxqPSxqQAdXllN25+GynvIJW+onPNFURnNqfO7igzvtcdN36vwZOkYb+A6dm7C
CZAfmLGLxy/VG7iIu4zl0954sRyYhVX7UdU4uaDoohQqVn7jngsmYstqFm1A0boKkQ4OjFjxzLkG
bajftJmWoTN0xBfeZU0/rjH+hrkYnvw5OkYOvQpt2TozqzhQWgYeY6g7g/wBipzxly0X8yjXuzes
5lL3GTCME73kE/NPwX0pwkG60aa/kfzgNLSMU2Jbw7KTRbTWcpIRasP7c204mkX3MnZDuBDYIAfu
pAduO7E/W/OPGL1tYxGTnf65DhfoXOTf9Yi2Vnc7aj+NECM5RXtlVc9NBpmi4+Iy2yd0HHu/geET
hfEqTBpcPHpz4fri+6o4oRDHnaT1TSsITfdgwrzOmb+shsjZ+VB+7hAqPhvXmPGo0pi2l7wBrvhp
c8SW6IhKwNf1GHqY2qQ5ecnMqU2XjCK8QO6ccjoPFtMDW4Tv8T0MFHaVIFTzqjeh7g/NceqzfAMt
YzcN4Zm4EKQvYBGZMULVcXnOaJpeC2n/NvN4FKI/U6ViWxzvs5AzuDo1CEHtOhM9V/e1OmOOcnbS
WFDOtgXIibWt7W5njOSgF+OjNs3GsYcLZMIDXpfJtmgocTvf+jUzq19Ip33Vym4G58q4GfC+mSgz
a0hPjRfvO2ZpYG6fpui6g0FYbBp701rrOn/ZzmXgi5irJbnkODMEEXt92WywVdrBmeRWnukm+v7q
I3eIEwtHi8Rp7Tey+89MZF9dE89c/eZG1XwuIiG8kLz1tTO3H5EFCJmmVzl9ygTNIuPJLL0oEFiU
gTAwsbV5m4dmWEN8Yoe9S7v0mc//wf1qqsZfRuAFwLSA/q2vLzRFW2VHv2M7PrSm+1vl3as3tY9M
IcLATDV88l2Cs3wcpeqQdkAYV/YOc1SN1GBHQMkm8sBb9MVc0/LrTJ3d0NpjlPZlhMoLaglP7DrN
kh3yfDq1fEnszm4YHcwf7iZr2risIBmVm4KNO3S0N6tP/jA3kyDP9bgpdWhtyN/j5le67Ss5U6DR
sjzXYm2E3DnZ03FX9reFGHA/ll9m5sFNH1e9l0Cp00VFLgO60+oaP6NNEOxC48c1fxloeqt49o8j
lLSlNLBGgHqd1DqcXj++G+3ZWKRJfKxKjdRKqzg4qNUyWRebbrL1FbQ5m+pCBb10NoYaI9zGqpoI
lvrB5IlxWGP5Z+KuoSmNUHSS7hgjvPbrjh1+M1Xpb1zWV9OpbmdJjf+bVE7hgOJQ3tKEXTPQJvVi
zLG/B9kIxpbscc9OjNXoyqe4au6tniAIbKr5M5KlKuC6eqDl6L3to5PRCtWMy4Nk0gmusrIDnnoX
6N+Y/o0VE6uRIcZIuBPMqU3dadVKVedu1o29LIa1klq0rDOKsqrdltKgbgUTTmTCpzfKlRfPx6Rg
AwrjWq70qruLPILbI53YBRhHhq+1Kz/XkCsPb/nYrJqhpQToonvNoOhXsvyJGOjVKWGUfqQlS20y
P52uPgu92xZ+Pq06g3o37zIHPMhCLJTjyBKq+y6yviqxjyx2TXICXcZhfz4ch1LYyNwH/5eMlE/A
L1F7L0xQNiMxcGha9hZNaRxRRoyReUawco6Vfk5UD9vD2FVRXqwN4AGncO5H079SeShHq5ogxQmu
a9WYr+2YPMGwpBzFh8ruBoQa0jnJ2XoMrfRBsKesPbffZM288SvjLuROjlg06EsGZERTrtIUNJLE
zjRpFmY9WktolDzyIoqdCl5MW4Cao+VOyngzDcba7TqqEsBGn8yCRaXlBzE2P2E6/GQts4p0Xhj1
Q173PYsGyV9Yvpmx85OM9m8/lPj1m0tLz6sN5vfMyyaMFWq6dif+ApJlYF/JBvBMO1vl/BTb7kvq
jlvdtHZ1TKmqdeYB+x3kHgKOTs8N0W69fnH4M4S2qvWKGwbWEIMv1nbNHVZXX43ENjD7EpYghy3b
AepeHBckLu/K1zn0l800i03cGc8+Oax17b/H/ZURn8QHTUGkgGhHCkQxHuyC3NPSBOAuvGcdF7c+
LM8YHg0wr4bHegCL6SLEsKXrHBGOEWgXVg8FQoaFP08H2fvLZLZJUeIUJiYHC58Uxqze2vaaB8su
PpuWrDJNd/Hah5CmD0++AF62fGQFtveoOoOCzV6y5TKBxiMBGq54zgjoRG6CvZhtNZ9S75caLNWa
1NAxMc+O4ZIZim9gCubeV+H2estjLvA6y8xeiFiiTUfqE9b2pbbak92MXsCskbab0LqFVlv3ee+0
KwmnR3kwH8dub/ZMgyPGKY32jZMDUY9gqwvV4CAJL9V0+WgV8/I8N+hL3R0QPHtjYlTc1+ZNb/Qv
hQ4EhivSVZG+0RB2t75DUUKhqFCrXMeA+Ekl2E7o0QQ4QPUbth+1Z6z7Rhx618UPpSIZMmPPxtDC
LQE0++6oKtEdjTLpjwAQM2M9pW2hj6hFq1XjrmhF9ZAKLXugrb5+fztQtugf8SnitumEeEGGcWQE
ja23m//8mBO1cVgRa1ifb4egAzCHsMX7v0+SqihlH/fGlT231QM4TP0AXeyx0jHvuB2yiHc91b6+
/eeE61k5AaZr/tp4+e8TAaSj0lemtrudB9l6vIw18fXXZ719QVuyjRFUMrbmL7sda522C2DY2di4
/PdYnniBganP+XYG3l0TbJcUQNvO1FmMw3++0NtdPCHV3f8cF9QGWOkoBlr/Pd+oHVwsxIE5qXn6
93BOtNopgmF0e9Lb8byciJ6K7Xt6kXVl1uF9SqbnUx1CnCor1d3dHjp+mV0z4OZVMqb9k99E+d6s
wRJlpHruHJ13IQMhyJHfdIF0x6PS2Xxvvzo1fhtEkPV2t4dp7qcbhA1i+c8TR6E6kFUIaHZ92SbH
dS4z/jn19lKeX70ydRHH2yuphMjGOfQiAAlOV31dbGmnteD2MEF5elS++VzUGn+Hrp+t2mgfb89j
8JtAGU19uD2RLSH11dIP17efdqkdTHB6UdXk5eX2xc7rZp01LC2ssuI46J0SrwtVtMHtxzCaywsv
mGwbMpjZxa/nFMkcw7piqPXv82TtNNIPyA0ghbnuOis5A7HH61KN+T0j+CtzoKouWNS5yzJKhocM
S81li6vC49TUThCivnmi9mqCSDn5Swf6xrqz1Ws842fn5rb7JkdbLnKtLz9EU/0SKotcspGv3pAW
32MlkQ2m1o+cIbLnXvnXjVQUBTMVJhxlMOgVG8es34cjFc2iOYBWQcktcKERTgr9gGhiyp2Bs+dy
EzML+WUQsbe6uf7JG/fiwvD/SlT67sm4+dTpCajeWv/dZHa7yNJ8WidVRDSKb9QXwuTx1cxdtqBr
4PLtWJRVSCpnjeJnqOvL7QdGZLhsEmG1uj28/aBJAIfSKNcod3iqf86ronHlQDFb3h521ycoXdNb
DaOHo97/vQZZzyX0aeZotqrLOJgbV19rloEL8fWc2/P7zAQ3Y20P//yptx/INuw3smWmdTvl9vyj
psPzH2Lm/WUNnw1F+nYeMuIiGYGeSQsqtn1tp0SCVvGRZaatOm1MHzExSILGsLuPItdOpl2piBnx
ZfbC+K8u7E8I3v6rckyPCOQO2axyc1AVv95rsrT2rqm8Nc3rwPovTObi1vCmwuHNLrFyie0V6gE+
oDmbL9KtnPfRMcsgitT84BtJufadArudoh3uYPd7G1KbwzOxpu3SqjP9BUZhimFSfF/r2YOcTfNk
VQVGC5ajGE0wC+yzuD5x4TAoisrslNE6bSy8Fo5ZJvJNX+OSkksGXEWmpmNmW93GkrAKpGD43wuj
OBr9ZG5wtomOhm86GxaKe8gyhAAlGy6r7E5COtlUSPu3lp3GF6oRSjrDdb6j/A5fCeenow9ftF00
PdxOTexZA5X576nj0P7PqRYy5wedjO/N0Nnsvn32CHsqPZB9tlEh3qa4LQNn3I4BeG6GulLxShEX
uqwanalfqC6F2ZKsnIbzykxmdbl9IV7WDSzsJNa3h8b1PGNAiRtZlb2p2NoI7k7BsnH1iXZmUo//
/F6cAip7ZtjcMQT/mUnzw6gKpB+u/31X+djeoFOiG/S2JSkqcCwVYmB0CRcLV+ElpJ1xdTumSi+8
UN3D0cdxk5kQ592Oucpaqgl7ptsjFYfFCYuy7e3R7YnQp/nblPQ86Mw8x+2LLeyQ4GbW0L/H4HM2
jHIdc9f/33nMP5Ym1nbn26HK9ySWbs22bIhQH/O8W+qmgl0BgNKttVTw2REHGa9QI6LH1OYMLMts
zy63BYgA14Ngk1nwz+O2bjDgA8f958zbQ4zzgZquX/59itsPSjvqzg4jdTynPWxgVHs2wknf3oB7
qeX8EVyY/5+Dke3oW80A4r/94u3E25fbD9ChMg6+/vI8V9DHM9/ZRdcGtI4b6zSA/5yjoobWgmvg
B6hhy5DHLu/NCqMKe0aPU/YMHC1X/kqz9C9JhPDGr8HTb8cL13/E7kN/9K/lbl0ji9HinvNluS8r
XKHsibTpcJL16na8j+mIVF+9MsVxMScaiVdNGV0WNpGzRqy0fetyNS1u33YTyaVyHLAyt7X97VCT
Zvz09vifb29H//354CNcywvt73+O3x7+zzHb9IxdUWcr5YGhkns17WNz+s8XXW8vSc//Ogv44kXs
2m9GivhAr7Lqg6Hdjy0q51Nz5UtnGN1OOJbYeEYar/zCwvUDD/gXURqMz1B4SNNjP40MfJmaPHkl
8ZJQYzZMWBnaqrWmvYfLVjil1hJWOPufHE9TXRe/U4WpZ9+ab5Hd6jBIS4+OXWl36nVrGgO2ojqj
+4WurGgbFpLWukPa5ZnFZ+Ub7+STaw8YZpd7aWIzmLgzhISxX9dFlb8OOkO0ScuNtYaE68MJA56g
WPWvQxNVd0bd5Gsdgdiu7KPixZumHWCk/DSUVaJ6CsN9EQ/pQyiiv9vLzabHJ1iP5dkti+H/EXZe
y3Ery5p+lRP7ehADVzAn5swF2d6x6UXdICRKgvceTz8fqrXVEteetW4gZFUWaNQECpm/OXk+XYZh
XjB/HyAo6WlFYAMzyzfXyEl+jZAkPcqDkQ3tsTRb4LXCQeJA4S29BCB5NPTQHG5kDlzO+RSYNhw4
c/8z/HUJmZ4WxWuaJvnmeunEABZsKl2zbEuoAcMwbdFtcU8yymIIaHaH7L0MowoUC/DUbe/UJ5uG
YLOtqYCADlPD27xUqtexo68aZWb5Zk/0rcMhqb/kSfoKzKN/x6L52LIf/V53FpSszMfBPp9ucgea
wI3Ci/xcjnZ9+C3pAELG8c2Zbp/CE2/gKc/icrldojCna8VNiLX0WobXiThRUnyQwVl2lLvvwhel
w0bcQJD64FhB6a7qAohvP1j1NjDanYzkQaaIOU+G5cwuMnufellj34eDqmwzB15XCkudt/QOEQUd
8tUinKdlTqV46m2SUBOthCCHx+o7r/TK7rJE15LbSvfF3SWZ/6eThrOEqIR9D2GIi/z6Gpf1vZdW
fLL4GjWQgv1QNP3qtgGH/eDHafbgza8coVqB1fk15tRts4gpgQHdQRIO5op+rlTHOZR6VB3gsrzy
TiyeVGhV6I1Z56K2kZSNwJPbfBAPclKgar8AB1Js1AKcYNMZxTqzwbsmjeE/h15uL4sOcQQ9GuBR
Qe/EPKeD6jak1tOUgLJxc1/5vqK/5n3POrakRtWIp5RrLQHIxodBGMGiiBIIRCAFHqlmLgeudTaE
IR6nyqNwauu8YUKy490cUXfDbKIbOWsbdDrHxvYOtOcRGA3D5FTUVnWyQazRQq/Cr6Wd7qosEi+V
UdhwKnzkQKY0fC0UCghzgv3nSnqpNUV1J/gKXuSy0uKOdVuMtX6mt0TF3S6Tpz6BoYSAZ3gfeR66
UVqT0yJJ7HU/Wvo+4hkBHCZt6WhH+YH7W7MeU9U+mfx+lnYcG/d5gv1dqCr20zBLFqHHe1OWprOu
W28ab9LZg6G1R+1IqzOhcInq1jyUgeA/FvPhktdUZo63hfJzhZxpxhGH5N70sCCE3E6PewkisX2w
jDZ4LCw0K0KE3pYylAcSTNtqH9jZzywghIeuCXKMBM2kHEgFpN96bmviTNv5eytLqmMf9OkyTpPm
RQ+jd/lfrRk/QtEH3yI+qxTTR4wu5jUOUkV7c16T2NQUqsisXyZjbh/03nczu6zJ3ES70Z3055rS
ApcSJ9keSpW715rR3dPypL/V6zQkyijzVzHPhgo3bKYyOfXxlE2wsVDacJUMZdpiUmDC48NV96bm
p0flGR/10UeE4UaoDsdsHrgemiTEABjU69MEkXbZDjiu1+FgHPJMj5ehiJRXSPJ3PZ/CbyLszmbd
G6/wFjLa4vVfUr20vZNbVzMYzoUb/kz9cFVzUvFYz8uYMuIXvcqMZ9Wriie/+y0Iuy9aZ+mXGc39
bebjmsIt+nVdeYBQprLDWbxWB56xMP5piKrmUp7GGoIA4Xwo3AiFSedORbdrX8Xz+5o8zdCgVfBU
/XNUxijDV7vJoGTtjsouE/4eyoi5TmgV7+jKKzs5DvGd4qkc1NLBQRd5zqbp52Y3Mqu1tFZsZEIt
R+WpPJSOoFdmt9FNgXLGz3w5M2r+59atgv3Iff7s86exSQYKc1paZmcv07KzPGMX+tLQTN1dxwfP
1zaOQeNeLv0zF7Tpz9wG7d4bNA5aZIcd/ygPAqFPPkepubTLFO2SpoX7LU+vOfVIu+Njjpy2VIFY
S4exTAjM0H9SEH/fZ1mjUp+eT3UFxJc8k4fa59kFPCm4uY51ujOWx2scW1O8ilJ0zORiKI4oNX24
DuVKmjR1bXG7cuiR/XYNNk72bTYOKviaAq4Wcn2dG54RMsjOvhpk5zIZbTjinrFwRz39fWLTdAj4
XUcLw7AXdFqNhVwoD0grZ+d6U82ZcqDuwYdZbDnW8DRSnGZeJ9qNR8wQyhsZQmXK17WB0pIMdRPK
qAJX8yDD0AoXPCD1p8LV9XOcmk9yuA/Rbm1MPOSiMRtfa41WL68Q9lbOKkK9w0lzusco23yss+ly
aTcx230ftQV6Siyi4zEu0RXifXT+trQENcFcKMapx1fpVfdwJvnrd2vO3y3bsGBFJ2l4vX638pIx
321aI9BcwtJfSyX0lMfFqsl9cNGzWPpFHX3WU7+GZR3ARHOB0MhZOTENCXd2GSdq9pZoSbaR0ZiW
e26VUHwSbelG7HWhBYbhGW23YVFTz14OtT0CZQrSWw+hglPOVgjrJE/QfqiQz5LZl4W2EYCdLp3Z
1yM8C6UOz+DNfF4t+vsY/4sDAvL7VhmcV1Xny4/uAOvIdc9lFz/X83DmwrOpYtrpTRs7r0NjRLcU
4sODnG2sCE+MMX7xNdDTjYnFztArzmsFaWyVVdGwkqt0vacc2UbRyVUS92WKDvJLOkqnHlB6pQM4
fykvimjkVpmyluEYj28TvrNoWNXFU+17S/kl3YbemDbhfN12if5iwhqLQ+fYJAYdD1WFXIyR1RGn
bPvYl4LeS6RZHrhQ83EcExO5oV/TgwKG4bpkmqaRmygS+4JHqyFgnQTdox+03SNGS5QOE8Chnk+I
5A0GMv345Zqhtd5zHxnJUebjelKvjQ6ipQyr+YJzF3e+llzTV6m4RVPEXbuGWDftWN0NGXx7NgBA
7SuFv1YVkczWsPxvwX0bdPk3PJxScIL+7DVgwradGgeifx89C6v+6hpK9i32dOAvVvnJ0EW5bFAm
PFCNtI7FpJV4ILn250gpFzK1dOjz6b3qPEwJ3nCjGvIkEVX/MBVudyO/ngVJMems8otXAFVUyoHN
mBKLfQ2pcpmHlvMKcOAoU5tIf+scFQ6ibml8U1R05M+Qe315a/Me9e+fIeYd6vIz5Cl7KvkzVLCG
nsOs/Ap8t1t5ZWyuEjWeNoAD0oWOsMezDLsqzhZ6oOrPZlP/nJ1c3/gtVGO93NA0SlewnemTGEr0
ouKTvlBHtToBhu+3pRbXG2ST0RFVwmRho5v3aRy7VyDQ5g+n3teJMn1vSm4TiJBHEMpZPbledaqp
Z+Ytggu9kX3p0zJYo5eVIn+X9MWByhyWUfPZh7BF5BmbYbO55T2A7LLsR9gR2EB7TWqdEs1YeoMS
HmgbObcJddelHC8dHSwQROfsYIh8mTc9lhF+ywrDDTF+cQfncoF+a9gmrlrabK9n2+rBNMGCzlEZ
+aB48mq8THZVoC2rqkORYJ6QKXLW7fR8TwMBFf2IBhVKYKuk8sXRpL55tOaDDIOkt/YT5pIykuMy
Q0vpH9H0sVGmziKo7/PaPsfjKBDpKsD15lYKsMN0fS4Q+n8MfQCTtQbOQgqh21P9bLlO/Eg7PbiM
F4l922p6/Rm1Ddjm3TfUxnmGAX+59wvT2/hIB62dIMke454mR6Oo3TejV28RgG6/qKg2LZBx1E5I
p+KA1ibhaiiV+qVStWe/inskdTDKGjP3VUR4qESaHR/aouzxADFGVPtH/8w7BmTszL+HVt4fDL2x
7sV8MHVwiyK/H6PQmhXF2iMQzD38P7CWlRlXW31iW3HNb+s6XKkNr2xyTC7rAlD4Y9imaxnKCTWs
viNbL3bXNBsklV3n6R3kTes+Kb36zumU22sCyjJszaLx/XqZ2rDLdTNB6pOL5ETbhsMiTgIPygUX
kmNakw2YXYfpVoZd7lmrLCxAQ6h447i+eHV4pdv3LiAAGdbjGCxRqlE3MrTj/Lmh3XWGTOU9wlBf
1U0rXovRh8DmPmhDZB5pXSDB76s/gGGp66gqeKWRY/IQhll9gHMFbZlcdcqNlTdVxbbpsjewwFDP
XU9faKoTPfRjJs6m/rWltgBxBruKLTJmUF7nybzK4wfVDNWFSndoKccuE17xZoy6tpcRUori7GZf
ZbocCYWmbtm0/n6dKMlVUBGNsqzsroNI2tRvPhyqyzV4uQCuXU5vkF+c28qlMx3R+tfmG1CI3uvj
NfK8SyTvVQMqF9e57o/o1zp5k/uVKdfRc+of9Z5e9XwD/JV5+Xrz3Cy48x/WuYMP+tHvt34/xkeY
jfFRxN5Dm47dBjmW+Hgdl2eXsXKgYdaDbCD9OpxV3OlvZFxP3XviA8zHn+HopSI/yjN5qMsRTRU9
aTEQ+/eEp6nh8Fts2uEmV/10F/X4UF4uc71CVyvjUotm7b75+vIgr8WmoLv513/97//7f96H//a/
5+c8Gf08+y/YiuccPa36f/5laf/6r+IyvP32P/+yQTe6lms6uqGqkEiFZjH//uUhzHyytf+VqU3g
RUPhvquRLqzPgzfAV5hfvbpFVTbqswDX/TxCQONcvqxRF3OHO92KYYoDvXjz5i1zMG+j03lDDc3s
yaX0t4vlXjvTu44HDPBamSIPTlo6t1kF3re8UcLeZaOCSUCy8qPYPFWTMC6HdNJOJrfWHb1hfteo
JZknUPnFWtH89uaaJyfouWGgmYdIJhchRVGRbcrM6Y8iS4ejPDN+nc0ZKKdkbOPAnQa8mhw9Xds2
YZvfFyFQWs8cf4vcTN2KwB1Xf/+bF+7H37xtGpZlOq4wHFs3HOfP33woRnB8fmh/q7BxPVp6mp/6
Vk1OuFvM57C3a/ob80i5FCPOZMA2BqRD5sPP4ahykQ0sa++o0NxcpKYqELwZ6ns3tCskFBgbPEsA
J1W7AFbfv+Oird7LpGpxnwleSuD6dyHd8BdVf0nipn02IE09xGC55ajTNtFR86AYyjDRaKoMhoJ4
/rxGwD1Y+kldQd5vxQtYi+R2srNkL2ezPP7t+kPx2/UVQ932bQXR0tNwPfW8BrGOujtSff77X7Rr
/OUXbWkqn3PbdDQoX6b55y+6dTKHDauffaci0qMXw+9P/ob91OWXKpCygNiHWp78HV+n+xxZ1DrL
dpe8oG5hCqMjugvMqTpQ1oEPG/OBS62xxTRzHuycGT8sTz3PnE9t/WdWIazvXcm+q/QLd4tmlbHs
nGb60jQ3Y009fMIgZqWmerttU9N5Ep52lvMpbzlUzPUCJqdnnSrkjW/rzpm+eHX8NFBjfuIe8OGC
CfCDB9U1ABreDgm6pZMYzp1tB4e2L44yQiRwPP8c7874PKPA1xWZd9MZKD8CczEWnnlNYWljZpel
umJWi4n9ySaPQHkESIcgYR8OD6pXPo2DpmHw1lFLcpr5Z/GVT7a9HFuhvqmo/28AC1mX0BrDUwaH
9dFwMAkKc5FimMrq/3TVeXlloIXw9x8NZ767Xe9+pq2yA0drXDiWsHRdGPqfHw2k0aEN4kb5Ho/Z
QqP7moNNRXVzUqd0b2lOupdhyX/HjaiiaZFPBTly+kNi5AQ2O7V5dSmTIKP/vNA1XV5ShvKSTiHu
EhyUVmHUjKfQNAoENLwEUdu9HJl6YzzFctguIm/l9yCtE/h3+s11Hg2KFnJpgmSLFo6ny/TPq8CD
wsWBl6tlPiPw+FO+oZhdHWakVbqQp/KAVhedG38pA7U3q8Nvyde0cZ4JVMfdK8kyLAouJ4cupx4f
glVjG94KPfr8yJ8O4BoMkW9s+Zicx+SEsP35aTjHtPwPOEdWyHIDMr+MyQl5CNzm5xVk6BbC3f39
B0Az/vIJ4ObrWCYkRNVVUV1R//wEBHaAsDrvQ9/iJuMlemkX7qpio35MnPJcgKvayugyZGsQUaqs
HRe+4bi3VHrneM6WhygOx11vV9sRg7mjkQaiW49u/ttl5ITMDS3dXEBKAD1cwPKN8kl54wXnIS8q
zQeR4lNy5V/fAEuZlZ97r/DRTszURzWYhiWEVe9YFmpEvz0rt7R6jGOsxPpS66Pq0UgzNFLqAJUm
rhjEtjpf0fT8+MExgmptKgUSKX2ZvpuwPahQj5+wx/CWk2JTFkws7ywzkgo0RBJFYAvDUDu0jYmu
otmqBySB1BYxALgkwvCT1XXmmohYYrIw/C67RZGAB9IACQwo/aNZugE7OUC2ISIVKzn2KwOUTrzQ
Bu8B1Fx1Lyis0XXyIMLNoRwDkZauSlw1Fja9weDW/xVnqC3dy0Q5prhRtJi0qL6XE9drpVnHszDT
TQQ7lAYJ32BZNnT32/m5IM/s+fFbiEzstdJffhiXGXJyXilTr4vEvLKaV/66rMyQ4zJNB1wqLyuH
Piz/87K1m//Dk1Az/3wUzvc7VzUN3XSFxQfUcD582mGwRMItGuUrjLQl5gbsq1DsLBe8HQ4LZd5h
Yd5onuQZ2qDDyfksBzD+I9Wc58YUMg+GSz/z5ZjMn8JpOHXvfJDmq16v9ef1L180jOwfUCpOMRzY
+3Q+dPZDoJrlWe5c5KHPHq8jvpPG5yI6mK0O34pPQwwI6dFVOl5vkRNa+54rcN+wor1Vsq2Us4M2
iMd5Ac2i+rLACisW9NNNUtcZ9HqaD4obtwueEPlGhgAeeHfHKnCjzrOB9+9ZuSm+zsp9sZxV5+QP
azWKrM84CaXbqRh+XLfIcv+r+N23qQDwJyM5ibJatwVf8kPuoRPkq5Fm0w1+kpSW9yqCBNuFcfoe
dfi7j/oo7tDybPd2LYqlwHLgc20rUK4C4xP7iIXvlzm6Nm0AFr4KHru5yQ0haOn6jXInh4ZwANem
YtXYi4hbXNvrS+r82SpQYL8ILXchBbjOnT2fFcKHaWRNyfY6McSueSxx5pJp13F5kbZBDOE6kWXd
dGPQDExOoWdOcBXAqYLafNCiIj+rivWOI+3waUQ/aGVrYlxbRTF+8tr8zgJA9YA25j/8Hdh/br1N
W9PmbaBqCs0WmmtYH3eEvedUajkNX4eqqQz1JhsUVKLMQRyHgOalSL0CTXTzh9HNpAG0RR41O6s3
MaTaWxnKQ1c8WegrPcgA3BPap7btrWQYaJnAwkrgp8pqNKW7R2hOP2LA5nukkYqTUyIYlkDvOCH4
tsx74C0yEjpcckjqbrAKuoSe9q88HPmYcVtvCXduoSS7zuxAfbqeso4LdEdL1dGfMRD7PXRRz1k0
drHSbF0cjSR/rOYutDwUMR2lripOMvL4L1gmhm1hQ0UrWosq65qfayMC801j7swI1L08S63BeSrH
6tADWPosxxGUN3cuOrJPjVN8HKcmxdMQ5D4oN9X31v/wIBfz69LvWzkNdRtazSrlMSDy4uP/qVMi
RTTWVv61HntnkXleBfu7PUUwPqkxZsFw9HM0fuVZHmf11qrqU26otdjJ5DlM+1lsyTUeEjWBaY9J
DzUeKCyNgkkMCnLW0uYt8pF9FISDMEy/2Omwj9sCSH2FboLdxfo3exxRrFbFSa+c4jhg8namRjLS
hOaBVE7AExD2GrMzQiI3rg3YPPWQIcOBJPyuozG7gL+LZfq80boeUMCqD858uI51WGCpmGjc2Nih
Ll2e7s0DMlTbzKs2iBQbr0ZEsXUsTIHHkGJAa3YOnu4WD20y9g9R4+25BcYvhX1n21N84FuJD/JM
HhD3G4F7dc0+p+uykWOV29VLzMDUNYimqb1x1fIpKWpvDe1LxVXIRdnRSbXDNZRjzjzxK/eSNi+w
IMugC9Zs68If99fDNDdh0yTdUE/WN4YxE06us5fYDviIYmq6FVFv3k1Wv2iztDwiUm3eyaGGp85e
bYajjLjH/BzvcjWESKqiyvJrTKb0dYTc7live2E11dfIUDP66IMFp8jCzYFy3ltqYDmvWuG4z8c0
e9VgMcnx3PNydLmjCAlxP3gDh4lokKW5d2aaWfea2Txb87hw7GhFrdpbZ2DDFrk+BhPc0HLQxn03
9NYjmlvhM60zWfEya00GssRlBk4wz8ggmdN8kG+y+D+n+SEwdYSy//5PylDFX/6kuDfyhmo7OjsH
y5r/5H6rDQ1GnxUu7JyvacDfi41Q30EeFGeKVtD24A7/GjMDbENvdL/6mZMliXrgLw8a+M8Rmfsh
lPlChVoDZaxb2WXzGCi0naLOxZdlPsAQg57PTuQ6hEM0veeS/lyp5+YlDa9kCH1qDUluHqN4oi1E
6ZYr1XWG22KoU0iKpftUWoCuLQN+mQxhqlabuHECdp3M0tE09lpeUAidw9YR2l2nmkcZYfmRP/ni
slCOpFa3oUlnn303fI/UNNun1uRvWnypb6p5yzrO+88PY8gesRn5M+86poiGImeEz+3th3Wt4Yx7
0esxtF7/rY3T+KXuAAlqesAjZfRpMKP+s0hEzJs2Ik3IXFvf/kyNbZ4+5pwqyq5bhMPQrx1Y4rde
3gUn/AqCUwnd7qAC2QmwhT5ZokxR3ZknZNw7A01N1QSsqCdw2OcctxMBPl+osxrB3IS9risVHecR
R6kPZRAkd8bUfJ5sF/C1xTbNRLmVQhFhVfTm2kbgGCIOYa0n4dJACHJ9SU7wF9eTrtrL0FfKTzY0
8Tu66dpLAI3LMWBreRQYzRlRNYoyPBaW9kk+xeQQCK89rzdIOueuffBj88GUlR65H9fSSQXEqw+r
60b9uiuXs3rpDqsP23Wwb/l20EJn51KV6bHjG6Md/I4tXGjUyBH0Q+eq3hvzAa5VvZchDfqcux2s
0V9D8kymyQwZyoPa2PUe7eV6HccwEiK/dda6ZxvLnCLnJwveMAIi43SMe997cce7wO7CT6onvP2E
v9utDHVabQsbBZetDPMm23eZ5j2AaXzzaotGOLgH3/KGnYsQ9nODV3CVdONnOY4I0LDTTfU/jtvc
e3ahgrTGMGI0NVguaKE5jL3J44d1GZsnZPhhrJ2aTTGpW6VWjaOHr8GKhx/c2Tm8HtxfoaeK9AbJ
+HAtZ31efdHQnqcrcH7HKdx6RWkcIzcql/4AigmUOGhY3sIo1vflG++N020YWN4ekV7vGSoJf+xh
+YYqP10LPQGFPanFW6ljfMqT/dExA6is83LELf+yPG2VhRxnq2QuRRgdQtynkNkS9YM8YI6CvWVq
GzsZshPQ7upJ4/+BjBHqC0wGdolO68d3NrrFg2c7N9SgsnNQdxhlo4+NtIeTnuWYsPCR0O1nt83/
SMvEp7jnzQddQsW9N8cHiKhJjtZoBrtbN8KVmPFwqovOIJPljH3zOuvu758QujW/L/6+6eKHtKhS
W7rQVd10ZHXltyfEZHRYE0C1eLGGMJ1eTM0xV3UQwaryk0Xbtd5esQxvH3TlfYC+zFpGcpy9mY15
zDwr4wi2B6oDhbHpe5NeHCL+Nxk0MpRcYJcC2JzqrdGJ4aEsreKM+swtqtHjgxyCH9GtOgX7JhnK
CVN3H62q1Q9yyLb77lAH07OM5GHwtAKJykhdQZdwl5Hu+Svar/Y6B6OIokZhvObO7DmgAswRvM6+
DigLssEZn8PO8LdlZIP86FBlnOspE5Ry2wFKDcyiCBJgFhKFETb52jSrvd+iNStSP11HMwcDuOnP
A8RmGOkJChrXCZQPYQHMK+x5hUzOCuurZngWLcgCTFfnt2xvZjfT5tdZJWdkzKuC4yA/asOEciOe
gSQqg3rCmuAsnZUpdwZHeXY9yDGkpifKYAc5nHuoMlxTG3zj2achpRDAe0KW1VFeMPT5bIJsvZNR
29xhNuw8I0+T3qt2cMfGRcFXPhj2Ko1JWIut8qKNbbhGzWVZ95rVPZS0wB8m6Pf3Nf8h2GaLRyXi
UAZ9TgMsKvdyLC3cdd6k49qLim6veEqLZMrY7d1Ed4qbayzPrjnOnC1DP7ZOAbcpvdOGTacq7MMD
ZAN2gVc8yxdx+eotz8ygheOcY+l7aWL53IyueSIHdore1rRGBdu802gl3VpVoy+NOZQHtQH4nJnF
fc7b1m6sRGjfNB0WsRWyEx/SohJLABW95u5BnTxzH9dVcCcPSK/HJ2c8y2BCYcpbcG96yVt92mZT
n5o3csYO5+0LHI2FDF0+THuHlg1iI9EDyCgA5z020nNUWGgU+XH4LCN5SBM2SVNDTec6ZhawYdsC
9cS4C45ZNX6rvc54xifBkZFskkXK9FvEru0S1amuP8ex99tc5+X6gnpJuvALa9qhGaPu5FnTD9Pl
TI7FlLuhLCSATdqk3NnCwbEj1zw2bHaL5NLlHGGoeJ0im4z6ZKdvnRIKAhKo6PEjpb4uldE7tX06
YRbr+g/IV4YLMwua50zQT/V6nnxDF36PHCV6F5nGx3lAuAh9G8yMwhFnCxTT7NhPIaolGO2UivPV
CuofCLg7nzI3x9Wl0NLnnPbJwkOx5p+23NpcefjthuoY1OR0fb6pcjOFjPehQBdbXpD1ZW0/Y16m
3siqUl+0sCQQ/9jJmtOgoA8LSivZyYqUnE3D+uesqiEEL2eva+UsSuhb1C6L+/+0/rog0BsfcE6l
j/usHKiMNGinpbbpHyMNCQd5ZrW4luNm1Olwr+e3Fydy4bPqYX2rhG3/XIBqv8XYrn82I9T/qZYr
in5nmmHxOjnhtBvsfN7TE3rDoC4dH+EKGVq+Tde8bMrj1Gj5qxD5LRRx6HYC1LzfBNbGcOpyLTrd
ekYK8MEYq/R9bCZ4E01YP2K6Ija1j9aT30T2M+IkD6FiNRtfBOYGxcCdWufZm1DwP6H9rR1NA/un
wNXF0s2t7gUU44td69a3X6lpnf1MRaVLu6Q6aPbmfaEsRKPbRxPCxrTAk2OpRnm7R+5ivvPjnnXU
2cQfjaZ3vurp9GDxR/kVzbrvdjBYb3ANeXtOvenVo713W1hW94w+J/JUrt4+JhGCY2VbDfeqgsoZ
BjTmXZaBBaOzEJyASqvroTWbg9Wb9kZXBnfnOoD5DSUftnbfq3unxHB6tLB3csM8XLdDYZ+QqVSA
64zTGZF/n00kpu1ZlCcQkp3mqQbZSUk861+4cRnojwzap9BGb74uegXm1/SJn6R6ZwNwhONifxc9
JsltHux8upybsufH6cC+3435WN5nRfkVQSoNg2RTRflRK3cQVGa0aQ/Wi/F0aGwsntJ+NcCieQt8
sUHJLXjq27uBP24QLWO0AR013eNEjJZT3cXvZom6G75/38cSDm9rtQXcjMRf6aBX96hSAl32RbrE
Pdl/jXvrpXen9rsSR6u2RWDPyiN9M4boaeZG3D6kuWesjFbt9jbdP26IfgFtPyiwb0AVL0HL6qso
p5VWgPtBVR/Jf/QHgKAq9uUgQ4v9HHsQESzkhGZrYDrlqZpGnMqky6k7L4c8nO3j8LfLyGQnbDAc
UvNkqysuzpc9LWJvFr1tMSdDb8VJnyiZo1+omNl3I3jrp2B6z3gw0xTO1Hu9nLIN/ENnYyq+flbQ
EJ5FzMuvtV+BLGRN5jg/Wl3Nn4vUjFctH729MIr+qGiZTcszGBa5V6k8FqMUetDwKEmiUurKmHcp
crxqp8fr0HWcfe2jjC780iSsL9f4/47Ji8ivMHTJp9TgRdMKHbGwVcN/aruyPjUpomtKFDzJIUs0
u5rXkTucSoMnx63ShaBnu5aTkXBSCpIIhsoQobXyMbfWpq1G9W2NIgJSICcjmaBPNkqDOi3eoyhj
f4Igh++MhoJu5wzjJ9r7EXBxt74rcfR81Fv/t7R2pFafuq9GbI+bAjwrpsN0PfXSAQIgqH7KgwzT
eOT/D1zJYrQs4+xpOW4O4U4VHtJOcghhu8+G6jY/xyaLP3ReJEtUC1nALqPY/8MGXf9Q6XZM4YDt
Abkj+OPUNPVDCacE9TLlUYaPVRMYJQhCYyx2/eSsrVbo9+WMdplwrnGd5mc0z12jeU5mNvNjffgj
86/rZCbkBuP511f4tS6MlWrdV9l0gykEbW6v7ceT5R7UuqPq7ljjSY7Iw0hZba2AQLv5MFFbCW8B
YxVOL46TqgsUBuBKC1qhroge+ANHf7zyNjKSB7NG0pQbRXWriQDEXNc47W3nOiOkfkzEqHzhC966
d/YYervQiO7DLHLv5JA8U8K6W7T+hHb7rwlNQFRDVQwCs1svoYDq2MGyYQWmXiwg5uNTbGfiMYDa
t2f/EGNAon+tpj55CjXn+9TowXOlIV8/Ip+007xYnFCfDOg5+fW2yHt3SVF3axuNeEAMuXiMi2wd
p1b+amV9dBDt6N7IELa/zl0LuepqyIrXcdLDW2WWBCvak5JkYIVBvINXyC3+zHuR47KznLSapkOt
IN4B8GvZpVqfr8dp+iJ0ZBzHGEakL0LnuS30BwNlyPe0swJ2wvSUKS5ZGzDlPFz/mpFgQoVfkgb7
rC+01YSB9B6ITXqMkFleYouSvvAs+ya5ULr+1jZtfYY3bpsbz8YcTTcLgSZLIs59kmu7qArtJV1b
8UlFPy4YRPquKVDhZAbfvbprR2h5tmVjNVKgrBOkMVvwuWnUA18CdGuLvV5QJqFrESpOv78UWb2g
9Q/hOBwG1S9xMkMColHq2c4MA5x47PUfvmaeetWOv1Z4F9x0NFNeHSTubtmUxk9jF2oLjx/mnIRu
s8poPh5FkI6boaEYMoZdsPcGkW9yBzIuPPJkFVV+eM//WLvojBFevZ9a9Yo9+HQ0yhEsiZ4bW19V
xk94pt3axeA+t7QtjgN4Dcz9GDc9fKiMYCBtvnENJXp1v9LUuEQ3a76Dgd/lag12FTItjnFFi90f
PNrjV5NfoWZM1Zuf9MkysRyQPFEJ/FuLPbrnrf4VGfzEV633UMWeccKhl9qaq+/qpgr5ZvXyNcai
KbVi6z1Nku+Z0ldPdlkW/7T1FR9609yqXM0wdQ33RFWYmvnhVtUMsWbjjTU+U+9xoeu9OEbLjTdD
QEr8P9rObDluXNnaT8QIzsNtzaNUmmzLNwy7bXOeB5B8+vMRpXZpa3fv3SfO/1+YQSATYKlcJIHM
lWv1HjnnNKlesyguF7bSdvc9YgQPg659lv3JlEBZhPwIuJWlUQ7JXm5EZDNqrPdNabWL9lhF5YM3
uenJ1yKxCesBxhsggcuBaMerkU0Uec+ZHc/dl5ZT/Wrs8hssX+5nxdWolBFatofU8VfbNupRUZt8
VXZw24dO/tiYnv5Uz/0hkEiYL43xa4/ODjxMQgW7LHf0FOuoGwHX8FLu9+X2H5XG4RxBnre3U8ds
t1ahQmFmGfHWSXtWlhZUDGd04OttX8Lvs3OEtiLf1qMen4OJDNVBnGTbDwpxCgar27Q+1PMfDNLF
Lm2GSMcWQrp15g4vrWlfZCxaRq87OE2BfdkXhbTzQwjt26lAoWdVqrp6dp0Wjjp13gypaokwUTT8
aCOKlKn5/eW41WPsu8qXjCKcZRLX2mVy5vJReNsPt+FU174N55u7DretwPxVQwgzGWNwD2m52DnR
kN/D+kqpErp6X+o6gtSLgt+tUjf5l9CxXzsfRfqomqInDyF52T16ubtLkyYE+MSgfGT3Z+q1f0L9
sP0cFTvT8LMvHjwEx9EOa8iBaQ7K+ARe6V5C8fPav3Niq3oOoKY+Cg0uSdkf5ME9Ydnq2UD7MPfg
toMibGO2LUtwVvIn0o/vD7c+OCTF2ixqYyFdbgbZJNcg1mC8nFUuGpD3epY+eHD1rFluqLwoZ+m9
OEOSq4K9OWFZeMjIKh8NbtCdEXfdOawhMFGDHkKlGN2mMYuHR2iX/WXp5s0LJN/+AnRd90UNISPO
oBX/pvvNYxuWBdw2zWZE6A9aK0oJLLIZC2P0iWAFCEKhe3eEnL39owuiJ6Of8vgXCiksV2es99Ak
B4hmkgd1bhVuBH+nnTxIW0ZL2owZs/3bZsxpq38f5yV1uOpFrl/zz0h2wAJUADKUMfwZwHwoyhAw
m6yiRpSNavW0JFnCL7J7Ql99zzI++AXUaR/6RfRKLARKRWVI7lIvNQ6qQR1NFuvOk1tTzjDzH/1E
ao67H/ythrTApOfKo6tR6tayGDgMge/eBRXrzUpPx9eiCo6Rl7bnRk2MrUMkb0HgM/hF0iLLoaNB
//a1SFrts9Ml5apyu+necMpxNxl6uTd86oMTJYVVM6b+Ig0b7WjUWnSGLipdq8izfjZECicNn2ka
O7hnzPDbmDgaO8MxRPtz4ElTUcQe1L3x4IQJEk1ohn13xFeWzCSs0ZoX50gmuu2hFEdy/bADkvGW
BkJ9b2emNg6L1oJ/QB0t+9KL9rUuveFLD43DxslNYo1BPX5pNXOldor3PKYCSmy3iJZqa0ZfugIV
UoOfx042vamG2iAQj2hatZCrJE/67OUVRrrLWoqipBfBOyKfSvhHbonuzgTivUlK4CzlvGIDU5I8
TrDaU9Aa6eTa6ZMH5BdWSD2Je9mCNQXGKdSw3AJeoDQZSNkHjrc1y4Yngwo9EtWQ3TO1i/YCwjvx
tQ3Kh5hfR7AolTWsO0W4QHvoOBp98L2dtG6hBJH5ok5314UBsrY8qD/5SOZ8Lltt2nVZDpHr3PQ8
2OwVZDeOVyt/lsgD++4/r9Ptf3v32QaoLP5fXEfzVN35gMLXYPq1R7tSnikdRSfJNwyYuab+XhVZ
cmhEPQvZh8WzX7AsMfXM+VEq+jJouYlvviM40P0IVxHQ0k1MtShUi2G6KAvDvrlnqvs2dQpC7nD1
nae2ZjxC47f6EpFMkDr5hB5RmqbHlojvTwo/DkNXJF/bpjeXUELkFyp89F3BvmMXFBqVr6BskQop
gq/ZGB8DFuVyUA9nO1FQW0UCPrxWaJRWFj3DzrWQCexQwK2XCCQP5yeItP1uoSr30TaPa73G+S9A
YOPfN0pgFgyLN5dt8I8c5r/mugnf+KZdDs6zoStIwnVjUn5OLVivwynZCsAlRwr6wLLK07pTmmM7
H66W3By9pewUaQMqchrdZZBZA1LB01mnAuBYAgU4yrP699lfNYWw0POYWmSagdtEe7ObVaaL3n2C
spBFp9t3R02pnBOknnCh25r5EmWIGc27oJ9Zie5JYf2QgzIlYpCDsBeUq2+DmiTgtgxd48VJS5b6
6b2ul+GPToi1qzfcJVVQLCkPyn+CD/vmQED1BTk2uCbADjxS1gqMOInscwtH4Q4Em7pP1CQ8W6NV
bMwJ9hkvND+FPgG1FHL2EyE67+jNQRglm8RzDqqKd6UYf8IcHrcmP5CCqC6ZGRh1EbpaI979NohA
eHQdxLa1+j1o1Ar/p1OjCVVTuXwdBBt1fZq3Tdcr+boinlXfJkXiRum2N9EdgBcyjD5NbfBNs1zt
JIwkPkxl7LHYJcrY+Kxlm2EIdjIGWVECRLZx9K4xyAzJ4Xm/+VIiXyvURIUoWEOJr//VzJlSqtmG
TU08ZedasTN3V0ZcXAIz+YICg39HbUW9bxr9c94O/p3skgfZ9LJ0Q+A9Pn3oNxtdX3aZqNf5+Jh0
kADJigIyIICv5zKD20H2JUFf7pL8xBPK7dm3qU85Mnfop/rWSZtBjI7dI43s5jZa7lT2SOvYqdap
9p6Cemj2epYYn5PJ25Cks5/UwQkf6lA8pTOMqDAbb6dRGE75vm6slW6INkVZ5ztB/H0l71rNHfOd
N7rdtSmtmQ1vkTZurbL9Zc1bs4FU74Ywjk0XTSXWzhV8Z49+8cMYHeXUIAh+lgvcUNtEjlqdr2te
3UUNlui83q8ITrOcQbxuLdSY5HITvsglGbvMYAXeOTyVcZg9WVP8vh8ZttOQW9nT7G91mfdq6qd0
JEectaA0ky5cm/ITRVm5Z+nvroTRqzt7svgPyEIYntqWeuokLF6UFoG+2XfMu3KfER9eikTvnsYh
LLela8QbmSj0k8yg0t9EXJev7HMeX0pVG+fal+frun2qSmM1GcjEsjZ2DpnfKWe3b9lexm31xWqT
SzDHOvu4PNiwc7+KBJI2eFqi+8qP/D28wM02CjzzMc1TWNkB2f9oEfRMml852fLXvHgkGIzCxe8T
+J4+9Lw3UaSVw0b0zievWucVrZ5PMuUAGcGcI6LkVyYV8oaUkR4hUSatPUC7qhi/u4jPjezVff47
lySj27sUdaNTRw3/OkXm77XLakr4ERPLCohKPA22gpRF0p7/YapsKQR7ydr+WXqgwM2GNUpf2hJu
eyp4IlT0uuqxm4Nv0sMBuV5a/Xgueaat2qFr7uv5IFTgGGqYaStXC+FGS+yYTsc2EE9x4pdsiO4M
Pa0u8uWDTib7ffLJ8mc8224t6H/etX6PQ/Sq/y8vH091/v39T/rfIPOjkajTPOdDHYphKVSyq8P4
PHmHWtFEt4+yIVh6ntmv4JWwjxnQRgQ2OQs6nw2QCUpmFTe+shBwS2y63LcOwBtAchObOFYQ2ZM9
V58TJ0FAhUfVFl6YeGP7OVHhCvY5STcXT0Fzj/7xIq+APEXq1BxtnqyfqKX6lLuJfi9baoBKSh4/
J/CNXTQ79w88txEOyR3rFczuDyezsofSa5S7ZOqHma4N3ThPgdk9GR7Ctm+Aj3U/LAj1X2siaws3
6cfPMczkKLiml2QMxF2BJBK0PG5xV3uOv4s10exrdqeIoykUC1X906Cr0ymNuq/ahBDsWOX6MkYu
d2N7ZBVK3nU/PERgDL67XaLFKCP77fcRDYrHzMwgnzMDSuk0r/6mcbfneul8NkcTSTPTzrd2VXYP
oV2eU6DYr2kGq/ScV1JbMFijKMKLE1cPQgnj/TBE9tHPLet64PUZlN9gwGWdCdJkRub0v4TO+5YM
TVR5X0IK/tetodZHCOTae1JivEq7aFzDP1Zt6sQ372ueTlTAVe4GIV+SD+B+4WPtEufR9WFy1brp
mxbA21OUs5iMg2Ydi4tNobqfQyvvv7tuVCwqUTfreOrirU1Z95IngPjs2bCl1GbY/xEAqK6DSoSL
znjuc9P7ZfXKA5viXUt2fjU6HirOib5sWw1G4yx0tzB2eccCDvud7SoH6J/ztQb/0JQif6rCKAIt
M8oNfWTYm8Lv2IHn7b1eusTR8jH63iXi4pJs/UnKiZiN4y1RRUAfGiL/AyQOB4kXw+FPYFk+Tj3F
oulpCML4QR6qCv50JTEe+7krUZQaDQ+Im0r4b85C8kaJ8svglpfKzsvnvqiftdpL76n/U18KRftU
BJpzp8dlcx6t+iJiMz+VaKCwhfsZq11+UqPgETWscR84WWQC5S3Mk0IA2ltPoZ29Cpuocdmp9UY2
ldG+d0u2h7bei7vObgeEi/P81VTiWfy2C4+61521tnP3Ev8qIa6hBxK2Co0fSRkGWyqHtStCVhoT
gpiEa2YX2fbC5qviIHPS++MLmZH8vkrjF1Ynzd0IX9mS5ZN2QDmp/6S6PKltNc22BEl+8N4VD5nb
G+dhcHZWaoZQcdo1AT0zfJBGJJPFQz84zqGcku/kGPEQYOz3XpRQmCXbke6gkg3uDuEE1H5KIsuf
WMZ0a8PxeK3NTduwYcT1tG6fB1O5ibxyXIq2USiXs438eD11TKSBfFZc7lLMvUnAC8rVlWUo7qAa
9Q55M16qMbbu3azdsvtcm57xoxAouKlx+12YVn+Z2qycFRjqTR29TjX3YcxOZ+zi5pcwn2BjFC9N
Enqnyp9AnyLXshoSRJ27mEd6pHT+ThVRtii5nS8obZeXfD5zTO2S8dA/yi5p7Ism2wroEZeyCbgp
u1O0+jtVr8dipomrE7XfiwbZXdl0omAi8pZ8i5Xcfo46INQZWhHp3CoLMH9R0EMMqg4KqnMcCid/
O0sTo9/2of3t1nVzu/l6YFJJbXD13yMdVDzHKP0FJ7B7GKom3rud7wEqHLJdZGrBWURRsw1rI7kj
lYioVGlU95NbOxBNUhwiRHDxeDPviqzIjrk7tYeQ23/XRYV7MooRUdwRvdyhaqG6B/zxiCoHbNam
UJ/L9AH1A1AH7pTBFBzHu96s630ceO09bA2IPHhp/ar7+VmtuNPRk9t3Wt58jWv0jW3HyNBUYGMI
kErd9WWXLCu0itYaUdS9ZjObsJT5lQEbiusY2jdqyde6Wts/3TJ70lhDLBuCihdhKGvKU8pfplHf
hTwLX4OeTyjCpLigBNrt6rG9c7mVtonuiu1ggZVRHZfYgh3qn1Wr+a7bWfwrt88qxL9QBYf2xSb3
/OqECBlUvdY8UjAE7SUM+ycXrT9kcCEgCZTmAk15t8wbMgEVynlIjaQ/VUhjF17OmsSGj3zTI7Fx
nCbDOsMGpq1CT2hfTLiAiYG4JCo9jUf2plHhi4lCa4JHVK0OhCmdx7wRPzUwON/hTs3YETf2Q9Z0
8dGIYGh3s368y7x5+2JZ32OtDJ69qR13Wth2WztgiUSJ50M35sEfHjA59H+y8XHMYHJJUzh867zv
PhOeIEGCRzQvnN2qyB4gjYXCaWh2qhOke2eC51WboO7j/zLZjmpr33smzC6RmOvdBuq7Rz1CCqAU
cLRFnv9smWZzcaBPS8A2CgNS/GogRTG06TmaKn1LBrldS3AXIjzFyhZRtZfQry6ewRkUMlMVB/Sr
6aA2cizzWVX7nHrhgpApCnBW3adLw+zFvuu0YD25Wv7qpc5Psi7DpfJi81IY4Y9ofuZaCCuXvVKi
u0McFhIye99H/bgd+iR/DHThEa/smj9sD5GoqNN+IvP9s1Ij56VSzQnK6OTVHRHYLXLDu2TzAYi2
WOgxP1T0UnQFGmAYkKfaKdehX3sX6eh5Ngyusektbn2UhqJ7Z/FgmWeRbqk12Bf3Ovd1stTWtgGo
hl5MnyG7DdduUebU6hMAJPTF+rk30pMXe1+dxPDOkcH+OmyeJsOIlvqkn6bGAydd+wfHcyFGLBNj
OY0hwPa2HXZe2uhoTqbjfTkfol0+ZvmGzXG0K9kprKBO0D/bCHkY9TD8Ij83wWXIQoXddq2kiI23
XrEWxL55XKbBhHQpD2pTsR4GniM7dVTiVVrZ2osdB87OTxCg5SfP/aqlX8DMpKvJbVhwqchiTz7o
kcywnE1sGwMVZQkyI+ronIqq63pq8bonq3Cyney7HbTG/dOlcXXiavA5I5rUoCXXNJ/dRjSI7ZrR
p74uilWfWcYl8UK2qGAhYMPYxsY0nQajz8H3pMFO6JVABbs9i9pgC0iE6ikjz7QA1jvsZR96qfai
n+CRBvx3QUbL+UkuaoUaZOsH7mNgsEqOdPWbqigjNf7FdDAVFoLw5/N0H+fQRKUIFoLJF1jD0leh
hjoAAkCC0Nu6BMDDg+roPQXjhr1MBrde2xGqkmFEQjLI0DEth3wfTTn3Q6kqq8qZUBcJPf9xdMRj
YAdnajYDaNpjhQBL0m2h7S8eiKcVD6ylEdzQWoDHNqumoA3qF7sY4/NAXINQSFu/JGXh3nmJ+czv
B17ScYkEW375E2PszPVGElMsDxW7uFXVkwCWEGPZF0MicdeWf8iGHYbqunBEMnOATpeE4sqFobXD
tguN6XLto15kq6cu2IvZRRrYLVBlo1BFRE8p4DNXLWSU27ngfPCc6tR16dtZapTJuujJu0IA0szK
AfhcT3kS8btK1X6T8iY81xaarUghQbWuef5ZHvgZePuude7R5pjOVm3zAsjiB7SBEAYteCxKzllt
Giiv4ZvZWzPprOxr3eKgJ/BlFbGrU6LYIAGd2mThB6rnVWTRigrmKNM3Luo4WksDrY2HkE+9HZ0x
3SlsLSs9mC4uSjuEEO5BsK56SzV5TYPc9EodSaPYfO3DPjmH/Y/RKEi0dvDBeC6B2zJKnEPjN6zF
5jOot5r82inb8tA6d2R5x03fRe2asCkpihLgt1DSVz8Jk6+WImtqlPYTz3tt2cZ+8AQWJVoj8OLf
2yo/iij5xuaKBHyHZI/eWbxa5qY8oBMBqtbyiA4spEkfHPuQw8wtUv1iNI+R2QQxRU4U7/h8wYDq
UfhTvTrd+zZqz/mkQelfTsQDzMRKUYpRjAd5qEKNZUFodxtkLd/66raDqGXQq/2Q1ubVT2gIsw2E
oiB/9jYl4gYQ4GrmAR2baeH5Y/GshXbzKBq0c4eseDadfu0lqvIwL9T9rtE+GyBWTwQI/GvTKjM0
6UYRbzK9jGE47QdlXRYhOo5qmpKLLf5AqrA4xrkQB+61iB2zOTxY1GIsRy+dtpbnu8ekVj6FMfxJ
AlVXs6ubZwSB6ucCNFJpQJ9VBkr97BkClrpx7HjC0nTJA2+1ntCM3/p3yFSJM6Vr/l0e2z+0aYo/
B1lc7yMVtarKCxLkvUn3mKKJdtKamAPF/6FZgl7B6ivWioiLAme6qT7y/gDGQvfg9PkpDSHasNlo
Hh1lAjDYW8bOMhpo6HzVfrHIc1LyB3rMx+8lI5SwA4mvrojrY0W4alsWvN6VxLEIsYQQAAATXcux
utcH21Iru/V1bAfojLc9cb7ZmRVeg5onyHhpTXpif+Y4VdcmMC1eWPBqbqRzLlLymwM609JZDVCX
rZHq2l7HDgOS1iS0t9LZ6FsdjSDXv1pTu0Ga1M6q3XVsJEi89aSE5J+QTOjgkWFNtmjq7SzH6+/7
YHQ2KI+UJzc5gj6JnpVm2WuqeFY0p3/O6uFTCMXfuTDzYVf1Jsh9YxD3yFvv4bH1jo6hRPa1r9W+
IcVR3l27ekrH7kySzT580NE6ZscM0Dw8wG0q7uUceQ1THvvnaOvmwzJzcsESL3KgO47TYxAM2mOm
DX/kBKe+lWWoL0B5WPeZb8W7aHAPbTtll85KXjo1CT7bXg5TkqmhOAhV1ec6QbCKWPu4kVbAAwiv
VKl3kNbCrJ+ypugvQeQan7pvTZUFOz2Ep6sUVk3NiV3DnV0hixeT5IRLnEI6r4SUGsVp589TpFPG
gwlPrL585/Du1Mw0BAhHwgeB9eiPIvhk8+c9eSYw3sELPhn82h78tDjIlmIJ8z5Go0K24imHQwHa
c9mq+aNPhhMh1T3AeT/VVJ+5Azk6OWvcTvCcgUxZxbZi3I+++nYwlb2jiOD+1s2CvzykfvAinW79
kJtq63AkU/zBUASxisIe1QI3Z+lCPIK9DpWw4vfl/J4No1Vr2kuSOJtItOOrO9n+amoBNY9arp5V
nXAX2OmVS7XQIhzrEDW4sLiThyrV385glXe5vXPe4U791qf9PkuLDObvnoISOexmkM7SKjoleGdN
4RoihS0aohLEXq+zNg2Cbg0883GH+iQBlnHK0YqK3g4QWuaHdD7Is5vh5nczfPD7By636ScA8QkK
T1z4Nk42bz63K/0Dlw9T3cb+7af826vdPsHN5cP0DfpCbx//b690m+bm8mGam8v/7vv422n+85Xk
MPl9aP1YbbowepRdt49xa/7tJf7W5Wb48JX/76e6/RkfpvqrT/rB5a+u9qHv/+En/dup/vMndQMw
Q4ZvFMtynOWTo/k2lIf/0H5nIhXFKGTt30Zd252JIo6c5dq+Dng37C+vIDvlVO9Hyd6/9L9d9eaj
knee1jfL+5n+r9dnM8PWW5gxq/PbFa+zXq9zu+773v/rda9XfP+XyKu31EBYlUCw/ve3f/tUH/pu
zY8f9G+HSMO7j36bQlrS+aIf+qThH/T9A5f//VRg6jvIkNGcMOOxueuG0FnXIOJRwKWJBHxzR01t
A3KHJhgtpGUq118pblPo2xQpFEqmPFaUs1k6DmMAJg7wCiy+bX3Qi3YwV9Ic9GvTTL0zmF8q6GRX
P3npsfJYBZZ6qW/1EXp1k6QSQufVkjQD0EuC00eLgOtRDIgGLBB4JB+OSvTbqTVMibKUvfKgO28D
b13X0fM4H5lReHKa9JsfIQKPBJ+1zLMs2ZKTIh6lZsUjqMydWeXtneHa+aNC9OVkee1F2qRXxZ2L
ulg9rLTZQ7rpUO8uQoItB+mCUgpLpJylKbNKh7QswHCZMWDB+SLS8A+vjkDQxbF0nyDqX1zZG4NT
r/vfg9wgAjczXk4gsRAfn9kuZdvRnRAWQO/NfDOYv11sU8GlGHBBoO86TI6VB+nn/Z7FqhJ0/EyK
d7WSihajjskCyFN5IEoIzcWt/c4pcd0z6Mtx+24MyNM/3d/1QnaZusvBUAWF3pCAmYlp3/WoGd7J
s7RJF32PFNCHfhZE0Yr1Kb+hDwOGNjz1SbC5zSE95KFke7voUCXf3vrkWZg6/Y4yyJ8f+uUkZeMe
63KyD9Iou5xUbDJ1nFm1hQVmkjyhNR+MGvkBu/au/dIo++XZ7QC8zj7K5tRHObVE8ywuyRS/jt/G
ymGNGfmryKgR+s6yYQMEAG2YeNK9hW15zYVxBEnQFVH41QKhJmxnD5vYK9qLCNT2Umulc3B691l2
3frbaXqGk9tlr4GrPGTAkTe2GfTLcR4p+67XkDPdOuV1XCcYr9eRBrWcvkCp3SBtQ5muPAvH8OGt
XvdD6a4N1r5cXG3Xc1mzK6t3IRYB7dCuPJgdQnK4B7U1jBRmrCprDkql2Jz7ilr/y3mrGbW6lO5+
W/fDsdVg4oRfFHmh2HirnU6UznOJblAdfTsYZQPdA9F82fXO5WPltbQHsUs59jtXQ/GFHC4LsSG7
W0TwIn4lelcCMqZQukld+xjOoAi0JdWvWaFcqfhuHqGtadDOiGyp7z+AfpIM8PlGdjpTWJyof7UI
gKyK39igBgYI1LTIHM0RQO6Ux4gsKtQHMArIA5Re2c5O234hm6VkJJr9WrJhVz+gFmKNZnmzspqy
eTC8maGyreNVCFkY3HlOkgMHQfRa+F79UIqxfpB92tzXUdQdLhtitBvZluYP8wxqfN90frDv7Uac
emqfT56YeaxlO4bH7OjqqCYXQ766Ggg+gQcYnO57aLQRiXu9h8EnKFe3Gbo8fpvrQx969sbR1+8+
dNtqpGwVfXjo5leDfF28e69c3zZUE01LYgjauzeM9PwPb6TrS0b4kboMAD0tqfCDYUUhY5qh8Abb
bYEceJ2QXuGQ/j4bgds3EAr9aZHmXiTXER/6ZZMddL8F+f+lEZ2LppjJflfxKGLOzEg53w6537w1
zaBddMBETtIo+69je6pxlsFUT+vbMKLq/qovK2155UsxKTikDEo0K900oggQsIZyn9O8GiM0r4c2
d8Qpj3M2plFT7eMprfaJkbrqo7CIHaho4iylTz07JrJUYZyVkzqybkd9uJNdboiKJ4tRofjLRlOz
pQfTNEQczrTjNafdU8yq38uzDGZ7fYq6861ft0DIZbq1lV2eCqgWIp/S2jp8bEr8GH87ENbjLwH1
vYoUb84MzObIRFJb+3012dfMlxwKhZQMV7t9gLCGtr1vENL81w8W5mkFOsZcUsGq76c0qrbEqZFB
7LIK9lWUPXXoT8MuE99dRCmWNUX9F/+3b2Q40wdf4XypuUxawcgTaKQAukYNwbU3hJPyYGegASmu
5sqOiEiCdHjrKyisKoYKis55xHWwnAe1TIJ6VYiUymypC3CUKzmjPYQ76fJxyDw3pbURvGGMkFb0
+1ap7jiDjczbLN/YQFXDf539ww6pE9GS6ltox/B6WE16X9VJcxj0EMVz6lyepW889B991X6ySNMA
fVB0dHEcjVeSrBlo4M2jGCahORcUqAaE89Iqqw2k1XEBOkirHFt05CHfeJB95lma5MkXKMTpFA+b
ROAr8FO3prRWUJBcrVkBC29tAmhqNHhivJktG6lMiEqo4JnPboZbXzhbQXBoWzumWkH6yYOAz+dq
oHbjx0SGbxKCJOptgLzEh5nkJUbYTuAUYmLpfLt2On8o0FfNuQLWZDgm2sEjcLzIHuJX6qCgz1Vf
A74AkoURZDWi014rSwNkVY5PYyGoz1OSlEx4AGdzrjokP1X/HKST+qhF/GDn4XLWvM3r/UC895/N
6iOLrg2KAh8yi8e9JVxrq/k9ldngs1CZV/pTpEfB57Cc9kFFtL914+m5qIrl0GrKJ+rnijsddZxF
MHtRtMja2YalVFo9VE34U5hSWuWUVOWJk7RGpvpuynzMSRQzh9sWP0gppGQYvAIEvdM9qlBW7Ts3
tDew5dqflCm6a2dK3JtHCvBzX0aOtQkbC9oes1cQAIB4vtrKdfKE/vbRdPLlh7UyRZWswCdVNY5W
/GZ965OWqKnfWcaB18/iulQn4bODPg4xcLgWjBRK/NRsDq0qFHH3u0lSNDjLw5Q7e4qjy7OteGDV
BjhMG82NHuXBA+BRJmDxZAtuCx01zfZo9CYUotmYDdusEz0PWQZM3P+PDjJ3y5nAd1vE1Agtx1Y9
lG3nnKXLqPviznan7W2AjizXjicoVfVyAKXM1rKFgOvqc73ulNyXRRFeJzE0oIfhSOJTfgoHGP4O
iiJrIX3lAdR0ugLbJDbmPP2kuNCfw6v3pKQrNYZLs+ga8TQGtb6MhBXuZN8A4vYEKuoHCn3iSXZV
hQlVUKaenblLgE5H19xmFTk3SzZ9j4b1Rdqku4le39LLKNlpVd88jJn/CneIOHooSh9HfwCFLk/l
gce7osCM+NvhoxdCqm9DpY9s+kUbVAvZVvnlrnVr6q9z3nyyIh795W20nNeqx7fJrlPIdpk5z6qo
g+0HF7tReaMG3kto1XBxdp55cHslAjs4qZzKw60t7dJTmp0ULZ6rp2zbN8+rSbqSkBiXWgDPiHSS
c8iz2yVht1OM5V9eTXqyRw1hjwOZqCIpdu/YSrJC0zRZy2bvhfT1xnAPz72zEHBQbD4YfJEiABWn
+4/9xXAIy0w71nmd2hByMsngPuljKe4CPWgBJ2XOxmNn+QAtWr3w60nsZVMeks5FQKWPT7JVIT/8
0FnDKoeC9r6YW54ZBA8UZt6GVLBwnDuU/fwRkaWl17WwDHjZN43y72gJx8vELaKjXiSHzxcezFBs
migDp1TVcPO34qF21PCJQgBwlf6TPBix3YIgsvxDOve5DUDVaUJ0QVrJ1nf3eaAfINl9G6D3QBhQ
VOYmp4tStGztTH25kf5gb/NTXzi/bv6UBgLvsqHHnuev+mpcBn047mRzassOMJodLWVTcVPjMS8/
ZUn6drXSdSvCl7azN9I2AXVTGARt3JnnXY9AjpTIKq0UyfA+90WIWA9s5WfG97lt7g0K5WB7o8Of
O2SvbMqDEdkxOJoiWH0w3Jqwf5qb0EK5u/5kaC5Mq6MRQLbpkmxCFmFpAXxctaKZNmThIT9zo/BB
jdwFEoDZv1nlWBNSV+mbGm7wJMdT3P9xvPQITf6/Plzh9/Wl8TYHoGCIKQGhe5DFbawQDq8E7S5/
YVO8c3aVdk1lRgCRgCX+qNs4OMQzxnohvTs7cpZjaAwXeWiN2jyXPiSsdTtecpsijyz20U6a/8Jk
7CH1s+rTteWSRmsUdI4T+XX8tspPl/2FNSUk9m5sN49F1Dl8ylGL3JGrDqhwSim9Scr6AFwQbikA
sI9DuEyjOeE/9xRq7B3sIf8lTVenWTA9rdxofRsTiCJdjH3wNo80qOn/z3lu1x7+++fp+kldGhYM
ZVVqIYXa6Ns+1q196xust9K+N05jxTQsvVLjlNpGfBgoAYZX3jjJLiGtVx/pXlGUs9Zaj1qSeYj0
lHPLpjLAP7iqAgif2qQa17JTmq9XlO4DRUhriq9qZKCj5O0pXY7gfBalaYw7WBXX8KdH5pKghnmI
qswCus0zvw145UFSSNuTz3dpJ5Yzuuuyatvd27rGH6I9UT7ljhskuHe71EWWs4Vw+nefOhtgUKcy
p9av/TnMO+b1NCumL71ulXs5Xo6SAzR+Pit+KdCizOOlQfSZe7L1UdnE2UA9B0pxYCWq06RZb5px
H5rSIPvGyTqhn0lp7X/3lROnUfDNsWFEq+2nEg28pTwzAa1cz/K5r0wV6ON/W/+HtS9rbhsHtv5F
rCLB/VUStcuy7MRO/MLKNgT3BdzAX38Pmh7T8WTm+27VfWER3Q1QcSSS6D59zn/HQVBCAyoYyUwv
Cz5wY9GQAcarFTEAs2+cWWRveB+949HKAC3IIDqaQiHwYrhR9Yxe45Vl5cA4j5YJAHPyaCozdHVT
qCQjJUpDu0brPTiSNACYp/KZGUjCIwvkXsiLN/p5jQnvNPeJyx8jNCs945DiZ2vhPQZ0pg6U3vVd
WbkPInSgvrEM0Rxy6CMQmuw04c/eCGRlt8Sx7DMJxkAK92ZLszuRhkyoVGJErMWBXsds45KIzJg4
6RlSy/MEmkUHz8zmqTSi+aOdJoELKM2m8uoMuc5O7kojNm8VGq2CrkKezLJtkLIrW6hBOrAqHTGH
kENiAYhw+8WxYvJXF9nGEalh8wb6/qOecP1idK0HqfZniV6xW6tcsmu1i+GM+9Z0/XiNW6g8phr7
a4600KwFdLpVrumay4fJog6AEMBiKmDYT2TPWr9d18kkdvNSy4chN33AxM3mD7IsVz4bfuoeioRF
IEzAxs5U+0kv1vo9oP7o29KwpV8tRkNOwN3SfpHCgflGpGQQClcTlyUWx2JblgFfbLKa8DuFXvT4
hBTaMxoqtU9tKe1d2VnVvs2bDIK94CwD8PHH7wFj7N2HTYS0DFEBSR19MiaIvIgMUOeOuXHq/P3Q
UkMKJi8FL0PyfphbOoCnt8BYr0kXL0+BBxpD7wvwrUZ4jIy2Qu8CGjqzpoKAHqnlIbdrXihajNCC
b8zhVLZ/ZaVtHTkonk7oJMV/Va1B6QCdoSVkyJTVM1FUQkqIvFKF0BkdGoEmqdnzcezErXl0+h8g
xXbQF63iaDkaI4nUoRUacmUygkRQlPY52qBxMCeDa/uxRsJ+wnNk3dvQI/sry6z8BDRwhdRnnOcn
AUTUGkLMUEVVk4SX+UHcdTHerQpXsy4Qe0HX+iDRAai0vNQQrFHy6vMQMiggTp69tt43t6nVswsa
8J6x6yy/dHkyrYwyDp+7DnAkoy/lc1jH9gqKhsVz6IK4viwj/6njAjLENnp2OxMdTSgb+EcDaj5z
n7aVJOE8NIjqoQLvHHlpuHipr+7/d26WRfHaHbAlb1X3p9kBHmM20GKPY9+9OIrtBOUzoNglaoan
IaoDso2AXE6b2a2m5H0JNU+1goWGrsA3WBN4jVbtQZ/iBSnadr+yNHkSaDG46X3NrkNeZyuyF3lv
bXIdMHJfgXrR/oxXM+NLONXtEX8AsQFcK/2K7jaxEpEf3gELOD1UWnsje8TyepuFlo3EGC4Si3bb
WYATteDZfI5fTJ6MP4cpClclbmu3vmqnfQy9rL1u5dEDtoPA0DuF8zN+YS34TygS9Gby5iSghXl9
swbfJDqfoAqwAYVFhh6oDFmjRvXwkRGtBlkgpZtdgMZzr0UNiVEtsvE0ezuLCqRKyRa/nS3e+SwZ
y0tXgBwrjpwbx9vrAd9F844OaGK37uwkBO8/uOeVWvh7Bw1lEt6qKvcOFLtEcBO5M8cG5rTPogeQ
+xWPRpMlQagD9l8KNI4lWlWt7d7NfrRjsp4sOb5E4KcOpgbaukuEUKmZ/4wgnqgsidd5zKFHEWlo
+ChAtbkDu02OX5Gm82uoNhyC++7GhhjZehad4rQ5eadRFaG/QYvtkw/O0A664NifkNfPPPxosuYi
tapBU4ja07ybptZGDXg8iebSKrEW1iPha9Z+9SABTDwMnsa241RpT8hgzREmmn5WuQTxkJOgJapA
fdgwNfEAGaFvKD0bJzDrtg/gUZR3kTvuzQIfe62XstxCPHDYUCwdTD37Bgo7qHOq6XUXT+iphMQl
NqX32Fyu+6lBWTIEHThJrbQCebjSRHZkEq387LJiQy3QoEfFdrjj1oa6nD3mGivPcaCPCMXGjBu9
9hiHUgaRp5UOOmVAi0sH7uj6UbPVAVjzHHcRnAJbazG0FHTfc9wbUSlQHgpXPe3/dlpEkBFo0A6L
vtdajrdY3a9B9mWjhpPZ2NajcaH4NYVtsV1EISbgbsEPX4NtXrp7sn/UjaCQIjHHUya5tZrAwrGh
QHIsS9FZlIpd8rbUh7DUu2q+kUPeHpQrLNm0ub1pW6e4t6sMG00rTXYNg0S0YDF2mnqGxvlOh1KF
1Xwfqtzfsl6f1qRwROpHZGv9flovyo3/atPVXHT4oTV1iaG1skYM6w4CehsqPC4E0XPZ8l0dk3eF
sw2H4TNVLWf3zB39z/O5vGmZIDWfOae7snO2fdl99uINyC9XNhuzyyD7ngephlZPKD9+HKaqyxhy
tfkZ4og7Gr2Ftuo+RjezNzutSCOyU8RbPNktzsT1LZ4uSaH+i1ODgKlSrNV0KKvQCUTfTKvFRmeK
P/PCSh80thRje+AlRL/+67zWG9AURJFDWkeXcUjdoKyVsvNbzLJiC+K1HapRP52+do51bd/Nfw8a
gvUKbdH4Ayz/IlTZ5jAyeYWL+/nb1HlIng82ZHy/hVFTrww26IFocWcjdoFKmD8BqO+vEaDFwLBC
qFCRlYuoziF/DZ5QiqJJbtSDfUF5/zmpFenltVRixAa0oqwC7W5VKi+NBYGfVVo5I6RoMY4m1Pl7
iVIi2TRlex+IrusAdyulXgsPuZETNlBZRP4N2GsTxEPJLwuVt4NWSPOeDlPbuxt3EFGw2Bq016GE
CPG6vNAtbIsh9jVAePJKB2SrgZFokPMuxhAMjkqpijupCTmjFwp4Z+56Yws623xNtmUN5OSAexKu
O69BDqcw/AuL8KqpLtW9XQ8ooGw7TRYES3934J3jB0qv/WFZvPbxM6isDl8+n+3BoARKGCX7QVJ0
JivRZ+1aV1FAIoRU7VQAmSiADon73kShaiLAyvY88fe1luV/X0uW7Rc/Toyjx/jKdSBBQIfEKKGZ
ZoTdmoNeLFu3JUiR2ORbh07P2oe+z/37PucqRzVl6yGCQkeoI3oeI3GFWnxhvEa7aMe5L7GV+Ri9
XI9m6Gp9sklr9O9HrE+jrjKe45w/j2ns3sYBr3t1avIDDal1x5/cE7rQxIV6ePLEhxa5caIBBXEw
06OX0foUW+1row+iw13aAzXV2GgGW3cewNKGwC+HZtBcdCC/XmpZSl3KRRIXwk34MEZb8lvYoM9P
raGj8+o84DK5rypbelhAkJ0DZAGc/j3Pe8gWZ/JEJjpUYHXaQVaJgcwRYcg8gnM+QZxud/KUam59
rEcrcaFFA+GmPW0lUnrE0SkdwOEYblro069om0I22pbQ2WJbZnyw0QIWqn4r3Su7gKMBFJAh8IW9
Iw1Ds6h7aPQMSgyKTgztrq+EYaVsAttmoMjsOcu3Gvont40qkE5plW/RZpBua1VNXbwyYj9GAwga
lPTitaW1bvABJk9D8lYoOc7eBQ1PcHpUafk894NjXkp50wnfZN/Hw85HF1FV2k9TBaauEMJ7KHgY
9lPYsZcQrEtXcnYtW4Ekj32qc0jjSsZ3ZOa5xy7mgD7ckcXO01jq4lDoVbohrx0JLYh86K7SMIR6
znyBecnR/XABFBPfXSD2hLcFlSlQr2hzac82T9cYIu1CQwjggcXNYOss7Y8g8PTOXSihdGnH8fca
jRwTA/9pZ2vWdmClA1KLMv08alC4VAEAULogu4jM6zJzQqPR99rAJtgPrS/ZlNvb1o7wtbLBWp+N
OfhhYnztegV2WQ5kK6DLCXrbYrfY/bgZtjWAkshzxWi++X0qDTUCU6q56NMt382VD0mML5PdRU21
6pQ+BR2cskOiik6bBBCsVh0WN9nkFPHNNCARRI6PS8zrVA0KxchCb0zWOOflMHS9OPYVoEtv9gho
pLM5gmhv8/cpWg77SbyLKdt43KWt/52kn8GVzC6NNstEgxoaCtGOUvUke53vKIgsdEaS3FDqZhe8
2yzmyDAzcNqhyPrbou/WW+y/LRqJeNsXIvbcNUPnlNpT0AbEDj1nN47pC5mWw4f9BxqFv/TOBDyt
mgl8GYO08IhssRousa5arebxyzvZ3Xk/09fDBgAn75SYeY2UTtE8igwNfLo2oRklr13wCNfuJ+mg
Mx2ENX+lbeV9NnD/RA7PCM9T0jQnZgIImfau+Yi/+bDiWqv/1NrrqNi71By7Zq9zQkMLzyKKIe6U
ltC8H+Ra5iV2xchov7S4P696kLhcG9GDzkOPsPvi+QStS3A/gC9SrjMBLkd3kOUGFZXkCujxeHA8
qe2YK8qbZ/g1dj7owzJ90C2ry8t4uB97wb58mGS0jQa2Vau8tQ14DzzJ3IM1+DKH6gReINEf1Ljb
1C7Mp7QZ7zLpZT9SM0UnJd7eHsCv2aDHFBFc082nZuihoor82Z8i3tb41wg0sXnrAl3AG69LP4OX
AiqNCsLQBTqqW0+2FA0awPgnAlSUXHeOIzi2ZphDXpmAekINY2uOYK/qwLe7q0yIcZalBb0mtUxS
xPOiNL/d0KISaElalDAUaOx050U7Q3ZBAtESQIvxrqK7w32k18UZ2gbYgUDwfR6SzBnxxhowIXcC
hhX1ukN2ZWoSvTjTEm/rkCmxwXucaAb+zKDvJ629EF8/NzpPDkuvwvbEuuO8+NFBHJq3vv8C4cBw
k2GjNUfYrd6vOEA6kNXTt45I0ED1lk8FHYC4llVmwOFqUKpWeJvFaIMHe9UbGrYuNBtFm3rFwPmg
HsiRsynHCek1mefXvAKXKCljdXUyAlD1T0fjaNhLKEeEjNo8I+19fIuVI0oq68xM8BBfRqSq8lLo
4vE1vzOYUDQeUaA+j5UBBrBe6t/a9DmJEnAQ9Vxfx76c7gzgm85oYF8Cij4OmkwDnk9LvJ1su62t
t+7JkaHtQuK2TrcFiBSBMoJKGbljyLGdYvx7QD+UptsMrXeHjKGJnf5lgFkHJtD/z90Ipo/FDm6c
wMpS/vyHeEfZWeyXQDYKcJGVoPfI0ga/UpWTpLHuRc0KZWN7r54Ja78yxpXl5O2lDWvzWaDy0rRI
QiI5cMebrloRy6b0UlBaaeA7pKEFZdb/nFQbFsB5hYTYIyiW54MGnkrAC6Gf0U5/25Q34ZYDRZgB
sCcdQvRgN64Mrz4nQsobV4ditANRlWB3VyM6APBvxQIvncri551+7VArphE4HMHHAWTfRQ+j02JK
xiY/Db3+lUx0cDq/PHg6a+eZIm74oWjsX5Do6aBarEHGqBvT/mRHZbcGEbqNGtNQId+ujOShSDqb
w2lsRfmvItN14GXS8YwtkxHUUz+sCGtpDOi+wXs5PDSmGDqjA1jSwFuQnhcz6HuTblV13euERlTo
n530a8pcSBlpre/inqwx/OW6JgxkHXmbJDXlJ9Fz5FFt/8Z0YLn4WIE91DG0EzmnQdfRUFnWO/J6
oH/a5yEP1+T18Ki5ONL9hs5i+ckGF/Qj5ADKpmm6ddlo13oAtxhFlja6s2tZ6AdahzX46Qh7kAF5
meggX45+V7Bh4hMBx5HcJ6w60rIUASQkCPu0+oFGcQEiSmw56zOthpxVBxL7GvrDjVOeY6uAip/R
Yxs2cfY5RDMrCh4xaKLiQd8P+CIfTNDoXtCVjVtzE1WfapBjrPShjr+X+KOFSPhEkAsSGz1Kxn0X
FUowHqlTbKeNdRzzGqx4GOas5OYKaIb0gocS+FqgC4xeKcvdJG1irLMw/y2QuxABCOt8qxd1vOI2
qm+aKsGFkz0C7j2s/X5s78hETkeAwEb3rWFLEeRwOhA50XyyLYsYdgeMLlRzya4LbYAkDTSz0K9v
nJuuLvYVD2/hpFmg/iJKqyhnILIywJE6hcmPHM9ykKsoDxc+TqEFA1nOpgDwSRnB3YxwOp1DQV1Z
BF2HspTfhBvff+ZlK69LCkBqFtoCwljbU+KAHLGwoFTMRbPBDda8J0fGBGrepfEMgozs6JZlgRuf
z3ZW3vl3VQtdg9yOIagQTtNab9zkuR28cuVOefit9uq7YUBCfjVOLxU2fPirli06SPr6V2rlT/aQ
Fi+dhv9a9C/Lz9gP5BtAfMWt60skBKAxffH4OO1l5HbHWveHU4wC2ccrlyNECJcr2+rKGq/uKlki
z1JmLyjav79y36VPSZXr66Sw+usUF1uQmIGNe7K0nVVK7Zs54Hvudyl7BB2IF4Di3z+j578/oo5u
7Mwh0e9TEJqtXVFXX2zRPSvQNub/BWojVDqn9JtmaPpz1LvphuFHfx9lUI5G/3ZyjNNEXMY2mQLb
h+Spy0MQRnPL+A4hjdePYeBjaGEUfe9MJAE/fAw5+f/4GLHllb99jAYvNhcT78nrbsTvuR4gX4Ei
RP4JVLDlzWxxW1Ejy9dxAJavcGUBMWeY8LYlNr4wux0NaTqfgFWiYWuO83T0dbtiraaiMQA95iBF
dicr3vQmtx/D0shv2EkBmNDaj9ATsB/7SCVhIIJ0IlsTRQr1q7iuQHL8CIRRfnPC1+mQBEM9MbaR
TbA6/dy11utBqLMU8HdHg7Ax2Z24n5BbyUwkTpUH5DxQ7TH0A1RWoYimdB0sA9kFlECmM9hgoamn
/yCzgPTgkaJIp4aiiknKc1XrN7y3hOu4qsCHKZVYdK8YVOjA2r7H+zHIoGPQPx4WB6QREK2/Rcux
Cco23Lclds4m8mcHKt5lKbivwDDhgQwVOGvygvPaP1ClL2dTt4YEwQo98mEwAwemgfNVGA7eroyN
xtygz6e8M5QRmgreTnfRDi/Vgc7Iy8DitmqVt26BnemGtjwUIAm7Ttz8xIilVo2ko38iClvyqdHi
U5H6W+Tv8yDjPkdWZmOikQywsHCwZZC24FCiV8D5bZCMY1xBJ0S9LFKpnA5ztNWa6PJFhX05+FKT
gazw9jtwZ59YmgmQQixfAOzaVJmfPsu4qdDqBztx06axDyaLOpvtnlQMY14IjVXYl3iDWb/w+jbg
HobcC2mU06FNGbpFhi5Gug0s7os3UnG5204AO9BuschyfhcZeHC17YBOC8i5f/H9MNqMZs6OVN1x
y/tpkuL5Q9TgJqq2eMyw+79p+E/rTAeFCy92rY1XcBQ4a7XHN8V4qyX+S6ms0TPs2ai8Npqae8ss
3XwEy06g4XkDzRS7O2sZ9mukVMMyA69zjKOJSOnYQPalADSdixN528w+StBWPEQRt2gNMveQFj3z
HGvQkibyYMAjpfkq52UKBSuom1ayrkG/A6BSbcb8sQRxP8havPUshVqbPTQNw9DdkvopeVNsq2kq
mf40X0WQ00WDXWBDk8Zv1o3bVuqfImYCc7e06jP+KWLmLNdt3pzJO6nKOHlRHUcwh9LB4qVfEw25
y97P/VMw/dZwV0vPw6mI3RENhL72SYvkP87kyF5tw9vZhzgtibTVKJpxB8V388RHD6Q76ksLHMSD
rEb5aPeteao6mUHVEF/OBnTfJnYv7+z0ZQ7/jh8ScIFOfTk4elA5LhJEIDE5TYKzk2Sts8mtxFyR
bXH8aYhcAqtXNG9xm8XkbFoemR8dhlo/wxN303omJL40g1/pkJfZJ/SvukA8/m2iM/C6+WtwymdB
SXqZZKwSAdoUxwMF2u/RMQfYPXO+L2ZTRvFyhdwtX6/g2sBuKdY4f80ingU0Ywl2tPwxGvKDpoFl
E91LyarOx2TbQuUTWnIeO7STXt/pqlSr8dw/6R0gBqrSiyeteBDIOUFmoYZuq4ogRy6sg4EesnkS
2ou7jYC4mTSm8A5ypO1Ky/zqa1uhHGmznJ/ysK+eoUc22xsJlSIIEllBnTb11wrvqoZRlg9mEYKt
KJdAGit7r6ajAypapteQXH2MnO4JIhflBtp76eOgI91CZ2QblE0qG53938RpJdILhQ7q8nHkxto3
J9DtqzuavZt62X6xGJcnqQOzTNY0y431OOCOUnET+hVBN4EE24cIjwaCvG0jEmNHQheTa97ZRqk/
pPmY3seC/SQzRXmxp+8Ky5JfVJTuuzszBx6m1KxHvGsWJ8PGTQD1ePuRbCXnmxFNjjfThux4YoMK
1gXqekcRNMGSSHcqAdhHsqkJvQP21jkP4LEoBogvDcDazZ8Bl24OYd+wgKvUlwu73drv7SW2RS8q
/k/2YcqgPluHKz7y7i4tBm+bsr4MyoLnn0FjaO6hS+mvedjmnwfeoGnZjdyV5mOYTCGSEkrniIIN
E3w+fT7ckTOtkukhBQlZhFenATpbmzwq2SfWDfFtcNth36eOpyMN57THCg/LbDUYUXiwzJ1hC9H/
JIdWgu7qlLOxPc7hkO2D3gxEqICeqsHCMlXjnRWX3XO7cUZreNY10UJwasxWNIyqTjFMapCBVV6o
klYQV0ArCw3zEQpmkT08ojLt37zOuZAZf10wFEUAuVdpgyU9qKDlEILZk9c15EtoyXabZtjfLY9b
ZEcy6KojQwItgHePYXraLg/fcAxUU++7APJxUmCBc4LMy/yspokMOegYZEhnC+zu2EMaw7ZXVba8
G9uHeAq3bcejK5k63YPeMW9+ko9My6TF9vukdpzqk9ENPyn+fzsppgIgXaUTHvKk7nj1kwhQj0oM
Zv1dNtFJS/C2+ViEbfmpSMO/DPXWVbtNvPLwMnkBnaA5D53fh+RdgpGxEpdlOKToODOyqN742iG0
VGfxaHrTPUYR9Rn3fxyZblGshsypHwAJYWs75+zmMUNuISvdnEEE1x8HAbEc3/XEFfllc6MBMPF5
qiGkIcu6+e7V/CAM4G1XJeDc4CeAUGhufofyDv/iMJetU5Tb5iV7TdE+usXrksMEwFI32K9LoqX8
HOG7G7di+KKVrAc1I84kevBW0DkYvhQC16SzQdn+GFeaE2hifRCWrsc251vSBguRVrk4LiguahAn
BzRsugZC4VDkJKUw0gyrcuZe3uwkLeYggYGHcZrgXfDiFZANXuHECvH8WUGqYz557/qPGB2An2M/
xeY26sxuwyFbf4h9X35xIWfdDWX1JIwyuWRgiF6N0PX4QmExlB4P4AiGzqblrirW+/skZeGOo1lx
g8ZkK4iHCv/XVTZ1G7PMoPtBY9laHWhFLCsYISoEXVBnCkzd3QHL9DO0ZXQg3nqArtornb3ZFxPZ
J9uY44ninky2AoyMsOOpGh3ITiZy/j/tH9bHd/zd5/l9ffqcPiE63tYemL310dW2NTTHwhfy70MP
IlvJumtXpOB9rwcPpYsi+d6YbpgGwLYj/9N0IBlRE+YYc0og9JK4UIVJcJf+51KL5W25eXoCSl9n
zKEQrtQQrNJW3yJRrX3Dy7ZkI+2EDsynd0Omr8yegRcbj1LTiowDSqP6jBsbvMxa2cLrLi5Y5j/H
tfn6AE6q17AZRqbC/LbsLmANcT6nf4dN7fiP1X4Po+llGOG/2MG335ywMYYC07WtbGjSm7V7i0Vs
3YD2HNA/jC96qZ+zFswWFCkss907jumBK5FhU6LimykG1SFvwHVLMVKznVUjgKZjqLHMMeoKYF+2
311B38zh2RBOZ9BG3FM0LTv6uG+Zc3FIF+NxdIFasUIt32fQwXzSK5QkQjeMLjQE1d+uydv4UYMi
3WMuzY1UPa5pZjJ0PYlyRcNpMsw9yJj12ZuNHECYsSj25KUlOQQ3LjRUS8oMnHy0ZAF6nayL2osd
haBF0XwkK/iaUd5EHUSTAyYOObgz5VK6qJqgiRdHWxoaKR9OTIdmUV/z4lOEutGjlc2pFApoalA+
L9OFqPW173aB0ZpQKYwS/zbWaFVjSi20GnrQTrgtgMZdD/aHf0YMXntqRjzqP0QAOYW0uCp5/GEN
F/v3zRib0IfHO0vOAiBxkFJxTAvHSdHu94m2JSL92Tb7QaoPkv26AQusXWjGzq4tVCUYWE1RB6vP
Lg1RMpmHhLAhTA0f7Nm0YGreJhFah6LeTDSi0LeJDO0IZx6hlTph5bXL0hPkB91HQIPdR5exJ7Rx
NReQxLqQLK+9APntMSBn62r+RSJl1SonmYoiuyvdjIGVFrPT2E4CtNQ3W5ru6cLATrT5Ps9WkyCl
sQO8P74nk+71eKkC8fOOPsHYe92JQw94RV5ag6EGV+isv5FpqDR0EA1uuqePAHXt+mgzRwcA5O9P
BNIfqH5pD2Rp9RyqT9P3MIn7AyXgBAhyd1PdVXMCb4jN9g4P2hs56UuGaixE3xN+oy8YT1u0ffw+
XeRVteEOA31zkXqHGM8BYHe9Q+vX+SebJcWnHO9J5piO16g28R23mbW2GRd7cgIhPe1NECWsacLb
dNyvcpC4SjfwnDK5M81HAk0wPIQ2gPROYN8B331ao6jcDGP8HTS435wO+j4gGvEPOYcao5tlxgsm
kp8mykrzNnYC0Eyx0fSEHWwFwTe0Wu5RFjcU9ELcUBe2V2HVZFsPrAUDZJC+dGlsgu00QwUjU0pS
SspF2YGsZe/sv8ejZnhhfsO7A1qXR0BYUyAVVObvQw6wcuNqbcYoaCyOd8nChjKB7gBWzSLGPbzv
S3BpDOENKl7hzTFQZcHrsb/rIWN7A0cAcv4OWr8Gzz9TBAsT437svk3StpN15nNH0Yf/Ct3BSda2
Ygdu1JIUS2vQknbdQLNPXaHuGZK3HdS7wx5Nb2pnh/uSAxm/qD3QsGH6hoMV9nOMnQdeW/4ZRo+K
3oaCtp+3fwyr1WoEZH4LU/uYeTWy00W1zhLLRWm1rgejcp8OAE5AmGzXTml6gi5YdsoNzdpJoBCu
fCgBYy8N77ELkbqumV1+ZTH/GvOh+lUn0LtL3ZGvzBEQ6IaXvzq//io1XnzN6yKBNE7qPkqGH3Ol
8ewKgYrXq9TG+P4qjhUnAepgDeiPX2pTf2WNgdL0cAJmizhi3pmhDTnTyvzJRpMUBYcXGZDY8L0g
Q+7tESIx5dFGdQbCPLb1SLZIfGkHq38YDDwOfBuyw80ELqwlHtJXgDQKHW+pjdHc5sNz304QLS2t
e1uOztFUL6sOsBtbI5UJytiTuKLYPgLt+rtxFo8no6kik8A6jsLzfpapftbBcrKcuI4xW/y/T36L
KRNfPsVt/ULvyPS2TC/KsofYvAj1A9kH37ty0wP2IZu+dhFkB5b0LqWBld1iEDu3nGhLnQdyeKoi
KFVAKsLYxKgzQnIume7MUOhrCrD9p7StrTUv0KzeiChbi0mPtlNsW3caELfzwfAZP/vCCvo8RHqL
HBQyQG5pXeBHtiVbj/6/jW7HEYTpOnHtB9CFtHY6bstC4O9XlxoSkEIe8dIov4A914VEpa0dOzVk
bFv7o/tcgZbmZHtQ7+OqxmDkk7vuBCj8J1crwIRV/aqkqb2oEy+tXk8M8OOmAoIgtoHqYmFkxlPt
te2Gd8K6Dga0BdImzo8oGIDRIZz8oGJQRUiMsFhnFch3IiVPV6izzgPaG0AejHUDRb9k1I3g32Mo
kA5JArYTrqKXxeiM59+KovWx3TLPtOXsSz7dM206kwxZmjB5r3y0wyRfw/BtUZvTN99/zQMfClju
R+ulgSzDCsRH/JGbobeVHjA2A2gMLyzx46CrhfFUat23vBzDXywGDx7e6n6A7tlcjWqSxv6eBPDt
eEFDTwJmTU1/msZxngRZ1XlSUyKhBbiJFvbpKa5tbZ1NQ7JGzik9ReEIknbytGEiX0/JNaU6Eih2
Ph3NEQW0QrVVlhoawWMDwuvQAovPfggGDS0XzYNmJdW6rAR/kflwdW30eq364VsvvPYXWqb+4p7t
PbmZCR5mb7Suqaun0H0S/Ii/bHVJpckCYXnuI0vEcxxGu0nVj+gwlNIHtoajb5zGmYlycWqPR4Mq
UO9i3tzc4/JIo1aH4nwr/WlHkKByhE553yCjNyOEFHwIlCx/tgkHDBQkSk3BFDe+zSXUEa1Hcf+6
Hri9oouXtmfwb6A9RXe1zZJh6S39E1jSgblRSZrCAiiwtB1QlSl0tDrQpBDaTsFimxL/ztBeamy7
j7HnV9gl69qIv2G0mYfjkDtXOeQJOndjH+kCECfF6kAOMNmFK9Mu+O5dNN6WN43M+ssSbLuK2Dut
Ht+FQcg9DkY7b8AF/gyCGP8iyso2Vy3yAQffDJ8rxsI7KbBv2QB+v3VM8IzNIei5mlZJHGq4u8h8
AzwRRA2W+9PIsgpU1wHdmFqyW7Kz7oqszTeDCiZPmKECt9IFAIKJmIM/3Pxo9ZyZBsgW0Zau2A4d
RY8YsQJ9mXSqE/Hh4iLjYCQWUH3AZqgppIH3Lo73Rsk3FGjHBtqDzMo1D8waZtu8gimrfQOZNouv
8iqH3IRhWPdxOtV7O26zQ2Ha8jpBCBIacUn9dYTco6tF2i9vqPdOydyX1s3HNU3KnaTeD5kB5hG/
k1cTS86Tct250B3BKto9ckTOPCkEru3eT2TAoNC3ylWngqM6FehQjfUaSSv/YlqDAVyN2tqDa4OD
/gqtByBkfI3DrgnMJaKqgTdHymf1Nlkv42EHfTTIG6OccwVmeLzm6VBfmAOFesFyB+I7oEDR40Ye
S1+/0chRJjoDb0m27xzVnqCm0iLkKLQo3eoV4Hdu2BSvq/hZ1m5Yh0xqbHhhHBQWNppjykBIuFwK
tSV8GiBo9rTaKJN9mCTiToBUIfC8IQ7oF1Wqn5UeF4/6ULEzjZrQby9F3YH3Dz46+LU+BA4QF0FS
+q82dK7ewlLz5t8iumqLSzWZV4qnnyLI40UQ8aEOloWGUNybkC2+0DpIDoN+Q7oJkkygVKkU/5WR
xn+JIXHv7R7i3SIEaz3ZhWO7a6Mx2KmJivEzS/iulZ7xNRsMKFkXjdxRWIoSemZgY99MPTv+27IT
06qVM4CGi5bNw6E4mgQLbLTO3KNrMAxye2q3xEJGwwS59XdDroZEWaY3dRgs3nBAUkIv/orwWPjc
Q1PoKFL8K2locWTLS8dDI4LyJrbiiOQVcIlqqCfAHgpF009DlAziS1q16TyM5KBfokr7Na+Eisdd
EhXfaBQJ277rW/3Jnabpc1uI9qpBR4x83DD5fZP5d+QbgVy8b+T/sPZlzZXySrZ/5cR5bqIZBXR0
34c9z97bQ7lcL0S5XMUsRiHg19+lxJ/xV6e6O27EfSFQKiW2tzcgZa5cywJnAK4IRo3qhgXWLgDB
ylOsjRowRcOG+vLONO4ZCANpnHBE/TC08ZL6yjGMH1n+q8QvbysTYN1FwLsHmfMUtFxZd2SK3Amw
YWuXmHYJLR3wRU0uqKapLMe5USvhmQkMYGxsqNkZfXHhqX+hFg3iWKAvECDojtSkKV1P3Nw0eRwU
7UnW1em9pqK2vIzsLRYYHeRuonLfo3b/Qi5IykQXaFDs5wFt3uhbFAIAQaEmoYPI42aaJMyrbm8B
urwAw4SPVHbJFknlA81c2ra2MDUngshW469sMQbXMiuCK6ols10MeaOFTj6ViTI7XooL9dKBnIcD
90N2nZzSGg+XGr+Bad7UB1OS7qThbh40X4uryxgJKGz9lDsrFFwBQ+KHunl08OV8rAVyGQOtTe1P
b/8+HrK1cBEEL1t9m4is2zFUCz2EkfMWJWP+g+s+Mgdu8ZSDLu1PDmntPvlDUU4OePF2u3LApkvN
kGGzdO+CR2YRM2jacyMsz26mWc9msxmDPH4uq7669HEInLYyCy6jbQrg+AbJKOt5HvTexGo9QSRr
HIvj9GbsTR/3SBwVKO+DPNKngwgAeIu6ASq/6KjVu5XOIPPuXrDhia3eX5HFN02sc9Ki2AYZhxqe
Y/uQdc2atdOYyVOTYykYt2H7ViBWpZm2/atBGqt0h+TFaRHUyIDPxk5bYHuI5ffBKGsU26nhAcRu
puGjp9dPSHl06yTDar9WWAim8BFNbeN16YoLtVwdbApjmzZLYzCA71C9wpPvvWGIcvnKKYCYUkM/
xvtezze6DwbTGBTWiAWgEL5TJSiZBVoV3CAPyNt74IrCXqBzTf2bkI/UH4DbbWVa/nikgZka2KqB
1dg/Vlk8HFxVVlG1Hr846oyaIQtwnwbdyRihtQ0WDvAzVoU8kRt5jFpYbFsBstg9wEdi6Tl5hYzn
oE21AUGWFIvY0OXV6LzyAuyLBjQrUqdMlgV+n6USJ/1rhBWm/g2EgOAwz+wfbuM1R3o5iTr2L5BB
27YR3vTL2gy7DZj06tW81FMDmMzaI5kkaPo2umcBJI3waJOw/luQlXsQ72g/Dcc4Qbh0fGnALLB0
Ue9/B94sbecIvduhvBSoTTXIdVC3mOjVfuyj4m4MbL5IBx6dM1VxmsaAR0tIAk2tD7vTOLxZ5TI/
cAtcijPJDGCh0PXRhAt2VZ0fqCPDz2tdZDZy/GYAJVehD+cKDGnP4lcpDfEcmn0IjlywovmVbz03
4P/aJIbsN+QE1tb3MSar7Gfjhx1mO1nx+CYqK3owcwvA+EwHfVWdxA9ZU9QnPHFeqHOMovIMiuoz
71l2soY0W0EZFwKLqukLvAEXdEqHQEvwCFM9Q5+ix4VwpxLqYWsyds4rIHHZzR7c6pIBP7poO1//
GtW9tioqk++pmSJjAXVM+ZQaagsGnO0iAjPM1yCpemArdG/vRl5yRNUpW2I5tBBp03wZ8zA669rg
g0AXMAAIybYrrfDCQ6Gayq1RbnpYRWfEK6GJFtZIhgGFtQKVTXSg5oeboWYDWAzcaAQqGOtXVHaA
YassvvsMMXUVMU/0WgJpJbxL7/PihIo4tvrwQEoCJQCJlEumPIIWlPLkAU2i4ntYvc9BHhoU58BF
BI5kPJD0+xbJtPVYoQakLyrjHqX0xn3W+JsaUco78sjjxALiwO8XiE6BZ9dN2LjA02bYk7NtoTC7
GWpgrjCURtRqToQj67VdyDFflkzb9J3zYkJTa5+CjmnRKmYYZwzKIzUhUmM9OaJ5b4b9EG9ilCqv
+qphu5JDMIz26gx/9a4pZLyijTz1UpN267Oz3crgiKBOsqCsVmu3oApOeLeJa08DSDkXh8a2vKMO
1NaUHUsDUHL1yLDSALJT6qwe+ng7AAM0zTQP+H1ORIqgSrhKIyx7zAxAtyjv0quf4o3Wj+6tCjhM
wBAce9P7Npu6hEESwc7lMmwzkSzdKG9Widamm6ldhqPiLI+t/dQ2Arx8q4JfaIoiZ+l16AX2h2ow
8HbT/BlKbEFS1x+y+JiHMj1htfN+GL0EYJ/f21FRgnm9PpKdRrSBb4FGVSeqGeviKrD52AUQDHZR
S2kFmrkgm6M68O8vlhygqPVMA0JnCKMjjQqkXRTnD6MzOI99A5jMEN+JRnMeyWJp4x70EeLaKFNn
6dUiKYV7JA+OjMSqbqCEVms1w4oKpZJNBQ4pGhpBSvaAYix/QU2UxBqX/+VKrlWJawyIS40svC8y
B5XSY5UfW3WIewttMUQ5MENjfqQz6i5s0YOc2OrB2/gxJiR36ifPcizB5/P7KfVrdVetIaUVb+0s
TFekG77PVXVYid/Jyqx1eRYA4J+dLEtXmW5ax54VP5sgFSdDivdDmNjiRDbmgV/PsbMjdY7KQ4Ct
AXG0Dxfq6VFBB0pn8Krl2m1OU42dGx31oXppPirLbaQZyERpKjpoLSgqlRe1yJUGjlE7DZwyWn/N
NU//97nI/nHFeS7zryvSzCbn1hG12Hh84mFUpWa0JQSv99HEdsd8Slo8VuZeLCc+N6kXCfEoM+uz
7Wjy3JtNsMer7dCaCRA7ZJtOPQBU9olhHMhGB85K1DOrA8oMQFL6HLXYQYC3q3GHJw3wey/Rnsu2
Kl655T17+CG8ggp6OgGedDr5W5ce9O4XSGUcVDdXI/+XKf6/+0ACDFVe4O9eO8JxTlXP7AURPeRR
Fm1q6NRO7BCWC2WXstSdS4s/+YvpPcajaT3/aVDgmfXEDvGvg/qktJ5Dy45PkqP4UuRaf6VDG7sZ
tDKXs2VEIO7KYrUgTyMl+qorNkteGlsjxh6VSWP4NDQTSy2oimCasjPA1aH3KiihrqBietcqiIxt
GoAIlmw2MpSLunU5qEF5ue5QU78P3Cb7MmjjllcmQK3KrlupP9tlWLzbXTC27Svg6744BfaQH/bZ
/+/2okL9GmWvpsSXyl6B8hKazMOULKtAW3sSfv0458+yzqy2neP1yzl/JpHCRBQ29jZzUkzY4UsW
2v2RTJM9WhYBKsoo5zZqQXqKrPJxvrTAA2dbVdGwnKepg+7z1NQxGNk0NU2kg8r5Kpi5HA1UCDZs
RGAwAyTlkpWMLbW6yVEH0AeXqQdPqGGPupanXNnIrzYDKCgCQbKlGaaxNMHHLBLsPihoUpN+HLA8
nWaaTfOcVZxu8b5xj9QJHNh94mTi1KGMf9XnLlbcaiEzrTzw4isHG6lZZfLAM70rsgFUXapJyxWH
h8i1ySA9ko15IDgAKPyOOic3NS9DKnwz27j5a55WG7zP09IgX0MwK5FNin0UlkE0bQdGa+qkQ/sx
bdBgqzCUWFX1rebsyxYrO1rPeCFwENSk9Qw1mddJlAMhNTE3qRe1bLhf0pMXYtfToYJ4G/Tjd7/F
lih09e4EQnGs8ajtKiOd0SEOOCRi03pLQwOwrOO1oYZQe54hKEDwb3X1/W/2aeZPFxkyP164Hpcb
hDi6fe+GD6bd6d9cCLH6gRP/yEXSLes+8S4Q/G1PoPFAOeFQ+N+N6kwODlSJl4ULTvmqL8szh47I
ijoYJIByFNzXRbVilYzPfhTml2gE9gCprfgHMx+70hi/WyhKX0HHlqtlc7BFihixhwbCnXjnDt9y
3W4WcWqFV86ZfaEObAFQW6E6NJTYTR2lBv7lwEQdRV8dXCMCtaKjIFB9I+/JJlsHKLuhG+4rRAY3
VqjJuyCLzDuj1m+NWtQmSCVRS7ZatNHAmA9FYBS0hK5rHhBV2VNRy1zoQk2oOzsHkJ9PneRPdjoM
SC0dnJjtfreracEOrR0Ko9198v+on0lHLTqiIGfq/G04qneRP9bl9PHmehtyAySSH8cy287TmsDU
nxNPLiut6c+MIaHTA5N/1wV4XaPQLL5vUh+w3wKKDX3t86VhG+Wz29Qo45N19s3zgAKQkv/wU5An
cSZ+CZuv0jR3oR96j2RQgl1K1ixL3wp+IXUGGHeWvvbxG2r0qidbiGEd4dF4qnReHA1kVzejZ2NR
CfKBRZh77Q/LDJfamOW/wMH9RTiD/exrPYL7iLxfmKbre6iialsXe7Jbwr1uKVvd+DbY3V4yI/ul
u+NBDH71DaBNCHSB/dAVzSKS3figmzzZBnaVHiq3Se9sLwpXht/Jb0DSb4cyzX7qQ/RVZMnwpZP9
gN2nwU++IewT7uxi7XZu8ewKhAOVq9WO+9j1omNVx86yDBMBCmynOcaeMT60jfEAng7nGzSaoeYU
2O0J+mHlPWjaXsmOPwZRma6SZw7aulvdRABSx95K81FcBwLM8KLlPD5XRoTNvmV1r7WzZknMfwBc
A5ks5WA2bNiihjJaJ2bKryh+4dciQIEXAg4l4vVOfjWgveYtyhyfeMzuyIQaLg2Zaelb0aLXil2o
tclGKtAH/tXazfSyeIGwsTxY6r03dQSoFhiD4kqtiAXFOTej8zwoK/DWH6IYJJ4fE3EkjFe4mZKN
RhARLKjfJyYfNzKaRe7VP4jsbVR8nGUqhmObL7ijKN8m4rfpSD50+NQu+3A8NsC6CsM7QMJm4TCw
eBSZdZkwCyOkMRAcSDaEcQi52ZxRoPGFOsnEIuNsWt27fwOEO9JkoXPUas9ZEh2FXdRfi9g27k0E
zU5/sHcV/2xPzParkzXv/hUAQEtir8Dv5qsfJOZ9H6Kaaopk8aBr3vldkQQ5uQzcoIRJoFK1HPwL
bd2CeyKwr/hiiqcOkky7FiXcm3awjK8jHryhcKNXvMJAn9Kk2mkQzngHlWoPRBkoSFYjkdMtnno1
sikQGApZOY0kBydAERiNtICouBMJRMfdv0bSNXUXEEUa6USe/rUB+IgcsNJD7UW4zsPavgdCPNng
n+GfZBqDbxji1TursUrkBSILauFChx61BXpVy0x/QLpoM5TuGKImMVqDo8v4kdioLARiNvnijLpc
+aY07woZattu7NoDq9rhhDw7xMfdorqv8JhHeV7HX7CMeAxSgHsX0f0oajCGlW6pVEXsl0bT+fJP
n20U1r98trDUP322WNMgsqtqv6h0K+qbfNlYUXuYirNUE4D+9kBlX42p3aOOpNmXMk3lApFVUMhR
uM6r3WptxWAMmIwMadu110faAmlsjl1r6256iJktoz7At07Gpojxjg6d06hUvHp14EJ3N00IsXO3
7LdW7/KDBkjIWTLRn+mMDiIpwFAWMLaaO6oqeI0bPVjktdtvrCS09p5bRvfeoEraFFUJkCcnlHiW
z+Qx2JaJ/Kb1hOofuYQee3jo8Six5rT+pxj/dEpOI5woBeAmsbORfYRtP9joBgR3HddDDUqQrSsF
K26spl0YLZCBHWBBj8wBRNpOx6/kFuigOXXKEhG4DnuNOG7bS6vcuhC1fGr4n9x63PlbDigiZKxc
8VTn+Ral3Mjr4c7bmE40bnPVlFm5TKAb8pzySj+kJoPsuDbqL7rT/xwS37si0dzfgU0bFevK3zJ8
tmyEi8yVmjYXfEv+Q+K+T1sgbrwbc1S2g1obDLsbD5ixJbKL8Z62ttQs9STZTxtf1YuKjfhTE7HM
eJ9UOjLRFapLPQKuhrHTLQyjc9Y+9/WTQ2hXvCQ6tkF5xvX9ilCnOYYt4jTZaLYnFJmAXiIHUfUJ
Ap2BuQlLFJUXbi831E8HzY2/J6w0tz03BWpYcIh52J2LpipQyp85YJDxWL8gY1w07z4WE2JZNg2y
v8qbOoQb9uC/hNJCWiJ5C611cRYyAJgQ+lIglYNEo0yB5kfqHqdYebUbML61Cw+hyX5Bxlr10JkH
pMy+qNy72V4aJqg/pl5hrYwSQMMeKwMHr/FjQzcabqHo3KY27jk6jbyH0soSKJwhbk4H5KgyiZDu
X+0WJDAcvP5k+TSS2mMaG9AsX9Jc8xgICSEUrw5m7lpru89YdgE9WLvRwQV+KY3AOuviyVBwLzqQ
mc7GSFpLlgx8HWOl4mIPEninMcyX5JKSbfB5Df2eyF7PM9Sx/oTdSQSaPk/whQZVsoOvDnQWpk7L
waTAYMR+zl+TtR1rG/Bd5eW4NpTOm2FHPmSyneKv0TTl3CYfahZF7tjLuYcZbrEyGAQla4mEkeTx
+yFBNLJGvTzaWe9VIBwKf062jHrI3andYtPl2i+KQH4KUqZxDJWfCOTpLdDsJ+wdP0czfwtu0mDP
CZ+0WPsCFLR1NjXwA0orGqAUPyTnasg4uJeEdkMRmrms2shEjCcLF2CM5G99mK4BUuTAfsQQrnGC
6KdIqtciZO3XekDeXmORfo8FjwfuyUbH/7FI93hpdWDBqVHN76Zrhpcr7geH47tI5HCaTjVLaAej
xpqKpxUqiVQPHZgEMmsALV6P3WAbmyjaAx3GC4CXN4h11g/eWPonFAvWS7JrAuSLRR1Vd2lgjVff
6bF+UQMicAUgY1Q4Rxv1xY9eATldqfOnsBjrRQ9GvhMdBqnlJ10dZhs1hRTN0snMTTECEC55c25Y
WDz5QMHeN16w1M06Aq5lVTOePTl9Wzwh8gp4YynuyTEssgtQUt4dteqkfut5NUyTQK8OtKpZhPtQ
zVmoDS0eRHJPzWx0xhWwQPaWmq1XIj2IAPeGmkMcNNiN1d7KUhcFV2i8R3bDWlIvMvHaoSpAb0G9
Huvic9tihUq9em/WdwgZ3KgTS9d4UTqDvss1zRrBtpzWKMioDy0WBwgl5Wlwxm8rONOZJsuv4MuW
O9MonHFhVkGHAPwAJngjx8YwhzKzOqNDCFWAQxDjMDf/5DcPoxHkQsPm5v/7VPMlf5vqt08wX+M3
P+pwGyn2nfEQRBBZ1qASUizodD6A+MNZFVbZLyCUkB3nDjcGJX1V5H8Nofbc7akZ5yad/X6BrEVG
0nDBcvg/TxNVHx+MrkKfZDLOVyUjqyu7WDDbuI0ixt5NfYh5CDUnFzqlIWWZPEN5s9prVlxcW0hD
OkgFnbhi7KRDOThAgWhBuRxM690m6SxJNxpEjc6DugOAjRbNphYpaiU+xtKIIgFarnfN82wfddRu
jxmeRHTVuWMAvY5kMr1wL8LKXEQdW6dl7C+nK35MjCgVCrfB4S3p2png2CVXRrKapqLBkXjJXBnd
TVNlwijXUaxVk4uv+RcLJERbMEyIAxO6OExnbta9n/3BRi69Z7sZbmyMowP/OJttTE0zz0ods60C
S+gysXHHg97Nvy87F9xUEZjUqRk4qX8vTEhoy9S8i5RHBXm1XdQ63ZI6K9vz7wvEW/JK6udpkBRQ
CkQRDyJfgIhy0fA7z7IuoEmp3srRuWhML99s4V4iFyccFi9ImpMbZ+Bm8vVg79b9EwHSCYYeKiw6
IgGTfTaRB9nzarxDlflCH7AhyJzkCgI9+5bEiXvBA2lNLTpoI9icM6t964YwRaavBSKv9Ktm6bEA
LAZuHh7rzFb7+Yq9tB9naWK82+isy2z2EkVDttCL3H2ZesOtbvgPqRDpzXGc9Abea3Zq2vFIJohD
pLcWQPy7AM8yqOb14ZLcuu4WgYzpSl50aOtml1qFPFOrj5P0VvPiuXA5mDTUzGTqG3BWMM0M97Ot
K6x66SV6uiUX6shEjqKLAkU8ZKM5owpyomFrp6v5qqErrG3ag4F6ni+0MnPvGj3wWoaHD5wUo3e0
WXujYfQnARdRQam0/DS7UYGGN5k+wvwnpNhRSrB/XWYTD+pr77vRaf5kwg3ihQGaRNSk4gsj34bV
wULTmPvpr6rMADBSE3RV5EIHfwQHSGM0xvRX0aRu50N0L8/Fcr6s3nJvp1XArc9/aVd32kH35Nf5
i0OAFLz/ItvPn67njn9XhC801/Q/9PtSRV2Hu6k5lvYBDBtSFdPIvWtCJEEr8v570rSPZpanjwkk
Gw+urgOhq+zQs7O0or2MWIcD/Ok1mxZURnsvL+0nAaI7ctKZaSxbptfn2HK0leYU+UJAgO+h640v
sh34WaoWK/1xA6wImJMr33ioWV9fPZBetV5qPJCpM0DtFeZhfCRb34XlLo8LfTkNcMzwoTc2gRAG
mDgB0cO6ukv2NDk4cdMDoiLGgpo0wMePRWNGfyNTNyKUmPVdvaXJUW2SnxKL/6RO+rhabByRwg3v
pqu3lgTaLGZrmsxzU3nR7fJC/nTwk+R7kbrGiVo9lofbwDU70IngDxq1PrwBqbKiTjIVkMhc2HXQ
H6iZjqW1c2ME68iFPoJEZZw+PpBBc6Hx4lejvqMPAFoP/RCKHltJ7Klk/KzHVncbbVdcy1G+BdL3
v0LafVhDEXDYhT2akdBWIN0CRjPx/VNZ51DgQwX1V/AU2qDEzdtj2cWArpm3ydxBgU9UFfhCEKNZ
vu+4QaG2m3B6MzY/Rerj2PFy8QmoZyUNxMQN617Dxy7D4Jny16HOX0UjiscSSbadaCDxgyit/6gc
KLWNNeCr3XzTEOR8TRwAIFNp/0qt7K7NBvNFJO0APVCT35gVd1uvMvtDULEUcYpUB2ug3T+mA5Rx
OQQ6f6jh0Ci1f8UY7uYIBuMnGmwCK8NPI9NRkqDqyGNPA7OFkaL4LIv6L9CoAJcz7LObVNXnme8i
jYiA2uTGUHtPbqiOeJ9tUG7zbHHyIyCiA0geD6D5RnmHtsiHt9yNgC71zWfIDlcAJRr5runb9EvV
2Se3NKJX1PNkyxLw6ItwTf1cGANSa9YQv36MlBnEKGhkwULAti1LX2lJggRRyLMvdMZDlk5n8g+2
P/mFuqHjuVlmn/JsGrOGI5jBdp+yelOOzRkeNGdke0qvTb0usmRrR6tQZvKRoyNnmiWrmh3Z+yRb
8BGJ3UvZleWWgX7g2czLic+KZZ6xTi2v3gOFBHHerJj4rLCWhj1pQaBt+toX5e8hToYqNcAUnKEA
j7JZSnOtsPPLiPngwa6i9L9py2UiFkEsgqOfQnYEUJm0uOSjg4SLIVfUgTxhcYmhIWitkrFfAUMV
HGe3YHCizRBm7rK3Uc0pAdQ4irzrHiNp8jVYyvrN1BxBxGazGh/JdLtHIY0RBK7ZiTrpIF0QhqGo
60Ytmq1PjffZbEO+zxZaWrjpBG8R8fLMdEGcWZAfOknPqC/UavSs2SV+Xi+pSQcEeUHMGTYXu/IB
2FQeDQjElraSEiHbH+aYPNSAv8/xp6tYFbRfyw7ck9Fglw9aahyJmyGAOukuRa3Vulc3BTT6YhWL
lncVRLsfbDkedYi/rvFwdI9RE0bL1hvtU5MW1hcddOkTbZ3gxQEslOUqBGruK7kFWWWfDD3cembR
oaievdId0zQQrqgQs7i1ut4e27DzVnqYxq8iPxeV5X/rUtCuju0YH/Q84w9qIPXXaQENHRNwIStO
2T7NMA9rTPYWIuATRa18RbZULjvbj66pZxgQcx3BMmoVI0SU03dfB4osAnKMfGUgedqBoRfcH7a+
6unMwlZVcuEhXICzqVedWdF3p+2h4u6hTEgdQIopwm0DQO/WaW0kZQWeRC2WEeD3d8etj+fMrXKR
Wld8adM/I2qHVcMQdKX/ZRZ1yQ3KckqD6+r4uvMtA9cuxBTlN3Ps9aVIEwktvVDuWtZpOx2ZzjuJ
kvAl8nLjS9X3J+LQ9jnYO+NCftOrDHKQqL/QZAJeRJTeo3QbZ2FdQjYUj+RHLRHvtrmXzriuN2vJ
azAD2XhQokQjP9BHDliWnVhVf58+sfpTWAmyL/LII7GDYkHy5OflqSg0/zEB4dMBTxR1F8rhm7Jn
Ot4WZhTZB+aCKuXv9hGJjEVhNNUOj7/+jAV/fx4dJqEPbRfb1CzjRaX3ECGgHjeKx0VbOdG2kAN0
zTToIHi+Cmqp5mxz02zYAdtW3zp1aECsj+wFbNSkjtlWNG6zqQKzWxLKjfBu2APfXJsFe8K3zXbN
TcatDuzwIiOa1lnZyrfqG3JrzZoLPD1CzTDveOpo61idhWx4PyPbn3oBLAV9DrCS2wS/noOH1MGm
Gd3yqa75m4Uo41tcNRsE4uQ3Iw/SFfBTw0V4HiJ7RtFseOaypclHbRF4uXHyiBGBAsXUdhCRwzon
PJCJDq6KItMZ0hTQci1HCNECvLpJXIFqZVVwRyAusoEAAPo3FjsjkFNcfPX45cJ8McdW3yW2g0dy
qfXp3tY1vCWqFBroXRPaENMxkrcAd4VnMud76UfJynCc/OKnuneMxqJZ94IL1HqjXhxqnm92k/8a
iq599KK43QZBke/D3IFSmpqMPEYLiutx43xHaD9ZBe7IV67uDTtQCBJGnQ4+59U6cB1zTU2J4r17
9u5gW86W5Tng4kP7MPIApf1pnO+R00CBIRQeblAGebdV7lkLkj2P2PpPmhWBhVet6hxVKt7lkb4C
ZFFqD4iu4VuQcViuqPY/Repqh1yviVeYW99ApFjfIgRjJhs1qQPo9nZnLTUXBAid3ZlPKAPvDrZZ
Km5qD+HDGtIQc5OBQBHfq3VOrBAIaY/5y1QxjEOq9Qtr6vDBddrs1A1psCRGb/aXXRRWdiosJc+E
CPwaXL4ZRAnLBW5b4xV8GwKYfzO7uoIN4HrBPyJz4u5B92oQDqlH7RC9+3YRGI0tU0T3kQHyahEg
kYW94fjN1qHM04vhGXIx73YCYoAjc7KT/8iTYB1qI2oM2jbd2TKONkhyIK/njXguIlcOdhsUhaRZ
tjPSvP1KHlEb29sE4nwLLLby5UQ932p6v/1jm4jnkS9DlYzj+TuTgRouYg3Uz+grFfXnJvUi4i/3
9P1XsfyX3t/Gzs6dmqryNLEdw/EgByRdIYVeHXtEADa8NqwHDkgYZI75+FYEd2Uvg5/WWP2yHM97
EpmBnWXYByegwOtpjMhLbc0HVCrR/aYPdr1NtKhA7EmtgYRa8Eh1yPzRWur697lmeq6rLkEmsc8r
iPvYqLyWLG8gUDyI90rs2Q+aDFibd/mTrTc6fqeyBjdNbm0yB+DiOK3KM4rg+Rqwp+pL7Ro/qLRR
Yz/w2Erf5jF6PEYrLXBeBMM/k6rWgDCuNnPTb/pqA3nkaJO5YXhyBpReOf0zod+LooM0XRQMF8/2
5MkU2MjEVWB8b9LJweof9N5YIFtQASGCW6LAChNhYbs8kQxNrpqOalKv1aG2k3qxVzSfqPdPY1MW
IXORcxCoavyCZQLWlRCgNaveO1ZCx1JT2WXNQBgwtC+V8Arrl0hd7x56tCsw3Ib5LQpVAYOIT5rt
OvYPjhriFWg17DuthOrfoLnpU5gV9RpKUuMZJV/ZgZUp245lYV2tpHSWncOil87k93lW2L9Q2A98
oy/eouqv4W4kAN/oUhNE/nhXgB/BRyjGz09O2wVAD/Rf6PYnu2lztnXLelIf8gczv6K2+8g5hJFm
QaK8jNqtIyKQ4Y4QJJo7jNKG4Id2BYMNmKhKoPYRXFlUTiyP1GyH4r1JpYd4O3zuHf7epN5ER3nY
fzu2GIHRqXi+ArXtyWlcvvfVAgtoRCiyeVUenalNB+USFCPfJ6kbnwwsPonPIBHyZ+AU0ZXJ3r7X
x/RCZAgWl9YWsNFkQ15DPv5ElV54xdp28iKzOVjw6jN4qZXrx1zgr5i8eFOyjfAaa40IJQDCfa0/
xxa44XBfBzceNeDjxsP/jBoZ5KCCLkLQRVrnEVBxiCM21n1bNO2yMHj/NfGt753vpj/NqsVwlYdy
sgpbJT19Yz6EVvvQ0SHIFuKeDhtwo8gBaZLOiM+BoX3PtMCeFpRdauSnIom+0zKNNggeqlwXntWl
B1qs+TZ+gyiGL9fE5kW8XqIPsrNW41WhmL/I3vYCpR3KbktvObuSHTKdGV4MfrUAYe+4RdFM/uxC
XpwbXvSaByiDdsHFdkmySF48FFADatBGrwmkARwd3BumGwfbv49MjXi88tx65ljZnEHBxM9Y9fIz
diDJzum1L54Vx0criTehmVcPWZZ0V5a6ALRIKIP2iLks60DXd9SrdU57CkPv29SrD+ytQfHHEYsj
7FqYrUHyEhEy8qUDiOs2juTaHbXiymerf/7j3//Pf/7o/yP8WVwBIw0L/g8u8msR87b5r38y/Z//
KCfz/u2//mn7nuU5jg0OC8cH+whjHvp/fL9HEhzexr9FLfjGoEZkPthN0Ty05goCBPlbwoMQtWlh
hdCtb+8sX7EqoJL+vk0HlOEK4b4hdY70Of/RaatpHxvKKD2iYmWb0gpLOk63A9TMyS5sjPKtR7xy
kEu1F9FQxdtJZTCN27+1UUd8iQCEmZcZSeokK2RjcgiEgJmIDmEafLaRc5VnKx2/8QPkiYGeVQeH
5/3ZUoc+aetNgYceGJn+6s1q8RWU9vnO6XSs2J2c1cAjed3kQmPJmSaAmoK++J+/etv816+eMZvh
l+U4yEEz++9fPejxCk02LntoZTzskAQOgZoyxnVua9VLnSJpopYTckQddOXZ9ZU8GGqeUKqtAyb2
Z6+aB9ohj7xP80hd0WxYvYBYsXZwnCb6v8yd13LkSJZtf2Ws31EXDjiU2e15gAjFoGYyxQuMmcmE
1hpffxeC2Z2ieqpnbF5uWRmNEBHJQADux885e+2PedJqfqpn07WFJeZVU8PJWKhNPa9An7m85tft
VPjT9Hhvp6ohTiNRvpwvj5lol9shTvWTlBpjLpIG69/cl47++8WRKllfro6kNcQ0TOPXizPZWWPT
Ol8+vgXpZm2gy6/kMxWK6h5H2fEeqf67y3CYdKWyuwx5l83tLNq1yvulxqtYi50XcsBDYBpFCTWN
gSkuO8waDKP/oA3ttbXFiEyKD2WqVu8NpcYyqJ44dankVWfdxUrV3tFov6NgbzxWG02/gW0L7iAL
ry77QIZl+76G/3g5enlBm8w7Y+PykzXDtbZNJLo9vfBITqXH1Sqh9oclksc5hJmhT1nrdSEqwrh/
xLveePztXCnuOlM72jh3/BbaXxzmtMFwTtvBi/3cOkaokyaSHoS/6lnI5LWdnOKp336QKaxbIwUA
xkaRmKM7Ij08FU5dPmmDaHeKWKvgcvTy6mnK315dAe+9fcs3ylpTA0322U9w+bG3tlFZ9LvLgUZT
439zR0jnlzvCUFVb8L+BY7aFDNnSt8fpp5GKkUVbQMlEjwZTFPZx6nwzCfDKF51h0jwLp9NeLkGY
VMb5HBnhfKPEDiGa0mIFmWbXF1fZN5fYi3nsmz3s5dfWqeva7Te3t4QmQLx3mhRzmay5urzocuCy
+V/ue3uzSM3CfdfZdNksup0frGkVV6q0xdXlNzlneuOWyUK3FYUi9SDt9Pjj8J/Oedsh22H/b8ae
X4f97WICgDKlatqOBojOMX+9mFncqiIv1PDBmruFUmzhuAL9wp2WKA5N34UIxtwpP1aqEVxi3csZ
bRuj0pvkBOEW8CxlxNpGezzWh446wzbOttvo+tMPREbX44B5GydcduPxQdJJxKTTorX02kyAd9XU
4l44WeJeki2XA2qhfD9AdSYhSwDWXZFD6aV1DcsmdPJ7kz6Xv74qjvWnW0yXlmpYQgO5q0r9t6tC
RCWjss/NBxW73Gt9M8wAbZLRwra53F6YqJGZpv5c3yfmmvs/oZcrDA0uuOTLPvh5CGNtUPIXtHJo
LfTBzWbvd22qwOIuOu/SClgZ4DmwQo6ujK1jMI321lBb73+c1Zl0p1kq1o3TlhqqwxQoRqJEh8vm
sO2bbBRK8aL/ad/lvHpLNb2dvJ132bd0NqG2VD62G97btaJVPjIM4yuiRSmkLrM5Xo4kDR5bYYsN
1+XoT2c7suswyJXOOR607RZYPnE71btU69ZDadCosu1Xq9lkjCCpCDWFFT/AfptmfMN2x86ZH7VN
QFIjRKZ0y0pp29qOTQsOSnlPWg6LsDgqgc5PIjxi7l3fDH0CZn7twyu7sD7k5dA/XHZVTF1+Tg1j
d9m8HBA5EipVvPz1PaIZf3p0HPw2HIG5gGNIVuHb8Z/GocVRme4WvXmIY7Flncv3adcmn8uJpsNw
NtU7Kj8J7Xk0AMPXiz/XEDGo74cfa8pKO3xToWRYZvL06yuddlRZwCxnp1ASNK6wWMwpbclJgau9
bNrJGsT1sD6OsQVVJCp3yeaIV1dKdQ0mllbTbZMVRn+wrY1ys20WLfDRxjbmw2UTodH3t7xsYoUc
JLSaBbbOXX5RBCWh1gXJavY/Sa9RixMZte2bcIhE1XrMJVK3N+m1UQCSwAlMvEmvcZurbkPd+El6
XUdzFwxTMbz9E5d/Z0GYQ9+3llkfNc0a7k3NiW6zEf3rjIjnoz5oOIWranGmQ8F6ElFzDONafIQq
0u8YU8P95bQ0hX9eU+uaept+p5EVxGW/KfuXH2+rRysZ4O3ll7ethyoiFV+fu0Gu9I1i3bg0Y/wE
c13Sn0O2rrW649JREUBWYHnQL5KvhE+lW6xN+C4bV80PlTm/LekNPQzVqB0v72T0VAB/vNOkFtGD
U8+Ik/HJGsPZ0zCNIzmNNtneflz2G22/BJ2hD54w1+/7Lgcu5828SldV/e097GSPiVV3a0dkUEo5
FJ8AwJ8uzpB92l8Z8+p8pInR9FJridFPYJ9q9a04zAkJe6HpOn+BXXyyk+7UheU7xAzZrcpweL+w
MMLzAoNroxqfqHNF2NlF1VNVrB02AfW4v2yaTT4cu5HG8csmJsz6Xdepu3TQq3sy7MKv1Nx60Joq
v1Ubay+W2Xq47JqTsPdDLVx3+rZPk02Hc8fb6eGUlzdaXR4vyVpMg6Ab5ubxkjCKLxWybV8/W/RG
jyqCcIIlG3TbR6UU90lrkNSruqMets23Ucte9HS10bx2occyXd41Qu/2Mu8U+oFWcA2oOHd1MlQP
/+p98uw4F3WzJ2ExBs2IJV6Z1A/1pkahDRKX5E2IUioVpo1dXvJIse/yw8A44HKuuTJK2UlDTX5e
PthV5a9LtbxLMwQadmMKai2s2IluJQKNiol0gxsaee0jLJpPU9u3VOCmccquu7RqvE6ozj180niv
23WC40y1nDON7DwtidajqVEoMKvY/oymKsiLSH6LBudq7KnIXF5OO4BzL6M42dPQtO7+eiTUf58t
iRqkqqtMDKYQgjHl14GQNFTTa7MyYhgvSLFOIeWli2QA3NSdEw/iACqMjMhl34h3VNyPT2tvNhje
QMk3rVrcp2NJPDA1xZeKu5LmMvn+xxn08EcUqsPkYG2IlQtnZQCyyvpndIILVGWIgB9dfsPCEWNc
L+q64i2O0Ok+9ga5ZDdD3Gt3lwMqFZC7v74M4ve4dLsMhkrcsP1nmpcV9k/zgTXP9Hnb6nDzvafd
cjYlKY+8ivMxEC/SALq2wsv88dDnke7LWW9+Hwwur6hzmvwvT39cw7OjUpZ6f/0nS/FbnGMJW9g2
35zN4CH/tPJEaSowGkzSm7eAfg2tFhJ6lHwiJ5xvSXloO9m+cUJ1/4/dlzm+FbRS/Xl3BLfxbbeq
D8knrDZ+nN2lveUbSVPCaAouac7CcpJ3mgHLpcqDJe4AB1Py8MtMxA9K1Hz/DSME6U8DMo8yEtJf
tt9+nFdikfdvluOX9cOPTIjBnM4yWLKw0E1Hqmz/ejtPyzon7WpkhyVE6mV4OqYs44rVtkWgSQLJ
epjWCUPdTXAyDdkdTW/t848zQkWu1Ie02Z2iENdGDSlDMs955cUApnPmHFSgVfxoqEVzmrajl83L
j4hC8GLO0TmWKl5V/3x9ORkZOmEhPqvT1V/fA9qWXfj14/Lw2haUEKlZFpqsXz8uUotioZIVHd40
XHrtvWVkyO0711pUUriEodJuP7I16uCAs39cSjRtAKrdzITiGA0jYD7VIm0dafp+geUcs15AuvvT
9o/jF02Y3b7dzf/nlxxWd8lpfanqpU2iuP9t8z/3r9XNS/Ha/d/tVf8869fX/CfTFf//5SnXyZeW
Cf9b//tZv7wv//r3v85/6V9+2QhKItDlfnhtl4fXbsj7f+TitjP/uwf/4/XyLigZX//+t5evRVLS
tU6O4Ev/t++HttwdqEnBkPzPbN/2L3w/vF2Lv//t5nX6j9Nr270u/+Jlry9d//e/KZb+h6NqpuVI
qeuGo1vkWabXt0PGH1tyT9qa1Li7OQDIso9JGoo/4N1ZOD0ZDreOLrl1UM5th3T7D9aTDIUcYWBR
hfm3f1yA78nIt2/uXycnhWb9fpfSRaBaBq02ts1BVoe/3qUaXQ+FPhgtLUxQnONFuV77Dv6vA8Ug
bdGoY9kpiT71PiDv/gSOJQToWRSnrgCvl4XNUwR5cYga1U/7FLx0N9UerLfezdq8c2ebqkSao/rr
GMVdezA/SXIyV2Gi3rTVbOzEsuqn0DCPQu2yI/nXeq9/SCeKXg5xo1sVMuQHNovoyIqdHBAbk6YA
1JHoy2PzEgosMewqve8kMgrZWTdlsU7nqs2etaqB/6NQcsu7MfS7zqm9PFWUXTwB6R7y+s4ukY7Z
Y/5kU4NZjLEj5x91hAyai3L42TE0JYgzJ0F5t3xLSvhekTc0Q0SnEr2ppgKlVHYstAfkCtFc3CJW
C5+GUn6hywIat1PtKwD7d02aofbFwLDHQg+hjrsOS3ayshIqn5ak3nVbVG6l6dAnW5YmnYp/pd0B
yMjmqtgtQMKOrSyf0lVsXnVZERgoJFEmr74DAWrfRtO7ZWiLQzntbYiRe23inWsTUVO03flLsmwG
3+ppVKIPVJvwNWudp9bUNDe2nqqG1CxNf+ci7sJTA0qrJJoxayB4g8TrLhFYJFVrH6Rj+ISuCuH8
1NR0NRheKrCpU4gdg3gR3ug47OYi+u0oEy+PytFvOu2TTPC0UvXSG0B9Qg3nlwbmSNf3wNlQfldb
k4w1FztrW8flIBpynU5oByUd8XSF8SMRbsJ1K0YEIC1WrWOUubJQF9fcXjGZlhKkoQKENCVKclL2
YfrU+b3R3fW0Oqoal4P0k+N1s5JQSY/8tX1WlZkvJabqz9+p65Xtz+Th12F9hnyZuwaOWXZKs866
sBYETEeDdngtVss8b0jgaRLVTi7a5C9GSM2bcMlD1nnSsjlQkF4yUnN5KZ9q1vzgtC2ktKXWgRGc
Ftthihsp764Tj0bNTZcI/Tx2SRLo4YGSie0Pxgl09bM2c6u1Mt9zD887LddCL3TVfrVPfZH2AYwo
vGpohZsdex85xbqj3LLA5HalBTpLqzrbt4bWMydduV2S7EO53laQmq/yJqFM0+c3dDbNHuU1d5oR
WGdk5KjuJdzz4/TZND/UqQCPqbw3xJpuX+p6koPCl2oqeyBu9nmmHBZkKyL4LlVO+rSyYF0i84he
Iw2wLd7H2Fs8N1a2s6LOpJd6Kg9k5BNir9I4VqJ9JBvYn+F11J7a2zsRpu29Fqpe0YqRpoz+vmqx
9mJVw5pVot5m5b3impLZSPVVqqlKvQ9bwH7wmQRGepiAVfreaUwSPtw8RUDn0uwpmlgPLX1HSoih
2BjbXg580aOsngT9YPp15Rx0Uk2mrX0SvXHfIj0OkjZ/XKY1OvOnWF50txQK4ka77B5tPXKthYKZ
sMY8CIel2tl8pb7aDa8maTMo2So3i8FprBIM0hGmQxMxsNF5eqJ4hk5s3hqqMCj2nMRhWOx0Gp7G
cl/L+n62pgq/scnxxiL/nIyx6RVL+rXapAMyap5Y2ee0PuW9t6p8vWk7YY+w5ohUu8wgATgrO0Mn
HyuGA0sVu0p2LP5udNvBf3gWp9XCqN5IHNh5fad7NX4AO9saKaqJyM1BBAZjK3U/r+xnxZy4RcET
3GdlME3Ka6ZSsV4XG8ch8isF8PaYpWlQWvuoqV7tqjzUYWngFaMgUAVcMBela8b5oaf2dTRxgnK1
KvvcdjQ+TdFuok3ZVy0FZmAv6LQiSwWbK7ut+oZkWBzynM5F5RsDTnXJfJVTRgrM7aQ5wphxc76J
1mKL+HNnn2H4aJfm4htTKoP0gFa+/KTpGmuVeAC6vjSUSKPiCZnkSpGBDBBrWWodgXIskdMzxmH/
igh7uM6Ec2MXVMemifqXrGp8SUtIFWCUsbGous6ni+c1BYVJyzODavI1iiFv180IYF8dfUVUQWdv
PTQKGogJLJ/bzXLfj1IJsmhg2FJgPJZVdJOpqNHMEmGzmdjfEkvRzmaljRgsmx+7WjXPjei0HStO
0i96qEIpbfY6rapBW+iZu5i5OIf0VniDjoFhofXNnbYkXlfmyoHuvvvMkvWtRYfmucyjfdwVLHq1
rvcdoHTzoEK/4CDkl+ZUiBa1RweLPGVWwbqw2ctICe/Hfrlx9LS5Mqwk25WJ/XVW9FMEvP566eN5
3wzat1XDEyks+BCllmNcSEfaddOV7WnNGJp6Hs+SxgNuuEQPGpxlIJ19VCNn2WXr1gk3HYq4V6nY
IDwfy8yT27w12CX6ZRpel7kP6BxRSPgw1iFMVehLiCvzJjYHmCGzSltK/JnZfvTS7e3mYnyc25dR
bQt3JKBG3DCrLlqrbDe0s/CsKnlw4JsSU18PSwTKypF84CR+R9o53hU9kg1yBxNVeR7GdaAAVVOt
baeQRF08+4YdBXUm14MckaekM9mzGcyzFjl7c8MYh/Oyc9pnrSOhNTlq5y5oeElaO5TtVYW7GKPP
ZL4ZSnU9CDP8YkupuuViJ54+2ZSmJpbVQloHh+vpFlaqIvBPHnrMY2hae0QDidtErnmUMntPOsbL
CquLaWj06SmmjQhytj8M8xzYqKwByo6jnzXK4DclTdV2J74xMUshlpt0WHCgMIebIhUHgO85fNke
8EnRftT1nhuD0TYLyd3hyrGTdjt66yIo7WfvIe5p55CwcJvK9LjsT1oyg+4lQDImcGMzs7kl8px0
OjAdkvsnESPIm/rSDxenpuSs7JL0Y5eoTVCiH9nha/hEovuGtHK8wzCLD8bF9bIQN4O1UhY/r+X7
WhlTd1Iqw00otB9n+xaYUEtTvbFbYuA6cUxlb8qJTZRt6CyD2NGGALqq0HwT9TRu0+oVcyH+32aE
4RxskbPCWpCxZcL53myQa9sO/V/JDEikSqrbttNCN18X52EBMENfMx2u4XgnjHSHVaj9UJR4CQOU
NbUEj2LyXVdTHaPtN86olfBXb9OHctW5RFnvHFo11/dRv0vUFG5oYiV3tWyGU5StjKi0AMi29qGx
T0+trTvnrNG/ptQtH7MKvGmnPg7zCTva8enyY6rTdwvE9JvJ6sYnOZemx4Q7HsKoyQNT1dZdtJJR
qNu08hKEKobJO/WyLu8VhYkePZpPdVUwBmLQVzclgM8atftSoX6SRvjElFjdyDBUd9EYN7S2zNaT
GmnWMUPzR29RVnjQ3SxSgZpx3TfrR3NGWS6A6wYdrfEPxMou0ifjSd2Yj8CmdiqKxPu3XfRncpOr
5dWCmZgR9/IpQ9LiARUYD1Vcqj4+Kdp+wWIu0PNB25FTmt9R5sl2Ig/TnVHwEeJZfjGWOPNp00eM
1cPubb50tWP42qyV1yVFABcIVHLj4GkNGycdrRW79VOyThmPawZzRs38ITK8ZMRZtFThXFQrwqjV
ds+NHdsPQtCTJ83xXZ7nlou6bfH0GuYR4j7amNAETiG4IXKdVEs8EifRoTPMxVun/kl3ILg0AGDN
ObEovGHX54zBRAmJgL8O/bBMnvNoaQ9SmzK3UJr4wBSX7KgACzepxPsJuIiMp2aPrrzzw6H6YGYQ
MRSdqSQetUOv7dt1ib2oRY87NPvKuSqLZo/cwDkKp3yHKHTeZ2bEJYgPxmDuC5MrJAgXDmWrbb6v
+j10sF0hLCY9Z1T9gcnO7REVShs6NPjNXZzYcpfCL3D70Xoq5jLfTQlw77Wvmr1RRDvQx8up0cRn
MnAjPs44WBU6NnW5CS6a5wap2ww/Ya13padImysiDG9Z1/RDMqQEiDD3t4G1CaJExXTatOEaDL2P
Nj6D7Dd+TT+hRUG9XQP0G7mZ7ayFbfFkGk53ZVl0qvRbhDIqdPgBdSkLp7lt1hJouvGZ4LwP5EpB
2pyHU+ZMn7us1u8Zbq7axoy9TNtICzZcBEdELa1iu1ngXIbTnn4YFa33MG9w6cT6VsRT581kXwOz
yR7x7NprgOpsYhO6yw0Wx7r9apg8GyqryaKbNb9r6oOt2DiqTIgl1eIwazy6FDTokwA/+SEy5LUe
Jd1+NM3K77v2KKJl9VuiOKC26SMd0x/smm8ErrwZjAWsfpsW53CMrst1Jlwc88ewGsEKhZ/wJrP9
ZO4eR+SMfrf0XyPm3XWybK8vytoDs/3BbligZrUZBetcL24Xx9khGa1PSz2yip21AQxytAaGjO5w
OBh8JwfkYveZ6VF2bTw1t9Uz/IaaTxd1bqOlwzlZRz+aFOsIizWPIh0WWr1Ng5q74LXoOVHyrY6q
HfXJcd8kITz9vPLr+KtlTcDJ8woEia3Nh9SU4wEcVwc1gqk7xF/QLfpSdb05Z5kmY5a3lWUFkzMV
UFepBkVYro9Ze5xXw2IFNTk4BOL6ONB1rDFJPI2rvQ9VPfdtxxKHcMR1hBaEKyeqz6Yo+tupkh9t
CG90oGo3sqqsQ1ZFt0ueK8eu669DdRgRUCyWT69NjSOcVdxOq3nbzCz6HFG9EB58ySw0O4L1g0PF
Z67Wg7XWcIS7JzQqG37Zbv1J4t2QZ0OPFwE4jFUqz0ZpKPuJh8udG4aLBMN3tywKprnWJGppRJAi
QtmpHT2vStTh8FQDPaS1mWYaEUMPsnrresVapluT7Gy0n01r6K9kPFzrjX1K0oGwQTPjGxAtU0B0
iJML3Susr1f7OEyYg5JamnDoIKS2G+VQaUR5WX9tKs11zHx05I4MuUPFdUgay7cENSGBlr0UE1a4
Ss0zOjjvhNQbnwDrtUxryiB09TMAoy3gifXjkShsgmDhgfrL3cJRn4zmi93KlA7SoTwUDfy+1SgI
Evjj1LLcV2hr9yOkGJOFjFw3p6lV/aiVwjnNTgWIf9K1XUaHDz1wRI0SruRVKbu7iN4Zr2nzj1Wy
rxezgkpZVTsz8jX7YRnARUvVqoIc9wG3jmc3VuPMHSqw3pQs8HORxNlrBPphDOpGLu7SXeUZQzlR
mFBJE0KHBN+ejFPvN5IFHizs/Qp0kDgF/mvVieusycU9yON5z8L1mZnr27jwERwI8Y1u5m4Knx+3
jcoPo4EUFd0//myXALEcPegnrAYVVT4WWAp5Fizg/Yp5rqfN7/MYX4Ohn/cCEJGPWQkBw/oqtVLh
SUw+wSO/KpXS2ROOvIw0jXqGzsR+n1bhJ2PMIOWUEa5UOYsJg54YV1/lF8xhEOvSG6wjzMFz4rMU
BeI6GwD6oBCi2dWMG3iX7Nae0JClX1AVUYE47dawhkdYQVdmPqeUlpLKT2XXB4Uw7tYZzFWayciL
m/QZhzMuL6GBi/NseDKyAptu69Nqqe3H7LYk+e+FAEv83Bz63ap8QYdV7rvoE+WByHOI8/fU+Hwx
1VGAd/sdBsq2P+qJu46sXk3NZHEQpevObkqWJaSzgnZxAOwZEjcpPoFYCZp0rNWmWVGCKE8/A9Fx
PE0lFbNU6RVEZMcrhrDY8muk0erwaTFW6S1J8f6yiktp2fYV/SZkMqM9fxl8o/dzyXW+LCVAI/Gu
RIxx866nDYpKu+UEUzSf4vV+0kjbKNWgUIOxGfsSt+jWHAJzU3pEE+1e9qZbb3E/5ujcRQ0+Gn1j
7MKexxc2kb7l0NQVS46CVE1hlfWBCi40RKb+oGvw2TMLczx2vfycKput4aSeZMwaudRQYdvF0cof
FWF8aJe48lTk5l7ZgDg2NR+3gsRbxhbTHTWKYE6Zj06fYeo7jbSU4oZxiGTztNhWdDWkxV24wHPK
4ybn/i5gANbhbc7C6XqslnIfhdGXKR/iU9jlj3JY8istTe97czoPY6ydcbAbvJ6Fd0CWBJIvHq/4
f8TLQ6En74dm5FOy1MhBu3cJTfOVibMq5trTbhDDKQxRsMSFiF1Zz4/JagcT90iXOiVqh9Jt6VF7
q8X8jyoY/5vixC81j/+qFPL/YQVDSLL6f1XBOJZfk5eSDp23gshW9fj+mu/lC1v+QelCNyy62Wy6
RW2Kdt/LF7b9B2gMi2Wq2DqcL4d+FDAs2p1VlYhM0FZt/1TAsP6wOEBvnO7QGgfX7X9SwNApl/xe
ZhO6AMpjOoZOqU3TfqsqDlqHCDCeleMSBqsc9rmpW5iqJ8VtyETlmoSDUIismy6dE6iYLPLkYrsG
Hif3eF1oPnoQ2hfKyY/VJHKVvjRPw5TviwGr0q596btCcddM4+GtF0yBxD2Zc3kas+SlsWKWrVOc
eKRVMVCqhsjPMQhx06KKALnE6rnbmPWVUnp0lWAiOn+44KyQRO1rMjdXyxRhBMfMkxUNSRCrHFy9
qM5OXsa7eBkRazmEB4BUXQKya+rkxAkamZKmST8vjCpE2HNHWps4IOwar+4HtPohyW74tlYymj7J
GUHi3XH7DccfasOCKDYkaW19qpQZCXQBGRLb2atGkbTJ2iwqommvRGHqwlusrgUJp7Y61aksv9JC
TPMLeMFCrUn71t/G9xR8d4bs8quhSolJZeb4WkwjXlpYrORS/LOUhlJFJLnExNPeKIzD1OLz6Ex6
EBojZY+6OKrjSzw4r9kYE2la5yLP9mMpblXqMPvGXL1VTs2z0ZR+XWcHKoIxyoe5v5EEpe2AOm0D
+RbkyQOtkp8ZRulvoeEZgafZHKpIfVQei1hEu6Sj9qAXNXTwcjjZMWOXVjo3Tjir983wLe1v8eKJ
3k+zXfkF7DifXvcv1ECsE6RET4ca5s4O0B1ZDHvMMh+WpNZII0tCxfw+S/kHRxA8ZpYzjK9WdNfl
LJWLHuyjXhK7VMg5GgMH7pWcvGM4jZcqU7RPrOKhGvFcjFl6HmIsMdy0CYmOLf2epAVRs5mq/ljn
X0Cq5KfUQnBfYsEuJpbAnaV0B4AF75IypIey1eFT5ANfXbHsEhrYrkaUTPAY1qB7rubKPGr58tBT
ffChvXTwz0VH8qE+C8CMTkfop+CTQLcg62kcX3FDmKKb0hFOMITLEPSq+ThlVf0eB52ly3wbjqCP
J5TchaqSoZuWq0dzZ++vMeluayAilwuizwG9spI8Z3X12K01yaA5mo5a1+2U3OqYtQ3zYCJJ8gTM
xV0CU8eQgF11ZTjFhcx3abzemMYnawINMWDm5IQt6aFIW46pklNRVDBF1xTCCxzdiqq5tWw5enNJ
5+xQNK1HgfUsqmxndLnhIR6ffPrG4nOidi904b0fuoXYjPSu5QyftHS8TRcdMEoClzjr6wfFjrB9
b+6tCYx1lsYEeWmeAY5TU3+0XrMoAVdSjH64jtqe9B0Cmz76DBZ8l3VLvHfQFyhZdhPryrIv5/ag
8X0HKCQZaZQFM0eSFKrtJRiUZVk9urYQCn0Rm+x+katvTkt1xUr+binV+FBJkmBj1Zssyb2phwW6
Nv2HdGmu0sGOD3jqkD1dv5S5Lf1kMHEXJ+tQznW9m6L+fjCGLeNE7KL1+EYlOKgZpFRCayiIjy0W
8JZ8aK5pDD9jnBK6I8Jld9Wj1O3PmtZBVlB97MRu+maM6CUxdmqxHuj2sf24WrPAqhmAJJ3jgbDX
w4iVnqJrsUcMSuPUOJwEfTJuLSrFUwpQ98N0Ftwd2KGxJIxQdSuROflp2dzHpbV4o51vxBl3Hgz9
WuYM7YmjK24PhHYESKLW1kcjZPkD7vRqUt7n2pBQr8zeK1KT5Jvj0VuQSeGxLO8pnlGK0ZfoQ0Zg
Bj2H6KsvGSPM6ilWQapMkAVKMdb+qo32fm4brHM0wKOEY2NWPdsgaA/dCAYnzojOp+RVVNV07zgl
/f+r/VSMSriTSm8/UiWg/beY9noV3bH+eZiTYnUjU60C0fbTyWEcF0PZ+NmcSndYYZXb3yKRhKdK
G97VfSHvjeTV7uee4tfk1pPRBKkyG/SWDR/Wgrrtan5w6vSaePFBmdWHXm2+SnvgcRwLyJmTfaas
lPFwDv1pmW+pqO9o+a9P0Vau1pR6xGBxpl1m2LPoyugl1v1avZm6pL4dhPWujMV6bYtucdc6VvZ6
87FUZXKVCuWMWwIp7Gp9mZu03q8iRqpazefU+iZWKn40ApfK0vi2qR+XWrBqEnjh6bTmgMnSw3R9
kCFjqIZ94UAHD1chXQ7tWjpu0yXVPpmMWzg36FysZQanReV6be2Ork3aXOTgzbP1GE3LUaMqf2v2
CDpwMvWzHA95oI41q721OXf2+oIrVnrK6uyZDorpxqmNY1QXwBLruX4oZoAWmZ3vpWQ0MCkz2klk
XLdNSUi/1dk6GucHBxewslXyoFMxQHZK9dxmGqM/llguMNgXszXb04KpuV1ogCVDMkb4YgyoJofc
RWAE8TfsdqahQ5LEOQxX8Onzqhs3KnLAZ91sg0E6n0crmoOepuG9lWo1qU3Wy2VV3imGeSIzVZ0g
jn3FMfJzipHqvpMpKZi+XK4YlE7AeZnHi/iqtI1HiLQz8lq19iVtbN6wQj9Z+uZJzQhxFJYRtAqs
QQ00FByk1fgAAZ6aOlOCoc/v6oK5UFk6c6dVauhH4olmRs1zFoazvp7T67aHkGMq5nFuC1KuKa4S
ddZJbBNxdp3FN21u671dm9cWqn/40lhTCSjqKyvFrGCCbg7OKpYDAH6oeGRlUd+rFtQbJtIozmIv
7+1bFrcrhnMf0KcXfm9SWEmi7P+xd17LjSvLmn4inIA3t3AkQStREiXeINTqFrz3ePr5qHVmep8d
Z2Jm7idiLTU9SFQhKyvzN0cIVG5B/rRfDPESLewM5XVUT/2Yw6Yc5c+wATlMMcQ4AlhlG9EJ0kYz
EM4V1f63FGnzoQHS4Gp5AZmSX5ICcwD9IVUoVBpD5VdS9aqrzb0HebrNOpYRJLx1r7cCLJnzawJI
1CUamtJkurVQ3OKkUX1jrJF7y2s/RtnGnkW6QFk9Cx4+yKgnsxmT0hJMi8ZOSOslOtLqm9xLso9m
BfmbP9Icqi9iKGwqs9BpuiDWLtWYhJpY3FGpxggxCpGkrNaveEpl7Bzlkn7EsEewPXJroyDC12Uw
1VlDBUSkgryC0B16nJ6LlsCWwb0z0Va1FxTxqQM5XCiNE0rENanR7UrA5XkYxXMO3zqvFNNmiUD+
EQ6vo5cykVZEtgVy0rZaUziXjXhOi2MsWNck64Ud5qijq0uLpzZA9FaM8FJzDfolGd2VwmAxQ9iC
37kS6GfMlKjlTL6Zm/4ogSYthVTGWiwVfLMiCzTmZte3jbzrw2OMT/IpU8V7jA1gsJDlwxNkL5+q
erIgIalR3xYQYjbKq2wolT+XJkx/pe2rwFjCKgAlVYteXSO0MRfxb0gtVaDn6B3PQ/iSqPFLElI+
ZVM8ujgwUSuh4VJ5fRXHNha1aB8+/miV3ge+ILb/ef/nQXJsaZe1z49SDq5LqlkHTUYw5b0p/Uh+
r1AlyupoFMs9c5oj9Gt4ukx60dcG8dwMah2wijTBz63/7u5/99g8yg8rTRo0P+/N2xwJrEKvnf/t
p/y8LmykB55/HujTANL4l1dTnClzMEp8m58/PTm8G5s5FaO/z/zLzb9fKtIpKzVmm7t/3y0IGCZG
USU7okky9c/n/t/+SimihavVk+5wCUDw1iXv79H++QU/H5XVlJcKBCn+OfDPYxjT6XZoZKbTqRnj
rrGn6itlC7yfqdAq0JJ/nsCVr8LmjZd0eVO4Uchy9veJtiXcGI9Zlqth4Uj9wzhZWplSsZUha9XK
cxX8/AnTkrJFlm+knFF9hLp/+fPzGLCT2I3KTLaLEhUYhPu2cm6WwSA0ZZDlM2VHVEvI0eV8dcSy
QeGgyF/lx4DGBTO075IysIq5CERNK/659W+PgR3ciuk44NZB3rKXG63cqFYZqEtOBqjVi0MZnwn/
uHZkLWs4TsvuNy5ljWNUzpiAQJCraHR+jvP3z/I4YjUhZvv3sUq30GBYtU34ULoFg18G0DoEECTZ
ITGVMvj7OLgaC2CafIgfKrgDyC1WG4758ybQ9Oh/lJUPu8fCJThqwoxrhY9TjAHw3thuf75w/TjX
P7f+7a68LIO/qntm9EGzkjp4fIO865ON0HQtouxpC3eJWyaX7D9345oSlxmniat3SxO0LHZBq9ZN
8HP3n8eYdzTV7E22uyz+GkDoti9py0SDCaX6N9GyN/lEkhU/t97kg2S0jeNtDqhQ7xa/cWnUbEaY
JMYWYYdU8y9rcJv8Te/ltg7GxAM0tqQHK/SkdRdeN5Dui0NuOpvw2nraE+ok/kG3R2dwR5Dg9mYN
Ole3W+/jcbADwZli3CVr3VtqOgd64Ltbabg3U/D18/LFA4PLAcH+XDXKHNVvqfCE7MqFvSkOt/Da
4wxPopMMDvimNUh2ZMFPfDdpQwrwtHkU+uz2u3NLu3GBATkortvj5DaxW+EIb12LNYNyArBEcfh1
03vSINZ+5rSsxaZbL5X2xelZEOhb152lvVP3nu/zci4R+YQYtaUP33ReH3qweME6dAPwJc9a6Mxd
ECAMI29ed4BkSXJOHDs85n3k5WTq02VC/JEWpUdnrkkPebYdW3v8LukKWlThXQzERcA9043vgY2W
ueFrqAMwMztHHtXXWRR26cTPQvAaQBMeCqA0uMFdS/URGF4XByArBMceONg5LjfgvK3FAXDJIJAS
6NaRlsHwpWgsuD5VIFnfSncMNXhUq50aNbnIbbPrRO+vUSD8BknuG+WJ5P9xsPkk5S6jUL2vtE1z
G5FFjo6OkQAxcUd7YqGiAzjsvLKuHQfK3cmOaUFzw0GzV2+IT0ivdJ55Nc/NzjTPeXhhxfL4R71V
ngxRxpGfMvCIjRvm7tpvsrdlcZI35fywdHZCisy2+lweZQCYxzjA1MgO6DdNL+ww0dSczF/ilzhs
Nc61uYl/wZ3rbU7Y+KeJnfLO2SmWt/CZqGhb8imPP3EF9eOX0U0yZ/m17V5EHwE4uztUu6Q99oJn
FX+QOJGFXeEoz5mTA8A5ppPuF9kb3OY2mu2sOYrPWFC5iSva1nf4RbKoMV6rc6qPsbzvT+VrDhpv
9w0XDLzhx7ib86de3ho+8k4aEaPGBpduIFtQYDdNSANCQTtFRxYjUL7nb4VvbleH9JMpMGiCLxo7
VVrd1Buu46n4XSdO+yalO7PfFEDcFo9xSt/0+snqGJ/6RSoArD115Qdv71ubHgbnQz13lh21LqOO
TymTd57vQu7Wy5n5yJANzm0NxK8NTw7v1EruEjAzJFrYrOAy5j2QxdAyv8EBzs7aPUu1U5Rnjg22
1qQo+M3w12XCRcgrKSGq9ZHJFcVubDwOqTGy5rVcj/EbP46P5IKIGVije4a71qiPGZ0pzgO3w94M
m1x1tBGT5UPL1u+mvSr4BINF/hZG9vLDJzOZDrMsuZZwiHEHxnreQAHUoX/CgwOSxXW5N7sApjxn
qcyCzHxt6her/hoUBGacDQSbpt1V7Y6mlkFhq/X5yCSl/fwLkLDKB2jmVXn4ZB9GkvsxB3GHf9+0
bKXhUwkvI7rgXPJF85QtjUOsaMoPEVPRvLrI9dG8rlLQABwQGJEpR8BougEiobKyG9mLY+fHR8TV
7xuN+uqt67yoJRFzufaoBYJy5JoEtmgz7gNYR0f9MiUbTFm7GxDHv5tnRlhut5zX0fmk83nu7VMS
P2ub5YsrGIYY4YnLhLAwtVvcMIxtYZ0n1ftUnpRNbS9IdzJRDmtB9OQWw2FsxmD0HrGbGPvBVOIY
GykYvoirM5siSIk5Ubf81rjj8VUO5Rt1pgXMrmPaD4hEZH3WsSNfhT8thbo7l0qX2MuX6Nce5tJA
QjJy8hN4q6t+No7xT2hKBlzQwGV5SsAk5JvMwfIO6vLEOaDuRhVjs6rvg+TS5Q/PyCfQ5Hkhciag
33elPXK2jOGVr6DyYljQo4cx47s5+4tPv2j5IvoQSkEC87syk2Ux3EqBtHmsHECkRy9x4OsXXvlG
sARH9pioVPnSmFUr9IyNmRz0s5mxkjLrhVeVifQt3CsWd8EfAwaLMo581iVXxftnZxnkpXaR3j/U
q3D8M4ee+MWpw3KvYdfociVxOT4+Pr1RSSHsasluDbnyHZ4lVP8cXik2gOsqRFadT+PucfaFV+Op
t6d3bIzuxhPLH+NobDhB8ef0xY3N5HJVs4rAfc8QJrZL1mEWdkBSPyuh6hIdpEB4HWNGirmBxnst
MyPPqeGymK1PKyPK1OK7AuZwigMbe6ZDa9PTDxROF6kkSB9+siN+fTLzWC4MYNp90BxYv8wzowTB
kHooKzG28052MJ4KPo/1YHMz7mzDDjUfHENCz12CgrIRz8JReJUCBon/bunb7HxxEvTrDATY5TRp
R844N/n9/CwmP0voGDyuU3yxPLzBSlt6YnnRdFer3vI3+cowVgeW5/BqHHuPGa0QozZWSsjiXBlH
Vj/tiausOPCx6Wdc7mXGz5EjT1i2HHHdsJThY4GIy2aCTk56wu9Eh/pIqKTOijSP3b1/8GZylIIp
bRVw8EmcynWbHBh4gk/+RhiUAq48+iU4enDam3cWd+34wa9Q7vyaCIECKro2Jwf1MwFIoG3cP9ru
kLCg3vlDxXNxCKjRC9O+2C2RZzwNAhO69hiX0lZUP/4EhNyxTu7AArlESSYrPR++gLHhDBetqzwR
/3nX/Jik+uwzzfJvvhaLP4dgK75uhxYw86X74rIOjQ2jgpIIS/aSkTZ4HNo6jp6Q7MiihAPvXPTt
bF4fs1T1cmkjM9EPirgJmx1F45lkQfWnS/5NLd4k24ueEU9cN7DhrtQPYgqvwyvrJkJlZnNvhQaZ
0enCKagOySVdnG7aAFApdqAygSPsw2H3qOkz63sk7GRG0q5TpzBaexmOwrNBMXA7c4o1Kait7kDx
A7HEB1Sb17WDr476Po+T7aqwhd/hLEVTqxGduru0MBT1l5r2QS6bXio52vHTvLJJxz/DJjTMjyAn
o7BP1x1fw9fL0ryXxQYUR3KfGHi8dhd0LhU7E0Afak7W9yhfrYfHyZfKnxTNT6brLS+oLILpc2s0
Cxxz3MtXWTroBegDx6AsMX3NgbQ8sPEUAWospNMPltOJj5ngyqjpaLesajOCjn5lHevqTTvqKGow
iDREJEQi/bI8WTPg/8c0MKtj3T5qw85r1MG8MeFd+8tyITPHBFGujuCNajJida+6ogJlks22Rw6y
PkdHrfKUYh8Xf0z2+m8srcZryo6SCRx56IOhaUjrh5zmMcEODXGEXP+LOctyTp7N3AUGZrnTpVX9
7mNcnJDMX7MlEf1Ev3lfEGndhT4DPQxoZvqz6rMGluU+Nk89d5HfOUmig4ztaAEB9jabDUGub5+F
17aFB+QBD5RsZgDCsBo1bRSLrWNBOhTRyj+qiWt5MCImZyUKEFbAKFIAk3c0BdlhkK3Mjvgbvrsi
eoL4MiHGZtnsOJhbm7gCz8a+dTeQu8F1ss2XEs0stgYkwCDah610QliW3CAnTyERnligHOU4L1s5
cotD9zV33wX6mvjtFLtS42T2WiC/SHdY255q4MxBMGa/sYckZpIaE5DVAP8qmA0CLtjzBc3gcx+q
W+OXBWG2U+OPRta99DMabQDFeWJd8zTQ+rdswxsjtqh+Ujyv6CRS1N0V97rCjTRQNfgRXjzYMcg+
J8n3GLMmT4JHbulpTK4tiW3rMQH7FhxGchBJSJRj99FzuRcbFlKy1v5Z39KyyHUHvIdowzy3uy8u
OQguXMSpYdNdLhwATugMItXWk8hZbgnT3vRn27pRbwLWmEQObJDmq/9mmTL2VukBuRSOBJOHRjH0
gOxYpW4kbHPJKY7Iuyigtt3uSUyctbjT3G0COi10T2JfpIBI6lIIzsMVb/RU3QNY0Xo6LbGJcq2+
A5c8TLbgzC2N2pOpXMSPRnhMoZlLGWT88Nu0YvvSCJtY9QuYPDwQX4Dhl8PbRKdbC1LhHcXktXVm
5Sg0ex5Z2HljZ21rJ6TnQpjVRH6cVef3WZMdcJOdKw5eZ/3RdaLQx6A5Eqq1VWDyDN2j1BlKX1TY
tz318dkSP2mo81N0gFywOMiedRfoli76mWO+PIMI9uPTT2Iis2uzo7t14sIxni1tU/yJXpcLC561
0qHbq+I+pbKL0k8WbUcKAay6aHuAScIGgDRkIzjL74gi/fOgutm+ZBm0y5sw+FZhhy/hlk33PIAz
Vipg0Xkgpgbst36i2fOkPXcUhlU3bTbQHC1an4jT3A3iT3PH4JexZucUu6T3AjIt+DQ9h086QKzf
ueIUb+FdFQgZBVAWO72iDg0H4tmCzFX/MmsaazsUECaakVcJR6LRJYxJ9/BgPfeN5FQ4CTAtx20K
L065M8zquEuQyz6EKOBe54D4w1QwbD6Jsc6VbWOg+HiCR2y3+2V8SrRLNL2s+bs6elW8bOL4Q+EL
UNG1kwabM+SydUAHB6lzMEr6WhV3eCo/pjsQ8jVxWYGJkvvZZv96WNwFa+6gO7Aqy0j49nb7i3/j
c36WX/sLjRigUBkoK2AW49kaT8AeQhVFHzgdTpR6AtafbvIgjlLiJyUjYiBTlIqYfNtwM4EulLIH
pO1Q7/TNgkuKMzW9Hd5Xfz5oh5jo5qHmJxEJYTmQHnyamyO4pheUVOA9WXHpRZwRsFKoAep30Atu
03iJEWzTmlyZ/Z6zxp+dYF5ECoRuvcM9+G75kk/MZDH3mrfIdM2j/kqRxZMpDYuYx7PDCGRm7a0f
/VDyAaZKFO7oo1q+iFM6+6tt7EvkKKGrYzSeHxPE3P1sH5HQW2dhv1+KHW0M/SnaN5voVR626Fxl
myx1Qa/GZ6Kp+pEd570m2sq2yDxlq7jFswX0Oz7EhDMMxGxhr50ll4o3USHjZfOheigLfUIgFJk+
Tvte7kqaP2740WxEWHvqBt6RHtQb9TDsQJU1l2t40tz4YJwFSgq2ca68ag9jErjVdniQWg+GfCi+
Z7Z3AF3d+SXxcl/HoWt91z+i+/Dai64YB6mLBy9nfMs37qDZHETwCGDHZ5tl9SY9a2Ajj+g/VPK+
Mr22uzLQAAyJHjboVZjsiU9raxK2LdbZEcnWpjpOqJ8SEytwgIFyqntb3hle957eiKLiBx2yaCNx
lpVdkhK/9xW6bobdjN7Q3OvkRU/wE7Sl50a9QCOQDHC2O1P6Jusy2y05gtjuUjwxyLqLQuQevKcP
tk4sf2QIkBfJRYsK0EcLMZCW8OPfSus54zlX88H0ymD14O10uxYEPzFzD5g0p67Cd4l2hQ7jLLIR
xu6d4TC9G0AQyGnNW3FINigrObhObNobGIUq8rCAGEUbzpCwp5nFroqWDq02E2AQ8FN7eFJNdznK
iC7TmCngHNhi6c39rhy2SBy0xgYkII3BV9JNdujLeyajdALh0K49w7qs0hOlfnFXPvbsIElQGcKE
2Wb9p5ohHBf/k1kAjZm0t0AmxlvSe4mMlANX9xRvp9+0/tg1lXZm0Dexo9d8ZO9peP3N0gMgFnby
9rCALbfqEVOwj0f0jl57WkO24s/v2Tcgv18ZVRjK7670pVE9ca1thiq75YTLTuwO2XLvvnMU3xQQ
E8Rx6wjvuWgcrotv9LSJcaALyDgOUuPSFqcBJXcHygEyZZTYa+x8R5sJfBDlAxBAZAhEeRAdteCm
7/U1zpxuM9HB2Jo7kvzr2gSdUzwnzIzUD+vP6glBOqMGjLMH/0RxyDrFZ3WypXKb30zWKsDukDUM
O0SIE1uKXWEOhw5NQGgzbom/fJB8DK5ApUh57F7it1FCtdTVVid9FoAxsX22mo/6jZLqV58+kWkJ
m0K9wGPAddqqAqmjJFzTZlq3hI4ssEDwC6kD7e4k3cyPQbA3zYbt/YFLUvHHa3/D3YkoSkvcr2Cn
sCohKBWleDSBXtM2QAUG9GFtdoHfxUmu/mgPOwb1oDzP5BOvhmHL4zH7lNn3gvhnilS25ANMdcLW
o0lQ0V6+1b/qX9WXddSClp09dY0zcAHQAkpzRTHWHmYHlq1HqvIntR71kSm5WCdlz+xIthp1jI12
RpUtor4Q9IEofYeH/lfyWt9q75GVncOXUtlG/TlqbFDXODi5evin6VSulkcwYEnKE2iCryY6Wn+Q
r0iddYv7h1cYnmx4gqcS3GwyAALwNtmMv3p7tUcuHz41pum2n7f9dgaL4DzO45ZIEj2R3h6tE5T1
l9qvTpnxvlJG80XVXcvRBrxxfbZO0Z1+VWzQV/0Qr9TY3j5pAGFsxJjGN1KolFHmsJhYNq/mJbd8
7CSECGaQPd6Mk1a51MXPCpE8sy2Kn3bqy+zjN8VRu82/ZQq/d+W5eg13g2obtySYX5iJf5r0MpYN
Be03NQqM5xdV4Ld9NU7yiu3AKQTd0DnCKQuE08CKzFQIL7nbr26zGQGtO9G9ALJon7N4O8qeLL6v
e91BEd/GO9fL5Kd+gic+7XrrxaiEQy9El+jRAIqKmb3/z81JefSC2oUcUjQsP5oqxIP7MaNnRN9n
GbAZlYGPw/unA/TzmNUke2j+LFSPFla8rCWt0QeqS24pST5kA52/zxSP1/y9q0boIqTiSy+WhYPH
V/XP+38+5OelvZrySUumxaAtG+LAf31/JrfSLpoCKAltgF9G88+f6HH357EQthUdOlP7tMAMeXAn
CgNo8t+X/ts7f57QKjpEf19StWHl51l31TQT8F8bezRqt2FDt+jnT9Q8jvFzU6NhL3k/N/GI6iTP
eDAXujne/335+L++5t/HrEgATP33/s9rirxNtiw1/r89/vfuP7fiIn4IafLj/z6TqQ+V7Y6l6e8T
ptJzkJ/76BbltlTXlvvzln85/M/PBhGKfICwcFl1EQkk13RRw0gDGUXx61HDTcrFH2uLgl5T7NKx
2SKWCBMWBjsOKc0xKuh5JSm1q1V5kTKBfHS6dpK1HWq2f5mi7oSx1x6kArvVNafvWdp1OHRJJPxC
JOHYqfLdMvrNUoKj7EXKaIIFrla5xQq6IgotC3wIAYyo1H8WQc0csLylI1og/5PU3IyFhFhSNar+
OEpbsQVWkIUGZH0NmGyc3XI8tRy903b90oLBE1/qH6xPNkL/UHHzg7tjS1V6nTCrKULSMxHa6bi4
0F5xcvJmldyyyS5p8R5F5ClUOSY2b5pp7QRI2wRNVNimvPWtFgvRODnHHfojUOfAyWKv/CmaamAM
DegixA/Uon2tE+FT1FdcMjI/jH5ND7kKZC8iMAK6JZ/XtqwcMComXdKHE8XQHw3Q8PBjKOqExn0G
LupAGbkANYsgDtcamyPQkewA6L6yimjWRxQB1qtVCjrVNArHGFeJ0Piz9DDQYNn/BklyFCPjPcqA
sMrDCjXwS5KCaMq/cFMt7KlcSQLiDvzq8B2X5i/ayOV+EJURoRKEmOIk8WthuzZAEzXtYTsgA9Pt
y5uxpPTKpaBtlgAwya4o6LOsITZ68jOSHJcFzWosAkBHlcGS0RFqS0BZvV8gYdtOEBELwn3YgmpU
5dfB2ozmi66uKZwR2cOIfiPp5j6i5tlrd07TL9T6jpKVnyU5/aWSbeWzNdurFKGJi7QDVY+Cc6ak
0p86HX51Ecbl8wqZWmSNbwG5cMbwPT70BoQtodVinEVQtO8llYfp1Vnwddx6foK/pn7h54x8uPZc
9Ms7worUQa2BaqqSgzMq/0hRiZz8IOynrnJnFY2DDNW9uaAMpg3sqdRHn5rEMk2FZRc3CDUUDmJQ
ohsV02ttsrouvVbbeLfMuzFLUcyAlNxps9sJLVZrYl6f8F3/WGs5cxvZFCDBsJ8s5Ld5kKpdV6x3
VKAIKbIEVqZrXWAAggs28IO9Pt2nyJFykJdJm/qWov5hJnmS1L+Fk/nZL/oZRjpeJEA1VnF+nedx
P+aJ10JpdM2xiFxJPC5GdDXiEhEApadiRflDmeRnLNQKCjq5he5iSi+zlnvZQQXoVRnM2W40+bP5
EhXru8mKcZdVnK4ZxkdsLHtZk0IfrbnItRbMdeQx3COdMiIYPyOtqcEHF06rGPogfEPUR9D4Sfs/
0mQh98jmIa/1V9DkLUBM0LdLEx3hA33quIk7c0UeTUdshe/pITlD12KpfqdL4S2hMpwzsTKdbD0B
fj5LDeYDEoQhX43C71CZ0sM0vEPJo9kozoGW67onKXS3Ea0xQaNbpZMX362BH7k1sYqb5lMbdiQZ
CKqV47farVfQzvBzIraFYYh0SgrFSNe7WzKwuyjkCRYWiF461jQ7crPJvPotlwpIj9p6qgXhLeba
5Oxq74lu1b4kUJFJYB5HC71KPXGGIb0vk3TD6ALP4bbH1lNgx5zEGuSERaE8BKcvxKFE6fQjSk57
PZGRZ17EUxEjaYiaxqX6M7b177Cnz6PRgCwCJV5xn8EL24kNGGcoxwy60XnymFNr0+RHSkjHJVyS
wDKHe7XS/dQEyp4CsWfb5iEVszm5xHlz1+ruFQ2BE+f8tLYyCtihOw8pXVNBvEUmRa/Megmn5lKs
60ao60uiYsUslCwMrbGi0VAk3+p8VapZhTerQ47Ak0FWFbSt9ZyKvIgXrCXptgzC1BG0EUSXLtqa
mvWOOOYPP5EYcHX/jQkowvF5s4vU7FdG8HZ6Jf5ltmu6Axo879FfCBbid97AIkSnATAiUDijv3ZD
8g1DcblIPbN/jUCrq9ZECYJVENhD5RfmmFAeHFIv7Zr3bK7RvOrLs3JRqIQINQiW4o9WyLLzW1dp
FzRou0PlilcudVGe8FgXS0cqVg+gfiAXT8jMnKK56U6gqx+oUgrqUrWwswnbLToFdGv64k2Ih1+a
rNSugYSQhqGbUagQc4scKd6qFFiep1eYuB3ZqXUG9olVEMC5mr5nvQBglz0hrwOEhoyNWKm0gTM0
/ioq5nVPEcQE2zvX1UVBi9YFilvaajjdxNla7EQ1d20VwjSdHyq0lnYTW5GMXSyZtUNPIaTNXsRV
/qrG2Ku6IbAgk0UUa2uN7CkHXGJIsA7TRdcOSkolvWf3GVMRg0OI6MAY4i5TqpXkTJ2jKIEwHAw0
6VBYpc0QoaVM3H1492jhMaLkaME7hKO6fFk51Smxo2RUFJRoRwr6mXkqIHBCMR1guM30Scpyxle2
kSi01+Xz0GF/NaoiKiodJQATJYgQd1AJRUA3CRFnaCUYt4DDkCaov6RM3/7wpP4/pez/IIpnGBYM
q/+9Jp5TleWfrz4ho/tXVtk/b/ufmnjSfxgPMUjdkBVdkU0Jjtp/ksqQyzMghYkYSUC9NaB1/VXF
k/8DIJyEdLPCGgp1+S+pTBX/AzKZrpkKGSpaoJb0/0Iq+5He+6/SjYaigByVVVMykHKX/00UjwCp
W3qVYK+Ri9u4h7SLwN2BcEqjFtS6o/X9ey98Z63ybIrIk/wIpJXDTDU0pbpRmrlqJ0JnwmNg412p
dIHNF3M0EZ8p63A/NlTesOIyHzQtQT8lFYh3MdnlInxoI4XSCe6b/kFkcRddY2DA6uZHKqbUH8pF
62tiQY5YpPXEivpUW2hq1Yrx2c3Zq2HJT7nEwiRG01EVyPqMi+hpIcxmuX5gggzkGSS+ZFsUyJhR
zpc+CRH4m1eZS54Q4rXlyIn6ZC3PKNS/tJOGZ0z50q7xd9zqMHHSX8NknTs9Pk4tKWDPVlBsT5kE
mx8OA9zjQaehOLbv0IBe4rB6HsPmo8vbzSLOwOpRGyhC441V4jKgtTAieefoWv2O9Mp3FfXoNVWc
ZkOXn/Ra26N6fZAhgFPi5ztHRvuukgogF6MUKIOFnZdO5am3Wk+U1I2pqafRSt/zMdxE0iSTEnTk
YvjlNSk8NnOXiJy2sKMeovCWNCQ3G0HsRT1SUgaplKJTkcsEqt86o6pmW0R67CymbiU2fAeE+EFd
pflWxHg4IvbPsW56tUgRatbvodF/hS3vS8YVJYBUQLyu2CdlARYTzW9b/5kpQscmab0jfgC5GoGF
LIbMlc3RTm/IBUYIK6sBVqpW5O3jg1MVVtbPaIed8Futb9HCeagxFPea2bylgwy8NZ1NN6rypy5q
Aq2Z2R4T+nTqY1mN0Jo2UWJjU9SpKAwl3YQEEfY9CsnigPYouCCdgV+j1wyReBC2MKOtqvzulNXy
8rTcVkl0SgymDv9vehNOxmB0uENXxq3t6Z5ZefQV5lT3elQFUwMTzSQ6RgCAupwsLaYZ1YkwAeOC
bZ3amyZF2+UijNKX3BKWE+FZxixEymlKRUMtukrsIgIZOho4owdJpTWMZGuh3GzCmCYDytxJM3Zj
aOyA4Ts/F0toWTQz49FbGwl2gvhdGyhpSIvyVIyQuFvRekEO45as+SlLGF+41IWoPY3YrtDQjp7g
ViR+BpvffXjBwuPmZ9Z+lKJuvIT1DGnuax5B2tUoBQKVf7b6B27sWZzQehAtg3rcQzyDXfmQW3+A
q8U0I2t2TmCakGsWvzF6Z/uCEqDNfnOHRXFko/F0mpfse7ZIVuG0oj8m440ybWPgUKGacSWIN0mv
AuYoeimSULpqe1BRFHOMsQJdVjBWUfkgwk3RO4aPpttX1EXEho5M27XvU8o2CZReRI13zLnEBC46
h419UxeHUGE6JMqLYbUpYizZNpJWNLt+ZU3kZyYeeg3neuBbiFL0rbZAxiZfXZOXZJ19KZMuJrLX
cN25aNqxZrddUA0Au9eoM7W2gpxfMTIvj3leN9NfP4R3YiOt/SZ8L9EY3Q4MoaEaLxSXBCSQBo9n
sKGl50+PitJhriM4qZSowOFgBSBiyj3L6N6NjOP+kOiJtaiaLQeT6Jnp9OWm+lLWRKDiYVkN+QPA
VFb8EghkMHKaXVETWEpMOJwK3oncaR7WNUiiUdiuxVj321x6Hkwld9KoGbZFR9FDridaFy0yb5b8
uGaHmsZFYpzmlGBZte2nXFlQYPLMAcbmdjFtFMowdoXawKZSBfB1qPH0kXLJ4hVAMvY/SsMPsmIQ
bYSj7LExWyblgLQcjZIBwcqmQ3TMovffpgktZBGDDE4EfAjzGIV7MenpMCXKVVCxDugF1TFX1Val
rHLFNPtWqiJ0YgHY9RhrJwyNkb5QNTpsERiYsURIIV7MV3HQtpUJHgp0DjjNoiV/HdLKFouhcy2j
IrwVE4igaPCiWCw3uHepeGwBfpNQaBqpK4Cwsi4SIh2qchaKRrGFsDzIdfiVwVuIJAmiUJ3+Hsr8
qkyMVqa9Tz2o6tXIVr+qW2vTLFSiM5Hf3GkvI4uvoysxl15u0kyFuoKCdPcTS6L/wd557UaubNn2
i3hAGxEEGhe4Su/kVTIvhFSloveeX9+DrL2P6uzejYPbr7dfKKZTMjNpItaac8zavBsrGmczYFaS
d4w/48fQDk8VHLQr1dCisoR/K+Mfy14+uKAGsXVEVXfViB0hKgF7A9Uv8NI3oRVuVdpzus3s6lCS
yHW1XLCcmTQ4aWxorgG0h6Ge0cOwgLM44YfVFTfD2LzLNvsZ2ClsiPY1L9kNDCP5oWsci6kFaMI3
U4r/8LbDzj54td6tlKsxu9KDUxnNgY+1t3Nw8ZWc7UfkO5of0igxxTXInkvf6yuSzjgDe51JZAkG
uZBEGKm4Tk36py6ab2qi5Rsk491kpcg/s/I1bIEjFT4XI23OMLYGcr+l4Fieuqri4pRcazUoiCkj
xkdG6bvex89VoR8Nyj8hdndF66bQ9U/HDjCyecNbQy7JFaHlQG39dxsI26orzk7/GjR5AmcTeYln
lMCbBgbtveBk45K1DIEH12zTZFujppGfhvBLGPZric9Jygdw2hacfHqpPdbdxKlC+RZKNfOOYEzs
KQPCq/kEKfCFX3U1V2JI+MkqQYgyKx7AfwA94kP0LWjSKMApPc4mVePakvyuyVxckgCDlsshBw8M
TUYcyTz6ikKYiRjCOsKXVpqvPU5j80JOXHwc8tZeZTTlK8e+o7i9Dg092LotV8rAujhNPo/fGDZo
TvGg9XyWwL1YteFxdkv0dVDqGVS8jZ9rAcHuNMEIypE1eHVpGtfjpL8se45rgTpSaAKUNh6DTBMb
ijYoKLnEbUlhpHc92bTqtfqm77znMEr3ie2UV/61K62YHQmTOty1Zj0E3q05B6Q2keT3p8gF3pZJ
GTKzKsw+VW+Ux9ARxbbUvXewAs6mY84WtFj35VVeSmSbDJVijWGWwP3s0gXOm+hKFF20pRZ2z1ee
EX8qSNs2hz8WJfa3U9V3NXyECuoKwpKhc4+WUe9UUxh7RuCvQSm4SvgYW+p0GRz3x6pyjU2fJ89o
d9aBVs//7d4J5Ds2qWirioLmulch/vNrFr9u60BT1lkXMfOnkngMSLSI4I6tqak8KNXWx2K06qOR
pfUxl9tGMTcMW4O+DllNR/xV7bEAgHRcbi6Ldn7AI9SdWauwP0gVao5Sk0j88AmtBJwS2rNmQMSD
urHFCJm1xvXlqsq9qiJDrDQUca5ZwfBqtkL15n6S4Wao7WsDesBODwXNtdgLoERhDFtFMWXM1KQt
YDcgFLN5WzK+x+OAx8ep3ASF1vxAGbPLNWEFh630m+PUkLmMlT4k+4Lf06dQFnvTIaT+otoqPgXZ
9RhTKieX07wSo+GfYZqdizZoyez1SgbttY8QJDlruanvrAAph0pacQThsQmEPaB6QaSRZQ+e8ymG
zMNwDxyydrvveV5150Dq3Xm6SwJxXZRwRK1Eoe4x/CcRvBXKF0fLA7Pod8khwSaGBpwdRtVUzUgU
1YzVsgoKiyGOSH4ut8ICN3zb0mADEvwQpaI/RkY1HJc1CHpOBm2GsJziFOVhC0dPvmbahJyYnXU1
teJF6qLe5qZhHfsgto6CwmIKDPvP2+bgUyvPcPY1I1P8cJAphp151Y4B+siYsaPH+1BPNY+G5iHC
SQL3lGJqXjPMQWgwqGmXI1SHM6idKiSFR3/2js23TJjOdKF9sqCRmBRrXOdERc6Len74182++GYR
07cVeSPJuMOqnqdNf2rcxtiY/dxIlaI7pTpFJFxHwzrOwv4svAAYk+lQcq7863TSnRMQE+dUppn4
tebZFcSxBr3kct/ylLb0jlk9HQ0Bx3a5B3KvcxIZ6g9ZFcOqrfWLYTkXr4+6z4LtLIaZuFR52Vo5
uqAb4CHxctvu1Je9uABTPEcTo3AIGg9hU2vXTeqcAIJSxbV6oB80IB61mixkMxf+brnpTMG1lQaI
DHrGZkWvmzRuI+NcT5Rg+g5LN+SUYpu4yHCb0OrfisnfQSeN72LHpNofD69pK9NvRes6myRjgBBn
1CR1yldWOxOYpXj8rb7wB9T+94RNY56N/0vQArUAQjQtgatbKNf6S25d4mrmZIOK3jdpDf3co8oX
/AyxQK+tTD22FaMaS2da0oEVtUOuXv+T97cNhYNJ6dLS/1ItcEfbHN2maPe1HJ6cqbyuJINJJoJW
GP9gsG/WyOBaAUvJmP5NzNwMt/kvH10KA+SM4eoQenj8t2gUBv+aHU5IRkAkoI5gwli37uOQEFtD
hCPkFH2vk7L0PwiE+P8Sp0RZ6rd947/kQfzf5P3jPf1XmtLyki+YkqJDrQv3K/Lhj7oXMCWbypVF
cIxJ9IMxc5b+gClZzj/o0jvU3XT2c5IkyKT4Mw1C/4dJrdx1HSGEw6nx/6nuZfwltQZqsFAMrw0q
XxZTn3kbft+bGF+Ydm0RktukjYtUCRUfVYATIfb5vvC3HPcA7UofVVMNjWJIqNNMnRf/u+Pp7zZD
kpThsjW6Yvb7r5sxGTWzrqnT9mWRz34cU50ar/2Qtf7DzZDYlJTDw5ow9DYGDdnoiLMCc7D2v/10
f3damQNQfz+2+DZcw7AoNlok99oOP/3v3wblyYgLJ0x+HScp7jsAQ6OhmQfNW1mdPPR9/hIL71aE
7ksycoEP8mZVGKnJED0DR2N15DaFWbn5N5tl23Ps079umLToJTmUtBTlUH3+/n476Ie4dkpDVt5e
zmkxqd7mOzsqbwxyqs6pdPBnDAyksLhrx2oymRqAfl8PkYlslykmoJ5O5JhDbLEjUOrYAcAHAJRU
Z7oJ8eCpc21i23Dc9LbPTfuMzfePRVLIah04PWkWoxo3WZ+jVHKD4WYqw/EYauOzV6bFafCqgVMf
oXn+iOxD5PqnVipxhG7i35cOPgp36HejaLIrbeq1g29gnPMU7pYZ6Vd60aZu6r0sEzBPCepgHQFK
V6En0NP6B8Zjshl6KiB6m130aHpQKDu22vjdI1zNIpRrCzdc+kTV9aj/JQzSeOxOfnww1IaKLhJ8
QYx9qZXXMvpB5OqtHfUBMEg48m7ZoG8DpnfKzP7R8xkoK4qZKJtPuoae0TSzcwIjbWu4EaY9uVeM
E895GEeHKsjWokO/xlUHkx3eIS85gJjaJ3PmW5z+HEs9PWiFYLYWuJ/N/INkwXDpw+fUEeNuaIBG
Tj4DbxH5a0Ig6APVNqNTq0FAq3Z9RyBfOYafWYo6aZBiQyP0p8yw5hJeXlpIAG0PiENX3kW4gsuP
XqYk3nZZRbfSXVeEy5AtOINdYNQwpF/XPl41h6y/lWRc6KdgRrSArkk7MQu37a1Vmbd07Pcyiyka
u86DweV3Z+Kr7Jj27fyOykERgNyn0U3U5wRIpGw32uAnx2IoP4Shbz15S17Gmy8nbVs4FmLEwHt2
hxDnhwGFRrP0O1A31zJOPo2ZE0URNmKAO0lkEwP18L5DiycxfzyERko1PBvDm0j/8CnCUlZYS4Wo
K0gRMekDQ+G4/xzymCABtPV17Rq7LJ0V+mR9baVqV6mXDZd2NCDi+K11a6fZtE6qgL0CStNQ0Y1n
xPp99GdYcWQQzT72PxOuumRDoYFOWo26pSD6pm5L9JQJQG8r9CUl3MK5gOE9O9BE12FZO5wCMB/S
0DrmrYUEV9jtUXNY2JqE/rWs6lHfIjf/c5E2gbMu52nrcp/mlB9jmExEaDCfwCF0I/zawVtbIG+f
7yKyD+XZcntZNG32ZLhm8ttTlvvj+cnLK75eu9z3dXNZq8g13EWas29nIkFmdiEm7cF+9r1AbJb7
2lkPtqzZ5iQ34AeezSAjSbuZWQd9aOf16euJxqxLyit4MMvDyyJ3jWBaLasz3wPNdKtVgEEM4mDm
d/1156/l8qzQjXF79Razp/k98EVlqLn+XEyCah24nvmlv23JqIPJ8kZj09Q6wvnSiH5t4de2KV9D
e/rrfZZ7x2Xjl38vlw1bVstlczmFkIeL4QLyPj3pyP1sLZvdS2P31Hzjo49Hqrc2B4/vYH6q/PLU
BD7QkwjzGOxqijvehqiBdTVU/TEYOogk9Y+0vem8EUuyMM9ZKo5Zn3V3spy+2Vb7sxl6chSRkbgO
siqvCOALjG1KQkk94XAf9IM2s0uYOSo8OHSUdf/e1oS5AXpFLVdG9xH4skhYN16su/uxbO5MX6G4
ydq3JHE36OaoytaVvQ6gDF45fiF2gLiug2z0zln2ZujqMhQqpurAaJnzd089rPhsOskkV1T7zIIX
45nIpkMnwsOjGw9AksJd3hXX2uAFxylIDnY3To+mle88rf5eS1QooW1uqgzefurkKFYw4AGSn0X0
9QAjGrdHaBXg8d3IWesSW0MIknc9UiGgtHLwmpAEoV4HCEXaNB6ttKVjgn0hHBXql9Tk9DvdaI7x
WXL8vpbtjQjafB1q1rRtfsTSF2cRigILeRbBJxxa8EfzRcuFmIQMaUNlaqvqtt2WV/kwF5bcEWNP
ASEtzoenURhczjKz2naaspHQnVACOrdy8ve9OXpr0yb/Imx/VH36aU/TBwEUT45WZfdaJ8u9qbl7
N+ZS5/d4mgD3YRLxa7miEZWfbFQNwkUQQNm4ofLYBVjsyrijkSeo4lQgjy0Z4o0RXEf1CjF6jJjA
1Y9DzRFWOTGWDD+HKEipf0qRRYkISgGyG+ps6zq5VTohfqaBJ7AomBHl3TEtjZNTlT8MVfSUSmhe
gU8fgpfQhQVmyig4SMIJUFcy/QutZ4BXpBiazFgR54fIhPcEhDwYrVXtOgqilhHCdDDEh5mWlBsG
c1WEODDGiRqW5gICzIuTIYYLQLppZefT9aShDZkoJ5KsRWkQqMpKJ/3D1dkDzNLa1tI6GJGzHx3z
HCcQ8xh46hOKXnbsG2EG0CV8xpu28Iu9mW8N0zyVbYdqecRIX8O6vc0ZzeAi/5wku1fs+dM2IhOV
+L+3EIkbrlmMp35wl4Tpdw5x8EfiLoxB8snCOU8VUDGZPaF4ixjNVY/Cuc67e2U7GzU096lH81Cr
zHeaHnviLyBwIPG6ClXwYoX0JXQVg3mZBmgAN9GUMMfu4H+ZXKAGb0W4Et1gzUzOYeXf6oHk2Jvu
O2Hdg9t66T3onFINwykg6kDrfLy34paR3yF2/Ho1DfmeoBJAI/5wXxl2uhVlyyV3sn66cy3XN09D
jpFobnBsugIoV6q/IUFBu4an385QbPQSZ03a4l6Azb6u4/AB1RVC/67D/7PL5EVYFLsj9NpcfgLU
4OQ6+OjUh4MOH8VM1a2S5W0tCGQeNBvUU/w6eP2F1M5vVcypycV80GnHkjIKZ+3xdgh9vuhR3SHs
2jhG95grRMI0bm1OkzQGlebeww7k7BIEKEjoNwySGnCEZhnTMr1P2T1Heufg9o3mZBqoIAGa6Ljc
NuhLKF/gPhfpUeIFFl24J6DtLBrm2o6mE3ljrYepa0/VdG9OAfEnZk8ogle8FeiiaWwZ36LGRw5p
0wKbTiqERBx6wUXXk8cxEp9q0N9HPM6a96QF4hjb1bXDkDaI8gdituCZRuPZdtWPrE+f84Iin06H
8jS2Oe3BVKJx9t3kWia0/sh3GdLrpMS+idaW2dT8yHLfr4cNNEM7X4wbqJqPJReZfdKZL8uzvCJF
u98OzWrk8n+tMYjZmTq7TWMqXHGegdMDftM1coTxbCKumoJ0JOXX2TSmRj4qUqmrWJAKtp6gk4dV
wdFISOpalkhudQijtLerlaf0n3Lf5eV4tvxS0rrM7ivbo19W4wpvTBoUxtwjmoxhK3FsUO6jXwNJ
fe3pxXAxtMdQYjNM5i2xiSbbiNpLZ60ZX1+nk+tOkbGvAIQVFKj5nn76zZTdDFbOYqBhYXfdex+Q
MYP8C/t7TmRxrAbv0srRunT83hN/QfbzqZv04hbmp+nS1yHO5E0rCKqCyscUyTtHzYDxU89v6zAU
uyyzL6hwkVROLXlOcbjRreKnpombWFoDRVj/pjcti4teY10b2BeklySXDx2jCi/JD3oOKTUHWtk7
1YV8euCXMGKdxNQPMq3TczHOBC2t5rX0qoL5RwSmF239JCCgzaT+P9Z4bhRFXoRT3WGsJKaiEFzB
IE6tXbqHpizI46jRLsxVtcyLwRMH5d4Yy48Qo5Rlew3ayB7nyDDde20/XtsDemMDrJGfxj8DwTa6
8c6qO96GhDCUDk5+TZjpxejGeQjuPMNOB6df63vDLNfULl+Vw6+SVPhSmHF012alo0nV91yX6FOo
7CaJCYGHUVqB8cw8sG4lvm9X25TGOK7TOi8B5wSHrFH9NeQ+8Ipm/0nyAy5SnR1dTN8S0IFYcqLe
ZzLUMHKxZTyudM8jZNEKP1x/6Pehp/CeVRB2wWodPHP6AY7+1nE/MHaxW/THZQE/pIdAJedYwXm1
bo2JsNh51fJbxUWKGV1QHolM4wuZ18BS5AnS6D9vL3faRUV9dlkNlseZyP/x/L+9s7bddQzYcm7H
9quGcu4vftSyFs7YqYUk9Xc3l/uq+RXL2rJYnry87Ovmsvb1r7AzcK5Cs8iY7E9uFedvB5zowZvp
VpruVsdl7Wvx396nMhsK5d+9ruTEHwoUPp6NNuXrX0kzwv3/dTst6bcsN3/9r6+3Ck33z2faAXp6
ep3UdhtdRr+e/9vjIDvpBy3/JVaCXIiv/7/8v7Zt3yo1mhuGSjQU8/k949LhRL2sJl19SHzzKZnw
i5pedENXmwQby0qehZPumtw3bnoanIRcjeCDmeIdIr9uVhmZV/T4lQc1LmnIW0tvg8i/o2WADQI7
M98NvgFBqlxl5+llbGEm2JSMt6XykotK62qrwUmAeMfNzjewdmoB0RXEIG37ordxzFrfIqTLO+AJ
sDkcz8Tk1zvYzES7Jx7UQIaoLLAfcHP16kGOV31gR/u2q5JzFITJucB2stKhHzQGwFHyH7uDqnRQ
IyhKGBaN1Xlk80gwNyFzu3vZTKRAdccnJuLTuaNvcl7WVGUySMhdrrTzA8a8yCx1rBk8HOoy/ONp
/mRMZxRN1ZZ8YyxNFtoPtmRyXsNUZJcozMEcjMwJ6hgJaIHFQDWTsdEbf1VZwjx2ieefAYv5Z4Pa
RR35ziEqS+Mq6BHXJte2pl1MZipI2krrZPq3CRc2viP+IdN5Li8zIJazKVZesvdKRH+cl3lG5Wv9
GTMJmWUxvZ06EdSBZEH+p0qoMAzhN2lWxWVSCvSzBzrOtbPvAVmskMJg5bh1uVeBfVraI/hPsPAw
KZwSPLc53HH6ySF40CHfNlH4Urm4zH2V6+cl0WZZWxZWP+pn19GnlZnQXKHbv6X2oxE9fUbMaubr
5VnF6GZbKjO4bP7ZvHEsgzQlJaHWyO/0+e2zdKrqmPnNRptvtfOewvxitgLO/ed/3ocJDf9tfVV3
/X2RMeqNptQ+LzvWsqY6YhEjB/hMa5gjA8fmTIaL2DvpZJ3dvrHwEEfPk2ubxdpHk4EwTs4PLY+L
vsCp2OyrAG5yYPJRwr7f+MBED07BjHLu62o6/ljpaDg+OUjOpp5q52Ut8dEfoZDIMLgVlzA9yyYE
K946Wrm2HC0jI6R8nloStdCUbcyyxx0Sd/FZmEl8tmTzWpG6aZPnttzra2MFrwL6INrt6Cz/+czl
6ctCqlMk2kfq0WTz0e88Wl0KzIQoM0bT/FhgvxvSiPgOm3mnXxbGDLidDFAgY10wEXSiE6Effyw0
epZIoebbv1Y1DWs+s3ZwP9r0bXmgnV+SRy245N+euKwu/215fLkpdSDkVmwZv97m64Gvd13u+7rp
NiVUhJYh79d9X29aWPVsunu2ItXkV1UQxr9teuELpgC2C4fgn9v39Y5fm1cuW550VM48egE42/mw
PTuca0f67ut5X2/7tSl/2drlKX/ZjOXJy/M6tL1JW14q0I47304IaIRegSQifohbeVZ9gICzahrE
cmF2m1Nw3luF9ZIntnYdVeABfCo/G0bp4SpWAawiMkZ7WU/X8OvBIQ/f9QpX8hSjRh8qp12Tdm4c
88Q0zxQfb31nImHJJ7SvmW786LkG1UQMibUxq/i7yTh3o4TrcpJipmvnChQ0R6ftU48t0I/Mc8vg
TWU7FLUQEqaaaJF+ILc2pFueNgV7sAnhqlWvXjbqF9EmLwHzmh3VDaaj1kALV0nzwEY0EC4YDjpu
hCDAuPWnETeKl70RO6yeu+C9aIJtQazkDdqMtOqqvVZ1d1nHebZpwFDRU29Xk+qqTZzFr4HGZXki
3P5slxSS+tYiV6D+HreJfZgrHZsuQtvVDBHgl+4VDv9tSjd3i8QLTnKN6fWZeZpzSkYQDfxGG87n
sJxyg5Kq6vNTieGeXHiXpj9qqjwaOROligbAADRw9E+M+6EHoBSZkL5iRLE/nMLFxa/3h4xD8J5c
VocKOoFTjV/FO1fPnXXR1zdDxV1Z3vRUg0nYteuQWEyBJ63WP/qyfmt0sgTtkYnFZFvbsHiZIsd/
SOt4R/AHSMCqufR0jK9yGz9saYZbWQ03WudddyMFHQ5l+5jsp8GOmYJBLWlEdae7zaaKw2LTdlq2
9xKvPznky/ThjdaIehfpsNJdW5wHRXpanpsBBei2uG7eIk+oc9+NxWPjYlCmfHnIuwjKOsEYWHla
ZxtoGAKMIhc3dst0iWBxfBH1tO26wrk3In+bVfDhu1xceq0nEkv3dlGRWscE38E68QJ1KsP+0wSB
v2NhbRhnj/uh6dsNtbP4Srr4X7wUt3HttfUV5iztwIAk33gB2a9MiTd6CgEvkpqxDeyuvKJGhnR7
REqkephOWUqVo0WJ4LSFuc/H6KcdqPhGt3OkITPXUzcsinz9LhmJ8HO1rt8GieZs2qT/YNZHEpuY
NrFyzEOZqkNsiOZXW+5/DQ//xvBg0v+jrf7fOx5ugjD/3erwxwv+7Pnq/3AM251NBBKTGcODf3od
yNbBX2DyKLop+q2zDeIrQMfFhyVcxLHkXfGyr56v+gf9SDJ3bOvPTvH/+Q8CivzP/I+uZv2X27+L
J+y5i/l7M1G6Li1nB9uEhQ9jSer5vZno9ZrfBeQQHzJEmHgyxhvPZZTSUaRLU9/5sNpxFakP1Rn3
hZtDI3DteN3V6qV0Sep1bLSCTe+juQBTU3IBLCoeJzh4Qknc3TI+hAbUDxy2UoJ2wJ3kuNVdgbT5
qsAcQYxJij/Rw/9opXMmZOAepug6b5CSjAnKP0d/jWM92MiMMUr9mOXs/1OwTw2UolON5KduzX/T
YTX/5isx6dE7fCv4U8T8s/z+lbitqjxMifZh0rAb+2ZorfxEu06oCO9yTSN/hWz3oMb3OUzWte4H
e3OK3zRDAJwq0nU18kmbwsXP7GZ8Gv/sFohCybfC5JaLreqo7PuueBmlKA6/7Xl//Ly//5w4ZDDI
/MsPqiwLE6AtHKFLJWzrL91zLzDxUbZhCaHPeyFWCAaqld6lA646uvo53DnjJuufs1BSWiqgfpWy
7A92pZ4BtPc7o0KmSRuPEPU+KQEjIL+C69k2MVpA2ECRJBymJlUtLT8oNcIVNUHW5QrLsg8rpXaS
k5XgmkXuvwPgfBcaJYYYrfpMnRjjAnWNMgmTTZEPwIr8Z/pJl7iHZxoM6sXs/CdZoDjOQ+OgE0Jx
1YmDEUfhSahbPyD9pC4o09MaeprOmDymvdaZh1QjdT1U+IS1etPZOBUsUhHikKnWZH/QGiiZ9XXf
RzpYpbJXKa9b9cGN0oxqU/saiE3RuVei+WEGgb9KaA+pCIiJn8DlDcxZnimey5k/Z9Rli74bDaX2
rSgbsepM7XvT4r0LZOPcYD7dS1NS8eiQsDUec0e/1c9lz95Cfisydoiloy0eM7MBzjCkhE3yT7Tc
hwzR2nf0JL/TciNHu+8IhsgSohiM93h8HHCF0PCw39Xcr6SC7pXNbegoAFgFdb+KHJQ4JYk4VVSg
otdpEhuXIBBacLhXanvE9pfWl9KerK0eWJRoJnMns+x9olmN9YZsQmo9a6apLwW9AazlVLNngS6A
TVCGYGqaihk/17cVQZ3Z2olEgl9SWTem15Yw5daWZ5DcVrZ3sfagLBXvk8rcMHKaIwpMXDMDHYXm
w6tAHAZczRtYyRQa3zWR0hBqekkxscu2Uz6BFyEJZyzG17R7qjrgL0mZfStG+61q6g+ZkIdity8U
ytVV12Q/GKHdmQG9WyMMb1AI6HyP3bMoi9cJFrntjVeNpKMyaTB9FBl/tncqJpTng26/yBB1Z25e
SqL4GDOZu3DEggCiAEqXgaINJQf7Txuv8hxheklUjR6U2ylAJ910N2PX7gJmaHQJdg1EEjX0hzqu
vkvzznK7Y+umT+iGE2ZgwzthfWDuCaS1os0ElyZnCE1FleEvZM3BBziiRvkWjNApsYUeHDJcr3Js
CrZuP6tYPiZxSPN4OkdFoG+CAQQhZQ19n9lA6VIAxWF+j+z5PTfr1yDpSG9Ptg5H0lUWtG+N2ltZ
zdtJkFuZ2teGQe/M9YyrWTUj8T7JTDxOOELxP33USv302JYqGY+Zbb1rNcJ4E6LHmsEwMWPubdg5
LxG/pxEFN7EXnuIy2jVV+TRQvCo7xPiO891z+ACZ/W6PfbXDLkrwsXevouISuZAhdR+7gebcJ3a1
aeyUcaA5W39me+uUdrvUNz6JrIcQFAwuDobkqSWGnGxrEjaF9DiGQpgkUw5UEpk45nl8RjK/l02C
M4VMkakhiL4TFCLxSN3kmViT1IhtvCO+Wd2GQ3wXiZFge40Og0v+hoLa7sDllgl4XyYWxGJdjyGm
HOHn9srKzQPDuUNUBbi/vA/TSc9aFjwQVV4hKR6eCjQC68lzaAr0+u2v940huXiCAkTn7/0JTHUs
iWOy78bZd1ZxKFVpeGBou7EifWPA4Zhs/7Urc9QZNK6SFIJO6TGd1SwIQsatVxh38wORK+HyYXcd
3A+z8e59geukx+YRMsJFy/WmBuvsq5MXH2TtzryR7mU6jDryBTyzFHiwpSR0p0KQhUHJELXXAJrp
9H9zk26AFNXiOS+3rQgwdDvGPgrbA+osexU0AiwfEWqG3d9QkKQIbDxbzsaOyIaIpbwWMn/23eoU
h85Lk3AKw5pSrsU7/YpwTbD6eQppqWV47rKWBNEoUGuZ1cVV0dJRbRv5CEQC7zq+lH7E0N27Sqwk
lzcyy0NK6BYKXNJPEqPfDEhzthbek6SovnnBAF++w3eSyW9GrRNQWv8IQlkSxm79sGoAVQ3Ah4yV
ygtRxoI1WB6C3nRf2O45g8YxFvRT0sB6Q2qMPibJ1lHF/NOdEk4hGii7NCdABOafiCcEMlP3c7Da
O1RfGKPTD4H45Egng8q2EJRpSJLwCZLf0o4rtubo3PgNjMYxTQ950j5iBCAiSh85v3DtGQ0+c2x8
J6WMwEwvX1MrUVfScl7pblvryDPfC817roL2YnktsCzaJtvBR+xCOAqe7UtKcxj3mAPfsRq1VYsa
zEWNegEnsetH9RBBmtCUfEkVNP02dYP1W1SE7yNm9VY41vssMYiYyFZEguE6A4pXhE0Gp0Ve2wrN
/gSeqCwacTspPqBu+UTbFJxZ+piguqa6tWn/gvnAYhoCNVKFRaqWiRtepW5xEVmon5ra/zEpHf9d
h5+jxbQ27/BaXeN4N4BR6piXHDo/vcg/Q70gJ8fIdVII6g1NDTycdEr8uXHZWBD5ncfGD/1z5x3k
kICBTeWtbmMPI1D2xxTOBAuTudloPgUVOmBb82mWm+WqlfKxF1xBfXU0m+560K9skFIid/CjEM1I
Y5K0ruYdMMS0c9glLlsniS691z5PCs9JnhPXo5nnvrEfkgHhURM3r/NX13gRWix+DwhKL/jGfkwa
BzEcn5deAsvUMigDtnz2jfQhlbhcWhTjdW68yIrQJ2nPBK/kR5fhVSwYbTfhkptDlyXRbvu2e6OA
OmcfWle9lz0JSqdw1jH8lSWZZP607q3kOhDloR3FvWb2N1FRTcRjPzL8xHc/PHpBCM3EpmnnTXM+
/FXNq8jNc56WT8flcWUj8UipKhwGbEqWQLgWuw+KDiiOUvb5QX4rZHjX8QmFXW/62N4r71qM5Y3m
Vmy4TWYmcHQvoRRfqXA7uG5y23YfUwddzo/belfVVBNofoqil0BqYValoyQGU8Bt7wl5z3E4cqo3
6AWUWfHUN+PrhAr92PbGnjbzsLISKA6mM+arrAdm0VQgtnICyu1Qi/aaYOTjVvm2EHa1VVO4sYuU
HE4X2LI0YSTkc0MvM+s1bsyjQcVrU6V0GVvMTZidHg3sq4SgMYOJbeu7aiLj1CM0G8up301h+mRq
MF4GDcFaYKvHKIZ8nk2Q+xp8n6hr0EGssoyqqedEuzZHZeIa/YFxSbt3M/cz9CFPZ5Pur1TEFx/3
fXgezQlST01HleMwQ5RW4QJt9XtKDFwI/fCuTCHJQcKAkJpB6uyw5SEoi66S+jD4KNfn/Obam2GW
CtjIgPBuo4NFIdVQP5QSiqFNkPHYadNV5gPGS7z0ItPyIQhkTNg8iowuCE5tMsclIsS8gjMCM3Yi
TpsCR7JvaEzNrMQwXef1TL/tSb3p5oWuiGH5urmsGaM4UREOd8uD/SwV0jLS7ZYHf73Auk2qaWBk
pP/+L5bHRn3qtrLTbssWS0be6+4ajSTXdmsX+JM4aK00ptUS/RMUeURq4X+yd2bLbStZFv0iVACJ
KfOxOQ+iZsmSXhC2bGGehwTw9b1AV11X3+iOjn7vBzNIS6IoEkicPGfvtUGuGssBc70Rywu6PtH1
YTWK+yJJhl29KMLGoUH7d72bmgH7i4CwBSnfx4V+VkR2sC5cjcMhEcaxQmCUN+BaCT6s9/FYOEe/
UagRKxWeuHw8+eSBE1cXPDtMesrr0y9Pc713/RWhJflt1+fOFoEawmEAPyBRiNNK6/yAYTsG4w/q
fKw1KPMQ+7Kvt1ByMKlivT+qxjTPwcKHBbAx3+IZZMdku9XeJt1Txs585pCJ7hrDiu5GRKX06iD+
1XVLZ74CGRtabXIbBWG2HTVZslWoFGfl/KRHLgpjgBfLD0N8fEkf7ahgqOYyeJoE6rkbxyurjWU4
7oMrrBidR0oerFPjTPWHBR1JzwnPFMjMybiUgayp23WxbtPEhE5nQGIrP6hHyqMTqvgmjprXLjdG
qsRiW2diN1k5JtPOnu+NnOJB5sU2mgHzGFaF/cri97fuGNK2c9/pL3zOzQyJMadKbZuAGKVd1mbV
Mc7RhThG5RAqlJzUBJ7JdWfkHy3rQ0Fvfdvl8A5pYGcfMxckmQARz+APnOtlnXXkYG/rsHnAWdec
hcUo3tLNk2MJ1Lczmykzn1qGPAVcHVodkdeEd9aIEVlgnWeP7xzbISD5WtEcBL+F6dovfgzdzZwa
6lQ6XMBaIy/OhUUlltRh+xJOEA7JTaO69A0WimjI3nw/fCCMHkxjmow7ZMjhs56LL7tm/dYtXO6x
6Y4KFdBpGvQ7XKVx72t/vnCIQKgVqBC1JtHbEwM1JtMT7Rn+GRyOcpPHqatonmTFG10YtnsVsTsM
nu7TNFH7tA9/uDgGjzAofmSjj/stGNLt6MH3rlDV3XZo624NG+5REI7NphceEJ16ejY8w8LJNLBa
Zlj5lJLPIUahozH0+bpEOMSu3rsfp8ZeyxTf9WpIqFiLBExxtdwMJnxW7Q7rSFnplna6eIl97z6t
dM5gaby0k1HdKxXc6sTKDqic2zPqgJcMvfaJujyYZ/9eAtLuE/ROtrqJM+8QhSQ9sjV5nCby9xLI
EIThOUCViIYx83TYadeWR9z1qJ08Jov0tsGi128B1ciGi5h9bJFwHjN6suDaKhxw6HGdPHSO5N0j
Z7ThJqOHMBYXdop6jUBVIov0s9XSeJgd7+KVUXgnBJIPkonL/TgQ3uwUxQ7L+0/gitWjNZpEmA5k
H8O0A1jm8oZZ8/vQjOkh7vZEdpbHvkjP9mAS68qR2xC+aJj2Sx4Ppyhy7aOvx3YHketbMFvpI3nQ
uNua9qwrtqBmHm9Q4MsNblra5Tn0TLoyKBWtlPSAItC37ki/RHrjQzxZkCxdMJO1k7pI6NjHW27l
brpWoFhF6X0OnHM3oOLvmypch33/KyFY+a4fGY3k9uugqGTGudlXemoemiVTrA7zkxWWm7mfEelF
7a4acCXm00xxtGjP5yb+sNEYPtYhsRFdemryInxIpuo2sHPSRIquYAMCUw9Vp11gXZMTf52dJ1uH
CZ2JO5bxLZObJDvRLaX10vkjDYVVWE7d2dFpf16VDNkf3DgnImlWFuIlZ9x7U1sTLWJX+2gszHNk
THfU08mOvLhFQrGfMWremWY1cK3ODIL7ptsgnZllZg684Vyofdwp79ZlgrpyGgzJJjMGh0Y8Ik79
1g1Q0ppvNZCS534kJ4Uux30QAS0eKRihSDyaod1SVWXOtnCIs8Nal/pU511TkvXp4ZXI7VZsRzfI
N+0of4Z5Pu1n3WMLz2YSeGfiIUFl0SvdVaGkteY5L5PKu8PgDmyP6MCNWaJAgZAB0XQFaaQvTP8v
UGFCsCU6AHPNpLQ65yXKljkjI65szQd6lvg2OTiJ7NA2u4JaqRPKL3W63ovJHKm5JBu1gaCsWe6S
YMAWGPvh4hrB+XDQ05AfEkW2TWDSSzKaUbnrzCiYbdk9bRujMk5ZVH8h4SYUzTQEls+cdcFUuFuB
aYDi7Uv79PtuXI02HYU6Q4B6lAWy6DuRodKb5dRRf3Cu9V2y05i0T45iA9/lCRI210eY1KJU9hFe
ssMgtmD5r+vN1CogebQ60g7KCrY+MZ8GXxDScL2blnV8NAGemkzSTtNyc70nkLqzD+z0Px93EBDB
J5CIeMWZOkuY4PVewT6cCn+BmXpjCIOWcu36hT4O5boc8S03S+FSewPBgImnNmZJftr1/4Jr6fLn
yx7X/m3Yph8s897aTeEO//ni9QmuN3/7vz8PTTNhyKmbRKCdZA/650dqn3o2LIBg/fnu61cxK/Ij
/3bXqmjZuhG8rT8//W/fdP1PaSBY4HQi9ORvf8H1y3/7FUoyix/DCFD28kZEZOGi0hv99Z9f8Lef
+O+e5c+3WOTJ5TBZd8AhqhMLIQJ+h2jN4JqyaXgEbrZL9Ob1y7Ujedv1ksyZNABHffPoLSGe1xt/
yfSkeYr74fqY0FF82W1A6y7IoAdNE5s3Lyfm1ht6rqKT8ZRhFEUsWa7FcgRwXn0qWj5bBIklZuwl
UpKxBl8IGzb4+JvKnRTZk+rmUx6M9d7AMTuds7ahKbCES4YLjzch1XQkOKYZ9M8oJw+VOGwvRNso
SAkFXoAShGCDaHIFS4ZNxC3HVJxRp7vDi5OSNNWkWF9i/ysqqztFAFxoq/vSCr+j44JsOqS3dGK/
GpTeQ3xfk9+6GvvY31RefGTb/TbEFVpzoORWbv/w8CwsDZ8OGbnxHRYBZx1gwGSuDkY9fqY5rJa5
Ap3GqNqB3iD57d10sUvjK/AogJX1VGjnJUkJlgPgse2FvL9OEGC00OHN9KcNJyrEZrT2RPWtcRDR
0sl15XCHM/ogiK8x6QCZjcarF3W/nMJYRwu1L0rPOJowFgFqXv5mg3EFaWfCkmfYASiVXazIPUE7
1H9JP+7GHtNZGBZPRlqcNcCtDidiWvurwnXuhNu/xjTDIprpWf06TO6jW7YIgxxCNmLjZ4s3c6Pa
+E7U45O05pe0HMaD5RTRqlHlTde0h8poThm1W5oG6amC/EU42PSISGO4HYIvvySIKa1hhkaaDXKA
Wqz17EsdkvEXeyjOWdRASGJzbpwZYafFbkBlL6ON/K7W806eG4otUpQlvHT6EKqe7bXPmkSuDeU/
/ODHrn6ZUsxHgq0pg7RU2h+ToXdAMY5WH9zWMILUoC5dAfa/s5fy/NaUyfNiDwbwoJ78cZNMl9oF
dNENFzKmCducNqr7GDCU0d40PrWqb9LBgp4dOq9V8lqJ5BvODZBGQW+T54yGpm8JwdE6oXqNH6UQ
SMO86kdpg9RXLRJzFpK9ndg+nDLAKrr23B1Hj15pgT4Mzh+cPoZJy8hr3VcMIXK7JKW5gmluo5BI
JYwep6SQD5eNjFeC+avzn42BP4QM9nLdHuzMURTRsLrztA1Wc8IbWOmC/tPEXpCd+kkulLRHyGew
xmb50++zO8dHNiRG6Ib4EDkYgwfRBEAesbCtaSk+4yCftr4bvMQlWjSzfWVTdmQv4a3ygc/OMRXa
O8e9j23+YCS0IFia+VxG2a8SPlSUPpWZ+pIajPBQVieVZsRWzWQzBkp8tKbtIScYN3NKHJNDR3VR
lq1n36sJvMCO6dO/F9/KDDIumhkaQVnMRKIFzmOOdQVapUwPaYV6i/nTiEJlVc31Wfu8bypM3yZl
HnvkKTSKUP3xFlSF4WIh/Mi4yO3Ecq5VXs6m5VS51u3yD5F6vM4oXWlw2lvCmJAMus0zBzwrjRdx
aDUANVNoX01Jy67O6DI0MxfHkpxCpyEdbzQxXsYJYb0RRN0cJ2Wsq57pjTeuGwHVgFEBVzPfp0II
b3BjAc0rNuZkiG0WcuXONCkV3XtLuweeQhrtZmlP/LUN3lRYY4xvNdab9K2hPULQUuOu7aZ+AuZA
wIWTYVecaTcZb/noM6DCCEbgNw077wPuUsDr5Y20koH5l5vfslthqhU8DQ6xA676bOiH8GlYH3If
NqPYBvkitxt/dcwhmzR9jFWJwYWIn8ALX5aBNNOuetWiWd5LqKSNruOtl6PKRcA8rHWNOTWAyrWy
0nlEQgdebdLJ0ZZRvClysh1Ut/z5nR9vJAgo6FnkrSt/n9UBO2aH/eBIurjP/mTduuZ9ZxjQ6b36
U9QRmhZBjFltHlsGaU22yD+Fw8zP+QIXSIKie3YH425cGvbdckYW/bHIynAj+thbFyQpRcr4FFGC
X6b8bJZ+uhig50LoLs8XqcK1C+EOdacR730PkFq3qK5JQuQMamg7G5b1OsS0bojyfg/Gr9GYgDYV
9qYtm1ttMd41aH2nHHQmrVPT+0ppGeyqitHBAmvqsuIQuXNxYOfUrHM2M2T6yhLyAM7MnUMPdgXP
6D0Gs7hJ0k87E9nWzWY6gklFzHWoH+ZGfqasoZXhvvipha6Ts0FYArgUxp7ecr53EFxXnN/kk7W8
JjiBm8Kw43VQeHdYIHriyxd8CmpBznbefQ/mGxUEWtXlo3CeGawRlKqanIVq4oAITIIrlfEoOS2x
cxHV3iEcJmFF7Udb4XwjiImcRhwU9A2Y7KCDRP2Uh5wDY/2aZndZqWbMaVrgwVzbNhSgvidBYaz8
bdrfmkQ9Y9zAH233F2VOLHwJRVI9UxyILPztUv9/Vc7/ospBSYOQ5n8W5fxHk34v2u/tvwtzfv/M
v3Q56h94+h3fF8pRlBM+9v9/shiU8w/PAvCJvZd5pXSV85cux/b+4ZqoK6SlkFnAKOCn/sVisP9h
WhjhAJGCLgA4K/8vDFKO6L9hECyLp0Oz6PqW5boOfvz/KkOp4xrHvuido5tJubbRiIIVb8+09V8z
x4+PvSCHjsHGJzZHv4WiZnlHTzXv/lib235o4wPOoifp5e+tIkLAm2XDLAPRvmWEL8rCV5Pr+GjP
/bgVduydUKhvZHjpzWncJoLqOAnogw49E4wpGffKSLaRQy8dujyFsM3clA4VPhg6WkaOPzqjobcT
wk638SI6Sa0fy7KZEAZjFjGFLj5t5vFwp+kqUnWX/lc62N5Ti6FUC4cFjZkyonraLh1xSz0nLb0s
Gj2j6UJagvhm0fDzTM/c+lN07xRKwMhDLZh/HJsqeqmq2TvLWk6bvtYImGbnNpflfJ9Ar6HnDg+7
fYg83d0YEraY6bNZLctUHcrsxMAXijTTgvvZNdaxVuDgRDLeueUd4qlFSg4cWpm5tRYOfk2Hmp+W
SfmrcP1fgW9noN3KNzUxMcs1AX7kDUwzCoSoLEzSfCE93VoDw48SZpUKcHE27aVFD+KJxEboMb2i
gXrKDc/mYhJ9UzN0wLFLnd2UM53y7K7ZzforyMa7riEoJAF5RKPc3DsDhv14qLx1k+eHtI+d88L8
dGtT3fnKwTZIraDZbTBGt74FJTaormCVDtKAfIJ413hevQvcYZfXRrlz1GASF+heXEvuZB3uEyVP
Q4lZoVo05XQh0No2Y7i3UknjpKi9DdZ5Eh9d9Vy5BTjBpmn2kEIw5FXJYdbFR2mmj4RwMI6uPhrJ
Il4jIrkNDGq+tsOMOZOscCSm61aE9Ukl8Jw8DxEaCo2P2jiougpf2gSlyrwRYfGZ1IQuReMjVolC
TtgqCrz/TDg/IiTjJPTBnM6ZqbHXvtN9eJy8yjp0nnwzERnvsoa2Z6esn0Ydv6h2G6jquckkzcaM
0gAR3ndnTN4dSc3EUGlc12753R/oRNASLDaBNNAaGIZ/yENxoRme4oELQDKS7AWTeytSSiIfJdBq
rJ13s4p/zQIvqaDRu7Irwj8NknRRHmVZtUlmyq5kQjOi8/D7IHBVpMG9kYT4RvPpLYH7KnLS0ES3
0fWS8tOGOCXz4WAbv2AzmY/t6H4Ocebs0yI8JEX7Ewelpn0xRbyh4qHV8imL6Hm/lgkU04JXveol
00czY5bde/cNSdK6XFsQAjeGX1P6pcl5cDT0jKQsN0H0mSKqY+8tWT/gQ9TC/nASN9kOgUaZpcBf
VMv0Fu5k4+KNh66Gg+2x9FAtMR339kMfv0Z9sik8sr9ofJEOn71WpvOOJpvQx+7MEBd7NZ5oE2ic
vvA3lRrjWiwfE844ELE3LruaoPGRQrlAXgu1uE6Hni43ihKR2gy1jeOQ+Q+OobYOAdR05YhzdJBn
ja2FPITEjsjMP8UAwpPZ+32NG5j40pgmdjQs5N5LqJCh5AU1V14vU+mBkGxd6C884+PKyOp3EHOo
SaytbTTJSRrOBzEs0a3TNEdC17wRCQ/w3xPbtrWN4PsQQ3NdWZ37FQClWYlsDM7ho6wCiCBBbTw5
4oQ07GdGh5x8FehecZ5x6nQ000Mn2pqAYdfKHI55kJ0EQuTtqMI39n7QDRwI9Ikj5QI4dNfx7L/r
YnocR5v9fpboYxUSWcvo4JJIKLH0PkH6coDaw3gJRbeU/1AUUcyAi4nKa3RGvPIGtNDCial/4vFD
Y/NnDE/8jeH/cOJL4zY/U1fTFk7pYvtVwdgry3dNhHaeT21EGrHL++QOM222m1LwpThUG6jOiXGQ
Cy6kNdUxKZoTXQ88UCn4yoYx6k1HeK/H6nNIUXWtsp/l6KcEQ5Wkpcl7gT1tNWcmG/SUkLQ688FJ
98TsAlM694Tmiq40MC4b7IsDsTbdzVCRc2aiA7fjGEEau6OwsryTT0nHVqTN9qPLkYH/iPCXSySZ
CMxmVG0kgTy70U6MfTdNW0sBO4GraKytqGTDpKNw19X5KyImk4vZiAuwjbd2QPQpzXVa3XMiNiUV
/cQoYifQe38frUwcxqLkEmtKc6vIDhjG6p3OjVx8O7djXdaABMc3XADmcezfjK5o0RkyOiqXNgie
8XUVgdZ3odQzwb9rwtA5sxiwKON6W8dC790AW2brseIpZH1juk+mhn14Q9Gb2e6rLMPXmpnQtgan
vUncJd3DLRhIBWW1g5LgsdG7Rapk73WWhqgtaICJMP0ODeYlKRv67wzdsDRDXySsVKTbwdaHAlfF
AfmPg+WaoD9vONCxH1fOWN8Vw0wdr070vgkRX9zjhKSGvRefAmkf6Lzb7GVjrKUaV6elXgcvAlmO
PBHJReypvenYJOlVww2kW15qH/LJYmBl+Eu9HbHs+gFX1cEN+K0CpAq6tq2uXzE6lMSKKXbnM99Y
oc+FmA34IBCnIp2e0kLceR2v0WAhoc0QGweYrIQndc0FCuQqS4PpYcq9j7AmaqNBszfHljq7od6M
2GlXjUlIb8OJXJrZ3oK6eAkS7yae8u6mZZbVmWCwaHhtdFwjotnkiTgXgU9Ho3K+lL3Q1acddI72
JaqbUxWC1c3oYo5alZse2RVJSQRAzkN2sc5tEXLyuaN9CWb7YMU9gxuqJlnyhsa9YmQT/FLdtzyh
kUPyEZyERXTT2etgzPKjxUh7a8DRdu/6iQMvteoPz8TbbsBJtTTxPexuNUKmCrUlkoa0T2Pc4+UG
UUvD2oIslhORqN3+bTDKFql1tccM421meIzdx1Q6+Y2JDaWkejtny4AUQ0V4pnX9YSU1yFFg1py5
6XNiGMyal6t2HxJ3LU1TnRLeQD8gfdQPIXvbefsG9sEkbra6+NaY8J3PMC7Iss1/iRpNcDK54EPa
I+EY3+l7MlCtuJLStDFZj2hGtHGbHHxzPkpHPQgB69vNqARjZ/o2xXaNNrEbEWbA3zZrYKyFiXKV
Mwz8QEd+DVNzhEdWQCsLqomIrHCt6vE4azfeon2i7VMGR+nPhJLPzMtmKHtHqkCYyfI42nzq6WRw
iLLXR41hb9QQ9zdVS1Jq51povSNiGWl4HdAOKnDA1bCy7AjJX6TXadnsMgKnuS6NW9DKJGAA8+SI
5ADFdPhN0NGY++cBHNMS72JeMjopUeLvhiIpIVWIN9evq20BeFTKdvxdc6VGvJm05K1OWo7a4NQa
SbVZ8v5c5Me59G4q20dB53EJnEzEAShWxy14Kvw2QDYS12be0ZNsG1RbIyCOV4NlsLuJl1Sbj3NW
HbqgeYxim8YByZarpCWWjg+habtjb9nf2p5pspVU1S4p0LfS9aKUQMFrDLW/0b0aDlnn7l3E9RuP
D5MYGU9tJzvMjp5DAtj8llG77OlQEEcwNsPFhxCFSuBHH4T1pinCH/Hcb8kNamnu4OMa04KrW4ZW
vA/p97HlWOdi+LIQUTCJb+niIOBfTRrHmVNHS9mGfGPpF6Bmex9Kbd/qL21X3ycY33Vpk0cLWAXt
MnyP3n6rZXHo087ZOAmgpSzGtDpi96pjeaphAXeE2jdJtWt15R8FqgE2Q7250dH8COgTU1DOnNH2
y5Pbjs/pUJEbWdU0vTsHdO4obXYdNTR2YmxoXaWP9MA8VGHJ0+wPdEM6qC+ICupdLpLvsWkiyl/K
Tfo/qU8AY8aUaPSwXBdH/6f0w61r9ijmjILzpGFeiODHA5Zc5j9nOkArd6jopEp5ZudqPk/66IKT
asqi2cVl+0mt9EGlV4wSeXcJbx303sZNTX/bTD0CipFRiAgtuKthsOq8soYk7kLm9Wh1ovFg1EuO
DwpNk23Lxo8n1N7mMbF679IH5eIUCD5nT5e7iWtO7xf2toCmtW7bHaAAYwG0lsRcptHg76A15Osp
ihbhWXfnoHFy50GyxGGAS0vjnHICHhtb3EUAI8gQ7r4Bm6fDPyQfeauhWRvVxcb2jP3AGxCCgORv
e31OuDA+9FNyMSLVH8Enc3hI/W72OqarOB+ayv7K7OwJmS2kFusio4wtohq8BY+2zVLzLmx3JpaI
vRO0N4VXsY1pbNyDwjsOmIKDODgaKZwjWduvoU+uad3rcu9l2Pm4hs7swkjqOHvibgipJUJTnOxi
9PBCmvEWK+MmdI1PgEhmRylbtIOD6TqvtiUH8s4Jgg046D1ZCD8STRuWXkC4CkqucK5NTcJmx9r2
foR4xwxPRCKzme+mCPBvid6jJnqLopbruUVgckQhtk5DEr7aOkf7hpDZySV9fBter/Rvo9bfJVak
9mDqxzX+5nfITN8sM+ielG88mgUMk6TC8qDg5mPGoNW4Shm97kK27MXE3qR+dCp282oeZhb+wNuE
9NyEWX230mW+Fadq57VUWcmMkNZhmJSV6bPyhxsVq+ZQ9s6zoSLUyM20W1pjvfmcJPaqHceCtxQt
X2RFZ7OPoebkM6RAWb9OE4iVCZkL9iD3h9G6LxVKr00r3hSdWMTweBaWMsq2Nm5kFVu6pDHK7nLa
1am3GTIILinAkr4F1hW5oO1SS6+H8r1rITmWsTnshP7QcVSeS5aCGKPRPonEEzSeNbS/6hnQ0WCK
eIvAF4o5Cewt7u8BofmmJyHYxRijwjbCQ/BZhNG3RNbuDYady2xMcsX1crS+lNF8hH1wkkw3nWau
4fNouvD0v0Vui3Vg9XjRPeRtLucw9nquIam1YsaGIBlPNC2I4Bi290X6gUIyuxGLZGjWya1vakj7
X8xB1abEXroy+34d4MJeu1q729FAPeARVTIHetjMnb8rvNHa5mEyMEq9xRIQPASkOkb+2JCebjer
2jJWRi8vcJa37N6MbW6QOutK+ZgF8CYBpuHXYFcpa5Pt6dTrw9SjsM+6m85xgaj39KjaqNj5SH6F
rv2jtOdvub8rjTQglITFpQysS5p34tBR8XiJlWwGbXAdDbHyNhKtyFKXhAH7JiRNF8s1mNxJgG7N
aL5Wg3ppiCvBq/Pq1XLeQSn41AgvgSZyLDv1jZZUDj19fKy949YV4SWvckIGWKJiPDnm0HNu5snT
GNXYISLaMuskC58y6HbsxaZLV9Ma6tBMcDiZ4rGYY2KXzfbRipgyJoX+Prt73SbVkfygN88e1xd0
YU/xHD3P8In5RFnAYgdfzxAibIVIDvJuuXu9SfKfjFvKoxF3yaHGk1I1HZed5cbyJBJb5eyvj4Bf
lKfaKhhGODDgcY1OOQPuICrUSWTQFIPexPZhojrMe1ICHRBpVs6fMEnIfde7OpN75MlUXVbMSpb2
h+tmUjYYzbNwhLjktcPDkq0x1fqrsNv0GFlL9raI7ltfvPYtGvhKDsXBZntnDSQed6zIn9q49yK3
/6ER5tWZwi/busUZ5oMH0cxjApDphf0ZSF7ZyMJUZ7yfYfPp+ePRM0CmJW7PirY4YlggtlbOtMsS
6d1yujLJSLEuP5l+5KxMU9/bgX8xNNBF9rM9qTLVkfAgmkBWzJbOPNhtNz0GRklYNr4vM+seQVd9
shQBxLK9iyPzU6qzD09rcukNvSkNEzx1eCv8cxM7LxqjEjJfxuYl1J684tCuZL6NlJjXpvkRWyzt
eT+YHCGyXU1SPMK8FpvOr965PJwtszvVSYJLMsH4K133JkCyu4LU5uybylKILOVt2nnvQIveKpU/
1lVFal81fPaorUlrO8dlbq4dz+r36AYhBwykWtgZy8pcoZ7xSB7WsXnfq+Zi4ZRjuOtb9GcDhIkW
zom6vfUn0yaauXiajS0l2QPBoQx1u86gzTq85UzvCF9DrZ/n6UnjMYbjzRja3jVFtE59F56YrGeS
krL0TDvhFr/pDdKIeudiojtphaB+BDy/MZGCnsRfN3ZRVAAb+Jbr/5GgQeaDPaKjn4PypEe0XiRZ
flZ5Jk6Qou4Qc4b76yOmsi9tLn/EA12Tus3azZwR5Xo9ObxFMeGYUrDIkCC/MO0Bq9onoqZH9McF
iX1GpiF6j/WbDTropOdF/EENiUI5m6dN6zBpvb5yY0S/Hc/s/eZFQnx9qR1u7YxNUST3cWiDL00/
Smd+aBJKfumiJbne5GkIROjP48U2YyZedPxzEk/FErL8+3wWB4d2+rFkZ9TZidrV4aYRzL8SlSKj
HkbP3zVBcwlbkcxrMlyLE7vN+tjJb9eT0fbpaAnQAc7yt1+fEqzjv559+d12GtMgDWXen2t+Ceqr
HEAKf7FLJMmyQvI+XB8XkWp2vpgeXbv/oQZx7iPaJ7rl03X7Zh9ENe4Xp4ctOc4O5RT7MTAEvCI2
Y6FGc9UddZyiUCwHXuTySq+ryPVh2RBgi+oYKsyylF1femNnbzVXKy4xJDUo0YP8GpwD85buUATl
Vvosv0Q/UTaK/qFrA2fHOB2I4YhGDNPbghNFIVvs6kI9MqkoTsPkkPNdDntqMNaEXKnqECUzbSm0
1lM+GnvbQzfPPNo8mzHiRatBpjmMkd6qJtUnkwwvRHcwR/N5ws0Wuch1rr8HWBl7mQx+VP9XJISL
zITAF0FcguOZa5qLU3VYKozr+pvi7Dupor0lRHX5CCFTwuyiGl1AUwGcrt/IqevD6xFnxsbXbI6E
kWKiXjorNJilmR1+nyrX82W5Ed7Egln5yCZaVEZ9JRETJctir/jhlQxb1DtLkASKJyTqbeGtkt6m
0MPYkJbHaqojdhjurzzsxSnP3Fu4AGpnTv1wut7YcLW2LpqVlY+W72RXNe4230aSlaiGvlHQkkae
sdogW4pbSnU2VyAwswDsMx5boJJowTt2PdeT8XpTLcfz9V4UG82hI/YDtCWaB1ehvw9r5PjXm3k5
ND57D+Pjb91fuCj+eu8F1U93vH4OYgn9/v2J0M2RWGeNwWUr6MU/ag3Djq3efEOaBp7vMGn2oTm/
jECDSMfM7yZD2hdzuamJfusNMe3aNno1XbZ0owQRd/2a1Rh7JFHy6I+le5MFYiC/09zKig1TTkfi
xpN0ujIAcddvAEeKXNLDXbR8zcr1TesFX9rBnGvXxt5pNGLQdEDrqUN0BiGYj73NibZqqiK/HRz7
MGSqPZBjsrOGBmOXEbgRyht6EO7YK/wyy1+Fvp7u1RO9BTq4DUWSWF602TDjqowlsIpC4xItvE9j
4KHhzD/QuHN5tHsSjJ3z0BI6POeXXiENY+kvLsH0VfZWBH6npYdEww2ezZQe4yY5yNAzdwlRwSut
JweScyusC0umuAxN72+EZKDgpNlNRDz8oa8NWB5DRrgKRFlfGu81ROO2R4ZmlPlZBoWERdQESMVH
98FUhBhYY/4BsgJVuJm99fhktmBhoCNp+Rk3+X2elnQd2gE7TE2Nbd7EsiL314tvLFdUZ1jhvJkT
MmQPxwLbE1i5a5BLjOuFnZ//3PgjwmtbztamgFM0+N4ukuqBxi1uT0zB2Tm3SLDt544ahHDgPuZS
B1pn405CnMjdEpRC3HMSPECW8A6mmeVne5ZY05cbX9LkVC7FWe//GidUG5Gb44ssW8JcQ5gCjg2R
ZrlXLzfXe3++gPFfnMagIF2QiSmgaL7FjLBpicrFN/PXE1yf5frNjhW/tvTXSeoxvNPgILIXZYIp
8XpX+ZZxmJxoA82DKB1C4Jdv+HPT6NL//bBoFsgVBo61NdiUaKN/KkjBwmy5XEnok5/QNsjTaAqI
O2TzNMG0yagIMZ4izaohIg9N94PmisMTWOk613s8B9G5mjhjFCohLgV8Lu3JDW3jZHLhPFasqnoh
NOWGA5o20/gyw1SfrQnpfKLxueQUk1YAQECwrnUGebouqwDCQ+vTjUxOb3KSu4ywEhpsXvdmlzWn
l+x2ZDY9xyl7XLRw33Qqg3Vmo+/nrKLd2t+ibPmZVQ7J3iR/rW1dMXprtqLNvWsP82Sn2YelLwlp
uG5KJ23wEMaDV/0cTQi0Nm9Z1rSfymfmLbutGu3nRL05E43x2HVQkDnTC5dsAbaFbGvSl5eT88mH
ArySSFMQP7LPzv+TvTNZktvW1vWr7LjjSwfBnoMzyb4yq1WVS5YmDLXs+55Pfz8gJVHWsc/Z+47t
CEMA2CSzkiSAtf7GBQ1lHesofol0PBkJZkAr7z144/nbrE3wzgTuDcyDQdbEVSZCn6AF1tLZhNuK
5NFrsfzIIplhi16G/H2MHSHvtQdzhgcNQPehNDS4f3mA4qx82Ms91l173oPVjcDrFnQgk4UFr7YE
sGjjFtW9R1hbNA5PfTCcQaB2FxmWlbN+YChfXa0i+eWenDp5NGcLMLnLUAq6+iMjwwhi9SHTpjN5
/MepnI5jEv1Rz+TY/OylI3HKjcUTA6x5LF4aF2BREIObW0ruAN6URzwWnQ1Lh3prIsm3cLKB6CJy
kfyNuvjYViURY4DiOHG21sXlpRhCPzTsAlzpfJ+nBon9lxYnpN1gIi3PC5AnWFq18AAbNaLt+qLf
1UHwroOhnsS11AK8mTzkofP4Q0UmwM2jQ1nU91lJNkd71EDRBuRJHD97qoNd1+Os3AXFvQPTUcS4
Q07+58Et7vETIKUwxB8Abuyl9HNlDoxoT4GHXG/amnvMLhGmFeYFUuNWm0H5RJjc4VDUEzPwhqMg
5AeYcWP5CGdaxi2BQES8PB2C6HDsR6afpr4nC3FL+Nwypvvsq2YMp7jlV7WbT1O13HkFLOkxvLRG
+No44lk4t4Frf27M+1RizIj/PU+wD1jcpDf15CeXWXOmne0AeVsGU1x42sVF1VTRm+j9zh7v0jxK
sN/B33l2mbKlQE4PgBDeGnZQbhBpKIj0RxGZ9WiDfCc2UEWIxMrY60evTZ76+oT3d8uQ7DdnXfps
OY0/yskZ7bZ1l10MkxJIZ+cjPgHkH8TWph+tmjUcb94xTM13EXOPTSbtmFjO7Uy5ziRWwY/ZES09
N7IwopGwVDUnPJ1tsweqfd8jPQDGsj73Ydmchc86NnYKj4AC00JVuK771OZLc6g6QsebWE7mZs+s
FkQIPjqLnmDZziLGlSsO9JvACbrzMaoCCScoN5kVMP9WG6eHpM2zMxHXCvFUClwXmKGBScbhnFDz
Nq8ToCeA+5OEZ6WIsFOtLfSA3YJnOBU4WWmOzg9Pgg4vKxspKSCSvIL9LTaLWMX5SxwjZK0XZHTx
vgplkbPkOevvoUmM525BEqPgmxSaHPLUTk1OwiBC6ikykBRtpWgoizXMI1R1SqrgZmr2IkUiAM7u
W2PEi4tErYSeA3JkWnudPZIMsnpQGVrmmv1lCpnsGX1OKF7OUFGorBk1StYza7sQ9o0+ht3Rh6OZ
bdaPT+SFkNgj0827RUqO5qmFNojE9PtShlT1qZoqNKO8LXn0mR9hzcpUxT1BLtsH2fLOtNqOlWvx
ag8ivjAWCEJwBJnKwiVJVyJOX/T9H3oLc90cZLKQ6a/TY+dGKLA/h665bGaY0LvWEYxGsggXHtgQ
M82C2PBZFXjL7cGGJqdOfcN2KYtdxpSHSAAkiS6EP4vaV3yIK/P3TOO1uJ8y4MkooUOPbHTe0/2g
cQMw12btxXIjdsJ92/JGpUpnJq3hxs5/VhC0f8B6/wtYD8duPGz+Hqy3LbOy+fD5Typa12O+gfWE
jvc3UkYYHZkO5qLeKqIFoeg3MF+6a6JtZpvQyX+A9SwBIo/8D0fqPqEDHaGn72A95zd0rwx0JED4
mS4n+U/AelzGn0WXdM8lek6Kz/VIUROo+0V0SccwTQ+0BQK21MzDPrU+j22GG/OP2rWvmnggQWYj
Szyqutrrv22DtLvsmnkmTiTPsp5PNVWB+l99JkJMaH70H7u0x8igHbMnkizdoZBrrRQ92JQZSQtb
C0LHVnXG8h2rCmgwbL7u1BRJSohCblN7ZfL4ddefTrfus25WtUkDutz047sBf5jNuvGXTx2JKvO6
/3EVqvbLPtcrazWXAJw/xbt1n0K0b/Vk8Pda1t3AhRyObQDOpFgYaDDmSXEnTeXwo3pV4Trtn9op
aZWz2gKWCiSkHd6oo1VXNgg4ji+qvu6omqpY97zuLj/2pw/4q82/9IVF6R3a1AH0BDKakQV5Gb5A
Js+kaqbv3rl6zYpHBoUmIDbLVlVVgUdMCU7zewHXgc0Ww+i1szd1Z7P42EuoP9n6K/7yo6pmoX5/
YDFgmfFnJO1XOchSWQTDZnnTgTlCN2jCBDOJZFhM3YRlXkXbRlREUuWOqk/VrsepW9ogunIQnbhX
9+ms+tTmXIhLbUbpUbVYS3gs3aBV/3Ssqhqj9ej07nhQrfXmV83rSeUFwt2ehHavzD8h/Tk8UhYW
oKqIRzHc9NkH5cuJA4t8sct3uvL8VD6dqmm5HsF1zSy3scBt1C2zqDmpagcxEWGuEKZrXuw6rwBE
IeNiqmDpBW2D34zUZh+fXGi0ql9FzlRNTwNUIhv9qAKCQUWc5BoVXNtmU5p7xI/fqQieKpAJ/BbQ
U6E9ItDfmgQ43y4I1aCBwh5YImwrv7BO15ga6to8Ul4cDUe/cU8qYqZiaqEKpf1UNeOnyWbl1s4o
g+Jpy4wnQuX1nKuqJ3MII0otSFA9OqFvH2pbv1Nfh0GXj1BVD7WkbJPlWJ7Dw4CPYLhG/qBBJnOT
xDklFlSV/Xr5LouXnVHrpMDlbaviSWvAV/Wp8KeqMR2+Y9HkHVR0iUi7DKYtBCwka6Q6w7ToDsvc
Pqm/QgI59hq2VZ+m9xpynBaxLjlpm/2YeclShBvEOUFfjdjEXAOgYSxjoTZpu12FMyWYIMM9e6iO
oH1TaZs5aYn/XK9LLMy4ooQ7tDR8qC4y5KV+Ewvroj4gfKi61E+3/lYBVCiiqFmAltAmzXDCZN59
uDYzec1zAliqCWTyVjeYbwQhFmjcfawJXv0JC/bRWlDaJha6yOiq2qZqaBbsDSvLTkpPXUmpq5o/
VeR/tZpZZx2hgSfM/rOnZnidnFuaKWmYTSOrql0sybOAtX+N82uDSShZhTFVaFPVvDaPuZnCW5WK
EjJ4mXYhNDVgr/A7ZBFClNw40unJBqqoo5x+nmWhamvTW1g2sTD5qrr6PkTpYXL2UdlzS7jSntcD
gXsww+VuDc9GIHeO4AFPU+q9rSwUxdcv6ymN+7U9kaskDaBh7/PjG16/pppSK1l9OB4GPia3awBX
fcs1gFtJXwC8KA4T0o/HGCT7VrcwdFXfXH1dVxtk1FOVqqOspRX9aJxUALeXIvO9kYAFXu9XdXdI
qhPBGTBRZisH/zW74PfaEd0pQfJIPtSysKz8vo548oxG4w0s10hrERK6hCzIYl/9KqVXQwvUh8dE
ro5GuSbAQ704q2aiQ1vbqDbqpCDdlwEEu5oQ9FKjRBW6h06PBoDgAPQF4PNg+rvK6KqdK+95B38X
dPvScpvkw7gl6DmdVR/Sye9drKQPRo9itSqcLCXPVyJxMqLdvTMXu9v0cvWHvF1zVjXXC7lJi7SZ
bhr3WSBPxRoLmS/iQe0Z94yJ2wH8FqFwimECNyeD4gjoCcbvVK5P1A1+bVt1R4Dcj3i8Q7FzqoZH
Tf38jfwhVbHMHp01WCmchWTwXiWDVMpKheU7TSd/hCKb35UxIx5/PnVzq9ra7Fiw70sdlV8P5IY7
L+KsijAUb+0BIMQiUya6fHWqAiWs/Lz2qWaJRwuQOLlF7aM2r03VZyZhhHaVc1EtixGayI089bWq
en86z7XqEWR1Ot57DpI/h6atbw25jlcreAOc+I3ePpWGM+z63gXkJEBOD1qIUqcNWXQEP78zKu6z
TE4liZ0wBREF60JLdl6rajsvlYcgX6DvZg0SSDJdg+JVfm6Ul5qqqk5VVHKzqmnMmhk05O22HqOa
w5PZ2/H1JGqT6lUnmmHRchAoyU3V4tl1bcfyJOuZ8DmoN0ZsI7DFBAVnC7m5VPMZVY3U9FJ2JrKm
mqkyd1vbase1ed2cq3mz2lMdlKknZj2n2n9tXjf/8mnJegzq4eWx6yHH/7ign67yuuP1HG7dINEd
eDD8Jfu9RBSbYXpk0FPtAJEqUBHkRlSfKnq5dW0uHqOT2lnV1mNVs1/qCOGEjWpYIe5D16puO8h6
qp01Sw63qnrtXc+zfhQjoo4YLiFZtVV9njrkr3b+6Yzr5l8uUR380/nlt1B9U8ybwotPhhx8VOhG
FWsk55emOeeQjafRZpUv89UyQY0aB0CKH4VlY6kU2PNn1QXIiOHdl1OzdZdfmmrD3/Yh0pkC1k11
hOf4IFPNF3451/VT/nJ7D74ZsYQauI+64h9fVF276mvVS0pV133U5saUmhDXTvlV131sAaVkILhX
jSYI7Hqr/oKqUH+8Uev4yV2Elw9a6jxXVQESLusHVNzlJC8fhjtkItxDK1N6tpy0uWrKp9prce1s
CoEEW41g1K87YYlWnq+nVCdRbXX4tVO19Tmb9qJA4N1zUdH1kFvEcVxjIdv45y5Dnk7X7A4feqJF
HjzhvWWTjd7XModqmZoN/EQOe5O1jM9ianfuXLenwYKX04tG533Fs2TJaVuv5pKLnEWi8sv3h/xK
qkro6LP3vnX2F906q1pU5/a1ZsWDi6+FB3/le5juGjdLwAdufdNowE2H8M+1izB4/+dqxjfFrP0j
LFgJW8rxO5SF6nS0VkMyuEV73hVvDJmyz3SMpbZx5IFy6Obj0Hv2eZJFb5UoX3VgokJcPxO5dLma
doKTBi8njo1e6OdOFiNSX+e2wa0iLO2PKoo2yHXQWqg+hxnCzhQwsEeUYeAx1OO+bMnzGC0phgx9
ja2okz+g43r7XA3HnhyJVQE2f7gpy7c6r2BeEXKeZcv4ovrDqJoq1IasIqDfDUGxVbHOa2FkEXlS
7xCod2On3swqTa+ivYmqql6YgvezBZZiRjH5jAmyz1oj5vuGzXz6dWch39bqMLVF1VAJQe6a0aAB
VrUW0rDip6baoPriWqC06iPriHTdcEa6gGBjgn+hbwLhVn3rBlWb5J/Kn3yi4nI2r35fVVsLMOLf
fnPVp5oAP+V6QB6i2tfa0j+hiNYf0utqQW5VG9QNo/aTAfPOscRhkUMuCLxvXqhrU1NDZqQWe63c
XsN2lTC477uiXYO+l45S0E87ZWZ8jONuHw0sVX3oQe1pkkgCLJP5w5M5YnIkKla9TtyCOhiQZnXd
kuRN1d+qApal5Lx5QPMnfJtDQdRYFT1AXSYR6EYPel9dX+C1wt+s77Bc6NO+gimGQYOHpA8w/tGU
7l4yZi5ksTZ7BVlZ26qm9lF7q2aFSNE/zOovRRd38/8SrPU8aVHw98Ha3Zfsw/ih+fIzs/p6zLdg
rWsTq4UeLa6W9LqDfv43ZjWbXM8ljIGzusUGwqjfTe793zzgmrjcm5btXr0Qvsdqvd8sS2B3zvkM
z5Rh3F8MDv5HwwPX/XOsFi8G2xHYJ+iYNnnEizF3+FneP02GKBGLX58G1Ph3HpOFRQz1ATNvZqRR
cEZwsN2H1oy6B0k/Bg9tcPYMpMVJDGS8c8iEm7BFfgUCCBI6GuDAxLJ5WvCcnVOs6WxCE5sDMMZu
X7VdeBkKGH4eKsJVOhi7sTS6S5s3W0git31bagctfI+8SgujBDn41nH6S+wxSze1Tt+JOvqgg9Y/
tq6Dv9+c38SVsY2htl8ANxeRbpET8sJ9PJdf0jJfjhYidwePr4gBIwyxov3DmrAxrfhaAvhyn70n
euHhA9cfp6lGLHQmDOdH7uts6uE+jQK8+hptz9Ij3TcGDIGgQQR8CZDmLGwMTmz7uUyyix4iYqr1
drcdgmi5OEgaFwv4VTfGOUjY2B57aDLkTOF6feEV0dUHq00fjTB87wSZePbiXjK0boMkJ9m0YPSn
zy99GcDdIuEP2BRQNwgQlF4TxvqpxityCfV3i45cbAE3YzHs53E0qj0z5fQ5CN13cXVosjuzwVNh
7Npo31jiy1K44zZxq3soegLtGOSZ4DvsjHzWSRXF7/uShCR6JUmKdleZi2mLeGO3d0bs1bvqwDio
AzY+cA99TUdsHU0kbDZN0j1XYYVEuOC3P+hG95ob6GsuEwKt9hJeIgdrAC/8DBwz2hRBjl1zZDw1
g/FkI4q79f00gioTYXaFZuLhAQrRPRC2caeH6VcGv13mnpcBteWNKMH9YJWTW85LEKBS5LZOvW2b
+WIj54VeXv1ZlDZpdvL4u9RhVmInmN7xQWCTISa43V0HQpHAhPFUIMUxm+5tMPR3IvALDBeK5yHu
4m0MaARtuW5LEhqlWVQfN3PY3qRe+GR4+W0557e2/rGp8kfYLWdA5eBr8WXbJwk/SjqH730nuJkr
577SWA2nN5lpPqVz+r62B4h8Zfncp/jrkgR/TfHDnBBj76AemFG0Q0RXIrO0E5oDwzYmC1sFD2RM
MAjF38gFjJAGfPMBGWrHBqeBR/OmIop8yAds0rR6qTa9jtHSDNQu1Kp9jgNx08PwGKQtcs4zjsnI
dCrH0To4tXvqKzQ4fGSGbgYdlHmOyL6YzOJIBAyx0xpFmUqfb0DJvjiCRCjgGqwj9Pxr4r3xu+jS
wrvaY2T+EFgaCggBIowADu8Q2u6bdnxAQP021wGXLdWzo83AkYPs4MPzRxs0ejUrKc8af4VxHOR5
cYNx4CnwFo+AUFc/tI5/SuZnqA7tPpsE1pmp9wL/0M0AZUNbRHGuiY9dVoHx9ysUkvLkFqQ8tqIm
y48kR8HHrWt/hyjqpkXVCiODIb6pPjYIKjza92YWgWg0NVxp0eGp5LtNAyELJDBMdoF4O48omoX6
8CaPXQ2YGOhVl2x1PxvepjsDFdwKt8HzVarFoomOFrRTP9VM3m+hS8NkAAUPDxwdm8gs0HiPK+uY
l/CSBU5x8B3feJhOnXKmyjqWjYcgRS3H7bvlYEX6gz8s/iHwASj1WJvF0XMZ1cse2MwzOH7Ek7r8
K9oDMI+XsIAyIj658VnLicOMzwHEwAFWh878BuZC6ItHtxbZzp9HPKaeDDO5dCDmNqYZOVtwNjsv
0D8l8RDvcsN+XYziOQ6ZggzogGztPnAukCXcC9rX4qZAKmrwUK0FyNhvsqnsL5WxICHDBZh111zi
3kBOdiTi12nL5yFFOi2YD+Y8vSbC9ng3QEkabO9ohl0HSyJ+cqcWFI2AYIOQLuOG2zgXwyD/VPW4
8uYgQ3jxG2LqCQHh0VpmrMsAB3anpYwvFjHJbRqgp8Xdkt7aWbYVIW6sGQCVMh3tIyZS6IPDlNgS
+l52gFoa1IFAQOZm+9VwsYKuAtKTzNq1S5y1NhBo41HD9+eCwTeKP5pkImd1fsHFRN+CXxZbzXGT
UzEu98htFfiblSAJZx2CWQ6yaMl3YzihPlT7+LkW5lu/XxKE6V2MkIcaf2zfuYM9ii8Vvsf7qMEy
Mu4s53oVjbwUdT318jVyE/esGliBTCdutOtVFlE6XdJeYovA5CyA7oD+YUN+rdYxhNnu1fbL5Rw6
5kupm8YOE7TTLByDxJHxNMllQDbiGw2M3HFb86xqhSFM7DQwqOwSG2QPev65TdC9nGtiSskfQ0Zv
gAhUhsU2OlcWwJzZegwLK93P/nKn0C4hIcQbkYVbAmsgqbTlrkYta/MPWuDfmYAKR2nh/P0M9PLf
lX2uh3ybgKLfY3u+66LUg/8U4j5YJH2bgCogASgt3fHQ8LEsG0jAd8st/Tdd/uc6hm/6bGEW/H0G
KtECyP54QFAdT7Da+k9moELXpXTPT6ZbOh9g6i4TbVwWPAOEwp+noHXQeRmKH85FBMGNmWT67cgi
Hd/NEXdqb4E/KF2s5+oo5r4eeNewLkRcTmZhZZqgd8Hj7xeCIq0TZzeqTy0bVW1dXqpmaeSMh419
Uq0ieA96nimSjEiqBbSqmXIp3fS9KSNHa/e6TfWRhgQysG7uEFc84ql+aVx4SdtIZiRiC6oq0lm5
Fr8b8lIccAcYkMCAVM36NdVTdEak1Qh5Ps6lFqmFMZDUSMpovzi8OhqfuA246Bco8rwPLI2kghZd
MkOS0hzn69D1Nb4yQ2TdNnl78vrG2i1S4VUVbYCk7exlbxH3s5jxTGBmoTd66GQQq+Pv6AbFAXtl
7YgaK9EgGSJScaJfmlNlvl/aUN+3y/TgZiHT/aiLNtnS3yl0kGiDcwWOGVNdEiOqyGwEdwsvh1Nu
deDPXRt4qe1vFbpKFdoisxmqasu1ccZ3LvOw3QWkEq7hKnUZqlDRqrXJdXSHVh+f/jYeyVxvN42I
6RZJHZxA+W9U5C1ByR9zbCjjW8fOor2lASzEMGYhJysTcKrQzXEnymQ4Td3SoBmAKSUMR+2wDNHz
JJOp5UTEftEPsUyvOnisnAm1qChNEMQNOZZK7PrFZJIjEXGWPUgXSKSfkhGMVW5iAWqSz3sItUGK
EJNMMFHvww4GaWmzxPtEUos3qQ4zAR63YB4CpR+4l4U65aas/WKP8IJ1HoWNSUktPvqld5vIhHwg
kySqAPymn3Rv2KpWjG/TwWMKlajkdijz3KqAyvutVs6EtUT2Jlisty7Mp53DUwWZj+lPDSPvxnRu
Mr8/eFEQnwqo+Cc/gTkdABMHXDnvZpmdHTHFg7hsoUmjk8NFDQtbI8P/6te5uUXcItvmC3MVEhly
7yoPSb+rPa32y9SiuCc9jMwTVpUBf93+yerhygjXxRloMD5prTlzi0rFROECi026EcVhMHE9S6ad
Ct3mFawNjCSgcco/h6M4gFgxldc/Cv4y1UGvqje/fPdiBOoSBm4ETbDRUPABAa0CaCQevwXV1LNp
q2SIqgb4zOh9YZ96SPjm4N9YSKo2Qx0h/4UaPx6jRuf5sI6gSJDEhAlak9QLZrCRC356xBjHdosP
GorPmJjugr56wVFu5hZzUW1pBpB6znxArjs6REV9TNP41JQovhpBfmqlYrOKdDIyt+BjbtaAtqOS
skZYGlCl20ze5MYWvQoshAvgtcEcEPXvTbGJ0eHb1QMKqq4O5VTmJy3L0LZZwZtCIVarHH4sIPEP
uYF4sIq4Go2fHbQp/Bgyr0GDx2du2jnxaYi9UzrEzq61Ywys4UEyPZ+wzyN3xgK6Pqvor6qpPg9E
yj51kk/q6fdUsr5OeRssZZjDskdFJCLKtsPDFRGYdoAObWJQpwuENLyGaMP1ktJsOtUDqi8yJKy6
iKh0+CMIgNXZhzUslnrE8cikWUm+bIuqLU9ubbM8lalIdS9cqxbAhxLy1smXKUxEnd77RYxeqBkA
lvEfZ+gMCM0t4Gcmf7QIUbDmwiUGcEU43EcVbwhD7+dzSho2Nr1HX1TGXv0pUcuE02Vcxhjx0NkO
f3eMpyXX9riOwyXNIwSzswbmuHz/qpccsQzQ7E5yfS97kfROyFHod5u4OOmiwhcFuUgN8MYYpVi3
VlhVw58HtgHJPAesvmVKMMP2x+VeX5CVaSYXt8mkudUMZzw6UhQaKGt/VjUzIcfvat0p732E35Ep
A4gM0DXSJRJWNmGufa71EnvXqMJ0Wn5UF4OstV3zy5wSbi/RcLqMkZ5eqkMpMVgK7DclMvSvqqpQ
8KVrzWiTfeDw2myI1MPMBlgdzTIqbEH3QkG+vDElDwYt/Pwyiz5H9shhIaCVBQZI9rh3ii6EhM9r
BjnQ5CZA2MUP5QsFr8HkjFTEYub+Wcd+EDIC/sHob7wpWpDsnVnua897KsbmhAuMweKMcLiZtOUN
TLGNb8ixQPWhmmbs/Aw/+HzkPQ/TfT4K3b5xUVU52/WA6n7HE39EP+2hyEb3Jnayu2HSp9MofZZ7
bYAuQnIWjkmwS9oZ0yfTDvdeKm48wyWMZIXHmr0uSWUMF8ToN2ijpL6xY8kTHJywhKOrfp+8AQ2s
aqqImAgdTXcimwMDHX5nG/ZvJibxiWPdd/hpnPpaEhu7zszOfrvLakLIqii8CpGOqnjtpYD3iotT
4DgFhPOqPLmx0RlxAwmkum6A0Ix8b5dnX5AJesjdagT4j7Z01IXb1DAKlEHEm6QcDQgqwwcjktLv
iCpV2fA2DssPc8vkzRwbkNBazwJ11o8T9gAY/T3nlS/Q6DHRI8SpKUaHJZjG1wzpAsRte8J249s5
zdAe74NbnLKJGkbN3vP5PikYaBFhXdfY9dt8cF7SYALBpbXwj6P5o51V+xbNbwS3xGaZ47sugF9n
wBNAFdY4Yl/abO3Yf83hT3fjAmrANA/VbH7F5uK+nBf7pg9wKhi8ckeyYnltfJw0Qms4mEsS8IKu
X50hRoEse3W7Kb/PmePBZNkUaJZv7CQyWZm5922q3+pxORziMJIokRrtZh88WIh+3JL6m7jAVcBd
0BsBMy9njKesNvND5mIoXk4ZSmOlHAc+VGUbbjUsOm66Ei/Yrt4L0ECd8VhHzu95MQM22rhRXj0E
MWKPdidHH5+hBQE6Qm4k1Txcdw9MV/s9rmpkBkep2GblL7GBxCu6V8thWibx2jImeYP+1bHyBSYM
fp5I2hyGDDGahvhTsDjY8hEl2UzOZzHwb+x3L0Jk9abrh/BIdADrjUEg6wdswZ+w3szxoSrLjgV2
y0MnwsuE4m4CTSYLnWIT6/l7zN3+mOdRPA1RHm0rY4PrRoUaZBZe5omwWRldDLu58WeUMX0Xy27b
dR+M1ixurHHmz+sHH7zSPlsdxA7XJc5Q5kh3mo8OomxvUrw+0dHKqgNcACSK8b+cbB1BORiGBOY3
1ZTcTQ6+iwETByShMdeZu/B3o8Z0iJsg27ZFjeqgl9wAeDoU1oCjeOGYh2zCiGFxSRpFBco62iGO
E4a8JNoXbiOgJ9nZDuuzjPjQ8N7rO+vgR/rraPsLz+ib0a5y2NLeu3TOexYx1j2UZWQ/7hxj6Enl
pskeTuZ41zs10p/Dzq1msdElT4xI/bvMG+80nysdXvrwiYwUIdYOK0l9sIH9NNDm5+h3yzO3WdXq
p4VF6CaOy8fOhOSGxOe8sUZ2nyaoHnbcvnf5f0yQNpwbSewgIpm4vwP+QUdpSW47G+t4s60i+JkJ
zDNzOZXG8DSHEYaZOOwljYG6s+1/bsOGF6GFJrNVuunRGQL9iP4xehjjaQqch0FKy9h9P4KWhEyB
BAa8/Do+Vj3+yj32wIGwcTNG4VuHvrKLwgADGog7o6TsD884J3+GunCsMG5BeMc7mFmyD32MFqfi
YxghIrUgd4GusIa3Hz8MzK/oY+kS93WH/p2ASvZRdM6HAaunkeUyyjv9H40vWEMhrL/tiuQwh9Br
ybBGc4WkWMlE28+n/FzVDmumWS7XhilJEKEbG5ZYdhUEB7XDWqid1iaioJKhKKeWqvOXzf+ffTBf
7nytQmEx2nYS4azcFUw54goFgFZtVcQSdLA2RwWfVm1HYqpBcd41EueEHzv0JFnrHDDYIWDsBlA2
EHYPvjfdqsjlXuuua5+qOQpZ/reb19MkEnKumijUSYT5eiLQDSiVRiQj5IeuO6rm9QNUVRUkauV0
UcHc1aWp3pKZ8zEADr9IXPxS1W9XkBIY1XiXNpaOf5xcbSvkkirWfda+n6BJf7UPljNIF2ndu8xB
OnM97Jd9f8JZrfso/NP6mUVfoYhw3fMvr6z30fdOAV1/20kdimJid0jH5KmyJAikHN1HIfkPiHiS
U5eI8LVwJO9CNWvFopB8iljNtQaFR1+3X9t/vc36cRa1fyq5HR2R8hE0XcCcnKvDVTvGzYmwqwQs
oO+Zjg+qulgui4qpxoFNYlRW4pZqqiKW1P+1qdfDLuNlelq7VI3MDXqz7YSi3J8PUMf/Vd+VK7ae
ft1H9/2nqiqXg67BcY7ygaIpvuDEjBNUpXnHf0KY/04I0xcmIb2/j2Du4haryk/dv8qv/4L81Ocf
4w8/59Ovx3/PpxN9JMXrE7F0JPVJZs2/59Pd34RwiXXqJvxumVL/Ec40PWKWFsZsvik8z3IdNn0P
Z3q/eYQgDTY6tmsQf/xPwpny438OZpJP120oVsI2CJoyZ/wlmDmLIhXRPOknDT41ymh5+NVeLgiL
HHTSDugqbHSSmolH0ll8sTGjbodnxHUhUHw2NCbSerCPgfuiy8Qi4hGmtx4/dPUfAm24Ln786c/8
eA2x/qvo80eswLr2v/4PigZ/cbVwwoRp8ucxkO/+c+i1tEmTeh7+2bixnUWEtE+bV4+6a7BUsfDZ
qG5bpKJDyfJ0T1quv5Ec6mq5n73hVGvQ55leQc4/LbkOlzbdW1nAOtQ7jESLZqxORtyoYsb0nnQt
OtzmlxZ9tBR5jyh44DQ1WZ00YLlXVI/ydLOTbwPZxx4pJG2rLj/JfQZUhLsqIVXNtMz2TyOeFzoZ
O/lRHTaElXnrMXOSXXIXeUoicEd5BehdHOSpmHOxgOsxCP1kcfbvF1UjCCavSV6gumCCtqVuMy3A
/5kLl/PHEOuEYHQQiWTfUsPhhAhfTAKWek29HdHT7LCawOShDRF89/QHuU+UO/vGhjHPoWy2inwT
Qqqo5a4hfZAz57rYeSj/pdMNAbttPfB/0yPI3eDche5pHrx3Wmm9wDliaJ11BM+b3HXNsTUwi3CW
EdfdmPuIsxpbI7kgdX+yTKw/aabx+FSzN56H6VZ+7NjpXw1EAEL0nU3rwW4vVgm0sT2lBSfgM9R1
8eG1APL47avKz5OGSS4rNfQV6mI4yU2WCYqNf6cT+fAWDSOjRqhDfgHOY2GNEmCyIf888rvLD1f9
yOajw3eQdfknDGSdbW2Zb9CFTdIXnUubzeLVQh/fkEbjBvL+/L30Yw4GoAe9HyIz4FAfysfEeAmc
fIcEzhYBqhhrDzLje9mUO7di2pStd5r1BuQkYUz89ixcUfskJ1VVXGR/QHx3GFidL+9jPkOet8U8
MUasM+V08hQGdR8JxQKtLnlVDuCJ74d6BpLgCW7KY7KPY3Bl1OU2/C02w16a/cizpRYSybHonpG/
R+AS7R2uQB42ZgfHfydMjVhYcBrq+TDAZNrgHvkhT8TGxxnYcogvEhnoqlvgIltcaHYfhikns5++
mbTgxQ81pHzN6n2KS1EmYCjP5mOQZ69j5UAsR2K48Mhvti55RPeubtBABSPQJenWjbDqAFq3Kzy0
NOf6OHbMqAzPe0mLP4wW3WEtDmqyn97Mdxo/FVbImgbfKkeKHGK/+phhiAqIlfus35tj90T0als5
7b5nSEWu6oGXWLj9Zwz9d8ZQmLv2/8gaPgFDi+Ofh81vh3wbN4VtMc45jEumpYw6vucAHf03wyKJ
ZwECU1izH4OmYfxmmAJLEFt3LcsxPDKH3wZNwXiq+7ZMAequYMt/lgM0/5wCREsbvrKFqqOBKDga
2mqc+vThTVyEDFvi/+roViyJHRrPeoVsOibc/UnLEMFLCgQS41R7mxULeJSxuIiut3730C4nwtEQ
aiWAdBzE8tq2eLRmQTHurRjmjb5YE4jgfNel5Ph1HXyVE4rmOPgtqJtO5PuqQ7ahN9HzqO3wzYhc
/K2ZosJSeQe9g8Zoddp5BgF2Rshj3Gk4KnSsu/auEXQY8YTaKRh0kHFjS5J9ct57iEtg+gE8K/MJ
g3geeHP8+4gnFKN7Moug2PtDuzySx0Lq3ykJ8ERTeki9/qkOh2S76J1x6BEkx+Mg8e66npRT6/xe
F9HO8NvnupxOlkN4bNE6+xKm6Fn24WlJWI/7oYtDskssw0SIz0qyA/dSs+UtGAJXw+o6cAcdLZnR
emiH8VPbQHOawaQg5tsf82rsSdk7Hzt7fgubDEuh0H0yrKZ6IE3qbViRozWe5k+z3WU3XksWr0ww
QkHlxH4DQmpHyLx723rB17pC/cJJ/Rw5eYfciEUADiHvbZ1jODKm7cnwsQHSBQpO6GsdkmHs720L
TcopGG4SgtMic6xzWU5fSwwQcK3Q/sDO7LEtjeUN0uDztk/b8LmIm0PnYjAR1ShoDw3BPaPKLAT2
9a8j3/ESR4BapIdp8//YO4/tuJWsSz8ResEEgEAP0yGT6emlCRZFXsF7j6f/P7CquySKRa2e94Ql
UnUFJkzgxDl7fxvl3MqDH7HyVUQn5TTdl9hjlkUTZG6R2+Ul9Ymu+7qimtWcv5R/7zeyZWF+x2Kv
kvk4W/N/lVOmk8DS7dXWXTZviFSv3QKhM9fBkBAdanbeztSKZj1H5qVJ9F01MzoJWMVlIiJGiHp9
Jmu2WCkMuFYghN2eLfLVzhBk19BOLuUitxz/XsuBj2DpAmBWdNcwVjFHBtGIVqrd6FoWun2rnRIt
LnaFQJ2tNCkuqBlRXtqurCaoOSWYJ0MppkPnACSJsrWq1PUpT2s3GBWaIgnvOqtJXu0ifrG7qX6C
VYMu2n7EG2HeBiAkuqn/js7fX3U1t6rjW8u2NvIzg4TbWuAjNtp8XNl+r5MskqP6MuiiW036b4jE
6/C//X/yz0rYuaj//YwLaAcsQhKcOhKGj7CBAqUqoKeCaPISLmZA7hjGznHdd4FxNHxe3Z75BIrW
PydA1Qp67aNyQcH9vVEVZRWTxboqIXKTLlu9mm1WLVB8w/nU0uowomrCfHUMtTDaRJKOUDJ/wQeN
F9IfIQwUvXYT4bLBwNrCQoqMixYRahzU8iYcfswqmRuyt5/IaZDbKCGXMkCfBliZcBKJxokcFWRD
4YNe5Nqes5QxnCFzsPVnXlO/NPxyuJjSe/TFoLsV4PEbYlzY+GZ9t7TDib62XXzr1fpAlErmpu0E
p00e6mJCyIqof02WR4QMivQFOmYXq8fZYckUmr7xllntoa90bWuzuDFECV12v+WyBLb+OPr9QXjG
ykwRvDZCwSlhwD6TQ7EJ5qAyIyIMRPg54qaRSqpHPQgv2KCxF4ibiAR53kOnhKkTijcTuycI9EDv
d0yxl1qXW5uqIASINMRnXDKvOeHlcWB4h0I8wOUJ70zR7eIGDT1MKUI3jNgN8uAWiYIkgIT+q9LT
Qldb9iypAyx0rt+brDqQYFitokQ5dURULOJoMvcIEh6sbDq3oi/ZfSFKw+lNPicZS7RjJSnUYV0u
UPsycZzGvTpVVNAhGYBFUW7LJBanWYtWjf1eCSRvko5HeuqKcV+GKuxS2hU2njzZ++1OwLDyHAlJ
OVGHTWkr8iaDV7nwyU0gk0+Yd1K2WyT+tOpH/9h1ZuryoL81Vkxumt4hntQJJvFk/JoFdb1Nk0q/
CdVV0jTqkfsKLCf2RH2KD6VZAXlW4cexmOjFlB0hvSAFRAfqkTW9KespPg/j1cB6esGPD+fcM90h
NKd1O5oEGzh2cXz/AkILcCqdoZFPBj8+LrZZCqHKMZsj+7hxRUf1u0Gs1kZtq5hYEPzsUo/nqCE0
hWbtKh61atbrwzZSDRBAkR9D2jHJrwIqKibSscbJ5vUU+4eg5+2oy+LSWPVrWwX9v+wJ/3UZgHry
2zJgqhBNMMCw8ycA3dARLf2+8Op+53l+B7U7SiqToSiVsJ5RNzt25Kw6c9pNjqiucSlvxgFyamW3
yKbbZaCQHcbDUq+B94z7IZywBWY8XmnWPfrVnEbP633X+cMbimvzLkxvgIEVbTsQguEtEhPXfaZY
rlIV5jotsCcpDRylwGhOpSyeCZeIV+U0tLve5E5WfCKVoFbrB8dPCFW03eCsNmRG6j4KeB7HQx6S
7pzXdbNmn6CshZH9Y3kAjQK/lYtA1+AwFF63n+hjIMfLSJzKDmUwlJu8SkgjQZzBsD+M4OPr4AKX
ju79GNgLbZH/pPuK+OiWuRJ6RDxWia0fy461v1cwd5uGOULqDlvGR2jAEfFTDxUa3H+VTmfUsjXI
LXKWGsVOV+3QpJuGOcWC7HJzX47qY5cG37si/GEpvuPqbArwGvigCQkm6XyI7eZo7mv050FjTZvM
KeXaFibEqDAD81cjeGIAw+ghUWCY6frC79jDhl7Tz/smcewzcHhypMtAAC11mRn7+9Cft0VD1DM9
SyIWgNitK66oHvbb2iniI1GbhEgiHSVWqI8P0o/f8JpZbjnehmDXN+TdKWyolPpWj9T2kJTWvZEt
PZGnBy2TLp729MAswb+8f9kOXfvzL9XCfFP+qnxTEb3p0lalZemmKd/NGb+UvX2p1Yo/Vd5t7Q1k
4Ha+s/eswtlPjV5vVaE/FlW6VZRpuO3M12hyxqMwNxq8qaURTuWL6hmukiUxQICEKljH8xfqub5B
Q0/OTx83GNtuEXdGN0NjoRio5FUxk/GbzGrkII4a3BYp+aKEsYSuIIgrLNlDEjdP1pA5a8Nl1ZFn
kw7Hkri0hWFX02YKB5DrPkxD2F6ey6/xwwp7bd+Y8bQe6mnd1AYj8CtJMPLA3Ickvqy1F0oj1FvT
m1MrsYo1VqU+OoG3muxJ2zJTapZUgtaBqX7Dk3OJGLygC05s1zbrVRm2yubrEy8+9L1YLQwx722Q
v6qGDSnp99Uim2Im1oFv3ybWxDQw0oZTWbB6Pot28i7Z4Eyk8gT+Kpfmhm0x2K9gn9dz2AkAgeUo
lOg2zZnamcoaWh/w/hD/SRsXj6qnmvuu9GFaiM45KQ3TqqkyFjmU71NWqfSsgmSvURnsvBw9lGTJ
WOp5bTNWS9gTkFyxT0YjvkdncE5i+Q08dY4BIghgi3jZwaITJnmd36G4hxitJv6GKnmnCAR4X58j
BB1/3p205Qlc1HXbmduZv5+kPq3CahK9eUuNyBszivVzqF1rhFk3VUA+Hsd8JrWPdnw3tDdqOw1s
V6KOLpYmdmnHUseYMnNjUlKofenYjx5ANktAhi7solxnsaOtkFPvwatMR9WBfm14Kb21LEPOTK4C
mI3waJfRE3wMsc3rAy36g2oX9KyKQNv1uszgBLebxkodF9DPjzFITSx243RvO/WiGgxnVxjqfsLj
eei6dKUV9DIqNZo2BRXjCkPHsNJkNJ6A5FE0MLvYK2FNbuvIDsfJxU3ZZBIbAyDX2oMZPmZjTyTx
KfLD4FnRTHObhU+d0lYHZDebsY3xKNBCWrVjIO5VjfBYIyaHMa3xx1BIsJDc+D6YhChkVt/pcbcI
ur539WEjSCOHAq4pS6eIaHaW5rPV81iS5TKshx40SyUBwaPF8bd9ajFizyxtnxPEoiZI/S1lq1A0
XTTRh2vQjdVKaZL02FfjEodvSNvSOuRt0t6GiBaVxrPpyJXWCaOjvYpCNSBxIXxuYXIcUgBZRh7/
0IeheZEx7qpGTovS9OQ2pSZEqWFfvM5468hJGtKMpFwvWWUpvUgN6an7/gYSQXYBw1kecrU8wZE5
JwjqzlWpVMgHyZwX+mrKkvokzH73ToHFRrLM7Vy7QUSemwrT28hWborA2qlZ5T8acWourDEcr8gh
byrrHamlPhG+oD30g7OLoZuuMsJ62XUqNOf0EAQ+Zq9No8hsH0n70hQPqZ5GZ+b6JxxnhIeYJCdl
NSuPn7qh3hn7msyNtOzafU/ndRkn/T+2BiVYzS1/g1hEXQCTjO+NELiUEhxK6RMEQ2z14v1baNWu
nUaEmqT5bhyo4nik2PbqNfU3xhsZc9pFoh+olhCP9c2dgUV/E4w9KM/Gdxbj4MPQNFT5L9n8fy2M
WMw+PsV4CNmOakD33xs2H3akMtPSliZkeWuiHVoOqROtCrO1b2o6KideSreTxdJvVpk427Fypwee
iX61LtaEF5Tu6M0C1MiiomB3RwRUtTcIMiHU9KKk2VXoUXYPRtnSm+mq6lGwDY0RIZcI9AdH1gLQ
u0W2GXH3bq4X901EL1IlB2jxvs4aFThV/Bf9DrcIV8Jv+7OMvbdOdrdqYjj3RNtvci7ziWkv8Yda
VG08GijgSyqJWAFvk95JUIjIBFd0Z1pQzVqyQcUSr2yFjqpHlt2SZELELIpHm7QHYE4QyV6ZpDx5
ZY5QKiUZprDKjAP72dlsIZ+OocfWCamGmfntN7uAPwQQDhcU4oHEV4N1CYobFeG1yxqThkwePBhT
WW7jkOMClY3uU+/Ocub/NxOJ4+DJZEcCabIj9kxflCQ171TbvzL8Vo+eQ/RnqhqHyLNAZ8qKzodJ
sJSlJctg1OODVVLno+4mwn1Uoda09utsJrr1W3I86iD097YxS63ybeYYoIjncsaHO0XnxgGg3g3k
AFAy3TbA/xt6CG5N6jUMUd5cYdbujJgN3aBNVPMMqDdJ0rkZxR4U8NQ76eQ+oc/F4Y0QkPyNAN0O
gQrZqR5i+hq98ohnD9myV4D2GjFU2lbLNoOiI891vDT6vaoGOEBzlCmeh4HEyyNz3VoB6kjMTFPa
Q4BvHX/jZaFEqmXBZQ/KsllLMs+2iYNnKvCjpyDywWNjKVklLdnWmT/ziROHPWztHbrIGq+ch5VZ
x6+9iZkSsHLsghX3oVlm9ZlUInx3DSKPvkxfNXHmjeu9kPM2MpXhifS1PtmB6gZZ7Xh7T6TxKZTh
DXPK5CHRzB80bLRjOX/XlM7e8afbskwM8CGWfp9k5N34OCs2VviYgto+12pN+z0wAGhVKIZkrWaY
zVPJJXTiW1R/eMhztt8i/olK+YdVSusaPeqG4t8E9SzD2jaRkV/REofEsS2bqpKYkAgc9LEVuSMe
qhWYBvkgpiR16SKWayVKcjfu2XfxGnhUZiZ00PCujH2DGVOmroyA9+9Qp8hLpzS8T0adSJYhi3a+
mT2Qy9e67UxOKNT7ziDnJM+N8Jvs0m1ZHXGZ5YfJN5my5c2bZkRyP6Y64QozEG6Kw42vBeFJpcF9
BaS6M/EGb3yhZCyvxfgYe9x2FEdB0EzP5TBy88QdoZymliE2soJDmmTxVmTfiiGFYGHZ9laPzAMA
j/yC/mlCRzwkF/QNd20jgYY5pbJh+keYUEvMk+PRnuzCgZpMqccbv42eslA314jBgKBLJ3XTrFe5
WzpYtboWPKeaXRLO1dkwogp6DtUbfQr9FPiFsxpCMpayOMBGisnQFR2BwU2oodtr5P02oza6pVrZ
KdmkHaQIHiKvUdaFv02iptqCVSK4pzbTvVWMlIHsnxatIrwtOdD1RquIWzIirbtFe54C6V+rGHLR
NgThtEjJMB5MGqeiy5Jd6qNlbtG/3iBWxQtqEg1ra4QjgQXSWXXILWrK/g7+YHLU5Ti4RjfCgZvl
d3PZPJoveCKrHZv3u8lj5DeOTuRmyqifwnCVOCNiq+iVlNRkoyIfOQCiIxKgAzUM4HqZk3xIRLZ3
UPpyOvUd0aVOgV22E4JiFvv4dtKMb3Zmb7W6/kaWiM54chx2DlFXy7iJLMZAdn8iEfH7RLN4rRrY
hTvZ3zJDcDhpzoWHBVmP2vanpBhqek2kkJX+tI4HbXwSY3ZGQqYjZS5Z00Rc3caVtXGcR82ps2dJ
73zV4EYjaLattxa1+7/elP8fR/sXwsEcq07N8N/lGRtwtOHbb4qMf/83/x4tSbxiyCosFYw9q95/
BBnS/l9oNCxzhstqaCxs/ur/EA6g0aJYRHOB+0w1CQr/v7MlHcMazjJC41UL+5kFXvb/gXCg/z5a
YqpkwaA1BMU4LktD1eb66Jc9tt8P6iSLnEZ8zAarZFNzVqI82tdFeSbqD2AaUcZumCrxAe83s1ne
enDYYpLfLqKYUJ+2Lfu4GKt9QVPWplI6zPZrwhbQNLRZvWu07libpdxWBIG7TsAT9cv5/qTJzbn4
tU1Ar0ZIpC7AHqTNCdY/qDRKHhJ8wUPjqlwqfN/hJlZSfaF4kBUyne36RFuzdew3O1eSvxxb+7AL
/NfBHUmHjSEgl+TDwUErdRom14YGdABKIXd5+xEXOwZrKAL9gqjKc2Eha4iJVPSMsF1+/dk/PT6X
zTEsevyWmNnJv16/SaNrjzKjcVNZXwzRxyuN7SjCXIsiZd5ng4kPwQWg1AAISjjnX47/4f55//wG
n15we4Mzlh8+/4DBLk5MTr5pNsEyqrpbnz05IltTY7tBZKphNLSJZfhadTJZ9iN7x1S4ZB9nuI3p
E1fKX07J578R7uH54dKYmv5+Rpoh8DyD8SUBRXiItWhAdYw+6PCXD/6hR8IHN3UeF1jOzH4NQCW/
H6b2pYELzYOMMWmwPGQerSt004+FxwjCanxShjLvNNWkN+idtm17pb/YVUVOoF3qBK+KwE0Gy9pH
ofi3ku6/7mrmc/5L3+z9V5sHPrRwdG5JMZ+hX55ps+x0I2AS7Nblm+35wCeU4FUYbKNG7z4U6myb
oJ349Qn587SbOo1lnRETw3JWrd8P6gVx1EuDcgkjN+W/5yTLQnXy9ddH+eys62JWo9nq7Lud//6X
j6bKWo+0OOaj+YNkTMTHqHKrRuLBeObrQ312Fn891IcLbAmC1n2Ccl05hqimE6B6bfRWRHFBr08A
ckFrEgbj8eujGh+IM+8XT9qI7QzAN9zAHxbkMYgtCYOicXVbbTFsNNnWSdV9E9rpZirm9BLnzDSz
PRZFf9/YIlqPJWnbJAIuCoVxNp50Y92TWK70lk56uu3xe+sbolnlSrZdz156HpMMVB8k8K6RIf2s
fGNiXKGTFjR0S1oKP2vNmrZjfKlkTg89NknzoW1wYODtN1etVb6L0gy3f/nk8wn9cNsaqrBVjM7S
1v+4bWXtWzpeo8ZN9IaByhBejYbgKWqZeEVq6bWZlUN9p6ztzrmvE4E5VoyXPuvs1TCYHZanu6TG
RKIqDoGYtrYoZN6TBxjVK5/9S9Zxs+gdw/6aWM1lYuYnopy3BWCCsgSeM+nGAdkijof6NUxBHPjk
5m6959EizEiPWqaP0dPXH1mb3eV/fmbeXfNiRUjH++v5l/s5chIrnsykoZ3OnK1tp31fRv8MOTS7
un+YojxmDCOVJbzLYZuNnA7F/Dk69QkRxgYHgnLw87cs5n9V9ZsOBndFnuC3wJswpxrkwTqmtrFa
k454w97DSOx7p/W2jvojUmTwkA70Nnqb96RStkz3WM2aLh2XwiPyTW3SferUOIIU/g5r4BW7z5Wx
3AMBNBrDDQEteSEN+6g3KhAMcymGfTQRvWwEtk7SLVj7trv6Rf8gu308kJiSp224ysUdItEHaSZ3
VUSPkO4cdNysXTcdwT45HIaYuI5KKPaGAa6xyvWe96gIH8NlJUkzlM2wgWL0YEThpbW7MxAfsG/g
Y+TYv44F2zelyMa15pcp526R2DHo+4sNHTRVtgQv3wsVElGvNGe/D/dxLZBkFA9laBMmIRJ60V1C
uCD2oGhqZmtDxUy0U2613CYWzXkNKvMVHf3FFPdWXps0xczvumbdM9F7JnbGnwFxu1Sz8APZhoU5
hn+k6toHy5fE5ZqQWeCiGwvWKzYuVXPGUfGXu+rPhYtmFlUrSzHlnf3e8vrlnhpq32xN2vJuCwIb
l6oru1hZauFw7w3QnPxAXXoJFrav7+VPj2ry1jXVWSfsfFi3nIq7w5nmXED1sTb6a5snP9vKOg2T
8lCJ+Cl2rOevj/hJ7SNhgElbczTHsQA1/P4yqH2ny5SkpfYSXcP+NGVti+4qpanX1YuJMGPtEADY
zP0fc7p8ffA/H1wgy/pcnkN7QFD94R3rtwCL+g7rlmLnz0Wlb6JRV3ZiihVyaPQbUCy28qb0pEJ9
fVxtHiv8vkpyYGFJ6lzDMDjVv3/olOgI2CecZ9HaJ4cnbG2kaQfmmc1mnIUvKXuGpdkxlUmC6UT2
OTDpLHmxukfiVLW//TZ/vvX5bSSENN200cKZH34bYqgnjZFc7Q4DVRDEjIXqF+8hx+EilSNPZl9r
p9pWO9yB+Rnp8QrPZLROg/4+t/TMNRN19fUZ0j+7NNTDmsnQyNA08eG2KEvSOsFx1q6OQn6ZJLQi
EPhtoCY8Fv74s6vpq9Vl7i0Yf/m895Kn1MhvRxydhzrRvrHf9hdbwgUx6NMzj1tN0LmDdsV1XTUq
+qJIPzahap8oRTqXqBiv8dJjCbc8EB5JwjH/9Ncf6b2s+XjRcSTPO0LDYa/2oRahaaQotM3ooovJ
cckY8NuTZnvpOgMDiq4O8HZHDtayMwTZwwn9x6lGEp+Y84OfslurVesFfQTOQRr/RFmtevp8K8up
sQGlBo7HhK6HSTss9j1j1wp5r+o5xCgrmFaDAEheOQdnsJutmfOBfbHzcQSvBvjyPucoDzG7fP2R
waT8eZ+zM0Z7b0P5Ywf9+33uaZWTjrKv3S6m2RQE2wD3sR0AsJ5K7dA15ZIQNbELeiVZthmRC3nw
MwoVYr0p+LtWKFvKc4S43mCt2ADC9jHEtJi6Eb9/lD+n2KKBa7CZbQJr0yQ/FNk/VEEi8eVoaHT7
uf6xjFVaMJ7UIVTQJSsMZnnxDT4if114NRnW4fgy1UxfUMOgUPBqY6UzfOxz6+3rs/Fe9f1xA/xy
Nj48Z32T9EiKxtr1Id/DMBurpT6hHsjttCebgCxi1oVi2WPcsjT0ko5eg9m1zYcuas5f/y7mZys9
BTgvaVYhzf649Mmxw1pqtrXrpHbn9kKOe6HHT63nrK1SGw+h2c0BCe0MpPVZEBLtnA55fLadgkZ/
soVxUR28HEigWTgNW9VxbzspvMFJoeU31zhRRhi5iH+YOv9IWOYv5Lx1O8cXxcIrLUl8E/PDRLuv
ZBsxJfcYBnQY3wkqyNapDH/SeB6Xnq2faYl5GzO1nlNG9gvpNOPCmLzBjQNS4g11R4QXBYWBfAk+
kLMZnJaJi/pkCO+F/KcHLNa82wtnbTflU9vUZH0G4SEs0Z1X/pvUouQvU+U/tzf0icA0CGpgizyi
D5cZpKU9g7tqV4r4BYZ3vlJmLW8+UdN/fRU/WSQttrCwN4X9rrH4/fGqk9jKKjgFbuFnP6OiXGJb
37J0XiRUfugSwAhTgY4tE/dfH/iTkpfPiCZad1BN2yCUfj9y6fltYXsIpPSMaUdHKjbaOTGL2l51
XPuwxr2VrTNksbLYAo6ghut0ZCeP4X4ePOZMx+WbIBrcnYrBWo5BFYFX2HgWSWxf/6qf3OjkQekW
Ae0UF39oJxs/LHVy0Ws3C5hB9iUah+iF8PDLoJjLNAx/1nb+t2bWe9Hy4Umn40faFGGjhgnF9PfT
43RKTbudp0vr2pOK85+1f2UjSJ0s+0DyPXoIq8aM7Rhbugy3uid3ep11q97BM2zk4jIwN1wxVOjm
NGLyXsPxPtT6PeS5v5RAf+7XuJAmr06b6yLUj+VX2DadGXSsSb1Er60WNpmPsR0sLBUBrxlEP7++
Gp/esWyRUNPTbqPT9/uJsVBY+Cl2aAiMx77Rj0JwVD2zTizOs7rShrM9QQVQ/nbD/rkjl1jAKKbF
fEGEFL8fOKo1P9dEUbvp1DwRlXvVbHaHXmDHy2CokKFk6F3Zf8ZDoCwtHxB3hC4n6BT24R4SW0l8
0NJQu40q45tpgrz59YnRPls1NJvNo8rDLM2Pq0Y/tuYU1DFPlCJeWFVgcuL338RFfWTf+E8QUh13
Qm4snf2aPd4VWFU8MaHWr3CysYr9NICU/OXhEZ9dLypkrhS7W8wTH27kBsmhbmRq5Y6tH20YhgQM
iMxdUk/RCrIq+AfETjP2SN34nepDNEWQjfgA+49ML2PqZroZ3hnD8E8bBf1dq/lX4uPrk5/tHcWY
9qUMThMrzaF0ynZleWhpQgrNU8Z7wYm0I/IHEApO4BwnBjurrKOEC9WRPBnLQXRcHrOCHQKCrdbd
1U3zkgzm89Qm+U4xIvtRL/23qQzXKMwDt8+C4ZhovNaMaioOSNDrkhrg68v4yfmSDkwyOls2tbT2
4f4OFBmOZmaVbuebS2NCpUhMG378rGX61Jr3YdBeLaX6yYBq9fWRtU9qLYe3Drp8W8Nh8rGJHUYa
7f7KLl2kgjZy1VZsQ8Ujlcoz4qXMLcREVXWDRAhOikd/0zBKk5wK4y8LyidngL2UiTN1nkb88WYo
MqTZhRTgnMLxXIm0W5Sxqq7DnuRxO9BeBtQapzHPDpHQ67/crp9tJjk43Vw2MTa9/A9PuT6DO/KW
gzf2aC7aOWFF5j8iZG+H1C/1NZrIDGUFaocOxUuA7uPri/DJKgM20HKEpVmaMJ0Pl59KKWucwCzd
pJ3SZeHs4PxEsq4hUaXoNNW/fmK2Qp/sJakp8XHbhBHOXqbfVzYZi7z1J41jdqnzI9ftaNkXjXUZ
aNpswqa6S7IuAbdTOvcKbiduQ+/NsINgb8NScP3Bcy6R8pIheF+3KWm4fRgGMGkMNKF6c6i1kiT0
vFWWjY0CgeRR5UF6QJhGJMjUyfFBiQcba1Iz+3oLtDXJUz12oJbqKnppBmdjgOi61gmuYCT2Jm9A
lW1vhiUga4p+HUJI24K1Mp5iIX50VmCu0Q9lPOmtPPra/A8JzXuJbcVFdqfpqnpLN0e5Fx5lpN2b
j6ETRzvaX97RCxN8oLlQLqbaVddJ95JF2xtXBhvlQ/PTyGW7CIfOepLGYztp0T8dff0KoE/Vhvc2
O4hr3psKgjIPcWiasecGBOfcRjY8EahL+6ANLxPg6sc600KstIbzDI8WmLCd0yLShThnTvJIJdPu
SK6YToOugm1utZumcb6zCYqPhTZEB9BLSOvR9T0OY3SvVn67SnuIuI7WjN8C6rZ0bIYXkZsJa4ce
r5oJsVisJmgLxza/i0L7VQ+K6VWNtWsmk29NGiqbTBfhcbTbELtj81aMNSpknFbTQqYArVLg0ez3
4INhsGUH1iRTtQpjaFyRlhLOFXbD0k7ATE15QVXfJk+NErUuHpzq8P4jO5iwJiAcWaGNC0+82cNT
A/MGXb1+8/4jTRbmTSOhDmVhf4jmLzmJWv/60/vPPMwJdTenbQ1yE8WGeaD1aB3e//SfLz0CgXWB
1ANMcpEiOoW9Dvs5PHo9gCNcIvQ6fQLefC/O98GgQrLD/JPvS7v6PljwV8C6YJMl9HhOd2pARIIt
ShJdXcSdP52VvMIsES/03CvP7z9h8jeewyQSWznF27yyDg1aq8t/vpRZuwypVU52iqYBCQ5iLNrv
23rMBmrcQjwMMT7hxk5xl7akYvWgsHDLCnnjdOXjyBXYBLbt41w1vTsh8402ZtqTEuT5vg7YyyiU
yQD7EJIUmnI75OW1g44ETDdTLhpAqckJG9cbFNwqvund+0FMEEcNLen925QS/wjGZ9XWBG11Sopd
2Y77C2VC1Y+JAvU2bC+zWkwluwsqyLVMHPJwlSHZdUXpLbXSyjeRakVXkXfRlQZTtx5GkMLTaNF+
t7pgb6hhtyewAoGRYTuPyRgl2MsKnDMIdh+tiJiTTDSoUSaw9dYwPY5Co4Xhd9MxU7zpEXvxjSI0
55qqVfWYfk/mH4o6SHZDm80+E9st2b48+KRx3FlNBlxIKx/KsSpXNZI1euRGtLbyGbfPlvhs1aFx
fv8TpWvPXmNho37daH1DjRSNRnWwy8neYJb6DubUvLFlY92kQWJxf6Mvbbz8hL3YXzJeq1xTC1Yp
nwUtH9MGPZb2IjD9bhNlhnanplmMROfS5kW9dpDuu07nOQ9dkFkrdZC2i50ypCnVJqtB64sjOpQJ
/FO9qfW9VsHlYnruXZuua7/7g3juWtRrU5adrV43TnnNfZLrJJ4rVdoca1BAwiqCtwA2x0IXPrx7
xKWb3Dcx79SQFaKsSe+mtL2OcrC+pZHM1nVXDDtlUOpnc3g0TajSRijWRqHQOEanDL6/lN/a4KYk
aew781/oitXUbJHkx8+mxaB9/rllUOUmBTGI3cCyasi8frCEgq620sdtG4SLopqix2wMv7OQJN8z
YO1JEd9Fel5dpBZbjwHENT9MH4e2b6+GDI/B+FiIUruXlZOfkSA/+G3lPRBlh7C4UV7fv0tEGB6z
OkGT6uXEJGQKV4Pe65WXDOGjlneH5c67GxvIgnkwiX3CCHRVRHqF17RtVhPNpW2ha+OD41liBQrI
YN6Wjw+JMON1Yqs/hh4XeZlH9V07BNrREeFtBQrgrpm/aAP9gyEngcv3YdQi4KPtnDn9TZ/pzKjm
b1EJRndhVuBTVL87KdydUg72trec58HIYvZrFs+iHnOPCDRDeC1/1P9wofttp/QtLx+JP8my2Y+b
qwoGN+p4ZH4ZIYeuRFNvLPqqXLPgYQtQJJnj4AaRafnj2ZfleH7/UxdQyORxsjQnBYAT+bCXaqjj
y0AuK7q/R2c2RKWdCXN3TolX5+T4ApTAwi4JdLcUS7+xZiIH5D1stGNq7w36a3ERnOzRzvc+Dsq9
KDCd1LjVXFB+eFDNDFGfXl/1ENubQcTmvsTXtE8twV1qT8H5/WWXC/42iHo2+p46nd6/mMwNtNhR
EcCSJSmcci19khiF571MYbO3giZdR+U/udK9Wp7GO4c+Gx9gj22Y8Nag2rCjdlYwrdahIEdDU31/
ZWZatMjy9EYfp23FNmJhCgTgneMaRvEWxvFtHHtEHqDC86fwH2Ws3Ap3sqn0Yp3Vgt+Cuq8b6nVu
o+8irRFWYXSog/qpAbLp6dVb1B0E73E2MNimxTcYn7eqMiZA49or5TyyayQpdqzzzu/+h70z6W1b
C7fsf6k5H0getoOaiBLVUJ0dJ04yIdLY7LtD8rD59W9Jtwr3VQGFQs0LFxBsJXZ01Rx+zd5r28kW
Nm2gVdYZ5tm7uQz3Fc0a45BbiRWUqy6bpRjncefCEynePTM+WKv9xzTTvYUFcTZPsYKUWmifcNiv
8Pb/rsNM9ACRtFqCLhnUM9mL0NhnfWgDVqEoxRMUqO64ykAjg4lmKD8ZzfptXJx756gVV3F7LOR6
FEuJXhfdMS0TwQFH8GfQy2YjFPW67zNttygTpqaztUtWju7yQcf50pLCs11cCVKztZhAVovgaaNk
tfnfamtqZXiXalDT2Wm/FkWnAie3X3NLX3HDApoyVExVYDOvjSsIh5n3x3vA8rKMFIy1HF5qP351
lrXbavNi7PucyoSMs8eQ0cUmhkSu8W5lPnq7dZ0GIh6r49ATrSUcBIO1dsvm+Ve2OqHdrDje5QPH
JoyfdatfGZWowPP2NTYwd6X39Pv1bzplhBwo80gglRFwTcKqocG6lIhMw0XrLmZBVhiKkAZ6irjr
UoNJZ5dYSI08KM3v5uhdQTkyfLZ5qxYVBm+zyOH6pd11clF96rMhQ1ZVCvaHIlKiMa+2Rh9RyzYD
M2JiGHU4Eiz3QxtUi7lGfGoYgzE34h4tVv9aKFTkvU+HDMcAAKSzs0yclQWozwO8r4zoAVKtk7SD
/pFp425xWVo468VN1XiaMToA/QSpOTUPPOVXkt0GNNz2iUngJ85eZNPVph+rDy/PP0XfFJtprbvN
SGUBJU6GRcVrbKn+G9mfPzujRWAg5cZ+tW6ZxjI68eE0TmTezDpUkwxUrue1GOs1XGRtPkS+FxJv
2m71aSwvKk7C1XR+oeJIHm6OIpQOKt5uVFx2DWdr5ERxdstwRk1fbnN9/m4bmrYHzHjDHiu2GZtP
bNpTNDZcl1rlHiszk/uYdFqR6Oux78Y/NRfAvF2yl2GR8PUIihmz1N3WXUtUwLTM0fOrHhupTPzx
SPTxhXGOtZ/WpI3aBy0gc2lzmTOiccZ25FkaUpA08h+g4E535c7P/Hrb6MyMvbzeqiqREe5kAAJm
T65ZYzOCf96JQ7WL2iE5C7yVe3Y3XWRoiLmnVu+2ul90kUl/Awxpak3UxuPFffyDnbW0keu4nJ4G
8ZzY0wiwlAzGGwCBz8eeVnMdCjf/w2ogi2DEZ5FD7w5lE5CrksrkuEpwyepFH9kAVZD3PWQfcl53
EImvTVEccFaSoBdXv1XS1js3KYC5qrGJxseTUOQsFyCu2GxRNEyWtrsc4GDvU5btxKdMx4p0aZZA
j79AE3jyJNBK4fTa1vPHw9IiG5mmWA9wZfTR88ZP+tDtTf8gNRANfZUd5WBj9urQOgdlyv6/k3hS
Mlt7x/49hf3ju+ddtODnrHbz3SqrKMMMHq3QViJvXn9i/k02YkRYxiCqRUDvdISVrEQO549nuev7
BmvTWkc8vPq4xnzmh0occ48LPxDKaEhkGRWPr4wp3a+g2wH+jGhq44YgNRAXz5tmdQfwhsa3ukxg
6kgbxsDjD/PS56h8fjnZkCmF6R66egHPWRRp9PzKT9eDljl0QWTL9JYxHbJW7V3ZWQ2vRveetv0c
/vOtlvplxFvqwbm0V5QUdHnQ9ksty6PnzaLZWTQ37yUk6H/u9gbL29ROLrfT2pZ1OFiip9eIEQCO
o3aSXfHboDHdsczwyExTJee4uooHlzl1+wuQSa+WpKvX+sTGk+ua4fL2KQfYsQavOCE6WXEw6OB2
5kT2yVpqWxBO3qVkYnUp57bY5L7ehp3WmnzIiY3FrifDJP1YPSOOGPI9QmmkDGR9zJ1OD21Is5tR
4DTW/DWYCg8EPrsHraNXLQv9D2iLKTAGDtZF9/8u5kDQcgr4FwvaNA11AJcyJYb0gR73nsDx55dr
ZjV99Mwvd573Qv4BxqUe0QXPe58pxnZn5DsRM6rQFkIR8F8cnveLtDb4UDxS8HRn9Iiced79vHn+
+udX+iSsgGh2758//eff+ef2+aONhnS/Ggn8/ufO5w9B8OXh/vvrWukCd3pkYf/72Obng3/+nX8e
CcHr77a5uv88pH//YgqFajfP1juUUWIQnv9qodmH3p65TCf4q5959c+vygeW/N9vn1897/vf/h5S
jjIE+PT1ef/zZkokEO9/f9ZNegLe5/T2vItc13Unq+Y3ZAFaZS8mPsmHcvj89t+bNaeRbtaOV/v5
JWf6CJIZWIeHQaQxqMXTDl+GP3UxPuTurHTNuqChdECr2n2IaL7az5URb9vZ9Tb6Yxc454sVII77
xJNKBlVigBiunD9ciDCScjhj4k2PZLmssDVGcR8WoydNvZ4vDvRT6NklMV0MZ2QPrMtqMW1PCKzM
YvqAS6BDCalYn+Lny23iYdj2Zvpvj9blljLqoM/+Urk/qNjSreQg33QgjMlWEkQdW5w9TlF+9PNw
lbb5gmAF2ecMaDdO4/eGif1Gc1Yt1Ff3p+/ebUMPm7n7Hc9JeYoXwGCuadD9x8PXMqelGwH058oB
OtFkx1Suzh7Y0Jd6QFxUr92B1uq+LiLMfLVseuK1MEaZe2EQIyFLnMujvgQ+aj/hxGQ7WfNGTCyB
s8bfSkXSj3LJk8MV8Tv7MqnuJbNiSHxCUD8ld9HMdzNvPgcLu34F2Yzr54dSRrxPBxoPTww4OaBY
rB1dRc4WYUZhQWPHsIgZCxMxSYU00JRqamcQqnCuRPtjHm9YaF7jopv2MgHtxzDSv7uq+a1qkMCF
1/1tk/FNGzq4kvrUBlk9R0meAvkiLUC6vLIPWeJobSGeyV3VjXu3qf0okWgTMmojo56IBTM/nDo2
Dqn6miLfek0Mypk2w7DxsIwby3EBrnGdhX72/aGFI56TZjY22VbvqnpLvq/B5fmat38bK5l3PS1w
aNhJsinspgzWDGCC0h8Zr4kkaglOSbkkTWBAyDB7WTDWMoqrpsnk0MfrBxrH4upi1DlZGJQqRewV
8RHTi0B4hrf1XYM9jIljnNl1jFQ7gPwuZdYebGXpx4UsA0ZP3zQeQmQz+iAHSbEGjL15t1qlFTZu
Hh96s/1Fdwv9WJrNPnFNdcucjT5S8tUaa/l2BD5ezy6kf9abCNI7NorVg0/U0LszAqt2kukAf5C9
0dAsoJpJFcnZy0axekHHBHPfpzZAahA50vmqTOiH0PgXjRRe/IT5WBHTgqA+yOYaP7NTt2eyvLgS
VS11cMHINhb9ZmWSiCoq/UFAG1f4VQDWyaU8D8yHeg9lllV5Ej99gjp98r7PRluevN9FM8pbF+/z
WMIUsU1II0wY+lnLDoXeXHUD9YeyjWLTp+kc5IuqQsfu8fiXAFXSwvo5lboKestJgzSj3gdfSPA3
5a+RvYsZcSnePnubNzROaUORKpO6DEDxh5pW9kw/MmLtCYJjjFUv+6Yd77ZZStj+zGSYcx3Hsd9Y
ej/xrim93VJDfwF9cy1N1sKFDtIiIZ0SNx8Hc6n/emjAWk1SjPDs0Ncx0S/Xz5pVstZkP7Sm/Ryn
2TqNxgoffUicfeUg1yK5Kkxsv+JjxM9jSjR3MOX+pFkczrWNr23Imm2a+e7lCQ8hobWDPfi0qrKT
Zu53RucEqwXBNpdOKw4tOS9kZDTrPh8yqFfm9Bfu9fLCCYgQRo3jRnb41LMi7wjUVUUg18o5wj3a
GCi+o4rePXE6EFqKAkzo5jdLq2IcW744NsYIGGXV/MOi4oi4gWmb+Hn6ZZjF39i+NO21z9njaMoW
j0lwfl8bw7/AxCHvxKY2kxUf7cenaBIdlufZuLmJpInzVcWO0t07YkGWSaF86R43pDSmFqO5+sEy
cn1rr3Xy/ERa/HNjcjYOwv/Em0uBxRJip/uAMug3maXu3S49NzUyFTvLA5d1oMsKkOEgSYX2VIxR
j3A+oqGc8b+zv6iSWDYo6IiSqDipHtWkubdlcvQxMMLDqdAjaDWW9GQCbu4enKXWQpl1xyEe5Wau
f1lGbpBg2GJW91Jz+420Dickr4218BwHY+qlYdI8jIUmp7W25AyG/Olg6eOvpV7ToxsrflcVaLHf
77iumDvuxQGatbt2NBOikfws0N2hjDJRNBtsc5gtk/7PVKk/pj4HGaGLm1onvVzOtUGduHw0pjgu
DnbJYnGYhXqbmegAQlnyvaKCvRtmQkhgIjcj0s2NOQrUNXL9npmJFeZZ/b4O+SWNWWokU5Xv2eVo
vN0welRjc0iYeoUor+Ty1secskQJ2nAekx8MG+2A4hbtDnkI2rzicXd8GdXF3pfmvh7MR94on0yf
3yk4Hm8dT9+S3ihTp7AluXGDGyoPquKB3sy/MvLGfOSHYy1u/ur5KGvdkpF6VgZuO0FpI3hHR2Sx
m6pHj+WVywlgf+Bq43xP+2gg3ROju3crqACTUpMvUrR/ssLnTWep4jIX/feiy7P9wvCFwA4V2kzN
dtTJBEM1COPkAgivK4wLXu46akBeTWDZIpdl+o5oJ2ObJNYaTlKdVDrDi2FSH9ion2/4i3e9wO24
kuQ05x20nIclBjYMYTI/sHRUr4oFEqzP2grcuobOwsgrbCwEbBDuzzMacXg7xd/JSOAnkD9GyGPB
gqcUv8vSN/fWJDljmXUdDLnGu8EFEc9C7chcZjnaoIqiXrqEfLXxkWREQJze/FuzfRF1Q+6fiarG
SoqmEjWWybJtJrHIRfd3ZRSgn4uyC4wxzu+dRQ8bL+bN8JvZI9u1ye8vejavAMFs85DYORnQq6Fj
Endm84BzS95F/KqkqL60ZbIl0My8o1Gov6CNL0KP9MytMf6QY9y+2Xk+XuY0+8HHrXsbvJGy3k4B
L8Wfpsqr79moukhvtTnQH9+ijAM+5ZjFSahmPqYlM4bOTcJpnoxPLSsjD6Kc9Oet6mz3e7X0yUME
yJSE6C+xNPONiFiJvYG4FI1Rkh3n+cE0u2mLtXS9CZ7mjZ1b1bGEA4ov1yeXUSvDpUt/2rM6lrmn
Xlr8lld2ptdhbgmNgM7ICMpAjlZ+DvaggL3JJLQqcmGHGxGHIImm3wwk+ksBpoKNGtLKtPZPeUU4
DRZ7Imaz+agb/cinS8e+oY1w2VhmTShg9hWiHnZblJ1LB9zCVxNLEpqXOiF5SrQORztlis0b96Sb
fzKYvvaiSBUpwQxZWUyDGw8/TdFcHRNGi20wLowJWT3a/Xqc8jqcM8xKxbKGGoCJuyK3wVrAFbO0
PahhegXWNVyXXJJ7aBoqbJsFGlHF1TW2XQAgIt0LXfehBVHDTvV3aRKZYDK8RFXpH6rW/O0Oujj6
ubjMgjGCmAUJuqPc64888ZJ9E3EKKU28Z52rOfnAWsdA1HWnHcwyZ1fW076EOXEcyCkPkxKY1Do6
Y+AmkPzieCmZJ8zWQTShS9Twhj1KflOcukZm2C8Ztn7iEyp3Qw6WFZo1ExGNFRhCk2XnZJYI9Kkf
D6ss4yNSnuOalua29EpkVZwUE3ZbwahqazekAMjiEZQWL9/SzrAjgWOBzCWkzOlc+WHtSYI0+qz9
YpTVrncYKTeoW/btI0qDRRXgM/SON5/x+IMlAQiQxZuh90dOJPAiq6MYfKj0FSv1RkdW3dv+h2HB
gVQEoNm9sMGKZBR95FIQrulxebEINE48LqN6ZWk70yK2t9CWsBrxMD/6z2h9JPHmZsySwM5+moxY
j5bn/0ymWF2kvTPSPL0nM2aRcvSokxzQoGnmMlFp6e7oaOVBR6wtZiB803JCOE3jl/cFglxbgjnK
9ogwUZw78zEu4MR1vbuEE/FR26m453nnXmXnBIhP5q96H5Bwor0bM1sZV77kSxeHmpj/LNSK5xrO
z2O4dvbyGOszcpw9L0x8kNZ73JAUDXNX++lMfwnuc96N/E+7VPHOt+flbHnKO8p6ZQ+XxFzUgc2k
NQ4Yw6rJgJn7SzwUxqua3trCxACBLOGS5sBqqoGThFH+vkBw8lKlI+OhMnMuqrzaHr1c4qGaJtwV
iGjVDy8xFcznUkr3qmULE2wb8aoDJjXzNN6/LeMFZcdgEqsVN9HjpreSIZTu6m4oG/2rr7+w9joT
Kn1ISJ86SMCbbTrkZ1YUy6u01kBbtQf34cFAtq3vAOu8l+cNY7sDkKGPthEs7+CTIUJ1IWX2C2ag
ZHlb43y+cD1Qr5bST6mZ/iQAz2RqrdjQpKjSXM3vgQPEFX2BJreogXhaRf3SiIIAV3ecGA2P7NjX
UsChR/sMHNx7hNu2TOVieTfX7WiHPtrFnVWLZec6eh2OKenCIu13Q+GtUc2geJeZutjAo+CU1hTr
HJt1c2ene2OJJxBzvG9ZUnb57J3xjs4nOBYE27XTR9ZNHTuj1do9ExJtGtYGBuFWpR222orUsDE1
kxAiEQl0UVEm7ZfazniWAoFp6byU+D9EnYaS9BEI5Db1e5xCaNPi5Jx59R2OYnZIWTAwAV0CR7Tf
Wb5zilh1FpJdUm2dbFhuooG1wn4kD80yHgkdzGWQLiyDDPs3WlTtaKett5+N7ITeQEbPG01OftDO
PDEg4qqXCiosBH7jTfGJP+WqH3ER6Oq0ZN6POk4+NMybd5KvkUrW7RExVbNZYjFRMtYQbIuq2i6T
GLeNNNkcd05yrIZkDmTVJeRFj93BboEexA6Tu2WZmb2mjx0/qB3bDoc87vfDRHXYZd73tSeDFtz0
ZhWTjGY3a1mK1N8xxg68Jfxsl2rG78UiiGdZyuk00BPvc8PrtrlTvZjrKK8VCIlbHDewLAmjXiph
hzWn0L6eCn2riAlCPZS+L9CFOSQJoiKHPoXTmFMK5RPQXSYSNzv55ZufnasI/m0mdH1O+aPR8IfO
1pyT12O1QcxbbLKcI421w+mN4W9KRYdkQMgwraa3CrbNhQTu1a6y/egMDmCrmFDB0WU6sC8GlR3w
2L/VadpuY98UweRO1B6D50DaHsZjXpCzNvjwlkhMrtwPbyQnKu1iwont5c1yKus4DuPG03vECg8K
SVXXvKLD8ECToRMYEbwhtRlsskychHXt+texUOE2LMfpHtuGaxyI8IYcuie+U2IGGZKmDWN4ixgW
XCTrdEXFUCDKQYTHXGs1efXjbiPkWANaNX518a43yF/F6XGwBrjNZQvKPfabQ2stDUKDlDRLdKb7
Ml4Pqm7b7dwiei/a7QT+w/eAV1qN9TnpR/wjZAToGzvOxF0zDHUiU/XQ6OWORMBpY4IIqpx4vMhK
+zFX85/EZBZSjYDP63WZCTCwjGOjLTfCFv1LqxXybDSDt0VNVbHQZInagdOsYV/uuN4/Prp1QCSB
DMX8PW9MyhQXMljFeW+RjOV0HZd6N9lYfk7UM+VUtkwEstSwXAQOeSc2kVwykqGWQF/XTsHQsM2t
GjhfRZ5+70aNSS0zfppU9DwtiDFUQNdSrgtQlmJfxIsbJXD/jB7tuNbXW7dm+AXBaiBkIjM3QwMa
JpZxxTakHE6NDaplkvreE6RYYZSedhNLtrJofrEmc/ZLIhhraVhrqIJ2iUlWWeboUWWTIziLMX7t
GC7Bo5qCEfdCpCmCXud6eO0K6BwjWJldCd3ky1D/ck2rJPqdfd9QLcYjnIA4zEdfrzFYU0MmDssj
uFDLcC0QfRXguc0Zo3dUjpX7nmq+x3gRcm2np1B427VA7DC7IadhxIs142uQ9CZ6J26qNk7Y78oN
W9WJWhaRuCTtYoMRygrStBdnC1XOsZqqu+8OzbmuCWyXvZRX16XmdIb5zCG8bua48G9lxhwEtN02
yzvCq/rhjQpK8mYViGXSnpgwE641Xn6Wn8kuGaS/X/UKOQVY765xt1rVyevorm8Gm7LHRMo9GWZZ
ba0H8tj0eOKmdqH9d+D7DrHx1hXrcOKEO1mLU2C6mX6Nk2kEed5oQS8Y76U7K/bTndlRviWN8Tst
h5ItR/23p2nfzy0gT635qIs+PSOx80LXzv9O9mPUZSblIcdyb3tTsyXfww8tL/5tmvUtzp9zWwbZ
i8merE8x/468q314TkcDcmEw++xfqqYE+zK0hKHbOYUs1kICAmqLc7b6YM9Lk1VRvsQrEUWaYljk
aTmDhXa+iOEnMwyS27Pi3Z2OyyDdU2EMRmDYOa+OR9ZPm1bdDgP/yV/FL+nm5OXqaXGaW2dAyG/s
zEyNR5CBIw06Rwl1JNzIT8OVzYtu2QtqCE/u6jbP97DbK67nhFBYnBs+3UbrYxtJxOPCWj0IcNOP
oZRZlAzLS1u7QSK79lziLAhyp2FDuNIPez0yLOhaPMfUAxm0bADv1h+Cx5qtVQy8ypN9aNwJjLkN
pa1QvjjZnva7xEis42kNGTlyPVAAxGbB/541ew7+kW4gcdaS24SV481f0oNwkXQxoU22Vgeh02XZ
UqTOKak8kmUXozl6GrmtEIoxrVs/9EXzom4efAysU3Z0rWvDkEVonDia9pIYNkwJyFSBZvZ8kEv5
Ltx4OmHsa/btCgOsYf00W+DpLdG1qEhazn1r8KPnTTnZf1tma8z+si5keJEd2RfdY6+1zqkUv6kp
9T+ltF7sWE+v6dJ5IUSni6vIs+gyZewYCamwjul/cJzxAvdxSa/pkEpTZu+531zXiey1kiFY3j7W
Y0PyBnhwomAq85NZV8eu6MtToifyCMX8RdQkxJsdh9ZadKz3Ai4ZaaIIkh7mPwPl2ii9dzChFOcT
vNy5sIqg8kl6XBbxNXdrAkr7X+Ayi7eWkdCedRkKDyW6azXKN4qq5TjrRMdAF/xWUyMt6UCGty/h
mc0wKN2CNq1Ne06kyQpUwcB08TDYd/GySQcTtKDOVXScY3rDzsZg3he0AisuDCMhUhSgwRnJXPgQ
su/qOfHgjjUq0OZWD0Et/XQRrgVQbzGOz3gPsG6NQdmAnjcbEc3ky218erEhZ/xWgEVg0DAZoRT0
NGujX3xQqC17wn2VsItZCi0nglO5sJrh2jY+rQ7+cl7j+PVaxqUT5v5o7qyOT3nfmkxo0jq+VESP
6rPln0pq6aMqcZk7bY/eySyvqSq1w5yEPA76cgCmS+OSFa2W9OpjGUxz/BNmYpT7ij0lK6i5P66t
RausERrdi4DUo3wrjLU9DvUwhaQ4GFtPjzfYQRQjTed7yWflXhmLpFRIjzUKqlvVatdqkeo4OkV/
JZ4V9EGblpeJz2UqZuNkVw1ikzkGhIAWLi2u6WCNQV/aQMHjlpdHDZDP65LTqtZzWMwc/B6UZ0p9
kmKbwTSPXDuu2UKpqHftvUnymzAZ+q4W8WFariJeTAJUeF/ukrbVD20xXpjKd4HspPOFiFFoadL8
0tTUKPGE+EgVbIZUZvyu87a+Zy4kyaazfngMWgKsQDwk/B27mkDrb7o6DOpjaAfrrRP6cPfy4a3u
0U/RD4PEEkn5zS7Tj8Zx1EfTMN+zQSMCg00PtkYrnK3LWWmOOPbmXFw809qv/tz+4DJYo0E0czJh
mvQ0CqB7JCe417RAUxInTRXMatwmRlceNVbpcWa+9Zn/mlYrbyKd7nxpRBtgkF6QLFbiOkiuH3E+
2DfVripIARE8ExY65nm3Ra9K3LJyvlvzZDIf0K2vK6rxTTp9wyfnP3pcsBpTeV9aMR/6uf2s2qIL
PBIbHJp+BEXWMt8n30iuUtcr1g2vJI5aEaMbN7KZc249zAzgS9I8MPU63WkJVE1aa/vY9TLDBIC3
bW2p+yVa2pyiFh1cA0NhoKkzJ+Lu26T4adjGDXeytse2CbxTInLjuP8JhcymIm+GY9ZMyXbIZLFb
zcLBQZUSg4TX6UtRrZ8t7+/MU/Wb5Y/i0NFHbwo+y6uu9Ns0c/zkLvhefSX9VGRFc6nkQ9hieSOr
1TWOKtmyZYFTj6GxuALpTiTL7WYgnbjI/ZehTJrb5DSkIyredTiG+shzYv2irLq/EqRz1Lvmi7A1
xs84c46elBQ0gx2YLhWX4Sfi67z4rwz7h5Py0q2FRWCzNEn8BY3wN2vyiAwruiLqnLh8MXs+8I3w
s60rMiZkTPMuft4w/DMx6M6pWZ3Z0dJjtepQ+cYSjvlgvjTz0xRsb7uxdM6zk/TXUdcvBmfGth8b
c1c+riJayejWSTKUd2ibJhZYdrk2zAXH4TXRGv3FT0+9s8dsVf4pGE8Fzqz3917dm6EszyXmAhrP
wviOMBEDtyERmLNmeKdfVNMlbi3vh8iHhu0PF0WD8Q/Voct2iVQjZpbjr5pYkB27TOtUGf1POgI9
MiXXBJ8Ebh07uDstTTSgJ+dV4XAqSpXep1m8NR61nkXo2vl547GgArkxvuRcv+/YIF4MAaAURsjJ
yntURLmRRQo4ZjB0+I16eyIiN5l413KTDPTb2jpNh3Ic90qR1Nz5dv4aI4xz9G7nci4+4t7XyGGA
cVicZGIkU50mDVtg64vkm8wYuyYVZEpe9RoHY8cA2irqn2VMIQKsI3up6tHc92xHv7HbRqb3wmTP
sYqbWSG4q4ZT67ntt2p8dM/QBaQ6ENQBkj/Rv8YsND8b0XEJdO27MzLpU73Ob409cWUr9FJMFEPe
EC+7BUrUthmra7OqjPqJFr0pWv2iM+t/5H99GRAo87wCME47xjudh19sWmRoGYugozUCAl9CVan2
0sLX3VaoMtlD+RzCuR3fZeX88hKn2aeO+mJqyU2mCG7Hop73QL9p2mL+GWmVL/bieRF7+oZNMOGw
dlfGh7oE/KOsRb1MuEsmfAffHcngk5D7FwO3IYsS09nwmcTlER9x/4VObzp/R3wKTrwrGmZTz5vc
NtyrlVj6BRrTNtlq7IO+l1YnIwfKZWAUtf59kGpEpJZ6kZiQ94196u5LTVWXNsvRbtv2+DXlzc2w
t/iGmCrfMz6kpVoT99j2CRlck9/+XlgRLZmhn9Mc9EHr+fbJFKQHDA3pY6JnVS8q8YeAjOJrzwiH
asDuAtclaU1vp/l1WZwmgrr8MTMOes3iB3+6RqjgP+dVNRrTuk0FuxvGV47sq7O3fLquNs8Eb6Ds
BCpjBBDuxn03PFwHWS6+2uuUBg9u8amHxvy1M4jkeH7rtFzvoMUtoSzVeNAbZOFlPVfH5RETgaHo
5zKK7GvZvvqt33xTZpy8TmJCc5HnL/6UajfAB/s2jd+Y6iznXvgp8jzffSnqOP1mPHcR49yeVFwH
Pr7Pt7Rcz4NvExq0FstbQfinhskskiUiDNocEUGXpMXwZfd9jVlhYS5oT3gz1V5KZg4+ajbAAqMf
FiMttI0Iu37Iy1dbzvu+mjz8JSWg4gUfJJEa42ZBar5TgAXJXOai2tl9czWb6pNRg7fvTB0FgzmJ
IxU5HwmKjc1cseCPF41jhko30Id5DUefXpbaerk4FPxB20yK+k4zDr5hDTe10vK25IR+W9g9DKM3
vvLAPhcp/e2KPGQH6HuCCsr6Xw5FfEb2PezYarJgjaVzK1AUe6R0qzGOVELBW/XjJy8nA8KkB5ud
jSKsq+JxKTbEnU7XutNWjlh+7KjS7HlHqipRiu+LDXAalLx8o35LNkTYpXu7pT6aanrsaR3Wqz0z
KBsW930U+vgViS0trlstL6x2jOsaNzDp3fyChcNmA7n8lM5gXJ43mjJY9uCBZH7BfazJDrLz1R5s
d8RrVZ5Q6xmvsX3KxrF4aftYRHE1c6YZtDWOK95W4wvEZfPd+FP249Wb/eRbqpnJDaLI++z47ba0
3QZ/WzrdRtlPt8pbzzhgY/8E8obou5W5QVgvlKgrxlfWxLUe9p3sn0SDSC9WrsqCmAK7zcz7aJW/
ch/tJXFO4h2dVIrI7sug6Ehyx0jCRih5Sfv65lpKu9EwIAJKFTOeNZeRkWinvuWVB5ry7qzGeLCU
C0LRVT/oLIwjxjERMbJLDvNsVCGx5d5Glit5XehAGZwUFgh2E2XtzkzibtvgncNtJr+lTMUDlt2/
SstMv67j3RnSaofxf9qt/fih2uF1aQ1vO1tEeUOqOKlG2MDjkq+J3+nRWA3Wxl60dct1wttPpqX+
MVz+f6Lp/41oitERc+v/mWi6/0Bv8L9mzD7MkfzMv0RTz4I5CavNRPxhCcAJ/yMvz7P/wwHMxznC
1uOBpOSP/ifTFNt634xD+t//m9D/A3IRVFMA6i6cHvP/CWEKrwKf6n9hJlj4Vx3+s3WcsxYctYdB
/r8Qr3yTt0jc/Cd757HcurJt2X+pPl7AJ9CoDr0RjSivDkLa0oY3CQ98fY3kuVXvxW2U6VfcGzgk
ZTZFgsiVa805ppft6Jf9lgnMcsBf+iz/Qoc8jJoJw8xPX+JcPugI4CelhPeUJj6bjdN0n2Jl/ToE
QMdGGAV9prT0nqmTJaAl1TIPBElxvrkwlPa+GYxHr9POuDJVq4RPQIVQv570aoU7/3dGwq+7mn9M
rD7eZBFz8DKxkYah+G+U9t9QLoBR+QFqjAGExDTrTHkFBuUamJV/wMJIkJvvA7YC8uWTZZNwQXBL
51ppqP3x2FBsWQ0B5JO3qZVDgZ/skeMlkG2A9+Dl1RZknPzQUQhJ7rRwjOwiPcYakprnorQ/DeWF
cJUrgpnqZkr0LzuLrkGGAKVRBgqMFJNyVKTKW1FhsuhpexHhIZjgFWswa3BehWMwmaPBm0TRE3XQ
owzIg/V8wsxqjBwgC2nB4uzQlcejVW4P5u8zzxIDiHKCONVLp5whc3oslVPExjKSK+/IrFwkmfKT
0Ce2l37YDSsEZI8ayhUb80mCCYXczm2ah4xwZyyhxmZQbpVI+VYsDCz838TOkrp0wmeJttyYV7xW
Vx3ji6ccMEguD6DYa7ANuGNq5ZMZlGNGMgsnfQlDqxuhnkYdhp12XKBx/GEOcq4x3piEoZJ8WOqo
VLDlONhzCBHagVMjRc3jfHAh9Dh/UkGbk3QT4r37FSGqV4HhJ8D4U2EAituARUJ5gvB31+zvXeZc
3eOsfENJ7t2G1v7QOp3xXrm17Aez7X4qZH3MMWDsJA/4BJH4Y0hyG4uBCxalnOmUrTxLWBsWwVRv
YfT/KrS4JwjFiLA5mdid8A5tbXaGvcReY2GIKjFGtYWdLMYRSQaCgfA4+NMa3JcPS5oePFTpPWEt
IfVi8+QoU4w+/bGc36lDQz9Gur8GU7AwqDCRmPGqZwSSbISB06uyKwKO+cgEQ3YCw8gwrQuMTV7Q
1Gsc11945XRLoiTfxE0QnTo92dvp1MFvJO83lTsuLPkjwJUWDTPoy/F57Gnlasm0tBpa5jRpiAr0
g/e5RdTjTbhhRoS+EoGel2j20TNHQsQsxMEaZJ+kCYEEIcyxQsSwjBQ13Nn43TTgvAveTAnKY9t0
nb8mB1MyimueG6+L9lEkp1XRDZ9kZgRhsU5b6S0TSZc1cstTk+qfpK37eyZjL8loGYtYEN5m0Qkb
5vkh0eKHsuTcHWnrw3KZP6IeNV/Uk8XW2tOGSKOlqw3TssX8XaaIIDG3pAj9ul0Q4LcKuEptOtE8
9uTZ7IwfMin9fZuGDg6k0cXKInucjcy+oVQdi1b90dV49YpkwCPcg3iP5S6kN73TXA/IWuRvB8PQ
VnrXeEszGsKlncpqSYU1P9OM5DSKvmPEfkwx5dM4eekFThFtPz871MKpqJh6yddwFhD2cGQQpi2o
9eXGFe8puM0zZvVVxsyUrbfzUDvhnwaY/RZv5ityJHdXDrywUSfRz4UYVPhUQIm0mSh6iBQ3OaO+
KS+R1fdyQEnnlavRrD6yTjgbW7O7Y8asqy7N5Tz+sRWk3xnTFRApjL1DnyOdYBtsj65cQ4RTkmzx
MGhQu1Bc8/cog6aWHjVx7Ems2uQz2oG6XkvDxSze+6ek7QU/TXLhfVZHh2fJxJzWYOq+YqUQq5wL
Ta/mfI2ZbsY2qm9laOxDhGlrvcoatkBuhtaaBGGJihTVjLy4tbFrwuIFKUuwYS+9tdyxPILv2ttR
/MkCipFqDm7xkJPaIcZHaJOraLZ8elpj/TDYDd6SGTmvNhf5a1swStLHU4I59GJ4LCieH/zJE4Io
9TpdYd6IaFV8awmaQjDw1Zp4U2fpGcaL2SSvOTa1TVPER+polGcxUhxfH7J1rlcXsvmWJkA46B6w
c8CX75y4n1ZRX5jrxoGHZU4dDpsQe0AQtDR9yWuNow8NNuF1wkwSTbq9wajeLeg75aQojx+R6ErI
dOFrP7WHwY/FApXDhPPWi5aO4cWr1tRuztwkTE111GPyhu2uW/puM7zbZjOf0TTc+tIpyOTiqRpR
wGBZDBE5RMql2MTzS6npVw8n0xEvLFLbUebbyp9XZTJHtLj68Z38zRMLGpGqNXk0U3UtyjlbM8sw
MJkEzdFlg9EoXVI6Myyn8dVcIqKCCNvmSpqC18PknSXOV2d2MRYndtlWW384aNvVloTEiIn3j6ij
hy5sogtKyLMZVkR7OfQdG6f8Zq1x32Zhv0xEYLT9eGTyUqwL03/qCySaJIy/pXP2p7eo9tHzihXn
0m725o2L2wo9D9z03NnWuvhpStJwbdd9TyITv1uVnAesNgfmG2SVbCMLusRkQ2YPiZIpq2k+Vipp
WutvsG6ZVmX+xYuqfmURdLn1DSYKHotxlnfpma7jifGTT+lvm1QiaEhUJxOlj/as84GmhG8/EiFS
QuZJp0GpAuHJmyxeWHy1uFLZmmKTXoczzCORWqhFCXcgdKbwV7lb05hNCCdP2/2UoEEZ64E0Dm0b
cFbt65k1sNey+Ez2yE729V7OSjjBcmKC2SZkMKA6+bjPu9Oy+tD9rDub6jDp8sujO2CggYYhQFMv
xfnMgL1CWLZ07TrCdk7CkQ5bg9FFhe6mzHllfHNczlWebTMj+Uw1UjJnt1TrEoiD0SOEt/JFurbI
vGC/5K4hDHC1hGW55W+I3sL6tYv+Nu3n5MNj0/2GrbmQz6EwAXzga4wsJkw1CIeyVIbbyAjXdTo3
oM6zdle5YXqx8+3kCqQ0RUghN1rgRyhFdJ02Yw+ZhJgI7YAY7wRkal7Woq2PaSm+yHbplkak3uM0
ww6InbzOjkGI98A2EVqZIaem0Ambdavsl3LIZ9gsGZekHgyJmhdjTgwWzdl8q82iX7eWQ1SpphEI
1vJRIWWqrgH1t5WzR7VyAM7f/zXJCzXErm+K6N3OR2Pr5rFNROFMjVWSwBMEPe4vpx/X1JXBLrap
s81gqDadWdWrtGj+JB5xilblVDsTsRBKn12MDkR2znDKhrNnuNMRCZ73qE4ZOmcOUOHbIBm3yzkl
lstF504oqVwj5jsAC2Sd6mL34Js1C3Of3TrLbRHip5yzYXgaBaW+OQbboXKhQBqQXiayahaRJzbV
VBTXukhWqdc8Mg1rrkSzlJcWUxibXGeHNuvZs7rnFLk0LoiKwa4h5dKOxLgzMiW085OZIJ3WXzNy
tZARue3WdRGtNx3JlLWovlF4pEd288wtY74Nm4++tqN0XZE6cPHdzzxqxSqozGwncvD/UTO+owl5
ICPmw1Fi7XaIimXSk3OWovD29NDDpc0i3XezsfSID11XFUsBM7uD4Y2XMofP2U/ik/bs0qjydDvP
ySVss1VvMMN26s5a+sV+pHTR8mRdMPVIi/4LSvFeiwLc+VNwAo38i0ZwJ+WrNPxvQXCXKLptx6Qo
HbzvYCh/oxYHfPzhe92FTLHd3LPdeK19YmPKrz529hpjqjG09rHjQ37uLppu74PAXfZBexnHYVdH
+ioUSGLaVDtZFBEdgQgezYB6ajY0PLZt7C2lRqTSTFi11m6JvHx1xoZ0qsRc6UiyUDT78LjnnW05
N6tBJOMJ8e1088oL24exqcBHrHCe9NGmMqtHLyeZEoUbDo/fnsIba07zBotzU3dRi6s+OCrnEdpK
wSuOVbTojFO1qhz5qr7JpCvpOf5unMpDmww3aQcPHtkyq8I2nkqjPjYmMsyYoAFIlKy0lk8CIbyf
iRDjQfztHH9NaB3GDwbgqp+GHmTZ692mIvxMzvbGq6untgzfhvox9BnkyPy5Da8O035kYDjXw6O0
7F/XvjaWBayCf1Bazc7o2Xf4AEH4utMzNMQH/SptKDP8u2yoF6kB3E2wxmsT3gH7qZ7Af/ZGsRm0
yFwD+UAYNVT5QljBQvOCNWFSNa5hXX1AGJrmSiG1cqf4KOJ4X5aM/6OQ3KEq3sHlWbH12KMeaJFi
0rGcbX/roLmazfiU2037BxRK7KEvIfTntUfe3hbGx9g070PdIFDfjIb8QsD6omHzT28iMMxzpVWb
yRn/aP60n71PW4i3IIpoFufPRReTHtR8NvZ41qiu43xm+F5t7THaVU35bU36tTdNWr8ULJgCPBVw
Z4KxK0bvGbsFIZ+h+Y51+eRO1i4xun3eP+Wt8pJVFwp6FXkELsOalpUh1k6RPTt9tosuVc3iOgfI
cXJrwrKGd1wryHBHuxtqjJeTEmsrjiY+DUm7Qf+omfm1CThTKpPyUK/YPAhHLprRv+QHh5pSlPTg
2ekd7ZBkWLQHzqAttFtfqQ+keZWdAmroCyg8665MAZ3M68rIFkghbrRyeTHa8Qlo8rM35w+iIc46
7TbMpzZO55yHolVt4YsO3aM2Rc7oXNu1njxLIRcG2zCXECNXcx5oDbz1mJPBdzCldFD92tYhb+KP
LtUfk2IhJqUVcdtD4tg3V+veSb87chFa9n3zC2DwaGvFyXfjZTKPZ/7SB5tVenSUEjn/nIR11iaP
ZHr5m47PtZFfJYoCPDGHcH5p9WZb03invlvYnoerDz2nZVx9N3zRRLOPRbLyc/9QdpxpCOSp3TZJ
DmoL2d02y/NrPXq7kIk/acseSbPTRx8l90tmge2tyZqPRtNvrhd96bCLg3wHcOgP3ou17lpPOfbf
aSi/dSSKk9at6r55xhYZpdnFRx+ni2DB6HDZ5vnes+PHskjVhpFJQfMXuNKj2wWfZLD73vgpWvka
coGbU3ddti4J7e5PG+FAmU3vpc/tF6T5P36rfaOmORSCaWygr0rff0jQarsDcrp8SyAcGwZOFqwQ
H2WCV8+jeIts5MZMk/LoHRpT0eBgswAk1r29H2V4skvAA/2gLccBhMLs8LGf8gZ9rhci6vprDnzk
hNTfipH+VOqoCljRUI33tvVe8tRZN5p/Hikmisp5Hyy54pq2DKv+3KXWuso+Oi35KnhPAj996spo
jW/7YbJLeBR+se20caHp7NGd7okLBpFqmrHSqnHtV8VBc8ermyIbzKNtY8md3k7bhI0FwV0qF+4p
SaJ9Yhvb0JxOncOpTU/Y6a4jPX+8uBVofZGwJTKBo2fxTvRyDYmKHoLWHDX7U5xpNF48k2qE5hhp
i/EALwXgv8QxV2UwrtIu+qnR/soe2gR2NrbtNiiS0VkgrDrKrN8ZHlYKu0tvkqtrjlJ76fjmctLG
nzxLXivQatsQsiiSQtTG6JAn2PsLmWrPNcvmIsir00SmuNStTWmI17nirJ4qtKqxviHMB4ube279
xyqRj6nDYKOpig/EaRuR1Gza5uts2woAhYBJvw0+TSdLbmK3fvPH8lFaUBucpGBnSvCgleFVRo6X
LDTmqKG2oyNH8sDAhYPuhJ7QIhyrAa5823wapfsI7nkGe1jE2SVv872r6VujHS6F6uQ7+RKH89pI
2RqNcuWkL/ZQvhRudZxE/9BZyWpieJAQEOYT+prkxpNdYdeR06maNRIFkb0vLGxOizxhS1Q6jEUh
yqlCTwbztmQbaLu7louJmwQrk3Em7RycTUvLFA8yb98jC+470q7RvjnWcK1F8R7lFy0mVdRmxWX3
p0MZmAZk7qhzOuvdALYJZg81XUpp4G6kA0Ahqt9x8jxXiwj6Rsg1oh/FidbjGaM5H/uyeW0pz+u4
+fTc8EQBTKU1pMgPIf25j04dtGv1uwp9eojoUhSTO5JOpz2a7ioX5Q+UvHVi3U98vFA7CifeFUa2
g2P/6uxow6D725jiUEDvTudybfrTW2oMjz1/XcdCYRTH0ezXni5/w5SomcmEK+rMb7UsELbO62wO
KHH6q+sKXjetwhcCOiqJwqUYxwf1fsmu/Ojd/tU328+8yc64SLZ40bcdWa9xdTMrJvRohUzW4/pU
TD+ZHf6Nk3TR6tlXIIwYVQymUt/q8FCzFbbnJF4FqD9Ujci82VpFBd89sYtybaI6Wiu4hJp4Kobg
0TDbAzwXActHkhhYlk9t/TQHTK8nY5Fp+PsE0h5zbHapXWQ7I940dLJxlSPtdoCgbwoYywCoJKcA
3c1ZbmioKM19dwqMQV/7xeCs2KA/JfYnWoELO1cKpqykYpses3kv/OIJPRqXq35+r3sLN1lZbZFA
rB23uOia+8GgPV2Mbb+arPwnJapw7H5DwHlcwF+zHjiXlREYKKdsO1jY80aDvqnsgNZpCWPUgL5C
52FsrNnVY/r3VzahhR1uOaPty2vZ9KeSc5k8Sjbo6cjYOe69g42qQctj/UTXmaqunNaDdHdiprtd
4skoE+ojUKF/s7a4S992jQ+JtdNICJi5froGlZFDgK5tRf6V7G76dj6XumbGJSrZwoPeDYOF7+Cs
76Yi5Ko27dkBLLxV3xI76metxzCheRpLs16j3o7WDsHFnYtlqYnCZ3YE33NkpxvZJPW+62mZh3gy
hMr/szwEiGYEkR9j63Pi+tfAkOZ2sK2rO9iXhkD3hW9pr9LPIPWF4fOsIV4KitfAAZDstKD/rbHT
CMGU9i6pIBJmoEQW97CyrPChjSoACHJb1wAKQnAmqoUMLzhDVMCHQAcKUIGsW7XtvjuaRfnDVg9b
WbQI6lBb2/LmaHqHCj5pV2bX14g9EHOHerasG/ZTnolbGqY+gknP30rZ8ArF04Y2e3teBBWpwH4k
92A0rZcy+8OQ4asezqThLpFXvtRVR2ZK7O0KwVuI8Uc3UcqhM2WHjAnJcR98odJ21QyHISLfizeW
pkEKPRYlSlgmX1GV8wnOu71jAGVoRQV4HLjiMsnl3sok6SiavobyNz0QsSR4NzogkQ0aoyAJPp2B
8jSMEd5pTQ0GR7DnHDmVrBQJV+n2iCZ76BLOGJIz5OZHp0yfSEb9TXpihjK/2fguT4+JMouae43q
8W/ueSx3b8j82AGU8zKzXrTEfi0jLEpAcJ4adSbXNWOR1lPcUANDcwZ3Dn9cuxhDl+ZGgcmyRhWe
crLVSHQXynafd9GKnSpuNKWJxYFlPZPP8RohaLevIIyPoiouVeGtU4NT1ulhdJDg/YF6+me2t66X
74j9g6KjBRPVPz7/7BcuETrhZNEROImwKiyxGBSv1QC2SXOmfWfaII7kN0vcSYeutDR0drh2PTSL
sMG7YeALsP4YqA/sK4GD37nZrAg2kuhTuTDBEULI39zYXyPTb5HKCNU6rKBiwCxDzWf9KG8Vr48i
CoIcjCkScNdDvisITdcjbWuTc8bIG8l2irTL3I8MHRA4b4dRPCM8+wgasPZxuZirdG+7zh7N9EtA
YBKibvDGPlJ3zpjz4HXGgoHhzgQfFAzjD9sqlZSFIz/FplGiJxgyAJV6WnwYfr/35mE16MZtSOIf
fciX8EWfwsT6NuvplEC8IGJ2/KOPzi71hlcrZlMixJru0Is+sPr49R+tfLN6O9oHrLxN6zZLm08y
LWngmzTsNpyNEXQv/ljspOwuZJocHFbFJCBbKDG1bxHqhyapbuQuLmmCkJg+nhlyvbl0CxezO/5G
Uf0Y0/UbvBszlJXUg42u1QAp5vopHLNnM+8uBgwRPYkeyy47Om1QPQytvqfD3LNLhCtAv7pgut8u
K809YJllFOLWe5rTP24b7NIxRJMFzzRGmeQPLZ8E8yT77CukvidKynkc0mE79gis9YFfZuxHF+CK
m344Qfuu686l1epuHeXZEzbq1E1+puI3TGhoFNSNdks7XThHkRsnzXfXpqUtkP2ECxDi55pcIP6Q
aYeg9wvT8rhoJoHPP+5WlZ5kSzLPnhqQxOiGv9DTcmUkTtqkXc88ZlQn5ykc8AIjaDz6uoESpap+
sT4cJmaK9Wye7TJ6jFvx4ff+S4AonaQuTBhlDGxmoBipmzVGkaun2fUir9vXUDJShJwpX9AoXxLR
e0u/jnbuTMZyN5a/WSH3xlhcMQqsY6NlKmvjzW4NrOo+EmINxTXdXkixgS7w7KgDlIHhn1v3u5q6
+2+P/dvdf/ux+0/88/viZptOFqOnXBlL3Kc4KQ2QNLyEtQRtHhh5cYBvURwKZgWMmOdbkeCasTMA
VKY63G/95+H/4rGR4Um2CGiLiCFOIeuF5WGKZneFLCCD21JUBw8dzj+H+11ScNq9mF9qvetbmGZm
ecDwyy+AngnQMSLYE1Z0NqNYtdiXqKdrj6hn1vebVS5IQLnfnFvjEtjeuAm8mIuyn4/54X7AQvo/
bzVAVN0Ax1nmkx5ayb3ndDzf+9P852aq/pX7/YpMZxp22CgrwLqUcPVhBNwAt2P41+H+2P3u/QvC
C3ve9//15UbdEhnUCNaLYQnFrdTpWfJgVbwCJyYg2o+rAxO06tDa8PPw8qAwSCN5YJwqD/db/3m4
P5ZDzdr73bdX9ddAG36yDG+yW0MGCbz0wQtpxyGE/Z4Z35zxXUwUAGix4gEFqr1LYXoucppvGRrJ
3mvoVZnDb9p6A7tUDvCUoPWXoOuMaVr5PjCYmcuk5SCLzUeIXmlqBPvQKy59XE2H2p5ADuhcXKf+
nNYj6A5HjEuEux+jU+ERYBFktwzEznnT+yk79GwCsHmUZyRZqJ+bflrPJXL+EOxIlv7VhTxYo2cf
/G6YkFDNNy8Z0oNpB+0xKsnXnOR3nURy1xcB6BCm6c1A9rqsunNrS58rqntkylDinhFrUq/3QvYB
tmyDf8ZEV6+lvJllDmQoZHJJTSpYqjytOZcTVtAcnaEN+3mvDfqjNRjNuXfqk1GiGpnxn1cm0l/q
8MULsuPspKOSDovWOvemZZ1hCfDpt8ZDoLmX2ar+ijyN1/xId8ZGtsoL+1THsauc7Ne4Hb29MKzg
ITUDKiDMZ9r4aSA1XHqV+duYbX4qSup3iE+nLqJk4b+JNwZ0CyZe1dSn/RvVXKn95msYa7yxVllc
tGYuLnP8l+AAB9nxjPCa7mLS6+m6dXlX4MNR4uotHus0L86REPlZ156ZLo0nZyaSO6oyRiq028j0
Hje9gZ2f/bk4IVkXJ3qk+zAubmYoBa0sOT24OwKD/lq0CGZGbAtX+gQumnOIfYCcqYmFiVI1n1f4
MCkZTfr9RsV2M8qnM0bwxVT45AapZ8LsSWM6R3lj6EiFA+F127siu4ROvvSrvGYl8jNYmOY7652+
o033TAGy1tWbyEQJpQkDlZyZHN8VFZxZqXSt9f2xf758/wpKSrzwXckLc5zjXVFZGfzF/M3yvZ/O
nR9KXGwLEgGe4ObQQqvPkNcOiRa8jCPsufHLldav3iXPUx6eUrIt2Ecfh9F4jtuQIHfbeMVVLRea
X30KEwKHMdOVlfNtmPvumGfWytZ0cpKpFA0X3DkDmJ0mllJmh8qKH5qCOi+RmKuhVsYWmE2BbSbW
e2dZiv7NLs1dT14OZEezwkOHSzhCIOsG1KmoZG8yzMYlmVz2svB6JihG/+yzVmmj9ziACKbZMF0l
kQ80tA5sb4EwYBH2Wud1CIaTN6Ufg2ZTprLx1N3mauRIZ4z6kO0YbVOWjP46cOCWDEmDQs+qLrk4
tYxRwXL2PuyYOo2f4G6tIAlQ5QuCFOEdtyAPqj+DpAgTuf7ZVRh5RO6vB7SJK804ekQ3LYLZ+uuw
t1tIg1BGJxxvQcyVfxpLOn1hs8RgsDfca4BqlGDLeKOZ5Xgc0tlbjnn/3rnWzZ5vswJ7RHV47TQz
e0h8NBsZoB3TTBdVj844jnG4amcd5gUXQgxUMxlgstfegorJqxkVzHbTclc781cAfoqNa30j8ZZI
1ZvjnLniP/ttQXdYFC8TRixtsh6kNJBOO+6jZ0T7qoXHaVzBxE00yZlZlF77WaD4SEt32kyCrV83
/hZV6e9Rx2pXbQRKWnWM1HTTPBqIQt2w2s0QulYO+zw0IMllnnUb+zEvQzahwDYf9ISKsjH3HYOw
sTC6RdOCEy2LamkQkrGw2ORYMXlIVokItoK3G8XDqSQ4nipuFTc6KK48Ra8/4sSxcvkLP+NboM1c
dMwqdUw12zrxn/DzjLvIMfGKFo5xlOFXHxnmW0d8veU0hxwy/T7uRmuFHevN0M6S+qwqUaDYtfzJ
pMFluj+UVfTXIExrIXTcynV29SnOerNnZxyiFdNiAyMXuJmSDbQWpcusZgWOmvmgSsnG0o+Tw8jO
FDGe+hqld03IMhbi5ivxWjr1KMUXgcO2jLypRfjjNW5xBJuDVI3NzyJ0rfIy0k5YmJO3Ey70PHa7
xa1uqhcUU9+9nfwm3Q8BdM6mN6dg5c7hjuuufc15sWCPLEyI3puRHT/zgPEF7tK0yvxJ0Dtr280X
kXndRtJebl0bK6n0iZNrx4sRjd1augwfZYAuMFWJBc5XRGrNxmFHydt9qZBXfwSO8Suj+eLGuQlo
ofbWydgsCyb0izry9fU86Hy2W3qFrknZTNMjmqqQiWan4YQI7FVkVYSSRnbH82nGFQFF3sIN5SPh
tulaM7G+4jYy17WY1r5GvlYPqlrL5mdtTsCbYOmDknd2yjbehrrxFDnUzCawjCXann4pQA1gOKN+
y4rfUUuHRZNMbIe5stHSdU+Jg0SnxMnh2dgMKpRvPkB2p6ltZmdov5zIWwuz/uzgeG7dqn6kLevv
LM+4xAylaie6ZQrqaTGpIKgzvDGz3tEZ8s6hwCDdtJW+T0irgDrX5TsfSMbacyDGlRker2YcDpbV
/XXl/JoTAczvdg+Ewz90wZS8Zt0lspufcOyfJdoDCjUweIMerOtA33ZJcKXLAr4plHSf8YFxtbGJ
GQQyFoTGd62NwyI31G5Bur8lHeAFRemwHhWJFCKprtCkvYKUptBKcdbzJ8AvtQvbW8StMg1ntCcU
5DRWuFNZ7FP+smXd4iGaFBJVC3+LBkQq1zwLeBi+0Jh1d5MqlGoaAVWNPN07kb+wMhRwVVfo1VJB
WAlenRgVA2bVRYPHTcFaW4VtFQrgCmGMEgbeBy1X8hPOdF+yraOgr7rCv0o4sLh2tIOt0LAN6vxV
f+fF5godKxRENlWU2VSBZYfyjYwz0nHvj6jDrDC0ZvRsKSxtoQOoha2RHd1aslSFFQDbDpLtP3fR
nGxrG8wtwA97wyab4aIq/oDijgqKe7/l0kTeYWVYT4qiG98puvebc03DOVeQXUvRdmewu/fH7wew
PiROQOflXrvT4fUmCtzbKIRvpG7FUH1dhfed6KfyESz2ukL/VgoCHCsccHEnA7cukGBTgAs2FThY
KISwgCU8KahwpPDCXNyPkQIO8wY9VIpDDAccGLHCEkfwie8PpQpZjLKkWMpWcYyHBqSxhG2MI8ff
edCOTcU+vh96hUIeK6DIAjoyNjhi3WpE+4FCJw8KopzRBlllCqwc9mAcIS2HvOPoAYEvewrDDKRk
INQFNDPmlfKItgQ+twI3Qzf4NkJwjQVM5w62c6cgz5XCPdsK/JwqBDRyR33VKSx0rgDRjo4SL1bQ
aEvhown/+cO2tdjkqEiPA9sTMDEMLpJaBYwCoKa/zXhKQanpLVTHFk51NlTm1rizq3FFymN/B1qr
VxnHGlRrhbsu4V63CoDdKVxK4eAdNBQeW9xJ2fcHBfRsTima4DFAbazL9dpTkG0BbTtV2G37/g/G
dNwAcpcKzd2rFyEcGRh0cLulAnjXkLzvzz1RcO/7LUIRxKpT6O8GBjg+7fix7vmkGfUfU2HCfWa+
mQKHlxDEW4US12GKRzZwcakw49rcXdqcJxDjnDIZwa+w3D9UReMtcEfCqYVXLhW4vLkjzEPKuQmq
OS/0BuN3dmKsXa08wOfohEINELrw6Ca5Y7gyglBh8qEMhszh41qPN/ajfQsGar3Jl9A43U8L1nqi
oOua3mwIsMQ/qIDspkKzCxjtd43//7dD/J/sEDa7q/+dHWL/8xWVeB+KFvzP/ue//zfjn5/4lxnC
MIz/0G2L/xk2YyZXBdn+ywxBWfMf7PcMxzZ9Yt1wJfzLCmH7/4F8jIQzD+cCS6HKyPyXNcI2/sP3
Hd/VTctx8IXp1v+LN0IYpsrw+i/eCNYEQiJ5Xj4BX7Zhef+WhswWXXaOCNyzMSU9YPNyOURxSL92
hrRVxRn7nixiSnQ/VDGxkW4YIQwQzSEz4gY5lrp5PyQNsihiGICFq/bH/TBrUYPFgsP9bjkmA+To
LNpkgxnvrFpjE68OHZXzIbbMf9395zHoa1v4mlAgQ8YW0L4khioO91tmM/IgAF3wQCIAPDjW1aFK
BM20+81AAssZegEHq3ybpVuTNVCjI1NLgXCQx5d4GuBNU0DJ8+gPCF+jHOW5x5raCOZvEGlotbh+
OGxaLz9FjQJjjQxWfHoCVttxsSxcHd+q2DdT+u0XLjsuVHKHiDEbU82oP+ATMzbSbK6aw0N1Cw+b
3HqW/lBWN0gy/UYTPKcw8V66yd8LfJsxkpq9Zc6MohtURo7jVYdx9nNsHOpmg8ExQ7qJzNMyRsBA
Wr27P0+tcsEJq2eMsU/s0ePKLJwP94Mxy2irD/FlJJdsF9fTLqRzd0jJolHdWanQgGqGmRHJtDFc
LLBfSZweI5RnetuIvQl1p0LGtw/DATuuGPfYRp/yPJYgizAJKNY619niYAwQ0KmPPMbY1AP/eQhJ
vf4vdyeFXV8VQ/I4eka3wStYHu4HXbX87reE6vvdb5me6e4yAo181YG8P/P7QdwbkuqgzS4yv9ym
5d1nHcN/nk+bJP0mTLemtsueQHYbCzQsgrFE+D/oOq/dxrVkDT8RASYx3DIrJytYN4LlQDHnpKef
Tz0HmKuDGTS83W1ZIhfXqqo/xXa1V1ZSA2fYqk7y7EhQ5/iDYyH4Osy5ogUq9nDK7QVPApCzUg97
a1uwsxIpwVeLI4VwrHAp7boDX5mdb2JUe+4hC8lOg15G3CJcsYaGyNlloy8TaV2x5K/Jn+QAxVyK
9TNyY4T3MAWTOW7hBU1Wg5XkCPr+U8w8AzgcSlmddNhuWSXc5nbxJJvMrpbjYONHwUnIIYmZ7vz1
EE/P0gL/IsgoOgA06jiUWqgBLZSgCFzAYoG+TehwtfNKVrqKkQ/8wYWau9pvvGO2C3uOPC+cbN8+
Ra2VH/OjEnvaWeuAfd+XDfhlRhesgmWRq7FIBz/O+KzQLM0AvCtl2AmvYbQq3a7DTWk+yh9Cpbh8
2/4j2mtnwbTM0G1X7RHZAVcCPvPb99lXKxtDtEReT28ujxUtiz3mK82B7+MJbunuVzInn2SJB8YI
6mGVn+DhAMQpY4ueca8D5T5GkApcYtMSqojrrbH3p2gHVxO/xem306yh/sYoT6f1Y+iUzIvKJt0O
3LIFKre4ui3ePkh5TFv8KqGpQ/lI3WaD1hTB44jGVV5ApekOCmkgO/mkXFDlSjP2EAuOGf7mzV6B
rxXa5ZEUiDnedmLuKhTKoafxbB5KI4Dn+M4VhcOUAQS56VHDXclqL/lDP+Vn0023MR5XAxk8S7P+
xPpRDyDlCNxFrCvvPoMX/B4MdqT+W5dtVGqGH63TyRZ3U+VkrQOf2vhQVsIVL2s+DMtW/VJ/xw8A
IXQ5C+xGwKDsHmsAGT60k/4UDVlGGHn78XcG2oJ7Vexka1lhpwjUM9oNplKh1e2T4tivqjN+7zfg
vvoKJISJHYutXxklYziL5iqFcmbTumM9zIKapZ4MEIs/o75s8UTU7PBWL91oLsKT+oA0EnEn7BEW
OaIgBnxuu1efzusPvxWECZZMMpSr28lC+zO/aSSWza/6g4XQV/Rj7tl3psbVjgSrlxZynux1ukM7
6y15cMRiWe4aqCatLV2YK1W2uWDgB9qGkIjkxOA+77dTTrlrDxpwkIUHzldWuEUaGKyHzCsxuvup
Gm+Acuz89GuYAv0aZpN2UVdIAYHZ+rXpgC1lDoIq4u5oea8RMb4uXiylDZUSJZKDg866fdGrsWdA
LgqMv/zlTWcRuxPmIe21UT7ZO/DKMRBVaz8EHqb6YYZ5VebUDGzm8tf0sosF4yeOnpSXG7H9e7n1
J5RAeIs/behrmBxZ8A8OBMtxzZsvSDue9Ch+kX8Dsxo4KuBry+8PQJri63SarXCoZ1sc/NBV5wOD
CljS9uwUfb4qe/AKwkSt4dbH3mte7uIWWqlFiiL38tk49/tGFOflx32BvX/eBulO+IYAzf0dBJdb
z7OXf4xP5+2EHRF0Zo2r7nx/zSH8iO8ZomMKnsHnKCyxthrIk+Ny1hGmEOQcdOw70iL9gKfbww8S
3PCLIc4TDQM26thpg7bERBa52p7He5+t4wf+J+Z3eGjvixkyZTYQ5ddAbyPPrCfMvfFa9Ke4WicA
yEdA41HweBlcA6HIT8JKF25EKlIWeEWzqr/RXl/va5PB0rRLJqsPnfA8iKQpnGcaU8A6wPA3wUc/
81vpjLulKO6bcauLfzjsEccX4mDIbpu5dxXlm5ulv1kciMgo4Lrtx2uJNhT+J+3J8XW89ze5+X1T
lHl6kYvJuqfwCJVW2piE7pWWlu14DTU0LZEME2jBtH+o5yHT4OeL0TatEiGqrZPeb08mu4gg0Sei
UvtL5/wPvot3H10+GPu/6FObLZ7fIRML6wOuxT5Mr4m6RtTJ223t13qY2/drvUDfF3H0LQlAQuGA
zcYYfhMUx3AnyeY5A8DOg/0oZ8FL9OQC89ddUTMYdVHu9YPP2wNLbiYHj1ipWCdokSCZW/BqW+fd
blonRhojXTjbmKM2ez0ZkaYsk09zoSzig7acAnWjbF/b+8lYsKIzS1oKV711K7aYBEQfxSwmzsCQ
WNBBFnOebzPBTdmk2EK70j1AapnLRxkqz2xBoMr9kLrDR+HBM/Kg2qfYs3n4W+bwA9tNMiKXWjPk
n5ag0t4Z1J47OPvBKl99enc5GN9wMaEHUJpto6b8gmdLxN2LqKTD2xWeuAPRrqDyw8cjmw0SGjZQ
sLmZtcZ+JbnMsOXKH+KPV+F1s7XUB71KgMlaw3Ist+XSDdM9wqEQi08BzZhVHtiITu+XYoi0fUJX
prq1zDm6ZMwQT8KOhGEJSweOXg0ME+ahFf9GyV6OsWG2ECVhItciIZAJ3LQHJG2dk2g+bEfGtVUF
kW1pJmcdQwoZ6gceDVb0rV7KtfmZEb2w57vIP+/L53JEoUylYRuXqnR4SweZntmaVqNvPIiPccRV
epgah2kmNpt/gu7UG7SMCBj9luwoX3bIyHPzW7sX/H7/ckN8JBfdvNkOS+WzCvYaNPrf+jZuQJCM
bclrvNznUg1ydD7Os3PiYZ05yVWEGvRRF7aInmHJNWIQO0GRFqzoiOVJA6mQctWkV5jDRemTs7ID
LqjxO8DmHg9Q5sW++DA/xUsHqXlw6xMqamZ9XoqY+jgtqZV4F/ig4RTg492I5126oO3Gd2+Pu/B+
ugyX+sT155dF3bJERGzVGw4Opu12MW8+hg8GMKzY0sEyokUllG7yhX6WTq9fIoewi83yNVj0gjZg
KJ2WZ1B2w+9uV36pHjkg/wazrCFHhJB/x5IleB66eXgUPvQfFk7tSyexvUBCmp0lTH2gd7Y2TYQm
XozXEUs7DKH6rzcQfkZHCKugaoMaOQy64sLH1bZa6ooHkzxJPKTZK2I7yJrB/AjCbn6L960KTdNr
OjcNOgJlOldMDpHmdr2vIeTOEN8wlvaUr3e0MSEpX25TbYsfzmkTTCXzlDNWZE+/+AE799tN12IF
Z8v3E11VtW1P4iPD1/9qYEroJbkH5QvYsGnW0N4xgMsGqttdf6gPtbyWIrs/KIVvJvPkM8ItFSH4
strhMYNvSXVMvvnwleIOW34BIrEwtc1oUe3k3gaDaRBc8fP6RhYdIVp0htVs4Y/zTwvQBCnID2o7
x+w4T6FgwgSy4tuEhfQm2d4vvKMO5uwrsvNw2xd+nztQ9WmbzD8ChO5vVZVdqtj++HV01MvHmAXd
T5V7xXBNga8Vp0Po7lFNSNthzjXPYOauhhejUbDcNwyBuNKqlRfZRnWD7uJfgtaAerzEUraQjMW/
P/S3eftbMWAY9e2uEJXcP01g4g5H839f/fvevz/+BSmbokqFYcCBS1tI6yUCNKW9x04NpROL0aSi
2qddRhv4DpB5fzVI4/99leEdCpb6/ptUJbEBm6flaIoRwqP3PxxnSpsH/+9PqyUy3Zk2UEfOAj1G
hpMI16omNlnOqRTxiikdoaDP7N6/UDbezabCpTahjmBdtyANvCWScnKae14vsPfk2P/3pVLS4mPA
PNjyTmO7bZ22uIS/xW8kM1C2xTUtWsP2aEeh/Q7OrbHxs8FeIXmRpTLyW3mS83eXMvyik1vWgaLO
e31hlFb+wNTHWNHxxK0FbkcnQeTBJ57lgHr6qkBQHuPAZtFMrnsRdoFN2Kmp+byoqm26dW/ptnzU
jsp6khjELQXDY77MYFTW3ew3v0w7wW2pRU3SVan13fICDHhfPe1w3X3KnzRIryWffhMzDbSIMg80
y9xPT6fz1M9uXd3oOon+YOr8xDEVdpABZ9oqc6u/VAinPuEp7KSbdmwfwuSEvy15zYqlfha+Pngk
dHPvp8pKZ0RFWvJv/xPvaFLL9DB7GM5sD30P6mDyPMw2zDDHR+7lcwoPKbXLVYunK1WS3fwJUH6v
OKf+Pj3pFlP3fep7huBcOoiRG7xQ382zNWj2/bP5LW5VCH3RxoQU1bu05OIh5aDf4cdCZh8MZk1L
PtdHjA4A0PBTZto4W8Fo4/zbI5cFcKYeXkMsnKhinx63u2ytCUGwlQezfbsI1wOUyM1EwA8iNN2C
jgiLVvwZ4A7GlplQsrdxQMITWVsxW55jFmToePwQL/U6kNt8vXvlHfcoxMJItkrMyO14sgYvXLEq
SZLOHyS50lP1lyeXc+BSC+73aI/sY9Hq/qHb0Mjm2vyFIdb6Dn3fbbxooeCeCRJtdX77IGxE/eFV
K/JoJjsPUHE2tvmARiwc26eb8fMB3zgIhwpIZq0SbKxzvh/on5UlcxRpKbGxHBHfkdyBFRgg7+DG
5NihCbD0g4j3A4oHqFM/ZZBe6jsdPjUVdg8WeG3KQX5CQSU56iJcqm6Iq6uDPB779QM0WrJAWUaG
avEtbbAVH6Ekm625Fudo1MegO8VbHFn1S7UANoe+uy1uzyNAgELE9Y9uK/t77+qxHZ7aOyvT5r6Y
bv8AV1S4y5dpoLXUIlf+wfihpKMSsD62+Rz4KGaU1Ed5XgfjhbtR+aZXbu8MhD5l1UpOCE2zNd1L
9y4Cg+imlp5JI5CwBxcY+M+lA8X5viTwIHS47WXh4J2LOTsMQdiab7FYgCcmX7SNN0KSVw8d4ycO
zsxmYCZI+zemdHzLUr4INSLqxfgbVVsR1jO4hvTu3xR/tKeaX87fwzLs994oqTujQ4H0z8SAGQF0
37P4hxa9X9FHiqE93F6re/8F0wc2BIamOb6HqForG54pzRCKxO5r9sgQaKKysF5MJ2NPl917eHzr
xC6eeB7nmKYzZiJuRArGp4W6Edl8jsM9zzhzsEv+iRVd+PI7UFHRQbo6PiSIOUtgpfe8pbGb23sV
3Yxfpgg4dxxZGMQ+8xgyAOKGd3umAsKV5nv2YJE8MbWwRsGubsrLmT2aaZ/BY4m9lIHEFd8kIlU/
SzjoiVOk1GrLftdsIMjryEYvpYzdMZsk74vhxFzbD5rDlCveDTck3YwytNBmjjXNLqgVBd3KK1f8
JdmquU1IeLlowxqF2IvjO7RRgBl/DfOv1EPXkN2AESFSZr7A2CeMFsOaXDJHd5rH3fAQy6hrpbOy
MxEBfrzVyVLvrNclu5mHabbJEnfoHEmy03SfJh/khOcXwtMA+/vaD4d1M77HLG/gLt6Md85ehkPh
6i548lGc2YCch4JNj8aBoQNzAhKCq9XrgrHiog8I+XZabifE3j1jLXtsXe5u/ZPseUhC5YixFGkY
LwXc2csmP3suTKAWzcIV54TLwR66aBZUMJpP2R7CRLUuhzNTL06i+2z3NCkVXI6c+qG7+oYJGmDZ
hWe3FS00NFttN+0K09JQ7LMrrRqKhcLSFuiiHFbT++X26Du4j8RaTaf3ToGFwJE7zyMnXMDPjP2b
b88OS6ZB+eDUIIgtjtluEOATAIA3zom8q51+U53OtHFpEX+JN3nnxuFo8SDDDLtHEoym5wL/ZYNJ
KEkGulVQRqALoIrRLfYu5oiF8PvvenNjSMPCcNIWjU9HFG2iAzKrmC3ps+9+ucXSfob3M+whpHA6
Wo3Fswiywq5ll7AXLO+daoJ45zPCMn45ao3BjiZfSK8a8aRcheYtg4Vqoku0mlb7MRzk35bbfORx
w8guG1xG4szuYsGRZe9tvz+4/EJVRXVumZyvPCiyxWb/3ECvo/cHqe54rK3860mKGkjAtWExXqfb
sOZJY8OG/R5jeoCMQ1qn8UmcLVFKEAMzB1on+UpnORVzOlSulYCmQPYG3X0FPLUCpq++ijrzvdEr
9Le8d663emzwrqtcrVgRaFIuFWJ+XD3HNcEtX/Oqswlgr0bPyLYdq/EncmmPPfKLUf0TqadJH9rk
6nUwwZNs3LqzRRxg5gRV8JnZWYhs596tYTiN1pP/CGYPvE0YfnLD7/36WQahvkswrWhZCnSVHNvJ
uzAS7nZU2LBGUwLJ8SvgbzH2Mb023WPNhGkTgfFrjg0y4SP65Lut5Z65Yfu1Blc79+xa1FDyMjXJ
GrOHX6k5Esfc9HSXG/HEochQsKNL+in2TTgv/NiLZjtuinJRT+E+PKk/2O/rm54wb0absKwR9lph
YGLgwezXkb7jXbhsRrsvSHDweUZVDtjSQi9WkVNhiaeCB5MkP5bEZfil9sIIpgUcslumPgc1tOst
ORQ95rfW6zFyKSjn9u3HDBnRGao0QR5ETe4bNpL3ODqhWyzmcel4w6E5aYvsKzmIrnarUF8SpgaX
6N9Avxvm0gULgj+zDkLc9b2nDayTz4XxuyyCxofo88X2q7IsTxySSLXFIxf23r2f3eaXWrzHgIsu
Dgewci18caQnC/j5C2NdXiXUq38YYuEI+jJObTtgx4eC32dik3AP7fsCID7nW+p7sCoyssRg9C/b
0PPfdB3EjWpPRuNEVlXnDKfBDc8ZTwAF3sDBh1FSgCglW+aERPw92YFNCzm5iKLHZQ7MHBOylLwY
V/Ifuy4pUGTB4ky5ZJW1x/yH8Pq7ldcOBpmIilfTvsXA7BflBDu4Vtolc6B48QL8GH7hbi3iXXUg
t9Ktv3mTePo07YphaYl4urGqxX2uUrr5cHVl2vabca42qjsusQr3cnhnLwsdDU7+UJn/OJZJ9UBS
cKL0mi0TmpJFupK2s9dugmXPjNxWHIrzA3tUrQQyaUMAZJj9zN5lxl1ahsbqWdL3eC0mHsWK1q5/
mA8eTsSK/YXFIv/IrcP1sxC/n+8LmMes/tN4ITaPB8rh8v3c0o/Xqj42JzbFmPkJ85uPiDLBlefq
5+thXl6NP52S0M5unEszdYuxyHP65qCh/L+vlBsmhk9taXxTnQhPO8f8JJ4/D/iIRB+zfclA55ig
XIWtwXJbyR9wy9NLH3S/KX3PIt0SHrcXrzPy1Ofpy8pW+VLVXQiItHs4UxA52xKaTrE/L11zHWJt
aT2D0cUDKqcCn7nxWfYQ61rFKnKVgCypnbkcg/EwXCXfWKFZLWmWYBi/Kwf8FqjiMaP2uBu1dZcp
pFyqiyfqsgfK7/7IHtm89w0rfUg1mmu4beh6aZ+YORsQcenG2PmoJku3rjBksFTsyVYzH74WcMCH
GDk002LrMtRX8Ll+eWSgyZ0N7RIDVcHFLCcz5kXqGceus/KlgelSjnoe/2hbx2HcdOTtyzaCTl9g
UF+ysSbMopg2LDpKZDlIJZcCEe+7b2lRL9rbgKuqR26PfMUciyCJd8XcoX+nOdzS9VGYHlA1STf4
NfPiRMe3BBAgtczSTxU70TrdILVPRWzdkUy+W43mU2TSyqYfBji9sXaEr3swXMc/kY9XWMK6ugqt
1323Z9RTxC6m+4rwH/x5CTk5G0vxweBq1mM2So625D8P43mo3VnrMboofghNMXhXTPMxH8E8vVUW
2stD5CZHAAAMN7nhbolX1xNzdRTDb2O6crTlVYu3W8c45TZ72uKKuc90nF4rxdV941hdQ9mKgKAo
xmHtZQxjGJMc1OTW84mi+XCNhuMM26XJhotHMIi8YpL+HTREOezbwz/prmVjcAB+QWCyITkTI3K2
kQDtlvDT2vqfcgb0uIduFhITBwIYRDvltZZSp2FZ2KTAVMaJ7Lmy8WAJPmmDU1QtCNh4PxzQDnSc
APmtiN9bDvPTZqL4XVqSHV4Rx+Ce9WIyTYBBbUU4wsC+P0hYSt2pNIgXoe2kxZu2aGCxR+eB2Rnf
AwE5PBI8UJOlE1GzZteGUQ+aEf5MHlxCD2xxV20gZJJH7Mpeuch4eCiVOUjCNfmSXvHVnWePdhX3
FuFJ4ReBRrgCsf0mf8VkZX/tpzG+DyqwPs1vFs0SyznIoX/KB75IH81isHsa/umm/hGjBNjxit7Y
6BPb1WBmeDxp/Tw53IUdtjld9cY4X/dFLe5erw2v+OwW4/X+FglbAJISt43Jf+cL94WRkH9tz1SE
BBYgHT7baW9LL2y1rOh9Zp2kB9Tc3Agk0we0xJoSMyjSDAXDfzVX6GTVC9DNBiYiSbTz89CX33UE
mCiMZ/IkkRsfVIpytGFgdFelX4Ca4laG33kjQIjHmsIxviiO7xuNmCKUhvNhQUEAXkjj5/Q8AN/5
Z8ZsTXDYLXNzP5v5Ebb8QX0kK2UyKGCs+BtDlveR5aCr+yJGLKwtgu4S0OB0C8AxmAylQT8DGhds
e3gWN7FX03ytwxvsdIzysIeFjhxw96iAkz3hs9jb8A5eZIbukZgz/8SqIvM4ztxu/dzGs3WDWgPW
KjUoJi926LNlb/i4VMbxlWo5I2sYw5hXEVCjmV/6KSO++pz8hJrLUs9WiW26xieTAJ28YlovxkzZ
noybDfBp+4HlkoEI1/T7D3p4AEXzs0bXx8AkvlTJhkd6KPgErvA7fBPYhcPRzHkfSD2+6Yvshtyb
45sTLtMcNtf+iED1N9uTbzfO9e9Csyo3eXqTjCnOCla25s+uKJMhHnLC8iQlHlj/OCGkddvaySeP
Rfveq7n5lL0fTlV7oMngZVCYJav95gBVbDRxp8Jw8baiTMOBP3HEM4zUrcB2JINMvahtqgHhrxsT
/qDgwuvgmvBiXQvW84So+5gYKO9cWIBGHjxvKWaXu/JUFIEuBIALIA5SzMwON7e5FO+m4WzGLv7I
sIVwgsCvS5e87pEw5/E1xjsOsCBrXXWb9bTO50SQBYyOWAtUdthynZjLTpHzpu4e9R3WIbOtvOB4
VM948njNBd+Ekjwq7OpOMoRujP/zVcTQOGEshU8VtdgxPL+OkmJ1yi0yvJY3CAwBlBUYzMlxEW7t
+G3uWLyRKl2bh0/vhZAaQsrzpm00t1mQYNPFdn2NIBvEJ7IYVDf6GlObqAf+rwQThN9pB2AOYDRg
oK47jCwpN1RAX3UFeIolkX13gbGuHTDlSdoJ82xbfaQHDnXMOZAWOViA/gAYxfSj2CjMARwwTQmS
o6hu48Ww1Vrssuz0934RLxO9L4X3vPrMfYJfnJfLVEf5Ytjd3pj/lwuyjuC2y8v6lrukHM7bU3Tk
46jOXSLrj1d/zhFxMnLjcz/X4XZc5z68fPCU+I3QoXFk0VDbpR/1B4/m+MEiY8OTK292VK4GG/d2
7CxpbraYN6z64lNkhHHWGMYQEzO60D7TEUzW1lvsq63yN1eWhEUYzITAyjiiufaUO1nQTAFKkxQH
qMSb7u6M7YWk1MQrkkWMjqlcS0h+9HlXwtV0OzI7RrAM9DwuWdFawuq3YHyDP4yybxD/got0ciHz
hJnishc20pqDpZ4WQF9cPf0fHhfP8MW2Eqys6ZI+69/omD3G3M5/AYT3vDwr5n0TFs0TjSFbnR1d
mmX9W4ssEY50S1+RFqxaxsEQ359O6f8hS4y2KgsIEJ4tRjTCB3eHz/jOhqUMu8jLztHX2haakC0u
jcM7OwJ7nx/Yyri5gnfbOkAh6pd4qS37r+k7kXgGrfgPnGPeburRaivMuP1hOJPMICkuqRSY/uT7
8Nqjqmayq691H274UaS2VQE6/VfnKJ1DuZGB2bV0s9b0IEJIARX0a5RKIDqAJ263wP2XF5cfxrIM
7ee+PBF7iBRmzu4g4seCVd/KLKCfBkh0JJfHoHIqhRpY3ZGmepjAm7/J7mptaBGn9JdIBWLXeE35
wu/rPT47M6t1cxED5QSkKDjFUfjUDuNnGAfSXJ75rS1/o9qPfpCDE+BizU5COEeZ5YMtnvTJZ8to
jvXiib72Eh7ZFDTxTUSbYWbWvZuUjbEeAnCGUrNNfJwkG6OUneQP38muBXwTdp1oseLLk/KpAvJE
x1R1ypPxQH45Y/iz7D4AT164iWIJgh+7NX3wGu2+3osPdZls0Z3JtQ3ZmwoPPsp4ft1qXwnfUGvD
oIG56BGQeYYVvQv7Tb7KTnYkKZMR6FFk2GwbWyCfcnKy1dcXbXXChCEYfdzo2199sNpTxVDIhpa8
5T1GR5UN7xifXke4ARg0dezgZHB3c5TTaCurh8nPmKu/lAtKJq4fEjvsdHAXwEaP2d0BVga4hTfl
pr/TUfOe+2b5rpBHDl6IABYUkhMDy2W7ybbaRiBCDvSr5MFaRl59KPfmfLZLnGo3+uoDt1uStKCF
LOVgtjNMt71GFx7d5wIrs326GRzQRYjRYuTCe2EsT9m5d6R5TmKJLXsClA49gIfHmIXB/EFh8yjf
H6K7tLd+o/FpgW9/3iNbHLRXoJQv57kUMODhOtOuP638pAbpQQvd1eyvguTP+DpAGxBVpP1aP8xi
nqGL61s3s6B3QHRj+UK8YeoAiKgvXntFnmtbSsyk+jAXBO6xfXL0VCvWZblITwWZLl/ag+91WIL+
skWwUKTPGDoNlf2lXpPyS8UWURE5lbwbWjcGqZnQL8KnQ4dt8QnV0FfobCubsTNGKiwR8aPew/sU
gNzoqLHTib+o3kvlo6dIermS7ONNaxIb/F2teCXIsgYhVvhbnIcj3gG8DjnEVPrGUl0Srotp6Ef2
gVqCwUtuFZ0lMNmGiHls18Ii+ejmsKi0fyg/XeNBXj0nZ5hTqZdsfbxFTkwaxGdgXICwsa3I19In
c93fkapqFZ7z1ZsiFjp4VN2nubmtvp5zHq0X89QrnBBwGyzgOitdCRz30Ofc0tzeYcTChzvXV8yv
UA/AYWffHq8V6C7TqUV4htEhrLQ9U4GWAfyNk+4jSRbGHmLZHprrvv2sLqJTU0enXvnFjo1pDAIY
heWjbDlBOGm0BawhtYKGxiDcptCUqnWIp++eKlvfSRPJO8StW129nz6a42w3LGs/TeYRCedUtufa
Z4PZdqonLM2PNJxrGxECCScz44/Xt4CuxYEUs4yx9YG85sF5ZMxC1Ts9cWnxJ9902Amute6MZ7Du
+hyfTdxDIPUy8bfME1YsBuWXGzrd4pre1/nT0alrmRjzXROZkgWkOv1Fpm1e4w8ahpYbGfopTZNb
7epNTM1BW1PZCC0LQlABiH7aLzrVqPfjjXm7H2tKbXTp9bwlmU0McB6hnrwPy7zcxGKgfWvfCe7x
XCou4krXMWoKgNGjKz1Vd0UaOE6uBnAlbnWK3cxOdgMqo6A4xkG+UXgwCbj+EnacdKRGZ+FnBYdF
YXGp9FNDgO1ROwRmfojS/aAEhD9UQK0Upr8V+N+FGgLnEMqMgjGWUzFbOYXfY+LKd8YcNo8PO3Vq
uFkRDITGSvaY+B0GtRh30eqp+EVYtQRbNmCV1QXTZXBXhldgTUhXIUStCR3y7fTGa+G+R07pxNbS
u5q20D8zyS394RHlhM8zBdCWMw1LkndDreRACe8N+YWP9IzP7GYc1sg0sB07TkH7SwzeEj+Jon9j
C7OP5pJAUQ2DZ7FCcIOP6VPF3yTAxBV1FjQqdj4M9QkMZiTXPW3pe1o80WnY0etdwtLdMLcM7Qbb
Mc6qCqJMzNB8OI/tVp+TmAWrB9k2AR6c08DSHhEs5F0M0yF8Ocq4IPYPD1K586hIeMNZepXuUEZL
S8CLPCa+rXDIfeZF7tTW8vvyV7KbbLGjz4RlP+7b4hC984vWGQGoBUR2HACcl3AWhvnQ7/IJhyY7
A4MsACbI8Vwr6WPSFgTOlfF5MhjX5AFlCXUZtRBFgsrtZRhCyU7ZLbtG5LFXcjteMVy9lYnNLqS6
yZZRDvWORoIbw8OrejB30JM6XP1buwWwLgJBsCiM8tKTiq9QnTfjaka4fXJmY460eX/SHv3uH7Df
vdH+/+H8//4TH0xUiRlupf/7i6cRvqcjNXw4fgDVNj48WX0ffISs83/fm0hy8vRW35EKQBKTIbok
E8KCa3gSSoGhnEY6/SIKh45RCl/pJYx6QiFJQ6tX+GzQK/771r+/lHHHdpqW0fa/70mvnL/Gra77
74+ZNYYGVWX6SNsYGcRy44pj9CMNb679v+/V77+oEqj2//6YGqQH/77631/8+3f//RFD7d4WkeR7
OchGwR7/vWxqKOx47y///VMsYWlMYjlZ4KlTb8N+PpZ04+oEUaW7BwpvVtIiw6+HpiCtrvVJmLPl
uG3x/NMmR8vd6JR007oOp/14b1pEfty1gtzlrZZH2zR9fplKdlBU4UsW+9ZTU5WMBOCNKJnmkRC7
Nc9rd9+O+aj4zwLLnDK93klOQjGUjl4Kny4J+9F/tU3oZXFBk8cEwcSkb5ZCi52UWHR0QaKlMXTa
5A6eaKrEZJ0n16wvhnkfUZ+iOOHo0zg3tS4CuGq6Mcg0kO1o+CrEQl6qdw3edRhMhupyV+ZxzjWa
ib3XSAYa45bR6LDLWllamjPQBxQTP4YIFm8oXol6e8KkyqinG6qQhuxLCo4OOyVcCn2FeDwnSyMg
ywh+5wy2RUNCgTt10BqbgYMwaRg2D+I4T4vntY9loho4YhCS3IEHOrMsUVFiURPFWGum9BEz5MBQ
viuIlyZG5rMIktdLjSHT9f061HBgEKEza8jQsWv0Xi/w8vI5iLb80n/ibPaFxVTipNHsjtsnim0d
ZsJowH3BsW0ew6ZQdaC9XpEkRxJcNjxBLJHoCkNOx7rFIJjHufKn/McY89glYS8aowMpDm0DW6wm
aBEwLCQj5zU4s+r942/RZfQ8R3WfH+4FnkRYg++xSsB1U5lNK/1Z5H6ekRUsNmm2aGaPcQpmubAg
XYJNosA5jkvuNthNWlJE/G2UdVfCTct5mf2JMcwHNO80TWM6kEE6W5hgAT2ih0hi5lCjRN7ExJR0
7XuvSfOvqEJtIW3iErOEoTAgLbxaOvJEv+Eo0fryXXuYz9d6klOGUoYE81jEnTOCXpvwiUKV2aaM
VyS2GJiYpsU9QDNM0cujNtcVghj7kZTo6QWbGxcoIQNTVLTiXLESXSKcmENiqCPLkCMTNrPYSP+w
H62XpUF29YuZiBGR5R7nPB/34SnC01ABeVJqV/3GFlj+qVn4E6Mq9/OUsy3Bt96SWbLtO1qkEvrV
y5gW+kvhKYmpBsjHw/ues6Bkgla1AES1qgkISDU2Azn9mmFK7xIUdtUjgqaINqZlLI9iQkvQCzlz
ZaIyKRLEXRhztMWKeexULJ+VMpk5NVtZXGYzrJhg8g8E88XYAPUMI7D5dqoSk1MJ22Ev/xuEpFtJ
CTu3Kivkg1VU5BGp6BreZ4uOkia+h6TMvYrEriDdFrIKzxAL97FNRf9l32ccqEWfFohqtaXGBegr
pocZanz0wEzBQ1xKA0OG4v+q41UXUahkDVVfXib7IfyKmnEhqfC+REgG/2HvTJYbV7Js+ytlOS5P
Q+doBjURCfaiqF6KCSwkhdD3jQP4+rfAezMjM6uepdW8BkEjRUlBkYDDzzl7r80SG5Ij6a4mizFE
nCpgm+TJpXH4FpWMlEsn029KI91OZtuvYrDoW6O3ik0LWoYeGMP/oaD538xWTAGcvjYziY7pZawY
TXXMEMd0QvzccwRHiwtV0MQqGXzGnljn6aTdO1be3ZUGJUw6fmqO9j6OfNalJMVETKmPLPujLant
D0EEmIIEwDvXouUorJfC1rlWXyVAEwOXRENsmxdocGXzMObCek9pNxoms0qHXnAYDRvSkg+KTYQB
DODGad2OPMv4B5CLxMdEdwRA7aCKnJlaDwxIxxBbQoBKhOzVe0/vboi7JY2U+HOfBBE0VLoJy7su
m01B0LoBrdiw4RuBbqfsacwFG1cgfqdn6Iylw5YhJpVtbrDfONFdoYfGWTP6t8bon0vYWWUPt7Ib
SWE0HPoTEbkE57yiAJUM7WeJCVhLabZTzTmqqvi9rG+GCB5EEDKnqEV6QIuIg/kYSfYXCbGmjncK
WCJL901LaVMGOYhKG4eCnkzdDvM9SZTZszcudgW7/9G5UbDXHLbDyv7I7PzX1NnelvS1AWYHPXhy
T2zHWKcB0hLDyKM19jcdNjNSc08vybCwqJd6RUvLCO3tHPb3cdVGUE28F4vYejrN9Ck4zVDKtaSM
W+68DjnKUfqt2hB/DxNnVST2PnM3Q4jesNBaCBexetH6hwmEYVs+LC/xEDgRB1Vki605BTeQMyXH
SfYSe2a0iUBcHIyYGU1DtgNjHDQeQL/RFnacilk5dRuvZzNdMPgY4CYjgdZWwITEao7CYDMM8g6a
AeJmaZW+R1hFr0dkcbQZaIJ82hWMeZTbbh3LmOHVzQgbZgVyJgc6EecZPUZnkps8bTGI8EtGKpw+
Wes5tmXSHbh6txAylzY1CR8IIvhMPa3LsSWgXRGVfmM3NJerGeSYmOh9GYHGEKKTr5lG0yAnzbUT
M3RG1BOlajuUSxjyqyHBTV0dAhlmfok9H0oW1r6EzOKbSgaEUAagLQKqMDgAMRM0ShiEJwrJQujS
NTSnJt04zb2pV8KPpMaQEAD8KrHoerQ2td/AFfbGYfAUOd6EAzFjhinQYqMcqadhuKntttqGEAxu
HFuep5GecXnwJjA3Rc98P3YscBQln02DUSYVZYtbWia7mEG7PmabOEAgDxTzVXfpLguOb7+joVYm
E/l1sXj2stZdB27OkBNKad1Z+aNRJC+ihgI7siCHfavow1OMaIWx7kNML0Wb4FviYpI3zmubSuMl
t86TSaAKDLmd6GlgTlqKY6sDLNswdK1cWHuuVG9T734GWf4IJmImb3tojyqEyss8wLBjdZRGiNLc
o6gfcrpQjeeevCL/KYNgwcUzxS+Ty0huwYHgzOeJI5CDlW0Nu7tKtVucrbRemTQmoNxWOXsvdFwz
3hvmT7ltvUGx2noCEVviBBS+MT0sU8sy1Gj6l5nKl5K4wvVYaf6o4CwRj7EeqF/WciA8oNKtbZEi
XYjah9lx9lAr1nqMqMHQ661bg/3LMdqvzRBHeqsgGXedn8UjTSxRnCvQK3YzYxhjeFDlxsYTurjr
ef3rToYNLC3ISSJ6n0Y32tlkyc7rCU/7PfnFu3Cim5Qb3rytHTIrG/Q/Wstk29IysMJtsg/iGVqF
utRZGW8LM9pGMd0rPULFT8gbNqS4x6y4lECiyXy4oXoL3MCKvXOo9Gnv9HRfmqRcE/nhbbSKIX0W
JbBJbm3yEVZ2yHhV2hgZNf1bqu7T1Tq+Lbwgg56O7O94w6rnIJ/dfX0iJN56nA0b3y0RozmWtJnN
yXZ+iZLY2uAAn8nGPJA9SmMi4KglefmkIskwBWSS7qAVgoRCZAJd+rE1auqcSxXmGG4nrKStBAwA
UdutckI7ZgfdlbodPa4SitlPW9v6yptQQ6r+xTTNZJ9l+QUhwmiA/aoR1Nc6HzUgMdPXROMXuH0X
7pKzn5z6aI1W+FAlBOUArW8bpIquadkbq+5+OF6lTrnnHSePcsWT1XYYfxTy1qggUGEV9oVDElMx
EWUcO6+RLh+7DLJxz2vlbUpQE+ZBygYyfZpC94NUELkzJ9PbtEX3AH03POUWS1kBT0qmAq4cb6ik
T0qSxD6S1TvQwYA9XfuWGzFzDa08x0EtEQGPBAcRBEaMDHTvjncBEipFSYalyXzUCJar4uEurOjt
6ds6dLWNS8y817Fzqov5pGT05aic1IPwI0jp7ATpJH02Y5uiqyYoePo5j+BbCaji5gayBJLjiqZa
T9XL4u/V95rHRKWLy3ZbLcrepO73nlOLFUh4SM64ZeeBJkbI3rPFIVLLCXpfjlnRjaFcJa3ue7I+
1lrul637Xhpch1UmtqlO7wjqPEqhlubbNIlLg7XgSWNopuL2PR+TdhWZCt2kSp2tRJifHu3BoIQ2
hqNtcv3oIhBxTpFzb0I7p4Um4JYYfZokgiaOkWo0MUCr4VMjGIT4uYK/9L6r8UArLGWRPoW+LTGH
qiFGpjiFySYAHoyIPH2EbhZD7GJWy6dByKBM/SEDPqSTDb+iiqafT9hSTNmxh9dz0Z2afle7SbXp
INBNjBBsaUsObM8L2qdEOPhctOAMqD1nsvfQVqcm20RTv3Tc0Apy8qBxqnJov2T2lWD6g4ax8hR1
9/QUngVBfCQAip0Z8AEKvaEHMvY/0r5IiflxfXbzYtV22imYmNZqMkcFSbtxQiwt7Xubauigy3ul
MRBLppck7HdkttM6iPRsk4cEZ0lOdgPaknqVurBWpEwhq/UWv2z7grl7PBpLfMedVZBdLMt5V2dW
jyJWRkuS1/0w6FTeDZuZwExohdbu2bTpvYYivCVSis2yzsHJvhRBTnvLcZ6v3dBjvut9uE3f0I1K
jroYLtAtb/nDYa+1FGxCtXjYhxoYPilFZppuQSvn6x7eKCh2VIIOOX4j6vHB7JCWTLy/2vK5B+hJ
TbBCRuBlr5oNxCsSkDO7xaeYQzzMJqhMeS22WSeZ9WnMXUagUYBg9hYhbSuZNtntuPT5WrhoTfQB
0/jQTF169NyWo8O1GOs0IS4fJK0uZUU4mQytZ9y2ynT2UfJQZsgYwqj7JCTh22xoDtQdRY/HXH20
yI1y8PYXine3ojmzCXsEOwR1hVtRUlzASMLLPY3NjqsABujGRKeLHtGubXUblQT5eFItrQw83gai
uNgIep8QJQSrs1Hs+wZ9XW/NBdW2tVImanL4oO62R+NCiPqNLEHYN0PzPbH0So8Y9LyHHppMjY2I
EfWR8mSwtoJAnds02g3DfDtrRnosXHR/41wdvb5r11UToB0MYl8mwX3aIL4mVuloLuMdCRD1xsrb
FztzGMFpa1u9ziFUXoAgL4NlIuYaCPHhRdk3fJ7RzhIzqpiRkXsh86NZ9BilOrTT08RxnYuNKfE1
TC9mBqcWSA0wrgplVcvlIOSoV3OpgXwjvZwq+BVpRqU1xudcP0ZGrPvLqg/LiG0JO+P4bECZxDxA
2gXCjspAYVhN9a5N4djoInjUGhwiM3Nh/rBMz14z29wMS8oa3gphxke2hfd0TGbEFmpbaMY3C+VX
NNdQ1AuqO6IRdc6AHBY92fZNZzJeM7KVLNzSt2OPgtb1nqAYcRLaHKgOw0JFDX9nsNhgznI+5zhG
E4LwvYdItzFs9Y6DquNDbJoTfCdBYhIEi6oYN6JOmHOILrqf7A83fMDiUNGTgvrWe76jjB9axzBF
LdOj6c1RVC6Z3f4g1JYAQKIWrbegxFuKBeugdeg8sj762Wk0hRKYAUmZrGNDsa0iEcVv6/qNU44G
UwBWz9Ss98bs1Y1uIjzV7MJA5q59mLZ6nBtmGp0N6bRECtBCovYgXmUq/YogIV9mpPpGyaisXOpY
SQmns4erVHgSGCdcRQtkzPRTMMfuo2wYiCiGVxPNr9CM9bNTkmsOl23dDkg102osHmdT+3ArPfqg
tvmSRKTluv1UeJKuptl+cX17z216L7IL2WXdlXXf7GhnyjEcN2Edv1uahS5r3ysuqLGFmbftaaux
NJxyFC5TgW+f3J8YGOBWhmxiHFgNjak2XLoYTVjlwVEZRCh9+AgMMnENlOJlwO5kCpoA1/UAyzjT
N6SpLZoW/WcWeM/FnOBfya6LFcOnYDzHY/bu6q3azvBVT/UIc4wAT31tx1qJIKf+OSgLFhNneQl/
0Z+A6h09jzDLhH1LOTfFZtCDWxa6hIhPz7oJiZtDDKU/VV5NbZiPAqknpjjZv3Hxiu/TsQN563qP
LskAfjAHqP7r9tktirU9EZU2ljW21NJ8tDrWv0K3mnUWktEkNLFFo0o+ekX9kOVc5+jxjKx9xag1
UEcGe5M31qEpC3vnoDwwM6ffBoJNqIuT0wwKVqFcw4/ALkmLS3zylHpDxIridtaeSEsQ8mG1SovE
25nsLQ5haX3GufDu4qS6zBqmTmWY4wZkKpROF8dLXrCRt2zfTuQmACtHviIzS6+A6/uhEJ7kLPyE
t+c12l4Qs07L1CF4NQvyemcTkf7APCNKfjZV6Vxc2tFUDdONPTgvHuK7HKsfnhdr8mUlvgur3yrb
tancxJ3TN18hjTe/bNBKqMqctx5KDCjq4aoO2HYvXftSy8tN6ECYVVHo7FSw8HpHcHoOM1JJIi2m
DTYHjkBRHAg0CJPBiqHTvwrnxkDKOoLG6vv3MBQvSelIokSpkqOqeDOmOd8ZMj0GQautJoX90OwX
kWXXkemLj18oFtISotjObC+NcEExhDl9jjCSm/ZHDzmtaSemSbPC1GE38AravuViJcDf6Xh5tGJu
1zIumO3PtCNGrnCrRPeyXWJojl8bvKti1D7tfkkiyyWZ6Gis3KT6kdgjMUTibDT2iWvtRfHJvlRE
wo+ama0iCH+HpOUczBdae/E2UhXvggaOjEDNUJwI8vgME6TvuWLx77BlcSEhasoeuD7b9WcWkhsR
6y7y4nIh7/zPd6OpuVfdYqiSMj+MniyTu+u3h7XjTgyqlyJiUNOawp9Izes3LTe/H+a1DRPh+viP
u9cf/x+f//3j89Dwun4/dlwmjGqrC/XNfxnhkYCafQV0X+9db65Q7mYBgP9+eL13/dr12d/f/C9f
+5eH1+8LoM1Uw6cO2pBIM9u/sr2DtOKvmZY/8Y+7169eH8/myFMih/ZheMSgLK/kesPRheP292Mx
B397TDoLvcN2Hb85+QxxdRYrDxibsbJoZR6IO575K0W3t4L8JqsgjAYjQYFXlm0+gKqLtEgeZljc
a89lS3N92NXzn0+ky7c4NmRXDqrd7x+4ftv1oaAptLVVdLx+KZaWdSCMGidbr6XE1Jpwe67fd33m
elPmDaNbis6HJDYxbsMg5eHyMq5Pd4aU+9L4nCxDIhj2BtytNlqBGIrYkY0DlK2FVuTUDPODjGtx
XTH9tZLusUsY0AzN1KzskvCw640xdggiorKZ0TfOKESgzjhl9zUKtBaFK+l+JjoQSS7gVsPELGpb
xoVEdqTAxnbxQnFKFlBUcT3Al4fXr+W5QrrdO+BAG3C1pT5gb7g+M4SFPvsBGYaZoiv/++cygnb5
3Hv7EABHIxt8+Q3X312FYiGPiIEUVjCnv/+/P/6X66/943uuT40dkxRdFbhC//6i0r+/sut3X5/4
h9/9/33692+o3KTden27//29//B/liSaxGlzzHQ2wDCzWP7cHJACAZTrKPQelYVw0dDx2TlTd0pp
PYOTgp4xuKTk5CKmdfmTcFtSs+uAqUAZ7SG9F3ti8pqT6BVTpZQ5PikSQzT4SZeR4IhupS5BeYFY
IQ1M/Bwa7du2ovww1Azim4ytfsPOhYpTUmVDKhC2TU+MmaURUHl6hTlCgIFBNHjtNmD2IWxaAW3X
0HjzntiAledUsaR5tYZ0ViMntkuDdRUONWYlhvVD0SD8dKlFrBGoQQvDo8h/DSHB102FBoq9wLpP
p0tPi26NXR51kV0+dTYDhJooXJQ+YF3okq3ZdDPv7vArkhUV7utRfzSc4o7tbbsaMw0hQpzsMi7B
u4FAG2ipMHh06jKNjG1gjvi5yv6S6SUXszjoz6POYKlngqmbjOn6RQ2ekas6lOO0Js1jxLiGlljO
FRE/GCQJq5K3cD8mhJJuJZpLyWwxSO6iYM5W+ewhodG7LxmmBD0mtbM2PP1YRqpHfkqMPNHnh9DF
AKI53muKrLJjDkK8FqTXsEfRQ8AQEdY/ewJ4Nk3RfmjOJs2yjkGjZKKfphcCp9FEywoNdYRfN7hi
juPgaMkfjjR/GmmPebalmWZN+k7aaMejEmFAeTekyA2drH7FZZCTeQfnpOnC8KZ26ZPqKWmWid7O
ADlYH4RVjvvaoXYImcGS8N4cHSXOzAmaoXuqNfbFOpVpV8AwARi9Yhh8Vql+UqYr0Y/1id+55a3o
CERTMrgThvVR1EvflpcjOIRpjhikJCY9yMACY0waFN9OFh+zQGEcD2txGxX00LicwRQionxjZ8Y5
hDJiagNU3ZZ2QI0EBi6ysSpS/U3rzF92SqxaiLmCH72lHcAJE82XXNiPg92MF3qPBhhkP5UowGzp
eDsHHk1NM+QgLG3CNZWme92lCio8cXSCx9Qa5H2XGd/SwMUfZ88kBqAgswt0u9b70GrgUrr5NdqJ
kLg2bTaSnZUuul67+2QYuBR+SvguqVaXrsTEZ/aZXyWsamauzwxX2LOaBSNtJLBt4WhrxliGX6bO
Zzg00UtJeysIvGpNVPamVoDbAvq6myAPDloakwiXPxsLkb/mHRJkP9HqLOWzXnanLPfQwBGaurZy
ha3OkrvBjNxdVwW3bUTQiWUVrCMleRgjBnNMWGM7vNdZ80OreAV5hQg2D+6rUr+00Ujpx/s9CH+Q
bAXNfvrSU1sQZYBPwGhp4YlIR02DDisluW+dyOAtihFVz4UGUwfU/wqq8qqLgttytun1cn5AjxCf
lGsoKrR9AQX5JuyPFgo7hbGnbUAqsZxvTAWNrxJ5iKY2rz9ym7ZBCyFxbdrA9yz0bTqtPcQvabtx
Zks95l2DyjBBKMN7i4C5i8SZPT0APx3R7VQcOycOL07PNTlkLGRZcbgZTf2HSyIiapgC/aWRPk9W
3G/bdImLiRx5HqLgs6OF1hMXeSasQR3HntdV98kl7irwgSQ9bJiacHaPw4AsZrrxBjpTcOwdH/jv
Rs6guCunU099qRhbqqe6bTW0pdEvwyS7t6ZZsOkkmt9RN3T28PxSpsRoXIiJRrPjeatmAaS3eQfv
JDF8MdzxEo210RKB1/S0PqyxrbcFjErG+ChhyX88FqHqQOehJkXIsZ0FcGKVYKqABpSnKI3tVuZ7
wwQsJEV0B1lUodFaSAhM7zYBkPV9R1J7PaMLY1j1TPIapqbhXrXtvDJceh9TRaxqoIXWgfCkzwRS
Ko224mtMQBKqhoTjatBehFa3vOvw9IWElFl301GTLsa23tkMSU8LvzRp8JjOggEtMFvU4+PYGejB
rZhusVjPRjUfO8Q1mQzz20VkxpHrlEN8Sqs595s8P9EnJYz4KkCPIWYnEJ6n2mm2fYf+X41zepga
PmhvbsGVx8BpqiGgjTC+OykakGwc71L69gdVMVghUQZoBtF6wgTUr41kIiB4hZf/ntkM0zU7ue1n
gT56wmphG1iYtMZchRIp/DRMp75JskO9mVR+T24Va2rh/QQbTDO/w+JrNy+pq8VoZqpHm6FWMcdQ
RG2uzLlwvuzlVLUNRjhpfmoUJxA9O3Z78/gRaPVZaVMFNIe/PsHxrmtYst0cC3IdPZHMJXWkuuRP
osvJa4QIUED5dQC9beB2jJmxQS1fuz4xkzO7qR3rqWy7kBxz+RZnkA0ToncO/UKwUcuNrlLMFGHx
HIkoOkR54x0ma3yLBKCKtjCng85uD3kJN42QoS9z5AQJOihSlwt9X3skLi3dQwILt+MS16M5FAc1
daTblvqWVFm+tNwYf793ffjHS1x+oI1jBnP+9QtDZ7CdG5dX7ir9SaQZkB9HaWsXbzm6yNd87Ba+
eLFl+zjTcJrS7uAaLncZpBM+YxfmWvcEAJLG2xYwEfPm3QzR/useOs/rlv56Y7kcCsZyc30Ilp0O
OgXb2uqa/pAGP0KrB7F9fVFm2yriBaf2PlqO8NTietAl6XxjLzmFcikiagN0SbncXO/9y9fIwuO6
aWMwaoyE5uQ12khUbGlDs0d9mRI80fcUdMXyWf6+aZc9ah/LcKUxcV5ZNcPOnb6QWa+I1DANqVkK
bTu2HayE5SZxJFKm6+N4gbLONd0YLzN3thhSdPXOUKF4gcyaNw9D5+p724Fn5C43c4aQV3R1tlLk
eEGqAhZ76CtcZ00pbyOnZIGwDeMw9aV5uN5rNGEcKmWXNDNoxYYLI7aGFs5eTFJy8Oj6Gq73bErd
tW0h4YriE9nc+qFrXf2Ajn2I7GAva2gmRoroNyRk26BdaU37yHxgLFIeCt2tt1HiAmVr32fFPo9a
L18xNqj5CEttHYQCy47TmofK0M1Da0K877mG3nQ26gPHYKlc0MmwLj0HXP/CE8sCaAoVgtKKad3U
WuRkDNQyzDEvVRDEW51oUVrclLw+WaPfaqljrjf9ck9XAWL62aQx9DdMrkNwIUGaNESuHPli0LEv
CS5oUL0qDyFuEqNw5ob+6r7sZn07Mh89zMvN9f2/PjRpKWY5zRze7hCA3vIZsHP788YbYai4aAVW
s0dUm5NREBmRiahUbcsexUvNhtdbQMK/D8DrwynBU15Oc7DuW/fRNNV7VeGpG+ZFK5nMSbuJtPHD
xB7Puu/s1Vgd/zO3hjayOjGeDWCEs7enuQN8M+TKS88a+GS6JYQi9R3cYdqP+SuigEhoE/rIq+E5
+t5T/SGeyiOjKQ2RKkrtZS8IczlhQ7zC0eScouf5HbzY13jHxCJ4jp5ytB5bZ4Jwusq/gSguJ+W4
pe3JBLHCl8QogIRdi4AaNu4My+mxbrq3YgGOgSDZsKjPj/CkGwXoddNrW6iO0bDTHua77rPk4YRs
kMAzn8Clmhngu8HpqxMruu7e+K9sZnHIv5ob7QEzGkPCHDc4whv7FH/oVDHYUz1+aEbOgN9YHPFO
dYnPzrkZtzhCDIvggE/EMMBqKkCjT/r7PQArP74QMmnfYDNGaPEk6JSKDbbzZAFNuafpM7wYJ9Rp
gAt8/LEQCTJGr18VlzMS7h7tL3k2HsUP8xA80o9nr9dixzJh75K7dmLPwLJivCev013wNeINf1Uw
sLtteNLjvYWBv18pFm2bQnJj1QQ+r8D1qxPw2bmi6L4p3zgOcMDPTCeYGp2yY/KB47IiWMTXrQ3B
GhYcpQy9BcZeAA+9uCFG0UGBQkeNmJQLOzHWDSTx3v0JtcV2/AjrG/nwy+s23YRU/jTh83ZrLoY7
q955zqPItv+Aa7/8wTr/j6LPL2VcdO1//cVw4bmzL5zCslh47QhPNKmxnZCOizRVl9Lm+c+fDzHS
GXDu/1nVo0oyU8eoqR0qgWTFT7/FsdylH/0hfIBymqFb2GjBJXbWU76lreic3Nv5kyOEfS0avWxh
u0z2mljAgG0T+WQLJzUJt5G7D4oLzE5VwVBdm2IrPAJqXfYNWwPJ3xtEE5SBL/M3dL9NvsnfoXDc
4gHdVS/DffKQP1UvHR2HlbFufiVkLLlv2U8Lg8t2OGcHrv3oMDUOWIz1O3M7MZHYOvcsZmgNSL/g
OssScINv38TYNG2JBLbWnB0rMG8oS2cLd1T34tyCYR7pZp/swff6za9m+LKf8hM43ugbYwKGBucb
BxTBHvaRKm0NMO09+UAMqREoh7T4Rj0yWHiq+dCx2sAq5hnOangNAlk/UrI9htngJO85ZDvGjw+I
zepXJBbuudycMUrg1aU3nPH+HZBEvTsxm+xd9oFWfyPuzRcomBvPD3/NHwSr+eY2fsoWTqPx5hL0
eer32i7aWmd8oWQMVyvsUz7W++4eDCCC5/y1hCyC6wVlk4/cGXMk56mDG+Aj8VfxvpDgWm84w6a7
BQHwZGqrX4DJYsdnd7DuVvF6B8wS2CcT7AgD4bFfjBdHfArg1H2dZE9APux0TrTIoYsv9AYOW2R8
52nNLmMt6h1Ehj1/YrgxL/oX+fL1bvxJCc5L5QK+lYf6fTp679SVW3ZuG/bmO4FjaL2AFs7v8gdK
QhSi/iHZuv6/OfIXuP9/O/BtQ9Mt27E9z7D++cAHZN+i6DLU2XCHM54lwqNZYzi8nh3vzVgUpiSA
rIsf2GZQNmE0esaR1C7E70Wr/G9eDEEI/+3F6JaF4lmzyD7417NQJt1oN96gzrFBr5B/hIxGhT/x
FoFow2HD9WONz44sa+qq8K7q7kIGuNgsn/GPxHfXl/N/eRf/Nu+C9KB/+OTWP7uff4ZbnH/mv/7r
L8iH4qKM23+OvLj+0J+RF67zV8uzTZP4Cs02iLX4M+/C0/8qNVvafNm1PfJWWWf/lnhhLE/xdUu3
HYsDwPnLf/yZeGHaf/Vsx3H5Edu4/sb/TeKFdPV/We3ZmRuO6bHiexZtLrZs/3zQx3ZsJZneRoC/
ntvS84gCWqBnLZqYt8lqkM7lFlnrMUUk5aGFZcJuac5o7sZK4y97rL7nuhOL5rhGTInXIAQRrGLv
MrVDfmDA51FSIqEUVEKoVE6u0cL6jXtIeiFZmYl8IefH1T9DUzmPYy1PRHADbJDO/KDaGQlzzgJP
JyK4yH5CjAGENa+zbmPXsMCaZmKKPBPDYbaIp7M3VVY1Gy72N4NxGrNU84sm2+oqefUmuP+pG8Lw
zSq2sdKqfYK2fwrE6KxZMQKLSspTm2Qv7hTOR83ck4xGYByjwM6AzYgE6E3ZB9FzdZ6KormQ/bWa
pOnhUZv3ecDlh6kvaAGT1Zss0YPK+oVe0pqXrnADYCsAGwP0nHJagsWwgaZe0rxqI/YkUj6xTJiR
tjUrJo29NKnj4ZrMJCq5CLPP15vONvaoiyY/1ZBxAAnyMkNtpp7LQ0rvCnxBQnRjwmUVEiv23Vg8
WGhyz5L/r22qeSt1dawaWCDxRP2nz4FPxnaJ7p48AKajFdyMHq0AFJiJIEtC7qdfjZr2mmcqP2vZ
CrhZubXL8c5aRsUZfHtkNuOlyQbnJlFiNQ4lQ5BBULknuNlTdMh0BbzDTH8nDmkTAfepqvYpVwsg
cgT2UzBojCn/N5GNudBUJckB3h2ljNEUJmAkRrt5SQ/FkjbZlTki2G52+QTZHcskf42j8M7NomFd
EnA0CudNg4tEDLt1LxSYCDbcS8MuMC+2weJdOO6PQEYKgLYAzJNV4Omd2K9Ltp45HpeD6SlQOnaV
YQcV7W1aIr1Bq7QuMPt0Yww3sO9gFI129scNf5qcouxxiDMaKxTELWGyVVjdhUbxzgyWMAuCQ6VB
aIRwmeuqoNrltRvv3JjBqEmkHKbNvryUAxsBp0USLKHutLiESP7CFKrpD47dYPqYuzsXCiIp7PEt
+XibNjR1rBTMFTpBY8yZwjOjur1IU8AwZul+pGyvmGad8spuIVfT70OwFXIdX5u1scfEkPyy3ei2
CPQPKypR/AVsyQUunru6wdNaox+isTetZw3SREd/c9XbpFRqI2JR2zsUZEMxRU78sadvNHT6p5sT
QSaYOmuppGU5ZjvheQjuRM+V3MNbPgOKINGsXZVWqa9UkA2YaKCix8Oc+nNHR89Kmk062fLk6mmH
bzCCuAsOYQoJAY7QT3nDQRHdMM/Gp2zSp7LvBExNcOJzo9G8qtzXhFxePs4gXUWWu3eTCERTPbPl
0QtYTey+p6q8aAqoVmGCxS9jsMkpzYxyqZQnx9kiMmVm6NcIcvU4ByYfo6DL+dxTcRfZzL6rST0P
ZUFztMECLFr+RDuGlU7wgm2YIB519WGY5YtBIwsZWbejNkdUaeE/tcW4GDrr9kx9fTZBrJBfGqEy
tiQcKZWi92XKlK8i96OJ3h3LHje/7BxGuTK+CpRATOhurEvXFXfZWBGn19ZvkzuTuuAOWHzntNyg
VKlugjIab4a2oHximiALWvlakX3XoXqksVejiljnNcV4TfnqBiPI4n6k+UTR0pvRR4YEjTcv/Wiy
eh9WyBCMTn0zfYjXJNR/dhkQVORdyN+akbYX2yEi7qjG6iUaNC62vecg+8gh3JVUqkmkIzsJHom1
/ibxlJ+yJnoZOgjIuWwuxTxvhaovmfcUuVRqkZxfPUsgGc4C5PvGruZ4m9r+bFftc5zVP4oxvrRZ
gBbdFiFNGMaW1Ux0QOD2P3LUjYcKioUrjYn2AzK+gSaG7xpALhwmXiMxl1Y0a+tiOHSAbHMqq76p
vopfkQovWZSNB2PSznYnOZFH85jk7q1BuE+UowW2UEsmkTSA2Q9YECtcdo5Gs9x2zVcjyH5kWRCT
pzN9VbG2r9T0PlX0t+vBfAvTCoB0Hb+Omn6Ool5u9bdKUymA/5CEHAtbdh6jw69jBwyc3b7GYJeD
PlBUmngBag1lotnOj3MxfKO4JS84WZlBcC91DVmugezL+C7niChN5RGw0iXlndeGDpkUM42VCL6l
+2aQ9nsqHWZWnOveZoyASaElvdO8s9th/LYNNMKCUJChar6QMBKEmSSNT1YuC2DvxwbCxyF2f8Zx
fDvoNMf1AI07a8uzaNpHQ3FlDZLulyWbo9skjLscsRm98C6Uh6BeovUKVu4E298xEvNOFQ24BMMN
ANppR3RqPMf5UaU54KiJFxl/x638afVLvyK2nmuilIkYaP3cG4x9+/+4Os/l1LF1XV+RqpTDX5SI
BtswsfmjcmAqoZx19ecRvdbpvXdVt6cjSEMjfOENGY0s6yMR1bcprFRcnpHp7Cec0oX4na3HbHj1
Rq8QxOfcAIO9y635MhkFYgAwx5tJP1qD+aUJ/R9dhKumqHeTE8iTH+iuUhuk9wNqcoI2rghOmU61
I8jS5oEtPf6q0o0woth0ydWIySbxaAjdvDJSeNzyZxb05QuXh5qTggO4wcEBSGBvKPArAaSALVn2
8KGbLioLw4EcgPvxL0t13gjRwFmsIq3DI54ymVCmMnyrHnCjQJ2DaGlHf5vMv8/vg/LYWBXJbRf3
wDp18aMJNMyOQHCGpfpTja9BpejOrMO/7TISgpgoKmy0aNcZFPtm3diX3RyuNMx7ouM0q6QWoYhM
k8LWlUj3LuMoLaFtoaGqSJFbxrSP1c6woyr7lq3HsdWUA2DIb7nVbmHzZ+xB08aSn6MEDLIf3Wrz
HKRrmuGXHhKe2y1qr7pBwo+gudh6KfHHnGYHowbQMNRf8wT7tRpP1kN9k6rwQA3yV670TYN4qtxS
1MSvotPKqzSR4OpMMbECMFEJa2ajV4pz5MMI6X06LTkkePM77/62EYpsRUNelA010mWP4mcMtlP6
AxrKj1Jw+lJofDQ5fb1Q+4VshURhYNxjFPGGXsC3pkd+MKH+89CsT+rLAe1TRox2UlmX2nrQhJAu
dn6aHq1hC4Fxi/Nylyv0GgkQDmGp0aFJLdNmlAqqpPIxgvbcEPoxYW25/56RCaap92rU4XfYtxc9
EbbmEleKlbJFkVKBViExrWN8CaqIzBrlFu4JLB2klTmRVUwhhU3BDl4IyEkJkRdnH0KZorHWgVCE
FGmui35yJERfA0hM4zDvaG2/04BHGjgUL6209DYytpYxE8/dVG8qU9+kwyIaMV7nDCUzgtNgbcLO
Rc5MpiFJPW7WNeRuW8un+o8umzVg5JlaPFUyAYRxdOJbUwQwgCpnEEnXRy0A4+5RLbRUNBR6v1Xl
m5W2hyQUvo3IfNNwYgNHiNT6sBRnZ6Aci5B9CVGoKcz1nL7LKcYgiq6dpRq35gHnl6DHtLVJJL99
8PhpUK9zFZn3lI1OjdEHi0EU6lCsUD1LBsSgKHQkTegzZWJ8IJZDRkww4xN0QPrVgBTF81PN7DBQ
gZcA+ocfm6FQ/ecnz6/jqoocs4M29fzt54fnD2TGHi3P5dX+/fD8yb9fGjLWKtIUr//P9//H2z9/
+Xlh/+d30jTZKXKX+7T5Wsl9/h4nLKyJ56fs+3BL/32rSpPWpjJEBOs4AxXde2GgMPx84ecHyRLR
Glru8N8PtNT+55cdpJdtBfs3CCbKX+ZX9nyP52+p//tX//meuhWJU0mTKd03Kl2KbvkwZx0su3gR
eQlECjvPbz5/5/lBq+muUN/Amlg/F9GMxvP//vt/v+xTCqJdC9CoehBHICD53zeSCj31K0boCcJ7
4uuiim6EtPQOnt8z+jG1hwdY63SMA6+h5/SPY8TTLCLKRro7z087ITzlyJFknV8N0V44NOoLp9Ws
HcgnkuQC+UFHCmIVuJzUWwQoxs/hVXmnEHXEDh3huB2RC232S+bnWNxe5ysRKQL0xQ94MjhGNpH0
Nj5LqHNDqzP3cCoTOg5kQTaCQPfkaL2gBTgjcj2WxuvjbJ6UcV79UKfESKCe9lBiM5vOurjq0YIa
vO7O+iVXQd9ORqnkBvYMxzgdbYB1/DWw8WSumPk6NhRbhGH4tP3JselBUGWCcOgU/Q11SQqhEUeL
o3w3hwAdKrvxlStbCewDDycsIEGr4E95TndwD7HYQmoR/hw1fvz+YEtypB0ePuQm6QzQLqIBA6NG
dXVKZ7hVnB5H84RwYVytUr/tPBHmTEgyGx2zbfEWtl7xtujRIb4D5HWfw3+Agb6R5Q/UhEdwJuaE
qvuBj5KxMpEau8OfnnV6ErxMP27Ie/Rt7Gc+xf1GWFO2J2WFS4kaV51u2Ucx4QPVomBdUBDWdXgb
cKrb6hmjbvU8viXiRfg6AdBqA2dea6j97x7v2Y0N+nGKV9K6sB84/1WvGB2uQBDD3zYdukgrmSB3
RSfjy/I+DOuIVA/yHwGqiehXQpbpHDQPWxHfDuT5ZJBmSOTZpJgOzJTkC/WQNabWH+qxdH9ITMO9
dWgHZ/rIoaHeaOXvETPVXq+Inh4RKd5TPB2pAAP6URWH9HD1COwTuoX12nROEJf49kqF3so9Yrdh
q6fg19yg7O8A+0XO0dyg5uvrp/igb/Tf/Jt/cXC611eYv9/xBbpi8Ct0XntVIUInq+AUujR8VoRf
DICyRp08u0VQY7d4UunOXTzlVyQsTpyKBeYTG8GFO04y6sS34PPHupgn8wSCbAFZuqO6CcKtBZdQ
Rg7yRBEJVzLDAx/+WPm0USiWh25xwUrj1gq2J6aO4tyKl2P49qEBKqbxZ+8MtD+OuOk9cILS1joi
65SsgxUVWRPtKnu06b/6SLTBpL9QTX+5K29vcb8R7HuL3Ol3iSJe4STHGBUtG4H17nJOHGTNpd2M
ieRqiUVex8h/QFhwMtZSblPNaQakMFOUPivhjtHEccKosYQdsMJW5DIAxNvhbVD52NqNjFRxeDgj
TmAe6rotxaQb6KT/fpeChhduEdzo0ZHI3/B8EAEtKImDOtIq3M6I3F943eRY+dUdrg9zGbMUoGT5
4Ix2+afZk6HIELp96izUejBqZLL9HJL96OHO7kEoibFrqY9gTRW2kOloHkYUz7H5WgNAsyPvrmJN
gZYdssIxKtDuPzPlntq+ZT/IUVfG5NTXn9Sv1/QlztR8OL8xE8AmJ7MzVPWcCaWIg/AC30dY0c6j
arcsZx4ms2wHmTzEUgP7wPtG4sfDhe4lPa/8WOaHINwY1Di2YbYTt9oPLasRj5H5FXJfsO6QG9bX
Y7WJX6JTiP6rYReHcRXeKJLQm7jSOFjRIbvFbroFQxhvyXOKVwImRq7wARr22asHFsn4BiSbuuJh
3kTRzitw40Ke7uVWlCf5tfubI6EwHWvBwzmyWqMDroN7sRi1wrKrr+YlfqP9Co0RXbn6Jv+mdI6k
P0S6lLKq3o196pOzI5VosKKhi0HOvEdP1FK/+l9tMTw6VJDasE5a3SCoo9r8NxaPibL6pqeo07tE
dVqrvPSCLcwVzXKUjx1h4VflGwirVKLaVXREeBqbgdLJ7oVfCzaxFeSEe65tZpRdaZSbq9hFtPbA
ZCl8RsUNtwAmp0v00b0Ofm8cGZ15h2CtnS6eC6ZjzCtyIzlH58sD+cjrM9PhcKn9Z3GQeEQohn6k
vZMjoAhZZ5VtWYXwEZC0mveskdgV8zdljercRXLASqjmvgU39ZZQr0EQHrw/dHEw+D76CSOPfrjD
BVohf49Nh/LNYckRWNnjDiYWmwOE7uKGEAV6HaHLGFR++Iqh0cMbvyciVXB7uOVw/EFvX549pZri
K9vOmLYgVSP+KsiUMFEOkdev1WXulTSwuj+YlQTLY48J8RL5jcLl43zDLhNRptens+3xjUsU72jy
roblpg9sPWOwiaM1622T0D3b4G0ZOqgRr9G3ff4fDnjH0tTZha7XXEZxcVqCeu2mL+A+7eA1P6Gf
fcHZNFLXwP4YCVwGhsJGNWPU/cePiJ63eZ/Vo0awix8AVwD2FsAeATiit9A+4RindiL4aPsOl+zO
ycA2ckWiYVHIgTdEE/LIPOd4C7bVSnTBAK+ZVsmv+VdH5BsAcs0Z5TGFGtZK5XNAeZyk3OC4wooD
ryMYpGhcfct38Eps5w/rx0DQUbYD6nO0RZN36Nqzdoy3G5WDyAMci4PVlo9bvfLxTl0h5wEGBz1i
7GlFbMte50181zpUz5qSFv9LCdoMbFp0tkAQMAde0jOJ93d7FS8s1Hvk4EcQbpVddcMkyWbzZM8A
xQ+r89vYDajbhisv3HVfiw0ry+Aj/Apuwg6W8C70EM5kBO3e44jdFs0JRX2q8o+T/BXuaKiOVECw
tXafG5PD5uSMhgej7PHnhFYIhJwVBFuaZS88nOaCcg5DiPzn8hDR9Od+EwdrUNaS31M1wqfCXMD2
LrvjwgVZYWT++AIePbPX4dTn4duUQPS3Aa/sQCraJA3Cor5PODQXNxAXBDwL7iJbT9lJ7R87vB8c
AauFh6MHe7SaZYzocMnp3g3TL4d3eCdozgKEEDchj1ZPNpq6S2jrvqEOZd99U7eF9c4RfbrBqBFa
FhLW+G266CEjosQjV0AOrLpbfYy8xDqVa8P1A49qlhN4QBJtZvmb4sRgUtzhdcQd4BhW35jAZT+V
cK4foT3+KmSTsmIdBOBe4haYoYAPnxGepK4E1ZS5MInmAr8F5nKG0wPEbMAg4DDWrfH1APdIvIej
nwQhaT6r5cMVNyCxOa4oU43GOyVOLdjTO1bRnfCF/Ec+15ONaDlQOxl4pbngf4NDsLZ6vFmoJABv
2rLtSGtsEY4Jrfe18s3exnlCIC0hys/WxvLveHLZK7TL2vIIV6oLNN9qpDC2IVBl4R3ZeSJYVNvu
jtD4BbI5TOiSjQNdbwxLaAKxebw1qqO9VfDy2Lc1pPWJIN2fedcHtGMW66gmdSTN7xdHE3fG1pil
zXGFpwkRd4tLJFJ4dv0+l+vSU+/qXSjXCO7eB18xCSM+yyPr3LimbrsRMeLbUDGRkfjheuYV1ZVV
9iYhjgNMtHUpEtfotUl+WlOBXo2UoEOodewVNj7EMbsYKx5tPnAqIJOId2SUMOhFUAmiWZ9vZFar
PG5H9UhJZX6AJfaEtyB5CbEaPKQ34yPAbFN9GXuP4et/oQr+Mx7sfYDAutRVuWafM6EsNoz24yiQ
eOBphuMKoQvlR3HYVCp0AwbOBheUCi7Lv0v/IFeceKznCYUI7qVandVhrYV7DTSDrR+mrej2HY4v
+yI9jTsoYZiiYrdSbbMHZJy7oO6T2M1y5xaLtiC5ImERrlEIVKzwa+F8/gDX1b3Up+mCVNUge2Lx
1uP7hbZi6lBUES9NvEaBoOMKdIK0jaIflOZ9Ev4E46cZ2wWKx8QMKMDeWnFFRHhtqTATgkODbGwZ
vBLUBMszsM6sXAKMyQ+7IwHqvAO9wpzXjhQaDVwWFhM0/FwcPHyqQ7CMHlOpuDzehfRMU2c7VYjn
bLCZ4iQYTg8PY58C2wSSMDDZpSOt+3JdZ696tB3RLgzOjwQZBVI4O3dGmm5o+LOb4S+++NUU3wvm
WHzAD/AeyqmTjoQzi+EfVvbIK93NO1bCsONxBE4mzzL8SvVSVGIexTlCHCUSvBK3p8AWS1dlaI40
aUMkhQz2NhuzBgUFhxQp4bWR7aoQeVxn7P6SJ6CYYL5TC4FkTqkRWAE9OsRwB43it5MnjliiNeoF
lotRMHpKIxxfw0FL/7hMPzxskH7JLZ92TJo52k8ZvSWb3FhLng5YJdlPCOcThHGOaA6dnuk1xFQ3
2lOOxpkb/YwUWjnURLQL3rIUFQkSEgF5D7G3iRH5L3lAxCTW5gHM30SDWH3peMNwLlfpCbMcbJ5Q
k+8hdqc77H8M9cs0TjUodXHLkS3J6CB8DzeV2tZ3CfuMXObOqSRr9l1GThDnvG4tnvDDoPm1R4yL
3SvkUW2pfOOPjjYCNI3EGxSPY5rWMcoqaryeiJeFi+a1mYfHu45q3rWW3Cz6DQBv3TmSwO8Vm3g8
c9HsOWC8lXIbUgvhKCJgYq+bH68jwrRnjgfOp1V7ZN2Y+F7plXfE9or4taIe7hF3tO+IhrOjY0H/
En6lX+3+Vm6K1a38VbCZ+wExpsOptNvfUmUHxxQPa7mvmI1pOvAQrgYxDVP0D2WBZlWfyGXX8SF7
TdDepMZOZZb07kt4x6p9fNcZpC/F6Y+j7iY/hF2Y4XGMGftzid68A1Glupib+ru/spfmDt5czD2J
STzWfoODuEs3iS4yUSof82N2SLfc0Kp919ZL8QDNRm85eKm6fyeCx3ZDppfiQZOX6+Ft/O1qm5Am
lnv8hdfw7jWKEczqys2a28isLNFa9CyZuofpjrA+mJnNMqBUJfgKtJy6ic19Sj/3hILxcFgOkvGd
tcU7kbn71YVtrHjtfBYc2gFHZB9M9qx9/s7iZUU+PHrl1AvY00f2oJVM+DSscaqmCb6R9gi0Mcum
O+j9X5gUYH+wNAscuKBYO3nUov6KF+mV5c67ZCQNpxYG1i/IpOwev2avxq7wDZfwTj88ryfsj8mP
6M57LNKWtJkgv8Ts8Bh0xzz5nI1tg7/XQO4N/xBPDjN5KSghEBYvDdPuohBQWdfkg5zc8DDi09by
nQKT8J26QfZjlE73KrtEOmyQOTbGDs8hH09MrfZIpipdCS91u/1ERA3Gm+IdxQ1P3PDrI7WSp5va
HHuLux0RLYMDPTq2pR8KR3HTEItSrKaj/whIXOBum97CdAOSdNM/G3zwaPCx/wHwPBA0adb5bqAI
68qXcfBI2nsFqSwHYRdfcsCiFhvSDDHFNv5Y68c4+4vAzZU3bwfPYkZzHFcLLCRp3QVrGrriWfAK
8Gkc1Rq2JiEGqG8D7p4efhF1tCKaVZUTQojip07tQz8hbdbcmUCbwOceZFQdbLYsXHjmTe+kX/W+
llflGWES4WexQ1fsDOBC70JzOOGVPKl2QOWlcsI9jmDX6gcFkP1wjnbBtb4MHJgknWinQYg2V9Gr
jdbTe21cQUyjFvw1bhFdoJy4yjynmBxEb9Amx7rO4bCvYCd8BX8xdrP28MOkEoXaVRq/D3CJdYeV
WOjn2HIMVIz7fdl/DF+cZ7zNLfM1YqH281r+zbDq06g3kbOpwt+yoalqp7fH+7nACmXfvBKNdDdc
47rCluXdIsqMRWuxBnFBmbEljqU60NynZhWBV1vBXJuRQrwrO996IzbfZS4ZJn1Rp6OGKS9Wrh4P
Ukxfwpdp2GArNMk7YJHJvAcqInskExzP+TuxQHaTJ/9s0A1jpmIFsSR0BGHLPo1LM3WQpdhxT9Cw
9jDNOUypz3dFeScwh8aNQEOjOYgztWY32Tdpw+TOjEsZuIN6Qj6ovFLzLRFOYeMhDjWbXfbHbI9j
/cZTP4g0gLtd2nOrR6smEnh8FxwEFTW4JCzBDe8yYy9OH1Toch0uxT7IIRZ98x8VGQsIzvLPixLs
kIyFrn+xjNex2elLHKrHJwR61pifnSH6mtHvI3N6Ycd7dFT8/eBvfmTW/1AbsVR/XOPBYmLCEjhs
aHty/KU+gmLAOkAMmY0VOicuam9GsIPnp5BdQff/pE5HCI9K8pWIl2yJgmW5xbwOTD3tnlV1CVrK
53Z7ba/8s1Tc1trVeqvyN/Sqd3Dt9c9OWJN4vTDv8VxJ/R7uidtee7afuXQJw9g1jmQaZv4lDsiH
4UGYcwPO+Diwo/I2lK/J2ljMEbs64S9K+evEW9Tk4K3ix+C23ySXQByB8HRH7PCWgq68w5kROzCS
z6vwwjFUOGyqOogTGj8EUdgOheuMqo0vYxCDEmrvjetlQG5cUTOwkdIIg/m5ZNGciKDDEFGC9fnc
AbMD2+07uXr5jnLv0+Tym9Hqr8RabGughRHIW2Yfmx5xafDZXaIfUhfiYmq5bJAQbUrPWMvJjsRi
d0d+L/iM1XdCzISiHz2hhv7jN7vb+JFJfs/v6KhI7YD0Y9cNL++dogZLa3HQeWya8IDSTDesJU7p
qwSn7luiiY0MKaWZQPJSf0NqvxpjsCK+qOIqKoIqJgvbpYa1Ss5w+eIUy+5jg+PEC4McV3jPuKEK
GcLtDsNFdactahzE1R6LTPlu38GS7Sl4VFRrCEDNT6J75FT5lOo/qRAhhUTNihgBK770T0iuCKrD
JRiRlLWUHLvFTg618L/YFxJRpbpNyR222eCi3FP5hCUgIxBe66kq3QftCikWpFW4TTYfwjs1UbYM
P422lJS4LB4Q1i/DPaSc83dRLa2ATRcePk2EVfjcMaIAU1JSpHRLkhR8TsNBuebH1OVs+2TYxOQa
EGeRf5tUaFJUKjCv/h5xyY0RLN6wNSxyS5fxm1diW0FBjLoUJ/zQHR+gp846Sa1tIglS7JVvVd7J
bHAY+IKKHZcZmP7BlpLEJjgk6dHQfF7s0SAi+yIzMuQW78q6f8/+0ElG7Rev5z8oxt/4/TLco9jS
fqPGYb2jX8UipsvugrM7MMGpNJkcPkVJRdFlQNi7MAyl2EOivqQjYDcG1zJXSH/iQCqmf7T6ilsq
rTaaoeSv6ZnfpbBTEVwgHa+hyOjzNHqN5pI7UhIircZ60jihqMEn/N2AjqgzrmGAkEkMDFPt81JW
vsEcsdCudGfw+bY+C+FvCzoGNU4qTPGWWvuo33LL08N1qW6InBtll2lXga2faxZw86z9KVw/an8U
p2XyxEvmwZZNar14WDoDszKn9+vyHDDKao9zT9rmRgKKTQ5H++OdwATZDeWJQefquVZemU8UiflM
PZ2nW1EgrZax4X5b5cIbspMxHiVbynjmpxkWI5qTyy7VRD4n5Sou4mir0jnBsEtFDSfFktYuot9y
/GVQu+GTP+d9lnQFMYgVUlzEWcqOYeWOuC9I3FijTghLKWsuSaJfTwuMH8/Aa5Z+jtGfOAsZccZL
hd5seQmsNyD75FcoCDoGKlQdxR7y4pKnSInyxuzkNREs49yDzlSIH9z1g2Jjlf6h7M8XXD6VdUzh
ApSvvYdM3ZqdkpOPlFpCH5JupoaBHFXNhXVMXw7GdfYK1Z/IkYfKOc+ooiEgUNAAVc6Kp+MNtAWN
WRgICHTILnMLHq8VoESPyuHyiNgVmEqBxg73KjTvUH786mbh0eHhNeaBT+iLtSj8VSnbH0ykOqmh
9R51EkqVnekuk9Z0demDucKXlFyx51qihOc78w6w7rkEbD2paagr7ow5SXpSKos7Kns1F8q9TiCC
0MJP8YnfMPy8PQd/jg/flmHl7+mMLw8Ua1K8YJnL8SKLy+0w6RWXq2IR8RN+hccx+GNEa3i5be4W
p2guDQFDho4h4BrRSeD+ZyTcwsVvmz/iepkEy0NCSqnD4i6ihcQDJAfFdHJp34hTsw+2JBtIs7IZ
cZtMB7NzpsNw4437d7oEAhmTx/tyO/w3N++8oE6ZR3vh8VAXTsmaVRUL5COrQlM3LPlM2bXapqMr
oKEKTBNYdMC/8RB5sWVhxDYLtdKwuaNZdzZ2KvmP6fFgWSC8B7/IY+cOuc1FBMjpdb96DWW8BKgO
uTM2aMAkl/4BMFCiXwfhTTynJWudlfYceCNdXcuRzvpjR/FESCkmvDPnefMA1LMAlNOdjFPS2jjM
IVTE/QxMJeLBtTHveQz8LnzSZS4CTKH8jFQJySnQVyruhDvMVWCdl+Gu1YhALY7DXAW/x2OQTBRQ
IICjILuqF39xz1Iu/EEk7gdrT7+O+cGjHGFnZH4l+bwTPffoQcC9xa2Y18lcazcsq88g7eOquOx5
T2ODZZGWdtvtmGTtqXujQRrWGDw6SKO3Z4iTVD3KFnlSwhZQOj4tNrSsceLNHSX6gkzM1bGOtcgl
chw7D3KKaNllJkFi2bzNlsN2YnWvffuZABNr4LDCE1YPQNpE2UOlqZEPKLJGswfptRA3tMaxgQMx
lkpuqHmiduUZc5l9cGbtGc07X3K7C4ILf594TVweSGujX9WCI/XMW9pcy8DCCAaiI7skTyAcZ9zE
l+FfYe+eu+haMyfN6qKOm39GGMC20K7BVDI+iNKTC6e1PSA+9WfcgHXjzibsQqkGo3qtooros+Dy
petk1yds4UxUgB0UJ4p0LckOsxBMAYLRsuAyYHi24w7Io2OgFo1h6D+z9wDwycCyA/F1rblLIpW7
JdedABNHWWvLmKIIyFL+Z0E2qA+uPGpyv9wfz5VpGdC3U5f65PDYWd/Va8A9kTgxGeMtA0uaxyVx
/wsgyABcZEe6G1DMX4XFkpuCj4zRAMsu87zj7ZdJ0FPKtBEmMtGmhlAV+CpVTrKyFZ0LGV8nC1oy
JbVV10+rwapsn93TRsE5Qz1yeIv1DxajtYt+QKlmb8t8RXWUJNXcIP2e5LdFfJQjLyXNWKlkbcVw
Ti1I/3txRPxUuIpgPJ/LzlQ9vV9GGo0XdjKqfBDRa5/QQmmAwjklcyxHjtZHLgCXlmXAdTQi7BIT
+j8RuQN7OfAuOoygp5yJRTHteuUVSH91ps4GksMykbDEOSGnQvRqPAKfZbCsHxX3UPCFTgn87gRT
uuj2fINHXVW7Gu3B3rFonINheQn+MKKifADZlVC5lx1WQMEeghFrs9Y1+A/r2vxe5rXyyrOk0CrS
EKXtWUH+olCPSJOAI1Hrdo0H4JJKLjtQTpkUOFdmLeM2TeaWfViWLXZ/UnykNcH3o9VhYQHoZP1a
U/2sddLQZXsu1C3TkLtAmJIEWiBQZ4HWLvY0WEsTkSYbK3ppQwDgXiiyeNw28aFSsNJAZJrJphi+
hB8QK2xj6r1CFhVF2LescBvGlPDG+kApu2wcMIjLTEKADzfkhd5kiwf07BuGZ94p4QudvbDa9dFu
ytFn/kBjZel6UUqI3AhLYFZovWWvkik5tctBw1rEZkX9ooxg0abxy2rNxORRMGVB/FOSymPcM1mB
GrU+giwDkVr0Iy4cRmidMdtp4g3mjh+xtS8xB14tr8I3X5sREsxopZ11bqFEVcjmJM9FTvutkL49
6JlNy13wmwXOg3ypOyVWCAAjUawCbG1gQ4/Sir2sewHs5ycVEd7eaBxWHq9Mx4lz+8Fxahcys5Gm
/7RsIMuZ/aCStmEnAaA8Y2CGnTnFIO2VZQk4PWj+VGz0WHn1W5mXgnwfoz70w4SnBxIoryzdFr8w
6Aqzi0DpyA0BdmBVIPs2V46Ofni7hVuymnseGBiYbqdo63BYC5MnUjoPnRJiIo0YdFr6HeLOFHIY
biF/DYi42FiemxGLtTw9PpkzLCmujJ1oRk+VK3hu52xG7Bw8ohBm8WPDQ2PnyQCt6EjE0F4CqOU0
XwBC2KA47wRtw68jvUfeTLyMgBCYtcwupCPbWBcfahOcMbE5oqA2YQNvxrty9lEs40vGkOCM1SKO
5KgnOjiaRdl+aTLwWPmrLISYA2b8YEkcdlBykhGhSPUPyjz0M5d4j5ciBEl9tpDHjKr8IpqQpFSH
e2Z/OKAmt2HNUE97KF9vYAJoyRCJcffGD5v8idooyTr56nJ8gzyh/AmyCD3QBWbQNqD+NiAtKCZz
ONdUmBB/nnGAFyTTM0eEDu0GNRpU7dk8NAvLt7CCp65U7chgLl8LdU63qNf0hJdng62qudl2dSWD
Ek6IkPThZTYfkCjz1thqaL+ESoKrSwqSE0OY2C91FVuBUdki8KRsrcX1QkwAUeVqtoGwdktaaBRZ
O8nbFIFxpDbSjThENLoFSC2xXmNcXafIsuNzsA27IETWWcYILR8U0e6RN2GyUzirdWlAZwT3p1gX
PGnmiaBudRn04WGHQWNArBgXeTlVQdjgXKkmidQixGAuogvGrP3WWfg1BBwypcLpHM2Z3xluQlwT
hibaBICmV0NrIV5kSO+jiZUqXkj/+fNA1ycvSM3j81t1qmQEOeL786UzDDPWI5WbfKEF5fLYbrMG
Ibehihmyrt/HMiDK9P9/kMMZIObz6zYyAIPKJTI7FQu3VstqG6bRfz8oja9pBUfJMFWEG+Lbv7+Q
6MmPOekdfl85TaDlQ91PcIr//fr5WY+EJuof2WZaNCrip0bF89OHWABoRCc4QdVm3gkVyE4hrScc
ccYa9pPBGonB+zttgPfT82pNAURoXaUtVn3Lp89v/vOHy1+D7OQn/36zTINNX5ODtaje2jVuPag9
cBHPDwg0I1f4vJznp89vamV1tUQ6iaMCWynMRKTKVE46xN//82FYvvw/33v+9Pk9GVdpJdFjXzGQ
X8chxcv7sALqUmGEjvibEYUCO0D1pxblBim/yEBMBHpB2AyO2GuaLeugzK19l5g69tBG4TdISmIl
Kc6AxTRzKW8nVAby8S8iSTWZX/CN9MaDiKDaFoHVukOl0RiZwbQllNASAzGDss/DY77YMyrqTOq3
EOmihpon0nWE5A3MpsWYCbkvFHa7RfdmOJUtB3IvahimP0owzRMp0QPz04VNaKop2rWYTFij+Z01
77VGQVCrpfws0gpBMx5Z1AyHb7NKcAcraYRQJFFr/XWSpRN6XoWvqABfqyFYtSPhyQTm0Ndq1DPQ
uNBJCajPFZOnRMj6xipHWtF3bw24ypKqlZni8ldm3QaleTGWFJpwdeUEY0fX0CTXQoF+3TwG6lCl
6lqQ+9xsZKTDCZo3uqI1AkRObezTENH4Ka1+x07ggEaqHwnwAS93mumJkNKt5xCCe2jYdBUiLODI
CvGWoI+NdTqiPAxqbzpDT33UEnG2GkCEZBIZBorefwqx3YCnj3Xk34uE/LkwjHgjzWCQCqrMJgVC
fUAzDxeWW18waHU1qFRe/ygWuUM+Em2KiHtBVnT6DEbbeIMfiLiH0YP4V1aREn1UE0ISUReFaKsW
qv8oUG6gAqRJqbYeFazrygfBY5TTgOkoVukB/aiZ2o4Y4x7b6UkIpanLD1klv2PS4OhQITYmJUSg
XjBoDZBHFrocyPzVvWD4YjR8Fh1XLAgpoEDB3HftqL2InF1Gh7n4iJeeGgP2LKP002iJRkXt20os
bR92HHCZBtG0jMOrpJMZgmPGRFXG7TXqRzwI83xnKT1ECcy8ekMrnIe0hPdSEbjhkD8O0MGGYuhR
aeiVQy6Xr/PQgZCi0QsFZd5JhvZRyQpQgl7wyy5GB2fAVcnE4zEMX4f82Ci6dY2XEqLmWijX7bIR
QfG4aHEy1pCkK4udJtQHw9CGdYp1gh5qkjcMFVgVFq9dCcZrJ8WcezG+14/QjJdJRJ4TGz3VHOM3
L+cBXX+4bYmq/lZIzgsh0mCtTjwi9HmOU5UBmAGjJZSbxF1k4HiH8pOTzHiaFAaO21LSfeJpQhdo
blMvkTh/J/XXCI1hPdQQ+6B9vCh9Km8VlEnD4kH0PwVfmoIhopAOGKqHaFGfs8rwelWy9nVZ7eHT
tDt4K0jtSX+VqYFAU1I44wig1wAgCT8gTZMSX0h6xP5hHmVStRXnt1aHPNugzrbNAUdA89uYvQGK
TZ5IkspksevRmy0MKfxFA+0XbeDMzwrdD6QHJ0HdXIY6vw36A0pbJ/mz8nhZZjpMXUt0NeEhY2I2
fZtpifFSHLlmBOVtgKJSSY0/En+r1lpQpPUQIwgm6lBtcgusRz0P6OdwjlhtHztzANkbC1h037QK
GIhRwYCtNGMjdMRbmoyGuhwa2wwHHFg+weSkXYRTeNhsJFGYN4OST69qFK2TUtsxRbLvRyAfTPyh
5LYYL5gi+EYHzU0f6KwNDWXDqP5Um3Gtmq2wm2NgGsgmQgAbZ0QhzOYyiY9xo4jKvuLRUHIE/R1G
+Dl3yl0byG9gXCH1YREVSdL0MtLfHRB4Q6tLm4+aqlxrS2qofMzxpkaim9IihSgk+skJIWHpJapd
Qt2Pm0LCbaaI6CKjIIM6t1Mo0HTESn+f4L9up1Ad/DhAoHeS83w7E8joj2Lx+FJeuyo5B5JVeWzG
6UZOLnpYiC9tUO6tcFZ2Mv0sPY3lczv1NHWAYjU1AiAYqY2T9Ys0EWpmQ/x3inBok5XoUjghlNNN
Yd6EeO73Vlkcgmp6+GhAxLAHxC9k1MjmA/pZZlnvxRLPkVSK8OXqyfPoZEwP6SAJ/4+9M1mOG2mz
7BMhG4PDAbS11YIxD5xFitQGJlEU5hlwDE/fx5FZqfyruq279rWBRVDKFCMCAbjf795zFy6bvhr3
RubFO6uoXzlLN3Vj1HAJe7bnCvKXEbj5LukMpoCR+yxoQMkXV+6IlH6mU3hNO9vBTlvkm6Vm2VmN
CVxEdrt5xtilEYyB/MySlyFUX3o6Ik8RCR0GD1oiITsctWlym2TNXnjFr86zyAdY1PwAt4nCcdQF
IBnwHPtrX0TjLhbudBhVDRzcU6fGnbnVClvu3ZHtkUcdZWHmr5Zy8Gh086PhRQzFHFqGCzrvgqoq
CT7St2dPoAAbLi2DUPZ+NO3hSofIA/y596nq79uiQyPIJgfknLpCKI4OfRIrNOiROuq5u0+9DW9e
dTDsgnKgPvK2nnSpfcxmLC4GlVehHZ7sSeVsLYz23LsEkjqJqND0dv6F+M/9OE9XcGB3Riqh6y8F
KQgW9E0NmMolLElxFgpKapQ/Swok89TdsX4X30OT7DMn+1MpLKRyzz8lrNCP9G3o/sThCvf7ySKG
HJUtXX6mX2Lg3tLplB5r1b0EGs+qoIPSj8lma4n8j2RhtVn5A1YZiU7V2tFJmkiaWem5J/r75mCf
TWwOLYXVpI9xmlY92pzf8J0xreEgvAqXeapuST1OWfmL4D5UYel+r5e3plX+JkrA6JeK1y9JvCxL
kNzO8b3vFngbhncod5hZZ3YD9mVe0kvftNO1BQaOb/hn5EoW5lHbv8bG00hr5DYLugZeovqZAHd9
DpgsmVUygBPw/dsoUh9R54UH4+S49ZFKA7hc/YQMsFSnpmBJn1nFJW4pRnKz7sPq1aG1WW40PiJ4
6y9vNCbqUg32ffPM1/ib13U7ES39zrUU42Yr5Ba0ZHfWdDs7SXwdakaofursRytgQOixyWEbDj2R
Da8GzULCgzkUe+9tEpxGe3jnhvMkgQFTWgJRgtJevqc7OGfutaZvcrKWnrS51pjM6nkKkuqU4oOb
84kXaRPwdRHonUAwHuwc8s8SumtzdWlBvAes2twCJkDWB0ceoBD4saJWZqrvHQtwVhYwep0I4mQx
2JcxXUKuTdkPvwrTaxsOuIPS7CCli+Q6uRAeRpOeYm8b21v2SO7FmgDCerP1FRLo/TKM8tbK21di
69wnfdybKYF02+aSM82Ie3MZPGSSjxJQBK4m2wHlEzPnNMd6K61HFLM+LyDN9PTzLGZ5W4ouRQHv
0epk7e7yqDunSjWvHbbFfc18HbrDk5Qt8oWo+chyFnTKZErfWBQRLS1Nh0kOajwd2A4DaKT/yD0B
7LRPIgig94KAHAD06MU3ypnXqS9sTetDRwwbOzBPCz+naytzv82QfOg8bi8jIWNES+tbK5r7QjMz
h2XpN/rLI7MZDGbEm+tKoT25LEmNYl/Kad4DLXTJY7OMMLgy5ZQ0jBU6SJiKbxVr351TmJ9FC1Ny
MkewmmA7Lwk86YAvaW1HXMYcTnBdkpOPg3UKVUFtZQVwXnKZLEeSFo5PVjbsvtA65t/SGErtsl0d
q0THEDB8lpZrXaZwuTNNZR1t4BBH9tPOuOhVAdb1LKLURCzYGTGEsaE+W1mbPQ5JkB7igeE6hQvt
sao8IGNydq5mmAHgUxLVLAmpZ59OciR+5HsDmz5oCOc8VzH3qwxNCoiisBaH5cnBd/KZ6PccvfoQ
bDdLBuY7ray36C33iOCnLOq30luyawczlxBcyT3PNsO72ct0XoDxSejmL6aJLiKFZT3UPmFYwdKG
Ynkaj6bOJynvwIIQXrTHBpge6nChZrKvLuQYP5vZS87BUiUoJ1QTyPq0GDCeiz4f90tlncMW53bg
deW5RUYrI16s6Uf3vcOHqwuCGnNhY+iC/Rp9ExvZjDfDSClUrcruzTBA4Dm2ClizpO2pnbGjs4tA
ckpw/fdLf17Iv3T9nWGr6NY303tbjMYXtrsO986Ppe2ajeguSiYoNj6zxsF4qkoPuhkbBW9gqmmG
3L7znil66d2xGdqWmfMxZrHE10zvYSqKkrEDePaif1Ph9Irs4LJ98rnKud2x8tqGAEVQX8PBGRlI
5KeMzf3Zq1uuLU187pj0G60ZHrImU2Qi+TiJNB+MpShvqO/Tu1BTsS13ME5GzAwHls5ljjPUckif
WGNx8oreeRCjOinkEUUL2m08G1jb6Qa54/zkcpo6C1hiaq1Yp7HclsZPm2TBxbeStynhtmrGfBs5
W/hCs4TVVWTlvrWqfYfttbO4jM6Swsw6Ej5/oX2vnNEB+9l+M0cXLFiS8BWtayY5y5uVmC9xyqhw
UYzl/QD8r50z6g9nmgyNsvkWJ0C3nSliSInXvKux/8cN0484Vmy7iuxuSpxnwxvVwQxmj7kHLVE/
xgj79RzXWDUMYNy9Q/9GGz/my/y6LDMRsgABeKiKu7LrXpa4PBp5FD3n7tdOqY8pDTDRxmwla2QO
sKQ0itlot3ZnnrupIB2CgwT8P34F/6z87DZur45lfmsXkAyFE1w8aAO0t0kf76166oJCPWbm+OmM
xEh8SvMAKgTuTedl2TM9d29yfK2ryv25iOcyyR6LqQVLWy6MgdJJD52ZBHUBcmsmbiduSDBt+1+q
CdSxD5jlwa1R3OmX4ABBCTSZhaMRfst3Y2GyYIHmVnRVbw08fDsr+8oFS+2HlPJUZKL0UqvkI6ny
n7UXNai6zUNrhcO1xEupuKt6i/8z6EyLFinBPLJfXr8PvjXdmYNBiwRvEtyK6tA4IT6AHSx8+8Fq
1dHLCvY0Y78vuYJvBmu6KkUjnB05LPjj26WALhcoj9FFvRwn6BqbaZ6JHQyAIxJ5Kmytuehg4tgi
Ysx9jSA+NCDnFhZTdn1PxpfRBT1HeGfFWxkEn05hVPt06H6Ukk/cTsL6MC/y3sktFOnU23cGqyKP
vV3tE6URBmnAoWyI6GMYnwQkkIDcFp86Xx8Rb7vJw+uRuUgFKra5YBMVMLI5vFNB/TNhTNn3xS83
BAY5SDKoVAsaXGnCwPxuFNiJrAgC5JwzR04YxhkCOGXX/igtUlAUE8xdU51aUXF5FWzlQhV/Hbru
bVLLcp+7D0FB0hgafX6A+VHiXQSqZBismDu09ID/h5F3j33W0vQ5dsPNf4Peyj7p5/8n6C3wQZ/9
j3/7Xx/T/4w+q/8MemMi9a+Qt/U/+AvyFph/WK7nWcIXjvcPxpv8Q7JnsaTtWYFnS03x+3fGm6MZ
b3B6heMHkv8O2uBfjDdh/oHSECA+St8XrLHlf4XxZnmBBhf+E2wYAOERgKocSIK2R+vlvzLe5qLv
VeklPjzh7OvEzKhvY5fRtLEZmoB8Wpi++vacXH2ju3bJ0uGtd/nmz/Z3pj4kaPVeFFXnNkrZndb+
t1jvVh16vLLkJWENMtT5r1nvame9vfW+9Xq3K9j2Dnr/6+mdMAANJjC+c6nN9pooQDvD+BK2ZnYq
Shyyw5h/sU3TeZy9+mp0E6y4kYKTKAHAVBrjQZZhcM5G/1nUSFlt7xEPxKcatf41aj1KoNnPu3pn
7wxGzbRI9ESmnJ1RMQ6sLbTCMmO+lefyaxykJjh5MmO5o3sFouXO9axtKnEfhrVwHptSfnoSsa+L
1Wfi9jl8KfeaBP10EogT8GyivZfzxXPA5RNadIyLEPNxGPv3MXHwQ7JeVCPMIHdkzlta00uG97F2
xK0thuKHE0gNLDhG1TI/TmFpnqyB5gsnpyeuyPC2V3ZK+aF/Zl9j7iOFAoMcDPcNTSY3IC9Z9T38
7BJs36YJpmSrfFzZs5tc2tpje86Y5aaq5+XCROMo8tOMCDStapB7DLQ6xJZnF2i9yEc4klpBomjS
pBeOSxG38DuhdSYQZ5sJ4UkgQM30PO+GUBy6PC4OFiJVo9WqTutWoVawxlXL0qrWrPUtQkC91rsG
rXxZy9OglbCOBJOWnyzXTw954l2YyNk28kUwYbfxehxctRC/HKe8OOHYX0qjvaaTQbH26O/la9aT
QVmC6TaH8oZmHP8QY6O2rW2ehdbxEDPuhFuxgHeT6ZhUnwa/3maIzIxdb2EcTLaopVYGE60RKsRC
qwxdgAOoMgimp87DOZQ6Lc1ucd5vF5fMXYLfWinkyIr1lCdQMcwo/Gmhah+dDAJnppXLTGuYvVYz
a2RNV+ubSiudrtY8fam+lWY8HXPR32bRAr4Z1rJTjT3sejJY9KxdFlvuiM34FQVk1XyPqhY9yvTo
KJw/cctAhRMMiw0Zttp/cw1nucytjxMZWQIfxGOrNVyl1dzU+iVajL2xMYSa+2VuWiNE+S8Zjnls
hhi1lRe+cdMWyfJSiJpIX9Ay+u2TryyvYVxlknJPr5BXs/owpg4Poireo7kHbOgThrZb0CDM5+2A
fgfTDtne1+k2ShpAYhCvHL9AIu6tcWO4xv2oNe8C8dvPucHG5qnwze2gWN3kApXcIlThSznizJN7
WQts3zM2Y1aa6OsRu5QsGzYw4t2j2zf7ycu5rStU+YE0YzLmEbVq2VufC0rTFPk3tPz5W5InWPnK
DLSV/9SOXLiseca00pg3NLYBwNGBnZCzBm8IjcPJcUzRlOICc4NtE2msukeQhr9EiFMQnTdKFOyi
Sdc9mZ++RE4BtgMPoWbMQC/klBYf/N5wITLvVFfsJ0omZtAa2Cd7FY3HAIIrtCGSrV2M6PQ+ka/P
ws7YdQWDDrXgxjPjl4KLNu2yPYaDvELV1EWkLby+zVNbYSdbQmxIrpyQl54iIucgKZOTXef3ohtZ
w7nyQ8XxsskZp+xC2eBu1xL8nA2Asnpsun3OOFamIBg0zTjPCIuNeIR6WqsL19+MUvtJxL0MsDKk
SIobVTEwH8KMHQRYoQBK3KYv3upFd5dLt6H2kbYjk9UmYL1rZ4MryKuFRfpMcQ+D+CkLyQRG0b4Q
s7+dZftNTpw/YuJVNr1XM+j2vhafDELonSrpfW+hrmSm5thX8zVI2OwMSflRTbjMQi+7Yxk04zTr
DfTFkAZZsCPxCjcaoxvRUjZRFjZ+f9sliWJ8LgH6YTLFaFs0D26d8ZMVH8LxFDAyS5zolXvuHk31
YWkDgHa9pbN18zVNqZTJy+IHe5wXwwwv1tjhPSOSJCNbMXRXX5tp2BkYzVorhfTRWjrQZl/ivIue
Wdk/Nap098uEAcYRLmXAQ+NAWVOwS0jHzoyKMDCz4vQ6077H7aheZ8cPz0Paowzb3rQdZ3JlXY0S
SDtocWd6RKwdGxVFdFhGIo8kXiWWhzBre4ISzZV+CE4f10ShSr35AT2s4mRHWkkIaPSQEW/CyAvO
viC0hTbQ30w1C2rgXe3GazAYsMujRdgmgECsFeHtZMzgG83AJ6rRYWAoYzxpQZf2Z4XkK5W70Nlb
NxgYC8xK1XChTJ57gj9heTbyF3/2gSGqht3+TM4n6mBkK/RAugTVdjCRKaWNTNkvvG/tAjvZVVV+
xwKYi2/Y70fZ3iZDfS1kJC7UmbabyO6ukono1p3o6IPgc5CRc7fUwXi22cnSxkPnbALQ0k6OKiSY
Lg3wSFMA8ow7ewPBvzyImqE3qxZj71tANdJRckfW6k8VPyamhx4uSsrOcVp5fXEM0Huw8YNM9FsP
wtUAASI3cLPRc4mbqe5PVEFs84SQH/ItJ4JPICi2/duhFvaxfTaSmiiG49Q3cxJ9Cb0Ynwmi0UGG
tdqMsTbADopbLmBvV1pXV9dPxWnq3qKFkRSs901tTFfmeqhGCs9pBpRTji3NOJQO3XcJy4AAkoIB
RSHKjWcf8ukJyg2uJUMSNKE64zpgRp+bKNq6+WyimjQeFyAaMOKUDhM6NdPhucdD4kW1fYwWz1o2
KqdHOopwLIa1xGcU98ufhoWh9X/a/Uxo0T6t5oXfLgXRzQ2EgWHjmVMJaEo9T164gC8jH9wwfOMs
I7NZ25LgPyrlpuA0O8va+ZbC0iPfpvAgYu5puYgdzd48uuYwn9fDkg8WxtvgO4V0HW5M9fGPckGz
0J823WRgviixKNxlOIaugaUR57WIo5zgRwCbZshKXH2Isn3ngxBgZOEwhPe4D2QunEwjQ7eIjHln
9f2PnjU46bWKDbv+JadyxKhuSzrDQqyK0+DGEG0zE/jAS1tQwhux94fd+RJmeqg4UBjru359toLu
mlaAuddnUe1f7UUZ5As5EWcU3fP6yNb9Guuj34cCd6BTJ8FxsEagZPrQ/f1oth3jpKm5Kkwusa8b
UYInh7nBhe6t7ATsFy6tb9EgnOGrSSWBBddE5mD9urdE/bD+uqOHTS+m2WQ1uazemfXgjH0KYEE7
NtaDjGIPcrP8OulCDqEZW6qO8vIY6q/9lLQ4XtnLcG+lCDvVDpBO9/yJtdpyfdgJ3t6MyR3DDs43
0/pqKauh0o2yGkV9x7xZH+YucelmweXIku+vdkvfHQh5/XnMdJuLJaqHRZo5Qvz0vjqbOD+rPz1O
69P1AFYWh4xuiRFmAX6VouhlGcHm6FoWR4n67OrD+rSds0+z7prd7x9ldYvYGQB+g1hX//k2uOvb
sr5Xne1eXWSEvf2lbKmujF0qbMOFrTzQVTy7iR1f1kOnH3X+r0Z3ccQj2b/MBLaTRexRKsqlzhNZ
QHje8riaoX4fAm2QMrGk0AK4vBRGbZzrODbOtCJzziV8PxsDjwE1sBQGcWBu3KJUd58UiI/mZhkb
YIadd1ztOqF276yH1cfz5yO6aUFXLbbYTUb/vjqT1oNnaZqcT/6YhSPXvqFruKoHCxMAXqlMhjsK
5iOa8BZmCjSLPQXeOO/XP1T6y+40E/PDZiI4sBqfhpxUkgmeebteJ6S+RLTaB7U+AtxYAw7Qz1Uf
vSb+GO3XD2X9LNYPSmn3lSy9Z8pmgPCFKX6pRhLZhxX7p+PrP5y/3Tiyp+rgFf7+Aw8fOMvmkz00
5YKexIk8cdXIb8Tc4I5lQeCvbwj38b/eqvVdCqZa0TecDvGJ7cSfb8H6KtfXK5jLnH+/ci7bJGzb
+FQg6daqZc5gOj8rGLxUq5Ti6PXWo8WO2BNMKV271ca0gKDlIt47LfzZSu76HpjCXL0YJcXGqc80
w14W0th+/4nM5vuEbqd8nN9aFHnovlGATAcDKoMXsNVN87e/D1MA59ujaadzERsFjgG5BNlNSyTE
I4ZpJ+6Tiv0YG+1tYzR3dhQ+tJK9mxFzoxfUedA4CkRWnkQnnqq+egYywB2TWbzAWexlLN6tItsv
QXk7qdu0LD8sz3o1IzLIOW1Sm3FMvhbmaxqDlsv9+i1SlBB7IcwYh68ApNg7Ks3yYyWmR7PduFVD
un4qrgkq401h4jGRykH7YufZsnq/YbWzHzwoc+biZvsoH3Q5MksfT31Ja7u+MEG87Z3RP0Z5/NJY
s0fNJN5s2gM38E897AjcXyO8QoPvlQfLsTdwLtHT/C8pMxuyDcnF/2GgE+zmAnjL4I9P7oDpaPbV
GT/lbd5+TDb26aca6v8+jA0wPUV2jd3pBxsS8FcGzXiDzjsLILiRYLfu+w1KBAQvGTLGiFqDT6wl
Ye/el/nD7Gc/wRKTYp0RqiGxfO8GFivGjLfUHLKr72rUPa4XN62f/PZEHeGBEmWM4j70ERrNHzIP
QT+eHOhIRa4b728HyspZ9albc3oNPcJHfQSBg0VG37Z8JQBN3nTtNmbNvPVqypMZ4lhUNOLeZF3l
04C49FUBY6wX2ffOVV866X9TvAlLTN5vGPHzBtJ9bvPs7BfmE6T9BnXB2dXt8pHZ7KlVCrokHbtH
QSA8lTjImeTZMFaT12FytpOyX+YwrCibJ2dZuJ9t61Af5aBm2zEm8254wEeyi6v9IqZLz8iKL/yv
TgfTgj6It5jbMntyr02a7zqXUNgQQzsFjoy1HL5VbXZPRY3jdCbgyeQB6e/HYmdPaaAl5Eze5jN8
OT8rr144HTGmnPtivmSQdTNFdkOJ6aMc4DAX7cvSes+ZFbwHcqAsi+/RUi3uyXSYHWPsechrWI5m
TjsnXmjWpIdWDm9VVTzxW95YKqDpxkp9zNtsvEQO1copGQrA0UUpwblWaStksmwNPoZofJhywcIR
WhkBLYg+DmjqfULk1BFq3rjCBb5QBA/J1L0tc3j2aAHHtt29tRQuEjjPSIVIeHy+DyylxSneT5m6
2EmTHBgRvGP1DbahVXErAOI9fnpV5+1Dn7RH3KjvWCK4+BnDzrUDLBQLlwM5QPLxcvI3ne9ToLSN
M0ioccRa2aBMVJbWl84vCWY0VEzFKfBCu2WG2UIX411rWCcDGy7UeEG2nregu48zA9ubTvQTbVFm
c/DxNg9p+Stv3GSjZP3mCzIbtQooH7c++znotnGF944lFmO7EIhXHlASVMOCi1SzRYGHigOhLYsx
tRUKZJ46ONmERlTA4DApaoZKa+BLa4yraUfX2CQYHDFafagpwt0ErXPoXO8piCEJVspWW88hB5gz
Nkpn+YuVRbRzBup1+Y56dmRxn8ArkzyyL16ulkiuVQAYwJDDL2cgdxKAWeF/+X1yW/MAbP4dV3AF
h15AVLYt8rzw8fyYsILzU+StR3vtMmHTHwER0WGPTTtx/Fu3Zl4cgkYRiyQ6ljY32PlwUZnA5L2w
fGHy+NCVqLFFBs3Y7AXkYzt/5a7RcUohBM7ltYtGtmoYYcmgP8Hg/SFNp7ylpRpXg2fIux6UjRno
4LKBrTQpKCfu1VFlKjoVMbJAT1QlDP1faZpPO7Yh7oapCHE9jzFmAbssduu3DsX6ymVtm0x8mm7U
/kL2mPetts+LjB6lMHxuuAady6D5FefjpnfgYxZF+xmjouBB/eWnc7U1qAAymcdHIn/EcAMGQUko
UYVJUg5YTcO4SSAgcCHbF6wDZdK/Dcr/5JYOemjCLRa4AvIkpIr0Z+bKeTdiWLjKkXtjyppsEHR2
dX6HerVPO9zMObc0vkid3BnE2muPpHlWLe1NoIzoXBBY8YMHSw3J1jW4yrCqhapujjaXQUyazQKQ
eGhd8P4+daoSYESbPLWZW9zJEtOvLGS4GYYR5BY3xNx7yNlYg1EAc2CIEYgKtSjDLcR7MlTiWzt5
JevMgRa5woXi9oknBSyEFeyDqgBnbPUuETaCzT25Jhv9fMMY59xU8XtlNtAA+m3QuJtY4bR0FqxP
oYuzJyqSRU9AgYgkJOKEc49Vk+h54/GCbZicppXvlS2furT2GHln6bFxj47TjFdDEgwK3FuDXRil
gQUZBfGlzJiklWkGMLbighYN6iFUzgYgPl7BEOteAXo/UuLW4azG4npY0hGSoDPCm57tYU9CvMjb
7dTleB9w6xuSuJWVN3oeG32luqToO3FB8MaFM9wI13qKOPWxb+OG27ve+JE5usLhtqP5/EYxSdjm
tGhu1EAlYhIMG0asKHBww0rq15LQSB5mdcBaY56RyeCqmgGWXqqdwZ7Jx4SpI425wIHE1wx9+wYD
Z3VeD54iepGV4dEq6y+CC9u4Hb0ZqHVvo3ghDtUD+TS0YNrO23A3Jxk3/+hXMYX1JRyFefBCGDUd
HCwuhlAMnPyW29wmi4fgjgEueZipfE7Vj6S/hHbj7nqWRDdeDZwhdJyXFgOAVwMw773se0D5Czzb
pD3OuXpfLELvMTnxKP9mZrgUstx/DFOamhXrljZ5dHJ+n84bf04x1vMIk1nhC/rx8FOE4rvrzvW5
L2vJRvm0mGyvkj7/HIT3VDU05vUd6Agn/VHb4seC4kGmEmfCJNhq6jSd7xu3MP/TXV+FEBsH4uR8
JlyGs7JAIGD1bgySjzOmYgDowzhb/g2S6ZPTNOmmhRfnFszyreAUympkVp82UD60lDQWr61lV7vB
62rETOcknUJj1Ae6ILFxxVLce5am/PgpbXmU1my7pKrve5hTpgbDsxuApqZgbUxt1lxjGZDXKkA4
eDGENPc7DSXl1jQ/mhpyb8DnWNSxvR+khQHLDL6PdblLsWI3Oisnlg1fcZwRWjAfrPnq0Qe7IFoE
bfWlwGLI/moeNrHldOd+zjHr11Hdn9fnZhP1SE3sul5zHfxoVx1hLYlZn/8+JHXM5cLlSm+U3nma
rfoQW3jKK4T/7az/D4bJP5Csezaf8y1O0jOk/h6Td0kH3DztWfDwL+gf/T4oHIwgD3GcVDopkVIQ
1B2VICphprfpUrz7SBk7POnDP/ouy77ET1P6C5XkCTmFP2sv18bLganDedQHfoHrYkUkaXUTpinf
4cnPp6SQ45kqkFGD6NGdZ5eGgqhqzxSWDAzcmIysTz2p++2rWmqxrKE9BJEjNpsCOh7LmYh8zIlx
F5TbcqEaT8sjrj6g3PzzkPcmtmN7oThZb+yF3slPofNE2oSVWpJ/cUe73btTOJ7XAx7A6bxohCY5
oWOoN84pCSSkLQ7ro98/q8zxgRk+YzPPQpTXO/AonNUZz2RAyZJ+/vuHZRtvKze3AFWMw5kmqV2b
yfpouGyOlqmOubtT7LRtXeBsVdv351wrRU3p2zchBVRIbSmw/4HpFvbPGvCBh5dbR63WR0I/XR/p
v9HYfn90Ak9su160EF4efMdLYboOGm5AQOVs2hSip7IVm7UMdq2FrYl4nVXagNRl8ql0zWuYjYJ8
yEgLo0d2av1ZGnHlXB9ZE4xkcyCP2ZXDp0XsZlfSQnP2KRw/C3j8p6z5sT5Zfyz6sj9lfGK9CRly
PbR/P/oPT1nwdvix4desv59RkQ8j0Wl1vGBT58TWw/rjue/D0wSAq1ugUbBNyA51nt5ZIuZprn/Z
9Tem2RnlDmD/pta/o5gX6yz1YX26HmTTAxRtn7KaO3GBpe5Mtmb99//xS+g3SVJpWdyshbrrn8yc
CAnVMLD6Mny8/hfRtPeBmuvNENcRe66bqjGhm7FZWTx4/yA6JTk/XdDlSWYcWFr8CJBeLe6WIrBY
0yNpGwo1mwbxq2UDwZn89Hs25T9YA5Hzm8eb2ca0aVWAU93ypeo5S7IZp3JlAUbKTEqA5oGG9Yy3
aypJSYSzThIyPFRJV+wshIq9M4tLz46mn8D0QjaS2xbGwS88juw3D0tIvMduIwKo9KRGMJ4T66Wy
1KeR8wok/UfkVcG+UGYEQB01tlXeOeol1DJlPhsGLU+NBJT036aR/y/TCL4NSiT/76aRy2fZDx/Z
/C/GkT//o39vB7T+CLyAkyXQPg/7t3XED/5wPdtjEU6BkhCuQ0HkX9YRJ/jDEnZgmRgipLQtM/jb
OkI9oAj8gEI/S1jSxLz6X7GOOPa/GkeETxmmtH0XAwmXR9vWjZn/qIJ1pBOzeAWVOU5E8/UpljW1
tR3kRP1IDdE1iM5sy9tzTjF6Uec9DSBlfDSnx8TIIUGMEA96tOOgZdFuYhsltlFNu6lHa2S6gX3C
KcS2rxFnciatcZY+Z0bv7hCJ8q0JUSoPiTeMtLCfxmb8bO19Yg0LPp2/P5KH/0PjrTD/8+vknXJp
vmUsISzTpvLxn69zQj5zM5sKlJDxFMSdHhdaVhxDnYEMtVyY+A7SekA8INBCa2Txs6jyBeO0bquy
JT+Wlvlahs55cc36ULdc5ZZMl1S3wQ2V3KDHHVKOgfUie6/b4Fx+LgEhibgQD+shL7CGymAyKQ4O
90Ji2rDHU4IlOfdqmoLKtNwVUhX0oS3ZeDHy6jSjCh/ZPmgKCKMuMwQXG3R4YKZEfM8cdPs2mwPG
lu2X9XIv9Q0goOv8TAvE76t9148m3TiVh8H28fePA6+lkaKIWFD1zrYL7OXoaC10PcRJDxDCClgI
6zHIelB6PaCbqaaksvD+9gyKiadBww6d9+pYe/anqiD9zAIBbb2XRnPzVplJAKiMmyrVWGDcAmAs
kTRNmofJYJWSVXaVgaGaBt9lfcLGKHLz5cMSBXB+sPDUj5+XMaZousifZK7Cc10V4VlICF10pnPD
10+X3qSF8O/D+jOj9hiuzd6xLsr4kDjdw6T/Qsfpp/fZR3sCg5TmrDGrHMR+Zs/tzrP4yzcVLVWn
rPU24RCIc8O87rw+mhduXN1XZopQlKwBbdpluhlRqN3l9N5GBK4JV8fqHAasR0g49NvRYJSO61hu
hLNQZNY33+2MMdi6/lxXorNjPZo9P1oAmBTcOa/0g7Y3dqxwOepDLZn6OFGVXJSBC2ioOlaU9fC6
/mg9RNHEHxYLdXmu87iYWtfMsQSf10Pt/7K0dJ+XTMkj8a3OqOar2Gu7nFQ0sHl4ZhaXprql3YrR
hViC4dQGv5A4MPtU41zaqr3m2A0IfNrffPluoujuJjSZm9/r3zrBl42V5bUyECPrEQh2Xwvu54mN
3kZhMk5U4s6XtRU+8ticVkoPt7rgNZApVXxlivGWvU9fLHRDpX18KedIEqRIvkRpC5/Szdk1PmA2
Ss5tkt3mQ5EcmiDaUrnnH+3AJbfDHMxL0VuMnBDFjRnwT7OeDADh9fPB6PNrbhotdT6NszFaLG5l
+G0QAwzu0J9vEldlhFhYEjt6lDeZEdmeBtp+xTJnXcaS/tBgXjnBjv7Kf++d1oXOIkl+tO4wQbXJ
p2M/Q6WKUTfSgK9ooWKL0Ynuumr2/pCKvQgmWCsdnXwVmb66f22T/jv1YwYTyeO0+CQKyPOXg6cu
wxjnUJSbZ5Iu6sKEn1lyvTfG8qUpqMmsace6WdeakkWngKTqRmNwI/P6nZIgKLeM5rwGvEwYxdAQ
DAcYIG8RZ3FwsB2LK57VlK+IYsV+ynIQmtFHNUvv3OhDHjxx4ZjJ2C/1JsgBLa8XSm6YzVEUahc2
Loj7qXjsvMHbFuzuoCuRTipKkOQwyLr/zd55LUeOpFn6VdbmHm2AQ7j7xdwEQ5OMoE4mb2BkJgkN
h1ZPv19k7YxVZY9V7d6vWTetSzA7BOD4xTnfiRl6dgaFMRYayAbT5MO7Y2/qom6xWnc+GjwnBx09
xxcMAZak66DLvnQEhGAuj3hn0UaL4TPFnTguUbpVAn4kiXeMMPVrLL2rEnvg1o7yF7oec4jHiq4m
rNdKSRgvfhweSeFcSOkJ3ruWyNae5RGZUJZgoJc9jRhTVO0+lyI/LrOydl1fn0xfX6aw4ecsH72o
fAs7Dt8q+qPNm/PymCdNuwtUgerLDjZ1HuEu1R6jf7RnzIEv2vEmeLWChVcphk0qvY7roSeklFjD
dR+zjsVYKhj2bqNWvISJ1ew5Jx6k+9I6VNpDjoMHWzKl3pI/DBlaGyF9NGRzfcWLIWjPjjcdDqKV
hagNyfSeEYMNRMaWkDx6/+QgC/MKB71jaZv1DF2JL2f08TgntC1gwfpNbrlwD/TCEGIWezJ/u4OH
jvO6dB9Ih5zWZWDfFrH73UODxfSuTarPYI5PnoI3HrUp9SrZHtop/dvAh5lU9PVV2/VQ2dUAWo/f
cOdOnhwXRIuboLULs2WhpCUq3uA1cIVTQbigfA0zUe/sWX9MKdGWVkYgQUQuGWlTdP7+cEaufo3x
8FCLDBZakG/8C9oB0kK5R5e0b+bt2FXzPi0Kpi4asGsIjNUk9TfhkAvq6wgfzqxZPFG+xEPzIZu4
A83pzitrAj9cWFBoUXov9LNkz0YV6o5x3ihsGBd5DBlB4XI7NUyQsGA0a79et+7AGL9qp81iwYz2
F0SzXXLZhFTJVa4xzene2w5LwcuYrWeJ4mm1lJZ1H4CpzXUanEwhjqIiTcQiZSn4EYZYNzhZGNOS
KOIH/PtOVxGZMiTzXgJA6LOLBMMX8O405xYqPbhs5ffEpjKDeMPNvAqMi31AhXdjIOrHoMpvPdkT
i4i+tVFes2lcFPccZVu3M+dJBMUzuFwsW98ISKfaC+i5EoFBdGiau8XM9dpkx3gZQFFm0e2C/m+U
DmEQU3+P2zzfWT3m73548zv/JclZW0VeJjF7cFk6XoaKq3NyuEnLzkTYdBJiTkzH1w/vgfD6joCn
mkG+Z7OoqOc2A4Zki2+5OfvxQ9h143mM1Pe6ZL/VEjC2QU+SMX5Cef2aa/AyHqJRenHX2wmSUeGz
yNdUaPYz/eig8wucu7nNxV0RjzvPhK9xgmCxqsaneqSTZ/L0lSNwMHPS3tCWkrRARUZNA8jLwFHK
HZ+wd1kGh7QqSJj8Yv7CAqCE2dyFu075ziHq3U1ZsgtcErJMTOuS+NsNBBQFKXgjw87Fz0IEPDmZ
8YVFCdyHCBiiqLuRuuYR8uSJQuyDqrhxpvpWsRVGzwU1YWkPanT2Dqq5q9aOxrfZvvVGNb8oA4xl
6r1N11vrJmi5TiFosm+R1xKRDPOOn62qrop2KV89n/wKMjYxY5nbLkfVBMCiZJqs4KFkLmFvMg7e
wb3V1Uou0d4ID/AJu2jmcASNoc6rJEYyyr9p1aMdIX+ZU6ZqiluJELljN9YUH0qr+EpRu6ftT770
R+PievFBoOucpAwrvjiVyNcQKRAYfSFoOc/trzovSvd57qynGcZZruePhVTglZPFu9J3tzX7F6Rh
93IR56WUzr4o7Quan1y5bNLnKCz3ZoEQ008pDYMKr2SJXxUhyedUbYiUDO6XSQXrvhTgs8ZbFSA4
Nx0brQ6QrAj7twmnhoiz1xkyhyXT96AjCSr2XEQ23RaXIzqxwGNIXrR3QBTA5o8R/ETVowiubFjA
1qHsQ0SHCfgzq/kF8kG2KRrzrZt/zmXPrrgMTnOtGziWCDLTvn7GaPkyTfK1rMJHg9vpYsX/AHEg
t3iIG0ggL1Upd3Ly1N6dwx2yR8b1fUwQKld2c+h67uDEJbNbOMXabUFyuBmRE6PnwxuJHaKDWI34
M8nlozMxPcDMhqJnH/Etb0uVl9uMOOOo1hdlNy4sH+TQkr/UdXWSRD+EkfAJRMKghqznhuxkpFCl
KK8dhqqxVp+mfx9b8czzZudefKqB339VAhv3MnG9JiOgvWVpDtScX9gMQZcU6LpHth9WoG+1ia6t
7H6hzH7AhEBZ2ATrMlkeHJE8pE0RrgI76tax/2Mpv1c9CtEkpAxiu8F1ON5EfvUQA0q3cvsZwyKC
OVA/tsgjvo30W2374LQHXMqRWg5lOmSrOWxWcVfgMkALc8HazjFepMFZrnnuVwA6TwAk6ihLb9iQ
fIxO9tAErr0rcpdOzk9uUePPWz8L7kTnkU8x1pzDtSs4UkoID8z7Gc5NaVnvl0D321Fio1vqbNrV
VU+MCTmMMAPT9Ar5OUM/5LtZTcJLXjtXoSKG2rXhJydkkgSDJjQwSvmobQrJSKXPdW7uXR/rfOPc
jRn1eMN79htX7jxshbrxYIJh7LUq8XOp4c5FTCgRzvWEGhiiYZN4J1tSJiJabjQEUGxSZ1PF7as0
0Xki8zYkUa1GvYAvjjc9Fd7WNpyFHaZN1ML6zXMrQUYqbu9RMP+Ca5Ln53KqX0RBTu/gW+x7I9x8
9Dc5T8xPcNSzqyFmYdfY9eQGlhVcam1fGPvaeohDCDtTPaudpRsghTKvrprGA7B9+Ug5CwOYX21Y
oWWZ2JuXLdP/7CJXKYOzsYDsTTk1cd82J8I4G/YWpJGIhJAgVIUQacW5BAvE9t+5ri3/OQ8uObXq
RxiN95Kt2BWRyO7Gy9F6Z9mPFMzJekj8774Hy9iOkbloHPCRg56spN5FrwJPotz3iOAiF4NrhXE3
9wKS3OqIrYg3nDgcl4jKMXLUWiXdKS9dSkHmi9b01c8JdhD2OpFwXjQqfaQPxz4ef1RdDkN13mvX
S3Z6BGyWkQ8JHi/BHQDHYuWyQ1xlY/4D3fgNDrsfBuGz29MimtxEa9Mf+ov4SSP74mPSZ+G417JP
D475GvN2hklAzcEkeZ20BzfqqLiLAPVCbn74IabwLJjvLPbGTAD8DTGyAOF9t4a9FeyCafFXELeY
oYoEJiEUlqZPyBYL0QwkaXIgfj69im0knCFcNLZ6Lsq27GISJFKcGJGMzLYl23Vd3O2GiWkpuvJ7
9KnPpZuoKxyVmzZjv1ZWn27Qfwp6Ea8AsWzDi5jfhgmqUZtKbvrxLe/VYwJ7drCyk0hRyDb5ZTtk
NLGVwZukgrdHJOXlJHGQhNZr3i571sBnK5flldfUj/zBlE24ezatyl7tdtxUGd4FZ2qmta0o8jqT
xduum3DjdN+TfCwPRTQfndkSG27jklaXGjq6CTKJ1jvEVNqK6NTTy7E1ZKNZ5mZdEVxKrAZsGduN
oZN3eCg43a2B5jLIyaHBtFci9JEg2iqS1AMSEszU41Reqic7KtMtcupN7KRAoWK0YDmW78t/i0Ou
E7zqExFIcVll287/zgSRy3WCVThD5uwpSOYeJLkdvxoL1L62zHWuarXCDJRX2IHb6UIHnbgdKAv6
FWm5/RoqFbf/5YMkk/ybuhmqhQ9DBih8IFb4ImyRUVUpTffEEeASJ6rFm7fAkQsz1FmjqY4adcdl
6/SVx9ljRf5ynH9azALqiXE6wtYQU69/59vagIroFAbsBcgKa3xq+5fUSDSy4bOGfoVYWz2VFJFX
bhMi/zfhvQVIwJ1CIIC0RdB783ON95TVL1rHBz2AMEzZfcyGcmMsoQKmTOfLrA1XiYXez8shKnR7
WxCz3DJ45OH4I3ESNv/CJRtYoppqM0Evz3MimqYJZSufWzja3GwGEUwbhuw5PWBpoqYjr+D9TTVg
zaWH5+ulrrwa/ThCn683FWIyVFLVhxa8YStOHqCbgLcfmOGD9LmOMW3v5jBmfCJ4IKUveKBf8sEB
n6zrm2q0foxjyzO2e0vQ4SWV3CMFuG2AW2bzLWfI0FuPPlm9F+rX0xydYfFtpqIjo3PQ/GvjXvQh
5LCQgd14Idi5b8QUwa5esnn8orSIrfqBhRUOG39iiVgv7lVIpkqdKQ1qCqCKvm7GCymUD5Aq/3ly
LtG9aBQUD0qeesS2BHx3TeQSgMUhuiBFWiV0AnlNyrgyaPzH8Iu6ajiVen6oOyDgeRZmx0LrdQ0l
pW/afavNjfCo5nMzTHugQ8+oRh/DNjl3yrPXcRB/YvjaESIMyWL2H/y8fvFi7z4ljNXvX4zvnVs7
IMEc2Qw1hZyIWZPZY+dytwxU/XEhHooGzoJkfV+ECKAiea2RpDYLUZ4pD4Y8/B7S3Vh9wqhquvax
OyZx9+k0I12LjVjXLQ696ffa6s725V5zzWfdlN+MpJdYJjquofuxGMtZpQ5iAbryu64nC2/Q3VNT
iufQebQCDx8KWPa2m6FvIyVJrB5GaTVN67xAbRM104+MxbhcJMYwvOtOY71PFkAC2VoTdwZU+4sP
J0Ed1LfRK+yWA0ZKSRPNoqgbkru2JwMh+BIQZljnMitzovfY1XchHedldR6U3pdlFY/m8p6tsXsO
SHkqeg5yhVgeuaZYtXxTVzJFuyJyc1le3sJ4daZ4hG7V/XTAEmMMN6fKvp0iOKJuWsESxcBYNirc
NgCjtmj9AZNawTavknE7NQzOmO/TgeQTCq55waYwJ4wQU7UAHbhGdYLWx5mxZ3TkuGSddYgs/ZjQ
K7i1zVM6fbFCZwFMj2I/YQvc1ATzBig4DlOzQB/HD4F1zz5HpH7jKwQw6Zm136FVUAk5qOBZZE7J
rLKIu7RgbRf2XQsOw/luZjJBoAjU4PjLI/bPeJ8IoqYmu70OA2JXKLEZYS7jjwKx12ogDEAZn8Sz
kd48KFTDiCClegWt0J1Gr37Jtk5FtJ7TOeSSJR4wDCoaa7ADMKb5ifxznDrW8pFXk7VB1wlteCjB
8tBKbBXs4iRBUquX7FubokKw2oc6zFHhFHH+OOEmmCbYS61FiDfTp31tzJvpimcECmYbz+anR617
Zd3nQXzrVEia5rIBm9AN042Km59dHIGkSzxnZ2aY6ph75W1IkU+ttbxPhSYGJ829k7dwIdRqvisW
b7nWAESsQqS3VZXhA8b2I2aeIZygRafOcZzRYvSkj0jXljv2/Mkmd6ORbEhn3jf7vJi6U7IA0V8c
uHm9BFGDicMecbf2WbVz8i83Rl+qO4Bu+cygEqsxxHuQcRjSBt7mlFJPM27WiycIKsP120N793JM
C3hoVsWQ3s2WDulApqcRzfjaOLBumY6DysDDxhmnYGrwe9V4oSNd4lMCstdw7k/rQvmPWhTgWCIX
G0J6rLpyvqZK5viaewyssvlIiulnxViGLbJ/lFV+l5csRYdlIPYqtP2dxJW4CVP50fgA8KUKX0rl
nmTUf0zMfq5rbLtX7MUIjhxJjWjRTYZi6Dnu3XSlmja9RQJxFYiJU9C075hewtUgpv6KxhG9myo+
0xkCV+gylRKKjsALIR5aVX7fWo53G1zoxIyvt1kKPYu3su+mvHoYAWutMBAekqEeT7YVv0AaSY6q
mt67tK5vmgvZTEXo0bzJL4gkwFdi2fY5HufDjAXNizzwcs7K7US7sUWM0RDH9MpNB1SBs3tOavTS
pYB+4Dty2veSPE2UlpgFMfqkqTc/zOZMgC3RfnbV3ycl4WiNOPCYIJzZPsSl5x/K5quJLORmOvw5
1mm1S83CMgORQuJYN+BIkmupXl12IiTNUOJLq15u+9Z/HoVrzro6lS4w87ynDi92ts06oYiyYTMa
Vk2oKxGIDA136LlWeXcMc+JjWJzeMJptt67qDbds/VP280M0pw/orW+7JXjFNbRC/PuaWZO/q0e+
UUkPipUbQ1nyWXeFd18JAmSoE47oIgfITWCaPNB+CY4IWvoJaRaen57ouATtprX0D56J7hgdjTuO
wpVvdeoRKFa49Rf1FOqSxGxjxvt2TD6TrNx39EjolHjEj5l5GZOYgRe3JJahd4AwanfZFq6TcfI3
ia1fk8A8OegxzuGEDjonQLN35+g1Cuk4IH/AaURMQFc3sARDhhAmybeKLcE2mr9FS3bdRQxRl0p+
7x0XHWC8jhGUU9vNhCn1vntLBdErasOolMjFyvo+RR9FDwT5zEGELhQ6oGG8wYwtGV+mJNOq0VvF
YXuEUgI3XiDLRL11O43z3vcjtVE4aq4SsxD3IkO1doqFCBN/W3UkDjb5eBrFwj1Zn/yjhcRnlYY1
imckZysh5U11m7GWeGjhkWrJCDy4dJMxhM4lqjwQKVJhy2o/PYvXGafV1gwpsRi2d4vAjKAdtfwo
wPtnvYqJWjTXyFFf0WISbRUyX8GuZSxI2rXbxnuvD+4ABxqWS0j2hZMGLPIAOINrxraBYRjR5xIZ
fyWbGVtC+BUap9hIdnZO7xEWmWencCl+0FzFuzTB/R/o96nCvSAqIxgloqCN0D3J5jMfBzArCXg4
Gzgd96AnTz6ei8L1btB2PmQZDV42g8Pn1jsr3b9FU4qoB7/ebKlvdTG8m3iMbzK23Wudsu0UJtu6
fFpDAZt8LiuGO509MC8354y2eVO34U7Fgb12AfUObjcfKh/YP7SVFV/e9CT9tyxeTknh5VvWb/3R
8dEO8SgRWVlvpZ4FIjk/2EcFa2kX/4U1ReOhW6pynVfmsbeSl6of99qbAVYzPl4PFYdAwXgmhaUF
nEThaGxjsinDSwDUVGbr74ZR9bd48Pjttt80NrLvpC+iU2FX43XXeRjQ4dPEY8CTfqw30Npuiovl
dklMC8+ldtYiGR/GLAoO2RPSwGWToi4PRrcg9Mqatp1NAIjvWOJ+TvUmmPVzlnstvGayJ2twYChU
iZ4SNpsbO/lB2bCsO0XElJDufVYTA5swbl4lDhVIhd95lcriIbPwRYc+imyExheXrI9lyWQ/IzSj
uAyshy7vJJ8Lmbkyy8cNCneGjSkK6/x+KbzgvCQQzMtFPvgFTwOdLCePhpBDu78aPCmPnhQ/ypFC
fZqUWYdCRN+y7tz0XyG1+f0iSn1qLbgObgh8CtHDnNnlVS96Lrd7I6dHd8B03oWM5cbIbc+97XwU
8wzLMbPObT/0V1T8sMN5PA95F9/WVbbHD762vRE28gXCHuViN5YOvpRs1wh5A/SL8bb+zOL3UYLh
sLmbKq92QfZCgzAeKCBqwN4ZyaAXJZgchR1WpYXcOcBDYg/PQWcgn3oeGmBFvH3/LV2qr7LpKZG7
HPK++137pvzpBsXRLzb93JCXE0uI3G6/k4tTk3rO8VI1+fVSOGv8r2TF+ZKmiOjVYZxXfFKKGyBc
FShorqzFDtaDQeHUJBZotfHBhBw/3RSuIp+YxLlFJ4HJ+0PO2E67Aep8lS63mdUyhp91tk3m4cbH
6LhNsSD1fYZPhMaB9cbUrOfIOuRVP1w7BHf3vZ/d9NNrAxjqYFMbYQEHiheQfpIVSGWLgrkeLmi4
957qrscBmmY9Yv+Rs/XGyJi0rWK5B9M6r4dx+aDasHCQvOdQgq86jO9hhxQ2shPEZTkGejGRuOWl
PPxmp7h3L/VN0KHnaJtkU42pPAWMy8OZB146uPkZMBzehKHb1d5GZMGe3dqPtOnMRjZOilzRYiRG
++GE2GO0EkfZegeEzGwbgpQMgDJ/SNrlDjHlcMZcD/FL8nWm9fLBuvJWImj8XKR9oMfjYRZtZqxd
awqc9mGeY8ij7bryffmRtogAepXBmDTRCbUkzz48bLSMzibN3K3NqOiWp8aKXVt3hvrH1+dwS2c1
qcX8fwrOipZ4EoYE/qoQvbkTMaMTmYCXzmt1cXVXe7buLI0FU21oiiQecedaTvldp+UZ1AdoC4Gh
uEtv8snJHqV9RBmf3/z6YVlpcePLkM5iEISOcS0AHyVpwGnZSpLT7UHM+gPu3hia+aQQCZsjBbYB
fp7IITTKKnhLcJ5hXFzcO23XnJrsFVENsImARnjdTf5r1IFazmOQEjFAcD8tvhU53zUmG9akEJIj
0H1iumw6HfZVmP/Ec9Yd3fncsCI8akXBNWuVcTK3hBhpU173AayopH5y+1lu2oqsCyZ1Ra+PVsvQ
S/liV/sBHLcBKFQykiOUQxlwZTbdZaRHu1OHnchM50DlZpe1FtY99wKCnA8UcZ9TubC3ZI45ogLf
uJrtQQBwBBKHbzaVA8Y8JszVQOleec54jS6FFPuy2EFBIGXaUg9osZlaL3CheQYyuOsIjpoDgseq
Ce4sAM9WEFvdVsAV+0AcdBvWp18/bAl5HFfA4LvJwbsEKhjgarsKWTOdaEPSmE6bbzEVVTAP5DYg
lb+qYwikpQpPvd26OKh6cROjT85cRq4u2IurEmnuSsnlsPiuvnELWoGybO5wEF2K5aMJqJ2mjg0I
kWSqLAnSQk8wR8s13ueXqPb9GxEn0Y5NO+YnO39XvocyPa/wIqhohvKhCdUZ02+GxeacEwhcD+Jm
mjiYTFUfiEz30G5UVjFsmTuP+6Tl4S7ckJtsGeJd7hBR11bhXTRReUeQzVlDD8uDm3dkAyzuTdRn
EnrE8kOtdC+8l8qlrCW22C4rhKRBX9yknYKiw/fjZnqXBAVBfom8i+gRGqHqjXaL+sqqc2vvT9WX
myU/ZW0rwpCDdlPJxoM+BmS6LwhxAZ1awc+xmIb5H3mhEdrgeF2VyM9sS0ICR4pSRmCGsgB3U8J0
qdO3fbFEjymLxxRXAGUxJ2P+DEpoPCH+ElighB+d2YTQ0ZUKwDn1AALuyxoWykNU4vy4DAsBzxtJ
aEdbwK4VfOkt3QKQAxZqScOv9JHaiinYdkt017MgY3w3t9aurZEHltgseYqdmjGY6Tbb62ghKJdh
4aq3h3jdxMxQqq7xKOrWuavEzppljjto4pWCbRBErrAGZFlNeWCx2d025gGO7bLVSeLtbayAa2su
vwfqyXVYDdlDdmMwK6zCkukGc3WdHny3LN6KXNBtMwPS3fxAyx8eupRtjKMRODQhsdP4pR+kggSe
wkQOBjTR6chnJvzjaDSjeNYR9MhIkTN7Pi9xDvw1vzdtSac0xccYOd9OeyTPuyOZP9NM0xug91MT
BE9HXeWpPa+dvPseZMra2xDdwz6xzjV29VXoc+4uBWMzm4QD0Krx0xDgVFLVcu9NLSE4bogK02AH
6AnGS4tFXxd9Eu4vI++pSpNd0nk/9Uxvn+tyP4zG2ZVec0SsNh/T0nnJnJQA4IsgR19+/Ppf3gXa
QMh6g8rRHvBkhSxMnakFTXrJgLj8+KXGQJowQKexJ5bQMRqj5pe9W1xs+XQcLHwSQ8Ea00+hDiu7
+qIFx0py+Ue//vmvH+1UR9vOUs+8dFa+Kd/oUQNr2IZOexdf/urX34oYR9eDHvfpRdqWeAiHLt56
L19YUnFmXBy3Hci8YLMYveZQvtjq+YGmEAFI6tv0YS4d39wPx1++il8/XjCxzEd1UZ+VVvokmx7D
2RAAvLj8La3BHf1/LfX/lZZaCwWX7r+Fu/8G4MPUmLTJe/lXCt8fv/VfYmr1L4VeWXOr/MHNQ+c7
frbdf/6Hpb1/2ciZ+Q+6aecPpfV/yandf6H4FQRAKDh9GnzVf8upBX+gRrIGu09o1Nba+X+RUyMk
Rkf8JxAfgjPXE67n+BJ9tqRH/6vOOJmbsTdc64fSh/qbxK3eqWZ+qhcGPjO7z0AE1qaMOe3nBvPl
ROiHwFd/BbTKjhmXxBlBzJKnjg5wj6NI2ZX17dT1/n0TFs/cqBRto7M2iLHY33YXe6QipquqXUqo
+FA47HI8KkfG3sdANN9zry62sNqGK/A1JLM0LFubb+rcQlfdyabF+VYQb2le8yBZtmVKoBZn5iEd
EDgB3WJFFsqbRY/9dlro2auCE6DGTK56m2QhoxF+8yLq4r3OvX4feM1TU7cdZSLvlUwP/H4egyvP
EbuISRTjAYYIpdV/drgVDj2aq5wH9Eb2LkstwqZoPoDulPl7VfAHNNWMO2kutggrSC6f6unaUZCd
zbHSajw3c7tntW7D63GtTTJwMAQTepjvsdNUay2t6MpLAwjoLIi22cXbgb0ruBodN1pH9EbaC5pt
4TALKZkgryh/FnI+Qoy9kvgT5b3Nme/u/3RF/w9SdOffLxDPQ4Luc5VwzTHA+usFks6qGcxQVZCR
9ZPdETH460euWhZ0AZ66aCYSDVLO2e55UR64oCWR/+fD/PvXgongt2vV8wg8cj0PDKV07N808cJy
GPrjYD6MVkO3XJXfcel4gKWt/i4SxbOly8/Ey//pE/iNVckt4klEflI52A4c4f72CSx4+ZY2Dohe
thJmJoAluLAvvUycNqAzBIm21iVfFM0naN6aJWs7ljuQgVjZEPAzn335+89BYLT4/YOQnpa2E3DD
KtvGo/Fnc0Bqi3YsyjY/eDEfBPph76rVWHvmsduB4nVXVo9UPmCEvYG/fk3CyoIGFZlcuqBIdgEh
obr9HCbiAoNgcXba5Ltff1RANOzkCmLqw/Tx71+0e3lRfz1pOF+wgCjPUV4ANv+vLzriDkionnjR
ulm2STvvu1QhmR8sJF5p4LD39ZO1O9bfA4d5Uh1xHyYhCzcQooZR3886ICHTxS6w6i1zH9AoIzR+
zkOI0pOgfMdEzXD3Kq/Tj47EqVUu2uw44Jjg0Tp/gJQ5MULhgxDJz8maOgwB4O38WDxQuZJCmOun
f3jHlwvjt3cMeJB3ymZCe5BY//qOJzjXiDhsUJ8dcFKL+q+pE3qX8TlWi7hxtdroEsGMLbwUwtBi
A9V1yF1cgoQxFN17RUBVMwwF8z3GTXbj09C42OABP4pJPw3s5mivT8Dx0OpUHAK6QtZa5uG7rhwG
Un2dHf3Msbel37/XZlr2jcV6wNjlpg6JPYo8xFThP90vPJx+e9u+bSspPVtqfsrf7pfcaSUaWxc5
faOfjO6J/yBJoAnzDziQ/a7+KnHjl8IhgYu6GiiZj+hzI9uIIrhFUowAomNBeFUwGDz9w1fyP702
x/EFDiIF4PZ3+1BT69ztGqT+9by3m0wel9y8GrYk67oNngBmwq+zfDjonOawQMmgxRJQRnQ8bt6D
TSNYkq5gVfXirZUgPxfijMGd3HNZQlsYasDiHS48Z2m+fM9Wq1I8LXo++uW1Uv5dTSLV3hKjvTGI
ytZMvu9apCRrK0oQHlbFEUnLW+KFwe3fv23n348wH9WE42gnCLRkJP3XK5EZ75hEQZUelgAAJxOV
O69dNFyBDsbrAmaidtde2e3Gjg4j5C+WGSGTU8cPaeEVe5DZ6eofXtJvzxUPJ7pNTIJjU8r4jn2B
Df/5DPMSa3SGWCeHOCQ/A4DU2Y4Db9cU5aHEu3WIO5Xto8G+FloRxCybUyKZLrSF80+v5HIb/uk2
/fVKfIddgqekje//t+s1Ze1qNRa3aUcYge/9bGO8ZBdfyzZJx/EKdBsD8jg6LgwfaSDXhG9U+66o
QAKP4GfcTj4TRsGkAi3O1hf+xgAJ+PtPy73Y2v7tNboBXGaefJwml0/zT7Y3kN7I9M3EUdL6J43P
HT98xszIvFhCtW+I9pbILq4l6NN9FX/IYYE5PAr75CfFiYLyJ37aZKUqyBU6fZwcxCrNCOVAFXcC
yPw6TNhgG+2R+LsUA7w667m/RCqZWbQQbqn2FGQpS1b/+On/9li4fPqOVjzTnQActf37HTnMTpbU
WLMOtjdDQyW/DUTMfJ0oFa27Fnyi2yHVE+wSOqA7KM4AIobuzAC3NQwWJR7yEqBzav3DPeP/Vm1c
XpjgKRsErqJPt9VvF+hA02yWEFDzmBIX1TGXbFOT8qyfn8hwwGmb4vtIsuWBrDfn8gHGLKYSQCoI
CgWjkgVv3qphpwu6HT0uGZhrU7ny4InZ2S95u12Y4wdyzM82q5StHHDYDYlyiD0M9rCn+if3Mqbp
l9R6N0VF2z8Qvzl3P6fMA5q6OP0VXJ+bEW/1aPzivofXsZ0NAyuEZIzhBMQabcbmJlbdTyI/luus
70+lyBi4D3yPXQaPo+regcfdTuLIR43yPc73mnzHXkd6Z2ULwkuDJiFM4OcRyWXd//1lLf+HQwDl
Fe2RpEPSdvCbm5NyNRzhxFh7j/JjP8Lry2sQ1svCG897P7hzCSkINawTFQ4lsmuVb7EXVtvAQaTr
RGLHutuFQzn5B7DmRBAXLOvh+s6DqQ6NKT+N69VbNDHfwpxYYu5nYoM0XBVBmYmNc0wOqiNJN8xC
zZiqOkNQ875X4ROmP2T74gYrfr5tFv2aRnHAmkhAaSnD8DAPrjkurUfZAaIth3ZB7XQ5H6ZrYHkw
PMavsZUgL0a/w3KA2ymw0U+NaC8E9/J73DJ1gamG54F+wQWmGbU62ncZDX9iMdiJwoY1Yt3tHQXH
pAqsYT2if/UjlkwlWGZecbeqG6hVlkmP3jKxe/f1H63/H0D5uz8OmP9V9sWdScqu/c//cH57XnIT
KJvr36Zzo1YNfv+CbF12hqjF5IAlHPxx2Z4zAOEMV3vmxMBhU7/bmJEZSK3Y5WIhJxqeGbtU5j72
HSbnUrDvMGTFZRCV2V50m7+/hH6dzn89GZXNc5x6Qyh+/t4UkO7KRWS1zHAvtXA9Do9FGEGetHm2
IzhajdxmaF7w3oSG2PGG+ieqzducUCbL2W1XBg26t0jW/wsN2D+8OuYFv53b/5uvM2mOFOmi7C/C
DHDGbcyj5jE3mJTKxHFmnPnX9yGqzb7qWvSiwkqpUChEAP78vXvPDUzfD2y2Di4u6MWb/e/79hRo
VzsjQtWgsZ19wkh9HXeISZWf7iK7IgyN0fXZcNrpXOQJSb7qkM/KXv2z6Emm1v//NyT+2dH/54AJ
lDJQl9hK8db+U5VmTYXRC6bbYRSZvXGFTp/I9qA/GBwJdzA++NYOUXhxAXUv93n1J8zs6kuUnzQQ
yboUovnd0VckaCw/DLC7zk75h3KmO0f+UKCL97KdTMQDYKlxO8g62GFs47oGW4rcDOFfT6e7wxfV
y3bbQ9B6aHxQ1Ui+qyMf5VWN+qesSnX1VFkddAtj2GamrWOMtD5HcicJ0l3PYS/2YAO+GyXlZXRR
h6RlA1BaUQW7oXcSyn/oqDBOMuR99szTtBP8NsEbgbZwmurkCMKt6yI+dxkvhRJY71w0mStlxk+h
NwdHxt4Dgo9FoxblyalS0UBo0jzuCcD6y8etyaPpsSxOwY9ooLxkWcMflTNQW2RuBZakg0m0sI0E
6FzGiUUwrKNe7OCTgy2vohieItOJdv6A4jJuUwI82UCzyAUWon8sv1EWD/D0sh1IM+cYFs0mgTls
bwK7as4sqL+AKcyPYkSK5NOScOcJZNYgXbihdC7QnCR7q8w+fcsYzwkoo9Ww4LfYNpEc2DufOT1v
aj148aG/qVDSXbGkjOcclStJU0EAg9NjxQKkCb08kvuyibyP2WYuaO8b2U/HNrf/4vy2n7pMffnz
NNAHmox9gIOZWceyhnjBnhG5s/ngJniXW0Z4RVh81EMb3WXLlL4taMUSY80nGfQ7O1Q2ugnQOo2M
AMn44YAtn6gZh6boQ2XnGBMc8K826jJ2N/a+tbmq56IzjrOjlihtMOmy9N9ii7HsVBV3ehiR+ngC
ea7JOBZRwWfQztlaxQUBwTCdNt4Q/JYOwjjckOmFon8xmGZITumlv7BtBgHKSISfnHCOG2Wwi0Df
rmVRtkevGX4GH51VbHgW4pAKLzL+341GAUnz4uq4Ot4kPtLDEd9+OA2vzozRg6Iq3nhzt+lrq11p
mg/bHsMk0gbv7ISw2JNBY1jU/t52mqupMokoBYCmrVKgQoVBwmRLIrnLUM6p8vHgJc6jLfqFwz5S
p3bMgkh9xSY+olHLojyGJFc/zN3yKzz/4mel+WjW1ln2bBtbBma3orspItxlHQhOixiKwMPsmBbW
ni2OfSzhDm6ixtrGBmKkqnGpEf2OZB1fjLCoUozuTvYeWQXTQY1WOu3D5CHLmKLOmuVLBG8l46/H
xoK33aXwtqLS7Ekxn6w32MEMUexX24jHN3sZejkaTZNNwYSImZSbsY/tXenpfRrF0QXpB/uxAM2n
qNnXjs99MXlXaqBK5RGiWXfGMODcQ3uOr2b+uzcx/cxO5G7GNGSQvLzpRIf34NKCBYBCbBOim7XH
LnmXihnSvIzrTSgxH1VYZYSM7+zpt4cQYEIBck372Vg5qszXjcM4z1CFezHx7bMZtOI9KZkvDl45
iVvl0o8YlkyDpTw00ctp5iV4VC+9NV4jj1hTmyyER2PsiHPjD8emNuytPmi2jurI3arItorU/Jpa
9oX6EYh3XjT3gc2bSxkVvUsSj5AehOjVQus6BzVDHLOHZpm4+3yYxdvCmoOIJPtzL9jlshomEjQq
l9Wu0m5x8QRcdj9JnXdiBb2NEKo4TwQhrUtDm581USXkxnsPGkHknq07xymgP2ExsUpSBnmWZS+j
leB3OQhSxGIH+7pqUQl6/lMDh+LZM/CLNJOyz5arfsHgYKLJ5UopSRRbsqXQYOtfzx9Ow62nBkKO
0Y7WRPQn7+kasGv8scuaCGZXdEehjf4eQyyHMA8f+xScXuAjLWWbzQ6niA8EIlibYnLwlBYH15cv
+TA292ZZtsQVC7zwLZ6pdLj60T0fZXa0Boy1IdZu+HQVUXrch3qjF3e0ST4sCpncbfVpkIm85kV2
Bgawn7P60ZVcg2UjGH4TV8e9XvfrRml9ygaUlEm3F83wVZTOW4uO+5qqyt4Aoq53yFdOSarQSLvT
3e1VR4070STabZuOQ7PF+SF3jvXLGRvuVQNBnzIzcYvC6e0Ls7rOGvnzDUmCvQsuLiFWdnjCWcAp
jj+FkLWhwPNwnpVqHvExlatAg/ywIgt/eP/c5J7aZbEgJiFsvN1kKdRspYccsbHuJe1wvwu6NVOK
7ASJfoYL2RD/EpbmIcY8gN9k2BpDRvnt4XPJPEIjE2BFLk3XqHTwPxT1dB3K5hUkCDW06D+y7oss
VZxB+YJUD8hBkyirVMMHnMBUGXLXw5CYNTvuF5h5MqJIIYncl417KTxPXQaZN5RrA0NVwSgfSwyr
GotgTVjis2Sk7FhnI8QbatbNURnldijy4KJ7aCfCPzj1IuWbsyNQrI859K2LJAsMNt6JAIOaBFpK
QNyBUGnDsmUb2bWHsEjPVfASSnYPxHqdckMD5kxYbk3TI4FSBeTqtKO/7aseZVrekWLtLZpHwLqR
tK1VMVXigG0pXg2pb6GsDl7xgCL8lMU1dORpzmlydarqsApi9Eij6TwPRJkYwO5MqH3swl2PfUxH
BGw83hNGEuLCwtXfo+GHH5rOxlPmNJKUDmYoAEhrsm+ndeX36anRLrLYkbBkX81HB5TN3meGs2Ka
IndBXqJ2MYfqiJLhLUiGX4PxPuYe0NIEJ003resgcp/TZeDBffzIVRCskpDK0G2i14pccGbRhe8f
NNKPtR071sXOt0GQPCcdbUYuOc2im+BPRrLNWGfei6Hae2n7ZSJmHlmJxym/N+h/r9j50XbC4woU
ajcFeGVG0A6T9t7iYYZDpqETIvZ49GsylXIE/F5rGFhEAHNMY7zr2upO+GRINNROu4a4ceW4z5TU
yPK84dLh2IyxTu+mfu5ow2Tf0zYquu+KICZYr/TFtfiMfXxEY5QdiLZ/aWiNrCDQfnQDHp2eZeA4
oLBY9bDqKYkXPsoE3taIKNvs9NyYhBPls79PE9AS5qxqbm9FuBpTgm2YCoC1tM0EJerWHDGt9CYk
7vcBzT/raYpvjSzjVRLbL8P8YWMe3aYx2E9HEBRvpWBDRz8norOefqpBQDPIPBwQ1ZsaGhKbRo3w
3FA7I6CcwFNAIiOZvYH5mYDLqFNcZFmj0YAS8EiHtVoNKKKlPV4wrBsA2Y0Ph1TAxJu+2Nuj+SAz
XWq228RZB4WN1jRFeoQNmVwKoV8lGzjKCrj7lO19b5ACLatvy8PO5+WaHIm5pwEjr31By055e5ja
7VrXMt82KgS/6gFeYXA3A9YkKekeWHiI+HeNkHHl+zkwftQgK4beLjBN/P8R9qi+RSFGguYmnS1s
yHT+V6xe9wLWO8CFCSD+yMapk6gDl2ZQWNlfBHNc68nI1i0yzcbIfttI6sP4MnmAbYsJx7xlFlQK
XXqH/rhluSYQXUbfsMOfPD9/rsgiRaD/2tJvIM6GJkcdskl3EHWkcCyK3DyEMTc+sobqVZRxuSAe
/5229iaH8znPqLNbNEX0Eq0NHGu2JkZ49NLY2vzSZV485kF4kNwKNl6K0VYt3UCzt8mXreRz1cBX
myK3uTIC5JKoR2Mzzc0viiOW7N4lwFSGr15isnRaxR7wC0ao5aHXScGEHwpzAhwIgS5f3r5xe8rt
y38eFsh84tM8XfW3/x2ifgsL4Ov2PC8fWMduTwwZH/7f59y+nmozWe5C59tX/zwRxxeI2NG8/PPl
v37V8tJDGsQkAsgIlKmBkaIcCEytcz6K//eV7bay5+2/X3bS9oZGPNDU5c+4vc/b//3zk//8sn+9
Shzazzh0kAvbfYI8ZzkeJmZ+CnmFh2l5L7cf/8/7+9dL/uc5/zlw/z00/7zO8rJxV7wuUZOrKb5i
fGE+25r50dW6v2cqfOgV6oDBH79CwPDUqt1+xIaLSF3OJ6PxUd32dPbRziKB44524wLj5+2HB/JM
97bKh49cQq5Nk68+LYC90wbVlWtifNk1Tgpcv5VvQzt6nOpdsDVbcnMSOKDkL/fvsSzCqw/ZoDaH
CCuLLFjaCINIcoSBBRn1pKD3D+acNpRWRn5sInnSQVVcSmbvHqF2XpDnDyI8jl6QovJlC8YGRG4D
iUjRs82/WobxkzK/mwFJnJ0mwaFogFhGoTPuguNcUJ8b4/wFJ/8xHeUWPdnaMqtx5SFsrun2bUTA
3RSw8xXp/nAk03xaNYMJgEw8NtMyh4hg9ATjpQXHUCWZeSj72V8T7cdWKmi7PVSpvXQ8hJwZvulp
XPsuEi9iPeQ+MB5QItcb/upNIUhLGCqfAbk4xK5BLtW2Yce2jktnCdbGLlvjQ9+StsV0s0PZ7uCx
MZ8TWt2bZvZ/BzB+160IUZvLFlX30ePUWfn2T0bNZguORoszzXKrGj4OcV8AOK8IJ8Tat41kPxZd
c6UxQd3T4+3Mjbt8rMN7IzjW+XClr/FlWv2+NDtyuZBP5Zp9kBxIR/DbVyWi4CLDfJc0HD0RTp+V
FT6gHWz3jbLo5ObGrh/abkOp2EANUQk92vSxwl6wIqrNP4zR9OBk3FCdLD4D69n1XnM3FG4GKWpg
jiXe7R4vF0ll8lT7acm7pZ0ulL407KjvA2yLcX3nmxFIhUm4uMQwpI1lUO+j3BlPMRTkcZ4UPxtC
CaD7mlRjtBaT+QrimQCVmQxTolN3sqiZ5HgwStNsWhEwv+RCw6JvKsxQU3MMOloekknmhJHZJxtm
lXesgZPRARszwRPc6kXP8Hqk8ha5iIisN+4cJ4fKSn6AyhS7nFiLiOC2/Tgt6JHWC+4kGiro9ezN
1ZIG5ycRRvHqgT9NX3OmCQVz5Tsilmlo+H90hsDFiPAB2kkHRdV1u0Mn1RbpfFGhq4wMNNTghI9W
MuLd4MQK6lg9++OPY2rzyA+R7zqCyskX703p/epxPp0blMfzM6rB7IA3mAa+0NcpWJNg22xnxLio
hecv16GSLJLhPiuilzR2fpgiOY0PuMJfcFXGiZwj3mSeRYfeDwxAH8mC/kVYHkauQMMfVlsWu4+x
gwsXLM519NpQ6dr6Xij8UHSOQD+k6QXk/lY2C23V9VmIGxihU92cbadEBD1/Byats8LaihwRQ4Pf
YkfYyztIFYSB+CZZN50XrdPHZTwwdcPIqu0lOwKmX1IdX1z3G1d5RNfUeGhmdC0yB8LhL8SPbMJh
aJojfKK4v4emNa0zWF58tJV1qGv3F3AwbhoOiAbLhVJGrHy4tgcUyKJqP6CqnFvfQiIp5h9TLeLB
6Rk33T7520UxschIZ/su1FvPt/5yAg7rYcyoIZTzZvmI7qjzUbA7CPoNf9qFwsZdPk+HSNicgEhR
ZEZuj6DBzzYZU+JEwggQrXybfVNjjG2cnHFAnWYvw47bIsRbhs+xTcZMoUowf3hKXcJg0uQtNMWq
sonmwYyp9omyrvgg9v0MI8kJ6aI6/dGdkhcDSNaamWK88WvE74Hh5PsG+syw9UrwyciU5k2h7HJt
5MLfdjlZIrQtRK3+5kbwGGAmWbWRM8K4cLbJk87repfVmmtkyh7zNL9Orm1uGRYI3/pphbC3um0v
eVy/hxMePrV41Lohf6nIMSDLAkME/DUEWlHrbce5WnAg2c4vZ+oZkqgah2aC1W49i1+TTrp8QLEW
Xw3zLjHxiVea6YQYviJkE5h1oQFP3cToeo7fVOr8sespIuGQ+naePcSZlBQAjfwn0cqdD7h+xE3j
1r64aK4A2RjfGn7havA/jKZgw4Jt99q3BHq47ptvQZKuIQmZNUlzEcRwtLKxNh7MOiG/wUJNny5u
cMi4YKiZncmo6fZGEbzJhSZYm/mnR6FXt1AJbUJN0LDQLhtG7wVWyMGKoAdortB0hl/kkX9aJiXh
kuHAfjZnTlqq8WCqfuNlCIaTLvqSDr6dVBBX0GUlaXDuL4I/1C5sU0Yf/p6m6Edvtck5De0/HmxB
nHGSxA42iUlEVGulAOwu9O8g4cyEdg+pyy7qFYK86pDbZAux3wiSCVZcp4td758wE6MXR0u8ocyv
Qfmv0iSdLsNCvbCGEmpU3T7ZHj2N2sledLczPEOQGUDslmmidM/65pgp8kMbuWzxtLZPbdm+VCH7
+gAwF2kWLhp7rzf3iUPFz1J1MjVgK5UQRmY0CX64wt8YZp+RcRn/jdCxI1Tx95Qi3JYHJtuzhoAR
t4t1k27iaulQDU6Uwylh4TTldB5Vfijj/lhBfHewUnPj9HCZkDWPEA8axysq7XQJ0cJGk4wPtjOB
XCBdTgtc3KVJN4/b94A5HGJlCvddoO6V2MiWtDovbKG8o9ROEVr3y0VqhhEZqeTmRAriVxgn9NsI
gA/iQ6pIuR46hWHJwuwQkBi7BR5ECIBLB4RmRcMYBhYMCQ51/KdIMmdDjkiwVXaF7SJInxQ6/31n
VdMGp9NciuKHvnhWA6tDZlFh7MiSd2hm752DJxKNNcWRVZ+NxQheVMdoJiimRqTvYkK5x/2Egcbw
z1xEP26JTXGQqThNBdE2tbDvjCGXuIsB2ZNV8xFbyS44xVi4Dux2aNTp6leux3Frl9UC+Fd3te8d
GxXDnmaAudM+YD2PeMdAHdqqVyeiWEtM0LkJfQBX9STz8DCZ09MY7VHPkfZJdIynmp7tDL7N5BfW
NgxN26SaODxWV63wKT7lbdhvGtFV66xy3upwwG+r32rJOLuW3juuaXtnzPedEwE+sdurKSlJnLy9
IuE7m7F4wOTEERhIfmjlPcQPl/wM7065PZxwdwloXfqdWr9HnTdyZ/PxCTv42kaWxpr9GOcIboV2
nLeuRrRGPlh/suJLObYvzAnUOjDCHJO2epqth7YhQcKxUDzVAHFXzhRtcGaWqw6T60xqL/pAZ9uP
pAz4IV5p16vvIrOSVzcfnjqrp/dZ0o9k8m4Z97gMnvOFr0+iSneidUtTukiIslMV3ZR//rHrGa83
iINsv2SwBLpzlRtGxRJbidfYZkbVxYax0lrZTGSwjbVzST6bUwJ/BQ2jDh7RduUcmqfbgx8bI/I7
SqeFHX978KK53EgfWp3bmeDFlweMLCd/NsUBQBXE127J/sG2CZPLPg2ZQbHYAkJuB52cB++1TSRz
AiObP1HnblPR+QcrDcdTNTYo0ER5uSWN3R7+lz7GcuWxdXACsuPBCcMKcsdanVJbNadbTFuy/B8e
F4ao1hC3+xJMlbNkq90iGUHc8xf+72vR5T4+NhizeDlFd3Y7hfW8agWdn5aElYWOWCTsHzAZYIBZ
tUH8bqdZhBx+O6kKSwNu+1MhpOZ7y//efn1C902D14CjSEAALWuVr8JihqU1G8/OkhegPxk0o6Bf
vn970jiieBttaG+ziLhBt9oA/pMuUJzCXXtk3K1i36y2mdUwRi8kNHeHbkTTT6AXpYu5JynWRa2c
hQnWrQuzb3G+UlZwBmAMMJeHVOe4O+9gU5MF6YA5WM0gZ5IqSo5h5E972kGHf7657N/5IBkUjt9z
IKArKrjAp7oVJMO1OX8Jw+7Hf9Lilk2oYqnYjLStVrfEximBapzDxELte6e8HA1qBY+eKg44UQwM
dlweMBkimWFc3h4ahee5newTxIF+NRiB/QkitT0GSXpAyw1zII2/aq82tqLg/G3bfNdNmMJuD/Sz
N1bnUyoPpHdOwOzoaMD0un3z9n/Z8mUTVExS2hALVMfQUxrgP8XSW/P78U1nFaOcGirV0sGxJYmk
3WvpiYlWGqSjdPrkDogVdYUAChFNn+F79m3kAoAa4Vr8jUv+ee6Hxyw4p5H5BliHaWbU0+U132b2
tSskqw/2KN4t23pzIdevW+gdUOCeoqTfTfMIAsnujtTEf8qYuvlX7HYfUMZIvs54abco7n1jeESB
+abhtCHXeR09KhCfrKqeLBqcoe3GqL99x/lCfPk4NoSMhRWZaWiWjnlQnA2a/OtgoGVu25iCoRoQ
fyaWkDRoKX1OychdibxMf7pgfmZTt/zT/x40/SiGDgT+FVO7uv175tf13lDs2Zfv/eepSbacfLeX
vH3b7Fp/24zO+3+e14c9+vrbP96eN2vihs3auZYp4aXIcSGJTSJbM2r4i3fnSmwYrfYw+YDrk2wa
uk15tYBBqQBWfh4SvtsQRW2ccxUF56YzkJ1mMFrgYKyZCz4aOriPYJ8gsoDxUosWZzAfSA6QLumj
J0cskzDX2MVpyB4WA6gr+JYOGG30CcC1sa38Zy45y/zbYSe8r2AmFeOwdcvmanHzuHi4lock2wQp
SSZhr56AVpAfMFHcFGWqTnCNz6MmKMgFDr1ult4dkaHMMar2u0bmuS+RfGLCImqhtPFf1S9s+31q
unrvuvC13Nbc2WiUNzlpIVuvs54tVY/Y9WOK7oi1OKDGmFiu98K7Ew0MTVnrhxGuaq1NgOGRfWxc
CV0rAKyogvEg2bJQKqK4lojM93Qi2eu31l8fPvophe2kUyZJSqiPaixp0Tjz1mfNn4Z30yICEL7O
l5Vk7c72vN86C66+px8xJT14bfzjuIV5Bp29iWMQTrJ/HVJ7b6baxfiGH9Ok+J30vnWD/sh29jVv
iAiZSwZ1Vj79lDp4q20R7+plEKBL/46r4zUJJXoDK25XuQh2QSux1Q4f3O35E8ujI2z2ElK+AIR+
8F1ETsz75wyiU55ynbVDtetL4p2kP3d7JF9/jB/2WcNFBd6L5cWAChNw9XgnXnCctCeXbI01jGsJ
StP/W5UDGI4Z455GttaIE3PMPDTQBTegLNL52WGzkru2tbfyd+E5vwkej7l0mX0wV5u2ixa6ZRo7
+rwfESWLlgrKbccQqcO6u0+a/IFWL1Uum3Mht4NhHzrdXYpxLneuARbKcPq1YyYPhrB++UI+DHH/
oBADuBkbysGRAJ0iGLFDWNO6JgPdMLe4xdlpbuvUO08VjnvB8CpFSWK7Hftke3yJLYbARLr8GGK2
6S4YZzLZESZ11zEfPx3cqysphgdY94+NR6+idZ/MoX+XWf9RSIn5eTwoevauqvDnTfmvwEd/Bhlm
JQwuC2coL2VRfPHpk4PrxI8AxH5Ta5E7VsijPaUXbvQmc6UfT5eXzhv+jJbzp2Mkzw36a8wQtGkX
IGDSPcxF3uCV1ACHPfvi59N3ToIstk8KYhfTTGNydVoPQv+ggfnuLe+X/QJ7StHe4UY51+XvyfQ4
+vLPSKQj8yR3WEOSINdQfKbz0gqwmVno/m0K7ZE9kUIsEMRcoi0dCnBoCNw/OS+TrSIIm9NUkPVl
vrWBJzcKnTB9eHNXL6+DXgSwsIWxdRrTsyDa0gpwPWimibROCK2PgPah1VlkgD61HjQ+s7CZ3eIX
yOz5InzBkJ43nmpAJ8AIXlTdVqQWFoz667PsiKXNzILR/3sSpCkebHJWrJxmXx9BKQPnlTbVqjXc
ezmKem8VNm1QEqtGNORWMYSbwRrvRI87FIGBmrp03zf1xRsZbLC5vpexTSQTqGhsQ0792tDk9WL3
0k70rvzlnmW7MO8jeTRJuvKYSdFac34PpBgjAak3U2DJjR131L5m9xJo9TToYQVo0xqrheJaMgEx
aP3i5OFuxQkIKIz2X14fjCY4cJUuOuGjGvRjJ4yvKAyeOMJkL4ys7f3DRCDslFdbY4JNC47c6Np7
sOanMnYPpU3na7C3BMa90WASvvkX8XPRhUwI/PSpLKdnktnfqwFuWGhlJyAuFxCP3crg4+ld9I8W
DSwr+Y0wJM3Eo0ixqPht+G25pl4nPSBZOYidTkwUNW6/ropE7wtRonLVSEm+YrR0ZOdFv+bB7LcW
7yPjqpTGA8HlJHIBGa6ZV3bim9bEeXbxKTlR9Ruc4rtDX0dV2mOX8afqkKE1XsTsyncB7Os3mXiv
TC1oonV0kMEu/mlLUkV6K3iEh7Dv6s/IJEaPXdadmRtXZeGOTsK3MWYUyqQQQRzYPHemaCjejIbV
tgyr37FUtAKraMER17s+iKydprG/nkK2p47+YJjkrAcVVAesCti8+h5dm21SPYzT0bb7n6hl/5J2
80PjQWaLZG5ukM3QLC/+mrRFWVz7R9g6XJSoCSbCztgmv8z6t5FgO+rShrOlbc9WH3ESIejfZflz
3lgYx2pEbaUkmAD391pBd5liP7kmYfMeF+CgQSCAL6abumKW/G0xFDjgfgLdmwN2ltxLHINBBMKE
fGPgdNvMBsdTQU5DDUoLdLbFpZzps5o+YO5emnfhIqM3q+gUB+5dMHrOcz1BDklR6pXIKyzUeERS
KOYU3pa/Et3P0l6C4vU7oqg51zOZreWAV6SLSPzr4vog2IhtCc6F4ydiC4I08vXSY39JOI3F+Fn/
Ta3hkIXInkhM4f5q29XGR8u4mhukVahh21MC8W83BlUN4D98iYKsem5VSgvF0f2ecjPZhh0QMLcl
n7dwp8eaed4ldFr/4iW1vcNbQkpS7ZYXKw+rTWzZ19DOvuPeny8RPorjyExsCP360i0PQZm029Hi
48W7553sxXcyjdm5HGmRm9VcQANkg5imS2dpiQFosi7cLTbMKcutA/2ze0+hnrs9BB3QJzvf5LUb
7lPXn06JFmiCaOvH3gA8i3yrq0XMIXIETX+MpeTu9mBNKPeMEKW5Mz8EDO7BOgyLKxHRJzC58LIQ
rHaZN+IsVGC+elS/dl06l5HFED95B/miHGHdddp8plbtn32M0ub8HLgp6R2ma5+9riRfqmX61edD
89JaY77DFUGVqJS9DxSnXNy6xqMoX+OuhBuwfOHF1rSzlhl+aYAJclwITzaX18axUXSnWs93cpas
qx7VTEUaLrQsDo9nF85F9sUf7bTJXtiNd8lmnFVWkxw8JnRrr9bz2pSIf/xI3IX+iGyuI6LBS7FF
ZHSC144/OFs4wu3ehsC/ahVk0KHHuz+FBsP1vOXVegbDc8mUfzLpubTh3RjsB1FNz7zKxlYtdOGa
SbcCEeT0VokMj2x1b/B4zT00LOsSTyxx4OsRM9oGmQPpaODM69gySDARU2ceSLk8GiEWI0k5kSlL
nbuxZ8GCnR7WT+0sCA5NLOh79Mwx0THEmA04/263CSS1u9ehvEMe0264zAh3bKODMaqZk7SeEIxu
25qVKdH8sDDjncch21cejXijoq+odUvadI/6AvEAJkoC5RMElVpoakVyujLnAcrV0aLxRwVlwCyw
3wKTvcfN0NtVZH+ZsYZQxM4PiA7+PBbQrROoreXEE6EtzTUea/8q1Zjt57a5r2bnMmuQ66PffKa9
8RM6g4OWFNhkvMhbSrCuOudAoNdh6xql54wsYQbTEbGJI3eYuft2pulu7gsAkz0oqhDcTqljspqo
4UTJsllgakl8Y+s2cbIN8ile2A5/02hoDi3dPCRO452vovPy3+yy+iofnGAd1u8SkRhjTdkMAIQi
+6Wakuk+GAx2n9z/BayrcZKfsBGeSm2sRiuOELKkKLwmkgkSyhSH2RkwJ27VTgnkAgHUGpwDLNi2
Wwhh8Xem4KqEYqI1MJXzVSW/s8INSU4qaKB6Gn5zM1WwtJFhkhQHvN1zr2lRLyQwLNlxSBOsSU80
XgEICgVxBe4xd1CTGZn3jktGPbTx8FFHlB+y6w5FzIZtHtQlVKBg+9wh9bJbLNOwCUNKJs8ClRKn
IqaaaeVBjOysVW5ih8zjnV0P0Ul4GVclwblP4KwPyvmJ0lBSg6O4Js6NnqaSD53bG8eImXQbEyvH
TB+fkrTOWo0BMbfEdRLgk29zeoTLOW5uO0FrmFj4+jy11q4uWDCmMTjKrmqOJuYrRWwu8PH5MbOy
B1nn3oEkINhE5MpfCrcygOz796yHr+ZYfXIJwfsz0HoSYRsefSuG3Usnz7bLN5sp1N7r2u9CqeHU
uckTquLFbTJeJgXbsEsCdsHUF7oY3hoCYWZvQHXCzGP0aM56RK5ISLhrTzEhmedfdd90tBXdizax
DzgVOyqiTdAlAenBSqlOnF8JvbzqwQX6OpJvQkBDhfu8cI7djJQmfiwqsnn9zj0HgFVcRMtMJdz3
DEWEcPsAh0mPobtwvq3ZMnZFGtBDZyKxTUg7jsL2+2aNvx2xvGj7bZrcS4xJkcYWOr9WhPsuya1V
4J81h3ZTNKXelA4lYmZB4UyprFCY4/5EIUIfmCZF4JBRE7qPPYEq65uF4mb2M4fWPXuc4OvIHbuV
77rzwUXRf1c5T7dnNW2DQjPE0wqmALF3QQ3SS40CStYhH3qUsJlGiGAHe3/wwj02DKoCFRCzokvi
hGGhOIW6+iZzk9pDOJKSrRQijruWoRb8LHiBtt7drJlmbHzHU/7CXp+Z2SwPzF7OqZVSbOKmKdNv
OcTEmHs0g/VsbVM3+S4cRKxIWiDXL157q3d2w8AAt8iRMEVcARBU2XfObbGX24X8ss4XlAAGcEya
yPQMh5jw7JeoBmzeyEa35QRBL2LAGRSY52L/M6MZt2aH+QKFpidqkbz7uI6OmeCIo4s65RitVhoH
bOehmSVA1KlHfnWK1ZieycGp+odOUHHBCe8ZZaGWjJpqq8OIbOLlmX7KhvZ2S01dwmNjJ/pUffQS
txN3OmZIyNfY7XYE5pC6+Vf00KjzGipOPzOhSTFQN1hD0FnBDTboXUGLIbUSC1v6YFX04uyhECsr
4HektdpIiRRisKH+q/6SuOLLt7gfQZy/KyUVtQlkK7a5z/8f9s5suXFky7K/0lbvuA3HDLOq+0CC
s6h5foFJSgXmyTHj62sBipuKjM6q7rZ+bbMIGklxBAGH+zl7rx3SP0bOyLFgXim9wY+kmbcVO8nI
p3Jq5R40KIGy8fjStKzFCA7hbBXxYxsQ3MIxZmKkoDKra2/eMjQjYQ86TO7qAZLbgMKDHKudjbhQ
z9I5ITd8X84nUzUHV+WHMb7uNPMDQBuKWpenLOU7qaMJ4qEDc8kh757Did9OFApooSLHDo0IBajL
TG2/MoSe76xyyE6xC0ZIYiCo22bYZiGLXEdjOu+kvfJghc1w7IWxr1T1cqqt+iyrtjkX9NxBKKcH
O8mHwzwHttK+ugZPzcJhNF7aoDeuO6aR6qBJDH/pRtG17jpp5g7P5NFry72+H+J93lovdQBlbrlQ
uvY1DAkFH5XS3JAncKEEreqvqcx1nmARcgLi9xT2CvJZ4jPO46BGe3/CCc44ekuzvdtNmnpbmo21
ZSwxT3rrnxCjMB+Cf1OyxN9XTvXqpkJbV7W4CcHAes2obHqLk+S8U6kz1iFsjWeFpAgvbubtR3nt
SMq6bhuE1RkUQfmWF4NLrEXj7uY1/zg09gqBk3ponD1ppe6OIj+Jgej7gBWqXtqr8gAzEMT9LLsV
LWHeQoOO0PLrMTEgg5FpQj+v1DSpBRtyZHEu0vrjQAygs0fPcYcSNLFxMzB/vDETgkCGAEvZ5Enc
PXVmozaVEftSr1wWzGSQODBpSq3kzmjMHBnOJw47x7N0BNiC1foK8BwHVlWO60ICquytx6Z0JMsg
pksB6p68rh4lM+N1NTAGLQMR5RXwT67ugoDmdOynisnB/j7l82q0tVn7R/DDK45+m74EvXsmt9Wq
GkDKoYw4ZDZdfyprHZjXq0wFWdL7Y7VXoUTMkTBepxkoOuAA8m6Mxm3dPQkFw7XPtIzATerfLA+J
WFo3qTziekFt23FSXbaTZT0rPdo0Q8zRjDiGlg8MQZ+MI2Zbah88TEwEPaaunOthoIiMSFma6NuQ
XQBhiviEoDd4HJOeUhi4sVrEEk7vM2kdKGTiqqOiwLEawXcC0RpTM2DA0gRDTYLcp2m6llkPTYeQ
4CfHPpBCSDRfGR6lHb7P5v+mTt+znL0JIS1ib6FAdp5t5053F4jmcWS3wqMESeXnLqhKmt4xnm/g
wPeCFEtGrASW9zoH+l1dJu7I+dE5RCJ8xkVfe3mPEQ0qBNMSHlQ09m7MTJa+voRCnaifKgZ2qmWO
p0qGfP8ym0bGZKs/U7oe1zY4GBI1mpUZIDJBH1DPOHu2AFYXkd2yjr9UAgyCNkCxZSTv6m2HKALN
PuNzPbLgS3i4IZnyYRChVKnF7249npeSOjYSfZWxikcmUVCCi0dPMSwSv+chd2bX+OVMuUiy69Ju
zxGDzErJ3glprLAR821KNdtMIKsrY9pnfh16JuVzsoD4Hb/GxLY/KiLpt24fv5M3A/BRxyxDZFGk
dfopjRFQmL1LiilHuzNesSYJLyu6UASUt+NT14UVbpEi2KY2sN4Mz6HaO3M5o/2MKOjsq8FUr51C
/RyGu8AttFcKFSie82m6iAwr3pv6JNcBZnVPoUBVqLBNi6o4RKbWnvWhO2Qdiz+X1NgzLGIY/hM6
64LYIJcoC9y8EFJy5Jto+9mdS5AHq8omQCXoU4/EOqjqSv5u5gKAR8rxOO8hUrQfjTs+aFp+hilw
2RfgQHw5p1lx3lWlcaD2zSKnFbT1qDP3895jqhWDFLNEdR4JBjfhNMugohMpxyHFEWcEzusEOsxO
8TlbRvI0j4ccJ6gObIJpovfQ9u+LpLrJJ+O5GcM/0tTah33OqBaDZaOqQUQCJXzIwXcV02u9p0Ko
R3NlP2W6a8wHUTXwRnVBYW8yZytkVl4FJVBzFD/kXjDtwHdLTu1I8U1lRHZTkOqpvV9O2D5rW1U7
YZojsomgUS+m4dHGp+6kSee9VJ1DYri4A7UDyGjsWU354dcO+yw7l9qa94NDn5xcK/zMuZuRPl4x
RMMeJeeNky8BeExjaaRw8ovfLczUq2By9/Oxq8X1tM34OIPi3A8Nw51U42SlKA30Q+aK7TydIJF6
a1S4lZ3iyi85GNQct3RNqdsMjMsCHd5q+eSyw6UdWyOobOWu7QyFdjz2N2YR5eRearM3mIhtFJA2
9s3GZZAL8VoNNjR7dv8FRLUcLgF4SgwSZwXtNLVFft8AE0LbkmVklgxLgHs3GDYerflujodh1Ukd
8CVnlQJ/rZcB/iiEux5H4xJMIVvBsCUDGITlyJjy3Xy/OiK1YurqeGmHVAjJkPQrfkmDjulIypnf
est7zY+tGeDAI62KANTustwpbVVbazpHUhudcUTNVXpOOmFOqISjN2ioKIfkCt0Si8G2bNkpHDxN
qSX58TLOYW2WvmuZfpSJg31s5mTFUb5PbSqKAOgR2Fl87cmNx82YnUwHPlU4r+0zBbBsYX6YJSsV
P+P8HFKCtsPS3aUKyY/MfB47IPaKZHHH3k/uGZaBxZrrwGZnB5orhYT3+UT0VTVL8SxlimAT0GED
P6K5gyFD6fW7SjOjFfI2i7O4nMsVhHQAPK/m0yY7R4Enfdph0VA2U4X7DHI/+9xrwS8HhtV9qDHW
iEi5gfgaIGV36ZoaQDrR3a19aag7AazeI93jzujbx2ZeZaXSPjUd+ThRwGnaUWmXh/11jLfbS6fo
vdc46KVh7doZ92olTGsrXBwYkOQ+QOKPxnJCUjK5lIzn/bFf+EhFZ/BpfyxjN146Cg0CBftQ7Dv4
/Mwb+ckGXb9zqjK+tEfjM83ewZgNz7RB1RE6pZkjxE/R9OJkPsC5HI+VkAnuZ8P1TKKd1sgakquY
2gOoxJIijGXPsWQuPfDCuaOds877UPN4iS1GYeRBuO8ER9DBiNNN7w4PSTuGnisTRDhjTYtfbaI1
xUMY3NBD1V74Z2VixNLs8d7R0URx8OPWIHTKqdxp39X1teAznmIbIdtoyoMR9dVWjlc1Fa8J3ZIT
+49uLiRwbrlFh2PtugDX4FTC04AZISCGYzV15bbRW86xARMgzA0F3Pt82g5Vcw32CFPLmKS3Qkd5
UzB8Y6QhnNLQ2vhcs4InujLzyJTOrwdWi7cTAs4WPckX0ud//oVRUP/z37n9UWBLi4Kw+e3mP++L
jH//Pj/nz8f89Rn/PEcfrHWLH81/+6jdZ3H5ln3Wvz/oL6/Mu//8dDMR8C83NgtX8Kb9lOPtZ83K
f/kUwWcxP/L/9I//g4j2qKG4W37+x7+9/UGrmfJcI+mM/BrarumqDkvlv6YTXn52b3/8BU348yk/
0YRCACDUdQsuEPgJ6BMATn6iCYUGp+Ani9DQ/qGqjm65hgELQrUdYGR10Tbhf/ybbvInuBD83dAg
KsFm+Nf3/cmW+Pqh+P5/x5rATv9XWoJqCRtFMWBDnXB3zf6dNRc2Bms4WernEHFb3ElzY8PnJK60
AFyMr2sNNChnuq6uyvCthYyCLyI0LySo69WkyQe/qPCUmMGwtRR/lzfabKldlQqUjIY2xrqRxBYU
mmQeJYY3EXbb0O/ZK+nxrXtjghxaFyQsEgPTinxbDPYDXUO8hrFPF1Hk1z4n8Z1wGJuD+twhmtQK
kxhbsH9otCNSGtTpWOuhg+SmudPbgRgM0+D4DASAQ4K3hVSDNf1dG51hd1AbRT2K0ixYGw31I16l
exyvjzJViycdYZ+eD5eu49cHEFrS0zv40Gg9ycY0qqvQ1tC6m5KM2UB8YARGHernPgBmW5ywyB8Z
m7JrheoR8QjzoNE6p9aiHoOj/EZBzdEkRBXlmvrU2vaWptbJNVMCZIPypSjq60gdiVINQ0rDlVhp
eX90QpZukQzqzaBON0n/wkxmRt5T26imnmF1ErdugHhmeYZFyhs2chccv5NHnm22LsamlGkIBQhU
9BZutbibyyHXJpj6HY17gna3oodZANl2W1QGG7v80bbiKLFOrBkTIA1G+XaCvrKFZ2QpNPdrkjXT
ULdOfeL6xLKjzTxNY21e9Souuzy5MqoGUWA+DqCS+h923b8M5twL9YNNEEf2zKb0opZA8TiOgPfi
tl9FeVofJt9Ac6CiS85lvrbtBKkKzrawp6QCN9LFPMzi12i2nNY3WoNSo2szFOF2QHIZ+m0vnnR0
P4q4LmWfnPVRxhtH0sFJR7IA7AQwSoDGsSN4/TqIleicJiAq5m1TQNm5b3w8gwIUGa6IbUp5nvPw
CGmgwNbj2VqaXpfgvuHXNRf2nUOY0D5gcKYT8MOkfHiuRPGeRwbONDWHqxC71gqZU39kCvUUGEQY
Bg6Njzyh+g3h+1ASRDHHBxLRgA9ap3XSZ4E86UCliqnXn5ISi39g7yNpJqdBVKvUdvUTmpUM3jXx
FQLuAY7Z4MElm3ftVjq7bUNv3UdWrYVDjeMQ36gvBhLF+BV7tP+7MNLkmii9wbMqPQWUkR5oXqkr
v5bONZ9671i4E1kNmBtKDAQ6JKRgRdhWHGo661q/19Owfana/I660IOqQscp0I3t3YiSxzSchq4P
Tiw4y8MYSnvbU0tfj6KfHq2I6CQzIPOK9MazoHvupSpnplIwhgAZwsqmMKXW1UsZtf3On4g/BQvx
pNlZcc40ghLKokMZZsfmLvVD/dLBfhwSkwtjxNzk+Kx1uQmCSWHFIc6N6rSfFQnEpM34F5NTdMTo
IG8LhR+eapVtMGrovVXmTedIcdQdKtoXzSz9U1BFw6bHirA266QiCqbBtIXDkY7rkF75blLvmUD6
h6g00rOeUvRt54jZAEIqbUuEWbTAgGx3RYsyhpmGL+kSKYhgV7BoxU4yF/TwnyES8P1HEjDi+5az
e1E51rrTInLfMss5FirU66CervmezaizJTQUkVGnTasCnH2YmtbXRRrH59zEhWZT1835yWFi0O3s
m+bK1YdPOgL4jIPIYALekOZAdnebD55pNuURNvgrhS9j5wTZibGfLA/DB84vQIOLPKuPywXIa7jI
YY175/v2ci3XLexfvtP+6+/jiHR1ub38/fvm1yOXO23p8krLn365uvxpMC2KgoO4Xl5iechy/2+v
2OpINvVEe3DeNCcqj60gpdOd0IWTHwHw9esqQuziuNxeri0PWi6+n5PALiO2eH6gU0c8/ftP38/5
vm959vIH8sYI3GlNfw1hvEVJNb/E338CZflcywO+3m55lV+ufj1teZevq7obnzjc0933h//lpb8/
2N9+169H/vY9l+cM0i+wO0u5/n7d78fVsrsbzSDHQ//ndlye9vUFv7/691OWa78/fLnzl2+3vMYv
n/T76V/P/OXll01gB2CHfvmEZUlkg1nTB5OawpZenr9cGDSZUYH9tuWXPy13LtdK1ziUqSmxxA0v
gdlpX0/4etSAYzNhtZY1Ot7fpMkn3sQ3z3GBw6UIcJM6YUQI+VDeZIpAAT7LSOOSrgHxxw67y3Lv
958aqaWUZxU4Bjz6+/7lmjk/eXmF779+vQqFaF7rl1f0Q1BIpV7DM6ZNB7EyVpF+R52DQ3q5qlTI
vr9ujxEWwzCPEAd+35kDJT0kxdPXQ5Y/LM/zw1FsB7UHYBa5jAOKhXo8czGo5ePE0E82W+q4pypR
S4L70uq4XJNACo56q9d0UlPEztmR1GncEP7Amp3jfTlEy2UoKLVLrdE0jsjiJN2J0xU6mjVz4Pzg
sFTEu/tp15+M5DSK8/E1VUooA4Ji7XGaL8ai+3lhtQGYoL+5+f245Wn8Glh1uhwkAzrpYSiRoNY2
mRL5KlKH9zxkFSUl8vCVO4X62tD7FwSzdwUaHy+i5oKljLHDishHbxBwA/jgZjWQHm81+X7s6anr
1tHBRnNUYdscXRu0vj+0ACWCgK7mfFHPF06R4K3Lsg6gWRGwYeDGu3baHdX52nKzbMD9dk5xUAYr
xK7CRV8AzQUXla2LDsYRlU70zHVqQRKZf1KD2uJxubAnnbaRb+8XN/W3Ph3w/w/4Jj3BCmVR4HDQ
AVUN1rWcrQgjukeSpMA4DfRBrdRX9ikKE1g9+QGrCB7IXDFJ1bCKxOsmJpvEaUqv0oR+pBaE/SdQ
8Hz1MWgnXauOAPgyZtCw+a2uehGldZbMSDidsd3i4TYTBIaFRMBqGz1hVWyRBIo81KI+qG9MSkxH
lyRyWLsn2+ihXgiHqd8svo/ngIDlWm+Z+F70Yo/uH4qFxuI8FQCIc9YtxyxoNc5Yys9rrhUyySrM
c0cV7+s3YM9GtxC0BAcwAYDAOG9/e77oG0ccqvR2MQGos2XAVmZ1NumL9APqfrd8BpprxBXYJqan
fr663E4nUs1DpnmLMx3Nfn7EQuNkexbo0zoiYghLA056NxuyXy6CMXRGkCXGZa/kRGaaBnU/Zd6h
TdDuiGO0sdvH4ZzYyL73vQMu1367byTe3cNXhpVsHg1dmzKkEmxrZoHYN+b4BG3+Sr/ctuwwwrVK
9vyXx2Oxe3x9nXljp8sWny9cIoWw9fU+MRPYHZavt+xwlOs5NL9+h/kvjg/kz1YPqmlmWHP4wsu1
74vlviYhMLl39GdfkIYexqArWT/mR6XRHGpwf945yLID+FFjIp/3nmUXWq59XyzbYLnJ2YTpamzs
wXgyEM0XQcX5drn4vjmm6ksfBNhNR/W6iXpzoqXMyPV1VTcGiuAOqbqLh2Nxc5BQzF49X/x2s6iN
baYHhH7OaRCEXv16MS4xEfN9AfDqGRNxdGCHIELptc9GHeVXatcS3RWSVLgZfH6vuoIOaxg5+TLt
jxL+02YBISzbb4ElLNeW+75vNimgCU2Kg2/ORTbT2oIqYDeayEYce1si+gJwMZQQ2OJeQzkZmKIm
bsw4LF/I4JA2CxzdqDZnACSLwBXcztTTlFHjyMJwoynGNjak16naleNDytRmlRwNVSRIo9Z6Saim
p0GPARLG933fRJugLtONkAYx7zMLol1AFACJVrmjWfvlW3wdCorqdcBOQWrXjddXAbQ/e86EGpX9
snc0OKG3Q5jeE1mcf42+y7XvncEmTOZo3OU40AGsBKo3zGsjI30bRKEfXZmbJ3u+AOG4VSosV2aB
9ahZzmrQRY/kyeeB6x4tptb7SA0RSbSPLc3rLf3fwKtSLFxVFxJbognzIgK3t5vCPj41Rk4kWV3e
VAlmYviUeJMjkpxMk9zZsWpbT9JyWUPamMtuRb6h6J7sQzrDoiRlHVc4CwLaP8k8WDQGQ5nhq+Ct
ltvCJ1rQTTjVulbrH3MMTWtDOBXyMqbR6jzXHuazKipiVqqt8qjDtwcXc5lmBp3M2r12YsgsjgSS
Z+10lr2IbedXNwruJngZm+38vrB99HWlXmTYSgNbInQdQkTmDTMdq/CyWg1Wcj7P1z1AxpCW/eyN
uCiFSpF3uW/56xSHCAPq5j6kNo7POHjwkSpu4yYoTrXxPhnKeNTqQOBKwVjOyxH51x+jqnswFWRs
QZYDnkvpVqjJVG+WD5Y7cb1rE+2icIsrSV1go07UL5UfYc2LhlX3LOoAw25PLT2ARdWhkl4RlU0J
gpFyucgVJaBNpH4adVgfHdmtJ3SRjl9Fe3n8NkYt1xazFEKt5ojyzzrY3ZXtDPEGdCVmMsaSTT7r
4L8ewNF7SKw3G6XRtokRdHaIYrsG+oZKpM3XdwtLMiDwVjvYSudB99shRJHFS1uGmXF6Kkb5GIAr
Z7E9ifVkEyprW8ljE1rpZgTjSrclGs9xg7tMh9LjNJwdlq1Dih/jrhHREpgUeqRZL7Iji83suFyD
AAVj5/tOd/6LUo+nTFEBhs4P1uZRdrn2fbE8zPp+7nJ7edUkAmtQCn7A+bm/PG65qmpWsjEt68fX
c5f7MngiRL7iJDY/8FC0RJimlTcHsxJZZyhebcZ3eZZMZ3cSyS2BSBPo39tY4ifRNdwAoNkooZHf
oYM9WgVIvczRfQ/67HEqR22zyAYQYVorcrMQ/00VwCqrfAIHs8toD1OyMDYybJOVzANtVemAP8jV
JsEqlR/+UE/gSNzXIsMsh2cf80KHdw4nGNlgGK83ipogLwEneAtS/EPEu4ES/mutQ6tFvOdf2WEg
z75QsMPSWXizZXQxDYX1gD7F31NiareiM7vXBDPJ/PdeB2FhiR7NvS/9u0q0D9YwDW9GWIe0WHy6
aEFZX+Z1my8llzc4Ibe55qsXQYrUqawjkxhJaCFzPeYN94QY2uStdhOsQJNVHuLAzh/InLtcXpWt
xq4emcbZjYr+yqQuvFr+0DjKSxgb2V1fSg1zD1ES2Vi28J6Y1xdkYEeDO71UYrC3OXkE+wq+4GNf
Ynmbv8RIg2ld1JF+UdaVuGb1wwHBfP3asSTD/AjQyVclhLApEuhjQ4IM5087UVOYiJ55zhTaTjYW
FQKf2/AZ37W3fCraKIMXxpZ26u3UQURCIvrX1qHPsIqaSL/uglFc5MTafr3kaBv7bjC1xzFH3luM
hbtN6qZ/yfAtLs8MgThsmlrXj7VJ/nvbDa/L/WqKiCgL/OFKGzMy6q2mXxvzDyHC4tJJ1eqBymBx
qHHgbgWMyjcsMst3N8ii2dD1tg5dr7b3M1N8ecG+NNFzmU5zGeIuuiywQX79gKaTP2hqSNdtSNJN
TXLkEdLi8PUDqvXJDbX+dbKcZpuQ/rbXSNZ4mLQUFwqfZgptsV52sda3/Ktlt1u2pVGpH1SjtVtD
HaNT6BCnuXz8HBVgg9X5MSostDzqQLxNCaDfLtybOKDA6o56/pG3xtGIQ+1pcCY6TSA9j0Esh5uA
rI2vR7QouExLiZ+VCI6CMcrqWDIg3dSKiWRNzYqPiNxJn4i45zbK3U2oVxPzN6qjorD2rs6OtrwT
oezbwUjDF2Zb2iYOdOcoSGK8HhuH0ub8OmZEG7hXuhfMhiQ22GbG/CEPryWC4PXyiICwxkDt/Jfa
tctNUmY9emwhrigTE+s4fx8JMbYuxuY1GOm4zTGnhEVn1ZXqkxq2vIZlTyzbTecVeRrUkFLEFyhK
YNvS0ft6REvmbTdN9RsYaB0SktFcYHECNoFH6etdBsYAN3be0sKB/DYoMygjROdUS/PrJVwMGLWe
XiwPUMu29mxaReemsd0zpwhUYvMXRsmL6M5+71qLpHPLrs8JpFt2QSJhMaWmH+nPD1RgHxqMXj/r
eMfOpLijSJe9eKeuuXzroVIdAFtKeOkr0r+IIthDlW4g41FOyzuJqQRIg+f3ssQLetH6Ic6UKdXe
OuNpeUA94hGQeEwvGzGWFwBdLa8JGvWyaPl5uo4yNaaYP5iSU4rsG/XWDsKSc9tUQ77Ou9vJwcqO
v6z6oyaTLrVa463SM2WdRrxGxf6Jg051NqC3lEelCW6/Xs0N70qnMB99JVU2dLOSky0U45KdyWVf
d/w3hx9reWhCIjHwoai6Nenykg4NElAvCvO2sGhoLA/JC+ykFGffMAjEsJEreakJoz8lZq1vtK6s
ntS0ul4eytFz36qyeaS0kmwbDokjGKDwqidLgZlPXiNgJFx0/sY6i1pIUpZyI8ZR2zN5wjwJnPjO
DihJI/GWf2TslarbKa+xYuRe4KVKHVyG9mAQpO0MmHA4vIzJuFw2j6U5j50qo0ejRig7BIM4amAr
r4YaoaBmlPPM6Gl55NTiC2g7IW4GBE77fgQw23TyNLRVe9fbFfrueXuPATJXwx1fFdxSXtc25rlX
A0R/rUqPzLfD56lNzst3cUv3We1a/cEOkTIghmuOCfabK4GNeh1RtvkQ3XnZQBUrOTQlk7zp6j45
kBQ+7pokMO+iDrDs8hDfCmjrt9mrrzJWE5cGrFVTIBQYKJXNqG6eRSZOy0Op1L1FIfGJDdKlk+2n
2U4oQ3Gwcte5scAGUXzVjY8WU7zmSuUlaXXf65uiRjYuwkszhsbIJLJ5z5ybsc3Mj0FJOSkSvXWl
Z6p2LCsjhE/ctU+yH8/La4WN+kNBqXRPf8He1UNLGP3EqdvGwcK5jdfoInzAoy+eXRNtx2SFwyme
8uCKMHCc8PPnWS6Wm23gKpcA7fuTmIem5Wnz85dH6MFxafj+7D7/pcf6Z9/7//fGiTFwHYMO9n/d
Gz+/Rfnnr930n8/42Rq3rH+4usV6Vtdob+vmL61xW/xDJWcACjuNaguGPu3wf3XK7X/QIieGwHZV
kgNJkPizU24Q6GfaNiE8qnCJKyDQ7/+mU/5bsBQ5NXTYiIswCE5xLWH9Fk3S2DEdo4E+dTuuzNWs
maRJixi7XWkfNExf23vlEHgT8qgD6M1fNtTften5guWv+QEOEgDLNB1BasfcK/rtzYvcLCrUBBNm
ERKCwRs2p7S/hAGH5wnwPZU+x/qEXff/+LZzjsyvCThwvDsZ8bbyuYX1nBEVvSO0iwYaTcOTSSRI
9r95y99zgX7/or/lAoFdl77T8Y4AS9rpRtgwlTYBbffIa+LH//7rYfb/X97OEQSjAbZgOmbA0P5t
u9YUomH6VItqyT8CDtiRaDLzaJAr5k6FRDQhtblAiGe5hN2PqJrPbtZTIGN+g6ohAQYJtCBWfNJr
LdelBoVrua/KYj3JzPSEo0MyrtWWNFP1ybc7QROPbLAxgxeMrwex22rghwfGYucYh2b8pJ41u4T1
ErYF8o1iivY4CTxWX0jbWE5GUx17IGpzurjOlvZx5wF8go6qHgzmkdTPDeiXw4qEYpCME9Jcktcv
fdg0Rx9yDqGuT4mLME6JhgeduiJeKftusFP/7txGGkLeMtr3/aRufFslApHFisBisrfkG7MM9jwd
bRNnkSIfH0yVoMS8pWiemvOC2F5jNDnbfbHWTPOYh+0Bn9+HXqA29CcshLn+aWbobsvqFY3+Qz+W
Xl3XZ8Xsn0aNsFq7YctOMZbZGtV/IvCc97jSrHoI1hMYrdR6b6O6RH1MRtvUGRWIrf5hqFF2laV8
VYOKHwbEWx4p25Fy3TorCJewiFjwqC1XyQfG8U9d4Xm9zi+hcWKyNF5KC5Jy7TjZWuTTTSGKXdmn
40a2vb9hs+3pozznCtWkJCN6cMKmXTIlT6FQR2JOgI82hlG82liu4giXbDt+JtPwEFrArQNgGnJ4
GPsoXKcAEboc8FJiT5/gxR+C8g+qPm9tXaV4zGflYVwrTATXYxJnG7svX33QwIptbbUc6yyNlgez
zD7VvthETZN68+tk+vCgjubVWFxbFarTpDZQW1OfLk3MISgDKaLcQlEtV6WEQp4rPKQoNoZWE5FO
OQKWae+1SkmZaDahpjr2h6xmqznQ1HsLIKnGdzwMtDlWWWF8KoSb7CCwrY2M1WWiEBTSC+jB0Y96
1k5mNbOeUGkuEl1AVNUJL9BS+Yw3B+JZUTMDBUykMLvatElyzBIeTVHzk1Uc9cKAfU6brLVrYR0Q
BXmnDh+kMkgimvKJFkQHEUqNtXMKhBN2TrIOWYthMMhvXCFvieNB+CfERRG7EGoVrCC6ChspVcID
dIENcCsMSRX7T5WQGB6mCK9R6S9xhyHzTXYZntBVu+WHRgSEl4k5rOtc81oEdTWM8XQTVz3hkyWO
Ot698RD6nNGh3sDY/9p9c8KhiTAtKDFYZDg76Q1tnhi5KwWKxiA7HWI04Ee+na8IsF9TQsydOaEZ
spLDvN8MY36fZP3lqJkBXpvmVVRWsIbIvykK3OyG7YL+d+W46jSQ1wNYNRb2n6kC8X0M1T2aGFxX
08nW7PjQqthN6dBtukReQ3UhXaKtz4QdPCi5hLPesvmWPU9NEo9xN5/dd4jOOQzTqMp2ceyzRka4
Y85HXAH0bG3vEPhv3Q5eIkxQyLGGFu87vAqtxpouQEPGIoijk+nmioC3z0w0d6SnXyYa5TAiQ2gK
cqEDd1zXLWO8IeUWDctDZ7ONa1O+2jMG3nZbcLVWsIrdkQjZoFpxOI/r7tHvpIaiEd1I1mQl7q/B
WDN+rkUAjNRvs8O8OzkF0pRRYzALGoRQZfSQ6o+y0oyt6pTJysysG5O6Z2xxQIYJ9u1ixJQCd8NX
OcRxAsyzazwI83CE1X6sZwIjmLXWpPrUIoLBY8CXojSpWrxJHBif0K3Q8oz8IgT10m7vKd36t6Rv
82d+VGPSPiWxBSvddfeTbt2GOj5hPlgzcGfuFjeREd3Irt+1Mn9QtITuZTSC1mOVMj9/mJqtaRdP
rtY/VN34IN3Z5OVf4V6FjR5Bkgji4WH2j0IWuGunasOgCjqthxZZ8Dnbfh5jZPYqI/OhyjddUNoA
RnRChBD3m+yNjGXYQPWb3khvhJrdZG71w51srwN2H2jzcWzwi04Dm6tWkq2ByGWl4vNdm1WGFw3Y
lqHMeWX1uVXZFDTFYDxicwzZrOCb7PWgMAaRUcVmDWHIENeA1Miag7dGey3H4SxThbOmC+0Fa9In
XmLGzji6T5srAl+qCetKAu+Z8VNx+WoB1WTMsOOhduXrvElG4pP5kMjqwfitMpC4pKJMyxcUCvKf
qg2Pyw5vls0rZE/Q6XiZ3IkiPnveKDiPRigN7bp54YwcrDMt3MiYH9z1R3+j1tmNbdRnTu2voR48
yyQk4co24CVPyQXRw6vWJqWDQunOpbfhNZq+aWX6PgmrXMfzqIZfuFj1IsH3L+cGOcbsVdRHG3+G
Q/R9cuP0ctwXJVKwpvQB7Nj1TTzmiOhdcmAcae3ELLsscw6hUI5r0Wc3Mueg0Ib+2ihComXqc5Wb
ymomxaXzmS9skCnFzY2hoEgyi/COc/SJnxAVUkfzLQF65PQPJSj8rWGiL0oQQIAlcX80ATVXyRkA
OkTpCdZ+tcNXIKEKQp4Jq2TCgqFwxB4deFYwyMYH1w7XMQz1DaOssivLjNCkKCSNB1bpWJ9kfz9B
71Dt5AqFKKtsq5o8Z3CeZUX8Z4s6lZ7jSqvsDhwi2iIbUfK6Cep0o5q8FCfVP2pz2pSZcQ3WQHAC
HC4S/hcNeLPRb/al1mlPoEk8x8x2KTJHxY/bUx837Sm2QE5U5rbD4H0xKcQkGS19kygiv6Q3Xyyb
Xbkqet5q0F57QWO/oMgdljWOtak9dFZF3FrgXk1U1qAigCCnPjL4TUflPmAl29coItMcHyPFMxzx
DpsztTLCfZL7bsKZptGGpSlEFmuRtJyRJ84VtD9XYauoDNpEKlQGQQlFpsN8Cgxaf3yirm8OcZXr
axebNebXG1Kn340xJeynUV5prDLXUUa2Bv3kyEa2UtU4T2lPMPDdKp1zkC5+tljDYwkFBULNsLUJ
KGJfC0ovY6nNQnpy9oohL7SputJ7CwXClNC9YPDp4CZs9CnelNhZzU7dO64gl0mUHogYZAXEZTIt
80Fp/idP57EbN7oG0SciwBy2zdQ5SC21pA2hYDHnzKe/hxrgLmZge8Z2B/LnF6pOSTmZpZg/t4M5
fi9GBTpPafC4aGQsaej/uuEOVlzF67Iys4aSi0g0N/yzR6WwxvqMmBbaH0678aAP0zFUcBN3E+BP
c+wh6fQldrHgE376tPnvRcQ1E9lZ26rzRRaWozXFHxBB4hXJzkqMuTz3R0RtgKYWU5AlA50NvUQQ
H0IY4N3vqq1OyON2qWDOWiKCkQmGAVQJQGU0oZs0Uu+zEj8pkZEz9xvCfSMzGGo6UqMUKygcqaT8
AWfV+NNknlVMNkWMdYRnb1JjTIgTnHmasSOL4yswVSKghFz2SaqSlulnMLipgkiqTjGhzBzAFAUd
ImWzAwQbhZW47dY9QcaCUajb75ZbEwfFDyQYYNND9K3Cj2bNRHBekolrgsjiMHcunWTuAhe3eqpN
P4s4SO5UZOBjo5Jze0m5Wzhya8GKKfB48X9XFAdFbJgx90twYsicONbkBQYrNTRJWTgfpbFCa92z
gmV/Umz5JODekuaDjpLQsySEXj4JwTXTfsKML7vVy8QF6ncCG5a5ICFRCgMSnUotdmc2dK4Sx19p
N2TulMd0IAlQHkvHeMX8BiMDKBnVTINNUKC5ZPXTeAjCeNJLmOwFWXyJFRKoQzl1M7ov28pqckFG
7RPdjUOxtVvYBV7zeOYYYHyvscEPeIR7yerwU8bud2p4EI9T+kVXBLdJxrDC2IlaOCcTRkFbXFUh
T3TYaFzGBHAqFaPAUvOYSL5qmPDsTsIb3YS4UaXyTIyTYCsR3qn4zzUYpU+VCHZ8tbERPxH5llT3
mwZwDrFaNXz4VXbdybYVpZyK+ZA4paYc1RgTfYEnr152mFpzu1+9cZOqnvVS++lpWLHN4vDFU746
4Hnoq8ZPHsq/hbqQQqNR2hLZF29qme9VR2LsT3q9A8OS2q2IOQsb0CPThyejwt8llcaK6Yp2oUnI
cCYH3a1Z9zmGNLqRkWC6XHXMU+BqVUtjOycviphFHo7PcUeNetbwmMkZ8SyxqaCdl4f6gJ6rhCQh
iHVHs5kmLjWlDhoIXX/S9jQbCpe0joKFTsHT57j1QyPwlGbCud+ab10qIfpRhee4Mp7kir1fKuSt
nykrEIYcboAOVM0oWkGpUMTOVesHydYatPikaMFzcILhoT21JBDi5AdNCKs2SVRgcqWGxB2VCc4l
eg4y2OBuFjt+9mUsXeSwBfJGCx5ECIHQwR/PaTP4ivoA89LBZ7OegWR2OyorTLKTHgD6WENILYMj
fNSOFMK5P0zc19ZoXYifpyNnZBD1I2mkLcL1VDFNrxPlOygAAgmmL7XJZsfAB95n4TmBHrwrcC0F
mT4S9Dh9rSGWHIrcZxKAC3cMCnp3E+8pny6Xeze6pJvpjqGG1q4bYY2bKl6KTp/o4truOBGuh+Gi
GbdoQpwlH8yNvPp96Ta5PC0ImVPYgB/XBH8Y1ystU4GLaqLPaByYluaNER1jI1nYCTgtMSMBdYoF
Zc8qdrcI1PrESc4eX1VUsujVpW1hivBbDWYPLfOGIkXhjFVESAwA+eKytcz0UI7VqcuAjlv67Mv4
cY2YXJ5IXQh4irwKNKyjF8p7IVVuIxGpNOC/M4ToY0yAa3w3ODpUqppNpdWfpUpAKNJg8CsqKjAC
6dC1L+bkC+x3mZHkN3Gp/6XzTBITnyHiEPAhiThz/nP9Mi9klVO8izPUfPabu7msbmUsfFbQcfF5
03zloM+HWbWLQeKZRpmzaXXrqSNw0rmwA2Nd3TQ/4piS70GmEL4MImKIfPYWgnWIapzwJZRPKILR
BXdlZK9ojEQJ241YqKM9q+Dl+GueC5XJYboC8gN3ICXd0fF1HwMDoicys0F7FSajYDWhMQqX8rNs
MgKLwXmRypi5eRFrLry7ssfCrFb9v7ytnoY8ejaK4PXP0atnNS17VOigNzlUDeGgiJrg5JHa4A4u
H2Rbyg55eKUXmK7MPGpTj1hy8RzbeB6XQ0VGaMbK2efTPU6Ncmtj9aToDZYRkfzlpJK8PlMm1IO8
mkw3t6qmHq0FQAkmw5OArBSTOGzRbFGuFQBkDxDRaibNyWwSVF+lQ3GMNPfyrH4RC+YnExuaYCUm
geJUnbDKr/rKCZCYJrlzRXvXkXfk9BT2ZINwCAYVEKl6uHbK1DAdWr2wov6qUyQRaibYedM3toHO
AzihuIuvAnb37QxRYpMn/a8e6bWT+H/e86LCAI1yhRpptXWTiQnjJiNiuskx79ZSsM8gjmwAkWV5
Wmz1sjTw0xgvFdmV3trfQQZp3Ll+yEwwYNRA0Cs43ogs8wlWRNa3spjq6twb3I4RQoRjllD+IJBA
2S8/ZWP7ZhQdURQzTqohn88pYngOFNJQlFj3Z2wvXgS5r5ekwh7bdnbmmCNsjXNNC5XwryjFcImt
Y+omNmYxkmECstrtnK9hoFI5bQWlsYEdgXbPKuXRJ8axB0DnAeUufBWu1qFMJ+BgeMMVsRJ2g5aw
VyGrppS1m1IryqGgCArWoz4lz1cMSg+0Vcs9RzADxmwJFz6TXyUMc7sWQm2riNg/5kX5ilqkSW11
kQ1orMrKA7DmGdzc2HiygUmh0qwTTI5m14/ZbpDlS1aX2mEiE0EN69Gvcp6uOUkxzRAxcAILCQLx
v2e13luZPdKmJRFdk2XxwNbaiFI3MCzGaXh/xqV+lEvu5z0xiCYUG2daaOGllUEg6yaVnBFcLQUB
1Ngq9h8UomI536xULcJWLtM4PoKE1DRdZhmbzdEeuRjFsqE0u3r8OxeTF/K8m50lAWjScXy0DXpf
iMgd5o08cxuVUWutPUg8ZmFJYEujNz9VLrwjhTZBzk6QqlOeCplmueP6Aco4RCX4shSUpldhyg3T
WQUsE1t+YSQ4dTh7pSjQiHqwXk2tRYdGeCPqhbZ1NTP1crMhcRTX2YwekCzySGBq2Fo8MceppGJJ
nYRJG59M4f1BR7hqNtKc4tJdYT+qKOh2lMzePLDfVtfrq+sREYuqCcYqr3HEcuVkAjbjuf3WA5Vx
HfoM0IKnOEP5FuLdSpuQ1uhdb6TxGKI+myd/appdmZMb0bEB3ACK5V6Rst8/N3gaJb2nodUDBtSB
QpK45rm42dxJxo/W1wwFM15ZI6inTBEuQ9J4+jQdi0JagTpyelUr4avA8BumhiOL1afVAPgc0fRt
eRRJ+/BDF37lBfc1gUEojKAxQZKKLEiuSLSVgaWCAcqUdMkMBsdJaohNWPkivBWqrH68EV15FFQa
CBRMml1b6U8xcb7PVp34xQsxxC74k8AeNLHZ1KxwQZZQsaG820yYbG1lhXS0Rn7UrIjxnMb1R6w8
jN/VTy4Xwt1Y6SOxMmo2opTIxfDGk7GBr9roTILYznMAhSNTWgw9658sdua9NWc4huTXpnL6PY4T
0cFzfkO8s7RW4jNFYeULxi/CYL8+RWMQ/TYOu40AlYmVu2ZhV16HgAuz8XKsL6OMhZhmr0NhVr6M
HUGi+JfSDSk2D1gna20t68T96ZdRYADdiTuglHY+5HfhRwtwry2dYUOWMOw50m71HHtdpcAZQU+q
DZFXV9WuV+vPWtvNODaZkdKSt1rwpQexF4CiorjCSkhOjwXJwYgl1CO6+VAm5aBnxG8a87Ip0CPi
Zdq05JHmSPWtkXdhls1n2siQ0iyOU2aj/aZ1y2b4sWRGyrGUnXWi4LU0pHBP2tktnyb9qOgzHBt5
EtxOyykRkXhvOtDGld4ewwpbjNlLd6FidW+S9DesTUYkSI6oRbcQmK/WlBKTAdL9xFR5BBBt1Lr+
xI/F0qYXblSonxUOTcJZHkloHtkT3FqJw24U9lWMtHFBzjClc2WPVbnVY95aM5WfDAYf8aTcF0G9
j+i94m48CewcN6lioeRdRb1c8Z8QhZ9VoXhXG34BPerBanvRmdlgMwCrXFbzTxmiezSbZIIsGhg/
6A7Msd7+EBZVbB1zrgXYIuW3IkCs6RrOsz/QzvyaS9IHuaV8LCrGmI7n3R8Owig5yfucfDmU9Lgw
Qfmu5wL2cOiYBmqQGc0IUma1TsCb5GMO8yY6rYQDibaWAKLJySGb2JqKsEO1npWgQ7xJEwiKBtti
DTm1NVO/qai5NdYsetLgfOtkqOe7mVvStoJg8EWxMTejmRswrZLxVg71FnL3h5xA04iVS8t8yU1U
k8g3fbrSSBrMz4H35MyaZP2UthD+5tZ4LJr+JupDjG+F0imKytElbTDqsEv+wdSGhM5dDHuKTuw1
fwyDaMU8/DV5WcgUQR0o6cTEiwQiz9N5Orcax34Mdh7FGUrSlX+zzEAvOsOoUJKWz9KgrHI3Jnoz
HGYYGDP56nJVe3rQWbcx98X83zhYX4VJVgcszY1m1e/TwGnRwTcezLvQTPx9CZiHzJpX0gZYDAqj
hcl0ZtqgvNkmJjMz5bWx7ZStFiBilritMgXrqpHfzKxbg085IKcIc9vKM7N6yhJDMu6DFD41dc8A
dRhBuVf7v4KlBi6Ba3DIDnBB2wIjiFAb1ykpyiPYhuqmi7tBEV+RicZe24j6XpviR9LX4V6Qspb0
IsUTSjE6lOzqNmKjv2j1qG5hWDIWiH0CzINDTu2ismKq60reNnn6NBhDfdbNfld2WeMvbZj4BIwn
5iLA01Du0Tz9IDJnN8TQ/0Cx1xw0cKjClFuwDVjBBHTz/bTwNGlLHrohX4Qc6JxUfGYmeiAGgM29
0V5yIQ53kBrCrfCoSQ0BvLhbGhNTLvOreq1T/56FhGxDwJKfUADwNJj0c6jxyDbJslQEBsDQlAQ3
0061YoLK1ZDuCpVx/0MDNVNElAE45jho2Y1OrBFFvry/gx7FQrFpx+DWaVBfarA2f5cuKUi0+GKG
8Tat1wo0Yuw3Cr+ZBLtSVayjmOPGBQXn5OlwJtcTKCqIEgMGCkHcw8dKaDEHxON/9zn9yq/S8L2D
kmni1Sdc4+AOI9cM+GOJFiTpsyoVJ5hBXq1Xw5BZd2t9jeVabtXp4nQmo4u6pLXg0LLrpCydsij1
TTQzCAURoleraEhTt1MMGcSqeJpFq1gpURaw9aZux5Im7+XE+rRG1qTgONwqM+dtklIBJEYe4X6F
jFuSeO0EKvOObAhuvfqsMFgEto9VqcxcaDRgVrBUMvynVUNshm/L4tLoWX03Iy278JsM47yXsHE4
RbE45KVzDyr5Qn3Ci5TpN+QFzmRHUIu18jjovbDvikjTJvE3loiKsSLL2A/GXur0n4Wkxb3Shihv
ZZC3kdFN578fgQOTHC5UiYX+FHtWQPRBbwIkyygFYpFHRIflfqsqWCVGqmO7AjzjCHP1Ark43Unp
1phu2CsYPnS5BkIB+3UxzbiKTE7rUHrIcXBgX5ntpQGVZhIxpgDnKF0qUQHBNg4h/qUA+WxI18Pz
cdsI0xVKBAGxVh5fOjH7l6k8ZSa9wYxG+agHcvZWJ4rfiJaPSPqd/ObptmgzrWR8jZjMeOGS/BSi
wZpUNtnaSIqj9sEHAFGDdb9Ccl7+MY9hzyg7o2o0TkXkwHy1NoLeJWdrZU3WCyLCMK4fONiZRtFM
kWNF3BVYxORt5pVzT0JI0hp6uyq0HCjQqIdNUPkakwW5VoDs1FXsG6X+PbKA1+SMe7YCH6CBWy/G
JHs3yvo6rg80CEVK1Yg88BKwokoyuKzByBuM59++Gw5JB5wXXcR1oI/YoFV7L4raZ/T/E1TxSegK
yckUMAJyBDQnt9hrxCHYLCMMHmEnCB/G4BlKB95uuZc1NLUJZ6LFXt4RCMZUmfdWHXwiFvTg2pKB
ApnVqqMmMTweQyO4SV72IkZIXhTtfsHoXIrrY1VELJHyod3VVXrOq5oYPJmQeC1tvVJhgSUFwycg
jeI+9Yxi0Xn7zLVeyLEud2MMvYiKFfpNSnybxf4zVsR90JJ4z2DsbKTziv4KZ5/qZp2CT8MRqWFE
4BwpimrwItOeVQPWOwJt75LaBA4PPpMycFZ3Af+UTXFmO74PdMwfo5FY+7AwT8DDu0OVS59ZBy9o
Ig/eH7kaiYGkloNItLglhgg/F1h+qkV6VNL5V2Yh4vR4EZE9WqmvpsVbEbHstIBHc3gRUhpN3hDo
4wFw2Q5fR+DrWkd1JMv+lAhcfChz2ROVGRtbhLqJAIt5HGPCwcNVOyFBbjIYlM7F+FyJc+noGo9Q
ChvLbtj1ISitnwyVuOkaW1RpXUeZQae+TDThJsBaQUEPmgyXVB2lfbXkps3E1S3IG97G9ENhTRKL
lBkkAYQSbYeFieTvXyVP8b0iFRE2hGL5/w9lkQtMasmfZT6s6l5dtOf/fiv7Q/7T3/9bd82ivP39
CbF4TwIMVogV6CywynUqaccN3yPzeP7YJO9iT0mCFzGstN1SnO6YPZtLNiohS7ZQ8elscpuwJAsF
ymLdLO4AW6mkmYiHytpKiOKFIiSDMbxY5Pp9PulLiU4fful5NrhYCvmr6Ix/6W0OBWkXd1nuVXNw
qVpktJG1XHkP8V6sgJ0mK90C6W0lDtZFlKsKF1LozqEc30hbqvEfRSkCmH84n9BbiyrAlSRlv8/f
9yzxQEcw/ByQHZRm1hEm6a7QutJLquodf1PHJGF8T3LJzpG+nkTo1/5okscHjABfp6Wcwgbj1pzx
HSoAdKdq7D32+nhj+jg95PnkW7grnZwoko2ca8OpLsmUI4NyW5X0ejIlU54UXgwQo4mDlMqa6LS8
bDwhLV8mGWHG6j9c0H1xNuPPk/L+0ZUE2aTV80xGkyvJ3VVvyPUddUzW4C8OzKRIrVtARnbZoO2F
NbYqklJ1p6D7szX4yPwUny3R26lR/jJapEjXsodVAoWPYV1oQcXXu29C6MN4rkqA4lhkuNNV5Hng
GOInYhXOw2gYm4jJoSuFrbVni7+rRbbLIyGy8N9ofcYQQgQc6lDUkfRBu4mghIHvGE3PMJT23C9U
UFjlz4ooE7+3WISITwmsbtZqTB+0/gWVTkLjPXvgPqodA0BoxSICZKK76UjJ7pr/zURGPhBUYDaW
9kMUTruiRfuByBc4IuAWe9aY5RUDrGMdio2XFlzsqLU2dUZaR99GrL6qNHSJdJA3vcD9n1bVDz5r
w6si86mqQOckFVvcemY1nawypCHSkoM6aYQiNPp+lpHMx+34Kyej3ZMqQY8HFWMpfxNFe9XG+buP
8DAasXrUDO3A7s1hMMQwkmSXdbL0QJZH+HFf3LmItbM6SwEVdAZqPFrUZ/1qCnF/62MySWT01bmI
Ip/ko8Jpy0B3cO0Yu4L0JMHIySNlu0WSlqJxqwzGiaDl0deMjKEZDfm26XLzAPuInN1WsPYDcSS7
msTi/ajxNrj8811oEdVeimVLD2LJR7x9iz9hATklAQyXVBm0cxmwYU+iU1urwRk9lOw2ciJeDSko
oJcoxXZh24PCBa4csunwSWIO6WiSNjwxge2dUdCEJwWU4iBQwIHsmJ47ldV6I3TxvVYFqGpNLd57
q55BFhv5C5IdcgCNkgIY35ltsSjfSQENlcodZutF0LyOtDHgl9PmlZgZrnAtrl5DYvLsSeyL165m
iVRBDHqVTGjq+cheWGyqzGZ8mbyCpstseW6i1z9KsiSl4Wsws1/qKFJfpgIRQZZY5gsHEwP5tjJe
kFeVtjSozRWQuQuEHVyAiTzKbFAk/v00iRYZi0YpulP81mc6LrCR3XpgCawWa+EaJZq2w7g/noNQ
Hc5dF49ELlfKsY/YY66/3tUYBysrB76TGdqplboDxNqt1Ovma5eaL92ILrJYvkgORI+erusFUJ5u
bobvydIBmI0a1sdhazj6RCiiXiSTV44kCrc9kfTmwBeB6l1y0Lp9s6+cvbhpAHsPuurWJbvRRpTm
k0xdwmAE1lDa5Z/CvBzJxyiviZ4QpFGdx1Ep/axOjevCKxYS/ViEyd5KcKjnGscxG+Cc2avFeQaT
y6O33QZpYxxwGAc8iNgIqhVKCRUe+ypy7EgVaRiAC24TRzq6AGM4aerA9mQMzD2iHTCMTf/UhVhb
m3LxMbyzrdHSK4FM274Zk/20ar6ChUN+GNgnT0p2DEpztLtlH9SGDpgwprKjnOIh0H0UYomnL4ET
n8/NjxkkDNxAPK+ndphBiNfzvnH6gpiSCitNDHUC5BXJsaSYahzuHCLF0B7rhkeDHtVs/XR/CRFi
IQSrEAjITHkiBWRhnOqECsA1t7JB5KoySRDSdP2UUGzSNBHTocz9AXcI5mNGwBd88Uc2XwdCNgl/
C8zSq8wYmG7WTFsuP7xy+QUMT42IFRbwEDM8NwgoKPBMbFRys2wti7Rtr+v09FPhABuUXPxEdA4J
i0U1eWl1qb6G80QED0Mxju3FV8p63tMKyWH8uizD8hQyRoA0i7alUMTg1EZjZCvwzntLtPZI4ghL
U1R2/xlHSdjYaV+T0zgxE+BNLrss6parsUgyk7qTKUrpuTV1bx579ZjFA3WeYZh7ddBjEJdRvsnE
GXagsPZl8oWtIEJVRXngIfk3Z81LhJCZKwv+bMWyfNIkZQUX5kAr8f+0nFrbLNQYWpbMavsmOWJy
ZSiAlwm77XhBaDEZHMcW2VJ7nv2BO+tRYcMffZQT+5FZtOAw9gXRJBOeCmIXFV82LgTUlk6L1WTT
V6BChGgQOfX744S8DIgnlLLELOsjldk5XILB67neWK2ntoJB705bJ6E20g/NZE37bsJmLjUD2SMq
cdVz13t0JtleM4TGxUpz6svwXRAtZO+MjP25r6/zlPNoaOCH8wx9k2XaoEgx1+HPtjGasyVj0FHb
LPGK2sz8AA6sawUrv1gP970J3a6umluLrdoeKAjIGx+ZoRaR4izTxC4W4yaVzczFOBwNo/MIw8bL
0+o4Wmkc+SQ3Ta4LflQvWyMj5i/TUBAMmo8mVb8JegMFvNcyt+f9eGQ1nzQDOW5WDLqbivTRtYhP
qRTC85LL1bFdaC8EZSa+QVcZ6wQWU0LEeDDC0I0PSfIKoyDbp+A8dFHWD5beEa2gdVs1Sa5aOTMl
yULdVmq138HCphfqwkw6hGUPqm1gP0i+IIPQ9df+/jWsPwqWlduiNTPD6rzVnFwntKvR222oGeIB
GZsp2PBHPTWo850yzeIhXv/D34/kgjV/Ya35uxOAFfNkwre8DZ2vyfZCUhDX6T5ecW4b8za8jcjd
79jwd7EjXYs382P4to4S68IIDrcnMPglaMpRX2kX1FvNhaC64w0MbPAJl7Abb23tW2gJBex3VBg2
zIbI2kjv4eBVfrIVt5lfuPo3v3Apn3V+KzJ6iX6j3OSvMgzU8/JuJBtuDER22rWwNg3j6xfjGHvL
SRA9YfvaAJeFkkyBf8kT27qzIhS/jJ18ThRbeU6/dMMDCLAQB+BPTp06xU91Txm01SejupCTrN/C
VzXftvXXUJ04ENYYDZ4jrDKLg9S6M/AO2emhQEMVPqGMzklMLBjYOZbpxxUdQ+YlJAP5SGHkp/qr
JK5hm2cn07gLwjdvHXGep7yknY20hxnT+FPvEJZ0rCI/yR+dzioyrcau9pVfp/f8mapbheNPTARy
Rc6OGx6Sfle8Jq/CB1ICRknYHtzS7zVXeVW/MvkgixuFKPToX3dSXiwgL0627XO0x9uQZeJmOBCu
lpOPvkk+hs982Ci3yDGvvLnZVr8nf3xU055MgHv/KnmNYiO1PQkwIQmseuaphoTIp+OUXOQiw1k1
NiRDZ6gwNkDlSgc1iXBPCHqBdDy4Q+cE3Xm5gIwjT6Vgn8PCh3Hlhiz6MbGJ9Xset9hfSo9lj5C4
bLcORIrx3cz74pi/ShftXmAJ1m+9vM1Q+J5UYCeboQe24FnP4s24y7Mjc+EIO5Hrunbe+j3egIXZ
cGILx/xgnhgc00jek102rVdASMcxb8MHC7vBK/41p/pduE37DIW+n+8WVz28IJx0oxPGwvpBLiqC
GqbJ3y0l72fjMPs7Sz/QAhAiO2QypxcC1LsP7BAPDuBc2ZWVK8X+qPooMToeqmdrFyG+bm1jN8OS
VHbJiynaPZ3stDcYMnOrOv299oozfThagtkGcRm9Zquu2uEbWdmDcA6P8ibZh8/Ti+AnZ82Pd4A2
i6sW7/QQyLHzkG7yNdhRm6aEJz46kij+NYfc5hgE47HOVr2QpCSUoO+km7w1h4Ax4KP3VEd4WjPM
0bFtum0UeahJovP0me2bk3Gt/E/oE+1R8SsXVW7twAN/pB8YQp6NGxqX8k3dlMyiQ1dN4R26kWl3
v8kvYAbEE229QYR4FpVrt5UODH3GD44y5Ys93yqoRwHuM/3OkOWdFT4YlJrb4tn60lIb9vGLYLMy
IdXn3h3MEbnDVvpqP8Q1A822XOFU7yBcogK17Mk23+qd+SyRpvRNYJ3T+P0lf14dPUhxl424TZ+z
cSvcmRUlHV8p4yDxTgjKd/uWfBIlU7uGr90WY9M8KmJSn+kTl1+CCLtsmx/FZ+Vm3aJkxxgsgHHp
CGc+IZp1Ip7NTfslqE7nU24ULmsifR/ty4v+NnrGR3BsDqFfbKvfFmKqnXwBLp/xfecHg+0Jf/im
wmAKvbHcsqeDsfKU3YiQiz3gCdkLc/s3UbHBIauOthLPHay+HECYZ1AD/YbiifiVpOeRuDF+0HHO
MwaY84i0BkY7J9Adz0LNs4aLhhzHmeQPpHkO0Cg13wTKjk9+U71Gn4KB18huv+lYJxeP7xpKtqXx
i9x2K10j1Md+Anjk0B/jhi+biwnC2vpoWrUPG/NS3YCw44OGHFDEB2H0SThFAI28TnfbffCiVrZK
YnHzhCByWq7Cs8ze8Sl5Qc8tMAre4EUFriyd5i3GO3XLzrSzOXW/w7N5qogDdES3OwrP09U6LheB
JSoVw8k6htop+DeSxXeEfsIEmI3onScimQ7Fm3Y3rsZ7+Mwj4d3YKT/Csd1y/yU09QwMcvxodrRt
Xps9YqAYpagtXiwXM4Mdveu/4QGZeMjydSO/Swz6xw0bCXIGuYBJ5dvEPotcC2gVOgUbAbCoOJbl
ms9N7jS/YugK++SDcJ7gSdpJl7r/TI75gwwupnawQUhz6Gy6NmQyZMaMvJxLxlE2B9ua81AcfXUH
Vync5bOX/FrdqwA2ytHAPHXqaeK1rLYRJ9Qc7iwVda3Tv+e7tgKbReu8wakt7oQTK1hU1rOjIJZh
AbJdblHhi/KmcENSzu3INZBm35R5I3vdq3WSRL86YILUjE3tT0fdt7hNpIvwhtd5S+kuX+N/IVg9
x/wRh53OmXolDALtQu8YuY9OmCJI/S623YEdZ85brF/IfptHWy7s6YDMN3LLc/FuYYK2pWMtgAAl
+NARPpnzI8cNfrQzEE75mqqbJljQs2y6L0tEp4fA+NQEHAsOWXfP4XDTp/1yyJzWb+0QA5Bfn6AE
fBUP+T6/gbAxvxj9RHvzQIIJhKb36LWa3fabW45kq+6gfAlPfLqetA8ihw/MGC98EEttE4QS39No
a0FlgAYq7WTWaB1jTb4l7umN8hDjvW66005Lj0SFbyV/QaTx1m07lLsmSOWN/hOAkJocwvPAy4qO
cRp+OwLqmH3JzIL84rVFMGgPL8L7wic9uCPN2MUkvpB9E/y+JxIdi0Owtej9N/Ux2qpfqnXrCZRE
2TLbcDW/g50i2Fbs9U+JthVGr30RcGDkGzhtSFRzPrwDBsXZlWPWz1v4Iv1Rj3zcGITS/sK4bcmV
IgztxE5euxFnrgjPM/VGbGuvzW1EJv9FojuYe5weVxhLSGpQ1hook2ETudyYhN/55jYnWm65cIW1
17zaSYUTiTYLK+QP/SHriJfezIDInvj/DWFT4DYY3PlpGg5G6q3aSuA4eCaJmYiANHskqNOzx/qN
SiEpX3QVOoPTmncaSaE/UbBV/5qnziJhchtQhn4k+U66cUAhf5LjF4aCxVN7iS8Fnsr9WLvhc/9I
a5/UQu4Y1jWb0DF2JoVL9U2gLQDB8FW7TAo+FY+uGGWAvg1LghL2DOco51Ahxefw0/yQTxwS2b/k
NnwYzO62g6t8lMd6F+37Q/euPlWZP7MRRlP6TGreBjc7Hqho2Ua5U7m1sbU+utw3URTlByhOc3EB
4oQFMLLN4BIuz+VP9bFGveDeRPNgUpr/CzUXu0fxi7crV//hLZvf8C5iw8p0goLQzmNhtKkZO8+4
NOSN7BmT3gs/7g/tM9vO4CHA2jktv+UROuJbYtrB1ryHlF/74hUPqq10QAQ32anSnIovC+uIbtfc
rHxLXGy3WrIbFCh29kId1xWfYbQpGY2eJuZ6D14n5lDMAzy+9qSAYNAxn9i4BdVDG27CNX/GKTMR
O8htRteBVPQLsefyjwdbjTHiQNIoM8rgID7QrTxD2Jr2hCho7NrP5rZFMM1ccbG1m3ZCR5+8zl5A
jfrFhS/sh2xP3Yrhx2FgXnzEtdP864+tI3HL8HhCVYcg/5Uwa2EfbKlbnPxGsHHjaB6UPI+4m5N5
rPCCmVTBNlGKFyqH8IN7JjsM0CKxwKh+BxL9WV/2VeKtftsUBbtLiEeANYarTdtrZ4Nw5gNzdeYU
KpGTSPk9wjLYeFbPrH/DD4kDi4oqcf5H2pktt61lW/ZXMs478qIHdsTNfGALNqJFiWpfELIlo+97
fH0N6GRV2TRDrBsVkemwjxqSwMZu1ppzTIwl6S6y1/GjqyzG7P1Fes37Vzk7tvGieKbq7JH1t2IH
FayRKCCkZnvWl6deL9b2XZMDzGJbX8O0Z+8jz8Q7N4NVNWIbz4FmQ2DSTXLqH8DwtK/CWpRbwrOo
sr8Pxsw4YWihO6nA9LktafmtIG043Eb3zkVS1LHe7Xw2fuqKQrCtOv4DD2iGcnxF3NrRWyOytZk/
t/Em3mdvLdyJXXzyDjlHKMFeqUGw80Eh4E7/Tn+GgygbVht6+ULsUSyTjodYfBvcpne8beVWfpWP
2oliBi+LO4ozwgteH5Iy2YvLu2zBzZV28Su1Ow4K8Ufl7hCQTF32k/fObJxIWxRV9cF+wrD7PfxZ
OkA77U2+1H+4exuzpsuZjz3yLLsRd3gZqevl+26bVHMiA5f+exLSw+I85AAp4jkCKbZkjWK8NM+U
Clivm2dKH3UxLzG2LNSF902/k16SlfxDHlZE/RGbK91GzIcIP7nk9RuQYf1H+ZNVq4N4OMJaWnQb
v10QX/zD3VVPUO1CxLwbdS8trG2Czc1fFGRi2BuCt19AiKc9TygX+ycSegkUzxYfiIVWYuH2K2Mt
juWxfkDM+WSTn4H/EeEnzyqK0NWw90kZXoY/mf2UeGESbvN9oMDnzT7aHJXlim0T+mxW+fqpOfra
Pn43nhmdd8Gbu04cQNV9sBA766DgL3ynt4DoAnSUTwFzaWlI4Wf6q7SXnQKj/FLAp14w+5s7WicL
/4Zh1VfLcFNtfSzwt8r9NNlMIjHOcNZGuc2nQ6xNh2FNPc87DA/K83MBIbReUPahaTsBsvxZ8QrF
RJ33K/3AwOEm+Ud1539gf7XvwAIHP8NT+4NFQLpXVulLehqSdcY6cXTX/ca6Z47iobDe6brttf2w
BfNuvUSgG+L5eM8v61/gljUkZ0QzirdDOPfhXM7dD5TjHNfR3oYfOkcMdkY66bUz/wZ7lXzHLO/N
euwWNyEemFN2yN6Qo4v9VN+U6Pos3Tvv3ud5mrlP8QdjuH1mCz2Q0jSXj8E3piOVKQfLGRCzefVU
PRkv1RPTo38n7zAS3Bar7omzq36T7mGH7jbRUV5az2AaVwWC0mzF5Mlkabywt35oXzuHbsxT/oBA
TVoM6Ei3LVvp1fDMgZ0syGqfo5MsFtVKpuVHs+9RbBlN38tjIVGWmZOVyJTRneznod+JRXtwf3T9
U1itpGRtyOtM52w5Q9XvWIeI0j+PDQ4fDnHkDSgz+WV6gHrSrXb5T3dlqM4IO5MdQLOSC8db843Z
2tgNh/wbsyCaQ7EdeLPlurwztv2aKyDvtWVFQ/ABj7E/i6gHpY+9gRdoE7BQ0tw6TNtnvITfU7Zl
/rJfyu+FvY6qJRP4k8REPgkXZrlj3eRv1TN2CpWDp3KUHgI4Tkbd8ig1+tpCBN2JmGD1Cbv4+Tdi
W1scqLlYVKMcLqySRxrxPoamV480zIy+JhRFum4KSdRLErWjXfD53yH1zZOoLhgqItpVSmsvw5J1
HM8TWOEQw5Q2xs9SrFUrqzb43GYFtlY2Uv7q2WTW6tTOihB3ScDeC5UyCtGuuY3ksFjHKe/Hz1us
zgMPQzf9ESK7mTd0NvB4jxoyuGqvKz3bpT77zx+9Xd40em6uIyiE275LaVHqbCjjEoqz+BAfWSXa
vSBAnOD2LKMIiz5hmeQSJ5XPP8zxIbYkb01zgSImAuN8CeuK7YNvPyGyLB0/Z2OO7hELIoVnHe8p
Sg5KtMP4LhvhSYpuPSoWXe7ZiAYUrM/lodPVdzUiejsNOcyZ9tHl8wKHpP1H6PsiKzhzuRLnb4G7
u/CGDy13byAzq2xhvQbz2DPsuIpHRcZ/zI1odNVBr5zMJBIvKMgeraqJ1iNWCyozNM7cHB7T06Cj
Xp3+Htg9+X1B9S6F4UkQM1721V0tjRFzpD7P+vitM3NKqMPTkEvautZlh8r6Shms22jwnFxSDxoH
T3Lv71JFv7dcDkeWaswIw+bEUmqOGrtHl+bOsqvtx7wZjVXkoQZy+/GhG9Vv3A42MJnuUifK320J
mrHVTuzQ/oetGtJWuD6OPt9xtXJfAe7fNLismGfieFNabF2t3unkwT+UEqYTzBjD2i2adSvDUZsC
s2BmWDd2LPpdm7LJFC3FQJKzaAON+loI9QeJBdrSVi13BuOxX3iKi3/0aWyMn3pXaohEeOqiJl4Z
MduFRm4AMeuHsPA5DSv2/K//i/i5RK4BAfQ7uQZ2FKg7omxwZ/KiZ0AXs4/VtJXs0ul0+BCZAFPQ
sl6obrCpknqWJICk9XCbQ+MFUTE8fP3yf/JdplcXiibbJh0i/YzvYvVGXxuZVZKJ1f10e30hVx6l
A4iJBP9NeMPSpNol45X++nUVsEN/fGxF1SxhGzS3dHV6Y7+Qc+TKzHu1V0o6LYk7K3GKlSZRJd3t
YOKFH2XU9El5gw3vxhToOWknc7LNtA0svL95VL9FNf0jJVgmC9K6gsM0fcbf2EHcAUUFGwvaW/CO
zu6AEhnygDy0dKDFtouwkMBCSB8AFVFFfvO/eTn9yQkIw/Dt6Z61D4ZbjHPBThhI45XhcBY2pNu8
F1VBi6rZuqGK8/diBK4CZSygV16kGKpCFvgJKxAP+ZuPF82VbP3KndAuDUAVi4eFxUQ2dfPsTkR0
7MacOCLHTCn3WV3yYGkGOkl2Ws1IDuV0+S2lfs1zF2BMuq5wohY9W3vkALhM4q0WuyESY1C2WGln
kcpeXzf4Idhz2G5xXJXlI4TVVT6gTIWRhuqkoQUOQh9D3BvisGVg18evx9elewoH2MIia0/Uq7Nx
PXh6zqrkVY6dsBCa4GFmZtFdeXg+B+n5yNFUnh1Dhr9lWervgxjacj3UQi2nmJUTbJpjm1ggPSl+
1zwxOSVYq0uPY96CYxD8pbM3fWjc4P8gA7CLj6bPiIqr/LaDK2fvuffr3NY/RD0xS/LXuChvgE2D
0DGLtVy5t3Lj/8zKpFx9fbHUP+hZjDpNNQ1VFrZC/OU0RH55GIWhE6qtahwHBFtTz8qgFRD/19Bq
GRLu6VgGiUOQ7qaH9iRPZWV7BR340SOqZuFHEEbM/sMT6ocdlQ/VxFzQPGgFY+fduoldXnlGLs4d
mk7jbmKOqebn1395u1olzMwKeLuMrDmJFQgL6fePE3ZKSdqHiJb65Ol/7Q0CgahdegjgqMnMYluu
r72XS0+PxsQt6yjqEYaeDQEPYYki2UPpRAbdE6uIhsVEGxl8akKFWqw9g+epbmmxe7QxOj95//re
XXx8NWGougznzWQgnt07/CZ/j8EeQdGiVFSKzG2ASHR4sImgnKka6QnTk4cvKwIIMt2cVr0PbepK
E06mxyaHjb3/cCcgyojYf16HykdtRRRcvZs8zmH3xJyyRY29fzi1vvsdTsQOGyUF07DdTpSlesJQ
ff3BlMtX1jYtVmNVt/+Yl9CgMoDk0qmyndFQYjc1XIGo1lY9qJk6REs8KmITUzgPIb98/eqX1kVG
2EQ8kwHuaWdrgt67eqMnrAnDxOmRKE10I93UtgvXimc9hEZKgaSrr3zmS7OWLkNM0uH7QLI7w8lF
PXFJQ9yVzthzLxHcvJp29vr1J7v2GmefjGhhFZ8oAxaRHyzWcq3byZXJ9+KY5GFQNMFzQZP7fEwC
j+1KteahKJSV1tECGJhFRM8AM7L02H9igvRgaRTNDX6ZI6YmmvHoh2OYsm6xC8r2ppXxh9qqsuiG
mC6VRcXAH/zXIPdW9ZTX2WqM5EYaHuCQUBmdgFGedZcH7vcJOGa7qDS+vnDK9Cj/PttrsmzYGtxr
WSDZP1tTdCNvNMjjHN4Qp89qlvGZHidLFRHUPEx4zKwqfsDdTcsB3I0nFXRNcra+OQnrX78Vcemd
kHLKZtVQFet80ilMS7aHXCucIv0peTTbfZX6tVUr9HGHI8GW7k4DWOFru69f98/dCapJG2GdZZI7
b39eoV8mXuEp9VhGceGMo0/kG89kxcWeZ3mLH41Jt3Sv7YemEX92zfl8tkEWpGJo+vnuWFRBMA6D
jTtMJ702RJnNVvY5L8PHrz/ZxdfRVVnhBjObf4ZA/vLJTM5wmiitzLGp3YyuupaIKSDC+cpe0/5z
26sp1i+vc7bZkrTYJGaH1wFJUUtCX6D55pRvzqQeWYCS6fQV7+Ig22QE9zJv5y96uLGK8MTHp9bQ
Nu1KIiOBMlyy1NBjKZovr0J2QrPRT3jH6WDzNcgHHQq2Qgdw03jUjHTRY7/P5XQNP5T0ZENG0Qvd
pxE2ogrXu/fIIVZVl2N+qG2MovJWY7vKEj/ZdzodOqW1srnwdATwWb30s/EHPnNp03GgxDPZIY+k
l583P1pbRl4Q+R4H4hTXTh+9ddaC4ymtNo+cYBHbL4qFUgLsY465qasX2QYZknLCx7i1Pf+lS0wZ
4Sp0HaPXjyRS/yQNkOQGlw62ZZAGkYyKtSoN41leqeF4y6G5WLtUWDNBA7w1sduEEeIBu/cfg3E8
ecG3r0eKcmFhYkNpGUwGMsow43y3FMejpHFMy5wwAQig+t19G6dHrVPvSVP8TjUChvQQHbHzPIkk
vK2ErwNp6rD677PA2A6pfo95/dlQiqXi5w+jFL8qpkbGmlaXsyxW1+PgU9gpTDLuvceyNVNurtvM
MSWue1d+Lyv81VZ0xNZGl0r3H7OW1qkEEFQT3+OuuzdqcRjr5p4MxlnVEoYdTtkoiTiUhb/UsRHW
Oj8QxsFc65uF3+HlDI+Jqu/xkhzVur2f0lDK93BIN5qmvA8khboSwH6dQodWqm9NqqzzntZjwGV3
XbpYpIBQalqSsoy4As/CfHqfqt5Fi8pq7n1Tef/8udbcV1l1RH27qFoIFSpyvjoWWxK7HYO2YFPK
b1XYOi44fl3Rn4lF2OCz2MZBejP66q1n6N+8CDaEXz5IY3aD2wXmju8/+F30Uvr5uK99mDyuJ93V
aXWjN9a7MEyq+Xb5lGFHvI1agXeL7N+xye44gzKmptD3KyPkwkKhCmipFJ8MVJnWNI3+Mpm4CdRS
tRxQR4Mhy7xy2NaQS+emoA6ZlMaKhOn3AAE7kowSOYvMbY+qniaoq3XOlfcyLednE6imWsTk6gKW
hzg/olBladsuTzIHHAjy9G0kScFkVEuWNnq5xlTaLcJ7eS7l3Vtv1T+UTL6vSpQ1vm/ry6zN6Sba
krfp6v7KIqb8eerQOKHJpqkqNlTM87mdwJtW8hszdTwsA9S7chupLI0XxOXezu1LAslG6ISWGjuV
BWfLl7pN08julUVtgiOfXyL4tqxntm3w//OzYj1EducODXhZ+wEiQLLG/5dIy09uCKaOWR/2wy6N
ESdq2aacaBr15DnXW4GsOCYrXDZ/APOPsRNQlu9v4f2NN5krIX/CWKLq0VwVKGfdsl6MpnSrtTGf
JahViHOwtfRsXLmNOcOyEf/PDyca5yMNJINBbUOdApR/HYhVVOeEcKYphNbmUKuC1nv5BoNq1sbl
qejSU9wMSH+0EVhM9vb1yPtzB61Pq6ligYS2hGGc7TOjNsfdpITYUWzaTfiVCNIaTlTrVoFZ7Ds1
uRuJgbm2R/vzXrJrB3dtWWyMNNk8+8R5lWWN1zakBkdIPtES5lH1NpoN0I/wm+Gik07xyPVvSWgd
UVG/f/2ZP7eAvz9tuqzxsVVFV0zTON+YeUGcp3pcxM5o1Dq9xZbRYapI7+Q5pdVvYWweW8wBtLcN
etISaIuO6kTR6rNetp/KRjs105dtYtqHCi9/3ttUTLK3YbjTmhswfoT4YNG3ymt3689pgjfOoYNN
u2Hw9qcp7ZcpqzCoW5tA6J3JdO9ruIFH+z3EhA+C8vj1Rbo0MDSKfiaXiZ2QcfZSPlJhgmNF5EQR
XAMLh4dnrROjubHQeWMZ40RZiyvHuT83zHw8iOkakPNpsjnfduk5YE1iqVAC8etF/pYNygkkw0LO
lYfPSx65yVJXrSvj8c9tpS5zJNfkabPOC589BEZFEaN2rciRmmY7xK2j69G3wJT3X19S5dI1NWTK
XZoNWVA9L+Oy7eqDgN/teKlxNFvO8BkPGgU3lsrspSDBI9LVVSgbKxu2gF4xy5YaTqtm2ASIAoFU
GXDgRutJcq+NrAvbJa6BQow6a6FsciL8fWj1ktqnYYjtt8QHNAb+vWb0zAHunrz5XdO+KG6IyCeE
EaVcG2rGnwcWXpupzzKAhLHSnL02C0gtoBxFjiBncaZj9KMCAmtBtjLm9azb1DDdZhg0wTVAIknJ
LOQToCpOvG8+JniCw13S8urg5hN4aysYAW0eak3Be9wnEcQaVgIvmPHYUzBT1JIIOcSIWt6kK7dK
72IdE3k/EWQ+oWN1rmOgx02CTyyeHG2nT5aBVNhLowNe9PntAPEE7CSgT5jIKbWCg+u617oytmUL
kmHM5MkU7618WyvmsI9BcgTfqeuhfOuB+5Gl6ADiEnNVKd4APK/y6RhwZcBND+n5RMdJaSrNKLbQ
zwfcGMJw9YkIIglUenVD9HK+sTSHbVKiRisAorhGs82I35lhmnrHnbPU8ur26zdx8eEicoD2hVDh
/59NJIlesHnwstjB04mkio8tR8rJtuorh7YL9UZGkTA59zKpm9T6fh/BuN20NC/S2Ok0mk5oE+0G
ZAfzdFW0W7ZQJ5gH6MG5N7VmHP1G3Zduu+/s8dobubS6mWwsbdWm+MnV//2NjKGMjRg0q6NUcC8a
/lj0JWHYb1EyPBuTlbOq4u9lYRwmI3xif/+fX3Cugs6CrtuyfF6R4zEw28hnNiOo7X263iX6sqR0
r0zW6p+HZIpgzIz0GSjfq+dPbV9FqTJmzBhmRItBwPmfxXmMOss6RoMC5YE5K9RqJ2hNMetqRjnk
eSLphpVaQhGPMDxwcnBGwZZ3at8FunhKYOaoLmEDPfLASkHgdH0avjTbEEOhc8KnifNHWcY2SxuE
Xxuh7Gy2UldvpTx/41LOU1XdD/LVWf/idVI1WHdgL+w/OjcxF8kyqX45Q/9NUhqQyFH+1lA2BQlp
o6yJg+9N/F0H/NJJ4Ko6dqTkGgcpApivB4Y1PQHn0wE3iiavrmiEk5ytc6JRATx5ReRgMsalA+jf
BvwAgbKAWhmg/cIkldXVrc9ugi3BUdjVWrZfLFs/JWhrso/ew7oSJK1TsV0KWSBBTftEOfBHKxSU
7b1xYwj3ZqjVk91TzMgZDLKWv+l19Ci0+j7JszfRy/spGGlWoZzUy5fSNpaFJ6GuZb9EqZoSpDiN
SnGnQWvKRTCBhz+CjGa7byfaMlPNPR7ju1YDAZMTIuo3GngLeUWHf+FapEVm5lMacMxl2MsoTnsZ
rKW69xkOs8gIYO28fv7dMpPl51XOCyoqfvY9lK+tqvrFe29RYWX+w9t3vrUvCeuipJCwshXlNgW2
ZEek+dLkXEwPRNl16IP8wTGUpuQA893kSodCOYVl+hZ65Q9S6zejrJ+kgF1m3TFhF2VxD4vjdtTL
jm0pIZ2l/yP8rgiQI42PKMEcbnF4ORkssmjiTFnEYFHDMt9bBpedG9W81dA9TnOxZvElGQI+eKkc
t06LkyDz7uqKfpYlXVkGLm0wFFnnGInBW0zHuN9nxdhq+jAAIOJItTJT+vTO692tHC4Vr3jIyuFN
ztHquPFRZMOVM456YQlSmAynTTPNWu18v68qPNU69m1ndJV3cG3PwP4fLcVfFiK9D/PXRtEczRk+
zMlYZiDc8Z/lzNpnrvZmt/V9WgDUs3O6fvlUqSLICQGF6qYr6j1YqkR975fx5utn9dLsSk1LMdnv
sx/749jdQlvtSy/LnC5E0UYAedFQ30m6+zJKN2MebeXOWmk+Di1UmkPKm0NHMuvk5j6uUUdYPtYZ
/1tsjT/CXn9ObPl9hAUX2g9KMrxFlXzlTHXx9ioKbUl6MZzpzldfXRJhUNpV5mCnOxRmR8p29ejV
+U6Wg6PHZiuN++UQEi1uG1dzhS5srHntqfJM0q1grv59bDHldXWlF4wtwlPmKqNZ6fU9T83ayBaG
FN7jrN/6o/yex/I7deoVxLZ12rkHQ23usebPotpGxgx8WpPTm6/v5IUCCiNvOs5o7ME4uZ3Nuolb
6gDnuZNjnT2DG1sNo/EcGkyXnm/NOJ/u5ZTakmcYB9MTW733Hq+8gwvnKu6MTMyhyQHLPt8G5pYe
1ElKdakY2vvp/nSmcLwKiHn9rIv2Xpajxywx931kHwL8ZOg8slB7Dqvxvba8o5TqzymQfUnHNWsp
V57OC8uxoqGqEZrOmvRHd76Fb5mO1KFRQjecq7MPwyhOccUACrziaDfptWbwpcGiEbOlGoqKpOR8
ImJkuJlajalDdWBVeqjh4ZnMIK8uctO/D/2B/9hfeZyne3y28tKvlw1NowOtq2KaoX45uOdj15ey
S/EKx/LTiI6xxxtu1Tdell4rfFuX7vavr3U23oQURqGuT4UyAR+rClwMpgqkLk44SvBW9BkANhtZ
o66tfbk4jHlmYcKxdzaxzQzHBZb100T0TXRr5dHPK/NhI2f6E6D6hE4+6STgluKR1N0mAMMjbyop
P2GJ9UHoazXFWigSO2uXN+Xpk3yMRDOh/QibL//QU8UZNPaFRgt2JRw3lU+wfWot06z9NgTvnmot
RZWipLO2Nh5sSi5qnzl1NqzlQuzysj2IBOiLNKzLsTpIXXGKAPg0ElZTDKBxe5O0w0ZrcKkVzc8w
rE9txbv00kOfQjBJ3PHeiOmUqIJIowyT9jywQNjE/TjLv9sbP+J4Ro4hzBdXfibK5iWqTKcEWSYN
2jAHpC16ssYJydEg0qwK/GifhEvBR1npqCRx4+lbE02QFXrFKulRSsvJW440i8piRQ5WvRu9IYaF
mrKOmAVJPhkjELzAWtdGFSiSF2x5gnGC0mpZh16HcLPuYNMBiuoGQmXzJrprEjaJmtABg8RyzK+Y
qPvIEmElGAe/t/w1ZCEk41SwZ4QwPLsFOutQaOuUWCBbyo9g9PDoMOpHOz2COl9oOfsxS+43VcpS
aECNi/ALt2QHiehDYA+ygupku/bOsMuPNsiOXpkepapGS+GiedKxtGc/Klt5UmN8i2mUPYb9Bpbh
zDLB3dI4eLKAI7k5Jm8gxcJ3fIPfFbk3MqFWDeAAzTdWtUT4+LjpzeIoBmtnmwMmUt7kNA8ASV+j
b11rEdxD1993QfOcWR7Bp82w/nq6vPj8KJalMDloyFbODqxmURX1YDIhqZW7KE1mZL+7ndKIbVRC
+mAum1GQnnxtr3hpk0L9g9MrYgq0Smcva/gDDBVvwEVG+0eRxSGNEur56ZWZ6OJyZLDDpMNJyRnw
ze9TkY44CHi9SMnyFE7TNXiiIMEnuHWpppATjGg98I+iVG8CYnEK5fpO4dKMz6JqmVxjqrDnB0eR
J0WSdwYdBTwccYHitEH/3knmnv98QCjAoc+eud54x+S/JIE8WoBE3MslgGSb4mNDIE9dl7eRSqSW
be7cRKWDZQBLdgmi6SBnzhIl5RGsXMeL0/fMq+8a39vCFd+JoQWmQNpUa5Q4FFKq+R5BIR4G4qRr
FkNmnrQGDFzEdNkMU48wluZqCa3UHyankzy8aenopCOBO741V4R1SHwZIf+7WkUIc1oM+OR6zSwt
uCvyY2lnaNh1TANyPb5NdzODDIb/q48Wdmg+cpSKEhNowwA+KzyW8JYg97ITeXWlDuHC1LHzmTc0
OHoLxQso1LThjc0mlayCEJwCVagqseqFGrYeVQYwjgoI4dgN1kR+kEKAQL2O8w+MVIBJZdjcfQuW
H2FE5+lEGtT6Ke+7YjWg+bfy2gPvIHBoK3Ao6D1arbmtZEyUcenNmh6PbRs+jlEOfSOZROJ4PgOX
F5iwgl8/g5fWS1PjiC7QuzFUp2f0l/UykCsjSaM2hX5Ij0l9SMx4N3TyOlKIq/n/eqnzI1qbwxvO
QD46vgVJMYUvnFJjB5M472rpyse6uEs2OVehS0GOxnHu988lF2qeFXrJ54qcyidNz0uXfp+tpn17
qAwvike8GE52cMNXPualXQ9VGkpSbLU4h51tkc0SWUEaM730tH0hoCcJlpe6Pli+2Ck595d/f31h
L7+iQSV/Cjb9o9oAnBp1CxxDpwxLDGDlCarMm+IOT1lcftSsIVCdll+/5OfUcb7PmvSx1DpRK1vn
4p+xyqH6k6DghH3sz3VCDls0jpgtBUGjcjkba/O+gs1EFlwX39v2qYigOJYDe4Sym1p9GR7z+iix
UFWYXfGZJjU70mBcE3GdzAwpgzpB8oiVGLsI0RuFLhdT3Lgxc8ucj+TIe25ezy2b563DlUbWALXt
XQtHd8GzsgsC+FI0b6u54t6XMca4GiZcIjQnS9SHXhS3qZQOM5dKLILmhV/70ISFFC1U8hOozXa4
jif3eVEBTUIASEhYNuf0mc7h+L+ENtQJAzje11f14qhlzGq0gmhNo0H9fdR2vUtWmi8Spyvyj3h4
FNBGInfcgK87qPqSnO8Qv+N4rZB5aQDBA6KQSUFX/+NkULXS4OeqmTgQqj/CkdsnyEMf4votmTQY
fZkf4f6cvv6wl1Z/Ok8o3uXpj8/d9S8zjyzKCEEy5MOIJSQDVzMX6LSmpb/MjG1oK9/irDhN+5Ov
X/fSjPfL656fn8NRj9vMkBOMzf3ajhljoV0dOlV5KrP28PVriQsValKISfkmcxjJ5vmcV3c2gR6E
MjlaGt71fdstAmTrHtVYtYxrYlzynwZhbnSfxvUg+3jZbZgZ1A0VbrTrVtbMqBzNe48z6Eem2X8L
Pe0Iq7JPXACnWozIT1LePRMvVqUDy3ONlxCN5FJVkeX1xO5VMAb9EHCOMT7UDUiTMbpnboTdC3lq
5acb9rTYonGbVLi1SW57+jSXmHYoE/uE7U4cogw3UiFx3lDAX884eVEwztjrS+mJmI0KSwh1Z1dZ
e61Bxl1dkaZHMCRSqmVqdC/tqHeEwHHsUWpjjdzrQJY4JOcO+CWZJizBNYyJaO6pMIQjrT/qsb+d
9s1FqT3Z7Ij7irFBpMLS8/sn3RuJwapPYdYciHvIl1Yk7frIWHbgZwPJ/ymN5bA0/HpLxmx9MEqf
tCjMryT0XlliLj00YgqgpvHA03ou6ozjvEJ3mVNXzzldZdpTC46ilvUnIzd2NHyfaiLKrsz06qXB
K9Bk4IawaBWfjyfOlx65hUwQZmwdVID3yG5ddaFU8wISbjClQylTC64KhGO6IZGGiXvogzB0vDC5
LxvamrlK2zchtUMNf6Zu/ozennCrdpzQEtEOFi+8hAagOtisZdxiAVYMaBBfPxcXnAI6Hgt0HirT
DbXKsxaSJw0xmsoY5pGbrNBP4XCXqXj3pXLQEz4V+Vv5LMDUJw3w1yPJJ2xPCITZQ0aF3MOIKIl6
3TbMwnV6T6oe+i2sTmtSC3Diwm8n0iN+bLWVa2rA43OIl7VEAEUsT9HQMrmvQes7X3+oz/rS2ZrI
bt9Qps2UTflnGjG/zGjCHOykVrXY6dVwWVBUB6Vmn+rMbOel2q8U4eaLLAEdnqjKyYevwBk+xd7r
kQ1Sp9E6iDgGQK20ffvKPHRJiIFom9bRtEuw/ijMer0x5m7LZJvb/r4J4jcpLo5+hjHa0DEi12Sc
lHC8K6M/AX/85vf1jUHra9a6nDzrynrsVomfftQRNwpKPTK35GMgrcDq+BVNau8IrUHto0s/r1xT
+cIMijYCqQACNxo7511NOXQ9k7JRgj67JEgpwu/XDEwbrrwl+RmNCFe3H7Ng0/lb0YEeyMJovBEy
7IbOf5eHQv1GA43udgwxSHOnfM6mQPWmDG/eyOMyxN/Jh0yXXVp/g44K94RkRZFT40hNnhYjaKVF
CFeV3E4etgHquGEHd0xWACrTzHLiSOik7aacpWxtm6kk5Gg+deGp8wU3xd8CUAPSF1OgaNuJa+p+
4FO8e6oKzUdrKKSlXOQoTyXtzjaCpxQZ0kxrdGXW5eyVbMneR+KH1TEFm2Hz7hnywjXYzaStg5Bt
UZivEEs/PNfb9h7sJy80Fp6WHaf1pLUeiMF8nTaFdaw9VWV5UprmXaXXR9/8qQ1Uhe4/v1iT65PP
nr/r2o3Iaxrk/g5qfbvwgu7njStrB8Fq4OlhtKZaiCW9LIhMEdaROGSOjxABmWJbmF957YzxxB0d
5Nc0G35cGQuXhgKCNE1GtMKh9ryrNtBMiKtaS5w+zGKwkNoMvO9d4lX9mvMc1ycQx1aXCPGc5i98
NlGiXFGWXNi0YBC00Zkb04p+XuAl7rookmmDJjJuXxfnj6YFYrgVBdcGOakjhmI54iOdBbCWrz3F
F2Z/SiX0dCjjskM8r76n9NibLglSJ2oIkczT0NEzGGYWoPuFVmCvyjAj7W3j3uAZWCWuDzy0ctw8
I/fZr+21moYHtynUjTZMEYCtAEJILpdsbNqmd2+gZS4ITDoFNsGh7C3W7GrYE5bl36vYf/1mMaz+
/d/8+0eWE7zq+fXZP/99yhL+99/Tz/yf7/n9J/59Q3JbVmU/6y+/a/2RHd6Sj+r8m377zbz6f97d
4q1+++0fyxRdzXBsPsrh7qNq4vrzXXgf2fSd/69f/MfH5285DfnHv/56e+cWQCPG9vyj/us/X9q8
/+svjTo3C91//foK//ny9BH+9dd91tT+P+ZvZYaCl+r+37/1lx/9eKvqf/1FZvo/aSzLFuoLWaHZ
SYWr+/j8iq39UzPYaeqTk5QT6DRdpllZ+7y68U9ayZPqSNNMXeW7/vpHNb0gX1L/SVuOtQFZ4nRg
Zlj/7/d4+/cC9/ft46r859+/GkjpuJ8/JgiM0HnpkyzCxLx5vjdqAjVKyzBA8ZvV3oSyp1hTNKcE
3+vc6p/Krq3u2gqPOOGOLTl/irEPhx3rkztrWAzWIABEttLJpDhYxdG1JHchwE2uM0nZahlHPPKn
3KU7HIYyx20oix9hGFtEw0chNF6YV5qOiCoIqgJkd58twHslcXgvInkpl6n2MLjkICS9Jq2UkeS2
3mRWHyKs3bJHG8uzSfQqiRnQS7AkuPbHpWxRYkUpGjpqBtku78XKSj1jhxFtZnKwjbBOLRXe6Ix7
kS0F+8JN5gZbevM9Ru6uAO1KPkOaB0tCu8TKrT13irM+VHr7v9g7k+XGmSzNvkq/AMowOKYtCc6i
KFGzNjBFSAF3zLMDePo6jKqyTsvstrTe9+bf/AoNBOBwv/e752w7DtNPvpW3q2J0vD2Ojb0igBo1
yqKrRx3JaZiUxFbqkq6fXkJJC63M0/bOcHfDFKgTo8Me1indfRgO02td6+wSZkO2Rq7EfdynNwQb
NRdPl994acpVyZxmNFY2evdsYJzLok5BetveCNW953ANbknk1/52uk9BLTiqcXakmA50evzTUPnU
vbTzq+0YBw+6pjxYCdhQy30OGyghlQLMYLdiW97GJeg974fYTuDFIKqINwWMqa8Fqm/hvLihG54Y
IbIo2eurY6bspXOieB7umrM/UoHzYYp4xTXuITQAYhcXPQsgZCHIqEzGYh0nEEXdwTgxap8facer
+3QMAT+E9cvoyX7rUFqMCNm5d3nNeA4Q8HwY4zuIrWwPANIHjtTbthTtIwGbtxLrFdVP/3Wq/H7t
uBl1ytj0rzrro3yEb8Vc/XzwKk8jyRnTzaxRC3s9FnIVu68UV5mCAnaHkeQqZuVsm1sauqlpfxfl
g3kz2zheQ3fIVlk0S285zRnbXCbOH1vfya58oJERevtFd/q5NlDYdexjNkYuCciNOD2XGl1zllUa
EGHibJlJsPhzV/S0/QeRpSHOlA8EDfUXM40pk2MjrYPxBmEwu9sWdPTepHLpcyNDLqlSRZWfX3wP
/FM21Qn3PZSLoJnPhSSU0I3PXmLWJzkV16C0N2ron4j5LEc43ptAJvJUW95d2MXOURna3Te+4986
HPuasCC0rmQ/iKa9UxMbRKcXzkEu1iHNm2HTc75ZTyyfDLAM3QnQwiNA7Ix8Utaclu/UqJajT2GS
G6h48qYeArqaH6sk/i4A70Y2RzGuK9LBDqD7VjZhDIAW0LGlYELh3kN4aiPnqEsYjJTFT3Z8srB4
zOFzo9rmgs28SBt3x4WSegiiOcXEFXZoU60OVMwAZz9rsxezAJOOqeduzssLFb36yIzOhRn9/FLu
knvf906VN6WniXGANdMLJlJV+zjQmd6ERjfSeqn1ljLXMZ7qYZeNKYjDyW4xwE4UOppt6JTyubVf
ceCui4DmTGlaN1qMD+AIB/VkGf5DTJGcJch/0Hr4IzsHgXMZ41msimrjFbNHP5ty4lhD1BkAtUuq
kbu0gRQTZAyUW15zPyWKeEUfxrs8MCCNk8/nwD0YZxEMV6wj+oinhGK/npFHJoOzMdLGQfUUKj4f
+5Nkl1jDHw93phy+Oy8D1pYwDJbkGYkz8EW9aH/YZCJp1pkV9aYhN5pR2odoHrPgpFvjJcdwsVUO
8FkiSSoqPQtez0znQCbGw4JQcLNMEvadE/wRYfzaOrJY1xbDUsrwxK5COzCo+zkAo4MtGxprMOGy
qBkYmItrU/4UyEhe2sGCXcfwmAjdvSlSkCB0Bi3cGNONTZ6kI3MKcHeM2Ca54Zq0FkdojJqXgAz6
PPLnnxhP+a5r/GnVWnJhpLJ5IzmQrdXYepHJ14Rl+d5mqBoCnzxXI6aX0gcqNU+9z9xwfCetzl5r
s/y9BM1xqGATGaX+XVhYL20UF2ySx40/o1eqmJygZYRIFoEKhUBs9o7B2b2BEGD1nMUScnuz4qGU
5ms9T+Ch6MWR/crIMUC92PKr76dQHpog8++EwPYTWFSxNQ291jOPg0/7pFxYOJzWbTdTAjIcmyQw
e1HAKDTehEpe5m5i3BQ2/GGmDVHP+pc7FdPacxDlhl4H2HZpPuxk+YWDKH7E0Qjjfrx28ETnzH1k
ZkQ9JMqyorAfu5XwOHXMFX9EJxSaaMUSx/zIti2wcgwLoyMZctgYVg8AknAL/h+Ar2Otsa+Ex9xi
MiAUIcLQvOgj0zzjgl8uvU+5NqGfuw/K9NeyuIT2LBf0nNgYrHQ7Qr+0REGqJ517YzDSyO2LYqEB
jdSy8Gz76MOY5pWNuWSWc3/0sJTEvpj3YcYEyuK0b7TQ5d7u1a3spcpNqssvstHrqQ/Tw7JkIFO9
xY1sd+Iu4Qajf8YC63chvdIHz0uTlwlWeDGx35fJsu8W8T37vjwvqXTQpgNOtPo/c8EsX9ntzap4
t3xdX4sxeaua5XfpUBlfeu6ZYlaRW7ndBUJCbkDrVbswNqCVDu1H4GUMtSKXi8JaYy53sdf4nQ83
01+KJyaWD1kMO1Sxfm8bNwbIyx/gtIH1GDIMmZaGep+zQzrRn6NjkW1s+oRbUZIHc72kf8tG8RSo
CYubJeFOWVAWaBLW6eDSgjZeWJagWsj+zbeSbylG0DxZ1mEzH1pY6PSwkr4Cdtt4kOP6IX8SSpMt
zJnraUzWPLNxCgSsXfw+efOnPdMDsVQpojC98xJbfAGoCSKNAuLUe9Z9AOTnJDmGolPu/S9XBu9x
HX9Jc9EHUxTiGQswB5wE04ZsF/E8+u3bKEyeF8RA2yBokitQGSqpUhb7ZYby2ytMF7U/ZcfBna6i
GMezgzUmshejBiW3hyovfxoDPBUzcelTFudAc4gVHeLBcS8pFeG1KyqPlI4t904jD3WmxR/8xSyN
ORM7848MzDvctfWhmSQodNPaLk2N41VSyMmUFe/a2SrR3i08+UN/55VX/PEMGMn6GJIBeQ57bmI3
dMbfU+WhJ2yuKujMdROb3YHYwyavqic+KnM9dwpNZu8MiAGX4s6hTXgKmvRLJTRD0iYYuChuVLVW
E7mTks9e+nDbZ+GfRW4ReztfAtwMi+aFd+/Wa5OMGVq0aIPpAgPsHmx9iKs2+AxooLLfXcKnxe+c
21xreVZsV1mrgdHlwJCEonzBy38t+sqI6tJZIuN242RtgIq7ogRBQcHnsXP+pJ126asIb1+U5kPA
rN/SvQnttt+kRj5iXF7vpowDXNo1Lziww0gpNUE7kGxJ9ToFKCPLpLbXpuGqTVcAhaWIJT/ih9JR
55jC0w+NG1CDcvmYO+fJ8N1f+EOqa+mMB9BOZ9YjVpDAyXe5AD+uA3WxuC0Bjul+5+l3V1vBCltQ
smaUt95Ui9X+xD3X0e+UdwlGcWKEmOqM8YeqkTw1ARjn1ExBp3mT3oDyxwvkZwLdl4Aubusetxf+
NE9ERaKM14B8Cvs4igRBbV4Yf5MHgBPfdcAkQ6eteV/F01tTdbifjRmB1RJ+ZGN7jqkbHlLfN/e3
SYxJidc4COhzmfYfXYA8Z9/TR/4txe2orNxyTPh2wI9mnj2ckPIA7KxVAQlWvY43oRRHD0C91VhE
7u3f/P2HWrTDUQrYa1XB17JDf6q10YGRzMIVZ6w0X06dKV+xd2CAGadv6lLDJrUZEckb+DU6iF/R
5AFprB3y/kmi/+s/rM8HadaPRm+bIPyX9CgVBi7uODv17itrHHdswM6TPSSbuIYKKYZJH//+R4dq
OqKt+LAqAIFCWQmWBySujDDBDmk3o1fpY5Z4aOpHG7kvlTtsHMkSmX7f5DzzfnOMNb5AvEIOTf70
zYKwsGX2+N7ofLWjhF2i9krEmqFEWvLdcEr8AYyjFDBiXUaLHXOYj5hh56Nmb7lxCn3bNnu/+gYZ
bIEUG8/tAg4z7p+baU4jPMCc6ZAtJjZswWL2x6ifwZtSt9qCQQtAr18XlCXVOGx8+YvkfnbXf0sm
kzk/pBfmu4C1K2LFsdWdQIwlh9igFDONzEMr2u+9Fx4SCnFnC0fbtsxSRuiC9BL40CuRrm0SJvZW
t+7aeVzyV5Sz5BQyoa6ZzndWgyWVUXZy31l6tQp/RzzsJzSl+WSkMZy61Mg2yN2hetEiiNQyfhja
KNbuUpqQyYL30iYLzjQ6eDB3NWgeyS7FYZSWt2w04fIlDcO1kQQfKZGxuaWSbpY5Fh6f6Xxv19fW
na/lL+mi88kK8Wa0ZynQbvYhB9HGwuOX8tJikugy9PNHn4XbxUQroPOE44fhRIkXM/vOyibNeRUC
guZgcsrKlJbOfa7cVVxUpyZHfgmoaqc5FdPkYWoLF8l+MOxdNwfxMeadtSoWKEwDZ8BVm6XeHqEg
1h4P4jBJdeFN/jF278ZCi6MzNF9jCjR6UO7V6HTKj63NjRsXkPzQFungy5ucB57dh3LI3mKn9o5h
XxytybwXng+lsb38/UbVMll7iHn7JmbMuqt5cdQOlEdaqq6/vNkJpJi44jmWzEZsmhGqn67qDGMY
t9+QFZpTEOUDGeanGNrFIW6hKBbFvJsLZ88gpXdsIRLusgzdtZ4wdJXiEM4FRPmiqVaJzd/UjeDn
rNzGPMtYQWTOwxMLz6MaHPY4BZvIIkagO+KXmDaOXmIY5RclMuDx+NrnSz2l1qHuHOM4NElyat0k
Phj9tzFw6G1Dn7H7YTA4BLb3wTQHW5X5UzQXGIH//v0FcxeceoJnTlbuUTgNnVw2b8eQ2YGdy/er
a+Y/QHjlazhBBTglPotw0E9iKT5yr78gB+rXg9bwSQ32Uexlnq2mKohY+nqLBq9fxTIBB6pb9vUM
mgnpwht3X2id08AajWsJO9garnRlM5xKEFZGH0h9kN+bS79sEqg1a16vr6Y3S3SV8pz4+XcR5FDG
x1JsDXNnmOyV7SyHf5hLqMUiq4/ZMO3ESBLHNOMXX6MyH6z5R5cfXTMVT7b94y3hazGpZGtnlJ7H
hlzT4EAHmAPk4fJSzBqEHeHpaDKqAwoavD6TdUr9/pfVWPtSsmVabH/X28FDmljk5KOuHNyDGMyP
nhrgsQrodM2Lv+rJZO3BMi4xAmqZOkPkWF8hFYmV2/S7vpvdTZJxtmnnZqKl+lMbTXi+x+gbft64
XAGNwqHAjkNlLAmSk9cxGBN28wicqd9W7szsB7CwKOkZFcocfekR1mIxTe2tGwe7SRXpHT04Rr7b
LtmYOcNEY1cfK7FxCaWKGbX57Frf2G4kJbTbGYDKCPcl2THALCuVBkCNHQs8M1+VutWLWffpZvFQ
xRXuEnVTRT4tG6d1TuALZnIiL36HLCBwYCeMgz1EGKbUKqsqLCFq7lYhJ+CG23rfknpHPPuQlc2h
n6qfhrPuapLJXvmoLY18usA99fudRv5RSDRmhmiBuuXwKPKOfumnLQ0A+26Ov3fJwJFiIetZ0CpK
IajGeK6ht9XHYip+6p7bwXYaVEboZNxWnyW2KJ6rLJqQgywwi1aiLr9MBGFN4z01JuE3CbIcaocJ
wA4gnCuGr7mc9iMjX+j+unubdwnJIIj1nothezkz0c17oWLPAqsaEc9Kie8gld/UDUOZPk1JMWwy
x+ECte8Z+Vnt3UrEB0F2c2U19Vb4w46x6keZ8AczKPlVSes8Tlg3ygkqdYyDTxoHvye5Z5bfQdsc
pmoqN3nvHuMSdG2KYUKwU14VJh22Ea+76OP6jkPVyUyNh7qKAah0l6RNn9VYPwUSOBor/BYOFR17
78oz0ic1dsjxx7Ohf3eW95aM033FnCC5rDWW8isFpqOyjV8qdjzGs8S2ztKjGSCpECzzSZ+AINx0
VlNsWdSMFbn2h7b3unU4seKOQrJrfaNn93vRgthK91IwdLok0wbc0msXe/uwnH4jfGwiq53PhoLK
PzVPiy7WY6q+R9O6+ouOzHA8LFn5MeZWARqe+pGbldEw5F8TpndEg9M3GmiSQhgKAq4DB5V7YVM2
5ZhwCJVXYd22XggKHOY6OySq4nmCbVL3H1XjPmtOAbpKtzmLeV6RRRsFMLgbnsbYFYWPRxg4DUU5
MOgGEjhHcnPXmCAM0/kOZBhRHV1Wva+IMvb5q+tV/I5xd/U5hZhjw/8KjAYDK63JoP5FGfgBLHHx
XTVgO9v27LSaFyv2WUBmaBpzMcObb371NmE/l9CvZkIknUowusCqe4swd8a+rDdv+cz8BxNsaYAw
wnbG6YZW0Cx2kxV8t7H+ECMT+6nF/rGCz+3V5aVZ6pPhPOTElIzmteRvhznwEHJPJUBwGxXFZKaa
hbAWzFzayHBYEjg4vUMd1x5Jx3bK2ZBkrZiOy5nWaruOWQH21tI1njCtmrB4xGuGxygLjqFL/aPi
ny/UoHsc3xRDpz+1yDhGZeELo+zzqgiWDwbZIPfGDrlnWpgpmkUuqPxD+Pq+d33a7VS1Qd1u7H5A
+ShLE3foz0wdzCvrjXIkSe4hMPbecG2WQmD8WUlqHGu3yOaN0LcrMly7cIJ2TIb7QMjkHGed5FSe
b/MFW6Oh1KUYMaHcijllo+qtMlh6b5O1K6fUu3bEz2PJsQWyNP1KMvlZgslqlTz5UoEFiimqWIVe
B3N7pGUPxJfWBMqGuhkBvMZQI1HxoN9SO4MZJnrXPHXGgB7YTIfVEvLGCzrOmK0Efa/mgVJVXM13
Bo+VnTdBpIqGmqyFQ8WvxYFZRrQsxcDGs+iQmaVfnkz0YTIblI7k9Q1u/ZU7wakMfFetbOXeJll2
DlCGxTYIyrt45Qq45JgGmlv3ehjdlwSjUKPvCRN8lfnvJh6dl0DSIWi7gdEuMz0B4yOK6bv6kFZJ
uc0TEhAGMiJrGHGVKps9hkVd0sHiW7LTKsfU2Xa2wvuAPw5kVH9IGoqfjRo5qSfGRsZkc1u33rdj
O9y7l2X4bdaOWENoDnjLzWwbJa5uA1mwHsfnGQjkyjCuC/wwPgZKEgxYY2OihZvd0ne2pckoQxhX
dTbteC9ijZkGI2LQsotCl4CzE5evM1W4NkmYosQ0Q97qLeuJ/jLDfhlZtEKrsXfKCx/MRjwza5ut
7ECqs9dKm8x9zljC6F7rLm0PsySlMGTjr1Ymz713Ywl1CesOgnZd2e3G7LqnIO8DVgO4/H6UN+i8
rPnQz2gLAipAq7TmDVFTqN+2C08nGVW4hsJkL+LI8EGU3da12K3NCYB57oPbhOe4SXp7n/XkIYmX
/inTsEA+yLjxQi5ibLy9bKp5o9K3lvHFB5F4KwugfQ7EZzPkqtvQdN7IsVqr0Hxlg4s6u/azo01N
hB1I/nuoDJRA9gtYG7xjULPWblg4FzNZPgkfe9zXN9OtbLdF3rwUsd9tHRcvhQv5D79tHRlF/AU0
OacAyJjl6IQjVal8Z+d82wydZtSMr1T78Z4OP2k3Hyen+NbQvBnIICdueB/CKy9Lgn62QnA2AqZL
x+W97DJa4IwlTj6/lPkY+ERSJ6r6ravZD3/avn4KSkoYcCLNTQ2Po0rIFhkIvLecKhqGhguMp5EY
NB91gmGqncnomWqbCkbjranbQ/biwQcLKXosNnO87tqnmJKOmli4/ZQDnGn3x0LHj0bsP3VOfGFb
QOl/IepWwp83UyfyecbDztacNUnxhRkFBfoQ17kVWURMAmi7mX9JvjgTyZ9i/nbn9uybt0hYTdvP
UfXVVhsrTNl8i10xp/d10X62uueOzT9ctrveNN0pXOTUf9e1UQO893xYbM74AKN8pZ1lw3bm3Bdv
3kTnUGYeey6z+VlyLOuy4JRCucvZZebwaE/6je7ipuicqLX9oxEOfxY+ktEVP8GUt8BF+C462Rfc
e8r5cuJuY2fFd2FFUxISJvGmtWXXaz/Ud0xq0n3FHF+M3mPr4kJAMBsmGL+95Nyo7rPz8U1X3Su7
PLFVQ3A/TP7ZAPKXtJxaV6aVo9/q32s3Pt6+V+tm57ISJ3asu955b8J2TceCw9Z0tHi3KiS+sSpP
SXFp/PI9tOcHbXrXEE5Fj5F8GRFE+ndcyVDnkCvKnYtVqGPUSihWH2czQwCzWSKZFSBJWbmbnEWq
7W/nE3MBYrZw1Knns1OzVKrCegrm5Vl15TuY2XXvQC3AEll49cnR1UsunvnUIp7SgzJhp9MPYYrk
4urhcrte4A4OaZFe+JH3ZrY2KwQGffepa6paSzqOK2/grD3pFV7nBVLnPtZ678ygyey85dVS8GYE
gLaunbahTN88kil5a27+xbbjDWBfQSMDT3NXqbc8eGm7aZ1qSzv7I3WdjnBV89iFj6Xl3TezPLTB
vIUjvyvZFq90476qwd4CZT0ygXduWlIqdWY8T2Xb88k9pimVKgN8xQoNbbrL8/R1MqZvuorrvCBn
zVjEg8PUlRmU6Hyhw0x9exI5fYMONI3MYsbcR3Fp7GSbDvK7ymm4yqYOKJO9UnuWrISMmvh2b6/R
XF68+1h8Utg65fNoR+VE0XpM92aIJE3b+4pTcrFEmuVRDA+JNyFJy84GTl4lrJ1K5WFI5bOdsvE2
nC1QWUQC9T6Oja2bMZvn0XWpy2NcT3SV0GsEDCjn7vAUUwTuDc60YbmDZUXfJjTvbAicZEaebjd+
b6RfVU7Vg3caeWM9V8yJY5tx/Pc8k6fWCO9z4qxdH7zQaH/XWRWl7nTihM1y1Zhvlg5ceHp/SocB
oqnoHmce+ZXlJVyckWk1bZUnth53zSgOttnuis4Cxx8/21QfavYvxN8JhKr7Mq2/aF9/dFOwt9Ke
3jh+cF//LkWJmTO8E8YStWxcDFbUoDd+LVb3PRTiZbaDF3gCnLpy77vsvec58zaGYR+8vnmlj/l5
k4IO8afpxo9i6f5kjXwpy2ybudkjPeeDLpZ1NtNoJV8RlunFHBFHNc+eHCKaVGhL81+2SR/Yc57K
RG2UO/ymDMNIbzQP2VdrmNc27z4KnnqjrLE5p+92rT+YIPFJqDnRmPkM+hT4kkeUu/S+E7tlfJAX
UFGtgyI8ShSIvGMOgZe82I71UHFNiHJ+87tiqkCJyTRgVbwwTHX0eH82VvGQTs/0l37iObhvEvu+
y7PPHN9I4qd7uDN3apnuA0TbjgGVzxGn1ql/1Jit22w8ucbw7vBQeR4dqNnC6EjPNDMf8059QA0+
4vamnscBd2Ax4QF7cw33zlUqMik21n6zkqq+l364d0aaKWaPbXepL9puMQQ790ZhUX7mfRkkxy7O
7gZLP1Ncemp5p2AbS64VVsEE70BfcWuzeroWmqSAx7OwH4aa89OVhLaBJi4pKEV6Q3/yqtvpq203
+dFc/Is7g9kfXcIvYQko8XazxHbxECcPVtwCgghw2lG/Yp0xKJV0bb6OS4pWKHDiwkGaFNfbqm3L
FeabMd+HfflMynMzMuKJbRw+TNVserO+5P28GfwnJ9UHd3YIJ1DhT+x3dy6dXTFRAvLnJ9+7VWM0
/Aa3vSyjOKez/RAazS9nkpCv650slruYLmq3LPdF1n0Wg7qSQguljCEw+G9z8BmH82Fyp9+VUdNJ
sez7vsuujLYt04uGDqSH7dh2d7rr3qWYP/zB2hRZ+CoB5TF7sspF1/+ebXUWVMFpi+xqs6KLabOd
ctrqMPV2pIxkn/mMniQ9nQ1yMWTjTjqkFlfQjM6qM95yZMLskVgxNp7DZdI4SfyJ8TEyN/ZmsMpt
wzZrDRXTMuYkGn3rhe7WOcQcRjrgyBlnr0T+KmAW0/NN+O7LyaT8UDtQ8q2W24/Ckyse2PP+zPz/
2Ao2eDO2k3XxGkJ5ebtjhmBa1BthziePcYSQbQTdAcrlEnat5FxXbw1DUqB2w41niT+3n5vN3iNA
xZNsJEFB6sKtTVTn9gMLYT0xpqMiJcM7eDzXUJZHjh37WKoXu8D8N1av/rq1ljOz+KgJJ8E5RI67
nKEAQ9J/vn0ROua3wU847qkfu5M9kz/eM3Hax0FufczYOsqr8ikgUiKGJcqK8BdTo9g9HfdqLgtv
8jBaOMCht0ypDDNC13nLq7MMu9Tttkwp7DoVrD1BUcRoKXKz2YELY1Ng7jLjrK2CeaSZ18Gk960/
XkIUGLEpDrHuLrPhn+fEOZBy3KWLcxDv40ARG/Q3OMZJzfsgGC5CfSS3UqauflId/KLaevBKeqDS
JJTr/2rCF1o0eyzMP7EIzrHEJTx7WERNcHyxd42LdKMHeQhKKjgo3vgBSLi6PJoXlkhovDtKeOth
9j9LummRS4c8z5FwZZqPMhvEZuGttfZLHy8UbdV12hdEF4gN0IEq18KhAjAV9sdtySQu++4VDeLb
Qnlro7t4AahUEr7NMYPDa7M8kpo4u7Pc9+wnjuV/D8j9//jnv4l/Yl0ImND9v8c/z1/tnH+VAEH+
d/Dzv//R/wQ/XYKaNP/IfQqTp80kIfzfyU8//A/mt1zQ9655g3+RCf2f4Gf4H0whM5VAHtTx0BmQ
q/6f4Kf/H/SISJt4EKV90zed/5fgp/XP88bhDYJ1Uz+AwGCelBjp//rHAYjSHNK2kMQX62XQt2lz
ZgNEB8oCxeZMg6mamB/OGFK61V3c9Tjp+JhnfkBNjW7N7H1zorgTZU/d30//zcTiv4xj88sRQSPl
SkCMwf5/nsuEqyuJmmFiNrrhaBNsWjkj2i6XdyoUJYqSRfs6C/AAxbijZwZs0mPD+w/X8/8UjeUq
1P84IsIvETDZ5zA1yUDDv8zv9BAQx8aV037uG0UFj3p7U2sI6TUfih8/11TVisS5xzPz8yutKEK5
I3MxxpuZ8StStV3BTHiqfHyxaS/WJuSBdW3mn3n/KYw65qjI72zI4N+hU2/59n/51WHk2ND+RGBz
p/3zOPswzIEaZ7/fu46Pf3d4G/283tgOfamY5TSdPJcNlqJwlZoRngI3Qr48esuHMvkreyN/YHFl
2bx91ks2mhxvW3oiPfMutthnNI0iB9nKaJnPky3bowq9ZT3GH3xIDmjp/kTgtmBiTj324aj39UgJ
aiJ2n5gDR/HBntd2E6i9YkZ6tXD2bsWqmAZ7w1zRvJrBrHCkIBUfcCKG4reOhZVtvUXQiUn1ZvaN
nvNlTh8YLyBBh6DMzpNq6dwVhG/+luFGJHiBna7bOWY0wmWlHuqnhBSbMSXYqm/5p7zgeGyXGMcy
l6SzoqpCVYDrRpJmyutPnzxxP7lN5I/FLi1MsPmLm0UuEh9vkGxE3dsnefvqlnE7Uhx1SJqiXwa1
S42EMba6pVYnqMkSojrVvrOxDBMLWIcy1snfk9JXKLVZ2/OY7sZoJ3/CpErZc4/Fioac3Nnx8Jlo
8V4FMDCa2w0e0/ReEUc3VwZBFN4D9adWFZ9ddgKm9js3KTQ4aUBg1UgIgrgX/jmHBeGO68ZuNF7e
mYqFKsmOMVWo0lcx3I73voGR9tYHqZw7PyV21y31Q8N48O2thqSTPnEZLmwTQxpy3acFGUMGF9Js
q6bp5l2v/5beg7Vbs4XN+qRYdTVtNt8AAGvgK0O3gLuLtNDfp9QYzT/QWFZdwA/hcUgC97kR9HMC
X791XvrplvK+LgPqhdlny2yP0zj+Oi7CZyYQ2fez16l9ogAtOsg5Mfcz32Q1E7LReL7UDT0/Oenb
5Gaff/9PcUv1jVpvJ1c8ASanJDJgF10Yx+yyBSM68rSRoi6mFQMfpO5eSOBqkqbi9bYLbzzKw7cJ
nkyUBKayEkUknx1VM36VRf7x6+QO5sALFpCVZ7icSYYqX3lBCNWxVduMiOli20ACEDprg+a2z+LR
MvxIKLq5jy1uxJKgsCYAGvUC6klemtS/OXzrymJZrsm+3/4CsqEkqsr5SWigmknInZq2eEbNEXbb
7bqzy/6jPSitrb5jb/6sl4LarEWoPuHSVRTbl46Bw5plqTXYSRNzl/FEj1P6h5LMahQjDy8dThSB
Uz/QK7U3jCFTNY3Po+I7zAGHTZE1m6G63Rijn2zCheqFnxQM/TElEbl6+UjHm+DZvCme5XhZ6Gqv
uomvp/o4L83O9t16GzckaENjvtzSEAQ3IbSQULctDMXNPBNbLaqXlqQtK8cPkrp6819RO61fy9kl
AGm4Flpdl1Eo3HRpfONnOty9KoTTDOLuBU0TEU0KKJuinPetQSC06UIuaUD85O8yXplMi9GqzLYm
Pr11r6s7YI5k80ZuJS6zTyl99Xfxa0BjrImiXhLjFfDj78EFRAHp9K5tRkbM2cb1uNbC4XWwWNmC
FBT+32tTD9wfVZh/zovJjGawq7ClN53N3N3AQ6IVAXDSuaBHPZJyVm2dTUv8asn4rLN8tjfMkq2G
uW5Zqnmc08sIy4uNIq9fkfFo/70iQ8/CrLUklGv8uJO8thNrxEx6LBD81lOesq/cB1YNtyHhryvB
wZb22LO68d2lzmhqxZEsuUYV86VV/fc2paIE9hckfoU72m+jqXpZGM4TFMIXnX1aTlNv/v4gdik8
0dPRHRx703Cz73JTvXZBc3FQG+Lv5bLzbrA3iU6ui90pMlc8GmPnrqzwK2UEsGqS97+3yKJZzXIz
+dNVtJ9y9uGKtE5gjRwi1ZXBu2Dl1+V/EnZe220jWxp+IqyFHG6Zo0RZwRZvsCzZAgq5kIGnn6/g
09NnetacuWi3AkWCIFC19/7TPchq4qKN9MvU2YCqhs2jS9BQGEwmaeCyR8fBc6MnFrmJyL+kx8PO
z8XEpd6kZfAYpj0qP5yTgEk32KQPTKunTWuYnxGqGNAppnfq2rdCkkGxwi55D5xQXx/5ZduRjGl/
bzLSiNoxPC4XJlMGrrQo/YL3o280UNjJQshdzs1HK0L02Hjqyr57Xq4iC976Bkn0TytOH+va33oh
u4Ru8nFKxSVtSGHCnCG/TCYdSyfjdOUig/C7GVpJzbVdJ6wDmlvezQy5wRilu7p335U0ODBZVHK1
RJf1vMlz1OE6edvgej7HwO+qHF5EJD8LxhP43UEsJ0KRwEy59XOW4hlfF11FVWiteqIeWKsQb656
5UlNDLr0MbeKe2Uo86lwYiYfviDk8VdODuhcQi1jb2BJ1vGoZ5Hng8e+lEScGY5vxL6TyGRDguGj
YRfVGoHzL8yKuIgr+dpwbkPfAoboUkKyHb5tzQiTwe7uxtWGyTkBPCM8SwGEsuzYBlbRmy6If8NW
3YFJqF4TFyUnt3Z26Lz2vPtN7+f3pQ7QRq77UWeb5DNZzbnJel88TFHZrWElUsSM31vJppJAn1hN
TfqVVt17ZXu33NHWTokNe9lDUWF1mZP0qxhfkJIyiZXhXRu5uCavUqXzpQf837LVgkC7+xyS3qqr
WMjMOT8WZM7GVC0bdc4sPfrZC3IDVemhVdtUQifMNHYhKOBw4Wr/k4xNEXSIVDi7QOWsSaa591ht
VlXDyf1TghgCqozMmf0pjXjDZdH6NUoAN0Bf+FhZjMFNaxfH3ObRIJ/7dn4LXHwI7BW0ugcrLbYC
80Tm3R6F7Ei+LZrIg422oGGUualrLqQu1LaMH/BCTq+19TBJ7RdNCXLojFulC9sUkYJ5ruxAJXiO
3yM0WJtKLat4sYNMV5yduqzuQcRqJzGTX5sPbgPGY8UYF6lz0XR6uqlySCglLtprzRtWUU59ZTkc
QjKecOzq18stazIgQysLaTzlXtYinsz2pl+Rj2Oca7OQAuXmzGh8NQTRfgc2hrqQgA7pDGrah6rU
XeszMiTTgHcS2dpbOWRfns/WCrg1bEqh5RQbX/QbO2j28aZmC54K80dbH0h3ylc6dn9NDKhBpTzt
Z1XHj3azy9vspdKyeWdNvMmijA7Kk7wxWZU1qIUkdJe7drIPQc75TBWS2E8CDD/FUcqFGmjmXDBF
k382XffNlEiQJaYAG2IRzlXifFfer701kyvB3Jd1CB/ys/AVzXPE3asb3mAtYZLUf4UZtw5mgRE+
zt2ZWxACi9k+thR6qzCLv3z1+nkPYTTFWVEfhm3m5reuzu4M+W+V9pGN8CPNUPkbLvtoeWujWD94
pBbZLvPTDu1FUbIPaTUQWBJrpFnqJkxL+zwJb63bo76LDK7VxsqhhJeUiGl5Xy6/oLdRqmubvOy3
sPp/5nO05aYE9uJOX+q5cmREqcogYb5nMDDWy2KcGP7LUoMsi3jSsLkaif4UWi1/ljIZ1dMaNTXO
vHyUXde8BjUweGFwi1iF/1Ll4jYWzT0B0XLNfe+ND2P8alXGJpopM4KI3TnXVUZok34uta/nEmoR
auzhlnaGfg4GpKwzWQ9IsxbZFxRD7m4K7qxJ3wPam5XRU0K6engSnfgSRnqPFQFwcvMnCUtiIJ28
tE/GVN/8OdyV3cT+59NpJ0mDjCxFSKFK1Fkt/3OK+b10C6LlVbXh4+LiGe9hzxJQ1/0hbpw7XHQU
f5P7nAXpU5FwrnuR3b0GyoVbr4lQonc31vrgv3QiAMSxWCNb99xOzn3ZHWeNxtV0u4d8ECdJCU5D
IVrQipttZ3fRUNUAsvyiQNl4qorPclAIhFLLex+H+BJE/a1XdUOQ29SfBGn6ZfL1x+ePfc+xIStO
vCE0rTwmLS9MPigC5KVuXMJhKP4j4fw0i9+wNlmJS5dUEvOW7ist/b1c+547iL0IRbBaHpEJ8sK9
EG4sVUzRNc85gZJeofaXdKZoET9UvUByzEvm03T3gnrYclPkYpwbf5ivglkvBIj+o2zvqWTDXD7m
OX5KOxwCgiQCCXbiW2T4B8zFLkPM2iO74m42HGttJnthVR6DSLStVfOJFYUxCYPFOvlSLRL+G2pB
ex5mVrvlOlb7sLTtgz5xWIjfNnma3/rBvwzG00TEAcUhJdJkdr8pNe/YbHQQpaxd7mRfALjhqu+n
7VSrPneI8SeICBam5UOvN35Do2BjencBEhLXqkrPWsUHYZf+TrqzdtA0+W4J57XV/Z9xEDx4WXnL
XO4vRHKw3d3sV+F4/R49frp7THWWGNm/CMXjS+Oh39tHTTV/uupSRKmoO8MaqpXptFvQbagjHuP0
ICRcIIAtpopKNQMwGtr10sE3yzaiP01nGe1c9PaUeRSERiXeUif84UFh6ayq3/gapQXedK8uG+Qq
8LSR/otNEuaNwnvEXtrWuoTzsa+EcemqoNvoIVNraWjBIY6sxyILvvrQm1bQpjcJENWOsXIJkTLs
uWu6KNyNvY6aqSsubNaXyKcSa+bsaCq7yACCxSqEkkVs8oglBo4Ses2HpK5zz+uPslcIv1sFK2xB
nrkZy5MTiOrUelUGNTErw02JfH+lM9Ll+9kD6YOAzvvICOWwkvo03IosLvVtj4poFxDI4IqqBJb6
65+KwvOkF2QPrAZzNlZVhMKOpYEfDtHazj3nQAhwvLNl/2qpl14OIjQpVg44kpSn5YfIc2GfwSXY
mjg9nbJePOIl4O70qetPC8ffc6ANRhbsm3SeQmo3TRan5R/dQBma+THE679+9OchPoASNJfM/9cD
tSbmD3V0CVrE2D6V478/zfLXfz/47yfrp7k4jeqf5WfLt8tXf/8sWJ757x/+/Zj/82f/eFaRF0yq
mNT86+3ly5vsHWjyq79fZzm8xvPCTdumWNX895GFOtLjZCqZGmp1c16ePG0DO//3kxL8KtE4HK0S
yZqhYwtnuVoKzTK3MeaurWKGoxnxgfRD2JxT30K6ob6HBf/UVb7chUZeEATemPshG/eyLbqTHt+7
1mt3nMsBwB1RHTovSH4xLPGOdHY8mPzWPXHczmn54fKPlCQZW1GiQVuE5M0ULKKLS3FZbCCPR1ni
n5avWE69k6j0NfCWcXCM5tZWob0rp8g8aXVlnmIGMqdw6p/MKSCFz6XDbGr5mVL6ViENxzHqAwDD
ju4LBrZrQFI3MmCWQU/23LdKm0IrkmsILUJCr8qAnLMY2xK3SJFdwp9deYH9mmlu8KubtslknWpI
zZsIt651FPaKKpJvHTd3Ed6Ka1/Syh8DZ4acpofpXpoYw4XYzZsEaSG2hYMTPzgNkc1xoVns0eaJ
e9XiphcUEA1dZ09kcdo/VT0uvUZTPGh+1qyLOngI9XLriddIj05DhlMhciA45ANSZKRS4QH9LyBs
fE3d4SKQxG9wNvoEjVUAHEwp3+igd820NOj7SaAr1p0zU4eH0eOoiyeri26wbBuInt1h7sznDpHB
echExEbnFzuCsX+bk/3pFx56ZAnK3Q/5r6DpgHZk+ylxFB37cTvKzKZCrPalaG9O0j00FeqmMh8v
GAvTrmBwMEpnIJPQ9o/ABNeiHTZ9U9KUWsMIc+pXZkwIPBtkX5YdanR33hZLKXyKuSD8zEOuZGRg
pwNktaRY1XC2HsfckyzVVIBT5B3yGiUl2o/0kCu3JRd1MBYqKbMdD81dHX8bc9elaElh4Tg1PPEM
xnhkdx2USvgog//sKHuhgOgOM8Y7qeitCpwA4h3ZxesZ518UyjYz33x66NEZHLxkwouGRFVJri+C
NAB0P3qXkhwyu+nPQYAwvwRqPmKJuGkqnEGZ3uKE0N8NqEVMYHrYH8+mYAxNUMDZHHqDue1wqVrL
xzLK19GFykNl+fiZQQddV2H7iyOgXzFgPaVWdXbSCD4ihGYpQqioQwxzZtrbekymEqE0UVy3HEYC
94Ns3kjgWhaY5UM6e5e+3eC9RYWPuy3zOKipChbXW+cYSG9jKV1I11SftIYHNHB3m61xjwrlBXsg
fduFaUUbwwwxqXkpKbaMU+MdtljnWPf9h57ZNRcQDqW1TiKOFDtT7w+OO2+8obR3TqPI/Y5x9x0U
N3VkP+pDuCsareW6hwPdWsOb28Y3xgivLqT/zmKxcGN5K93gmhveSxgyEqkV48UQj402TC9ao3/Q
uDJScZNzp5XfjbjDT9HrblUzMssyBrjHVb8uRe8fi0ASy5gcjCGIV/NkoSmW7oOH7HadDkQjtDWs
O4zB6VQ+GA19xHNy7Q3rrGVk+4jiwX2w46SDcwdOYgyCzRinmia8aFnJOkO6RjFqT02e/jQ64oma
JuKyhQHgGg/FiD1r6zKuilx0cYWOAQR1+aGW3vdpxAzBdPydms4V7tzAL5a/8yDf9qrnnc3pkhZM
EfJ53IYB+qhkHusN2O0Nvkd9kGRjTGb80lb5NUjGZDV1avYYGI+QTK9TMnQnzK/3iPbqNYNvbtQs
XDmJf/TRUcxhBQNkmMUWUsZaUcRnZgvH2GngCuj6BbOP+GoOE0peTRzbPL0NbQozH7HNtiT88fxk
9bbzDNkYMonb74CXb3pLiEUXITZvJ/fNsZ1XJHB+SPdSNv1W64i1Noe3aQpuVHIoZ1x3JRxnWhX+
fhbNzxCwPk9eyEvcs9S9iGFY9zOzvxKDacC9NXlz39ueea90Dq1rnYK+POXmuLZ6DdkeBQliUCKb
LPlcITSsgILC6YAX6Q4eFAgHPaJyB4kFVOWqfyHuejObHh4ZtDgpm5jvjHBk4k/L7rciLB8mTFP9
blqhE8skTEVpZJvUgPXrZ/uBpGTd7j6TeGQ2ASscJXhw6aTzgR0AMxEmjIzWQUq0TZtuQcke5sa8
VmUFwdYATzcfwbbcFeKJsM8/AhBCR13SRpTsLr2vxZe2hKuFRfUQhezS+aWtSnZLgrqwPcApQ1T1
IwnW11imL5PGshGU8Dz6jd2bH7FJGWzK+oC7w9sQmU+eK3dRy0ePAzVjLUeubIOyHIvah7GR5zSJ
wAG6g923J3XO85qch9n8YYzVzciiiymGR9NlfuB4DNrn0kR6025Elj95enapo/7koVUYknWUpHIF
fxcWc8yYyk4Q12TeN4ueC0VUd8tmmDsxUom6fkNrcM6ZRxS2/aY+GvVUwhsOkpXNZzJm1tfE/2HD
+6Zjx5av7t9D3/0cpfdCIFcA0XscvdeMj6Mbq/eJe2jAtdk3Xp0w/nDwdQ/8aBNmDogX8gYj847R
7J4qLT8FRrcx0kx56AxXZvArm6QAnxF4N7ZHbbyPEzY4FqPTzJf4IUQQO6KfzFO+Td+mKKNn1NEN
M/G0Qxv6HT7M8Rx8gxUlYQzCh8wySat6niHtbgZOPIziN1d4T42f/yzm6NSWN5+hTtbUONDKu5aQ
7WLF2s+GlaxNmCyRBW5vZgNzMZD7q4XfTn1tR/MyaCl7YAK51ZDpt9GZfjMT+06pspFV9VmLs59w
GRZsV2vmB0dMn9OtnZ/HHO8y/I71oDnPswx3rgFFI0j9p4kBhzc46MpaRIy1beGZkEhUUBi7TIW+
7mglGYrml5DwY6YjztllvGYEqAK4mQf73CY+3v7ZA3V1tJncZt44IrzLUf6ucJBw2yaAgBNhZWFs
Za4553HSD0lVsBoUsMldrdq0/vjRpPLDbdj1C5uLUE+BWB2GytUlN8atcgnyMY+LSWwZm+Er7vFn
xLpx3TgmYqAC7nDqRO+DxrU2zHAiUeWuEWVuBw3L7NxH36V3bb3uvLjBlkkeNS95tfAaQftlQvOy
aS/iAr73SEuV11CcBss7u4iZVon2jQn3k6tZ1loZPTlIsFG9pHzy03AyEuPbRJGkJi/pBv4DA2Xa
QVzDy6kbDommn5Mxtfesfp+GEb45kSZQqfbvHQF3O+ZLyOXG7l4CoMYYCBriVpbzuz4Ww6ot2NOr
qb/YuGg4Gju2bcNXLL/3JtfIkOTfu4DBaYr8Z1cItEMu4zY216s54X0RDt37FMe7TkeR5yFtXs8Q
H9aF0F6jzOacQHjX+unqivg119F1m/iPTDOGa+3QnRPT2Q+uMogwMa1hbgKzpwLCE1tgEJjFc/9F
yGK22jhgXavSj1+kE9yG3H+FX+Va6Yc9KxGMdXU9plJTTi+c5uIpISB6CO2DbVbvffdotGvHNz7k
DPLKfxO8COp1JJgmCNwAmZfUEtB3YnmGHQauKzBepmKyYNjl2Ixh7ZU+pFv1Zz57t/mv34nRXNuU
9zUOSOxygM/5uuEC0XkJl6dXzybwKZGVse/jnzUmi3/9qRlXrEaQRdRDUCKkIyxMXq50goN6ig4V
chqG68nrthNPRyWvvjWtYmOJ15kIbJ43kmgZ+L96cMhrdLHvYa+SshJyVKNV4K7erUX64pfwtRnM
MTsLYKkabEhV7G4qvraw1lu+Vr/jvyrAF5krhzBDcm15DEWqgZ9RnTCw0D8gjpVo1Kx4+X8FvEtX
AR1nXys6sAaDkr9XD6kI7FZfq9sx4HmSIrjWPTa/OJ41Z9N+ZB1aG0zsEN19qQMriOQFomTMK4an
KjGZzfU7jFfg7Z4Dvu3zgBEOVN1xX9kO/h0m1r2kC2AzEZfFRh2r08hsi73a3cIYVr14VXfb5Q0A
XFvpiBDwcZQF3hzmWh2XellNvR18dJb3znPgmRTRbam/xvjiERcJkgyYmPDQegjX6vSot6dO4V9v
NeCozJFqjrmZhAjvYvgvANYw69myfu9kwtXGzxoQsMnLN+pr9ZgSvB/xvU7bYmOhpPPQJv3zcKyW
9roI1yFPl2L95Jvt2mCOxYRCxt5O/Sji16XiH/KQqhWbuaNDQYFtG9mneipdY3ZtcDQM3REyfwwl
7lz8jXpMUD5k86N6hDqmovwdP/x1UBE/VAcclc5RvRQvcR1wAStonpPGWF5OPZ07dNhDPlh1ishj
+hbMhyFGiNMliMrKS17/0EtALF/FbpsMFmsCvVsLVI9U0FXR1XLTmyAdkSW+cEF+sbirkkEzVihZ
4LhGusZ2P90WAB/t7Bfb7Ys2crnmjiQnK3+JEoKN9Vw/dCDm5mACByd4NbTMovWCSxFn3GsShuMe
OsJXFTSHcQTNnkuUK0UartzBkXhP4Mgrk4uMfiYM9NhszCe6hY+8H3MAd+9xoUHYkgu1z/HWoynq
FChiyxe7bLDpzb1mUzdw24XdFEdyHGIzj49WVDyXPa7Rsw9bh3QySY3DuCE7NWX/pP7LA2lusbNj
GEp52EAaMglH2vU7DJNAsNhE1kMcf+lhX+6E94kJMOJWZ/rehnUPUsOIWhdMvmcqNseCbmDV3ivK
mXer8GB/yproUOUUyw5R3SenfU4j6qHZYcjumqBN1sSeYfe0cfrRGwsknWrDqhMVIYXKeO1W1J5+
pL8s424M1XlkKbyNtqnzHBcxPk5SvzjbOYBJbYPHCOuAQYg4BHUZr5mxcnkzFJ7y6dZ2KUzbrLxG
pE6vXAWZwe9Gg1akn3aNrIo0jXNgDhx/8bv0S8BaK3uHP4ElSUvFBLh/HGrjoOcASKZQWpBwK9sK
FzujuAz4wW1CNLm1Ze9mA6Cl9TsEgp3+jHM/KJmZ3cMSh6RZ4qSmQAoM1sRBWvQ6CzhJ7XwoPGYH
BWYEBHNQgLehtZ/DFiQWyRoWEBbW+9PecstiZ479Wa8y+1jV+rkOGEZMg7DWgwIzHbO8LCP87JiX
HObCvCqhiq30aoD/1+/EiNG5HjLLNhQMjYShwvvmOQopUpcL3fficdMV7raGeby1x7Db5XQyk9eL
fdEA+hV51VBhgTt36pKvNM+lH3eSnYP1y+Rgc6XxqXYowYeUulHz/UPhTMMVP+ENsIrzqHunoNTe
UGF+Cn82tiJIdstLyxH+hZtqYjuaRbzu7ag46tTXTqGig/C1S0bka79oBVVfqVwnuFmhuSk6WFFc
k1kMmyYi5ElwXSAqestIBVlXaNkQzzm7PqBumcUjurBpLyb+0ksc7CCoqGCEvViKmTGwRidi144a
cUkwGfbYNL3kCFPxD0YWbU7hybJN9HH9Mev4bMV3JyzROjLdcDHS3uHuVKB7/6TiLEmGm8w9nIZz
SzRoOJo/dANwIh6yC32gs55G5ZsyFDcrLj/Bu2M40mawje3q1IXy1jXxxXCTLz+7BgGlkcxqG79t
ps7qXgg7rm0tH1/hunTrymUNMIjfQqpNWaa3l8DAKpI54RjD3soLZ0VeLSyLBU5VgOLCkspLjoci
b93M4u4O1tWg3vcyKCLtQHnUJlSDDZcSY5s4iHXEmZRGNt6WayCoc5KJU+fj4AxctIAGdQYuR/lx
TymY1uQ9gCDxnW6XN2d2vuUwCAF7AG64gbsKRUBnvTkJDVyh7RFO39O+vPSuRIY+7vTEBfMZunQX
eiACZYeYo9yl4W3UOwa4OCbjdcH0wKIqUy8ygEQXofEd78l7kznPaQwPSLG82DqoHgHL5ha9nOAG
zl0us8zPdmGu/1b42ULMmXvWYV707FjwJpgVX6MpBKelR7Njgm3Ehd6DKZLqc7H6M6C0+meZpHcT
2YpVcS0UQYy5C7z4BlDbxMdmlw0e9/NIQlYHkTxkw2/noLs0LR2oPn6Po+Y9VmMgp4fJg3NmvfIV
RwYSyosxMyMqeIf1WI30JFaKvxfOfG4EsZJArV8QxCxAVQIdIkZkGr4taypwf+PWw2HoMix1ZBZc
cs3fVY55sdP+G2EWgtEhF4jb8yaE+pDsEM65kdfbUvkj+aX1XDUB7PQOr5qyG1euAdOjTJzsGLj2
o1U698Q1P6uu+dATMGRrpgYo9BYCPB9BgH2VjNaG5/2BGbFvPsUhAoy4wzUZTg/il5RUFjLDOZEK
Zupquge783cemFQOOFdHzVs6BigJOHO1B6bttahk/Zc/5Kmh+VlUX9rwJMpjYXfnlGiA7QL5ZcK9
zqZx0hWts1FMT+KCNzjOMTepegg1TQ1pJCruCrFzFcg+At5sp0l8KVDQ9as3pJ/PqREwrKHf6Ceu
XgbBJDZU7hPXzbei1la6hmZ4wc4wcV5VZfCjHuYfw8gCVCZgnzKIWYQNHD57IsH+M6F58dz+n4Rm
wzUIuoVaTe7i4jf875Tv2uRGgwPb4jINh2LqFlAU5Nf3cWNiB32eIYce8oYxoq1h1DkH+JBxqycd
Jwnd/h9qoN6y8I1s7IqrJHGjwcusvGkKwsfpgKFt4B2X75xwVJd7duecyFMcuTjitu51suhw9OqU
ZB39Ww8cGSgAT3byRAP6bY44b//5jTv/NCMP9D9v2/Icg/ceKK/ufzP7h8ZV5lUi2wNt2iFj4Rhn
4xp4kEc1tubVXF/T6qucMA8kSdNZSd+wVjwTnIsy4Yagk4MVQLlSwr+bFM0nhgmwBVn6ogj5KRtV
gM3Bhy97CCf+rnM4e8suyoBtnUIo6DO2NTPOn/s65EaAghxq4kuVTbG6Tkm7Yk2w+Dz+cO0VwaEo
GAXhWXKjynofalZstcLhlkhLFPeIUaQ4oEGsfksxP9ZaZv8/J836X77QnDTeqGm5PlHWwT9Pmu9h
WdlrCJUw44AAV4UvCP8PBPqyliksd6yfWxNYbCFTLvQIUJdjaTOOU1sLDcvFKwOXNUh77QvtIZLm
biHHLLSmeWbx8NyppI3LzmnbcOZcLqFYj58Yk77/YbPZ1mtvguPOtEiK3BAN4jCn9VPbj2yqaFpL
whgZSqs78D9fM97/vmYw54a1q94+AoN/ShCiDiFiICLsIPUGU9Rso4V+tPZwwWOWG4Fv9QLmNmuF
bmJfjcXYeSHpaRYfpUDOtk8UmzycEIpX88WS3pbF7zC7LHV5f2wqKJZLwTDK6WmEaVCqTSWy8/vk
c2ZQdb4UWc4LGoxb4ECw/mhkug1gRAFaKFW4OkkMZY62IquQeOZDsx28kmgBHyZVMsLwwHsUC7JD
Mk8LDykZbHlymuro+uR5uWpvs1GH7R1hH0tFxPKjvlobGTCQxfhI0ILvgxr2Z3rXQ7hH0fSaQk2Y
vQZvJbW7AldVFOSphE/OJ24mwQYeNwMw+yhhYm3+8ydi6t4/PfUJb7dMRCsWwgxC2vR/hHY4BC9U
2TTUh6QkGLynWN23fjJuTIIE8gLjitlFp9h6bKWyO7muNDd1H3+xJ1cdxGazxUxVceoqxbMqZHEm
HeBK8q5LxDN/pInie20q+ST41Z9FqTGOttutml4mW80wf2LR98sT0R3u2W5oxIsZZF9+ysKRa88M
PthQa9yXFKssrV193ZTeNbG7+5xX1XaSIZ+H+y4Vj5O4VbHF8FlsYxx5c097xc8QlXPVDY+Bh8B5
bs+abPF4Qw/t14VzLozBOTvQXdPUyg81MEnMU+OJNp7CoK/5SYEd5oCuMZePDbO6gzVmKYVXQxpX
2eiwyeHObqqBcWOm51uWNsQb5V1x8D2MI8aMBU8xwxY6m9XCQHfwtYEQW2fUSKpIc+vsKwuiXeuz
Njk2W8PCpFp+b1LIWbX2pPfRV5FnKy0h9sBsfi0FZZRXN1cDwayLDrstdWco4lbtOS9zWF9UXxzh
MenhqhGU4Ssr5V21pnTR1npSsyEcmX4MgfMjRG2fOh2U3h5zPPyE9owhL3Km4go0aoQZFTfpX++K
GETFv7ZJo9nBYfzCG/FJ5vnZ1GOXJhEOvbCowufgF24cb1GdHRamahv/LKPuQzPVc8X0EASGeAWS
CCfHcre0tS2iZcj22Gqu9K7E35ZOVMjiUrveS6rB4FWsLlVxNlljKjJItoZUfvEz9IIRPkRkcyiy
caf6jqLnptPzjj6ylgcBh9RniLCYySgCnY2d7yoloBUTWPiTDQahYE9w7+3qpTPg88umh4vDAVDJ
bhuIkbums55Ir/+BRxOSg5kX11v5JqT5Y7nB4xrPGacYn+KkhwFQRQhgpHmrEkxmCSYwwFUUXdsh
HqX+7kfDzbE0Fhv6HuxRsKWgJ/c1Ur1Jm6V5DmiLDE//NsryWyXK26R0E60ymqY9Dho2fz3MCNFC
0K4xPN+EeMfUlgz+tN2txuCkNxgFzJT3hqI/lhp/SERqLIZLF/1k0q9py2Ubx2fDqNk9wIwyyz9X
Lgz/pLXEueYk23MFSQLLZ+TqW+kjZEsHgGuQ8dcuLY0zFpGOgyH8MKTilpjDcZr84VCaAYMehKsI
c/twhyCNkQWGBmXRs5/ogbO35/jm0FsetdTNNlWoAwD6w2WY5g8nnczndGaWnPYXLUYLNiNiaT1l
l8NyVOc6wgAmTgK+px7nm9rDDK9qCwayrcBtP8ZLeDCtfkuH7m+wsAJaz/ZuqznA/12+KYNRTUlb
OlUb4K6tMO+EpFkcvAbPOMVOwk0B23rk6A7JfU4cnmCVnay0krtUK07zLNxNPeoWoTHz1WRqvo97
DSJLURzzdjJPczBf48LGdm82b1pnVDxdNa+Vm9pszzqErh/VJCWbt4x2g9N8jSY/dTRmDEQRWCco
adbJ85p/fQVsaKRhftJM/Wk2XHMHfe1Q6Za5iV3rxQ1wiQ/at0EKl/kSVJRhkk5OBc+XuGhnXSv2
ZZyO8BWldja9+gzlYcSXcdbOwku8Uz1/Ld806ifLVyjqAEFrG5ptMSVb9nFcMCz/OkNeP9i2F5zD
bk72fmF9FzJI0TqPhCPMORYxuQM0Nelnsr6vHf0PFn3zQ+QphwD8lVCOdNDNM5mfM63Q1mUvCG4r
Hecc9+YNEp2zX45yOQoLwztYGc1XGcJhCcsCb6hAAKn4k7EOaUPX5WA5+9zv92aEB4ebZeA7MsXv
PwnWjuDl9FKcC10nwzhjcG4AHm4tAx5vA0Pw7OdvsoNeZzrRMfVq91ypIiQ0CInxR6J0EJs92VHb
HgbH33uGspah7gRoGd8QCe9mMeFyZ/6yhiTdJp2JQ4fEpmOMjU8JOX2Xj2V3jqsR+0Q/j3alq9IF
euPo2QVgDlPC82Bi6ppEwIasxc9h5L+losfbJtShs4SIjnJ3TSQYMUhWch6mJ6edHoqG2yUOjJup
nCOYmMAf1JrkMD5HxWycfHGaOYBuxkAqT4iig+TU7xsjO0Xd1O713KVLlnJuTo7mNUwyrFU/A6Ks
k8m4FTCcThDsEwyoQrjHKBeYERppe6ItTBGZnHxWajaexNsszxFB5SXU1xrXpocrRybiBwFDnGKF
ESjNmCA2EjCuMU4LAzhtUKKUZQszS8P3rokYq3vxYZFwlW3LBDjtvyIXvg6EtcuyahVKmwG9+hd2
pa92Pr8u1QWJ2yWpJfZ+MIHzorb50UewHX3gPpjc2d0nby6dR0zUlZ7BKRm0JzYq93C7UKOzcRT7
GEHV5JCDWqcfE36cCz27MDMXX3GTHowhfmkiWhtc7QF+1G45yoUwrUZEc5jfxngDqfFkxMaDYePW
C6iynrsA+Kt5WeqkemL7GKJ8HyfQrbIQrx2toztjizIYeK+dYn5S2+fCIUf8Aqu/Zu3nXeASmHyb
Menf5E16HxQ1WId2Tplev8wyvys+rGKfuxYMdIRNQInjpkESIBBBhuWMAypT8yGaNuz6lNIuz1QN
UHOIi8IPEFUWIkQLR5J1JdepzE4Jc8VV1/E6LdTnVEI60zpJa8VPFpHMHFX66r5w+3us1YQndl7G
jCBPh73RDS9zK/pjkRNIjFnctc6GckdwxaLZWgjCBAVj36PTi/bw7LeeRFkGkfLLqiI4JQ1zztyi
v5XjjDGQi6Fsi/I1KZUGNTAP43+xd2a7kSNZmn6VQd+zwNVIDqbnwneXXK7dFaEbwiMkcV+MO/n0
8xmjppEZlcgC+rovKguZoZDTSZrZOf/5F02ea91/CZ2ZWaX5QHeLNkQMLw7M3TyLv2aZsVYZQXXa
SzqCmwmBdqCe3sntk6tWl1tzkg/StQ/FJBCaOIelgXYV27hr3HvYEvcDfk27voHF1br1MVvQNKUH
9LVjHdQPugr0ysMJSYQAXS1vGr/azJn1TCgHrDmlrtES8Bhd+rdD1FG0WCfHhDdFp983KF/4/xg3
2M1EdgUhz+M60WW6kySxgRrfWIGVMpBBRRUGnz2BHKvljZgjCyySMnKVmNWZInpYLWDLGNCfuH32
5hL/l8T1N6Rpx5D5CrriFC/HBJ/VhItujnkHXcUeqZ6KkLqIyPiN1c24mOf5e6NpuybT3pYPCB2S
hBRbGR/tdoVbxIsS7djsD+y28k3Vngt+EBBj2UpyCFR93sj6OWV0jUiG2jcHtEkS2nosRE9xjXuH
N7hP2WSdpdbexS4s6KCG6dzU/otO7nxPvgajQW6dr1cIZ5Kzo1yX1KXpeO8PGC6uw/FNN+BDmwQD
MQ7m8YRObMJD4AcN0Oe1PrkfgFvw+QclAstL9YTEp9djINyL2D+1SooaKykSEW5cms2cbmkRNX6F
T1KB14cfWnhXojkHrX7VreCr0uYU3mS6L5HvYEtVUpMP88NQcK3BlGDQjIcqpuDlfca8ld0HqcuY
bWMt/GEU3ENVpXJgbwVOFfMg3w/l5H/X8/zLMBELqHXbGtGjwEuyb6vPNEiPhgJAcpBfdL36MZ3q
jx7k1FLXiCnKS+VizJj4c8slYiedFHQf+VwGN3NdHXPLhC4mbJ1G4zBoLB0/sJ2NphE42luIGztp
7x1MsFGxJF8LIuLBdAg1QlRcgMCNzdB9+c9aRBZwjzFX6l290T+DQW1VvRRh3633XqC4VtwBpfYr
w/fCsVFIYtMHqHebqob9114W8qAx+3z3x/SKZd8n+dYSNLpCSY0TXICXGy4suymik4ckznbYoJuY
mIZaA0W1ta/KjgZHae4aIuTWvXR3SrSi+nHVkjgT7TU1GR+SRmsJf2YqJ1oFpa9PrCvxkQgGlcJj
6Y+qiFM7jCrEM222cnv/ZRFOLQoMQ71U2My8EtR0KJBTLwDcglubqmp2G0Qp7YD6BkMFeKUhkl8K
v1zhzPZQpNixdCh/mGt1o4HMPsWVTr2Kiz5HR+dIqDyQv9tDpVVdh03uV9wQvn2shUPdS2XfG3h6
eXA6/HM3t/u8xAjJgHtyjBu8MRvhMcWJs5t4igqOltfOxg68d24TOzwatumsrcbNdokQ9GMQ/xHp
aud+Fk9thQE02anMeNoe1Nv6OaldNqUHHdo6wBUV4jn9GnoyTEvXQBn2uKsiKK16LNwtDlLYh/El
1dxFjydOosLfIqcdMzJWjYJGPx/o9pZLsBN23CGQ3+0IYy21uLXRvm/GgtOVHSnJaRaljWrfBaDV
G4oDAiS2MpgejMmAgIHqopv94mhVuksmDkIixBpkx9Az45JnOx2tUbtB6qkV98uAc2lyTTzeKss9
YQTHnB30vc7L71aLq3k5n5uBhbqobgOXeaUjx25n/ej88YVQonHT2gjU4hHT8EQnhTsVHyUyiF2b
u6eqgEA7uQD51YQnaUkEYBmBPeiYs4XBYbHpmDptujPtSxY6+jofeoQlCvHBWhDNX+MVJ7DpG+z7
Qpjo6Vc9DV9lqsH/dFMWXZmss+whiWEJeVRNpZIYLprlRXkSzfLIjvbi2/L7MnKbJs46r52+z75x
SvT5kTCLZAUVHmDMTxVLodhIP/m+wFYoRTlXo+6Hi6n8CG97KN2XVo4XEspJCBYvQ9Df1aWz91T/
2gFVwBpDs6V8HYJQK7e5UnmpcTMWSSe1/y9jXE3Hr2HQwmQVlSmQT1xCOJf4+3LeLSdfUtUPTcf0
mGnmTikQl9WVWtPOls2tV5hQl9JXO+Sr4Jx39Ds4dEG7ylR5J1u252XJ5Woisww11KCo63+4wihB
wHW5JwM8s6EptLxcVvIQO/pH0bEusWfa9YKd089xO1DIsefCddV9aB/qSPbS8IdGVsUywvw1kjZI
HoESJZQmqpu1E3kDz8ukd3mGUC2Y1SeAzjXD/Lqqj53LbKJxXxg0cbKoGqnU2Zk6D7kc/OvjOOLq
rIbxmq599nb/rQ2GR+AwBg5pmGyiQyxYHvj/AetyQ7U6rrbLulgwBI0BCyMffiH4JNHX7pOqmSFt
pptlcrEMsFrnGnjt86Il8pE2rzRIjc5MMsjohRNA4nyJcBBceSoigXoY7JFrtQENV1nmrBk18utT
lpPMcLQgbQT1ADcHIBEbAwVnjPMpVC9khe0mZSOTTws/BXrQo1YXDz6ZObAOi5ORsfk21ExxqMF4
gO1NITQeLHXieVA+kXJnD6oes8pxk2Ndo/SCeEMo7EtVWgal53KXk8h+G6g7vRHAZ5F4Ga/ujHdo
mOrMJRuNUywlw4jWN+huJyw91awvjuCnzPJc9cl++V2OmurOFZPUpJYvNP5fBTE2G8Jcbzye/HoR
FqugYbXrA9uRAhqTAaM0prBOFrx5DA0IpwbNPE8Q/plY61R7THArvBXjLzm0806NMKGaMfPyeCx5
/YC8+VtDcztL/xXpA4MLsAwY9eZdmkXfljUkDWPYuWONYAVn6xDfWK9FYaI8apQkjjBGXn8vxFwU
IS0Oir/UvK72kQFSoGLy92hLKDPUyvT67B3gSJ/pg5edomOgbUzjFoO/9zEx1c24LCOOOceUoBLP
U/TafToTQeLEVUH4cs/oct4LWuqVD3SBPwPjpSL7stziPc6Hh9gnbUYPjWX+bbs7SUrVetFPah6H
qllxcuZNcZqUmUDuErhSjXsbPUBp0zeol3WKqe1bhU6psoUZWbwhI5hwSPYTVc/FygrBypG/Ko3i
QhtxrHyX2QmQsWSoDX0KtaZ2sNxyLVAFbQscyzcgnSxyFhZjnxtntB9J+a0gfkzDzkbsPFQ2qfDl
10IYgGLPzLRoN4MVtpv3utYMGOX5Qzx3FCiheEcLozwR39npvuk4wal2JlbaWrvJHyKX6lgNv9Wu
l1TdFrY/sR0ytFa4+H8oDHLoqCEXBTfnxyXESwcnB95rL0UarKP1UXV6BfTboROdA+c4CA+nXPUV
op7scL+YV7KMBLzw52WCUah3c/SCl8XXIkVmzRkJ+xfD9xJPgLTSu3XqmO/+RLuUsa7iEjzdC+en
UWNwJnEv4s/xFqANqUz0qmGjCcjAaFqw6GMjx5w3NOTTlAlJx0vz1/FY/Ap9LL7tvYaQmNdiKVZQ
Qj0UhYeONvpSd1R9WmTVdGRK0dGYjEQUJk1y6YbpWbVynPRUgCDPTpHtFphfpzE1NkWdf2CGfKcq
pzmlRKO23WVJjKqYQCLG5NVFN4BhAjSiuTEMK3N+kx0CXBegQ6hCwjFtQsbC+XbZMxqlS08SCE0p
+kmsPa3boB53wOJbLpdGj2H6L1k8lc3YubTOHliugcNSLYBJy3Ge1lQbKZIKut0w3yjnC2AixjtK
4ZDX7afOwEPDxmRt9mwk+RfUUcDdwD12hg+eQgdmK8Gtg5cyXDIClrH2go3R/xRJslev+7InpknM
x3XJbpmHCB3VPxldiL2RaKkyU488qPzOT69EAtHlp8QmUcLziuCGmeZ6kJrYKAx8sSzwYmdHH3Ve
rAoMJYqPJlDe0kEslVNDLusnslwEHMC8JOjl1raew5OqvWyXeWgVzmeMfbFajmtYfO7rJJsKGvfr
AiYsOAaGpiFMIPN5Mceoswm2bYqHptID9SnbqOcTAFhb7k2UlY8Y8uPBx2EjTAxLm5fZ5ujGgR6c
Cdv4rvoikJSwLw3pqXSc54gJ+KrQZqxreQeKgoOdfAFjh5t2p2xecre80zobDxIxXb3hc1GpBzKF
XuJzzzuwGo8m1aniU4RS1/N6joIZXZc/mHKtiAEtHREwPEk2PYuoxPVzjNiHLKJJ10FMSkh+Exkd
czRsXJm+6+RJxr066obq0rIlK2QlL8FjjOog6YxcH9If5OGvpYHGZ/nZsroL4TK48vN80jSL94vH
UsC4RGNqO3TWZhzGiPYc8u1Ag+GK9DOtyuOU6ZSAYl7ZrqL6KqAedtn3Kc6vZsQWwXSux4ZdZ6+D
smW6kDM0RDqx3NoVRK4hE7dxoE9Q6uzHXDE+sqE/y9qcmdfEZ9uDg1XP8OByRZ6qQop3h1UJOLvt
OVrCSWDROYO+SVDSje7j0KwoF63w6Dyd8CQoUtbSZz8O5k+XwhZuDqqXwi0KHLqoRvU5/5ZL1BhO
jQtQ7fL7xsTZsEIhduFyu5CHIgGXbgppTxuS6Ul4z76NjvXL4Mjor0nbrLuYS3brd8tUNuZQctfq
JFczscV5JxYMQKTDL9Vs7UuzdUI3KSh51JKq5G0xV4lTeYc98LM6NyUcdID77haHKmTkqoVPmA65
Bsu8CbOfZfe2bKHLflYk77GgKbAquJT2W6aCPGPwAdGPJETV9R2RF+mONv8dg8+tkVePkfwk1+Ja
SebqXsIzy0xKthhW3Xp0EWBa6akhDXwZ4y1WIRTj1Qo3P/DXd9XdFaF/8OJh1UPUsQoByBPu5Xwy
+0jZAzTgNfCXd3bl32pasM+N9MdiypFr7HC5gqbREBB5AGQZBh6ZeFRggUUF5rGdK/TLxRRg4XQM
c3RDjNs3GIeAe+NqgTkrRj1ksHh7n7Tgw2IMtTC9BrxBQ86BhTighn+pgETrheknlCcqo6ALVrZM
PxdjIUdwohDpvuEEfusS0kSa7FUZGKljUy8TRBpl/eGVzR0kyo9lXAfbbz811dvsUQfhulPh7aJ8
G0A5FWeob2FbNkx2I7X46rZ8QaJ5XAbAhsvEDoBmZfv+A16A9wF0vy2iDLbaEM57GzyrgnkcKe9L
DJkYSQLm9a5ysKI6zBXFr7PzO5H65noutM8FHDaFkhOPPfBUt2ZCApHV4bkbDUz4osYrmuYABhGW
5DrzOURFeN1CflsvLymD0X7t9GKNWzQhOIl46iLYs+ru83LD62EAmbfVCZjwpLhKqBcOS+239G6l
do5Jfpg9ZpqZILkF3Sf6rxriI8RsC4MmKLoxdtjpvk3Em2GyJcM2/REpSm1k4MvdmIxIqUOs2nvy
6GlJFareWsOTG8Y7a1+0Z7hmEOGVlZjq0kZliYTez8aA/bvCfPs8wzpAA/xU8HrZvDQ2nOulvWmV
09gyRu0688OxC8JdnI/MGVEUKjsJ1dkodDTmBCwa/Bis0UWWSMuW8ceuks8qKogNNSTpvfup0+8I
RoQqYNGf2Y68wa2TbbRwr2pBJDnUNBNdjaqiFwJc2lBpuXP8Xd4nNQ1Frr5opCqAtrsnWqTOiy2O
q7iEGM3j4t+VzhzXsbeDN+/RAZp49zFu3Qqo4U1pRaxlXMiLCeG0ychqXWGDbpjiRaHjc+l+FFp9
VY5Wqmdk8PGKpoUMUfmgPEXK2DnNgB6AyNSMI56xtf+Mbek3VIToMNnJ2e7YVx7yWX9ZvA8zdfm+
dhp1Td/KFA1xo9zocBLJycGEptvcAmJeF5TFGNk5omamEa1fS3B+hKckk4SxtVG3kEi+ikvunzxF
5inLwGKAAgmGVsvKikumL1P1hUKpGs9l5c7KXU/1YAv2BEZxY1G9ZHb+01L4qbrLXjXf5ZV341aM
62bxMx8kMhkounr+NSnPI9f+MEk5VY/Hcsgwjhhvst0zDBC8hzwNDZCJmY10qQ95prZ8QsLHgc4Y
T/2xSYk2otJYSVVZqdu8VMQKTl/669Fl0S9uReqnJ9zhYItTMi8dYIu9Asrj9JZUOhomTnA0R2mL
8143JpAkKhLqJk3pNkG2LY0cLfphuoZ3dMnfnYaNV6sFBTc+NdyJWZXanoLv8bq8FyN6NcXynDsY
17X0npaTpIflg92RTinPfD+pqER4Rb8LDAvzOb+xgxDPNrao7i4tuu9qr1nOfieYzxbEoy08UXva
KSu2DjrOygzjrwAfjJWjx7dGhbdhXFTf2vJ5spyXxUFKFb3Cmt+zAn/omYaxGKx4ReTGW3vWm+h7
pVkf1aO9S+3S2dQVD1RVFctho+FVHEzTDkqkF6hSVaEXeKxjlrCy+/6YFMMRmdQ9FP1LM/jjCnX9
SzE8RTmTZCQRL9Ik04fgB7au9H2pb7XC1tZ5sIob57Ws5fALjTMMwADHQdlohtYvFuT/OBr/W0dj
x7b+wLjaXNvrP72Lz9f88z//4+7aNNefUdd8Msf8s63x8jf/aWss/H9gF+yBsdk4EQvlXfz/XY2t
fzjsn5AsXcu0TX7iv2yNbfMfHubFric84eCoa/FH/7Q1to1/mBbJNjqUVGV4jE3y//0/P8f/HX6W
/zTpbX779/9VdPkDXiht85//8bursQdDRvchIRoOrqL/YnzrWxNWHUSjHPR6OJe2vgmwlnWjytpp
HilosYeM/A836S9sgv/qE01dty3oahbUB/PP3NKMDAZ7HinQh22DX8Fq9qpXU6DpoBsYgqj7N7TM
3ylw6gvyQb6l27ATbU85//6ByhpiqMo0Ja0ORrbDohAivTtdqjm9Cjlf/v6b/cVHwRI2bR2zMr6d
+ZtDNJbBBpXUXB0U2pBm6ZfirJL7pfDKv/+k3+2K+VJ8kuPZhss78C9PrRXIniOHoy/QBn/re2wX
TQQOl47xv7t/Bu/8n1yd1WcJw+ecJPCJhGj1rf94AytsXMqIb2WlNXI8S794st5UnrhFGAAtUuo9
LdbRqFtEvJPcMRc5WyHB4WZx9/ff+neC7XIlpumbPE1D2N5v99eFHKa1/lCh8dN2ehrciU5JpceL
oU0XSPtPje1+BpiL/P3HLt/wjzTw5XMtIYCcTXi9zm93QDOc0nKNkldIxdPo7dF0exWm9yTb8Ynp
NJSI8JQU8yXxJO2mFl9ru2bSgA1fbNegkJ54SUT68t+5LNvCFd11bYFK7c8PRtRlZ2Zoig+trQIv
M+cgXD6tJU2SM7n9oJZDcMd/SGiqFATeltnjlOZEsXf9s+dgHE2dPIjw+vcX9pePCSow2xO1AdvL
n69r7hK82+CPH2Ab1FhZm6hQu34zTZSFg82KYMhKjs33yizlv9lbjN9JyMuj+sNnqz//w8vqeb7d
a7DvD1T295jxUH+AkRMDjZKoHi+jzvmtJ+NhEOJHHL8WpDD9m7flrzYBDOf/69v/9lSGNI9QAXIF
c0THgOb5IsbkuhhoJ2wJf3+rTd3417vte7bn8V7iGGSaCwX4D9+4DHLHyxHPH0q92kHBIOQk/Rp0
NenWwWZsTHSQvvYZU0a8SldThBd45g1PTm0dWr+H9aBPtx5/Z8qmWz/g3bE0/2Yc/F3V6JcqjFEb
9Wd8yJ9sq3si7HF0yjdVVvkxEXoGDN6mHy9zRt5NeSIfvhOEgQBk4C/Az3dCuThSCg/lvpys52lC
S0u04brxTpCbbqXgBU2xNVs5KHZWVncu5pqUcodgusEBAerhz7Ggxn54sm1x7E0mpUZ0wI+BtEKa
N55ocbeg/5rNXElO16EZH2KJn1Bo3QTleCyxjUcxA/0zLR5al/AoHZekdZ53lgL9jrkMD1NA7F4y
X1qpH+zmI+2Sa+bqt6mFv3Tv72jfYSMO/db0ky/VIqruWb1Pps8rjJGORdX4aDnNT09txerO6Cka
88gknWMAQxrNn5qLZ52uyNVRrFSmd9gREUHG9zJGcYCT8pK1HbxLZGXcz2XzaMV4i8sObX5daetx
yq8Gn2nX3CAS/i6Dz8h3mKYnI6b21rvroPHlvJn40KQFBGwjZgS8B0Prt+vSYDScuzwWFYQ65SU8
MTYwdfsDh5o/Tbdmqb04mJHD7c6/cIckcRBGgxvemTC6oMjl2FhG+m3QVz9JG1jZI19VU1m7+FJd
+rg/J/7n6FUoQbzhEg2cE+aMyYDPvlj5NzIy7qEADKvA5koCb34cLVRIHMK+1z/5CInzHMpg2vP3
/cbfPqbK/RSz56vvcAuKQDIG/5D9eGsTCqc+opiplOGo0iZ3O/V58STfG2gcvpZdkZTdOupOUfyc
xwoLnlS/4Om4UbBUWuKfk+TX3oUdYo0XKSGXAY15ZfholSbOtrXxlOAQC4WCdyp0Wgap3WOak5RI
ni18HEx/GDAEOS3iqS+wPPO96NYWmYQIMV1mrmhN7vFOVrG2bmSihMYwIyd5L8L+04v5ONPiYdXC
n/YyPZefubE1HhwSawn8FDesq9Ny9S7M3NVo9E/q3E1kg8rgqsRSWC1cB0ikw2Sf/BYgdmSMh1ez
ReovvQSv8qAOZ0sXZ8iqNY5c+SExeDYxp/0e61Osw/qLVROG09Rlc0yT6dWIi/oE0ROLhyzq+Afq
QwbDQV3tpB6MvB8kaIZWcr+8jpCFvhK1cGfVrKCn+WaZ4aPbFqQPuHz0spUoI9BBwK3MWCvlge2W
acZwsSLOKWwKke8ETMo09BZhGYDB+9G17akj7LRkcfrpfpqem5macNm2enXUR2qaOfIKVWQtjmMm
4E5NFwSY5Qb2iv6TyUaPC4o+080y5X1adymm82Ul4Siz9bV1iOVH+urW6VWT9kHG7bsDaWliDfS8
LkYIu0WDfKxDARYdR5Y/UAKPHqJB4Hxrv/yA3+2xaWaRuf2Fzi6F3qOyDQWXbll8lMGnBJxDm1qz
zjh8a2Sc4koCYARdj2y22rURLtfjrV7H2gZZ/52OMG/lz1q3H/SD4/fbsXbBf6143A1kipBfEMY7
px5RX5AMOo3mBTIcq4vYR36RXIm2I8u2YqX/YuUZ2PBUhN5uQdw2pQyyTXA3O6FzgrPAPAvsfQv4
5pX2cIONOVyRaLixLHl0W3bRplLHZIngToPRtRO69sLaQqFDvPyk0dWabXMHwwbj0KjAar+yn0EC
obyOlb/NquQVKyo0loWdb30VPJwZ+jbRWFcZJuqI8KfLQrxbXsileBFd8qWOAz3PvlCXHDSdW8MW
17aYF06t/iED/ZnQZqQBxuMQ+LcTIxkA9BITfo9si+URTS1+Jfl+zLGyUy9/lw84At9YCgPTYl6o
IimuhkG4rZEB8jTgtpNEWevwWkdjX24xVPnswH62TkmudUGc1gBv1vCtYhcDGa0yDKMBUQLmKWH9
KjvuSNjEOw9WRetr7qaWxg/RNc4mmFP4T37aghEy2RAJuhponiS/hNoeMjpTl5HxpWNqMBsQlcbV
jDPHKCIE7eGNO3DxMMfZYYJ200Pgx7V9LjdVWW3MaUaehHkDIqtpIw2vhS3sH+OisFYRnBAG9NGa
hWwyKCvvikowjeop273pU3ot1sjsWxNnJhDXp9AB53LJTepTTD8yK1p33ljtLIcP69nMZWIB3MX9
FsUSg2317MqMNdTPKETtC/rO+3HkdWnzGls337zi2Qw5X481CMgSVj8TtyjjsbuuceUvnk2bUX2B
+ZJtA2QuNRH28j990he3no8aatJwmk0ht1UZfJjSIVDLYdbGBNuCBIg9Yadq2YBgvHX3OeooTAZv
XSL0WSV2+URg36UYWQJR0D3PBYQNtZc74jzrDrHGGLCuw8H65hbYaSxbkNOh00+MfBtVkB5ck2FS
9bNqnAvo9Gc2smwtT391B1ffzEVCgMKMZWQZ+2B0RHhwMeS24ix0krQHzADyGxrNdmMR/bxOAbvb
rsNV1STgMyyw46piHOzbbiMS1L825+JmnkR5UBM+1zRY4RQGHWsZodXonLoijlbFs9l6/XMhmcWY
APTm7P2c8uHRcL3hR0IUFpGlNyHDoXfyInR317Ta8JKU9qnvrepA8x1vkiH+5jW9fpv7yXDSPOc2
jbOA+MDk1iRnWWKjcBfKEYN/rFfXrRnaGxKqp7WSyMMgAIdCcr0vtK0eGxcftpAAdlybY/Yac5Ti
SAEhAnrTJGsOQT3b63KWW17oGNf/It43uVdCu9H0jYjltJnMaUu0xrGOrDtkgs/FILD+eV96cpvX
Hvrdtu1cZXlH6nU+4mlhnYqYsVvtmA9QQ4qNUZb3qUAA4WjeocLznolvsY2yKN/Gk3cx4qk8YiC3
kWk7r8O8e9AN5m+OS46O2YS3di5vpd3JXSeY34p26rewGLCfke2HNohzV+D7MZrtLsZNZj9W+a0D
bYtFkT75uP47+cWD/g29gfWJUpzqVW9wlITSAY9KbPMASSumZ1+O+7MdOT70biA0c8CQJyvva8vA
5Mou1rFWl2sj2ege9VY/2t9sjbnZFLKTE6JCoRXSmEirZekL1v/k24c+T2GNltHetfhAHzskNKaO
8vnhCOjNDvkZ8UDrxOW9nLaOX6M8nHxUDlNcwfbrCI9NdSy4SjBDgZgEhy+S2SGzDO4kTxF0TexP
O06kcddNBEx6fn3PfD1l9FNNm6K1N0abutvGnYjo7PvvTcxKm+ehx5uspozysk3hxSggTVQ3XqVv
XDeqD8pDRk3bZDNUZBDhgjF0GPdqmBphkQppLwqmjah0FA9MsJCP+ltDC34wi+F1UjwZW326aNt9
6+AF6QiYDDXerX6f7ZeTrrBKmkxU45hyIiEZQ/s416hyQnACtjN/HxTFkyltcz8jjo+90Dp0Poxh
ToU9hAu8GM3ozoeeA3vhNQtkvpv65kcmtWA3hbBoCT3BPKv1VQQRluMo0s1+hw8sRVEbh3sboa1H
UKjnpvGO7k3sgri/E1Pz6mOTtp7IhiD0T1kjYGmnm9QGc+cdvDGkQCwo0w3y8AqVVwMTkOLdMIk+
73zMNzH68HzjgpQOG6CJMl2jTHZiFbtQZVd1YP5Cl5BAkI2extQ/CYDwirUOG8x+Q+wJgxa2kVBF
QerOPbN27bbUJOe7SZ0liM3ucazH4YpNkHhDhEyUrWlkbcNqUnaZbyRXcsLSzSR9W+1qOEWjLxjE
udgfGCNXavGABg35GOnGyz2ZLe+lLMoH9qS30gvPS6nbJrSZWBmNq4YIJROfaWIV2icDRyXzs534
3rABr361V5UywqBLkWF6YTIEFwUJqrFOxmasfXfYO9gEg9WIq8B2thAH8z8iQ3BcrpkO1Qw9e8iu
mC8F91oWwR8s+E/VAJcml93OpLSrCwoNlZpgMGI4wJr36voUeVubxnRXxcTH2Az/e7vj91NdMBBl
2yDZIUB5HrhI9QgIgs3BY0xUs9UprKVTdyHy0IV0sfsaNMkP/Iaw2ag1pIvp1bS5/8Pc0HHSp2Gj
l9xInlirQkUyOpK9WXBzy+zB7cczivHn3BNnrLi+KhtqbtJue0+ey0AtMWe+OJzT6yqWUC6rBksC
+Yzvb74dMLAggFYeNJllO8PDIo/0iFurh7Hu2vkuJEJoSwj098mGjk9/6RIqgwBtQUNDj9bUUncW
12bM7paSqi0eIdmuYM5SgUmIC1VDAtvMgaraUtH672aLETwZ3YQz/npDw65JV0Su3yZ5Bv0twHkO
9vRy2Z2He3pJIHRv0C0g8DyYln6PAUq5EZ4iiCq9hSnc5zjzVYYAFNi8f7Jyn6jnyDiE1vBkDdNt
XFMcdy43nsqeBg3DTQaRvo/VY9c/pZK6J8/CmzAv70RJBIKDVS4in8vyDDo1x8WMmtQJdQ1qXy1K
1Vuo/liPpjcb2kqXdyX+YTHUvsA3Vq4Fg2bpkq0M3ournXWHUkvogNUz65BMA14udRFmU2581doW
Ir9TxRT3CZ60alarZL7tnFc3QX+kldNNYZonIVkTjTM9wn8+ue50m6XtvQkMMRnzDSM7rOEKfkL9
aoV/OGGPk9erTXZB1U3YufOOFFb04APpWaY4lJ33XqnQuMoYTwYOUYw746ulWvQhpCQL3hb4bbl4
Q505lc37auYAFQmHFLZmX60oNkPJ39TSHJzX744gz6rfRTbc8MKnMZnTyGlWxojMzngcjVgAwYx3
aHy6tebcaz3EY6Ko1IbRMUTLCEbU2W3cEc57bNW8pNweTdLoeFlzotCgCKbX6wigteTzgibLkJ2u
dt41TwCembSXqT3dqnMZ8i1hLsVn3bOmVVPfl5TsncG0AteEkw0RpcXYd90GeODJ0NtSYvjblk6Y
N1jRNixiqsO9oePtolbtrNAxBo4fmKs5RF7TRniWRC+4LLSdN94QovCejjQgaqPFeSruP2rZY6rT
7dRTjebuIErnOmbRNTF+It4g5UGk8MALthntfoI5SkbQtJljvraCIPqG1ROO45PjvqRd9BN357kA
VamFGXKqH4OOLQNeI/tyQIbt+E19TaEpTJlNsWrF2fEAM1288hfgsmtIfqZq5SB5NVkdUgBUDMjj
tnhxRptlNmC1DH6DFn5MEFhQcIz5IjXUqVX2JElqmAeSxSKWPzb7NPdRcUScrK0XuqQBlQy58E2i
A3r1xbdJJDOUIPoOBfg4IawqG1RDDFx11GhHRj17gyLRVa/28g+8fwCnVrGiZEk9Ju+I3FWRifOo
RtSNZMDEwGIrhvHBFdm0XYCF6CVzsEkguq9Zy4EXL4xpwFs/J8mMF9yA4mkSMaAqga4zDCozcPYU
1CPHyWdBPCwfB9S6O/eZuevBToSjemveShODN8iUezhDdOsLfEZshU+kcOQFdwM0l6lhV/e5OYnJ
1+QrjvXwA/BwK2tSYLoAtoJB4Zcb+be2N+6W9dCSXlKLms4er/0tjOkNvu0fzkwsTyonPjltd+FI
qKL3Zgnz4LUzr/iy/OABWAF2BUurHcCDwY7rxgBj7Et6tmlE/IqBUaDae877XoZfxO3CQMnmbTfQ
FsHWOtZD95QNGN5VJka+gP+rybBD5CQjgSyqkQSFXTqtUEFl2cjOUFSIrtocirI6Hxm4rBaMNNc4
dWNAt8LBA5ZuNYnYDURI9Vag6u8rHILbiAfiZLyScjbZSEHucqboBHkfaE81lLZDCTIY7SUkROgX
+KnJKX5uhMRh6DiQYbyr00zDFxfuqFU+RviXYQGJ1DpozmbC75Zsr33y2oaos/qGLSZzyOOoe+O8
9J7FLJCUedEma7hFrZu/1u10GhIYUVPQaeuszcmYc9yra+RUDOfQss/2mH8tKI2m8aVrklJkhfuv
wE4cLw997UQcbSgPfh12lIqkGEpeW4fW2HcwCEsSylMUaW4E28BXkFwe2Lw0iffppbS8NXQvHCmx
IFWAWFVB7awt7l3qw9Ei1GtA9/RQJrm7U1vJ4p5W+cyQIqN4s0fx1Y2YcHokQ5WgCGgtoSo/5BNH
SDKDKM3lt2Zu7yuN1jsoU5qozGFD5XjDZhkvKVT9S8+M2T2QszrbUkEZ3briU+IUDGOH4khBU6bD
wiTpBrVdeQ/KsGJYTRBn023q0N/hO5bwI7CW7C6/KrcWb9rhDt7dLWu50Ux61Gq+X6q55YtSek2b
yrHZm2nyQGZzXz10q+WX2tq+D834MYSp3HjVD58B4z6Td8akfydWBLyBIUAQ4qQRo9qxIisAcsBZ
CJoTQdZU14M8lkWIGQRv/Zg+yRRTYo0EkQ1vyL4ppu/o3Cju3Pg8+4+DC829ioL21sroQ1thkqlx
13CWspXWEMKK/Cbhq93Y41H3KpqCevoILPdNI2BtR3u+d0JMzmx/+n/sncly5EiWZX+lpfZIUSgA
BbCoDc1gMyfj6NxA6O7hUMzz+PV1wAjpioxIyZTe9yJMOISTRjNA9el7957bI6LM36sa03SFkh1O
6apemldBdF4gbap/EK6odkSFQmk84qH5tkSeC6+Vs27YtagJo+pYpC6wWZUMWwBmWMJjeTuJoX+a
Rf6SpwP6Qoe0rVU+afi7xZmuhGgZgUv7bhMLAuIIMkS7VRrNK3jIZXJOZQjup1wsHNRWlsDTs89w
prb9JPudGOq7Ic3GGyMbql0q4SkpzM1oSPs1ijhrd5lJ2ZD0030LmOgiUYTqARUwiQE0lcJwOETJ
+Nz0ljrmMe4iym2OR5/IXMiP9V4c/F1OjsqrrYyPrvTXHmmUHJaKpM5KpG/o7DBtI3q6mMBUEI0V
DwR0RiaYc3FVdd/tvjzoeau6U7o+QKarUZvhC5FrKMf6EJo89N9ASZgnrgX1x4NTuqcumSn/hW/Q
6MDrsBvm6jGrSQH5elAwAQmewcgUReWxjSp+fFbcwyaLgnkwCCvFyalNePiNpl+sVqiDWUcdHUJW
uxCR4VaVmJrbLPvRCkOe+lx8KyoGCsjbzSCHaHJTjmZ++nqI0/Cb38x+IK3aOU2e/vPD19cSrM+B
rtPvMQklc1bOR15N+0TCpn36+ugvn1q6t/aRQyBwCV3HtvspUD5gS6NIxOl/H6oxymgoVkkw1CEt
nHqKW9RD2NlDQpSNoT+A2wLKreuxzm9cVgErvqSR9YSfD2C53+8ma5oCoePLF83i66FfkRRNu95X
NPyD//1GEvKLspSOhmlY5unrgXa//P2jfsXpoE7iO+649iaFtLlb4/rBNwTDvUpc29QU1xJszy4t
aA3qUB01cvFLKuMXSzX1xe4gj45GnB8MUqlOvEvXsos2OcmDT0I1F7493SmTmAUrzZKjn4EY8eIi
3pATC+i/aKxHxzTkY6xFFagEKJDvI33sTKfd2VQEqz3Cx3GPn4sLav2URnuNSTLafH02jY4Z0OE3
CMkgE6DveTrROFfXxcqrK7xnl9Y4fYqvr5FYS/nRqwfbuJ9SUT7iVqIphogM3aMtyuw+3k4cDVce
lR7o7i92arMRQQ1pe0PR/l4/dAr905wilI4rBKRYmSBfHw3ru/CnrwnV7obIfsd6rbFUhv12lO43
Q5CFM/lpfYY0EZ1zsCeIyE7D+vD10TToJxpny01bsYO7rZhOkcp+JQzag5Sx4enrS18PIvX/+LRq
AE4SdJ1hm8gJfmLOIOlJnhwNjcB8TAeucll2GEMy+25+9LtwYNrEgzfPP9iO7BvlLuETzM1ybJ4c
pIFhU84H8gICud7F7np3drMv9rgCLnXeRlx+mACMotvRccfza/IVGUnqf0cE3XTn9k268iDBQDeg
FWKWmq2u1/q0CebOBCO23uL4H2DNdhWpcbEAOBWDC0z605AqwkYIauhO2brQlGG5j9Pe31vAfE1I
iKEGDYtVR3Cm3GeTvNNeEjBKlIew21Vu6u3QZoOYNCEeqcGHj8GPUsLBt5F7933SafiH5rKJl4nY
1MVArqiKHzWk4NO8t3vBU7Cb/kS8Zs+6BgSHkpAPhWcTaONFSUArYtoUYYyRdBH26eujrwcSrf/4
NHYquct9j52zPxI7gr+tqIeTVja/ZNR/fPT1NSd6IbVhOdI9Jhw0nGiP63jBF4wF+UZiLgwQu9uw
ntsPjCZnJ3bZoufhodLxe6brFjFws9VVMx/MqHuRqcs7P93oeRaYZ62MxsMYXcLYO0n4ZhtCbqtL
5Ts06VR0tDnykNyBa7AS30PP3ifuuU3EQZfTh19Xr4vTvaUTFaNJwPlIXcrJVyanWVLCR7P14iRY
5vu4SVhJ9L0o6GEALqDvYX8I2dAnGNqfNUV512T9HuFwFfyyAAzHJpi0cfSco56lCkwXGRkeGk+5
1bZM8fj5bvueOPn3VnnfOZhAJcQe5/TRdzJIP2e7QfbfXovIYVlfHOYh0y4y9HH9A4Qc96T4etwS
k4YFvPqckpniFo87hZHEcwtqkibLphqiXcyCDBWLtQ3mvWm5d5lmtWvUR5xZ35qFH9IQdu1NbHNj
D9JS02o0nfwtIsaMmYb3LP3oO16f7xgE6Hs9xqlC/hlRwTkOx+8FkjZuyctinZZaMoyTzHtV3uyc
ZQVNzJ28EAH3zip0mwoN98lkPIXedi/7/kHWFab9qZ8PS9bd5I1hBwTm4buO2eAW7AXM4oab5hGC
5RhQzTaXRdEBZxT1C/fA9HuXxzZ6MizhHfNn6PUgkCXPg9tAOWWmbE/I5JnXhX4nybY85GHzaIoB
Wy3Hp6+OXuJHv9ZWENAdDlSCDouXEwUuQzIdVnSLM742PpmejljV5LQhupADpLVxOOhIg3OLncDc
a93mAddSYKn0M/bFk0WxSO+QMzOpc5uYSFZvoC+AJJ+qESlBT1soi7NPWXvGzcGu/dO/19vYq8Ts
n6RgvuBUgKzJZypomfZf9EXtskR239K+WtmExcxZpTKFDkxg7BMzErfKv1PpkYBSZ2xnOf2JtdXk
M1DrUbr7OoE7RtVNgwKebb6eDL5eyog2o706/sZjtKa3UvKsbeH2bkoUU2aHw2Ufct5GBD4O8y9l
cRH0CTWhcA9x6aAIp9tTJsrctfU36AKfE/luG2NcWwfZDiD5TMmfbPPeuKCND/79i2Kugq6/vSho
SE3Xdlb94191eRGoJo+WyKHJzdceOVGTcmRdn1JMcqnpnpfxEPkkY0/Yov/975b/4nebQkl+qYkA
iuCpfxZ8tfbg5LT6s0O1TrzzkPMXv8jUrw5tBkM6d6Wcrwq1yDyZr54rjz5Q9vUUxlj0Gvrk1DRI
wakjGCl3MG7842TT8vn3z1L9TRQGUFW4ju95wrcshob//CyLBoY9ybBcNh7PUnccEL22HW9YhjlM
4rRB4GISg6Aw2GF4/1wlY/WY/lrFHHHMu5hDk0WR4e1KTsRoDT6t9SznZag/3bL4xOD4CdjpF9fE
zpYUZVGiAQLGFLcPXxLESKzn9rUd2NX2Xf2ezCCDp4hD4ZdOg2MCruhSbd0MJvbAQV6mWbVP2HCj
ZTpDyeeXWZo0lIFR3NRkt1NiQ4nCap47w5UAo9+g2Nx/81V2XQ9s9Hk+VTNes6ZdnRhvcm0yxqo+
OgX1LcjAhdFjY81P2aQP//61Nq2/iWN5sR1T4nZwoUP+TbBaTXFpeLQ+8OinGJ+EHaBR5fS76k2a
dSWz21UVlVdHejTDDTg0DAX4Uu/Mwd4RA1qyHdBR9lwCp4ysamGrxeOhHYx9tu7c80g/Z8kzFy9i
RP+k8YerHTIArszysrR+vhvE8itfjIHFDYK2qmdoBut7oulYWJHe5Pozag2EcCb9apw5n+tAsYhp
kiUjaz95ISQokyJu5VRdkoaolchD5dJ9o81Q4pPaKLbQIOkeRs1gKiUnDNN29u4unIiZaX/mErQD
JqhNNbPyNKEL78SlKly/rzMevuatvfFblozVjp6DYXYYcovuBwafdcqQ55JKAQMMOAUtis9eMo7M
LbEnX4GRFzDMIhrIdbPcdTQSQ7wrxAuFHv0qOj42rblUNheDJhcaBv5qx++uX732yijvbDc96sr4
rZQrvwiA0bYMnW/mQLkX2guDkZQDlkBX1kbtpmHcS+bzuDdySXhzUlc7xiUJWKbqWH1KK5lPI7Kp
TZo5rw7fZEJwisrxuz1qMjCKXWj3t+TSHqtVJEA8EpeArw5wNz+iNRhzfar1MSr1b8Y4XaEfDvez
yoAQrUi7oZ9erdBBrIHnJh275oQh6OU/XK7/YkcxASCZAieA4xP2+89LQ9SjMbGNNj1Y65+87gYu
X6OG838a3blwEw6tuL1Q5MTw8tbh3TowK1clnb3KqOou+w/63b8rvn0L0I50uI+AGUv5l6dEpNqo
qtiMDxmJR1WePFA+H9fWdzbiX23mY7gqzspxeF2lV/iqP0NRv1me8x9em3+xuFs+emuJRcJGEvlX
6Xkf9+DzizI+dGt00dRzV+HtTUhMRNnSbVCK/2g4qg2L80M1zF8iJOft2t9Qq34MPcWmJcgUgpX3
LPr4Wdp6DuiEhRDGp/+gxPX/JpP3bcGag0LeN03L/qsOlwLbZgw+6sOUJuEWEg/s0XgrhjbB+yPX
YTbH+iUDw+PwtkEwPGsZjidX2E0g+Yc0qC9zGo9BH3t5gH7C3ci1GxWDhvUsO97SZ7WAGiPMK3v/
FYMuggcx5hweC4JpqsFvj2M6veRzUkKVQBUrcxB/YWpvfcPxX33OQlJcZfNkpFkTfPXEIyNm92mW
g0ytLZ0+PxhGGmvZW+V06SGrC2J0+ljvuC02HcrKF5VLIov9O6Xn5dYflpt4Zm5hWLDm7Uqdkobb
xgI0h6vMBN3pG29N1WZAeQaaq754nzPEuoZ1WHuOX1LRgp6a5xvPmgEuQes3WuqHQbEgL0XxBO6b
VdPKZ6JzjKMvnAdguL+cUvR7ZR3CJGsOZA3Q0C6nhGTnRm/UUl9qv6qu2QxDUaWsVvncTYcmjn/r
xrj8vfr4/9ao/2SNsthW/7TO/c0adQf8Vv+fzWdTZnHB8vMbW2Q3H3/+93+xoKz/9A9vlOv8w+b2
dolAdFwpsUf9X3OUZ/8DdxB4M6JeFF6P1QFVrD/2v//LUv9gnTRZUDxhSf4Z/+oPc5Rl/YP/1fRW
j4iD3MKx/l/MUZYpV7n+n2tbDFbSwmHhKIk9ynLX2/5P8no3neq8yYBxxsKx92qqXhyPlAqRIBuq
ZP/IFqgf6Z+eitxE/NSxm1lwXK9YstgzWK9OTl7RxynUtTJqP4C6gZqQ0D6wuJUGpWs7D5wXvKga
HlQf7aKoSJ7o/AJYiUdCgvqqerOaW5/qMI3F8hH29LkKf6xpuhfVOV0KkDpJO8N4NN3H2gdIODth
/uSmBM5xUN/MZmhdPfTiu04SF+ggXztj7+4xJapwK4m4BPsC7Khk9PUDGeOt9kwUHTkMcLtQ2WGZ
QmJ4GXq9i6bZhm08fYs9LPJwhoKqyQAV5qpkuryGYGmCwa0MpHoe9S/TTKKpNubqtofN/YIQrL8p
q87BOoSMUglTv9Df3yKnhxe35Od2IglzeZxDbR+RPHxS7hckGKd7s55ovseOd0nUovcYbnbjGFRl
Z95ZVvzmV3oKXKW39ZLTnsqJtUzncxvKbciL9SpgAmeVIsrGX55LBVPDcIZmC1uNLd8LypJfJ9ql
JR6bSWmacVyth22hK31YBeZw8Cix5dPInDWG5rQj67LdGXZbkpR3SVqWYnJZHjkvFg9RP72HqLLB
xGYDGvtkxC/blwfydMeIkK+RJqEPYWiaBvPBngYCLhhrAasn9YPom73Pn4ATjikHOWdpHXQlsJqu
Eflh7jyaiS62+t5ukteQc5RNp+fB8BqU+bVZooD6yX1UH9Iktw/urMR97K+i39J6blMjbAIXX7Cn
23tPUmK6TlgdffaMVVZHsBranJ3Dm7PrfE3E7zzsmP3Dy1wlkIRtGjdFjujASOr+0KXQxY3KgTA9
Gr/ApH+vDDEfZgb3j8I4RUNoHU1Z+Ben96vjxA+FkooJrhMqOoE0jGnk1tl2sGJjZwD13YOwQLU2
+NaDVZHW5A8MekMr+2gskWKw58FdujN0wvigi746C04mnEhAj9BHzcO0BMp2XTJX3noE891alkN2
dQZwAeLXUxpTEnJlnbyQOd1ItejZIagxixq69hQeBI7GJAjxaVvHoIIwivM0ssAnMw1wNGe0yp6n
Bwj0BLgZrkv7QvD25yge1mwsjWJ725XzazFLYzvwkm/ceKn3CeIXlTNiS8Jk2cscEQVOy2HnQmI3
q6S/eR6noj+jYPtuhV1GdQXf1aGmKTAOb0vReBuvNvaL2zSHebmSpnOGp+SSXkoXBcoEfz6BvAzz
EL8BUl2A33lI5NaLlSTneFsWyt62ZkV44ZB653hM34S2G/Qi8olAm1McWtatjLxXbYTlmbJl266H
okFF5Xtemnu3QRNesALfcu+84QqJWbmI9jOz5XGZJGMN8AFzEydnkp41fBlLB7oos60DBHnfr/rL
JNEuwwGKBDEjkgmzlBsNuS+qr0ptCXqXdxZn29vE0kQ/FB8401E1eWVyEvDdpxeOa0GHIu2WvqFJ
ldJ4IOYIFRBWd9LoyrYOzpJiKqp74uA3+PNIDxin4UTt8+756EOXwoWS4ORk2SKBV3a4oytUfosT
Kga0sn1tVbdR3pG57KPJoODNN5lb6Ys7L5w0OOlscMzClCsc1LdG3t93biMf7VTcSyLq76GgPi4L
Ws0GYAILuALnQjZP7tXu93HQQU2SXlQlr9EYkReLhz8otuWQJMe5pc/em2l8HICxbdvcRTRPhbKP
NQmysTQSwkuN7+Q0jU9JKO9LkrRsQjtulVA+CaFNGbAPreEC1mMx929iZuU3fxOulvcVV3+gRSww
mTsk7nkMIqNpwK6AdGsT9Yz24sEOGfsQYVm7n6QJ+pxx5vDOhs7YpFRyUxWS0prQzB8TItZVbsjd
LBx/pxZSw4AtPyzaKz/o4Nn3rmW8AFQ8543qX0rEoTK0EQi5SIvMhCzCrv+VxEyfDCFBaralvpAs
xuYh1ticVdlTe+l7FptPUTwZZ0h3SNGz9LmZf1RDeN9r6b0khvGeu/254gC8XVJFJrgcwfCvPhAo
30uQ5y477VI3d4BQTtHMiX4Z5w9AEB8cZBARoIXZYYT0j4BlIUtHMxEsUOUPPlf8toPg/AgNGAv2
T46B/isKJISFInqIvazCPOKB9ZpBMo5zfJ1EWu+Lhv+KxLjNtQWwmsG1WfnD2UZUeYA4/x5qp95g
AyxPVapBI3sLnoTFACoVVv1ONaDdlJYH8D3lc5+t8s82x2pilv69Zw0HDJXuzm040jqDIy700lc6
bOdBd1Rj4E75cozI9t56GtldQxbD3Ug0321aqg9pCqTHSr6MZjmd4sR8WGISURpbOVebawgFyE6V
5nDqQpMIdocIVnZqTAWZ4W/HWv6S8/yZ96n5OptnMRT+K5nCVwqjz6XAe1HPqArstH2JBh8wUif6
9rLURlCBldVrVG1pjO9VezJMy9+qugIR41fprbTN8+8biTsnR00iwGZOXDOwa8R8TcueyPhNUgN0
Jhkg8I70Sm7zM2bvi6STK5zHdGTKk4naunBQgUVZs1NrTEx0cgrv0KzOwcbU5TPTlgU3NNt6Lzka
5+XcHAjpKM8NjYIjESj00NL5BLzJO3C7Yyobf9CxysIlZKQaJnuoLDTu69S8plm0dbvBP1t1uR/G
xj+1zticXOs+6m1x7ToAgxVqcjM+NXNZHhH+MwotSS6Crbb7gpeRHNM+tn549lmALgBBQNekebpv
m1ZhGtMn2lJgfKvcZQaX/YZunqrAIEKjH0ne4MombmK64rx86lrDeW5MPBgdGSmFWYud10V7wy0h
ZScfmSWKIzTRn41wStTsYUf+mbnRsZfcElDV33Qtx7AbJ0XnMAvaTIOHA4D3+Wagl/4x2sqDZbJs
mDKTI5lKcReT8kVGbVMcNG6RHe80Bo3oG/Qaomzqsm8DmKzRcVwYqy2evx1Kr78fVE/xiMkgnGsC
Q0eQlm3jYCfwajjOg9QX5ZS/9c0U7kpIwUrDH2xtuzi2o9c8WIbxNpZ6Je4/da5RPiX7rzKCgSvW
Tex4eWHuRF3DB0z74n2oAxTv+HqXB9NJf7gJZYct221tV+6tR124raKqITIbpKrrfyucq6Ht8Z4s
7U/4xv0+Xw7CYwQmzKR9NGktTeDdzx7i2ZoTzAXhYwde9ZzRbceBTUx6GLnYvBc2BTe2Nn7M2CGB
jX7uzArdbzgHhUm8fdfQlcsptSZ7jIIo6R+oWfNLzqu4URglbnC+ZAd4PwRarljmwYrMHdSPV7wJ
LcpL+GF56SygY1JGvIPozilNssFiaAO8AKOqN7/YAP/2kI2eXbCjhw5h3Z5p2j2tQAqCZjkWVR9u
lo57vuMZKWk8M4NkHNi8MyDiJ2xBbdb3lV0EVjQ++jKuj2l1MnvmOCK1QwIfZnFCPQ7V37yrGSrA
JOuXbdMAkA/VMF1zQIkasGPaO9XRG3L2zmq5poBkRKzn2zJmGILM8aGMCrSWsXlsJ6IkjQlSgSJG
0DJWsN1I+h0qf7HTWfET+qBCZrmKFlbsaDzTv9Sda9/hfkEfOKllz6mL+BEDR1KtDZwu3lJuknVH
ITv3LW8S+/hVDPF8SYmbvGDoqqc27qv1FCDvQd2Tbbj4FwyVq7+xiveNrJ5cpOQMmWPaBzrD30kG
Id8/ZeA8tvSQAKmmMt/EztIEwAfRC9sz8Pq1KBvdcbqQD1jykkgc9V1CLu2YfyQl6qfGKLJL3QPF
xRtabF3aLBdnLIKCM1HguzNAW7rCgS99zAgTJnU1EDcBx3ATTyQpNhZsKAVcnExb1kNnDgP00PAG
LH8270C33Xx9Mx48Jk/YiwlLmvcFKvXJd/Jr5INoL1mOtRLdsYx8XAgDqc41xTZJa+AqY1lnVJU+
jRsK3z6mpkbut4FIWB6mVc5Xo+vea0seXDJZCr8ZEUtiTGbCF3izVwRl/zHILwcOAynF5B7V/C88
H9629dlTs46QVwln2baq4catVhn76n8tbMwDUWutCeoYQXwfhy3bPdw6aN+ZPxyZIyXA2Tp5V1Zm
gqCy1iHKFskloGW9zaLkPUk9rJUtzrKvZYC3Lmiz14Th3327rFarxWuOHegvEocSTlDjCITKtLdS
Rnf+WBTPZlW8+w0VMBB49B0rU2xirQ/nCQPvND3lQg37shOo1VY6iU25gno224qscg/ElD0vbTpj
uiFJDQxIfQN+2tu6TxUtrY2swBtWaZ+zgSukY3hn965hDPssmd/8pDbvvjqndODJ8Fsvy4bGoAl+
9UTIwm01V2/YMFA2qQK5C97Pc4XOrc2HBUfCXJ5J8FA7r50YKS8hb2icvvfAAZgvqnib9gvCEU/d
OpI8G6SL3ChhSSKmSiJkb+m5kHZ9NGvnp+k12EtDUOKAR0FDxZlxYFI/sq+21nYeylXIjKidA3fs
Ec4ddjm+feRq42D+KqlfgiHRSaCj4cfsVLzdmc+80/Zg8iMe1C1RAn5ee2C44PSLkVstzgX429mI
dk2Nl65K4W2mKUapkg7fbl6VvrrxDm1bQSw3fb2NXQabaQVhOjXVbWrGgCXtVSZDtWKDUdyZNvQm
9PM/YpQJdJ/LQI6R3M9h1xzU3jfbaK9TtvuOdZsZQP2pnPlHuxw7zp2HpZ3IFB/SGOsg8eR1aByr
KW0PzZRY2961pqspJ8V7OI/nuWo5lq9MZRqZ4LGW8HYKhw9OrvwP2QCq3+vePHdQx0o63QPBjkXM
sALz933IfsSwBJ39Oo/XNK320CWthZBQXFMucnXuRcfpsp1oUpiO0eRv43b5zcPguZ3qKaEU5xCW
zN4FaqH5rCJl8Y4s2T52KyI+OJuyexRXHTZHy5HdfZatMswu0nsFxtH38vbYFHdTKe2LhMKNS5TM
B9K5VmGX28J4nJc2MH02v7LN430eJvDMbNiDaYu1HM2jeSewphg+Nq1ch694xPa9qNJdlPj91rSo
dsqiZcS2XBaMt3FapXecCLp97yMmr7JIBF4MzLObvYbEOyk25roFTo0Ul9BPXlTTTZfKZJ+bSbWe
m4cZDdo5z0YYz2H7rGbwxHhBXe07t5w79klXeA/dJK5IMNd+DrmlFF0ChNKxj8KSmihnUdVmRtJ7
Wr+hLq/MEEpwHy/4HJ0+KFvIaXEDMRjs4ok8xPFoLN6jCRjwofQ+hrW5LsbyoTLzndkyWisXso8M
toMvbULTE5IFk/Aww6dDZ6SmXVrRpHJtg4wusrdn87bnOHwbp+N71hntK+FaNAyK751hxE92Fr+H
yZCfo1B/fO1YCZzbsC3cwDTrYlcu5D7SiFlM1TzplPXFaqzbVOI81n034L6u5ZFlhZL9ERhy9qot
eHmzCxrZ529rZoRaBNPk8SBBn9jjBkdPtC+5yDvCCXR9UmV7wFNmPi9MyTmIiAPc/Gzdq+/k+tdO
EFA5NdvxEatot7e0Wx/jee9O1HvRaM6HMeycGxsvEYM4UlBSE0H64s4PWaYOwjLaK5jrW+btudNX
3xID/1SX0DsitnHnEWKRYtI9OziwErsRtw6ITifXzLxo8R6JlUIDje9y37VC36nA9nvvWE/zTQv+
rA3rfa5H49jGS3qOJ6tAzeWvsvravS3K0jjUXv9U4gPfL7gcj0PeHBxpFftBQ0pNUkYi9qzj22x0
5L7KyCaP5mne+JNtf++H6KYm29sZ23ezZXpp0tW8YSW/t3Om01kSUuK37tYjo+NWlD+9qdtPhFBu
mhaFvxb+N23wann0ZzYUe9FNxO720ObmFQhLDNKE0wyVzfhQf3j2QjiRhcW3sQpQdWF5yUFjXrXW
26QVb3rorA841iHsgHNsOSffVOFRSRR/iZed+GPGe9XaRxq5zd5OPHGA2o8MvDCMrWEYNGNy8Wgk
iJuq2B3uRhPEXLb68ywvfSqg//lLUbJqVlMAZRHZ/9qstcb26sQNzUyQ5NS02g2WRBZk9xECThzm
a5s+TmpeaKWoH9KCEzAYbnFv22Sy9ONzHKXuvY1uhR76xWdfluYYHpx2wuBBUArFN0nxi2JyPeRT
EuSeF+5pnNPFgk1Lhm/WnyacKsgv0wlmS2QcYoPauujnaFeAft1UA4IY2bXRzqmIFf7qWAwL6dQk
C+R7jP02GpcZm1xk5Lu6aQDAxqW/d7nVl5JeuZvrh9KYr8Al8W0r+67HdvQ6w9c/sj/fjbb3Y3BK
/ylNTP+psukQTPQmPPthVMSXmKbhry3nZNfm6mj0IiJfPayftAPhluLudozStxaVAAJPM4Y8XfuP
9Ec25VSmwbhM+RH6U01bP2JmixSuIFTGYEBwmld7jWGRPB+D6EGDSNhDRL+wV0GfdfEbiraDlzav
tfNjGNAJfTHlByF+QUZNaFnS/vAiKmc9+UdXpfUJxMXdV/4BrbvsMZnKJ7V07p7qazpms31HqRMd
MXPog681oQ9D2V7CzMAyUUo6rrWErmNIH2aoeXKisqEXDAouHJLmgJSh8Vz0yRN7RSKZRbRF+32o
wJeOTPRvhtl8mHLI7yg7oWeAU1jSiHFjicKR0QTM9owmg1ecusmdDxmCgDRjP1KKpkLkjvskcu9c
UbcnNABTL0AKJbSN0+xqYJWxVrmquT6In1NMazBP54N0h+oEdf5J0ELZdWH4YdSTEdgly2QP5ZXi
ftmoho6rwf/0JaT2en2YcwSiUBMBig/ingrE2o2rYtNtbRCNvdFs2tYosRjWgerYvty21+BkoCnH
iU/lr/r7HhL7cUJV7SQAIhjMBpNVjqc+isbTROyGx8tG7xYrktvoB44V26Z2jP2q5RCR7+zgz961
UG7341I/2mR1nznYwcHMI8IxV9V3isSGv5eYQivrUP5ZvP5++eL2JcmoyOqnWm2zwcNAoA0WV1QU
AB8cht8CgMOPjkX7pNq5PiXzMjL9TI9fsW6/Z7tRrqelK3Dr0xzED9RiiQuGqgt3yIneygY3XAmd
IlmFuquCtljlqxbAI7fs8Rxh8ORY7Ln0aSDy647AinR29+NU/5gcNmsGRyWixaTxvy3hOwlp+Uku
5HOVNrqUNZvOXR+idCbLDP3mlnTF6iQMhJa0wHq4A1wiXw+0fDvcuwv3Cu7+k03c2z7sBwTkSXMC
fjIGpR6/d9pvduhsn1zqIIgLUEnneZ1L2OXRFt4mKoiVzaKBEyEjezQq6bWYsYKpuHC2LfR6hTyZ
7mCJ4LpsTsuaE+BN1p5S15oiLl7S/Thk3UwyHYOY8PKdUfjfozr7WdrLHlb585Jkv4UCGF05RAxv
GGSwSyquleNs6PZkovbZQQd/DYU7nKSNNWUe5g9H06Ss/C1VYLZvJ+OhBS9zBMoLC5HB+UbnxmkW
E7z0aMIDN/NG1AUJVou97YUgLXnVAnvTA1cuW2Dp3BKtV5yUneQ7mETnckQ3bybVsqc/wcUTRa/A
weVLuXRkQaTuwWEROLq12++iqgzXrI0XP7Os7deMZGnL5oxLlt91dwGmIO4QBqTfvLLbJgbVh+O2
xqkynWdtTJJwM9c6iWJ+leOkQER0Bqgcx2aMEe1TY2TN7tGyz0pqTo+nyAztrZXS5aZjNWMWYHzC
WUZ5G1v7HRdBFQWmMyGbLEloQPg043I6jesDGrlmx1Hz+vt1uQqzZ/qMUMbVi43jvpnd59z/6XSv
TayvGGhDjPb1p4urns6F34OrV/deThAJ0Va/JjFvsWUDFjDw7xu+UDfS9o60haG+tx3C7RT0Slfa
1qEqXIkTQ91rWawNR95jtZJ62Yw3VozafeSizJA5LSG+G87tPyhTfGXBfQbUDiPjMmb2lY7jJuuz
+mTY/qcnqw8Ro/IqivOQUgArmNgPSzR92D5MCsOtOOCMw7tRVG8gxfRdbqo+MMKLWOlWQ78equVL
I9onZCgnY6QtMw9X2LXAClAksyVsQnpB6n/YO6/l1pG0yz4R/kACmTC3JEErinJHOtIN4lh4m/BP
/y+oOrqrqzumZu7nolRSlRwpIvGZvdfu+50pevzLhf8la2OIRN4XcAvD2Y1FMNppBmgoqbn91uNx
XECiTWSONzZZ1GV/LsgmPM/OGnelezZCPRXvwoSsIXSiZKLNkhlJOJ5O727saAcbASuEdJJH0p3F
1mKTVOyUVfg7Glao4YCJQeYyu4szpu/RU2Y1TCNKYP6gbe8leL6FWzhWwYjxE+ULZh3yiVF/kEAH
543V8eKb60jDPLuq3NSzg2C8n36migVgCQekI/R59WAaJY8+jnb1bBendpHHuFX+IaIhEk43Hu2Z
iCSsQEexnj0Iy6uzmcpz39QTUzTLOCJP2UZWvndSvzwO2IpAfTS0Sbb/s4gNHVjRQs1cWCNNPqMv
5gNbw0lpKn3/SsjWVwriaDeFzc3jwDj3NQgsWMlY2NvIPCSC3IM8nN/ZTNBipCSJqDni2gjN9MIO
JQp0ZSIYXu1Cfg2LYpnNuyEE1U89yQyvNw+RXZ2XNb8W31W0B2IP4WGa3grhD3vbA226flkYafPs
Nfx1tPFIhUCoAkwEk/Pn83b3+aZez3aZwEtIlffQmPEFEgaPL8R42cq6OYNnfib2gSM2tCmIq1js
BhkFnHUNvYpFX5gPZ4Cqn+amJuR5jyOwL3ZZ3FAtNFCKV7liH92bJt/Cj874UW91B5vDybjQs2oN
iaiDKGGP1pUtTTN3P2/9zT/fG/NvQwJe2tUTZt2KdJeYPZ9ZFq/To12uyAA4VrVu9jOFb005w3jW
IwS41PgMscnjucBx+cT9agzaroF6nco9TelyVmbPEkDgTF4K9+pPpM4O6fBmucW3PoJkAZ4NqSUW
C3o8S9Ih29/9tTpRAVxSEOolSzVP+juD8vRMYLJ3Dt2hxInrbyW+HpJ7xlcFwWOFxmOeDzPm8T7R
fi1kbwLLGxnkHuHfKk+jXe6H3LpysN+xMfjnXFi/G6lOUjHHnBb78HnfZoDVnwz9zTaNF5lMt3h9
pXh2eIlgZTVCPml0OAdXu2hKCUZkWsYWwR3mW6/z6RDCbESzjy7KOUi7eZ0HjFlO2t5n3XSxmQhd
JBL22W7lk90WDRuJkKPYme74S3YIAcaXaBhvVLaPdGuYhgHTBYXvGFuZlL+V4ICgV96hswUov+Rv
HldS05OREQ7zdZTgSd8ys7dOi57dlZ3NXy4C2CPNXxrXWDBVeA456cIDObk4ZMLwuaUFJEdNtzcm
om2ImUVr7xhaJQr6vJ7OYz8d8rzhFFwHc2QL4bx4aVLSq8o4fuScCBkrMsZQbLY9Jtu14GQUkT71
7RgGGtb+Z9wmw1uwyYVpcgEbqJGb8KAyTa65QHvHxI6MEKI0+0KZeEY1GVyacUHhvSc5tmtTUMS4
821gJXJp8cgUJYqbPhlvXYQIgMIkb/tvYVp+N/kTbxwk+Fsler1Dv0H40NB8lI71YRAbZ3fqYtY2
mt/0ewn14q6aO9QCnjGeJoU5j4Zdb0s6621JcqYxPAG1OtHxCO6Sm9Q3h71MCG3l/lju/AzQaTi7
A0w9+9UfJdae/qcpjKMWVkgWH1qYBtGtL9RDmvLkIQtuD4JUr03UpC8uC9ujnvtjNoQCXe2vsAoJ
wSaVUNFLblsnh7VW/W6rMP/qY0GodXGydJx9+IfGx/AAgIaoSvjO+8VWv/xaO0GqtbvpQM2GRXhJ
4pRo0GXyCIytTzZxDAEPINqbDgMyqdAikiq3YwGabTsfc4eczAlepPPKi2ArFwZCsa4t+iOEAaSw
qXUzH/rFLRnz6Gh1T1hheeRtuUVISYG32uCZOpvRN9DFUO4H8wdMQX+HB5PdNjkICdE3eYe/dwh7
Ro1m6+yNaOQCL06+ckY2RAIcyjxGTJqe2zaNTkiw5i1KBn3fp8ND5ML3zKxN4YufjO/Vg9e7Ba3U
tVvESm6rjcOYMK7rNUP3PL9BCyHCxnF2OooOHFDp0atw+tJKfy36U52bP8MWW1RkTyuWwEeTZFb1
IVTlIWQwxGlFlWKmu3y5egK4p+8OgbsAFkSQv5Huqs1t9XYCQ3m0JbIxS65Be2G5U56DrhqZNNQV
99dwXYIpYf7XAqvaYHYU28pJWZYvOyyiLND2YSo/rPbFdu321I9oFJIpxTzrkghuoP4ITI2rUTDk
qmxkLln5iLgClie6UhbKK+/BO2bS4HaUBQwf6aDUqkWvJtr4nqVjR9CXBdPByEoJRHrt1lDoVAke
sjy6OGb11Z2cXbGaITgF3QYPFTV1TNdh2cwsODQMybJJZ8V3f2wJ41l/MczTBayBGX9zKI+JbhpM
V9ZPj3lwY14MBfU0irOXvG7EZa6I2GyIfHCHbM0to0jmNkckDrkNyMZnqHkpWtZdGTVPdHncpM28
gbqzBELOuzzp55PM0QG1WuC+RbVagBFMluIRg026sxNCDlv1vHQtQcMYOOs6PYU3x7PJqbJZGzF3
3ObwVcw23ntyas+VxhY6m9mx60uynsFWpOHI9hBjTy5tvZ8ynrtIjE8GRv1tzKujztSZxegK0MSm
IQ1xCEV5Il6gBq1MgELkWlh+tPjB6tde4/nsnU4LBjHW9AAVudhNT3Q47VklCxEFVrKX3vLRJKRv
VmHTMfSavsIPjHzdsr+R3/PRbnbe6Jr7PlmNTdXwjvgHAm/nhps09y8sgrFHtAUYP83R501PbTn1
VHoTMqT1u4yOKfdNRb6Z/INE7TIKOqW2UT86RUlMfEdClKWcnQzn35UZrwGEzhUOPhaxnnUEverO
tmJuvFklQTnFsMlWpkknjz3yvCIf4Al7YmPLAS8Nr9a6IeTENCoWzewtdhEOrZZBCjioIoiM6L21
HsuuXL7UxWHhFSVHSuvRssQ+SSvCJl3uRaowmfW6o7mZTAgzIdsBduJTUCzWZiidr2WOQNvTPUIX
otqLlOZeWfF20gnb3WJ9NWis2EmO/yFEaUfqYGCa6UvviDeP9VEhMdCGyEQ9UcVcc19ydIh7JBoR
Z0LuIyKzNRFdgGVZU11xWAiiHp1k71vi4jnhW+xXITw3YnSjKbk4sj1nhYrRRSfMUB2EMT304pT6
fzHa3ULm4qaYx4rzIc6ABQ4PTZ3fQnfSeyF42XiyDRH3Nca+KZJz0Y7xfVvP7+n91Msfds7lOtfl
l7pr2PIOBHhI39rHwACKGCZDvIh1DFlccpLqg3LouCZQgw1kOydYYe00qJtLxyo+sbgv+6zCqOeT
V0AQKYWHFa0prCfHVPjyy/VKnKihOftiVsFrhd6Y/dBdaucLiQndyVwrd3zHCP/WN398uIaxObN0
diqpKwBKTcaQI8flU2DUtNfBwucb8c/3/m//W8EUY9PReBL9IXexx+A2BPB9HlLTJZKIPnN2erEH
//Vs0hJmVTijNuogTGTjOU073Gbre/E/3/v88L/9t89P+ddX/LdPkaBVdkx7+p2W2F7tpLE2qW7j
W+ynXhCJZQLbCs4ImtmyM/CTZPGSBmXcfpGj/Bn1UXtLUjwGoQMERDbehWRApiOOWe4lcuStw2fJ
AZlpR8QJtRIaovrsWQMDwZm1aw+BMx+H9I5XHhCdxtpPMzVJ75PzNBp4y+JCEswGygtFKZtKxhyK
Ve1G9skl4v/PMbpjdCzbfjkybAs/PkQm/KskszLBd1qZHHO9nhWGre6gpA8lWXyLUrvfzaGOdiSH
KkOknJK2SwnVbxi+C1ze1rvH0XEKnV052R+1FT7MUegegG3SOlpg6MfvVu2IS5h0MAxZgjouc6EZ
M0sW31o/tZkZwgAacK5tLLLPrLWidELjtS9+mxi6nkfx3on5F+Gy8W4xwy9R0zkM1eeDrbv6XGUk
zfUTupqltUABeQcAZnIfjnT241T9XOb0Su3CbdDUr+ihmUsvHAWzl99TLhAhivAyFm4WJKJ/KkKA
rcYTKiJ7x4P6MrbOgS494TPMdmtZyQ/NgAJjMmDgyR+Ko9V6L6URg/kfx3lH4Bz4U3u42Uvx7vXj
81RQOIA/peIpsGdVtWTYEkUXD0TEISGOaKX+qvMAhOssK+8lN0RPzUv/ORVTt46Lpp07zd5+atv7
nDypc+O7hPH1zshi+CdYiJB1O9+w0rZxxojBIAvrOsxPt2sv1XSz2FUDygz6Nsi50eySIotxbPgg
O6ficZn759j3NOt1a9i1Kz3BWFkgTtFUG28umkCDET6lrFuyhHHq6OeHbKV/MG4+lkWx5uQSNO/7
1skjzPUykw/fZcV4lGuPN1Q1psoBw0/UopXwK54LWIvWRbrLG43iZul8EUQ+rh24X+e6ztB8T+L4
+fhFe7MdlxHKZN6zLWeSCRlhwcLtZhkkUvshHdG9xa8yRAXkmbWJLIHBMkPpJ8CwiAEYP31+I1/d
2Q6PyRgZOccglDtmBkPcOkd0GzN8IGaxviuAbZGidO4M61BM/nhs4mE4DrM62MqcWVpZbNUr4K3A
0vL7tEzPVdHzcwdm+qT6Rq6zNVR4dhuDFw71MBpXuv/M31PkvbcxvaDECV94xBCBMQZKkU1QH8FJ
i7duUuXW9sNvuhZ3duocutx9X0qy/9oBTeNUHd0xfLfDmMh4kfbPA2QiczHjcx8TD6lYmUkbAEAI
7Ej34VfR9ObetVOG+8n8ntXwO+uMedSQGlkQpiF/WDM2nyvV/DIL99ASYf/UI2TYmGBuwQIcxkwm
T2XMZqtf8leXYJKrkVOv0z4EWD4BqygvvRVZejQNwpFJVIyvaedg3S0T8+AXTF1GeVdNvnGEMMDG
sfUZCTUKjXd8E72gnfnmWDlZp8u3En3R3LhPE6OciI1jjahjr+f4MV+7qNHFfWgt6BY8Ng/sHVOc
ouOLlzPnyHtQq3rdOlS1/z3FfYCaqy8DAaTobK0vP4ilzs7XPO145fWW9TKeL9hbUcZ0y6QiXSOo
wQaV+j6OiO6iTnxLa5Cy/piS/71O8he34y5WzNHC6bfCjIWDeT5CB9w7bB2IC84xr2wBvfq0NIrY
SDQz7HbG9080iN1PYL3XN34NUHm0mBtAubyWYhgOgk2EZyMKyptTCW/5HHaWyRqhfhyEOnXrQuPz
TV8jUFErL2fwwtcpm3Agey2pBgp2mz1MPwuzcnFxIXVu+uVCyVRl6x0EFLK0opeyoFDEOQFhn4H1
2VkxGXJ9s1QAA1XHZrHXSXkWVvK6gM5ijzBwV3Os/mKVa9PTEnBGOPHnF6IAoLFazzTHtH7jtwZ4
l8hX2U6bhJfG0W9sdp5De/XQN73XNRu8GqFZGU5v7brBrrwsA8Wd/UQuFZ8GMLW3gZjPndtLhoGJ
8YpesVjC5AGRMSh1g/hd083g22hHc9ec2AOYYF1rryRlIezjy2L8BtaI83+QFwdc2c3vWGmXi2h/
eXVQbnM1RFs5Cu4q9texZ1FsmoixFFGPt0w20Dnt/IAio6Qu668Fv31LkMZT6Krvk7afIxkv70ZV
XXx3nH4VdnL1H0a1xO9twU57MdQKNaxRJ3vkhrO1e7VAN6eLGvdDygR/xjKwxCxRfatOvlq9/26P
qv056zc3rrZ5aT5EnXTolka1k6X9O3QRo6ZVZGzS1ksD2HT0hiWCLRsvyk7EmJftJPyVLRIdNXjl
eEYGGFVLeZ2h2gStWPxnd5WAk4PkfYjx1NX6oTMVHCgAxKqNspP2vL1XNF+YUbG4yle3ADluKOO+
KYymUxK/lK1gjJ6oXcJSnyuDk80FDGvlbXQhxg3YemcDNNKMEIASAZmsqucKjVwdmhp9sQbR7TRP
uNnhednDD6/zAOuy730BFn1OqWwh0z852P3vQrEEzSzKM6ynEK0Awq65IcNEmri5J/6OTuzWp8hj
BmvNv3w7vyuj9FBlo/xtNfHJa5F807w7+2TkifJ7W916EpROHIX9AVZn+ozniz4XT9MvFR3h7xIL
Q4W7c6Olv0SxwjHTi4dWIdWeWtaKruPcWX11mKuxuQ6xvTz0Th8fMitmBMy47eo55mOHXBr5si7h
dmdsV2FOBUNrepzpvXjX1pLsk8xyz3DO//GmoCc8Z2+4xetrmaX1tWgTJ/Bqpqt/fMgg/6A7CfWb
WmWWy/jgdfHXeMbjVXhsePraAreKFdr2YZ+EDWn3udGsNhGfFN0YLp2hXM67KQvUBEspC53u1IFi
cQkguYvU+pzXTG5kJuRdkxlfVA9WjzlAGXTxb+E66y1yfmUdNNCjLughJWppxToY2r7BnweVo64z
RK75ctaxCmFpRns7H89JPGcP3vPoZEiIVAkcquoRSPgTRu9SBHpEjol5g5LYksySwP9sKg7jo1GU
HohXaHN/8jk+/OEM/HOemvorkALDoMLPaGEbtFzMg38xT/dxmCd1l6RHx9KYeBZtXYfOPCcY4x95
umBrZ8k5kzYJucxtAkfOmrs4m/+lxJRCKYWYPZ+THEVL+jpojwKX+M9zkiXGEfkK4TqeU4AvqO1/
WKHsHC5D1ZI1GdX66EwJlB1KeBQDufPS5b7G+9GLi52hw68EcduRMJeAeVJ8tOrwPQcbeCWPOD1B
+bnV4RJd//XGK0p9zKP+BYwfey1JnTSggDPJ0gRz1RN/W5viqXf98G+eRvlXiANPowdfhX+5HqQV
6y9MkTHGELHAfD12o/sT4I5479t02GZ2SvhJRqx25A7J1+VrPWs0P25ObLOY7CfUjgo5SF6depnb
T+xfNfYgojoREOwdWWB/Ydj9zIWLGad3X8wZcGkGlxd9SfSAddvZ8dzroHKcH7lo9RlxcPxoYUNE
chF/5G2OpmhaCjDzU7mTFWHXHNEu5A4d3rsQm7xpbi5IQh86C5+e1M2pY+9MfabFK1AK/TdkERvv
7F/9qb7tUQJaDjZZ1/1L3BShsWEVows4gmjYTWUxBE6oDzCvebgwTCklVQpLq+kug4mUNR72Ka+B
w2j3yYnx8H1Y+uZdzIbCnbFTfxrYUvJ2jkSF+MRpp9H2p6qL6OYFzbTMX4opuV9zF3ZhhpbRCIt3
I02HZ2OUQHr/5jXAz/2vD87hATrIhYk6/HfzbTnjYi2HBdm7k+dA/dmzqv1Y2clHXAO/kWBzuJT4
Q7C9AvvWaJinRmJ89xrBvauiCG4J4pKpyoPSY9nK/nQgDrc3v7Q+Wa9uWzDq5mW10UuFeIWN7S2y
3fxP72Uqvnctu7sncAQaiJV1P4iKwYk1l2+ABNq9d0D8M51x5Yr7pdLlLopM9z2si1Mh2caVk/lq
dul7Yg3JF6obWFY4YI7S7a2nHCE4UIMBIeY4O0jUDRKtG+cZqwRQ8TSRAeng87aqfAEI10aynTsn
x95x5YgLPvmWfCVAQsJ75qZ3RlreEzifxzC6nPieZpYDAT7tFkpVeNFN+TZoZ/g1sOwKZfdR9fOM
xh0pqKWeugEdQ+Yq0I6qk8+wJhhPF1N59miogYNgJC0a5HxuPzhfm6m6iXZRvzhaj0w/w4vjwBFz
kjDcdL0XvaShzAEfkbuBzQ7HhVFAhGOAn2EyTOM99+12vxhYVMa9Xmr9ju0N4bg+ce3i3x397s5K
cbnIgdvR2NZfS9fxYfISUCQMeU5jVRw7u50PqkOKOaSWi7Kqg1VCmRGHlXj/Px/o/4GTYRfiuvxD
gIlJoPxfrzAWPIlh48k9+gxMjybSZZvR5tUd3vLBekjcEFZV1DoBw0TrkpMZzsgvi1Y0Oh2/N3ZB
u+4cE9P6XijmvJLd3cGFIuiZoG+HYgYQ7WPvsDROgX5V1QMO3rgdKVOgHAKlWy+wK5/5fRi/I2xD
tMF0dCuL5Wp2fCZZbiT1sqv8m4e93qf+uL2tNn2GKwI1Ba43B5aFLSCB/Pu1Z6jGWHrLjY+LW92S
bLZu1ky0opMbyX2k+ktRWsWxJNiksnxk8oPZv9DR3IyRYJu51f2DlngsB9di+6OiqxHmzjqstJHJ
4FmuB9TfUTGgHFyFkMv0TeD+29gGDsAoTb9wERHswU4sa/W9Y8fnNY+YcXS2zydIZq3bqF1uFWrf
qINm/7VbWGf9zVPAA/4vz4Ejle/g92D6+Ff+iDuYNY7gJj4OVg0YJo88EhWJgCqsr47bdY9L5MTA
/JMfrkS7IZP6bUzCXetG055oRAZyhV+/59kNVPRzPmeomAvLfincSG6aEqwHN5GLatrhzU/eQ2QK
D8M4fCeLxTxaUJP3qSHNVzt1dyhSuNJ0il9lrm6dHSLfZ40dV/lryeLttiTtmxF1YObCLD1ro+2f
faCqYVm/9EyEdg1J9Me+rx7y2hxvLSvkuymaPzxTD8hMi72uZ9ThynnVc6puHbCtG+fl11wmxLZY
gpcpeIcn9EP2HayBe6vpFa1hgT1kNK49rqItWDQVJONS3zSrmh3Ay+untoQz+6RzWv7BnDzkIc3y
VCtBRnZdXfqmfbLtzrubEEQ9FTSDtb+gOEYvSa7SeDGqGs9JB1iXSG3cFAugzsW/dGbDqmA0E448
Dwxonx0MpzO3cRfJYCSpas0QiWqJAt2tvTtLaSiAaPGCCWnZnvnHTxciZYCbeo3JbMrt2OfhQ16I
GxOH/JAO0FFqDyWxLqM2SGjfA1MUDbwSF/EdEaD7xMrKBxJVjkhOke8l9OXhwrBbkQ22WeIxvaDp
1hvHYGgO6i8MRCMA43YZR8ErxRX1H7CujRFjfNbflaiZfC0zUq5leDddWx+WGBEKzkhqvx6DY11C
UhhS+oYVxtfk1gO6zatAsnWD/4JuDofpZ/AgRPf2AWCiHzgukUrTzMAlgUzDar1EC+iitpgT8wWf
efWYx1OyHR2+csWzdu7ivaIU29gufR8KU+eu6GcWPATb/A3VR1h/jazkaHEtVzrCk0I6gJ///WiJ
hcFgaHANkj0YWK8mwlvuEgiDotsik1T+HGiin8oajs4sdB7UJOacx1h8DLBPoScwuDNSuBIVwQ8P
2rDiU+9zWyti/wUEW3JsQRbsB3cUR9t23rrS3E71XFxVpfStmw2ke82gSYDKu3siZrZAmQjxsx6m
OIsf1nUfiQo23gphuQHgaOcUspz3TCs9eAPJUQUJdfd+xDhlcsucu5CdXZ0K8cOgRmCtWKWvShas
zSsB4s+vvrE2Z1LtVdc+jglrE7weE7CU91beNVvbSfQ+HuFgzuAhA2g1b8VouQ+EsgQ2brPVp7cn
uKYwev3DnfUp8VHfCuPBsr4zvhiORsW2nFjOhSLinqgP2Dt6HI/AQ9CfOOlu5EAOxoGfElmOYi8V
LkfbiR66MkVyQwvGam4+wb1Qu08fvHIvtsNYLw9rIhmZ2GxyZ/RfsdFes7mBTiEfywXNFYW3fY6V
jx2wc5sj9vkYZ4JvBxIbNqFRpX3LSkpzhEl36DC3wqgpNjB6tTnKmBFr0sUpI3OPjH0Vta1KCMTV
6F3US4rzhsmXV+yGEC1mmlXL0fey5j5BD7KArQhkhBkPlWQapcUPP0MY4KfWRrShdbFcvIqf98L/
j/n5O8yPIK/oT2XDf2B+rskP4G7fyn8D/PzxRf8A/HjW/0gOABph31HeWsT/E/Djm/+DCBdEj0RL
YSoOgn8CfqT3P7ihTMun9HdMiMz/AvyQfu5A9uEYksLFLuqq/xfAj1h/yJ/LHGJ6oYpKm92+Z0pp
2vykP/N9GN9OTFi1uBiheO7aprqGywBw3Vb7avS/01S2Z7OvmBDmnYmaIVlubYPI2F8IJFg/Qm2O
+Cf3H+mfJAqp4mtTLfjG1o/UlMPMFzFSvzr6IQvzV2npx8pAFBrDsMbWXOe7DADw2RqR/TNIvESZ
ozYkY5ADtgbUzqrgFGvK5mmahnecK87FdYYnLOTRzQIS+gW8CGjdydRny/UIux2LG8/1g+6M6YnC
Odk7zirog+YSb9oeDU5H+rGKLX2TFoEioXmAvxw9CvWZ0IzvMFGsl4iWBOBIG1hMw7jHOGECwRPl
c5OlLG9Czwpof+WJ8C7iLVxbPi4mkFs3dGAZWcYzq3AAldp8nBj5XhJl8Es3P5wqGp/dQo4HZNP9
Li3IO2is+SNiIsrwDBSZmypKycJpgVhOl25d9+eQnIM5NYdn5pzHqPH8O69H7pHHWXEKB2PBAE0a
SGeD4PXmgQVfiCNNijS+g7rM6amYA4GmEp0x3FfgfmsZlb9m0bt3/aj9Z29xtr1l4fEfWInqLDVv
lcUmcWyJ4EkGYnGjRA93Tuc8O2YcHixZpHT7oryx3yZWq3Dupo65sk7QwWpCY2IbdL8Cwo+IIbyn
eBuMqH0gX4eZsEGYcirVzjJsveXRoSuLnAcM4uElVtEjRUd2LdzhaQlN90kxK0Y43d0DOpgCg331
zhiVeiRR8zCoNL3GnfGRz+x3u85vLvBtiPdoXiGaVBcxYESNzfppbPxxq9yqQ3gOB2aiySO7Dwzq
gNDyiNo88FIr28rZFA/an0Y8nimRcSVNzWzz2q7HvyHo/hUuaAGClYzHfOpfS+HB+ssF5+l+zMN2
aS+jAzxyCIGOsqG6s7sJK2yfXLXZxydlJ89dHIlTmeh3hBd6F8uUmKKIBKc/HVgP/zmvwxq1/sQ/
dTr8RsxzV3atAkPmcxL8+xFgQGyuDRTnFz/CEJhnRbpXJDNs83rFPxXyZEIs5prUGRYR56MQpvEY
1urS4kZqfLt9q1IWVyEzhy4vUNLmNGtETUWAFcY7B5lcwfLj3eXvttF2Gr34P2pfoT/H2nAZeiyz
QmHiZZ/vHEqGrEjmwMN0g7Ed0OtrFElXInN2TeWD8Or5wsihYIx8hlYRt3pEfapH/WVgdlX9cgOy
cR364shq0T01a5sFIUfk0rnEeF8pZfGUpC2WP2me6CSK7wb4xJ0ZGu7BMeJrK5f0JWI2PovYvbih
ywzTHGDIZwI/92rGNUR0dQShMEwP0VKjvGacTFDlbHyM8HSfvNYOVGu+IotnCYfeGQKBfFja8BCH
It6CKvD2vj/surS2Xijbq4zg4nQyTyIan6baSo/xSjKI0lyeZDydhOEWCLF/F6iQD6DWv4jW4eJm
AL5tbGNAXhTfz0T0bHu6ahSx6Z2Tpn5gF+9F0UU0JaUKZO4j5y/EN1bNBIpDGzhkff/mroOLucuy
Uzo2u5oF+cnosAO6NUEBcRfvjEKzqAdOBmgE5vQ6AICRMzyWbh8AcqMy7CoQGVUbwBwjJkYnOKFR
eE20zkFIJsim7mFmgTtByUDj4aO/QV9kkKOzbIWgYbEKdwYF4d7F8H4uECSPnqs1OdiMRAaVncQa
yEI8wTvgSZNGB+R8HjkIeWO8Bl2Hal8ZWMpq0CNk13GNtMoAX4PpWIfz2xAnrN3mdN8N0iCRk/X4
pZE+8i9IPYQdkUDnE9mLXAgbZizlhYHTC4/ptrjhs3SgSaWruUIL5z5f0P7m/STuaQv5lfAsuT4O
xA6a8Tb1ZbK3Qkz9wnodmpksLq4OGFXhyrIBfUHQwNaq/O4S09xWnu3fqdAl/YdCPR3RXng5i6cm
9D2WBcmtFbT+nfelIXfglPtzCgEz/KYozZllA7SpRXzAb4sGI3w2eki6ObvSqwQL2xd+9sQ2O6bF
AZOHD9CfhnpX2q3A2OYNh0k27Gv1i+7E9OShe3UN7gAsGebrDDCgZJp4wlPSb6ZaPduTkLel39di
sU/aJsS9serttMILsiR8YXLyWilUyXAUDi0Dn6BJq+pubnc17YhgN/yQS7ztc1be18QB7kLL9IOw
TF4tAd97cFDccCvOQGWxyHUxzWHJprCtSdyGveEHsS76jTEk5YFtA+JY7OCdF2Yk0QAA09ylmgmd
YdQyuW0MQkEJg6MmYd0pTKifSUMGygx1w9MVzJ75u6z79ijt6CEFvb7pGsAha0LXRLDGoZH5h2/I
gdcaJw8zmo+1ZQmG2FiJ9O0rNKAvulekp9R0m7DO5R8Qh6pVFzM1pl1Wlcc0X6yDAkzSf4WKjMJd
sPzDZ7pKOjaoj1h50O+TNNsFqWMde5r4uyomgz3ODXUYa/mjTkiasH+gsKuoGYpd34x7qcTvMSl4
LRLTpHT8M2HPGnxO48owfIidFjMHwmJ7gFYMrhSmC2dcnbG7bSVFhnbtu3pCQDYDffokERVCNWc5
th/gIVJWQQgkCSZuze6jLirMuZ5Ett+U3iYdrEM2p/SIs8Jxvl65lpxJMUBeV6+KwXAs9zA3FFlC
+95E6kxazz0Tf3f/eUWysGVHGlf3rou8RFNQ4SRmzE44WbVULNpbpClyae9gP4Dd6OaGANkIl1XT
/SrAIgAHBNTo9gbq9/o+bIX3gF7af/C8GYdDNOoNq2WGK3Z/N/e7ht+NScSKhG0IIoDksPFCO2PX
aVwk/dpldeTj74tPHePUrYv1DfHrAFvE8V/C3HaOJZlHBB26d3CGicCydm6KoJUpn3UNZ0KwyGI3
dmNskIPhpafCW8wLhla1n3v39zhy/eEJXHbSS8zLUNq/nDUoKCNAKZBiQkDsR+5ejXwGVUmI7lSV
LN09tLh99DPz0RE3GVj8sKrezVCm59buH+luoSBzmNy3ubIuSY9jjHh2CD2Wf8rlhFDBJMpSY18v
oxVWQFRgVd4TQs3gCamIXfwvZWe2G7cRdesnIlBkscjiuex5lFqTB90Qdmxznmc+/f+xg3OQyD9i
HARoyIoTUd1k1a691/pWempSy98y7CjOrU3uOtEW3+htTjvbgSbT4de5uYF3pTNCQZY6zWXJbMAh
37IZPWKmQt7YWHozCfK+q85Wqxl73BoiIonhZvmwWOuvWmt73QTDt661LXgRPIT0CqytCmxSK3UL
rM30drpHIKR4x9aiRwPdEBi1yVBiHeCnCPxu+EoMg4fRNip1dOsa/kyMCw71Qn8x4uHpjhy8/2lI
jGZtu7A12GoIvmGLfUmZRqsZglClCDzOaTD2WTCuuMeQPPSs5WYwHmPmRE9wtZUQe6m1/zkrQZBN
PaYhyAqPQtCzwv4NqFTpb+DwSAEhFXhbTxxL+oaRfx7Yb1P9Xvpeuy2WBTZaltouiAnimZVYo/qP
jmY3fZHZHF4s7eNPKE0EFBb5gnGTbIiEYotHkbQOQzha+meSsm8nFoSLpjdPnUfVlFLSUrfUP7Ax
rjWNt4dSmq9cToyBOvo54sEFE6yOeAn5BEe6WEFQvSFfItvPbhfkvN/uh4oU1H752BnPExM2jJ+S
ASAQS5FAA0kMrPfQVsaxoMtiy+RXJMjMDsNpL7hXgZzXT2PIIKVJ2Axm8y/idIjl1RVcBGsLwujE
Qwjqph1BLPLmTjGJ9LA1ntm6bAdOT16Lm2DZPdgYxgDFke9ch6l7VF721cWhdK4iB6t4lT+XNeNF
jc52i6Srou4sOYXRWGFmgPEMIfqDpKe3YupJJnBQ7ywvkG9khm+9ethEqNpuGeq8VY8NbUcPMz/f
X7pc/CiQse8sI+QAVgfTGZNckACgiDuPgTj/h7U198euxS5ljLa/xBf13gH0iEJBDJm5Bdh1+fsA
WUfu/EwIWhQp3Nsd+zJyeAT389xtIqrBDREu2G9raS9ZueMhRESzirUVHHofMklN8F85tO0Grn25
ssoxZrrhtAc4+j99HzmT0fcDf5VwNCeAyBq55BqPFiZgEE5f73dlBrmPBnl4SYR6xBxX3sKFmNSM
qtxZavweckJaxy3C6qIWFqFXi0EFVeuudKvPFqc7lEIxkS7gD046Ksw1Em77G1fG5bVoxQNq+g3G
7IwW8ITjLJ1CbCzDibxreWx1g3+gW3IarOQIaMLhGFpuwnHw2bdkAQgFlYyblwh/w2K502lZGdl3
H0rpA2rnznVYwfQRkX+1lZimjyQpPEsDlbk2UsSx3l9jZ4mTXUc/yWD8zhEXa0RTuQfT4tzQa72N
SwJRxho86JAMzs4DIvZO73SdoobDsShcNjkeZb7v7OuW4GbHx2yRE068qmCxbgPrKPvevPSd9d2c
qHICWAdysvDTlCBGyG+YYQERje1GfrXpQ5uwYvR1a6VDeKKQBVZFb5EUFeon33axwg4eaZpN71/U
u2Zlexhy8xmI/ckwcdSkfo6vp9DHVBXFJ6jDjB1zgRa9duXjOL5bbbqVT0XraEz53bwvRusB4zzh
N8aBMR8mDHru0PwpP9gr5Okv1xzFQ9pjlrQ9ZHU55CJosjOOHIpr3wm+VpmuX5LWemn1RKJXlV6C
aXAvkjdrywHf2lgx7flgSU1zg5jQHdv+xacSnaoS+k4GHoKE9KM9m8OOrrtcWU1THFWYPXUVk/wI
OZHVI62OneUp8DDU2CYLAKSj737SSHC3U71i5nU2k3h6aA99nmt4IxBeoErKg6iN5kIQwLXo/OTM
hX3zx9l9Ur6VMdVYokssJa6CmnuXVNTWgX1rFxldhLp7y4yoZieL7E9UuUySVozVatSO7QM1QHLR
apD8xUcM0SHJhMl0EzRyTLdKT4j95DrMwfRxb3L+T68qq8vzoLxkk3nL9MlW1wU28Hc1l1s+joU4
uKY+Xg/lcHIgqL5dtdTu20xITIZAIC8C6ukQM4W+v8zRtiZ09tFHorwFDwUooC3W2i3Ewck51MbW
8COho34aegpnTEn4YUPjeci74jwQEAIQkbZbVC6NL0T21Ao0b7wa/j0Fz5HA5P5cF8iWfawfrFNO
CAAmjs73ryoz2/h9lJ48u3U2ZUFEFHDS6kKFpg/SNB8j9HrP9CfzR4IxOKGxEEA0LiZE3ibknrH7
Jv04ufGsJLeRJKWN7Dg8llaycwOrfKxIYLv4Vmvi+DBHalEjTM+U+uC0NJsdIrlmjZwGoGpqeuvB
atH8tDr+i867Dec0z55pgJoHc+rMrQUycV0Ma3gf7s7O/a/o6RGzhcuTlTvexu5ifeoUx4jerZjw
1pD7hiT/TKXbAVda+HcZoZjckrhDCp8JVjQ9mhlsugDCMnlkVXZO6D1gH0ue0QzSw5eJhJOMOBLH
H5JvK3sclqaXMcqHfvQQ2zNZwp4WRK8BYVCnvOVajEiEr6zS82Uqgh+XwY7cF1G57ktYQSU3zNw5
hpOq17ULtZNtPH4qgIRFluzPokg5qdSsjRM2KGVW72RWYvpQqqdn1oPMjjLr1mn/pefETk6fFx/S
sCNvGH/vMUn08f5LxzLZwa3DxlfDc9a1ifmFe6U1zSOn4aeBWvhWlimeuqUJWVpOcmY06WMdsn4A
KIyAgTKur/z+cfa3k8iHG6evVTAnEBnisV5Fg56ol+HJ0gykDG7ENazeZreeL0CUkmttOAgwqdIq
Za7swsCNX3no1q5t+zOew+ISDSxLri2QohoWGy9izH1N6YX5JHLPhfLr9eQdO+UF115iZXUzINZW
PK4TnfgQTsZyE2iSs8qAX4khMJaYgk+q0c1rTkEBiCxpD009P5ALiJw/9YcrJHkfd3EVPRjAypFu
otqSIi43ogEWCCkjs1cRTtq595+h1OlLYtvAT1nQ2W3FCAjT/Jkzjj43Q5puwohjUtrj2fKR8eSx
h3NnhAJiW9gUBsJizvcXu4DHNA/Di+ot99wPkFmA+HSHewGiDZAZQQ1suxkJWTRbfvhsHuGRBOBh
RLqpHCx9VCkyi83NPA8/YWU9j251HnLGm6yo3wLYrFQP6Bctdqid1+oOjAdeVRTxdi/10VD0fkQ8
utzdPSY1qSr8TQ/kzDefyNZ9q0txxW3tveXZ1XLCZQQbBw+QQs2rMiJsWYbLkDa0kGCyglZJo29z
m8bUu/oJ1dq88RZ9ojdjH9SRPFd1+ViH2IbHqvkiS5Pn2xuu99QYfwzso7LnhUXyiuIfHQJs9Ds3
jbb6l1bT0MGYQY8WiKK22wVQxa/fTHRSC6f4toDdipDEeq/5bABBmx3HPYIpvfqBwMKOCWSVpSNm
PBBS+7kwnPWUAqyZi9N9ns2HbAAl6Y/A1uWlMPqnNodnpYL8SxgZA5Wn900tR7wsXd9hcWPek2oe
ZUwU4m0N6R+H63zKz1Bs6SnEnNXtyqLfhE9IZYGD/Yt2dseoZsdCQ2Qsy/iKUhrCbQT7zlVWtecc
Z+007DXg3caWYeb0FjO3JC0R1kQhxWugID3C8ENzVBZM2JfPn9JtIomcWAIHS6rRt/ke2RJHobSP
d4DOqJvlJ/Kj2scpSx96uqAXz9Wc7gPrMqeMF6YJIVSZNvI65XpndoO9NzwcxnbJIb9OMA03ZlMy
lkQIfHdCTVuIHMmK91EeqQTHW5PzoBs1RtraabGVTr8Gy6muDStT0+kC+1voElZMQF8oBnVC97S1
dRbjAvHiTTiwENYdJHNo6Cv42fXGUDmRz7p31v2C2Sgj+eoMHGfG0iWwgKk+nG23WgfaglsVMpln
xloREb1WCSylaOLi8I53wutPjZ/zLgR0Mal0otMWIU5wHHr5RSdifqht5/mOcAFH/QlcGq5AC5SD
XJCCLXmpB2gvPxJShjkPs2cJoGcAknwG2hVS15w2F4CuFIFujMuAlgWHDDrDv1wAwhcjDYyXjuGO
s3BG782Uzq++MPZ4hoXYb+c+7Q8E1K0QTBNF7uA3yT45+LuOAe/SStaUVrZT/JB1dCL8od91ktMF
IDL3pKoWo2tYHryZ7C26oOIQBj7pc4V5myrojk4G/YBqZp+OGKNdbFV7x6a/Q/+922ZV2GwwcORb
w3lPBobMIDFwzFtu/tQPkLRKjEooC3YpLL2tAJWxvl99bAK0BShA4t23sO2Hd69VrwUrx5wziIr9
q5z6/EnMwabTBLXKpPI4ZprlV20NNq3MfNjmqRlt+h70TGS9tqUJMdxuozP4O5ymYGpO3KdfRtpZ
EV3Qe+decl+7cOsfZBs9Nw4HbW+GKdByzIW0H6IEA6/ee/qhTmbODj7ejr4ejHNXNPP63pHoJGu4
G1Nt6RjKl5UOsGWZfwXB5zhqnIMrED1iEqbjPZeg9F0vOiCO9k9eT+HH8kWPywlfSNHSK1nJgGNM
UK4c2YUvzQQvYxhwRCExKc/u8kIG6JXE3XZ/L1pCa3xyi8bYeSmIOYtbpzX13NM1arMdOKWY69bV
OS6h/9MTINndc5Kj4o+GZ2UXXFfZJXeMT05RYPKvw2BtguB7KBa0S8hS3bbmU0JYwaaRv7TR4thy
+3eJF4tuhs3pqXLn7dDiVE6bwD3TJr350ANOY1JWlwbUmJjK4DTHzrswgmpfFGVM92D0n5oh+sz+
/72oWrhtrFzMSyoXBwNhG3gTwCWEY/pKGNDaaBENzzHiTKL9QP8xN12Vkgut3V5+Duf2r6Th8E1V
BF4ldgLwDMDYx6Qbtt4IYk53GsGH2bCPA5yx66naQFbLXmeRnSpLZ8fWiPA9jh3zX58Ra1IW6o0S
6NATl43sove3cyr8KzZc+jMWyp9ukBgm9fzaaIp+5CYgENz+QIgZmuE4e6/LYReiNnmt7B+NFkTy
Ba64zXGFNDKCTm1FGXlMssBUQhdMkqziqNzfybqk2WEO8mxaxZvQ3M6enJlodr4Gkz1/SSscLFJ9
kUUCrDEeMIr7mdqaA3SVbKJAwUy4zxgGngT5WjF9TYkbyClaxpFMaSF82rfA4a1OUzF+Jlnyl5/M
HAfpul10P+4ES+kXInGeg5jeTZKX4XYe2Fj4iBD6lFFzA0JFiaIuPB3mNY4IzsC+DRcop6qdI9Jh
Uph2QR5qrOmes/Z6yBCksJa7eMQmR5zEF+QqaCexaW7MNMXZt1gO+9StacYBuvJaKkwnj/Aq+lX5
texSffZ8GGL3f8ueyVxUrGlj5hfHKJJNwfBxXc6cJ2zotFpikcs4pMX4Lyo13XD34K0zQvT7hCLG
zoQpAn/Knkd9zVhMkA6hujc//FYZE1lkoK3IDaRpwpmIVF06rFdbLbhnj1q+y0MC1P0m/qyKHxNk
YmZtBU1wH0pnGFU4vLsQ8Ap5C+dx4MRoVPqJ4xtNWEaAcz0BQM5m+5o77S4lL45MWuiaDP2Euxlr
qGVovBjZkA8Wzbi/66puUIZl8iLMX5YHwGkZaycIyE5e0r2SD1K/6OGzcKyb02G4alhGkL3DQUSR
tKmjWa/CWrYvo1N5Z5o5N2Oafwxd3j4HcksD39soG1tLO1u0GM34FzAJZ1NX8ltuiYVSCw5YeMlu
M9rkGk6eUa2nYArW7Sgf7SbataRa7qM4eIxV92Jb+LU4fGz7bknv5TZ3HOMH/CK81oaJ6r7jKFHh
ZyqM5tpytuW9xLFuHIRw3NPY8PiEwjxzvol420iFLoir13nWAIA81H7/5CZxiwQg5kr67AdC14DZ
w3oZpTjmPOzMXI8bMxPvLTSfNcN3vR4h7q6gqDI+MFI0ruXCBiF4My3fjTKyeGQoXexkHZdYH52h
uogs8a9h6IAHXb6CYXkBzusdW2fsxEampDqg7/gCXZ+8ZroESvqMxKowYLTPy/2r+4sxAz/qgVDl
Yx08BHlGmlwb/qikTMSqSavwgWyOY1P0EwKV5Xvd8r2h6aGm2uwTTFuJC3Qc6F6FW4qVpAJ7uL8I
SwY7ggvYJJbv+fNk7uqWCQnK1RgwoY4fKP2JlgiyWzLmMUqy//v9+1cmsAlqgtohJXgnIoN2Cmir
+KSc4mJ7mhNaUS3+aJbYyp2WGhKEi5Ebm7hf8gMC7a6DvoNLQkN4UwHWpseSiJPnARqZPJ4eM6nW
QqSH3khiyq+82FhzBXXdQ8wpomneGrogsp3IvJeE1uQFgAxEOe/Zgbi6nsBYHTB04kim30cv/pbx
zkIVGrbYzx/A/em19J13wEElIKvorRDlr3yIPkmcv5z8T/STW4YSE4dnQiZUO8l9LSPa77V9NkdG
KxkELF20J7fIGE8PAOu/Ok7/zWT4h6nePAzV3jJrwlncz6mpGKuFza4OnIs30SzmbEfV5kBiCPPg
uWGOmii3I+i1wgpO52wF/LlxoakWhP1OBnLqUIXrIhHf8tFrVuF7Z353mRdxkrJPxTC627wSTG36
INtCOn6QVo6pu3fEKu9SSGqxytCZWAtYebGnjY92TTy07XydzfQ0oatbzSCPYRm4T6mTMuIt6wc1
9zuOrQQurmpBbw1XM+NoglF8gMYUq3SiQ9U9+bTE15oIeE6l3QPccAJcP0tVuuhWqA9iikajJWUb
qvXFBUy9aBi+AgNkK88blt1qy6axpnWsVrrh/ynS5VTYHBID7H9efE8RUQKalcWmn0FMGj6OYHfL
dWA9M3Esu9Nt9L4no4eltAiXQrpwICQ55nrwEto2O6ZW1MMZbigLs43FPI9DjvwxD/4bdd68snr1
4pXuJpqjHyPkPdCR4BoEwJcILCHhEX/NUbUQZZN0H+rhOYVpXWT+E7PjinBT7FOCSLidU/tnS7o8
BYG3bXB6rJHfTNtFvQh2be+5YDns0ByAVwNCSn4kOP33YxMsDT1JanVHNqQqcIAHctpIP987Zd6u
p6EptqJrT/ztl6EnnsLoqrMVT94K4GrNuct+Ca0IpaPTiG2JcYU9Gmegqj9bEDJHNYA0N6qfCics
ZfvOSkS2GlpMlx62Tg2LMs/5BHIzh2FSkQWpql02q50mm3IvDfcJlykThQDtfR+2q6APSmwN4Q+c
VbeupvtoAxOSsM23QrUIr6Kfrm3yQeLtZFgJAQhmeedBamh9kk18t95bKn9saPBggHeY0md61ybi
naHkV97XqHyUo8ENTsLpuiDqYStAK9udsWVqzR5T0EYpGxvBAwTgwuDz8ZFEbDsflpOV4PVsmwNn
zpwpm2IIgw2Wk4uFkW44FAa518MU3xpnOZMmygQI43kbOmhsOFYxkK7b1C+I23Hf9DuAMdAHo4K5
od1scoCHmzlDmJSyHQ5BzYDeiVflyFYRuNUlqKNkWyEATnD1rAQZyBUhGWjqthHypm2sS9SuyVOh
wdD4Kp3Xs0GGXMRYZ+oMnLN9zqwsp7/lmfKBcSgoI3MmMJvQ1dXgie9tmhB0X1HaJ3XKQFjka6P8
Qa6nXGclTfvZwRGU+W+FZx3SjF5KbdbBhoH7SwdHfFXvssL+C+4J05XpG8qmbwkrGnZt8BYhgpq0
gXM1+OK9mmj5QH5fVaP81A0IeGFodibpxuTmWhBmXbe9FhmjWjIurqiRM7Jnio1a6k17UO0xcnrc
8RTxQg/Jvi/fayQva3CQuMXm5mUaIgTlOUpKondADfGhOsKBUZocOdh9juPkuxkO5J6xGOc16PZo
CPdCe6/TeK6k/9ViJdq0jKOgh9vPgnZ9qGku25qTL9kHhEiHCP2tv8oi+NTx1MWepUiagB9qF/N7
5mU/3b4p91gN/F6TxVV/hSkVbGbZM2qYL0UtaZ2GFs2Ietx0Wat2vdHfzCaDxm340VXwWQDFbzep
zdy8jIsL/dIfqAPeg6Ifjk6rf/Wz9xOKjbmtUlIJay3+4O+7W0z+LU5zXck/5pJuLjG0/1ucVhWZ
JBGu9E8dxvVo0p9LZ0Ej50ivwiGQe4DcBCjBHWHt97fIuPF9GteEg/6mc+nM24nTIJZ0wn1AdfTf
2jnT/U0557pKoet1EPm6EH/+fXH4dkI3ZJZwihstj/XS/nK8qN25ob2lRU8/P/WuHlbDpaNFjI0O
3d0MJNthMAvIBe/+7HNEycxL26FEtabnP1zgB3ekpXFE4jVw6FtZLIXig7SvDwuna7zAPxFblUDg
rqkmcvJs58jYV1w4aRXDuBr9JQMyHdA3OWu0/8XDf1/GbxpjrsIVwuRzNCFWffQ7mNg+jQDpIcxY
jKvlvBBQnU2RqffCoehMlw+zDBGTYFz9g7zxg4uLN0ALIkA8dM7CRCz9QW1ZQWUvUQc7J+zV5kPD
uDCOIr1VcFTW8/IbBw55OI1b6L8183+N/yf4Wfxvusrls//3jaux+Fkmd67AQ/Ux8t7URVzkaaYY
QUXVI7KvUzsYpJ405oE0wf00gHY0m/E1n/Wvwp3rjbZv073ay0i39I3oFymayWYiZfgCS0wyg+/O
aVz3V6WKb5lDEY/W4U/y1I9uv+UNk0ILjanT5pb5KE+dMlo+HpUx1Iya/ooxn4ZFQVAwdNgkwMVu
ksQrpBkHBHr2LKu1b83pBQFujQK0n4iN4OxsFZcgYeZuYBepARodEqt+KtuyPXei3HY1+j1XGnvm
xojI5x/ZoLv90MQMHBhNrKB9dBeM6mjlXAfcdxOjnohJjUuyK4W3+fr/e3dqhdUPrR7uYYaMH0y2
RW5XgnfaOXVIMEhb8NjSZLWt+u5LI6kEo5oGsOnGn2uHtKb//tm/S2/52Zgrcdgx+0QS/O8FBCDQ
gPq9cU6mcLagd5odIs0Ow4+/cZe26X//tN+XK60APmulHFLFf4tad1ppgWLnNyVj8edQlG9ovP/O
hE/M7NdY+j//++dZy/Ly4RlQni0FOZncVvQE/v3rJVUGKSEq1CnxfbxEeFwoifdmQyJC0S3NjmVE
EBW0/QPjuVzi1nxLstsWUAvvI6+qdu2jDMrnu2g0K72YUE5OVQMJ44Wyd1j813MbqMegwQlt0Mn9
w2/w+wKqHbUsopzEJF99+IDyqAd/SWgC/DLDJfKU9j28sZuJz/c0ut54wJP7RTIIczwmdAiqupWX
jfTYFjniQPThqsz3jU/qa2pPHuMM56qN8pMVlcHrnL/5qpr3/33Jvy+2hD8vHF7edvb7j++5Zw24
ykplnWg10OBXTDsULr8DCsCjiT14k/ebCXWXDjJx/u8ffffEfvi8uZNdLLOstbbzcT90ad7yszPr
RK5rtq7ymWxZjXKnr5OzSY7Byq9h4pqtLld23DLrWjS19QI5RePX/+FuNz+455elDIMMZnBbKMdR
clmh/xFd3Ysol6HnmORJVaxXi3poXjQ/N+6/cD+Xb5zKeeCoDw3y9v7wZN/z7v/9Xni4dBSCOpeB
ze/LCrMuLfJQnEohvtITLFGOyOmL0vtMps8zLKUHqTJaoP4ywhE4uajzGZKEzrsbWQccjub32nQP
c1eoxx7IPOf8yKxLPJCoGQK84ruIweXjaJsgbigxSt8+3UkXSV/BK1Jghaxe7FuVO4DpGLmVaGof
gijYSvosKwwjapdVkEmayfG2UZF6m9jOnnvZHrrKy88MJSI3XauJFCqfFexgl6hmSe0AkxdaSL8a
ynSvNtnLzPw9FsGzNYMJjj0GhYPpH4J2rblRyLIKRmyzlrMfRggMQWlcTEkKwDjIgwFCajCy5Lk2
KNwoai9NP8zMxTyGnQ0nqrgTZAbqXl9yN31pg+TWNQuHO8zNP9wu1nI7fPzAMEJZHtseB4j7YvaP
2yWPOD1Ohq9OAZEo5zlRe5QG3+Ow0U99K846QIaRTGgGYAKupob8kzzOX7vRV0cx1wyXacEGFbpi
q0v3YPfpE6BlZFhSApGt1JsiOWmFQ8H6w4Wr3594T7isspTHnpb6fif+48KDtEe2Qg14ustEFRqT
2Zh+EcihvmdZ/a6N6ZSmyr0m80wwTZgyk867W+st7I6S7RQJTUb9taAjyKVKozXdZ4l6sB7XDDvl
MQkK+orQrZhWbXumfHvbB7jblswaGsZapvdFxgPyetPI7LNMmeQ7yNRP5lje7pUVbBHvkt0QK7Aw
knG0Ta2IHjKz5bOdyScoU+Umrf/CvVicN2MaMSlkyTxUdPDqYfJ2xruWJaaUDJ87Oix+P6p7yTv8
mPkjaYO4wQ5Fi85LWcPXPyxp8n+5K9ijWUVMICPijuj4x5srqiace80WRmSqR7PnoXFbojfhv6zh
7clV0GZQBxfVKFzW4pRWi0k6RBSReICU6uQPq7v525bqSN59fMMcOjDufLwekPYMLutpPvHxDke3
QVLhukDERf0Q2XQS2qekzYmDhjFhjaIkdQCleu4yeIvCorl02FT/UOn+vupzSbiapHAcj93yYwGl
ZwtNNs3DkxVGEpmps6JHz8CQeUMSmrRnlgQvF2TIlX7/dFwg2pnoLdDrrvwTsuC3en+5FrTGppBL
8ao+rPkZ7pyy8cUEsNPEF4g74di01T5iDLgaOj403yI8JWDuuWkdw4TowbUZQ/kYJClcvSq7Mdf3
+W86e1Nx2uUwScb3PM7vf7ivft+dnIUtwaEEcxMHhI9Hs1SG0QiXeDgZteWtcEuKYxaIC+pYcqkY
Ox5owA4sMY3/6PseETj7quDR9qIsvBjRsyTaeD246i0M6vpY91G3qmudXcB6XkOAyUP3XFZjtma5
e2i9tnxhhcjOTCwxHGGDtzqW4SJpys1kJ/V2Lryvft7+JLEr2xPT5O8M0WborEp4zGGOIFzFNs3F
RVgdVn626zXEKo7We4lS325cdVSVJNp8ytxta1XNqsQsdFYAYS2UaTu70+6+a0jF6003P9AskMiD
HG9HQlW0ARc5PfJMAyeaIVrNykfeaJAhZav8PErGwveXsoUR0E+F/XcsfMFAD/WrbC8zbkncIWSU
zBMShB7yr2u9mRPlfJwEb5kFhKLhiBtE6dawW/OIg/NXLdCD9HLWa3ovV1hk7ZrAEO/xvogS/5ac
he5fpqr7KooZb4SxHVBaXSLTeG4WSkkwoqUgfeIalJ8Z+Md4Djzv5NTT4X6Sjvz615ijYI89vPYl
O8E6nwPzwUwj9rjMPzS2Gv9Qc/x+8yuTkz5+Y09JAuiX08Y/1qooxyGDmgtoUyI5rdXrew1dDluN
B3hnVAwQQKT+4Ub+bdt0lMljb7s2QwpXfqw3SYmy2n4M6xNkwXYHi/Kadr13jomABURIMOes5b5t
AbAuqqwMM8/fegXVOfry39difTjgkPZCqWWxE2IGU+K3ZyrH+mFWtbIZTRuvlavzCw8RW7CiYYvs
d499wz46oU+YZjdtFr/GTNzJURWu9ylOjF1I0mud6+EaRfl3ChEax5axLhE6jkZG7eQxyp/DJ8n4
b1OgzCZgrd6RmbAtxtH600qvP7aXIH9ZjnQcye9iSc6oy970j8/TTplU2oi2T+FYRRtthCYZTUqc
wFLR177/Gcuiebp/lRAJAsckOg4ubJS4xQm9un8Jto4vU52lu0kan8YxmU/3l4gqHok7capprTb3
bymjoHlI64I4hHY+WWPCQKFtDxIhHEOQSm6SBAPFIwD4upoZpsSOPEUqJugkLMf/96VAmWIENJ5x
jkuIRXraKqf5lXmTQe4szAvVkBZbZ42vCN0p4N6QlbEdUpkdbJUcYlAJJ/iNPnEgpL8QYTFno85X
7fLlhFmIgcQpX17uX3kkHQDlzgWvuJMpVqV4ylWLWQYCYesD4E/9KjhwFk0Po2PvLS2Q2YzhS9Wx
abGKoZirXrM2Q2hssAuE1rx3w7cwC9TerbCzMUtAL2440cqqw9e7M/Nv+xV6QSx3Aai+ET9QNzGW
KVO7uhnRN7OtT77MqofZDinAa3jFEpvWSjTEWGcL12FES2Ix3HiOzd58zUOg1mhZQNskjApSBqzm
ZNdnD0/Qnvy6ZE14m764mdzQe/Z3pQ2jcVlHp6G82TGU7zJI9C612/DQYhS7XyUz8GvO7P0IBzZa
CzdXL20ChNhLuBs4vjCZRyK0AWrUXgxZdJcY8ROHC8jNvWXP67ql19Tm/c33K/EaB4IkIbTDte35
IOehfVc8Q8KoJPtSUxqbEKYMaj/7GuRB+lgB0VwVCQosZ3Cc492uw7ZlkBDJ6MqoSYNI2xx7+4Rd
HrcWaBOalGMeIl6VRr4PRyirQcNx2gPtuWuav/DOwr4azNfBTuQqqQIDDygt+alQ2QWVy6J2UheV
oDwL8FHsW0Sue5xb5ipqOT95FdQ02IyvCMasLQgV4kFBLBcJSSKtjgzmP8EnekSPWK1oQ5n2Qaeh
ebQy+xBw2EejPltbqGenKRqI8FgleWV+yTP1yc6zL7oJEJbCP1xPuOKhCdY7o3fVgWw2rHxBAd8d
i38Z4uqre+szwllq5zyF2QOQ6NCE24EfGnf1eOMyV62DPf7vDqVIkB3q+rmoUKljJHu+G1OnRZY7
Vt4rHGeGcksvU1H6XWBzPRYm/OXcINpID8ir+jT6jBK22vea2+juLvZR2N7sngmTETnRX3X4TQSz
s/caE/xwiL5vEmD785hsOJLT8eMAeyeF3HqaUca8DmjEV0mUhoiT+GNadVeMPCarrXDQjdBdcLsB
UUsox1tUU/XLPm52WaTjQ1OJi6eM/CB7fM9xinlxxPC3tYksw4XtwyxMJT9+rl8mK3U3QpGubSSY
vRxA6jE771onjDyLoz055QtkhmBd1lXH8MQmtm5mwpqni/4I6+2m5ckXWE4REKQHaHnkEw3BsvWS
rem1AglkHV5oloRHO2YVagjSoL/UGbtaErcAu0lAYFHpFZQlzRyX+mnQbPguE2qvkCj0cBach/2U
/CwTpKJo+8qLiKJFmYLhJEVYefHyJ04q7YVWb7qlAemtKzeWO13YZOwYRUB+fEOV6QTVK3XtutC5
/UTFhGXFa65525kPniR8M6meMe5kYGk71pimmdNN33o0VOxxOPP7hycnt9aR0OMtVvl0Q0EVcgfM
q35wq52yQ30zgsZ8/B/2zmPJcWXLsv9SczyDFoOagFoEydBiAovMjIQWDgfgAL6+F/iedb2uGrT1
vO2a0SjyMiJIwHH8nL3XbjiZBNvZVYwY85jig18auOo4CI38U/zEMUOyXv+om5GeXKVecpMAWYWZ
ft018RUBsf+c57+5MDBhlZZ/7Ep2PewkRWxi20TMa0PPfnCGaEAIdSNbSr7Qlje2upgsCHhVcSRt
/FSORzCgHtaS7ruYyL5KSytexUSHr1tkSae69p+kPjp8pN9JHx8CfDLHPEAENyF+36aMtUO3ABnu
tEP5WuavvbRWI26rU4qafD8MzZEpY0bsCZc4WIeAu6sGXaNnU1Y2LClPGuFhDdElnlEHV+LOPQDv
eruDH/ZoV7T6uoYTv24qe63peNJ6FOaHtKz0QzyVr1zyWajQqPJp6zT6AtljSELftqImDrAgkape
MAzexT0pVnGt7tNUEgn/0FqQpwbpdBr2wU4TDWez7lxg8P/NY9ibxF2E6AJwSTsjQDFUU1XMvBvh
bH2aiEOrRbR2K/srEhNgud4xt53vUDcDWUN1z9eQNfpaQnpgAqxwfmm7uMAogFtsvjCSpNGmzwEJ
CmWwTbAtb3DFlLtoBi9fBEZ+avUHs9etC9sWtGrwaa6qJVspQta6EIasjU/Pfjd27br2TP+MgI7g
ZYf0DqRbRLNJPvqumLa1yMeDYwk858tbMxROV8ZCa0G643NyjM+geBkJs4T6rEHPwoyBdMb9iHji
ZjuW80y2e1h6srrNU13tFIEaq7l1MZwMORafqPcJftGNDZ8kiEDPwUs5ycUykp47wpCYvo7Ztx68
uUTrpb336cLbkA50MzxNpF+NanhGpba6a3/rPGXMkjjfpeeiKsyK5BBo3YZUdPuhrOxp0w7tjS0l
FG6x94dgPhj62qaUYmM0/kHOgfuwlI8wFGWo14azt3vvUuTxxaTHfTXl9DnZTUQOZ3E2pR7szbbU
V7OF1DbGnrjqSZYm4khtSOl29xLzRAh3jwxSIjbbxE5X7kSboZNDwq7ZPZS5MNa1sJ/vY5ke+NbB
1VpQz1n1ZekoOLrBPXeVONmL2HqMLWA2+Znot/Zg5j3j5CjGaD10NsI8NZKTNO+MslGwqOpdGifG
2Rnc0+wXf0SXBZcIWZBFg2fXze1NjBZh93EEkjOae8iwEbknp2oKmgv6MiTFdqMdmDwDedHbYEOy
EIw4AakjhiAwZU914CcPDvYJYzL8s2jdtU9M1rqN1PfdWQ5jL/RFmWzaWZ4F2OrQCSDIBB0R6Msw
pFtCwvohXwthEBCPtHUzpvSIahrRALU4ODxdHcA7J2u/NB4buiNZ/1uHkYgYgXSX4JCiKQmTqMkR
6GG4tyus926D9V0tFkYcoviEW4tBXfILafG4bzrrhqK1Wk9Z2yAC6CPSHwJ08lijV4bw23OEPXOX
ms53GlnWgzPLxagESlgvPqJR2VvmoWSOAg9deXh9Ur3qTq3nPgdFs8rtTDtGpYCyXbMDzRv1XFlS
P/V2vGaIOq26ya5oFsu9ge3XpDR/orf3Uk6mTswMehUV5YciLRzG28OwmTwruSAn2aoZezOAEu9s
9B3GE9hnxDs6xgZTRrHk9JZsmJ2bq6VvLOPtUdE8us5cjC3krQfLT1hAuvzSz05wpXXipggoUyaC
CCwZ+wk5fNH9I7Xo8Q44If16vN3rUETT2yKwkjP1vsUyjqRbE1270TjzCSWbddSFMZrCnoNztte2
3fUHRB5yHVv+8KgF6qCPsf7Q9YRMBjHU3sYhJZg47mum26DaygLTzIzwDmYBQhWZ/iK9aj6Mqsex
GpRPrZFzQSu1Zz22yYSyiDL37AzxiaMwg6fRIRhF81QtCY2G5i5XzngfNfyskejfwZLPohzfXENF
T3SL0EM1uXkdMFnTHgIwM2USMV/ul3uZs2vB24Q1b5hPqdTnq9kDHmhLpX1NVnHFidS7mvc3ImW6
RVv1zX5YW7dmd06JJyMogS5olxuHNq+ob2yODVKDakwtB9ngPBpcqc4W/tC9K/xf0AFMnGMn0TEl
m6OpJHBRNBvbCSyMG9Cd/ikClsAJEI8yTsVcFLpiUkc4Pq/CMYlebKpH1Nj1IU38kVFA/+hbpfet
OMGCGVtQX8jqGCOOfGqgWresJoc09rEfj32GQT1arhlstUYofJn94QqNerCSSJIb2RjrDsnaUTYi
PRCGcYsFCe+2Tfqxm6C2Gd1Q1dlwiwebcy6T1sWbuSq3SL+nNIHjaNnXwBnxgCjg8hNe6iAtghff
wuOIvO+hF/apUVP76MhGPg4DisihAb6/7B/ux61CE75SLQwXCTF413sWwV6qNS4k2gRvXH2CjTOh
h8fos50agAQD+lgIpX27DtR0mDX2eeyw38jageBMkMOKsOtqxzfzPraVw4yO1TbKiOoNUIdWbRk/
LkiZpkUcP+WjDaDJGp/LBdKp8mHvFhi7aRv6z4X/Gc0OABRC1RX4lX9yRTitidieySW9jwt6E9sT
RxvmxTpijAi+PZF2s8kq0jJpnKG5qsZDqS+x2q0NomYgJQiv8abuqQcKYQG4KPJ5FxQKukFR22cu
NRN8CBMBUlP9pZURbJiqmCsJ6nmlmeNEcCOuiGh0rG2GSO/Bqq0tYp78VDJsAoMJfBjw/3FkyOI7
7Y23Q/ybTUiY87zZdQFSjVHviIucpm5XR/ozMPnsNNGQvre3Zpn8rgZmuAHO17Dso+yMxZql2XRf
GMG/qGq6tBquLpsKbqpkhuORlDdNJu2+bvF6GjuNGLBVt7CMZOa8pWT0hEKCJI8WVxNWfXltwFfu
Kmi4KCj8EwvJsMNf7W9Nml9rwga/za63QJINBPoVKHfCIV7WsGrSXnXky7HDzoC4uXXhmxeGZeNn
QSJBNm3LonApbUcQ4gp5e9xU7LcIJ1Fdlx+NjsjZrqhPvsh/xZ0g7i0ecXTYTMFqi3nYHZHUoZ/d
INtKwi4PViktqAtMnG0FxvjRyigko6z9NSUB0UsRuiw/hb0dlXg/TeYubjqSls6A4TTEnXUsU4eG
We30R8rh9OyUpzuYfhSJInpXBMC9Uw0JOJgTlyGrk/AZVqioVvQtsJuN6tB7hOykEbHGCC73o2n+
9drJeSh1n6BvfBHSxpMipkztE2SZpMVZXzaK443LjoJN0zCvBj6/vde+KRIUSfDgst4r9XQHQVEb
6Zz4QUim2D8xE0jNjUs0peEgkvZBc/oXgWpxJTty8RoS29iwk5gCy754oIUcqXo8K2c8+uwhjg0I
sB5l3QbFbw5Vy21PXmZeDeXLJ/bnHJ6LQbZML4NfHv08sK/4ck91T5waoKz4Rv9+PZBRv/EAkK87
D1klEeTi3IqmXxWtuBpNP733WzTlYaOTAyYRotu41rxhlhevd07xkPDNg4fYRk79pVr+4d166Ki5
Wo99dc2xCq2NGPWlwFUR5n73JnrrZcCGjM1oAnZir7wsAhMGg2jFyv+r1BI8aIUpHhQ/8xAo502r
gy9qlVDYfrHDVkuZS1OD6MAKA02RPQhJyOuyy2yr6Z+N0qJxrUPlGVtpMHqdHa5d+tK1DIbiIsyE
grcvniPrxwDGhT1cTJRVzl4XtfnuR99QFH8Rj0cyOhlGm8Qs8EcabPtH0/I32CyNdSQ70r6Sch/j
jslnS27sAXZMEiQPOAf/2D2FnEdjIHQN4YRRhyMIwTRuNfMlh94aGkbv/pkJBf8iczV+qEkWmEvf
eAkKN5Sx+2kNznA10+LQ6l5xykT5FLdsvIhMgvsSjY9qIv1aeqB6u5wkdPDo/iHtzJPs42kjleV8
DyS+bbTJORC1SUQDGZcc8rUrxwMDXnOtpXiM7xVczepqpEwvUlTH/EkBgjYgjN5A0hB+wd2se38T
g34UrkyM3gCY94qwy1CiWE089q+1YtkJpPUhOdbDJJ66gzUPI84qrdoE+rRhmSBdpFMnc2IEOhgw
WRlrsm4iIAP+NK6zSLcwONCVGDO7WIMhtrbRxLE59OiMqxo7C5m2epk9B+5ir5QIB1H77nxha2v0
b83K0qKOyjki+TPKHnCNqTCO5gr0DhaheR5/PBc436xnAR1B4vDwCi4LuvzTZGm7hyWC9XyYf2k7
uDw4foILqUfq6CpTrUYrGdZ3fBdUAdhJI7L92CTCTZk0a++iSQbF+dGleRnmDkAXJx53ttfShWVb
51eN3BEUyTlasJ3iEuQO6HnB4dKvGvKNGdfkAnb5d9+5JGuh/glblyA9n7rpkNTdo+oCi9hbj0vK
pN+bpnTyluf0djobpRGvLacatrEaPono7raqIxcoz116n57XbqDJs9EbF4tKpxDaJFIn/JIrft9B
kqjrgUDS6VNY+MI4JrGhArUbi1J9uNI8pDauZ0+/YKIleqo5VCMjswngENCVFXDT8YbE0wu9lkmp
3m7G3rQOEYts77vyNOv64+znxkW1AEL6VsOxrRTnDhtRf9nsFF30q1VQE/y252gWQDZ8R9ahHqjs
SLBWvJp9dwc7PjtBry/YRink9LXYMT+xDg32oHCGmLGPZoxVRiS+eA3zi9lvujQ1zlKJi6lG90Cw
4x69rbwFx/q6gtji0i1q6E7hajlkuS7X0mj8tenK56Yw5VPRZjZJDB2tRK28tRdXOfajk8fn1q9/
637hb5rBFjsfcQKNCp90ws4xXgSXqsOCja5bmOkOLDdF4o2KuCBgMD8gaZ6e0gK8RT75i34jfcie
CuE7J7cvjDXLx81zJ3ABSsQrM2OJnpPJPVOJEslND3lttTA8Mminj2hWGdIJAMaOqyRnYz5dLVxu
GIcJCsMHaT1qPoutbUoSsIHMrBqCh1fslR1GEcuRK6DCYPXtd8BPAXQ5VcwgXNorYNcwGhqVbMrR
9La50XNd00za1UHqfqrpj5/gztKaiC2mORYXvS2/o6D66h2aJlPxIsk+fzWHGbcp+kewHs3JdIY/
7PlJoKzwkFiof69crda2a1ZnCahka+HaDmlrw1SI7afWcTYzC+dzzWI0Jf7RoWjaJqP9q4Fu/4be
4MM3mg2Y3/bHod8Z569+5VvnvteTB5sF2UBTRhwS4wOfdsveqeYfldYJ1oaCyZU12G9R9MmO6KWk
Y/RUx7m1ThNo+32hM8lIp+2cJBhMVZrvKejPqqKdrmXR9Nw2OqcPuQR4vEVPiqxyQN7Rk0rcWD7i
8XozKYEerOasmSTKGdVU9ccpyXumQeItd3q5FnkrCFjkYkjO43gVotYflVF94KdrblMt/1Y9NDJT
ZeQVKs17nydzIdTN2qWe8H7kaibFlq3XXvZBRgGlyUs83nooSPXOK6K15WWIgmmxrSCQsFa5C6jA
6UR+blFPH6OUkKRiMo8zFhn8PMhkDyg5aXQFhR4mZvWssvE9qrVxm4DQJelKnaylNeJOw0C1zWau
rNvpgo5uupgsZWttHOnq9tNr3sf2bZh449DmVxNCUe0WHUPoXgzPCZbNvTsQmn5/ODVR/6wHBzKn
9WtRJ7vaq43XOFEbz9TLz5bpyq4AU7Fta6N79UR5oPBfDy5u93AT4VXmeIRQAypS+zaIm1VAT96S
ABu4H/gbIgGcosvP5YyMLCidg9dBn2IX77vdqU564MP8bBwgebiMpDP8DuDreneze+K/n5/bEA4h
/nf+43q9QWu5gxdyci7mjaTLd/cP3WCTZCkY6BYGf0gujI3WHRUEOZXE26+dTcAqDB1g2oM3bs/K
J2v8GR076XcZWerQbez1ZnPZXD4vOMvCbz80VlE4bsaNuXWOhBnc0tvw5n9Yf8HeUPU2LmBB2jkr
PKI8zJ5Et+kdRh+bnACaXyPjqr1+IMfypm7mi/xsEa3jM8ET5cF+WtG4juQaJ5jWbXu1o5ePexUl
CA4S/ZJMSxpjk7wkfbMlzkjglmJQ2Td+sweEOOyirLex4pOGmFmTdvBVdcF2V1/8PvlUdTlyorob
5tbWr5xCIKSc1UCD5t4+rupzkQ/qm/hjc9WPWv0wIbm79Up/m+NqK9VQvHMnQ5lEdGpVpsU7neSV
0yJBIEJH4C237XdrcOmYZZSbWXWyMHxU/BLP74RghXhspu2tU2scmcdbDrgqer55j7gpiXEm1FdO
4ni/EXYjjgLc5z8feiTKk3uF6yczs/boQW07RkK2x/vD+71ccmj0ZXk2GKcdmXydteRc0rndiiV2
PGhcAoaXe//tYct0ZD87wzpbMn/rcgl6SWLBrcG8bDsW/tP9lTkCq586LR1ioyQcOLPOHgPC7f3F
e1SwGOL6uPwGSpnavz3fVB5NODw4lTLK4/0mJm2Yk5ub/3rufg+szbLsc80mTYMrJD+TkAkP3GMk
5tX9V3dSko9tZrqr2Giw4fTNkdRcwuS6opUnvTH7XQ3ebXacf727XGIX7+/+357LBAAnoy0IciuL
17kSybb1TIxMMiFClwsaRChNENm4pClLbJ1Flc07dIwmS4+Z4BBiUG0W+r/f3J+LvbagpVeftOVT
v98wj6V3SqoBt6M7grvRkEhYOqv+sKSTUwfV5GXwgxTj/X9qB/8/2f//Qva3CNNy/k1c8j/I/i8/
47f8d6z/v/6Pf2H9A+sfjs48Tl9k+ws+nzdTP7L7z//QUOr/w7XMRcxvmGjRlgC8qm675D//w3L/
ASBisQODqcBpvQh0ZN0vL5nOP3yLsQxaMLwXsP/d/xesvwMC9v/ULRqG6ZC9F3gmUjj0gvcMkn/T
jtCi0QZR1zqTzZa+lByeaZrEIak1TVh77gPJA9BZouapjBff+Tydqz5Af+XAu+SfmEVzpsCpSbf1
tw7DZ7TK38AjyADTvX1Tz4yPhpcAXE1oBclj4/jPipWlrennJzPknSHpSQG1X5Fd16sc++zZsdrv
Su/XGo0sAUdiTM2ra3ihlRpHI6thBDbRvvWLrdfL97nKHbbn1TnHZR1GwnkUlrw47ciItMKQ1wcj
uh5h3bjawfuV8075+ZbsxZPZd0BAwL+32u+MZv3WJQsyVCxPJRwkqGc0kGvk+IVRbmbv0KYJKz0M
JgjW8643+reSKcpscMmxgmqnaemLJE8MqZ2NgBD6/yxUF6oUvY8eE67ac9mK5JfwDWy09rn3PPBu
ZnJwPT4P8ru84Wi0x3rwpmNaACirQWetFZED5DLH5gMJzjqNDoaSyyN7FObD/Z7BxunA7PoBnT3B
avANKHLTgOzN2OKvsOWZuKbxJDWLoSF0Tir+QLtWTh3TU53jW01/qqrVfJ4nwucpX8Y1VBz9Fs/O
vPFL/J33h30didtkh7meBvAupmSTOqn94g3SPNbeYIdOOSQPNCffaXtoVz2Imy20tGHlaX50vd+0
/qRdG7MmFfkXRD2PLYxHjI1fuPOlhNx2qkpM8XbJczpdJS3iW86wgtgrq1yqgRwEluXU2JBxbCcn
rgnWyuPwxj6fLzWr5wElc8JEGylchtEDA1JTefA+TD2HhNxQL70w8wPiAfBiaW+jLNLNcVeo6ha4
uvbALqUHBpMmu4ksg3XvOd1zhUrs0dAvQ3BIbKN91bWaG/0rtubo+f6AohCTZz3cPCcJDZW5r0MJ
ELnS0g+9oJFh6eyG0A5lH3OjI6PEgwCg2foYazm90Ip5g64x/MoUm+Bxtu3HwY2IMxLVuEkina14
r/eniWPa02LtR7gaB/DYXAaBYHYoIE/relwdg6p3XhCJXQI36y6urtJ11ZrPFCDsXygmY9X0VEiQ
PhlpJJ+14hQvAmTHdsl8enSfEpVnX0ZkaCGcZP+ZeKtmE+seKXQKTAW4jvlQZJCUBN/z4xyB70hz
H57lHB+aIY9+DeaSbTpeA3bcIFcJosFBq219aUl6RTWR5q7J5HnsQ51J8W4kgpu6TsVvwOzsLWN6
e+OPQfxW5rSbBifWt/dXA2XujH5hSCCC2+dLa86TxvuUazXuDAsRUItJFuVavEjFhj/lN7re6Am9
+TLmF6eiHIKLHMuUME83gKOEtDAxTGrWSjYvidvvoMnbG3JNNJjk8/DiR2RZuoP5Gpg2oPQi/i4X
cE0LfPpWG0iTyT4CYlKONlG5DMJFY0HX8OeWhSKgMNTU+FyZILsdjIMKAMM2W55XyTCzQ5+Mzf1f
eLIN9u0ALmnA/zJ45fSYt9746NideqjS9PhfT/Fd5js4vKfUhVsgx6p51xur3M1+rW3uD6FKjciF
In6rMj61S4npgDmJUO0+OnOfv04osdxcfTEmmh+USKoXWS2wB6JR7o/GWMVrMyniPaz/1TiN1Pyi
TFfMaeLzlOb6e6kzamSbiuFY9bfWCd4cHU207hZPJKUWjx2z90qxmbbdydlAYiof7HYsHrR8WNWA
Irc+qg80TaOVniLzBUOhOtYphIzai5znhgTgcEJ695MEOyCiQCsExABXa7BwF3n1UFGoXvn+EIQN
Q7LzpojiP6jfYluTz1pllMxCdZ14jLTZek2T7umE0j8Y0j++b1z9Qtd+j9vecA/Qm6Z3jXEu9ORC
X90fgrdJ7HXbCxNjru19FBxViLnydzsIgpNHYUv7rPQ/VABOUOfwYhDTWBsPpdZHv+GS337oUBNO
RSrEymi6vwPAzSfTRUOjyuHNJRMREIhRor2OnG0QkCVgx1r0WBkOOx0JoCjqPG8NNsG+tZOsVoPO
KQxUHfRZQA7r0LfsXuykeYOpgSfYW0hbaXWJSFO/qrkvV0nsxUd+5ezVcwqiS4vpw4yCdmvYcfrM
qIo53lACqSPPVSibtTpymz1tMHQGWXfOhT/c7LzROM2z/p1YhG2W0p9ztT59HSVKV9ur5IHBXfpq
toKgNJ2/6P4qrhUPMx2xVQsQRWeb6cKGvDlu/2jcg5vvzy0PUYbXm6bU3wjL6h785eZ+T1X8Pmpw
kk0HkuA0euZwut/DoB1j+2JuWCbRuCGfVkfwx/KktzB0/BTLWmqaDZPWEtoncFkGaGrv5fIvHgtj
Fwx9syps5l5sKbgMusUxraJ4a6BuDWc+BI4fuKfkDhIvg2wiEJ8WI91Dnsb7pND7Q1mn2wlh3I6h
LlVO60VnUjxCo+oAwBybvL2VWlc+aqyygE1yY6u5P8ZMQWRzUdiVOo623JTiNORNwbxGf1ZRmq2M
LDL2M4SVtecTcVznDWhD8RkDCDbiwdwwYVZ7R7W/WIRnXAZacI0nm6ZG3b8LtpkPgz1+2wJ5Ws+0
wnO4PvS5S6ru9JwOBU6OIbJDq2MulMMy9Zh4HS2PNLTsBS4WK2pOEy7Bu9qOBBkxXpat+BulS+JD
q4Oh1LuQuIeb1pFDaJnDH4sxYNGOEoWNAY6IqMuwtjPELZlnrxxbfsxozPSsJzoIFeDWcwF+0ACM
oCdAEgya37HMC2KQqjetw2bGWYMenXnogmNJgzdLmL+NUntghnfR9AiNqf3pN8lOGUAniRhkYKN+
vN4Dvi+YSqap+xr38o1onh0IOZdGN12fZvrJG5RxDt36vhvfnaj5PdTusArm+ESp4aECXesM8TqA
pipJHuO5xum41ZU+kH0bfdUBI6DqT09KBgj9fhW0NK/jHnKL3ho7Mh63k5rInygciZQz/m0ShEtf
3nlkokWk0u80az/QSawJNtxVEzFwKi1pIxVHoRoaTo7xjmrsGUzqU90HwbZEguPpfzG/MAp6iyZr
Yeium9jB0qohRuuu0awd28ljONJsZuq/ebiN0HL9lq6FCQ94sLTvXMlHPdYPMNdBMLj7yQPoxkoc
+ub4gvIdfq7GRIn9dxUmOOFCHC01jPt8KJ4qT70QyFUiuMfjY2VizdkPWdV3f+OZSrZEdlMGZwdh
Orj/GGlD2uLMtlwCya11bIvX2mNfG3CtR8jdiKuIAZYB8jlTP+U7VjWANlNIItjFrBSjFVtJlKxY
etGtBnokdkngXWXQAEe0VhUZSnQ9uLeU3anOAlPGHw4Nw0sRDJ9eKU71XP2uOr3ZET7yAnkSS06r
Mj5Ga4/Q9qwaEYWQn5c3NxC0ON6qCqabMdGasTL0KkSBMInn62mT/nnKy1OpZ1lY0Y9fTVZDY7I1
thzq0Ht8F91+rL/ptQXhxKPVHRAFJJzscyZ0AEoDf7f00QeDI58Dc6SQG95kaX3K5X0Mw/kkY+RC
1LRaMDcpCvEfQYoMJErxm/EfFsp+AU+9emXwhTXhV+b/4Qpwi9qWX7WBAwEtrJL+X78khMQ1z2YH
1lavyhb4WX/LYZJynXTXqTZ9D5b/hvD4Z3DVz5SKs938SAnbs6zLM7bVgyP5yp0i+Z046WOnYPfV
TvNtILqGN8R8ymVeT8xzOKTNl5txLHMdoL0/7uskeaBg/jDU8B73zpN03YvfBI+FOd3q2gIPVo6f
ut8/IDOmi6KdKI1MnEjJn8SwxP0ALO0pCotabmE/QjJv3GtLHls/T5vYCUn73MRgh2pf3qJFv6Ba
vEPFjHbGYpamNHUDeXHLGvvL0dNbzPXX1SrS6EcUI4Psz7G092Kwko3EHKhn66wtb/ADm10/I+uO
iXNoy/IaQ2zbdvRj2jxhgpfEa6GSdeN/2TkzfnD8P71PLEibi5N0L1qZbZKMaE2KBnLTZzffWyq9
YkTqdq4x3PypB3XUfkVBf6g1D6wZI71VIeWW8RDqk2HcoC83EEGB3IMTsJ+Es5Fa/Q2wukfQDkGp
Qkl2Yb8PsrJpqTdqk2qJ/bHh8xkE80grP0PtEsjk5rXRS1q3f/NJ0m7FexRaxTaybf93/JQ9+731
7AZV+gLd8D2KuLTHi6Rei1DnOrLcUmVJwhM4pKoApeRsVldbdO9GYhdn2sZDGKVTviVbcmzXgq0c
/H2C7UWmP2nFS2oh6DGdxl5jPLNX/XBl52evY/hCFF/jBPwrPdoIE/De+tFKDJmz00Y/Ye1230g4
gqHpV1cPbdt2CGj/65F3yvnWThp/qeySw2QNMQjW4qppigAQx4e07ct9rJdbNwsQ+NhtsG70bl77
LP0MOccvFxnOgX0ikPkETKSPtqp18k+s/uaxJbpqjbD9D5PIlpNc89eAPHFXWDZBSrS5C6MTH7Js
tx350BMb/2fEAUNIM/LbtCy1ilEwh1+OZtorP7Hnfeezb3b58kNhYSmuER8nU7RlW4uUtPWf3JKX
4tZ6000gZLLFqoYQCnunf2WmxGyeBd4rkIz32rCpsgi0oga9XUdqGHRH1Dls0BsEJqROkeUQpOs2
SD+coii2raPgd+t/E7RhXMpSrPh5GW8MYbOxjoOt7O3m2LpIlpGeEuX3X4/vT2IHfc+BDCFw4t+p
smqOrpz+57+7v5yRCsxuTOzu/2tbcHSnNCP+21veX9QjKkJiV873t7w/pQTTYZikIbPKYRVZMYnx
HrMXkgpZltVOWs5BtfUlYz7XVeoHnBW+iUn/oOHxkB6kpkMc07pDLbur3bUHn7YPxgsi53v3w0mH
X0DVf5ig/wgGgGE/RWu5zIOV+plzwq9JenvhInYqk5UIunHVldQKjmnrIQa/n2liEuwn67YxHuop
rVfDn3muvW0BHZxOqXEWjbu2UyRUdW/pK48MtRVzfUBRddchmuNmmPJ/3YOs7CONFzD2e69fgpjW
9xfvN0kH/XVWzisqZhL6zPS7TAr3qKPIG5Qt2K56YTH2IxqKLggzwjBC3UZ0YkBdpInej1yu/R7W
+vK4YY9/bPp93pFN5RBhJjMcJ5WsyUxesiSDJDnmblFtLIfqbDbL98KeCd7w6LmL2ajCKsm+Zh8a
2WDF5kkfLOOfN+b/voeDjDxtgXoVw2d+8gczP2AKCiszey5KQQCUddE85w/uRYQJz50ZvxUqPsm8
XHep8RA47e9ERq9eSmoJ+W3meAH9hSf8rCx9Y2rkkxv9bsjmB4wMSI1s8xzjsrAdSHvgHdN62KUj
gRn9ukjY9HBssElBumKemNeCQm/MTWmz1ffSx6GxhiMwz87FJRpoX8KIuTJ4FSKK4E8zofuQUbiU
CI5DOdsCQQmKx95wTl7VHjvxOMb9Q1OJi5bi34B0bOjaVxcxNPEhaqVi49RDKPrky5j1B0t0nEtz
DHkfMJSutx3NBv3mV4FYE66MRWhv9eqCHZ2epk0hVWxnaZ+Gre9iBcm15mzr2Y5gGQiHCNknnwD4
KLvm8SiQdqDrb4mUHthQ4/DP+TM9juBKFC91T+OyLo4Ouyi/eJkmVHy2Gb0bGgMoLWN/MR4D84qo
Qm31ovsV+VoetmRBrbGn3Uym6zrMU9tq/uZkVAWFdvQnPANI2oBN0hFAQxKSXVBfGhb+cKRqcfz6
YFYjFOFmaA6SFOXRb5iQ9WexQNIaV0dlml8z4dWrurmiKvZ3rf05RYTHFQl2TJkc6+zWO5C0OtkQ
gOEkDnUjbsO+25VgacJ8YfDU5Tt6h83I4HpVpPDe2yR9af4XYeexG7uyZNEvIsCk57TIslLJ+wkh
S++ZSfP1vajbeOfh4DZ6IkilUjmRyciIvde2mC25JZIvdgEUHBz6vUQfeb9Q7m88Eq2DzsF5gefm
MbFZvC0Fq01rXxPaDtDMIMl2m7LrP63aPQ0W6TBZmn1mdQlKK6dizecxNMazlRdvUyS7k9lzcK7B
5NbYHDBJoYpvLOh4UfI1z6Zk9k/1aDabKecyVnj+c5aTnR5J+ZCliq2MZKJSjS8tcrtsKL5Hp38W
1rzP8uUTiBFyDy2vd6B61vSN8Vgu95iJjNDXYfhZE+NFXXv03NwPraQ+JbNk3I90jCC5okjvSle/
jjXCJob5FnSgRujqi2X1mBqepZuezAQNhWwhbVl3WTXX+PEQlJD5GRTY+gNP2T+dZp41EW3rNruu
23lDhU4UCdqrxQTJKdurvlDf7ZICFLkxRfuM5JNwvwantl455m50WNFsG5f0iPNIRfErOfOfAp+h
2WuXkyWvo/jJ40Q0FVWIB72p8aJb4QOmiylFHIEIutefLTu7sKfqPjYINyhGrtEETLTYSzuXaFsy
YgaQei0uL1RKgtm9j/wnl6+J5Sd71LkfUcZIHsn+EpSEBSRJfl8uzU/CQmEs7U8DD1ePhluw0I+Y
Ji6nHgZaXX2ARPmIWBQELCLPFwjBMXu67tucNW9yYX5td2FvwTZoanr/StTlbhQsKzlcd0y+xmsH
shXm+vLQe+K+aAMrgr7uacBOx9vC84jsylPkZUrRyPcFL3A5e5iF/PkR9p23i+f6VK2laoRydtCG
vW4whjUj87HjEiBjcW35C4oevILEB+3qxd3NGJE22RKfufShWopvCzHhNv40uIQhDAg4gl9NQVwD
RdBcgboaj8MU32ZquXMsijLCJiM8GZ7dhs6Y31jE8fFWtOtpKE+9bWYb3zqnAjxOarr3LQzGoJvx
1YwhHV+P7rR4HXX/jlT1TewB5nWpDfWY4IKxBUDhFrzdmtjKQM/RihkzFXSxdWIKnqWebtePWJYN
Mj2/CRxWhNyBjzkknxr7snBuasoc3kLymi2CnnJPyNos5k2f+Y/GJM6jww+VWDBrdKyeUDSPdlHe
eOmn6u35bKUJilRbe8Gg8Gqm3rq18hEm5k8dxtTN+DiuUjinTK9/T6Sh4NBvfig+HsvUrbcxEqls
0NmjeTetQwQcGBC67RoOK1cX7D86bTOD4XYJI2KKRc2uLWwWHcllMl/OhmBf5KxJCgaPpTaFyRHD
FR3JFdOufSL1jyiBn0vefTqKj2JFwkq/vYnFwHnfj9u5ZoBcGHyA6Ke23rrdJoYHe08sLp1GpyGY
+1f8949otjAkIj7dQJkjtNWibbROcmPPPsxcOwIHWWEY2Y9267xNdkt3R8DMpsGxJroOcBuLe1uq
egfaMIxQcYUcW8UmMkci3ZHQc7x6WkgaVkwdOZ+iDqMBm74fe3QImCBJNp/mO3xz/GulwmYjLS6o
hvFRek6LruOUzXZ0tqV8HIspKHsdOzIKGQzC+KvwmjDTXsi3Z6PtjwVy7dmm5Upd2tN80qFgK8HQ
Dd9B2tboaJCKcEXP6NCJ10W8l2P2NDOC2QB9ps+wrpBt/6pN6t0xyWL2kF45JYFbXkEdiv8c/FLH
y5tqUAs2yKwp4tqqSHEKDMMy2Z3ZM9cfF4OkID2JnEIJ07qzs4qBCPFBNLjh62deGTZDIvZpEt+4
WuJs03lYW685XsTE240FcViwbB87aU6sWB2KNv950Wf8MsOnbJEZT9aCwsWOr11Sy3uDLulg3g/t
9NyY/pWKmWUUrfZCx9ZeY6SmhGDPUqNF6SQp11kuaGk6f6QJkpilJRI5734WB/lcp9izMucjzAep
EwrkCZgp8Wa01Y9R+kHbHtn5jHnBGjCZGq/92k3hsvE1YUe3Spd/XELc9tIEKKTdu43TD2qXGPVT
YmGyG3gBCiAeLC26ygsKIVHW8aVmexBnOcRFvU43VdyGbWmSZqrs3SD8T8qbx3hhl9svWhjLhWyD
Yv6ZkuGz7KzdkLrUrn5qbCIByjSKdnoF/VEM8kn47J9kfw1MlH/vBYlhLS7r8VqrEwSQikEwwi3A
AfkjwiyaUSHFkrSuXPIJLpROSmwR1+IyKUu2D3GUPCG/wHk6QgtmwobEuX+3FoeQECVPbqTO1YTa
yPIw54Cqor3W71ie59Ae2aczgzp5uHlSbXrQ8+bsxqx5xEtstDyZj67fvFsG46QkPg7lRBNLfXsN
gHWHfZPIjA3aksdpzOdd2gKSVQkgIQf5JwEj2xrxF1q174q8yZ3WmzuLPr9onsTAXNpJXZp5afrR
EERXqpMHTEtr9uQUXzur0gPt47fsPfr/zPUq2tWatq4AIJDQ2255aSV4rZJ0JFVi8K30TdbEKUW5
/+xMfOJdrN4riVg+Gra+6JJgMKUeMLHf9r17y4b2IcEYZ4D32cyDtzUrD8i5br52BCbvUWHHgZq6
t56Uvo1IJUriycq3iBy5OIlrUFahHRErj+MH2Z2WnyG378B0WDTVs23ONGVrRFzSKdmbQ+8iQ286
hxIUylGz9NTo9hSWSut3joNnFfWZdGF/SbMPsV06YebgwFN99tUyMgMzkj24Bdtmg04AAA1ETw5N
QJ7ZYCIQKsZc2PX6NztKUlAuFMZ6RHij662u0OUJMCsYNIlLZPSwwjiVN4dSnz6BuOiBXRo36LOy
wJtOMZMXtHN4M+zpbg373roJMoNkBXX3BzTpC0F43hAIgZqqxCzYGJoKaLnfEdoWhbMg/KRpq2Fr
eJjw4eStogKKSfs5cs1ba4oLEoPoEnqCjF63eq1jrIzySWaQaRLixw+FigTCLQSRmKotA4Jh9+A2
Bhn3LDCncimuWB52KWN95yoqOJOZPJmkX2uYyGJL38F9N3dy4iKDvwFsVC6+UzZ/aJq50BI91NU1
SzaGs7I45sjck7EfD2VBzAT55cfR5xJHfN+RWvq2lgx7sjE5aybThrSYjmnuM6MrcCgXYjksHmWI
Y+FIMJYAlWq012Qe2pmZ7qqeEsHqoAorWXOBGeC2O2zIl157qTv3RIROvmuasEc+rscYwfWYhorZ
eVgI58wgcUING8IvWItqv9/Nw/xhIJ4gV0WFTM+KUC/vUiI3glZzz9DlJ4a0nBi/2btZfgnw8j6S
I4WHxyubE7p24FM3jGoPqFd3GdPJzdDJO/axO7m690XGpFbBfzspTKpLeuqN6gYGM3gy9tkbzSvu
Rhw+z9FwoodTN7b2RXduuwwIrtdw35nLjOX31yCdVahlIIx4vvdENayaSrJSE6EzWU29M1X1oWdJ
WPdZDOeFjHOhmQPOSj6uOLuyKwP0Ci451zkqt0KbOciEq0kN992h3owcy8FGIGm2uZ/of6oDkXv4
1JLM2wquUU7dw8I3IoYOayeHeWTsio8KX/4FNCai9rqLxHUfvXllh0c4uuFl2l2xa3hLh7iOkyPb
kgvNAhmxxLRDkEYc85Z8SAdSB0SYm1kul6aboi5nSqQP/U3Z5Yw64DIhbYdUrVpEnIpod5mzY+rg
Vi95cm96qKrbuJL7AjftrRfFjBI187H16zso6JJtR8KWU5mP5GLuFtJcAfVZ+lGJpg46f9wu9Px3
el8OYVQtN4V2ZWlgMjnuzmauXSEqQPkxdVdErdKXYA+HeCdFvrho722SPXovNPQvCu0JQ/PRrNnu
jbFN1iRkw1L/NkeFZbEvnnI0rmsviImDfNfZfDkNCiHkDbgC62bj5/wnF3OicvVKZ2s5xIMwjX5W
hsf4rTJ3M/lDiFuWA9SPWyJ9UeqRsBfm5TBtzNoBnFJ4V4lvqV2vU+0ZVXJGZu1eablLgpiNCMrM
aa3J1xT10H5uQKHrZUSj4qxrySvdQXYiQxcHDumwBhYZdhQV2r1ky+TDIrdTokcMuFyQaFSWJM4w
XCZm3FFgJgw62VxuLxRDuqDp1YdTW5ACrRbWvHphbW+YT4ovQQZagGg+3ZSm7m1LX57LPfHC4dgR
4qBVPXte6t9cKvyANf4tyliZsqWiKd+alREys6xC9nR+4OdWtBU5K7YtaasrGt/AuLg+RxGS6KoA
lh+XF1MjCOOUrR4gNTlYbv8TC4gYIkfLSwLXqjomBMzcOi0GYyQxXAdW8vUHcBRMndrJENk2miHC
4HJ7HOrsHkMMEbsYIrBPPc68GwJF3+b0fbChYxboULaJboSJ41bEQ1bFtp7Jz1rUuP6bcKKapbMv
0f9gOLqJYNljs9yx3S9JQEKQ2SyQDVXtkrNS519GwpRHd4iqi6YDsolXyfgdDj4Lkd/270uWHKik
dXdxD0UMhsCt6x8GVU+kQLCU8/x0baFZyCdXTOcesxwmHtp1o8K7D3kIJWrx7symwcppXPiGTu4i
cQ0TtT/1rfegnH1CYtKuzsabeW6vfAAWGxRIB4Q1chvRxA3G2uj3Xt5/5WLM2XxSARe6296ultfU
tYkbJRuodbUVgmTcw2BSTFUYFOok3ibRM4Opbkezgv8NlBOCCrMw75suKLl4WnQ0gnQq3xzPJaR6
vSx5ycS6D6ic63ggi2zflKrfalwx7Yn9ZOPA96/L/ptRXM3uA+EVauaNok+Hv784xcI8OROT7ZFh
Fx1NsswVBxwPzcqQ9da+u3Dclk6H5d+TEGojvui/kHaxiSowrxoOZtHZNInd7rFb2YaGYZNiU4in
Rde+oJBYOAlrHGJ+fuddeg9iSqqLPvZW97BDvzO+d8xvp8j6mzpbbmOwISDEQ8I4pivAppwi7Lh6
gGfmCEx1dpY50NszSfDqTBZZt/fMRg9SL8Z255BM2Pb1M+BcHV+QfdeZ9kdt5y9xKaK9lc36jlVN
uXc2Dda9iSz3AmlUyySHgrOuBvvs4O3Y5OSx0mbqQt1VNTAV7zg1z3m/TMdoVfbqdvuB/7Q9lQ1p
V5G8gV0Atd6gxKwlDZ8Gl/W2G4jBBDGVDEgk554UyLYFY68VeCi1/CjUTLypm10W8YqSSjv96Cz6
NY0DutnIjfEs4CUHspBIksYswNtpOurbgQ590GOVxP7UU2CP/WWdZtFXUjJiwwFP+g/gEScq9oQM
EZ9pEGXYTmNIc4QAjehK00gJHk0OA09lV/Ps3IsaKo9V1PgXO2s/xeI+ZRZ1mPQqpjSNTqjmxb5C
+q0Y7J+E558114hCfRKPgg6hballl0c6PgS01id8h+8gGtZwUwsiGRFcoGicTS0Uu5Zh2UKLHzjf
ySdC35Vf+Hr6JHAVh5E3vPeF5e8TVhrwgGU4d3TIomTY5+ZECi0u0CMbYTIwK78/rrxvlpK3AklF
UGKK3zF770heYQzEdzPXMP2mbzFjRCNEc1m8K7sV10Kq7bjGVtv5UxEVtylmALtwtkMDmtcv8B12
pAz85ruRjcKhgKIWGor2u/vVwsh1voZueNZa+D+pQ4yEm8BeIxN033Jd1kl0d2IAWI0PudMamutx
MLhSqtNYN7BV2/jIOsVuqkqex0xj9TWR9pV+tJ/WHedX6g0VQJP0FZSv3Je0q1OtqkiPy08lB/XB
9KyTjjLpaLbU1vhrwelsXZPyaY6XN5PNMF7IwGmyfKvXTDHS4SUyunTr58Nrb3RRENHCg9s8fI9d
g3Gnr5IA/EaPK5+mHVFnDLCwaMEx2pUax+syyh7RLRZXvePFGpUfxGm6xvxkjCHci4bFxq1JnVGt
/qxT3YeuUg+4b+EbrW1iqybFSNbDQ5niMxl6B0sE9LbQTiR5HSxOKsuj02xXepj1yWNlEOxj1GTW
Noapgm7Rqp2esPKhJWm3sTm/d0P5M+RTg1DKvSH80to7PvkuBXOHAOHKU55SAuLnfZIjn5tlygVO
T32l9JYerwGYzmvGB13h+mrh2oaQV7iljXo7DxhRHRM/nnijVnIB5LvkLMdJ8Psd/RTEmv//bQa7
d6DJ/7njvD7Cn4dpKIUCp02G6kJkVRv83vH3Pk3rILT7/Zk+vgcc5D/PGOUNv/r9OcVlRv9hfdD/
+vbP4//zG5vFxvCO/+er+OdF/vOMXO+A/v73LbFFlKXbWrK4cDqT42N9M7/P/s8L+X02I3EIivrz
xI2WU0L83rXNVxjP77f/PPjvt38e5fc73Z06zgcOUmzOb7FjyZNXEkde4eU7DgKzivDS5vT7XYT2
4Z/v/tzmLUuKqus/98kQWdFV+889f7+L15X6z239ijaIMlBv6+3/PMLvb//54z/P9efv/noYW1tl
PSIWgXDoo29TKQR1Q3z954UApmQC8ftY//Vt3XOsbv88WtURHm9M9mNeEutES1PHfCv1a87C6vT7
JZuXivkDX/667c+Pv99Vg3vp5pW/++v237//ve33Qf78uFCFsvepBtotPNmfX/x5sj+3/d4FtCqe
oH97rN/b/nqY3x/9AeqN6An5ogOy//N4/7zd359/n66SDQCXvx7mnzv928P+/k2++Cd4XM3eIU3s
1FeUZcLSFLsvfnTh9VDF8+WvH/VpIBT1r1+P+i5bYJD7a8dF7/73j37/8vfLX7fpkMs25gST5c8z
/PU0f/72r6f6t/sJP+I1/Xks9IXticzp35t//8BqRmaAfz3of/3+ryf5/fHvX2t+2RzmTG7/9SP4
t9f1rw/ze8c/r/X3Pr+3JSjItqNrfstUWgE6X2SEpAcglxhJrPdEaXbDTTyMpFX/Lqej+aTZfREt
58RoHn9Xg3q1hyVZDfPPzN2EKzjdh3Jr5LlGS5Etm2Nq60WMaCwh3gdcB3umv93FjAzpwl6/o1vX
WWyxnWarBGR33vOVkdM6073yQY86/eAn2T6f1EMrU1qOGi1Nt6oYI/ao/6QDK4409V7UIJ64cBAa
PoY9uJu5UV9WFIV5gp7AJNBnqJnD0gMEM1XAzNO9FkWaoUf7Uuhf8MMfREMyZNIiigB8irioszez
iNKtUVIlxfm5xPe96VK9xj3TJJcOKqhzvM5hyDZkClJelQItAENsO/SdCkEApTBTdIhA+RDdNq08
TvqMjX1c9FvLc4zDQqKK6bBdndxnShO2NrCHkLBT6JBZFgMzWCsxZuCqZKvPZxrW7FXY6V0D/CWF
G4wy/DdYQWs/BlMLQv/l0bSKY9U0Z1S6TZD21ms7tlBK5mJHAZVuba7tVCiXeC1peya03dix12Ff
HbFNXtKVYI+RrWx8HaJGDJ1TN5kCRIOV7saWz84ezEPkJaBWmSEuDeQCLfL6EBIXqIb5OlfTT+/y
wUBje2WmznhU+ZfxjOMyBS5OprR+Iux32jM7uzSUniB6yti3dMlzq36yiAJS16kIpsX2gN9tXK0h
zc1g/A2ZaJ9aJEaNFu30ph+tLbXxE7XktINcWQfF0H+56U0ZM7RHF7imN9NK3pvaPN8ZGhBWubqF
mbqRLpu/9cpPtozvy0Oj0SBoZNLtvEWMe2sodiDNaMJavPEYXSN5OrdT6ncHr+dFT2u0aIwV4KRX
/KObnZm4Pqg4mOZe7OmMDTiXBoOdfaL9DFG5hN10Xo8gI3OGc5Es34ywKZN7xgOtRbanG13Vhvxs
S2MibJI0SmSAajMRuIeo120CS88s9lPuygQfww5viNX3U1gg3zKtXNsvOTFvzjAzFCmZLaJ8eY7g
CoHjLzZo1hTqQcEL5rkclGRhNSy4NSdyOjtpo6PTdmXcR7ezGDYLUKumwKod6/H7rLTd4GlEpQjq
MmGe6SeQ+1Nh5fKTL21VvtZTQl+bAF+/nXXUJwehfZNWjfgkNdMjgeFr1iN0BuDAgQloI0rUA3w5
/Gn+pfSovmui0Xe56jZg4D6h58nd0lIY03hsdpr3lKwVtJ2VES6pSgIvqOiFaPXlwikdjMNIU1yI
63iiO1EyfZX6u91alD2zq7ayu+/z9hExfQHzzt86fvMqBnXFDK0MPBMe2qCeaj0yA6vP6IxHYJvR
w7PfEJO+ASEcIZ9i3JG5ycG2NJ06Wdw5mfWk4Tu3sK2BAS52fdnqYZU1J1hy8VYX8iBMBJdFMT/H
vnoH2dkxNa6/suVlMXIiF1GH6mnC7N549NrkUeE+uKjSQezGCx8Sp6P892EiZIp2FdmebpBhX9w4
kfFTFeipdec1G+0rdJnPqvAvLYO7lQIagI7+blisbKuQtAwNpnr0IbSm5n1O+CvRu1VymD8ctQcW
8pBX8k0Q+xvqwwyemMgeiWfQoZOISYK122IQ1iostJWkwdqNYcwxEXS1RB2XvSs+pE2HV3mDzeLY
TFiwsGm1wcAeET5d4br4ffr6wsRYX9rRLWqUAT4F8UDrCNmZSlIaJQuBRsehKEielUUo/GJVxtOO
6PvyubGFGdhY3Yspx0ENjyB0Op2GDDkkOir7ba8VT05m3KppbU4/K4epL1RKrJQIIlLjq9byrzI1
PvvWpMtBVobUbdCpxFxWo6RcA/EcELZAziewvk0yxy8ClcJUousc5/pez9qrtp+DspovG0mjs6dh
ZYy84MTY+T3WO30wuu2kOfQ19eaaudUmrR0LMELMvjWejrXgolBu4Gw1ADcz2qODEwcZXDmm6m7v
Yh4q6qsyp7Fluse2dd57IB71ZAGHLcrQImw2EW4LXAbIoxwj9B/eeBqYrMcQRsOWq+5WmsSMWSPM
RUDj9HG0AbqYXU1hZGqfHsTfJFLT3kxNJgMjGiXX2TP1frAEAG2oTvvaMvb2Mp4Bvz5WBOFaokCI
DgIZE0TxmtocZlr94ut1dlJBDPvUbto7NMAPpV08zctQhFbXPyTd8llPzrNRo6uhNVw6BJDG03nx
Qjen4Sp6pKzCcc41JBSv7pmk1gxlHKs/EjwF+5nomVTDXYJS7ZWp/Zsfk47eyMsJul+mjwhci0Nv
Fa/5xDGRDf3OkNQGprpMFkREMz43vaOplTfGTap14Es4P0Eu2HCqVyGfKpj1paODxL6ewSjab/Mw
vcU9M0G3QBLq1bQJUia+Zf45uumjCXJMtct3xpBWkWG4qPQorfKB+SoTOb2+a3CVyhSouiKYa8Pn
cW8tCFJAa6ptLkzieDG8Wn783nv9MZbYcuhuboGSIP0Y3O/eIl9w4Aq7kQMShspi/KQjt9DIO24r
vQoJ2kODXt3msc4uCWHEFlPUfnL84yts+bVB5h3riTE9JrU40GbYDUnKtVkzLtpCsl+OELRbIElW
HXXbRNWmcfOLwf7US4xH+vgieVFHvXlOm7zd6HPx5HfaBSvffdpFzUZKl48+vgLJhXrd2A/ZeJhq
ojgPPS3kno+FRQKpRIrlajMyJnxLiNIMpNtcpd6qXhgIziW1KJz8y7yu7wtpomYwKkwqnL2jF30X
xXSqc6gmBEk/owq5NPzhRnqAWeRIEF38ZpeICaRPGyobi9c1ehJ9SK1g89HUMi16wwvHRk5yB1wM
yoZOjFQ009Yz9UtOyT35AcsROkhUl1d4A1DbYAbCM8PpIp+dgbbcUgBbBD9wXWQ0SHD58Gla6DnN
Mn6oHWJ/V+MKQLkR6bV8TGnEH7qEqQqCHhfXAh4DdOdVrC6QboEsk9EbNpiQJdfYOWW7c3t1Njv/
PNQNQNQILT3BEjnRHEx70RVgoS5z1Kle7Gobc7Fp8pt8yC4fo7tm15SorEJpuATr4mGnz8JktbxH
T91wzCFmQkO9AaCT3g0K4LkzPHCBo5K89b/0ScpLQeJ7P9T2Aejng2bN7OZ8+YbmdzPPkE3EKN+6
3t/FymOqkc78FslcQZOmYypS1HUbIpvn5KEIa9EEtjHjM2Z9CFLL/FASuHP0luLZpahvuIJL1aAD
pzaeR07PWnExTC8t/FgqHiHwZBwubXonWH7CXnKuRVHOmLC9jNP6x11T0BCw4jozH6Peu0Jw8iEm
VClLByJOYBKKUm/HuPcs4/bCoViMabIpP76iBIG3bZ+NNH+i1n7yHLMJ7FigjzamT7pSDFs8NV15
PpcaZw5zT77HRNhmrnOrxRntcadFuk0ibTMGDgDUa1uVTJsciIGWRw3mFNYui9MftfOt4cKuBSxO
e9I2Yhof7XrcCsMm16QE+Ja67IMdeYMNlWGvlt+Y9MaZuX7QEqv2jNkA8CxMMZdE7dHlmj3zbeFV
jyiIPtgpt4Gdt8heBRN/l4NG+yEw6j2t82PkMB1Mk+Gisa7KRrdgVyMmLkoK0cUGStLnXgDCKsgW
+9xJ/6HU5DejHdO3LtMp2iJ5D2ec0husRttBxTeZsixEJO3r1GUnoNl3i0lzhmRc8GaoVX1EY3qd
PDYWklECBx+9EQFtq8fUnZjy0cpiAPfQcuggBBCnMF4BwAQdigjz90yC5FMgwKzYMXaWOT8YOual
jDMw4RPOrRQeuK192whKwmJwN+wRE+GgBJnelunE3OexcDlLy3Jst6Xgc7JGC+pQeZ6xMq+bJJDa
c38mLflZgzFgYSNDrqpejP5CEztHnxgD2Nq9VVs7ZbEdY5EC9a4DFEvnJ2/17oLYa/KchU0zL8yk
f1WJ+WE42kycsLrX52g7DyILZpjcQdpREZKemGHpIreQwiTmDMkpqKA9p0j6SE3/MRlXbJxJfjPU
/l03NylI1wCi5m2Kun6TtG6Y+8zuNZ+jxLWNd1Ifv+GUM03MgfkaIyB8mPO5Ie5a20c6JXxExSbW
uby21z/Ypqk9hAiwDpOXMxg35kAginQFoG5C5sAc+0h4EHe8ZKI9dtFwoSFQbGtEf33RPGZFdU6I
V1VdC5aH+nkcfGbwwoBqXKyWvyzc1P1yRSvgpbG+ZiRJTblkIQMrfGK9vHWr8dXtx8+0HA4LQ23H
EG/oO+2wMccctFy7iaYOW98yMhDg4Gmse5W7t5JhKEze8qxwLAHy08EE+a+Zjf4E/dNDNNxJS2cQ
ytZ9U3UkB+hEajJUOhe2dWkJJp95PGydZcKoobvXDbsOBVgiTJgK+Nb4aChYob6sdnEy3+FwUyFo
g9syIstQZdGRrdaL59959NoRmZQuONfVsDBkFNgUmI6LLykzyKUY7ROysY3q5H5wE/RDuJ6LxxYH
6EnPogPHZNA1ibmdMujhyO24q5ESLGA4dJ5PfYzpUvT4/OJ02foS72nlbsdWf9EKIFAdkTbRNO/r
KYLhWmB6aV2JpGr4TIiKmG3zSH2BJ5wCY3Q3NlUlu6/xWs+PVNL2UVuVJyr1Ucgoh6dxttT7Gr4P
/6VqTTR4XvY1u8lLMiREdGBI1pQ0yTMyEF3Nz7VFmlJk7AswJJtKVaQS4GpxMkZ7lnzJKybsEdPO
MMr4r/kOLLbeH3E7CiycLhEv+2wVXzn54wRWfGPXCFobMrUD5QyB7/UNPFMJc9H1T1b91UQufMKk
uRriZGfmdorpdbpocuMDEMQB0LJk04YeuR0+0xGEFyq2HaRNf9Nyxm99DeCU6XMqjWN/Vc2g+nGr
zilwun5omXzFjELrKIYpv7UK1WwyTHZhEa2J0+lXHRWXADdxemWNzbbebjYAfA/JVIMrp87edLXx
NZIYyz9WMLsmIUW8uahZ3IXMdyJhjrnZfNXMgHZuXXxBD3qnoh6hLyVXS4xQteULMCPm96Cku8Q/
uDcTV1NOxSucyu+pEe0MW/2AZLmKfHxeKWuUAIdYKvfJF9PFDFB3u7Ts4muzu1adha6M6Z/L9Cr3
jb22tsKTZr4sbH3YFmkldykCRodh86ZpxifOUdQgokHkMhI/08UzDHN/Uy5EhedZchSF/ogHVQtT
pn9PloF2ZGyj2yH58qfn1jOf0c88uKWk2oS6YqOzCPooSjeIOlAkoaV02S1Q8HJuotkFedgSv26+
6o6B/8N8mkqp8YESb8KHR1MQ4F+RkzZhmS8K7ocABgnDPEUiWfjxJRaCB4JKDmLVvVlx0lMKA75G
MOKxh8Uli79LmiV9OFyPyrjxk/i2+WbhjWLEfK15OSXqtrDYqTmdgW5nbJEQ6C9J1xub2aiv7GJ8
mNAp7OYkvclcdWn66Mg8ZrIWY1ji29vLEZv3NJv34h0p9buLc7nXOTBz+8lNnHvDqUL8+efEX/b5
gAWlmE99x9kCWA3RyKE39Rc52B+aiySE93XEVLXDjUszJuP6T2S5udENdWzlVd46554FwLeIeusG
8Rqtm1dPiy8XsGitqC9zAyqvpvrPhox4tAJPBTHw2HSRa40AdXTdRiwScbRQxciqhn1FaBbKkuJU
R8NHZanbJpELfACbPY28dwviGwknDxhSUFMhtfeYWPLCNC0kWOmbAkAwlCEKiriUz6RMDpmdnzq8
xXpufxF4Sp+qI6HUIpljN6V7Y26ugHdOQdcWx0ZN+EmIf25r+z0X/akzmMT6drrNcvy32WB+JFF1
24F65SVcyOTahYbQL+NlpUG/yR2kGyn4i9G8iwYNd0b0s1Tag7F61nDsPGj5m0LjYC9GoMU6MLrR
QNtZNqE5iE9XDkfDT+8h4sTHusq/hmj9sJPibRbqOa+wqsDoNjZ9zXtOx6s5H891lt5joXinhHjX
V5mzC2DUbuY32YCx93Qu5Frpk6ez1FawGC7yZvnbqZz2E0tmaM60ZvXUOKFap5uQvPlYgtaZ6mVJ
Agoq6LvSG62Nq2uvSzxe6q1/SvzqbLCEA0XZD0CfGVwbqGqGbTqmLykZgcFPazeftll8RA2ZEtKo
b0ut3SBhY3FxcMdEmD8c+PrVuI2wvTp09IpcNKRylveIITeVi4aEWJ/DPGJhSkT0nGWoYm0J+WUZ
3Yt0seBAN4jpyabZO201BnowkKaxcd003y3/w96ZLLeOZNn2V9Jy/JAPrTtQVlUD9qRE9d2NCUzd
RQ84+ubr3wJ0I5QRL82qJjWrCQykSEkkAIf7OXuvHciLtMhfhV3+hnT8miA7dxtxnnKFPON2kFsN
hHtenKPWDfYkHK1l3wZbqUE0i6crzYe3lnbTvnSsrdNC+uGWp23J1ya6BaHopHcHp0NhPuupBxeL
3fyhlOXdDZLiDZgmVuXM6DiL87OVPkGQ2YRpcVOFzUvYoX2dT8FpLM1VzvRoFwhOFGr5V9j99lTE
X3zZXFG5vfaJiGSVYPaMTsbWidVFamf3TWj+yMgHY6EXMq3t1d71pm1oN9wY8+ge9QL3YZ2iDMVj
dWA1dt+M2Ytq4ndWvw+92zRHiR/Eyid/A0HgxVGXlfJ/MD1oj2HIFMWnUH+pufa2Qke1RmyfgGIy
D5VmU9aLR4spQxlcZiPJjFJpV6w1n4eM2u7Uyl2lonyD0qJnTY8QB0MNlXHY4weiI/JCo0HAL4Bh
pb2z7l2NbfdgR757GABuKlblxyBLKGKSWt1FPYtGDVjpSHKNihHdq9HZj3VmnLQULXM5lQGdCMlC
jSyIfeYb+3H0yqOjucjxRw/6rmFld9pYo6mBzLFfHn4952cgnX9OtG82Mo0StMDK5F7VOCzjs2Kf
hu4myIcX147ONH7anZB4qogOPRYyS3AcyN8EdWQDA/VKWq124PPsJoOJamv7VPqMbM3S5mmC57fv
mKFXPfewrqIAGTX3aihe2wYEVCS4+0xaf7SNzttL/6eUI7CXlNZQSd14qssOuSQqghpvitaODRYm
pvaiNz5xA3PRMMPOfP/Nim2wOYISOlQl28MiH+pIsCrBsOSWJ5wjc/FcQ7TpHqQv30PPxPxCvMzI
IOy3Pujo6FK3qVg1nvnsLZEaOzzC53L+c9HcgbGEUSIQ/a333CfXhojh5gcSVJCpj/HlpIu7TF2r
GAwDypp7iPfcTlwU58qmpCmv55izSrof1eBIboaQvJz0Np5bBx7Y79U0VBe2HvS4ICyuCC8ft63e
nNoO3WMZlMOqGJGsIXTjsoYw3tmfnk6mug4/BZ14mYRUQoXfrgxJSoabWHJljhjvQEhdV3H3QugN
06EhxtZoZT/7aKrPTdLsA8rbusNK2Qo8brAjEBZcVVsv1F+iUZ694CcqKCjI1exFYMGpIjdneIzv
s/7Jt7CldC5rtDBAHltg/R6aApVwgTLDi1k7S2R5MGT2caQbz4nHaJ2AanQSSizQoJy9EV3YLdUX
0dlXrLEfhJ4915lL7meFwaAzQFAEGqww19xHsxQuRpHJQQxYtOsHm8ohRSp0mpQ9Mf5OKb0SLM1K
K+HMiqvBSZI9yiDeZV5Y9MJ2uiteJwyJGaTqjd/RXOkC3lXPjDcyYug9WBCW8tRdJ0IYW3/qHohp
YKJqlTiLIf2sLApWjvpI4vKm8vL+kI6zuyjFM2KCFc8aGNUBjal6ovgkZfLaUuTjblNomE2pmIGc
PQZxN0+gzR+OwP9KtRLQOcWlGz1Ds9SbyNvm1pP/W0mFBeOSxty1ucQ4gGkQQ2WQQtNjMnLrg3kB
Mkexs9VJm+2uOm1G0GSt2nq5UzHnp+0hut49tiUVv2hqQaiDUdt5VpDA4Kg2iOeA31VJe1tmNIFq
ANhrpy8uqMufAweuAhEdlwM4aKOnrMlcSpEQioWG1dQ+LG2wA21EAAxtdxylDGLSlHhsojNBA9ee
sq29TRTXjgTY41TGGDSSHKA96Y5TwM0hCOz6oqfenrhYGuJkeBI5PlC9eaRrxvHPJ2BzVGT9qI5P
aUFZnXVrhvFVXFRWt8t1Mjr6MidAStI/LSuK9oo4nYuKsxgGGLDABrknC4gXz8u3ELBn1WXjXEzd
kTgwMlyi4ikXk3XAcxYzhBXjya7nnlClk1pkZPi2ZFIxryWwByZkt7VDTgutt80L+o1Zw4XGMks4
T1mKbUwaub92YaubUCKcXuGb5RKtlTtfktfpMENxRy5hK62cNRn0Fiq68hJ/7XMj+G59oxFQ9hI0
NFz2G4JtKsEnLh3+pElSKKxvwbBGS0a43bNDpixS8OzSpSh5ERS3OiUUziga3RyVbUjaGWv1iuUe
fxtK8c4qGUKNeZYl6fVshYsSPA66g83CnTjITCNfmOwimsVW6OQ7DxlmCHm+bstXopCbu8z0t108
PoNjuFSd7KAmxAV6SqwV+UiLaAIgMEQTL9J+2hkpdo4TvClLtBvptqeAHiqFQ8/0KgAWlM2F+iAu
h69ojG+62alLtsUToUjuAZ9Stw1KpVYNGtSNWZaHNr+ocs5kx8c1xYUEmUWd7bFhuBly8yhNnJ1M
KxzOOVsZH0PgvOrmz26YPgguuvUUeWNOeTPVgvCLCGN57UMFhrlEq0Ng6H7wIUttBsWQmTLjEVrf
XfX0mAX+qTjstnWo/fAq20WqUOlrxjskBbYmt+nkvoeJTU+HttcaZSxzjYm5yMiMlXXt3iwYK7Nh
JKqs1o6x5Y8ngRVnFbH0sfOWyWxQDDuCU/epiu4JQ9d3lXtj2hoTQ3186gYAVbVOVXioHpuOjojo
8d0FeQ0GyAOvM6QT/31wDuvmxxzcUFs/zS66cVntswjmrth1w7Ntshxo8autQiLSVvGhKpzwOihw
JRCHSOVl2vQ1et6i+wE8Ak23f07apFvZ7UfvUtBXMSX4LtAeGooChZl6q8Ak/3OIrcfOZ3kYp2Sw
ogV51Vi6V6EcIYdF9jGL41sy4oHQONBt5KRIf/CoXxsdaz6ocRT/Vf6pW/1bA5h7n4n+YDD2kOJT
wPpM33CU+7wXc4nmsjI2ZXXHJyLT2sFXVCkn3YcWGM+p3CRafMh02EKVb92UtRefCnTJa4sUM77k
1ai8C84jQNklXpuw6fsrhTXLnqPMBtBZYfs6jsU1d9iYWbC1wlQSwUTN0YGo3RiTv46zjKq/F6sb
fVIfcY0WpAnje1P3iCgsKb2GhQOhj4yoDQa69joX6yjT3qm1979pwYHuKzJ2zb7qatps05C/Swkf
VNosjar6qpydOTFxTfsAqt11NG8cqm+Z5snT8hQ+lffOofKgEsGnrd0HwAXDIUMgvkqQQFAgIsNA
A80tqm7cqJJx2FfGQ9xGMeeB/lyrsN8YpinXgXVwBZ4xe/KegygEKlNR0y7qrN9WgPTPGYj3FQlY
Q1Eey6F+6KSa9iYGpG0HTGlIiAVlkMNhXaXlnosHF7GLRalx8f4adOKYwjHGClT2rLySYmtVdXvV
KfcuzflC8wm/qjKqJdycLFKQlLwfAbzW0N4o+/i68keK/JQZcRS+9a0Bk1TSlo9b48kSpUTd8Zsq
c5+UWQzWxB57lbzO6IhtsLAjJ0Y57ytt19FiNVKtJpuj/4wxbfmiwxoOkrlqh12WlcDD/CugZOdA
sFZhWYYOVsGL1RLqMQZ6aE8pJjnDJ0MuMDbp3hhWdVu2wPQjAYljpP9pc18K0oaVAN5Mv7shRMa4
ihyr2zR5Fuy0FPxbabg/JUkqImuehgalmV0x3ZAjCtt6ZHy2pg97WFLjmd3+lIITdMrS95IkJ4qf
DXM/DdV/PgYXvaUeKwI4Vg0nl1k/DEl94VUofPBpbtGZP8L3NpHf2u92V+GTtwzQcp5J+popL81A
raBdcxADcfSQ/JxUPDwaMy0/IJbESQu+AGl/wA3Yt6G2ximS7gbfjTdEATxAiKBvKnHyIyNHgzde
dxbdA8f2f4Q3KFAYVdZ+P21bs9loXXUGPJbukWUcx86/VjUNYkktIjFI36KmFzP8j89Z7nxW03C2
wRswS92EfniBITlfcXZqCILqXWLj00rm2Rl9lGsRh1i6kxrDZkf6kdMcDYhJLfh3bZyMc4sWyFQE
axYRQQtMcckn+TQTC5wxrAitILGrnRJuBnxvZrnOSkRPlRteNPTSqLm9mnbTXKL/ZLR3x53WNN6m
hqPs2SFnS3SbFnD5Asb6otrXtnEUHVkOCYDkbWqo31JBBqI/YFcytc/AaV8TO3lrICpz9pv7vuS4
2EQP44NKdmKqwdVShCR7c6tpMR00Cz+fWYAEsXGxUWGgY+vwNXdolhE+McKSCx4/cvzv5FuFX3IT
UC+gTEvRv/Z0fIcsq5zgc6iHu9qUnyptnt2xvqcLAYU01gK+9Ia+M+6y0mc5YBuzeoc+qobnWtjg
jfTQc1dtNhHDpOl0naVvXajSeDP8HsxSjk5s7mblTYDwJXWBheXq2A3ioiNS2Rr3kisoR72XMXD7
Qnux2uhnZeLEhmU97AtAzb2Pe776zGX97BHouo7z4rokZtHnzsmYnsKvO2R2dx4ASuCd7WmebFs3
QlKn22oXMFEtlUy3zmxzYfD5kOYnDU13G07eeUCStskN+z0l5Q2zcHiCIXQanGkxlJ8VgDAm7tml
ABRI8nO2J0BD3yKbc5hdQGzMxd7oh+CyblS5C+ryDh/YVncKLv/EPlUsSoOm1DDKgx7IvLJhhMdI
Fn+GENcwLRA1lGt8bnCKtqCKw/SWRZgISD7qsUCE3gWVjfVQ5/N9MDK2g8wfQlXdWK21GYA68G9E
mx4f7calWr6uqPkJgLkr8tuxhoww9KSVXMaivA1g3a7MQdGxGmhiDBmJQWO6LxsNQIm6bibdgNrc
7XBNgFdLmJSp+lDkoD5aasIRWYqrZiBbOpzOEfzqtR+W+VZXzSkgBJ0IYITqKI4MAIxb+DXPEYvF
dMDv0hH6TvMdDhyTfgAQHwENvTIGrOAFWrTRRvNVNOW1rTeHzEvHbWMw3yX/QlAPsjRyLwpY2/1N
E1hvyr4ILEbNIeol7bCfHhqHwnYgVnbepxybV4pfduk+0UHZD3lAryS5sFiUhgHTiCEwr2U8XIc9
kuq+Re1hEMGTZjtjzk7MxM1gYoajPFXtVamf4MqANqvM53qAd1NSMHUyMCtNF6+9XFzlk0X8Vnxn
M6bsXNnuk4pEPmWcfO7ktkseYEGDTIBMisnitrDAkdO0MsvB2iCj5JEbMNlR6GJqeMZ6kx3JeCHN
xtjJpmFWQrHRI3RmpbT00h6qDz/uPsjDLv14WhnlHeHbLRfNiBWmeEF3/xENzmfbFVsf0rmlp2qv
awP9shGQYcmqXYRvlGRp2GMgo3imXVvF9BA68imWw0En9AhTZrnRGvMy6rUZL4tGp+WG6NR4bS9/
oqXelrrihkG8TufZO6fkDqv3b0jWb9LkzbZmwEFCFlF6iyXM5PgVz5PvbSrQB1idjEevqFAjeT/C
Fmk7nc5LDUzCCqFdi3B2IObOvcdrRYE7cx/1qrts/eJ6Qfn/b+rBf5F6YBq2YS5f1fvwb8Fn8f+l
HpzBo33WRfP6z8kHv971K/nA9f5huxZ1FoeKlyEQwPyRfODJf2DeIrrAFbrlkG7A3/qVfGB7/8B7
ZDmSBrLlmY4kFOFX8oFtEYrgWeSl4loltZQohf/896//76ZIRyLD6r88/hvtq5siypv6P/7On/n7
30h5m193/OCx7hmSzrd0iVJH/GkaOj9/f72L8oCXG//HChMva+xcv0BhUoTzokOS6XtR2LTst2Pt
Nv6FUI31iXmQPrRyZepamLraUD6UsZkFP6WBi/CD/I1Ce7SR3LtPvaoazK8jHrhXwGyd9tHFAMUh
/xC0MllTTVaq6ihdla47F/SKQWrxBvBWWt9XjhxNUuzr+ikyc0LSYmbQ7WEoiTKas2iMYue5cAXe
WTwMwToVJuA0FXbpdaJhW8SdpoWSWShUYqQGgGAuoc1izKdSETGxc8NRXeOH9K29SF20VGbbIf/h
kwTRRm/T/DfdRV9LhyBgwo+IDauhJ5AdIAQLsMARSdYYn+bIHHBd19oI1I5YLGDT5cDsEOxwS5Yw
kZrickxZyYXXbW6bUPGod3l1zV+j5lMfw8Ch/5vFKfelVxlWSXAsBeHWkEjxtKLRT5L42IdZT8B6
aN/ZvchXsTWhnigKaTRrIkKZaleFn7yZdd9arHC8NDw3QZdF2OckJrWDbttpts+mcKDq4QjP/wFe
r8Y14NcTEUaOlVnrMTLGE7HWVrzpiEvSV7aQo3fT4uXvHy2WoNY9L/TUhwiH8DGAefOuTwOhzah4
6wTiKFX2XePYDr/KsZrfRJjAjrO83r+C8sjcyvStBwDfIcpOgsa2VKFIu25znVYNf9Y8JbZp3+Yi
tZA8kcAIX8ug27SuS18+Il/z+13eUWO59VozZamvxXGM9oJ786lCtYmbECUb6F+jNkmBtSEYqJtp
qOmRRWKEU1eVNZBDbMctsog6LkgTa8MJWUSkdYQdgK1xfzqyR5qCs7dPsC80iZevsgIbBd2TSgao
CaMg0i6yQFjUhUxBUKGt1OSCEROdbNDE1WgFOlPa7j5GneOgIk01Z+tj8A+uAtWOJoUlwtF2whSE
LinVGRi7lRnv+8TpyzMK+SA4a0MwyKfc0TwTZioSM+6GznxvaAMQbDNsXHFUaGYgNyeUrh225kiU
u6DmcEqmQHtRdjbed9Ky7gxiR4iNiAj8Sez+RpfQ67kCyIduHIdylM4kYmjg6KBESB60qu73fW6G
e8fso7eyEwGpBKYDHJgYqKKmnuW5Wb431dAwSeVrBnYJQGDS82obpo11YVdGeY4CbO9YPaxrLYGc
g/9xeEgrwRw8couLTJYoGEM92Xs+wjlwPYLUJRsWvBP096IM/A05eoh7YyM+BK1lHnU/cJ70sQQS
GHqRQ1/T+rSzfnxt67QCmNDZED16/7bv6F/mhpHfqhygqjBrlpJhV9+iIW3fOtYIKNAj6x6CVB2t
EoyPZxek+pZ1vdjXQ2+8ZHkdHSz0wEcxcqmkLWUPy4vgSLsxvfLMzf1DHQXJQfNIoKo0EVyiQ4eO
WxYGKX6MkNfVRJg8RJ54W8IWumFdK/ctiMKtdGSzY/7nbidkvoeaufkBf21+61mMLpFsqrPFqbgH
HDPt7Clxbjrb117NaBz4VYV6gkrcgHNBrlHlqKJSGXfXUxykRxHrGJJDtB8OASQ3ujPXIpzQzq4S
V4O+QpfyJ3jn/L5qs/rKgEzrkUfK3WnV6pl5RPCqPdO2pAXRyZQ4RHzL4LrCRN2EVipvYeFlu3Ec
yEOwMgnszuuQTyhvC2sWeyoLwXpr6RRPzJjLvDWa4Q46Ef0pFuJrQQAdi+VRjQc/MCmgpr23TzKX
dluNiMzIiEvEgw4ysMcd9E6lAc+41Blu9Ta874pKXNGhqa9w9jAr4/gczEg5Rz9LhqOpGiisBI3t
UAFZpzIyhkOSUkGkMTictdjEZanGfO82CzfAkxsMsvK96pmGJVNJf8mag4srpW2laal97xZiY0Ve
CUFLVFdu1dCJGFWI9DEl5KJ1x61p6vGunIYB3a0Wb70is06Om4HHpIGyhmFibrAdmKzebXlOs5HO
FNna+wGVwAWllJIuDyQkc+qHWz/Tqyu+A7TmVh5joOqLYu/p4H5iZQjSHCcwPywv92NVehT8Jjgh
GYFlecVqWAuM/FiimEa67TdXckQN7KRjewoTuORABPpdw7i5HQJJS7roKGCKzj+3EPV3oyXBLNup
ux+4okEvTz4LOyp1PivjczNW5gcJm9WVE9OkVHPTiNwFaBl6iPc+odCgZaQ+uG4/HLUksrfx1DJP
jxHxWLLliI9jdwwp5B5ydC07i3CoS3KP9GPWxt6zlJl4TCqAoJovW1RlgdwzhU13WdPYJ19DNsTl
zSDaoDtJG+4WygnHXWlb7s+QhtyFEbF81yatunPdkTRfB7pZ3Ndo2DuDSmM2WZtkYl2djYIMbaqF
J5Q1tFe6tr+m0Q7bs826K4ORYz/5eLlTKfz1NHTBPmYRvs0jmW+JKkATpYUxlWkLsmsUUDJnkoTQ
vlb1WXlphMMZKTnC7hQhtc9qpJg4HdquShAv9xONAEFY2RQCmpMeOCjBosIxxHRsY3SOAg8LyJMU
M7AXY1QwuDIyG3FVTNWEBanHORzhOG9iBOUiR8ynYr3dhz0d7xiIysXI/Y44ZZSegEY4SzOgO+mA
VyaJJzSEaMHibdzRDVOkEFxGY9veUeWgxJRN+WEyCnFsxqjZac7AYS8R6gcVw0xteSivvNrZOh4B
ExEkIMxLWF5W9pjUr0WlqMzonb3Pi2FWug4tC0itVCHOglQdaa9iUMRsVj2rFoq31U8K6Q8icapI
NqaCOOh7c1cnde2fh8huUFJGQdruUImA/BuQ7k6XLl8SXuJyQjcNbI6lHfPLqsHLoPozN/WUirIR
MokT9kgQalaaMM1j2zNm4QJlV7IOwIO12qiTJ+Xab8HU2SZQxv+RVdD+s7h6zT7rf5+XV++FGqso
CJv//PNDpui/Vl/zmuJPD7Z5E8E7bT+r8e6TLDze+r36+O/+8G+fy2/5L9Y3FusbFhb/95//wq93
zh/hP/5+P4et/W3zCu35T0ucX2/8PdyNmDabY+S4LEscW7j8zj/C3ex/0KFyLZspsjSFw+rn9yWO
8w/PtpEoeK5pSCkt+3uJY7JmckwhheUZQp9z337/F/8bSxzDkvMa5k9rHH6HSd6JIQzYMo4h/7zG
8fQ6b3wfRn+sRf6GjCCF+cOlb82UjApRcqwDzmKtrl9cBx45wuMTJoSXKdNu0tHH8FXqI8YHZNud
kDtCbgEQHeA6jKlNRz3obwJgzjKaNj6gKr9i4T/pMOxRtpDeBtK8CAOU1TGjr4d8BBvFShXZXS3a
FxZD+wCx7qpq86twILW6nAveGD71AkSoVREPKlpMNYb3Q6/kvecVj/E0XfX28O4qvBfwOnZtNl4w
kpxcOhNekl86idGS3ibPiTdaa91M7oomQp4x4bY/5FgrUZDXd4kDp8ssI7lV3LoQuMJxiSGnmYNz
aXSU+6OIu2oPTVLLfwJaR0U0XETFLlcdCKv2Bm43Coe0piBJOKlf/OxDXhwBxVo1tv3Y9jYetuRJ
k9CMc0LvcGZLkknrWxruBVOxUszQ6/fJsFF59yXBC+ZdmSYnVzj39LS5RaqmXMWk7LkV2Gqno5aU
v6J66hqsemN8NFh/rE2LdlZSTFuNRp2hi2aj95tmQhjstBScBNVfptAQVsjqMIYnPe6gyJPhCzPu
7GR83IRvoUZnTHOluwGcDy/X9HM6EOEhgSATq7smH+AQMVwbbXI5xQ7aCtxfK6J+X8sxJDB2JFyX
tOuPIr1JAufaCdp7uyVIj98BD4oCGjmcFSF2OrMpFa+CDmIMGsErBLMZSaDDW5UlhIxq1C/hW+68
6Q44shLv+iDOvYIR0/AlQJgd7sYhB8jFqth7I1fjQmOon6UKD84w3cDLR+UXFUy5abHrCGVdzH1H
w8a+rCWE2hmEqYRp+NiysjuEVXPGn6VgjnQPhWvXTOYxSk5OsmNZw7dHpgN6H/TVNQLWMTaes5QK
nLAI6wrc5FJgodsZAGLs4bYO8/Tg1OGVBeMMzYkP1q3LXzJXvSRhAvZWf7Jl8qzmDKCkQ51DqiCA
svx97M46nS8zo4eWIDovbSI0kLXSORx2qinQH4q7KcNcFdq4HVR/qug3YdZoUcv4N4JJopnPiXDR
hsj7u0mieymLgzNRKXOsCo8+3QerwGrFTH9tNVZy/t7UIrIpqPMRs7miCAIo54LuxxfU1FAhUZ+4
zWcLKweFBLXcCej0eiyzR4K1dsiKYdxArzAmavTMjmmadcTnyDDfYNZF323d4mWFjaEjIox066Ps
qniTj+jiq/BIFyHfVXqun6zInE699Kevve/ntNKgyYaSgiDTZYN2r/jaq+e9eTDeDrb78uuHMQbr
kkI8jmrco7/va5NyNlkL0O/rZ//067K5z6zAyioTWshA+uKBE/PrUVLxNW2NKB43lknHxBx8fMtl
JhEcOw2xS3UI37ON3pm1DwwfesniJsBNPaakbQPBkZHvHSAQGEirZo6E8gqq3dPwa4+OCpgv0qK+
n1peEVcmaPtI7r5fH81vWl42ci/ZTA5FbG3mkpgzrERZEzMuae6ryARYsjynzz9YXrJscno2xwAU
6fym73cur0KOx7uiggUDXrPT8tzXb8J+yE+WJ7oovsM3jBO94ux2uuK+bh1/l+QEP/aZdjGOe9Xj
waX2LomQZ7hxLeKRH7GeGcDTIndfFrK8MWof6Voz2PCxun1b4n3ou+KBlVd1bs3QPAgjvxKTT/Jv
UwYUuHMC6ut13oGpDYPpFSH2XZRsoO4QqKM0pMMZxv+hjK+mzLcvh7GDCqQV27wrxMqXLMLRY7mn
SprlwQwKXJUaVufZjqcUiQKxQkNBfE8TNiTSvAwGdQ96Vz6suZfKIm7FQWZroVxg2j3tB+zcV1jd
j4lJK5d142tZG/Kg5VZ9yMbizSbRbtU4ZXgI6859jOjOZ0ImhybSxFZpbnbU3OBHObafedjWd0L3
ixuzI9bE7SgqNO3DlLfRCUPMTetj6CLWt4D6SgTSGN5lcejvtFpUWxWKeFtL/aVrQtTiQemeEm8O
LTaYln+0aoYmhrcVZ9euz6AhFSPRPPit482Yt/gWgibZyGjFZawwoQZZcLSHMtwL079gaQS8xeHC
QtpeIiqcH7t0hq3OOw69q2cHjHkgu+bNFPnXXSf7HbOJ7DREOnQOmkb0YV2bYpzqHJopVAcTRMCd
QWDkzIJDhgZBnje3EfnUA9LEyoTLs2wWBloMO+3Xk8vjUenmnvoRDXdWgmtzII162TQMwKSfcIZW
JzEHXQ9zsJWm5Udlq/JEtwrsyR97y3PfD1GDPGk5FUlAbDjkYXacxpy7+2pEAh0xV8AqgJgpgiWw
Xn6KJgNMhAkcOmsiC1cdCj/a4tExbdPytGywhoMmXXZdx1UnknufhejImYna8uQwKzDBBByNMmhO
iGWbU2RYHJg/HhosctZ+AGoLDHeH2EojDeRrNzS86rQ8RvnVIX1X7yxeayAuWIpjvk/OSL6G1MeK
j/NYjod+ctdNKMFrjJA8vLhz1stxRcvG4BjOh9hRkBFLQQTRfJTDeKL3ayqcX+CBvo9yO/N86nmz
7C0/SMfk00G1t/3mrCywleVEWPa+N9OcrN2oIfw67lqBe3/ZRPNpsJwLagkJ9wl82OHRhpvPCYEX
HP/JskvUAbuBVr/4kCmQM+rqqEdv9Oiak6/79ibBc4ACZf5a569s2TR0LbdtTuHs+7nl+8Zhaezh
JMO+1BFe/LHRdL7i74fL3vLcJH5QNmyObtPjmFu+0+V0W/aSrILS7Lvuejnfvjff5+D3iYhR4qhz
YVHo0gkeDFL3Gq3RRLOO4W7ZpIHJcdE6wOzLY+LzkENF5WePlOf0dey+rlHskOlq2aXjwdCG9+X7
wMlAg6T+r46h1ZJi35Ndsxygbrlmv67cr31E7e8yNuvtcmC+D9FyxP7ynMw9fLjprG2ej9hytYo5
TF0sx255vPzE1AhqKkP9CU/Q7xdvVfMNLI/rWHLdRZ3Mjkz7VlGekt+zXDLLpQS359f19f0crKy9
pNi9H4KiOtW+xTwaN4Ksh31t9NXJrpDeLj/7esH8XBHQCulwD5DKwXgIfrU+yT/2/vKcVpWkjTB3
X6EGnuZ7YxPtkKaTMBvOGLIISdIycHSsdJa93AsRQ3rVb8shNOYB5fuIZsDPfh1R9PjiUMfa1yW4
XJJFHVIsCQKDkdJJkPglXXCooK38OoTTldeXcwGGMdcSklSDKfYRC3NJihodKxWdEJnO/PCL+zW/
UFnGbU5NBfYmFKT8mwO3XLK+yz2fvoDPyUtk5Nqbr0qP3l3CrGLe/X6M0hkbT0q69Ug7mRFnOcLz
Rs1HXV+ezLpGw7cU7yD2/jrCjsf8Y3m47C2bZdxenvOxkfp56R2+h0vYTYovaR45v3b5/T9yL0Bs
l9TIheebTDZ/GDEmUOLc5SMM1jAD7pafmQHwt+UVg8H86LDsLj9iHvbrvcvDwKQbsDaF9tYpFYZv
fpNk+2D+SN3MiFv2vjf/6rkc3CUX8PyWr002fzXL7l9eTn4uVbUp/Lk8ny7vQ+tw4ThWtKdx/fvb
/tV7//JcEk5iQ5Qxp+Mff5hM6VfZO/12eW0xNGtRF0RUVM2H0c+3oxxP7cmm1fe16WruVt/PIa7i
YjN1MmkrU+6HPr3Aqp3tLTEfi+VtAeSLdLW8ZXnz8uRffs3y8J/eA+UGe4x1mc8fPqysZyM0yXGe
//bXr/t6bYf3giPOt2FYXbJffr5sxPz/fv20Qw2oZ5wo9FwYJuqe80sZug4NLyz7Y02ZewuPPK8O
ELoa9BKyPkWhy7Qgz/fTfI0a82ZYbu7Kihl1msJITtM9GTjlSYuZJZTLLIHOLYfQz17Q/NC4mq+A
MWz8nav6y5LcWAY4M1vRb/Pzy1Gjj8sgk5+aPzbLQ3cZeZcnYw9PyhBSt47mu+3XZhm2l12ayZxC
7tjA29KbXW+1H5mtqi3/N9fNvJHzbWF5SKOHO0KckyGEnWRkgQdwiJGnI+ybrw2W6vwJlqeWD7Rs
AGSJfZel+8ZzBmj982QA6mV1iuZbowsiAb8Ht8Bgnlto3BhY6s33QPKak3U75CMpABFjXzjPUsb5
xrrs1U0WnkifmeYB1En1Hw6CTViwDgPxvFn2DJzPNlaVQzMPvcP80mWvEsB6DH86tPPADVS1PCW9
ySlozCP28hg0HUUlEP524+jFIZqnV3IeFDLTsRkl/Zemm/pprc24RbwqLHKWPTA6p5C88syaKIvP
n9Mt6bMveyUfDCZfe45LJzS35pmGDFfu/MGXjWjDdu6QkEA1TyqyXOdz6/OEomAtr6/LEDG52/oZ
PFGWcX2o7XCUij31bvD0znw1jlpwUzpoqZcTB5lxDqo8Zzxddv0G1P3K9i9LL5iOkzPjO6lnjetl
t50HbHBvI8y4+GDNszF6IAz28x7HiPvC95N6F5LsUgGIS+YP8b3JyOHdT7XcfT/lzGdQE8AsabCu
UaQgnH7QtNvlt0FsLL7+xPJw2cDUnaGY9XObBe52+UXpcu9adsWAOBeRYALVv3OAB7MYu/C7oD2E
SJ2deQ6+bMrlVHPmNNkUcVCicYCXHyD3ZnHQlK/+fGiWs831Mljiy2Mnhw66Chur5eBar2Zn/j/2
zmy5keTKtr/SPxCymIdXzAQIEASRIDNfwkgmGfM8uEd8fS+nSlJVqlpl/XAfrlnLTLRMZpGYPDyO
n7P32sjJooliQC2+ry8JPUJCTcvok2ZfszZpc6qsv2Axl01y19QlvIZIyL1OchmH/X/+vYgasctq
snLajKiEtCdw3CdsHW1TjFTg67tJglnedwiXLZtxHwbTuI9Cvnz99d++lyIZDkSH1fJ+NJWacCzE
aSBoZwGtn7qGRhF8cEVM38xkRC57V3sa/TndJ2Rgks/iYj0OyEknEAD4wwyaZdLnZN3q/nw2isuk
l97ODupVXjdPdTf7h1RW1xloIFNYbMi95X43jSm+J7Id/NWsn4cBZy+h7XXoHym30+Mw6dZBoisx
Uo8LIorXAv7KOjHsJdqVc0A39+YnNhF4I4D3bvQuKbMHujC9tRh1by8yGpX4tMJdG86PWTglu6bz
+kMtSGS33HAnGlUtCGeTRLpcza52HIi6hBKbNjuFMsClYoErk53FoBWYeIhnU0Pit7XhVC/cxh3u
+mHYBRE+5agB6hR5832aDBqt4OlZYKFeCg9uB+GO1sLQZIWfXTfuEE0+0NlqDi2Dt8PXn4as+egs
pIcOSod7C4kYRS7CjkyTcFnoc0IDNHAMDuQOl/CaEb55DnDAEPF9bienPC9ofHIa3xQpGfN2gGDT
rnYEa0YYJdvTPHoPbGfiirLUR2SbFwi9UZ+hFxLbKBfFQwZxMDahFU1T1K2clPlT60kGjtFwb/ol
uU31MCLcM9EfVEm10nz/aMFr3XgNvhtIEXcQPXJahY9OrV3zwOq3PggCo6eRiuPx3UmglgWmWNNq
3Q45+swvvxraXJhlMlgDHfkJqqmsJgAMs6hh+1hX1DWSYPUk3dnO9E3qZoz0BPyMHHxnX8ezv06H
4UeFOhBakZGj/fSeplR/czuauOX4s47Q2dezTocfDzjOmiVemmPZ2f0isBhntZZOJzhPL41rtLAz
434TdpinSkfqj53NzVKU+QqJhLkqpq7Z+Nwplhn2I8IkUPghNR9pgjPxwkjqaOba1kysOg5S8Uqf
rE1WVDN4xmhYuJT+GE8LcVfPiI4LGS3wwP8cYToxfLcoYe9nLf3QjYjUZso+jDAl+czQUDr8o0fL
QsM+NDxw7WDLzycjPkmtxqwAMZ9mdOWvemQli8RvPpi7Um9aKF0zDpho/6sVYhNu9mbE3bwnY8OU
xTaxIOtHpbENHRIFrCo3VwSnry28HyupVL3ENj+A7SPtlTyxxu93KCohOmTNW03yBwp/q/9/M5c7
Ju8tXODP/o+TuK/B0r/GdP8fTe9Mz3WZmf3P07tLXP38+K+7Ln8tf/5BoPj3H/xteucZfzNMdH+u
5QauqeSI/5ze8U++mtEhEQyIPkA5+I/Znfk3fsKAh8rYD9GIyT/9Q57Ir7PZjQLHArf0v5nbub+O
7Thh+ni2beBINs8LicIfx3YNM922YOK1o7alhxTFP6Z97OrXye/NrWohth2Ejol78nIsOeSKQBIh
UaZ3LZkXGyI2TogUIkL2mvHqV/MhMZ0XPyJQwUru/Y67uYNRI8teQQ8evUpH/W/DdjjGRXXXVSeL
wPCm9E4iJfDPEXI7YkUKAq67pvJ9fNLzJZGuDzn1sRc2DvM4A+kj4JyG0S4q8hP5Pj32HNU/Byew
bDLGfPmg34b56LW+vUokAVaNZu8zKycEOWWyglyepEbns2/QY2o/qixGkUT/QEvdUwAklMBuYLY9
4wjMiotqVLQ6M/1MJwlhofNOpLvjF5HGOcvZImzv58jMpw0KZhAdaAROzTt82UfgASCOYCNqYtu0
w7W3eewUbL1XfNCQvmhNu57j6GNyVp4FBiZ0aDVjX/US7cnD3LAAz3TMwuoQqXgKT2qrshwfhZ4f
kz4/VqWNaxCehgPaotHvNDGd0dKRQqsfqGMOVQAzKNQhiTo7q5zOIeM4takWxq0lQcvJ2nXXAVVx
8yMAD/LFKur15DnsJmxow9WMnZchi9ZEPobd2qv8E/y3bSEz5Pvpq+HMh0nwMrPyCCT1EuvhnRnd
Qezf2OylSN6oD2YIm9MhdcU2aLO9IMq7pTExzukRDAKrIjmSgwwsYIPPd9PbPaG93g4Z09bps71R
BCdBmV557kszEbymTZjTXFQ0z3pOtibOlU+rYB1EbnWAxAkzzDigdtsJFJAgmHCF2Dqbt2/sBh65
6nA75tJYJcRbGL31ko35a+Tk95FAeWec69jZEeC3TwHeGGa019vsqD5hLCK3oQPUPCMiz/JPJ4o/
G3RY6m2stfnW+Cxqe74ahFtn+vuEtoq2E7hEuZ1K0nh9Y0UH667JICBZ4hJwT4bMIw6zC0IlQk2G
MmQvDXGW4GPIXdsXNJsMxO2zQ5edd7CWB7LUd1E0HZI4//SjHtYxwVwJdhyq0KPlzCihPAIUnZ2O
k9p2EkSNamxtHn1icTN5dePpIjDnx2QFzWpCV2dHCvzXr8fAywRw1zp3xDFEAhP60ESfEOlc/FRy
S+Llq6dLJCHdGv38nvyaVUaRY7P++uk84hNPdBLFh/SzzTo2iR6TdLqHrXjU7GxvcZ0XFHZhBb+5
nW6S2M9i9Fcync/JnB0zzOpNylrV2ie8dGMqt20zkuoxXFsNipbaDvw3emK3YB4ulGlVJC8k4OIb
zl+78Xsw9ftezDevmW/qExz06QCn52jHxat6Y9R6BNVz8RKxIkD01k0DbvsJXBup67ykEKWRxOll
efbOMflotGY+i04/c4/dVtGGe/FdZLX8vnYV8HqygFLXTwE2OS+dxEcyO7vE9t+wqsK4yxYIk58G
LV6ptZ1l8qCeG0E+/UKM/RURHcA6c4vy6IhWlXl1PB9cZ1jNIdf6UAyboss/pW0DP3sR5OAYibya
BrheFlPQdJsmMW8hPDazuPW8U9bovci6Yb3o80237zoteIrqbtM6KX0HOnOQLCqir7xWnmNHXgvd
wbi3rgt51obp5qVi65cDu0yVvNJXeAYu+HjfSedkt/p73ELQDqPViGJ7aenuyfLke+CE30pUa4GT
fvblRKKgwSBYHJgMr/uJFqh7Mtb47c6hqO4tiIjAKyhn+10zZ/vcd0828oK50c81Qm+o5mrNOtZ8
sN4w4D0q3Grf4n0z82OByrEivx3eJEuCd9ql8idXEJLUMMyHoO6vHWLOWWVChfKANfqo/q+BA63o
ulgsL4mGBCzioXGG9y6UZ8nabO3hSjagtUAajK5zXrees1ObVdJxWc2QgQlOyVVL56o2bCpXyvv0
IeDO1qfzzUiL175pvpnhDWPe1QoV/AeJiBl/dElwF0n3pC5JtSfogXeKUz47LqLO5Boz4OxiMvZf
BiVVMHDoBIH90gzOjnsiAEG9v7iYWkw2KkyB57hPX3seIy/Z3YLhGEsV+2gRWD8Ur2kguD7i+zY+
qccqTO/0dcUZ8mQoLnKoKbi2dsLIWqzpRD+MYP3weguOv5P1bTYBMEVoo+mccBgzJ2uHWDdcIm99
9tPmdQp6gDep8Z5GLpJ5aFleH3LuGZhOmcLdp2yx9yRJ5oScTvraRUOSITXmdvctJzx4lxIfVsQw
5NDmvxRSnoMqmw5TVRw4+v+wNMcmv9jv14DyuemVAg9QmsDEoa5HD2ca812uXyX64r2RimGfqJyN
rz99fW+ak2krYMcMngthOTU3c+pa+yJM7P3Xn76+aHb7219tSz3tha5i7wOfk76c6MsEXvQ82pNc
jVZ/7w1xuMfrTO2OqXXpOXFiLYN2NvZfX8TEka5IbY4fs/Ns+M1ingZGuH65ocH4HCfMMyIC3/c0
vSIgfLS38lEduJOb4RnxHQcL5UpjCxn0XdO7G8PX1nM5QhbK1iWSWTHACTHEotJe/O7TBUSWyXw9
lczUFAtl0XiknOIPnHqTuXIs1kUHHbwZtO5QTxVHZvVlMGV/4MkRsuh1J+wOckNRhIWJrJ54Sja5
Fp/Lyq7W1F83Rna58zo7yAe4CzA88V9bcFPIoUd6m0CyE+kvS/p8awPP+5Ayzx1cyd04t2/Qm5Az
1JAPcU1mbDdEcPYYNrHW886k5nuuZWQiOief3FLogfoSVeoOCd/LUFvMy7jMcSwfsNgDvRsujJAv
aCSXXGzrKaTQIQbxO4T3/gF4cMBmY1RwXtj+pEkg8JR5Lx7QEwe6m9lO18yuTrkb4vz0t7OTvCb2
ThMAZtxs/7ui/je92+8tPF8Ond+p2yiTA8CzPjI7JHOOZ1DA/97Bk6Qsw1Rk1W7wss8muxNGfqV1
cA19eSInFVv4oaGOkl6z/otHNvjNvz5ywOnBcmz0Eb77i3cI8CMmzskr0Xkb54mItcWUu3f5Cs/1
Bi3KIkHAIHOUdYF7UqXSXzw8p51fH96yHN/jGehm4Om/PLzwPGmlYV3tzJ4inr2m5CCONhVJ9YWU
uItrJa+E4OAfSZzi0NrsahS2gJ+2f/FEEDj++xPxOZBRtCFn9H75BCKLIZjfhQRY8uE7crw4VCa5
dvA9/WGqKQzy/uLBK/cbB7F8C/lwuJS08Ur68XlOwRrYu6S017X3/J+fmTqj/fszw6Cke56B7tFW
z/x37q46i5iZTVCSgoEjlF5CWbUetY7GkxQKN+KQ/ZgNb1/LuybgOsmndyqxa0RynJO+6oF8t2I2
gK/y0HfmM5QyV3uu8/nWc+tCTI/4mzKE2s4tMCRjO1YliBuIbZY6u5gLQFXpOgRqfBeXIk73fqGf
Z8vZtXwWIvJXObafGHFLOrRrw37JAZE13PxCf6ArPG1bv7s0E6Cf3gFZC96TUWk8hpvSbTc6IMrG
QkxdRDctmt6zWUc2Yp+U7BE36tk3hktYF58Qo/n16WtbARemSjRt4j09Vg1BXKQYQa4kR0Rmi0GM
1xj+xOI/fwp/tjxsvHWIvQ3dMc1f1qmZJ0GBb6LcxWa3sStalkQEFvnbV2UtSU9u7/7zAxrWn33u
tmGpU7uPj1BJcn//uQfC8DmbcmVG7nTocrIki42bWre0EpeOG9/Gt7PXCXMrKoFwoQ/jleMu86Bi
b1HX56NzZ8xPMQEksOmIBbwEMJulWT5YnloMOgVpPk5nSwDUQtcP3inpfaAt5cSbyK1DlPcz++FA
KaZ+rwDnQf/JGd2dTQGqTgU5KyGIi71hykNAa5vQ2NvIqapw2nUA6XcijbFDuDiILef7rZ3mxzIZ
N0n35seIRUEukOfi1StpZCvTq3fJZAJGEb5zlxoOc9saLP+iiMya0Il8YBWFx9CHGcRZ/528bhAP
IyzEel0M0UMJ/AgN3jVJhuXIEYwK3HoxFRukrda5Y31vOY5WefKqita+FtvUyU809p7bYXofTcqx
MuHIHl+a9o7MAmeI0MTKc+Skx0wvjrFvv5iwv8W4L+zpXmrpp4bcxIxQ/EfDZqrzVyMP95656q2z
rK1dPDm7iV177P0XdzTO6rhHxXKY1qipbAfZlDonVe7OHGa23XjflI/S5KbF69AE9RuseGFVtGrp
KhrjAfnSe+jbJw+1/V8s7eBP9hfb8wPPQH1nEgL5x3U2e1oFqdrCYMDxTR3pJB+7cfPC+lm95JLQ
5fIvdts/2/UdnZIT5LcXOKb6999taa05JehJJjbbjANZx8G0+utb6p9csp5rmLatvgam/8uDJHGT
9blOJLHtj2BwnY4mTj5fWwkQIQrATbWLx0xvLvhM1pPfYefQD12cfaoqm1ztQwoEMbGCNaQo1WnZ
BZp5gomxGU37xWMj9Mp8n8b8TNUuuzR9Q/dE3TRmR0Ii9srlrjbiDA7VEJk3aPMsRVyiC3Ne11Nx
7NxgIb3hYvH5D2H2agbToe/7A3mbC3Uu86z5RjbvKavBVFuU5F15dLwLFqSdw0FHPUnwv3u0EafJ
cq8A1lgy69Gvv9V0GHymSok8Z1Z6DMRwNTyHsE958N30WLYWMVPYC7vpoI5NfZwc9RmmttPeszwO
c/QAcQC+EP0Cs+WURHdvIcfq2Rg8LJhxuR4kpZduJp8Otwtt4kySZMdRZnuTYRaot72fWzvVV1AP
p7dsNGPqvOBKuRZdu84a7wXZ7FIdSgKZLzWeSxiKq9rBbc5rf7GN6n9S4LDEAgbRlBc2Zuw/rrUS
u5mspqJEFMftE8bDEtkz6TE956bWs92FlumHCk/wEg1bv9BkshVdfRdL7QmKOGkc83hqOeaNHA0H
2yXoBkh1f3Ng9DWc0NXRbRzPXSEvMZjazjdpmaffgx4cK+ImsjZOqZU8T372mpr8fs/kLRXlcAer
ckOE7WfJ5HYw2fMaWgAjVz7VqCoqhlZehtA5qV21mcf3KsTiqneHJBTvHjt/wWbmWdXRhvRVT/5e
Y/BfexIex1Z170JNXgJ/vBjDsBocsD3VD3VIRS27bzVJQkm/IWju0FmEajpUO/Rf3FreUDqdOeBJ
YS8tmmWqGguzcRVxmFtEDlnvm8gY0Ch1l2IU79MgoZc1a6dTLQvrJYBXqOj6boh7shI31+EVD0R8
+RZBXbToev8tc7QLtftvI4Q/uOJ/X0L/yS5G4ab+Z1gBne1fPmYRNV7ei7HcCZ+BIGpuu4Yt6Qmx
VYvc6uXZxrBaR3+xvkzH+vft06d85g5t4Pf6t+0TixvmZHsod30MyK7Nj+o+B5lpzIe1YMRW5cUx
FHga6J9l6QgY2t61FDz1ROOFDqfJhWJ1DoQdc1UOtKwosjPamq2il1CLGe4b03bAe+1C1Us+jVJP
nlV3o8z8l5E0eiWwUluGSI6Dpm07kphR/zN4jNWcahcW03sUuqfYtFY2zb10IheqzrFO6De176Ys
upTooKjEwkI27dCsOyjzU0CSaiYuUMB21BNVM7/D6V15JZ9mat+7SGXHPjsiH14V6XyR+YQDlH1D
XcORlb2q12zN+m029Fs668dm4HPJ3jQvP04MKYlpOYIwXcdQvU2X3bclcplCx5P6oWfZd5xcZ3s1
NPmJsFk8PS/0A7liR/9FdSiiEXtqHHO7tU9MoD9VO4RgigcczeXPqoHlyPjQ6KuVIT7bPN30eEVc
m6pjmuf3Ql9bITtRBioX0E4iT7Py3qqybnbKV1gwaHWmBwxFOBVttK9xo8wDwabjuAvlYz/pUMt8
/ViD5ZxS7zRIKJWTd1Jda4N+neo2TSBliZFZqyYcZ6939aIDi4olM86Nlux1j25aOlzUHT7h2hAj
Q+RwOqu/1+Z00IcFLrt9OyTHknYyyCBAdcQUx7OEfNYtqzBGm5rbO7X7qs5axXnR7scHQ6DH5hA7
DVd/Eu8GKeQzzRlj0J80VDf9ZaBJrofp0WR0YMzpq52kRzKpOGzGr7bNs9Icdmi6r8VIsmqYOqgy
0Hw5L6rThpd303L1lrrzwi38kObcPqgu6/gpbdx7VTABKr/Zuf2SMravQhQF2fw+xtzqqCaA5u+1
MQX7TB8xaDfQvMG27wmq3qheG/Rw2osE21Y7qtt9XU+HrwXP0EOVkQm3YSl4P9m9bLoCRKav1Wk8
r71TkPcreohEJYk7dfMpgS6qZvfYEZ4SvesafX214FT3NeWmihmem1xDt0YWjCBoL3TeeIPwLBak
963Hhs1/xtfd0HVmO1Z9wrkOP/7i9mQp39ov529Om44DZ9ZlE9F/qfLzyUob03aKXedN72XHGzmL
Oyv8Rp+LhseARFIdRmH4kYuYMaOBBcuFpHrPamF1ceAu/J4zQB/QIiZM6ZKT9ai27a9f4JlvwIbe
xzb5rILpPfU1ZTg4cfN+Coin0V0f+5nI2nv6QWLdPWYasH29SpYy0UxEWdxzSljNax1ceSCHCZd9
DZB4GM7wAOotYkSsvDUlsz+DZE5eEGmY95Csw4V00W+i33ut2wAdQ1pDsqKp0Vb0QhGxUVZYKPhP
Je/V0o0H4vVwPYHwCuhyp/10C4iTHMdPvYVgVHGBq/0lnq27Kk2XokYozq7u2v1hbbI5qT3nKdL0
Ey4WELrxq+5ThYziZunyIsm37esMLdgeY/pa3cPzpGcf7jb4WlYNtl+1BQZDfgxYker667zgybCe
RuYaeaqf1W9TZVJkqqMxtIYHrfXWFTMBtSpAv53ULwno97e0l1VnAPUIwRVyr04adgcBN3N3TjW9
TwVPgL59MREFSTDdrq2pgqrhot8njaevjElsxwyFPiTJqOk+8364Wq48qwu69/5R+v8fFegvXLOm
5aozx/88dz8R//dnrtnffvBfrlku2sDx4AV92WYpSn7vmrVdZt6cqDhcqZH8Pybvwd+417uBbrs6
Tlb992Ag52+K4GN5/JhvUVUY/5vpu+H9srswcvdsi5aWyTOkiWBYv1RFduDXHS1V855O/Jd+XX3J
v0wgPb4rJPTgc5TY+UuHOGLEQFH7z79/fbPXFUFFK11kVghJpxZL7BKt5FiA8qvmADlU3oIeywTU
Ssce5LzOqxzFoKd0hG2WyI2MtYcvneDXF8FZttglypWTER2ndILRl2HnS1r69XcHO4+lfD2M/tWQ
AGjKsrjgo8L9Ghe3vPKJR7MuepTru3I8Yaaf94Qprd3JADIxwhEir69M5xalVv0NWxvzKTHcC4GJ
ScBnyBJiNaes3gAsNFZeREJXZPuPIkkPdshm5BHhtMhqkEMMAVchuom1DNlFDAis0dSggSmSkcj3
5t2qPKb1rneuGZ8wL7mQU/g46f1z7hACYkIK4xUSHwnTbOkVRrdlisR40EFNCdp42SfBpwtnoEXa
K8n54hs+Sqi6PwZDqqy7R5SkKM8YDTTF9OBk5aNhJT8cOEsrpFuPZQ0dwwxzUi4uLvCnjT/8GAM0
dqi1BMBJ7uGMQ4HZ9cc+7p6lE+9tVAdIm7mvFLBRMkHuWhcFADWSOth6uFDRRow2R5QLOYVYl78i
upCLIYkmpP1HHfGuSqg64L1pC1vGfIiT9nsNeDycmiejoWXXed9wFNw6nwNjJNJdULjHwIBCk6VA
NptHU2txardkzZHAIOuDEBgr46j52fQcHsDq/vTthaxUhwogcu6Wd2Bn34Xo3jlHwEClSoZqGKcl
JuYc75izH6IEcSgdKj2RqyBkyuW5d2ihiaMzYqwIpROuK7v5NE2O3YgVgW+ruMPoMfDMhxwclJPz
aeX1lVMNIutyMiCkO5/YjUhfc2kFRExUvZ6TjSDuYOZFawSIBDkpHZM3sPDa+Ecimgm3GISi1uwt
gm8WCVE84LODN3i7+aoV7UNZvgglEAnqpF0arIfF7FRPYN1N3irUtsFitEEqj+E9wriNWk81OuJK
9x8jYyKTSoeNgyfwnJBFLLSHjAp5LNy95rkPJpmnS2LvOPkk2lZUE23bbPoJsoIZBtipqE8fBh9W
cI9CbDk4/KRRPLakoWIlz24om5/pgZ/6AYIoo25E+RoRBsUgF1pt/rR7zoXD3usNmMeZMS9rP2W8
ambg/qBXS89Aa15/c4T7cyCNcpUVJoiZkFqqzZ983Z7RhKR3wSwfLN8noJasFsRrCbWgWDYNKThD
Z59Lek64XMOTkze7IsqeG/DwyyHjvNTZWPqtrWEmx9bvryIDrqEI5VSAGOdMZDUgqG51T0YculaX
xMq8SgXeLYDNT2L0+ZBxvtoonsXkkGjdlCu8I0iuneixl9ZhzvVDPKAR0h6Q/Okw9qHo5vX0yQN8
L8DzaHGDrK5N3uxC3uljsQ679il00zf+TLyqcHe+ptHSQa6U3dXJCIEoTLmpR0RprcZhi1EUN6N6
PZ0T8UGZvuAiJSjGtAHq4qhAZojmLytTMrd9TtzNZ9pruyg4lUF77Vv9EkR1tuxRHNBOsc5DfMxb
TzWZukeGJDdBJrjWEdbV9MOdoIVIGSfOZjldwDPm3CVYXumPEdHEoujcT6BwIE96eFmRhgIj15+C
lMXM8bdZeb340B2Cl6adjPyHLk8+QkOipszFpbdauLJlfzVQAMAXMbGzEoK7jonSAlGurqvwaYzH
986qLno9/pCwR0ljLE+2SSJFD2WfV74CS3wm+eVOpKJce0ydv6z/wkISYH+rUM13Nh5AgjQbA3vc
mOuXkJuAN06fhllehYCenKSfMiqRFs8bWrH9mjYD56HeBuFGkkYSkMYxqGQ5fPr0iMk50prE5QUS
eDmU33R+vel76VoPjXyRWfouLwiCCodtMy+Dd9Dln+YAn9d33ufJlmsZ+/ySJDlCrpvWgNCK5TyX
vgoHPiUjZM683AHZISFa/4DdRjA4o9d4toc1SKF7tFabQIqDR+75ciwQEITDQert2rbHhudUL/WC
HAUzf43FRtejix5mJDb095Z1J7PibBdhxXumcR+snTWZRPukspdmb2zzvHzMx/wjSq3j7HYt4Hn5
ypFJh85dnclWXhJVgxR6bujew2wy4vhjdji6CygWSEMAkIOUF4RIWxrd+tRHOhrsGsbQfUQKFYb6
YUm9cgKh9T6WpHR0Bibpcn7rzegmZXKJ/GlZjSkxyUNj7RB84XPB3luGvb9xlBRV86c72dDKxkh7
ZzYtzfPsPMWUE6SZOB6bfKmFq5iOh+7MF6MYFMpv3FUhKmRE+4s+s48YtfxV2mecENxdje6jcbxn
KZmMqtUemLWx7XxwPhFgqEia3yNB0FnUWW8F3OlRkJSQpNugeCljfedN8iMAhKYVoJ6E9a02nKdS
GkTtyOF76oX9diYTGJrRchhg9lUas6toAp4vtDtIu0bnx0spq0erMi/2HB/8AIo7Omj8INkmaN0z
KglOofxHfnkNGpoGdfZqC5NQwyS91TMLUU9xGLvFodN0pRmu2e8k5GAs5rTu6OQWsw69yWHdjBzF
CCAkWHxG4+vnzYsj8IxD2AXqpLNyy3AK7ykpCL/SubuxQkCzbyNgDm5t713d3o8uT7hO5m+ccw9A
tIh6C74nBvm76ez+jDNz63pNvkqF9gb/xQfc9OCkcXAnMuvY54Rcd03+oxeOvq3qdOt3FgcUyMa6
nqG2jJocOHLJ7MgxVwPZTAs8guQMc4mT2Ppq2em1nNhy2rb5IHwHRkTzzcqIiEhrES/KPL+vsemj
EiIqV7e+VSOXa1z7N5TLTo0JfXTjJTCK5yxz47UTt99NP3+YgNcp6czFLcKPsmx1lPmUT+SFQlwl
iRbwXkKyRqLjXNBoQFqFfLNqwBVmpJ9q621GbG6L/AqmHM769+I02rTKIoN0+DZnRyzs7urbX5p2
/VnTcGlYIysh1COiBfkRvfKfZY1F3zKgI490etkx97Yt6XUyflxUbrEsrPHJ8MmtCs60K38Ix//Z
xRWXTyfuM5rESAzT44QA3qzADARoRAc6r53HMTmlUeFbcbswe6KPdBgsWibNBUFGD2a8G+xc4fCo
j7Loe25lb2kTvaJLPcXweHszPRmhfvQmN1iWhU6QrrHou2LVzhUL0TQQ6sTyNpVBzyJrnmbf+lFq
7qGiP8FUNn8acve+MniNnQyrZUKGfSrOooqecQdN6zKLD05jse+Ss8z2t9JK+6qZMRhtl4SnAPlp
mcgXJ4VMVfT1OaSw5qWgWpxcWFAi5SYURw8VmMIFQnQ4iU6e/QT9R2953kcFKiTdp0tBU06PCPFt
GbFs/GleTJ1zoCLX7IKoI6faqOu8EUz7OvCNfk8oR6imGAFy+zmGZOmNj5UV2YTWsMGRen8JNeKC
gj7iAZxyZn4cvkZ2fHVhwiy0EgCXA15gYXfVc2YgzXMbWjH2JdUUzDePX6UvXrx4/DkN/YeJkZFK
+y0JQPfUOu9VHKaXQaNTkw/Fvg3oGdl9ujNCentmsZ0ccW+0EFhNmlOECf0Yos6n7mg3cF4yUDXM
jqCDeS9mWqAxbT5j4Oek9OY/hOkj9vN3vaSgJ+b+0RjqgNA/SOo9icN6KY6Gnj0ExuiR6+a+9blL
/rs3kGuibniEc4qPatCxd4u2WyRucYcdFjCd3nD7H8h09QEKhTF1r79lw5VEaYN5wpvFGGWBbMhb
TL58Z8O5EGmyCCA11uYSNcKyBFMWVnG2rhJ6Ul7WPIq0DJYWmONdbKDJTr9Ju7xOUcTtfxkSbL6E
nUCapYrdiHWN9ZLaBwqCTTs4zqJxpGog2ctqMB/glj6IUH8w65o8z6a76xvJIaiD2+8XzN6Ge0SB
T2YrYgjp6GXomjP5gSgwXTorpyMzNOdJGDe99r+HdXqP7Jr9RecC89GGukzX8o5UnBlcAdned2PC
NQVu++fUGXS/fPSA+LgyUqxilX3WBDcTLfim6vx0bSW08HXPfmitZJn18G+8eA0CbduQCI/skyAw
rzjI8JoK0NxurqpaG120m3IDTMTC0WjQd228SSza8FYldxYyrmUQkEMQfg+FgewMxQ1GEIynV013
jVXp0S7rJj9EmnFvCVJXw8L7ZtnxzQ8ZZAmP5jd3t3pY9lX+MZj6FuD1fWk+2+b4kcThz2gWL4Hn
vA2xewN+S8/VZ5SvI/310BnVj7j/JUANiOFxjS+bCikOKmdpOO+pCe7BkPdt8gDirV9HYbX1KwYr
BMsZ1oCSkmJBFpByBjFV0FpLsEhVfe2aet+nLkqPkkNtQEduOZMRgOgy5eKUGie++HvcPtgZQQOE
vTbLALVhn2QXcwZJGUzxR+rbmyG6Otz3UAS8D8o4Le3E25WEQsQpfuivL9lXm+Hrj2kfEm/pGgnS
IGWXLpptXLPW5VxMBbwscmLDCeemMrx+edGD6CFO8OD25disg7r++fVzKBXNRa3888GX6fHrm383
oRPotHZcQij/9T1Zm8M2xaY1Lceh/vtz8lXTYxwNbVr+N3vnsdw41mbbd+k5/oA3g54QhqRISkql
Um6CSFfw3uPpe+Gwu6RSV/Ufd34jMhgASZFM2HO+b++15yWffVltv4fbc+Jh4kwbWqq8kGfTCgre
hJOOGNPcXRAf+QJBETmbvT2Wo7eROqfvdDF0LFNH/NFn3VfBSTAz+24aiH5cr8WYKcmOBs0R0qjh
C4GCpzVChVO47MX/ttz+X4bRRVCZsW/2m2dTLNXCqS8Whbceh2l40DhoP5jo3031lRSh0Jb2jUIZ
uaRuvLriv5V3kr4CX+e/eV0Uf20tWHA5ayFlXBfXfPTN0kwO4vvmrpvdsNuGdc/rrN6ILXfdSgnB
zxVcTBio7EyxVYg8q72uB2r2vv3FX4i9I567Hg5iXTxouUMs2RAfGt3x+ml4EJsCYiu1KbFp3o8G
8Uo7T8w+nXz1xKYQP1IdW3ZGH1Uqo23KHYvR/Oip+dpgC67bVy+tEXKZrgWFExocdZRAyDWItDgo
12r1enVBO0aNS/AuitTE5wpmKYoadivZEch71o5cSko71f/64g+/QSxauYbXT43V6zuvey8hom+j
ValEtGK8FXiUoZWqg9mRkvCQ51ly3bhXVsaHs4bGBDZesfE+b0EMcbdVsreltQu0uFRWpOnxG/Z6
2X/fwviCb1TLLrnHcVSJrVbJ433RTmMgfssYNne5ucpBLRvj6nYFJ/qkSsH1rdtpLf5SfOI/PucM
5PTG3G48cSSMUEdx+hJisx0cKkrsgx4SdPPnSba9wQSOuY91hsV1tBzEETwPxnTYZK8rDU60lSny
tO1M+8fvxVJ/DGO9JvGAYD7x3eIrxa+lhWYzdGNoWJnt8Xok/cmeEavvz1WW7m9XJENdLT+0mimI
rfz+M+fk/Wz9cIheF8XhuVIGPThbHWTb2OKpjpbzXnrquzK47tWyiQCUR+3x/QwX/z3xJ+I5sRpt
R6E8jkHXZ2wmCwD4dkXQxcEu3vH+958PQbEu9ppYuv6NWL8ufnpdrH567nrY1gLrIV4ispbSMYAZ
HAbDLlcPytYVkkdQsOL/qTpbUIJKLOGiBinJlDakuusen0wCWE3rrlz7LxZ2sLCyz2q+wRsr8hWy
L6WtHaZ2OBkbcoBa45eyOFXdTMKjQ94OYhW5PWgSAUiNNBxgwfc34qFygJ21SmvKrli3cpuIyZpk
Sc+qLNT8aohXtRwBA5lYCijs8P6/XyReE5aVrX7N8hrxufm4kFRzmraHMJm4C4j1UDUrkrO3Zwe1
bQ9JK+8nbZ6iwDHM6CReiMjacU0bRHPBFVoQQsTDlSCynU2fnvsAGLkuitev8JG/fevn198/OZmt
6qC3ajqfjbldg/c///Bx10UBLPnw7PWrPzwh/vb9o98/6tNzn1Zn03grIXNGe+QS/qcX3z/z+nXq
djl4/2SxtJLXEdRJ/02sfdg4n9734ae+fwzpyTMWN+ZS4t3i64FXoSqSX2EnQgnINtrDh8U5AQSi
FtiPkfHs5D/bL0QvAfbYHsRzYkk0Z8RqN2fBEMrSXhbkKGfjQzQbrEY8LFecVAaqrZsjiKTiNhJv
99iNpHXzYT0ratOlUMUglDZPRsw4B4h4cMR1L9oun05bb14e5YvozCB9BvogACCkGDDh3gg9Ag2C
r46axsbvEW8Eko+/49rTIaRru0Vu3B8dABDzZTpCpcACiYaOwDKQULgj3sIkIB6qwwcsg1gXxBBB
acA98VbQO/AF+ETdTlqxxEhij/KhpVIJxwgHYhIQFcfMvC2RYqQ11MOyWbsbe4Mi1X8ufXqubWWL
WehUUNOgg9VvfA/xMAkUk3guxQ+FeduVYbeI10bdIcSlYSy57U+B+RBLgvrx/lwiUCB4s3bLkpbH
rt0YUcbG/phXh0Wxh8U6KexPYVWFvmiviW5bIrhxYg+/d9+Wus1Qx8VUjLdxncC4iCWxpz89p23j
R+Y+P1MxKL524K7LYkePJTW13nZcsTvFLn7vyJkC/HJd325i5srQayNziWZcIrgvYnERADYB38gA
e4G2r32xB6+QF7ELxbp4IKiK2ixj1UEgw9YYepjJVV4QXvRt34ajRjDnlfiypCDai/ybgG0g3MX6
BbauPy7mq4BtCN7L+8PfPUcF5iAlINLesS+CvIFLBS/kRo4Rq9eHjZCSbvA1Z8OwtRHslBXCbuTU
IM8Xw5+68cUQMDCxnyKxi8TiwCUkxMocKAIQ+L4nxI553ztxqzBJtZbFFbvg/cHaLk7vq9eTsjcr
P4NNJ3aD2EF/t6swvgJY2VB3EeUusVPqjYK34fDEmXbdReLMszdwXrkh9AQ/Z9wq6ou1HDJB2hNw
mW10Tsp1utMEkS/J6p8hnQR/2qgl0caYQWcBzk+sXxedCMifHDN/RuHU3wjSzHV7/7mqCFRgQgNs
g+QkKfykLrOfxQVSnDHOMjtEHG8n1PVcqszkaOKyHmp74xMW9oxAGmihIAjFG8gQWBRWow1uOEM5
vCKRxKuCkxRuOERzrXFZ/w8T6RMiSbwgnjM2zOLEAEIcaYIqJG2YJaEX+P/Sin8nrVAMGZXBP0sr
sDt22z8Yu38hGlz/7r+VFbb9LwU7kgJ1HDMU6IJ3ZYWj/MtExivQBP8jqdCMTVKhWZZp8O2k4KKy
oinfx//5H5r8L9AHFtJQVXe4Qxn2/4ukQlU3uvpfBFsOtVDYA7ZmalAN8ILw+gftemIljZHVAMdz
ivMHZ+rfNkURAUwwdcs5ZKrF7Ewi3hk7u01hr8S6uVAT6+k9tKq6JaSSEmQt9xuh9+Q4650T9tXR
lOrvZBxnLvra33NBI6+KVhBJBSygKZr+GCu1PHdLfUeACL2UKFtRI6byTkspKi77xQKVHEvjrZa+
yEtFIKdaeevc2Z5Ml5B7p05bW/sDfdIaUE486VORn4z7IVpWXyYWtGjoK85DY5HZSrjeJoIbfkYx
neLe1r+a5Ty6Lbwdj5z0zAvXPJhkSFig8/bzUJMJI1OzrOxEAoFbOXdpNs6Y1soSgUVBfSfMbzPJ
yO5ngzg8BNXdHkQwATS5vODFj35KreLc6EWvPfa9lhzIwHilnJ3cUkeIb60QNnSvkLBhzeSbptZK
2uqI/pP0oKNeaHriI6VQffz/kt9tNX38l/KBfHT0WMzwNnszYxktPmAeyXbJkvcXNdsEroQEYkC4
LKRKHKqs3mPznO7zeP1qm1Sf1TTLaF3/QPt+HONy/N0iPVu78HXSgT7gLJxdiSIvAtBGQUXmNTCY
gqmibIq/sfAyU30qsWx4oI4eSZ5b9k7X8kFAFRppITU2HEMvNcaTPU3oeS12KA5GTCpztoV9L66x
kn5HQAKCNj5YsyXNT6r2uxZXFNR499LHt6jQnRNduCLMT3ao406G1EvPYL5PC4xqVEYzbyL+21sc
ZhpaLTmHBVxC6Kjt3tb4TyJBusHwF58sO4qCqU9QahopoSc8cJH/74cuTrIPq+JV8T7xlr9bFS+E
RPfuZ0M/izXJpChYjERXIHsdmJ799TvE59XiFbG4FjoKiMh8+PQz9NTuIaYOz43WMQ/+64eIz8S8
s/U2GyJUtv/BP/488bfiVT3TFN+WycwUf/H+gliNyPkG5r991offd30nlAbDpAZKzOay+/DGD4vi
jeJr1o4ck5Bu76wywoztSj6Lh07Z5qKrDQBxIgBjijau91g4UFHBAhoOQHctmh9LNKDZCLf9zwf0
xRmmjZznJFRJUa7jA96eQ7+vIEDAzDe9ireLZwd7XYBW4EAZIx2oL+4nOa/8RqVkAO+s6Q7LeI4l
oqDIEvVjh0NJkQvpHPaTdBZLWlwQhBTK7a7fHMG5NYPemNZji7fBh3iyK8Fb7mTlYJLociYDSztD
i2LJSNQz0e6RSr4biRnPhiVre/G62qtMC7rxHELhgJhisKlJhAvGetLPUWTqZ7HU54hKO8AmVKCd
jrAxWjr6eVVT4xyV0uiGMtvw/TkrHnxtgBA4b+9Y2vAnMlSMihk96mkyT3VRmqcYMj8d8awK9G27
U5jWKi+t7fYck3fgpEGYtiEpCsYKWMuWz+Jd4kE2c+W6qtkxGcNT9qKaWsXFM/8+heSkagUzKRQU
wKKt4QCzxzh1mGs6mi8H7OtMLSItCPXyZxZSByS7qghKWakvhZU9odYyQVVMRdAhgNnhbVd9eaAl
rK3VfLZMaz4vCNdoaFePBZjKc7U9zCkFklppHcrUvENt7wnW0k4FV/qbyYhv4/tk0k1PCnuFpmVl
HOekOsaAo8/p9jCSSH7TZbErz4bi55rk0eqlymvxgTj8KUFvue1a+WYSsHmmukZjEsR5Rx9rKqX1
LC3KepbDdj1jHsiOSKVvYnRS1+dXGsUo6e0URTzPpduRL5Z+NPqN5tgVUXuIVmxaIxFSJa1hF5QY
l1Dc1Opdqcvjse4L05Vt9LkJVZeRPO1z6PBLIuBZBwDrQO2/jjqaMq4b52Velc0Zf9Cr3qw9w8k0
nyYAB78UGftaM57EgdVq0hyYcQ7sixzdS6NXxWXtxm7X6UtLeBGrOokiwaJDzBxlXFu905KvblWE
T7SkBHZ0HZI0+pJDKGrJgfEryw69KqOTnEVd72ppTbc2Q5g1Sx2ehypS7iyj2Fealj8nEl16REJ3
qhkrB1Ejno2N+y8quKJ+KmrGKPBpX2w1VdhoBBMJ9ma6wQ4FWFksXZ98Xxd/mIqJm3j909vFqsru
CRAt34mvxkpLPniSmFfU9vsffPjo6yJtnW9dqMZB9f5LxPeJr1/FFLGdwtqNzKRxP/yID++nB6LQ
jgfuGMlKzxSwgakoHuwN6/m+KtDgn54Trw6jHu91Hey5vVe3CUIbymZAueNWo74rbb2XKkw54cwf
xD7+oD/UeHLR/DBX642Sy3gZICmCm0nyfbq+YNDwZ5imx3w2OYEAMLq6g6QB7fgeaMQIRjCzvHom
QH5UKwLX9dyf16QOujxfjoSyP2NmOJoqyI5uxTKm2Ds1ViL0LfUD2oFDjA6LasK8C6eR/zPUDHKH
ySKB/w1L16sr0l60kViEyJx8MypAF9kVOH7sGcciN85GEvYHIa1BCKSAjki7iUGa3RxzUoRlMm1o
jvDxlUnjEWW+b0Tqy1SmwPri1AKb4yMxRReg4mpo+u5R0RFxhc/xuMn7TLM/mBXZiJPezESs2bdp
1QZZRuUhLqS3ooY9NSSG40aErTcoRrzOQAhbdSvpMmMynIeCWy0Xwh2yZ/KtKgXoPsyolhCdcuyc
Izy+znW23EijCo9ZT6a5PJHwGDbzERpG5KrQhzy1IdJLi5CIVrZ2jI1xIf1Tnn2l6SgerVTY7A4F
ZuPMjQcK6zlXGIGFOVkumWZ9kdgPbdJR1beQ1m+h9rvUEH6ZmI0w5d/rkegDYH1DFCN71X6hIyCe
XP5qKjOh6np9WSSNjLeiezGjLvTMkGlwghc6WxznJsyL9kg9JvcSVH50nrPHWrVIDl3TOuhX8428
qugUyy1uLA5PxmLm/WJg2iiz9q18stBVeCu5xJNUIU+Uh5fODFHOzdaPyUIGps61l/Vtsq833olD
uKo9lZOnThKDijnaWzJSOLur38ixwyJxsezpviZb0w+xoR+VRXXXKTuMxF+6eWroSCKe1zX8HQ8O
AJgORR8KBzkZSK9fwbEYs3ahFDrvYBevY37pORwRIsseUlUmDTRBmXtUu9yob7BEtd/iLogdGtN9
9YeltyilwkE+LTFvL7FTh4nXoVFtEdbFC5I1JzXPco08sSTe0GnZghgY3L40abUkYEm01jlpxNvo
WH+Q92lv87osSBi7XRtn7SVBBCjbEDot2Bw7o+cAtWv5rpXGrwX605EEWCriDJ9X0EpG6LCn9O2a
7CA5lga/0WfAJmm4Qw6W7xOC5sFPtKg+7IrOYQHljIsO0P35nE1UM1PT2SMYQRJlY1aJvimN9aSn
LacUALixlbXDMKmHeDCTG6sih620LtFSNmDYSX3oc79SqjsLFyS++ENXItNQEA4FRZQOByJ6DgoY
fw3yi5zrtofGcExDnC1G/80EazGbEqqlPIuImVO1fT7cNtpmR+25rBhJxgjEjiPPNHPJWxbDgrXj
fJs7/P9ZR4JSnTt+1DbZHs0ozqCds5atyyhsb5SahuaCOSChpPopze5M3Ce7Jo5tJFFo9+tScmd9
rJgcwfZwopdwyGUKIvPL1FSNb0/9bZxY9hmb76vdl3eGbMt+n/exp0w9GSezI32fkfUGZdLvwjXd
AJn87rTukNE0ReIXzkQMaCxDSMqeEFZLvhqjV1PrWHJVQIHBsCzQvFJp7+QtabYy4fAYwFS/DLvL
NsQhx9A1kUzvSzyduwrxB5ye2K0i5NizvKzeUEuX1fCSkMt+Jo0BRj+JFm/0EJqOfaqG0a9zqlSx
ZNou2XKyZyrIscvIvkczsitnK3NRSUZwbkzJdjBUM5VL1YSBFBlXaGrIO1JBdYetc7SR1YVWeEis
ovVQtJQ7PWv4vw/pnTL2OZNwNq2q7MuOMPXFgkYrsTdSY4pcLal/RcY57X/YUDZ3OrT3TR/1xoyV
aNpRSV0ElckO/bSyDe3Cw1o7xKeDl98ySy6tRf2L/FJP0k0+tZO1izJA/XXMESHiKu8QQT/Eq/Va
jq3hQgqzd8V2xRP1yL5JX5Sy7f08zKmKj8c1IoCe/OOYXnVfcGHP3dAhz9NobSsYJf1XNGzQ//Br
x0bfRfeFWYancIns3RLpf8SUMNCjJcNBSwfSWc0brlToY5xXrW2PbR4zTcc2jLAf46PiM0GOuTQ3
r23JTUnv+z/qJMLCwYYGYzaqHvY/zkd1usRSPHLJSR5b+vI+g4d7bZyIFpWLn6HCHdCBwqu0aLMa
o0jB7yF6ATxnpcaXyJGOWoalNSdieRkHr3Iovg9LCzqo01G6loj9cuus2cWdnNgPxDFeIvkhmoaL
7M05FBEpRjrT9qcSlX4l66+Rmj9NBrvBRCfnzCR65tGTsWKnLc0JVVf5QJ4VPyRMGG3WlVcnHckZ
dpCC2YT2G6ZQlcw3HXsCiljnkCo0M534p5pWcFj1qXdJEjrR/0Xd1jmJN1Yo6cEED+Z916HwlBAh
tqmNSn1R6uC+tisNNJH5tbTlLyiuY27l8eRlZfcrL6PDlOT6HmXYT3ON5Qdd+m0X42HAyfEwNxC4
VmZD5mwAtlUOtTG+tJASfXu5n0BWHGGtfC8HDi8pa8ZdEUcMkVe3Qsio1nrAZh93i9oW3lonv6dG
fzX7jTGWcRlP6zDzyRAHzh2e8oq6FpER7ETJOjg2FBJujKVHwTjd1UYFY4w6bmUOiVul8auVGN+1
MsEzMlPYUrXyEZ1Tm0bf6mL9Fa915mf6QhKeab8AMFQOVSwdQnW9qyr2axwpbsS0Yctae+vLApGs
vaQHmA7ksz4kDe79qPxpktbXIlJtaj5VOgCifusbKfOMXuKaOAKyT9vb0U6TYxePq1dkOknd+rLe
jmGLoC6r3kpqNKWcPSxT+SYZuAc2pOMyLu2+X1r8EFH0zU4LmtPbkEvNsDLoLTdoJWV2mm9z39Vw
miBBZWU10R7gUlBOxoV0MWLHG/w5jjEGNL6bAHJ04GQh1w+5JcIiS/y2W5+hk9S70WQKNMsgzvra
uVtsDDoQTE4jYUyJRuCFPjkwqUBU7OcxdLyuDcnBnu+W6Q9D64GkF1LpTsimyWYhX7oo4udhiHRP
b/WvJezSJW61vY2+tE8HvLqVhl37xtDk6fiWZWsIR6JlM7e6wRj0pM5TeZpVA3K/3qAk46ZaGNZv
qa9+RyqXzdCE+VDHCbq+rkr9uFCrAANHBVfqbikodUjkSJmVzuwztpOjbh91rEIHO4KEEdrpCmFz
6s/tl7RbZS9JUoiWYF6JL9dv+2bqcAvZi1fVq3kir/TbQZOrt9r0ozXXcHKl94keKb5cOCQbtduU
3TL2+Fx1LEJ5TfJGHzK+Dg+qpUd3k0bEbI36n9Sbr8mg/6EW8ribk8jgwrbMUNiT0XVSuTszrqsy
5UfMoIkoqwyqQmsEaWPZUCudKdiofOtliLRdw9l/k+gddQf+6wvYxGmwnrPQYXStFqM3rB3jae2s
5JlX2IZxU63t7Jcg1Y+2ol1kKfoGYxXpw2oDaSb+3bPM4lUylq89ugfutA2Afqd9pRhuHom5xOOu
Z+rPgcqMh5gkOfaa+gRA7tSui0Nuhma7hnyXExmKfrTkrjucHBzmoSlFBMvXmxV6cS2pZWBtVLqv
1Q18b8CWaYg9aCWfcDajHc4hQomzlOOwuR/V+EF29MKzaRe55dw/ytGZlLPxhvjpwe0w+xUq6MlC
lQzXAkFHlC8aTx25fig5NMz14XmDRyn9tO0KZjihYd5aHZXAqU7vzEK2qAJ3qEqNexJcTkbRX5SY
n8Og6sJ20ndWiOpZJ3q9t5+XuTPIeeqeamd6yGr9qdEGRrxYn71Syh5y9LGox+nd5eAt4RrFb/kU
EwFs5TgZUsT1poOdTNuD2n1I0tA+1FJ8ke3GOq1Dano7AtjTm87eL5kayBrkpMFSp0BTmMeYrXFs
lDG9HQj5zMEv+dvVAn86szkt1A4dVf44mEb1xYma1CUiPfZrTb2dS1IwxzjTGEqTSgBD5ldNzseJ
SRCRChT/65ZRMiYwt6iPmLFwCcb1iTxl+1AQQgRzw3kaqV0/m3FPK3lLRRm4/VBa/6Uh126ITtKi
yN4jantI1Drxl9ay/YKbg1dHv4t6IP8jAvuLjWNI69mTLQgPdm0z+WrzBKp+iSZ9LgtgnslhhiQv
mWnCqGgrYfUHmzq5z6zHhLKXeHqBrJXMLbw2c3UIuy1Qh0tHCPPGHWN1ZOhyF1n6JUvtMeBIxoo5
A9JLx3sAYLYbLhKYeEd6tBww86ZMajdpdBXuUvirjI563EDFYY2x/Ff4RohRL7i1qkDaEdJKnT5A
528VZtAqTEGdEmlkr9aeaeVR76HKymMOgM0iJQF+k1YiqZNxM+701blpBjyLusk1eOReSN4ztqvG
wTM2VP1j2nXqTRcz6SlSVSHZrz3Sa6BNIUvMCy1Jw9kClCN9BL9dcgvvH2YrifxonKYdwj1qcUqB
/hxtMko4j4TA0h2smxFWW2AlC4PgcvPYc0ApWn2w1BJLJAmyvpXohb9MNbfAOm1cApDd0VlVTCcJ
uVS5jLzJ+G1h1CezIHoFg49hy+Fmp6dBPBhvfV5x/chHphiwhxPL+r5EOBzsfGAcbE2HoV1uHerN
uGBS3V1opcp6jnh8tZjaaCYYjOkAUuKxDUvJg+yTu3Uvq4HBpb+Wi9comhmqlPZTFLYD27ikWuNI
Dc5/Js8Y5G62TNR91MVfsN4eGb/RPJLlxl2bN42StdI9tXnTwPnvYI8l0sIuesmWmNlsK/1oKVIo
8qydO6VBire6Vh0FdtFYD1JuYNaMjZu+nEkhbRYyGjP9t7NGTwvZLYA/54x2kprsVG36XtVdEcRy
+rQ2txEWzUsblxXWyKwJVsbmftk+lQQOcT+hkGNJORjoJjBymfvHDH47K1Lba0j53SPdfiSMFJNv
z7BUlctnWLBnQBsqUvr1F1PB1VBl7A/FpV7yLzF7jBp3yn0efBpD6F6mBjHP8Psd84vepH9ks343
FiMc1cnyLZOWh9LXq8dZmTLhGn3tO9DYYi81OBBNEsq9VTNbV1+Sx5yZ2VHRHSAd6k0Jziex1UsL
rWNP/49YLpm5avJE0agIaE5ieCyqnQ7pot9OUuqR3sJ80S1z/Wbqo+Q0Edf7Yx3b7VAjflWZML1W
WugESZ676SAlLrnB+1laD9jRB6Q/1hI4PUemQ0t1L5OPOKX602RGBkdox6wsXv9YJ2TaPczzsIG0
3fwMo3GvxdNXeAuwfuZfxgoVKF6km9ZuXsI5GvyywrcQa5h0MCj+UQyES9SN8bZqpOVw2ywZ33SE
M0fjHYdF7wNHAOKulfWOuPTY7ba7o71I9zKNWdI4f+RddG7t+lEb5SRIwg7vTK1QiobyK5PnuXmp
UGZg0Mut50bNaELqJZHjim/JEXPg9YeiV4o/N+0pbh3ALgZTxajVN5tA6ee6mZ6XzQOuINKfpuqO
EImQ89qxXBJzYqrH+UurabUf14pGqLO+Mb2p2lJjkdymdJxDMeDikYvwJrKWo9ZaDK1lQtT1X4Zk
Pbb5cJdLqrGrsvl7Sf7zTlnsxjcxraR9d6E86UlRlx+k4uvYYe6Jp1OjaW/FBlee6b0qCXYaTe7I
NZ5/McZMv1om3UaSkk+rXR2JsqcKWDtMyid/jFM/MwwmbQkw5Ygq2K7P4efSFf29juvOgtB2iwaY
M63rqLyU96pD4znWJfQ/5F/sFK7YNb6JW0erlIMB0GWfE4SbRUMZKG3+q8d0f4ibIcTFZtJkHEIa
VwwvdxYXzy0DErcAFzRP6vESm4jH8SEVQbZGFxnk5JFkelqok72vEfVxApH2ApLXyZPkKMVlYCd6
csjyhEOjWb4tfYcETVXyYGntY5+gQNPHFCG0Tg+qshH8D/ziylgN7N5KctalS5eOdFXa4k5POwgn
FA9Rc1d7i9LxjTZSfem05yqcDOQkBv0Hs71NGL4aOe1x/DybeexeShTrwBlD1aDPvmDK5545tRvE
owcTUkgQxqEp6prT7yvFuQc49wrJc4QlVgXjWDlnzYRb7Cy4TrbpUWrPuxLTH9enfSGX35lZXVb5
qK4Siv7GuZ2XOqQsSFZ2TS1spFKwX2zCYLS8u0gmsTSzAx1nMcyRQHIwRUZ5O5a/kqUGWTgd1Y77
Jsx3/E+Dyu1E/5mYQ+HF1Vctv5+GBcp1KDGeJUXVr4nT9vFvhW6D98mVqDJI0sOmlhWiP4V8TiMr
PIpA1M3le5tq6b6UnJIDamJQn2uXRDcfLavdG3YPnHHJW68eV8ttEqAMQ0xtYD6bIeXOcTAqT6uJ
9LOXk5Hmy66esYIm+XxRbXzYtU7pkYwYLIU11eiRIfqcYLYpv6yZ+p3eFMyAo1oRJ120esU8NKEK
PRlYn+UfbexED1yb/7DikCIKZgk/TTHb5kyU/FbBVoTSOikqTG1g9kmTOpdDdNOFUgEcM2sPqjbe
0/nHHZWWxS5NFUYNoUkhJ6dQPTZIzqPSucjz+ByjbvIxTLOBs4E8uH42qaTHT4xENE/loAZw68ZN
nhxhEhAkIL2FAJ7CTh9fcOPtJXmc7pNOz13d7CXwzRUGkRH8edjiz64gON9MEo412gPDnrs45c9u
/k4swxsNiUMvxyPHR4feQc8j11TPhjYpu2ipvglB2Lue74OE85+FZJuG7Br29q75e3/3+3MJXWwX
8LHMqYBxplRHDB3Fir5estWv4puvH3P91r/9SFiAQGuXTvWubxKfzt2QJvT7F13/0krLE7K/lFHa
xJySuKgxsyMGvNvvff99188pe+UsO0SjffjYFqE3c6Zk//mTxfr1jeJ/0tkGTutw9MVHx8IS8v4t
718lFHhiNRaR2LhtXbEqXhAfJRtKSaSOckpa6Vs4GhQbHGqVSVq/5WQqebFsVh7impbi3QiKPZeY
uYzcMWdVZSaZcdNVFcUjuOBgM2b+ckvIy2beVp1jqqV7HLyKF/VUwpZ1+JZzhUt71dOV6CdTfsxI
VdrsuMVOfmoCZ0oQmk4O7XsV33UIQWReOkbzZfnNGZrDoqFnMdKHfPwx5hAYjbXoXWPIboFk0jJZ
kPEukoVjMzqTuHwam/Tn1sJoF4Ib0qG+kNT9PesQbBKTd55IMHXQkuwYYlhGIJXSLT5brvcrbCct
RSjfjX3qUqAAIhHeyxoX1NRCIQBMlqMeT7a91pbLCVuuzp0JgYReEVlXlXFqUuembeIC+qbeu4m5
H+jF4zeKL3Oyjq5pwi2pC/U09cWPtWXzVrS4NMKwI3kuqRh23/pSbXdRRrvG4qAlgG4+cmM7SLW9
p5AG28NcvmvU8pZJekGnI7mQnc5Ic1yNmu1utGWwH0m7r7Nu8uNYC1AKviLLYeYADtHGRuVIaaDP
XegnEyZ0Wa+fitz8VaHY98Zm+TVZRc8EUefCTVLBLo24BypDX5AZ9RJH6mOVM7ytuZJ541iTXvE8
yFRBZyzepuIDH8b0LSXQZrMhBDCdOju7pYGeJmuN7sjeN3LN52WnkNwmLM9UBnR0tO7QczUdc6Yb
g6WQNTZBnFul4aWZwHSBjHycAMVIZk0WtCO/rrkK6KSwaEe1PxYvGvIfCzc1X0LiEfSltFMSczpb
reoluvG1ocTZzC2pFRZd+QKeA5cx35kRLxikAbhpYfDjG+dGXiE9diEJZeRj+XNnPm0YW7zwJsj3
vAn6JeBV2kzQ73fOUN31q/PUrfWNkfXfizm5Xxe6lno8vBJEYvqGkutoeSwrEJons7a63Qf14f0V
tfYRHKlugr3r08df//kfVBUMrLeapts6qCTEKJ/I33GoL3kyUJwizl7bFaPk3FgZnYVEye9zGXUH
ZvJHgywMkAElduGeLHM7oipcDPBxJA2tt7qnh6IQVBQNJ6WQnC86VJ05tshW40CorA7DqhT9mx/+
v6Dx2w8HIaXSWjU0k7r/X5WIa1K25kKN9kgjODtKJgk/JeW8DcZSgdXvKQ1i0ayTPN4c/cnNgkH3
3/2Gv9l41D9MTdmkkDajvL/+hqQBXT/HRXJErLHc1bl6zJQ0PjLyU1wHtPChyic7CJkdSA1DhkG+
MbH4lvXr/70Ttc+wbLYFUlGk+IDkCbQyP2H0smpZ9DazouNQh0sQ261+HHra8zIXwalLX8Y1qkBx
mo+KHTUXO1NmcNMRyXb6sQ476TI6fXNmQI+hwJ4uEYIZ7lfEgsRAYX094jKNIlS5hFZ0CnXjxu6n
7lJLnerWFv1wiKqNV+ZhhSNa+W7a43iYq2afOZV1Fg/JttTn68v//d/+m2PXUh1NV0DD2zIs5W33
fBCjDnJvx/0YR0dTUTE0d3Xlp062+EpkBbWhurG+tuexmZhbjispNGjb55L+fr4ybJ/PRFSOB9BY
UCuNYjyGepzsxih2dm0djvv/Yu88tuNGsnX9KvcF0AsI+Gn6BD1FUaImWJLIgvceT3++CKoq1bzV
p0/PexILPpGZMNv8Jl9jcRrE9GkIK/Ogzvy/8Oh/D4+W0rT/Ozy6GtqP2Gi505/YaPTjfASNXeHI
J9dfknO+/Q/EtIWPJjwL/xSb0//hGIbBY8J9F5TjOH8iox1A05bQXTbQPVBW1n+GjBZSKPy3Byn6
ysjM8RhA1dt0TdrC/3wxtgaqORg8xYHoh61nRdSGyv6oSCF5LPpgyXK8EmEcqjk1gHzat7qennTU
2M6j8ar8aNXgVUuH0Jz0p9XJ9rd6v95mSbHjIqXghdbBCRjZt14PY0oqZXtt0BCOzeIND+ltxKPx
Rm8I60cK9ovsD7RgFtk9vaYigZyx2I3OYNyFRZNsqXo31zo6UmU71duSJG+PTg8iHMP6aVwMWuwr
0s8D2bOTOf451HTKoGizgXTZAS1GONQxbCzaJI5MzNldlu2dyQ1kh+aLPuNfviBi5efXVcbOZfij
qx0H/ZLwevXJ1nA0w7PS3zhrA6aGvj+6REu5A0aOwMgwTwG6EXRNw3rcz1LBp4985OXPI4JdmwlJ
o60HoVRoiU9VINsmXYhvh4+KyRihHSzCuzmKvxtg9zZDm5bbudbfTPHkd8ZyAPcn9h0C3nss4JAb
kf6Sq0erD6W0aJ/LYmw9fqYcCAg8RNPfQ7BhqK5qE8B3GqV/OKn7mAEePfdgGBBByva96YKfju69
ejn3Rkq52amDKAOaagGKMcQwHr1133lrfBdRfU72ultJ+ABCe2VS75xlCm+mkHgGgfJwT8sF4UsX
PbweZ0A/60CB0EJPDMpvY8YZI9OHWkWYPa1lilquMY0BKQti8o+pMazfO3GYm+lthqt3LkIIoQZy
n9PS5rsu12kSVPkne/J3tdfgPYPex67pqa1g2q5veGjP+xUxICKvNDwUfYv9njYBV9JyaKQP2HHE
p7wGnZC51pNftDgC99rZGr2boq21Mz/NldtUxlVkm28jJrqbAdzlbjL4ezVbu0+QwC3IHOjTHGed
b9fm1HLdtnMO/oCxBQhgkEwWhmhRTSNwjcrlTGMm2Wet8bCuBg3rVMRPnubuy6XstqJBOK/J8aQr
+h4JM8GPmWXRmVLEC8RnmgRIvW5zWX0wnBINNLBFqBAQEgFd1vIKmds5DsqOWkL+gGCKzxnoy91K
/wYUhf2ZSgZnL2wMtiH+VKaOeRcFe00Y294020cH/Sn+NFxAeu4zD/jfmWb/8lg7/XbwrNccYv+3
uDvDu7sacKiwFnoqBlhmy1hJ772naC1f0CA2sCLFZSdOQugN1WNU4y1UWR2Oh6UObH5YzsKxKP4u
RwKa4mDTWDkW7s73UMnB6Hre9FhM7/y4otYCV9igAzYm4YJKWn1bFdw8DTyFfumkQN52bI/DGt2b
OE4K2zlgwUN2S22IsFg2OkSsH3tAB7UraBcg6xfXOuVqJ6O7SiBc4wc5Dta6FaZ/tvMYSz8juQPJ
Ve2tbZKY022xfO47bT0ikFtsNe8kCi36ZLL5DTZvJF3eizt6524amp2huddVYd3PBRdyUfjjVS3s
Hzp9vmSt6qPT8R9fJ/VI6M40/GcdR7DkczIBMRgyJEWionsIDYr/Uk85ImYBUNJv9XIsMcrS8mNY
ULko7HvCgPVu7Lqv2hh/Sa0MTLVVLfu1a6pzG3oHgIg7Wvc/wAtQo3dyXNC8vYhW9AAR8McFSP8e
UfCiFRAWiGhaJHJ7KvN/xPkYDH79GmZLeCsAkmwmWkKUkEgLWuzFtvWyojSjAykPQQttm7bHbRpp
t6FstpZFq6UHd73N3Qk4WnKyV1I6zNSv1tW5M5OwpncH1zAbuh9WQRu98v23pLG+Dkj5n0UJcJ/m
152xIMwSz2uzi4VeH82plcXxFIVM5PWWxDnHlLwPy7J8XyxpL1Ovp3B0u5NeVOMe9P+NGZlXVGBM
3kSgqhOKaE2Ji6CXITTQgvDKE3HfwjQxw1Pq6tURvUFseheyImQGbsnQ+vXZnUlaw06HULB6rxOi
d5XgFQFT5DqemvvGjZoTxMzXZkx+pqWXYkJOtbnSyvEQL1/cHg5ti2TWzvZmJjDvs+z1e5u03C+t
VK4wgKzVlJM2tcjsTZvkmIPr0x/LXFUobVs3U4eYZ9LruxxL7C2abdq+nNvmzKvlQbc+NVVlv7pI
8yf5196F4TIleLD5Nm9NC3QD5pLTW4/b6AOE0Ueatd7O80lmStO/6lYyZcvQvyXtNRnHDZiHQK/m
3Uwm3aIetBtCIzAcDNvrHPHEMEKDz5Au2hjTb/px/FnYX9BzjT7pcXmquo6nSnG7+GDf9HXBesTX
n83uYTDbfO8kYbFJUH7YzzCUNv4PA2saw4c2E3lAcZbE/KRXRYaLZcyDuckQeJ7dAwLT9BFRV0yS
Bq/AqvmmLfCbzFw4qOxMIcKaSCgSppv72Jk/08z4mmCfsHUS0mkUmUAIYintCXNf6f1LT7K4XR00
o3rDRUoSFfnOqDDmmEtufqfbwA6NKPR2YCOw+NsCP/pquiK9sh3tlaIoeBZbh5SbmiCCPXoMIEOa
24QuKDCSMLmZ/HxvT+PZg/d0Xxlo00Ylf6vb0AQsZTU9dbOdA7HJyboxsK013bsjzZKstsk9CTby
RjZBOxpYvGvv7CYOvLpF3wjYd6CLnCTMlBqwfn0NgqFBOKs7NW1UbuFhOsiT4mKrj18RNeIV0pV7
3aTpOGcIvlWZ+TNeMFhs7Vutq+nFiAwJWZxHcX7vwQ+6Z3fQHklz7icuo63dXQF85TZOOu2nn25N
a9KefD29i8wxAlDf3+rQW/q1D/wkWfZx4kkmx/o1q7l5ESryMSBNqQqX3VfeOvahhK6xmz1eZq4N
66HVVw2dRVyJTCxbeGyiIBbBf6+HDSXWMtBaGj56hTF6n6OeqCFQPzqymd59C1epn7e4SdDaxlvS
E2eEa3lKtSY92m50QJbQoKvs6Wc7Kta9XSDq1ngl/Dq4ifeGvoJMt/PPMx1eWX/AkEHo4S2dkXXf
+x69enfNrjMw+7uCWGEbf9UM8ytnuWw7f+VZbWjRc2e3dHv9oxW55nGAS+vgTkXaqMf7rMBNk9tL
lrIhpUPmOuvQXLaAccBzF7TgJ8+8RvwRkGCW8BasI7RZk4yIdEIOrKoFVRMqXjoM4Kww8C82IuJQ
B8AaPfrOsE/daBrkdsZt6ifiSp/DfDfZ1mvr+VIept8hF+vdDPYT16dA2EVPUWrTsx3MB5RZC29b
TINx5uXNlYHpd4ML497zvZLQ7ET3LUbzfC0A2zQEMJp4izI6g4UBBo5O625uu91cZtO5ieZdVI72
Bl2s5VBDt+GdE+9muBh7E4DjPuH3XKqO7qF8dOauL41O7swaHxLBtZJY7RUc+hS8FgoQHjSLBb7Q
E0VxfScGXo9qtqHrgzIqdyM8JN4gvn+fDgSnaJOce26O3ZAO5TbNq096a5VA4pP1etLl8zv3UT20
6vHoou/EU7B6bEybsmyWH7JxbJ6LCF9HB+FNu+kXguMOVpyOzWpPwG7bcQcRetc0D5o+1fjxujHy
NKu5SUhTOqdJr5zSvTfIMXDObOlr8JcXKU/uok5CLsLqeWyQR17D5M4s1i+1hgFDZWjWlTHtIrFr
vA4rhAl2levYGj3C7NiFoEB9yA2wn7IfyDuHW5y4IOjMU7HLfXFlGb1zTSBy58fS6BX15Z3jo7Q9
IKYH5frGSUDVdc01lqLNPuvMI2UV8g8XHC1OHF8AgBNVQw9dfBhCrV59qmYz3BuxCdgONFhvVM71
lK0zpO72aLkcnK698MTjLIYX6VUqYvdlqSoKo1kMhqoCYF0h3Z0CTNjOBjwCPzUPYx3T9k5izvSm
xZzhVkcbNffWYmtHK5dZh99C9A04zxK0/TYNyWBIHL7iup0eO6klK/rxyKPxZ9IW1kNuIG5ZUCYm
Xjqb/Vxs27p0AsuGKB/EnYvMTTT+tF3PuwHfOGzDON2k8Ho+aen4mvtdAysWyaxEexyBhD7HtlMc
k/i102b9MDTtfL2u6RV92yuxBKs1N6h9vPjUTChm3emrn9zAtAP1if4msSsuzO3oYQ/0deRf+74g
99nMWflHtNfTERcnej+OboCraMD/9C73dIzgqhiFOOSwSqiNHqjocynZZ1efQOK32F+3CGfV3hDt
+cPpUkXeT+HQUkTEjgKpw5OxGbvPCOggy4w6psFNGpetvxML19HqP7rxcF1GyAamqGOcALOdK8tY
jpbXPaJHWm392be+F6m9r1LE3FKtfBVpsnVGlE3bummIcEvQIwV3MjnwPpoyepUz/Lzkru1F/tRD
D9sMNt+/NrQ2MOdROjuF0FNMBGtLnViZ32WLVLm7Wylfg/oykD90Aawt3V3tUGRKgGqR7kdHXYcM
mM2Aqgpeq0vV383T+mLWxf2si+F6BEB8SATCeOB8t3lVysCqK7ew6bgdUaqKEAHfxN3yILCM2UJD
eC7c1jog3Q3uXTiH1l4Ah9CCnMfaOVDdno/o7sG7ccQX6MfZPg6n6azlqFT6xs/O83Lu0+KPFFxJ
3KbJjTGOd4Jkmygz0yi0iu48huOTnxnOVWv16y7OZPfbdHcRcQFqfBPBWNHkNANCQssquqnr7g0Y
mIOHRL8HIQ8ekR87NbV8n3mGvltqKgA+lqc3DT5689Q+ty42yD7PgcNsOebB0EfjBlhE29N1xKoE
4XiJ6s9RmqJQu0m65EvrtAkcbJDQmi4+xT38i250Azo8MIdcl1hHI8RytW4TcW78beNblxifkZWx
zi4C8m10hTAGEqo1KYy+j9BMi3c5auO72h+g0Yjs0VqsK2EtDc5DXbGnBgGBNQRhYswYC+tZF4Di
AwmRSSubymiAG9Nprnupf19+FlXytgoOV5gL6bHJzT/TgvDS70LYKRWH/jqiybQpK+42IJ5otrY1
vpBwLHgcnfAsdTYlwVvjKqgXX6FEonBTN/oXh/pAXEcE90sNJaG907ynZMrsPZg/UGTGcF86QgSN
jscJzym3QDyc+XWozEBNqQGh93AoQcU7HXho7aFpK+AGGjYiamhsbN4qOahZHt74/ogpR3c1F0Et
hzifLF5HOCk7jpMehRWDo839e7g/4Vl9WidPQQ01GIxgdFEn+/MkdJwXUMXC/3d2w5V1DGrq72a7
CeOTUuvOrjxBvbD1oHO/V3ppnNWMWjwLcIvZ2L7prUHfHXQZOEuMiNUZqylzTO5ywvzDMIfI1Ktl
Gk1fLvsI7Sp+pCIaACbJKTMtra0h0PvEu9YLgDLgf+ebbhoM8X3fw8V0e2HtFk3vgaOV+0bK8mAj
1QVqCmXIX1Mtf5PaoicAEHvkkxPMvcHjEM32ATWTPjA7pF1HFM13dBaAgq8SKGLK/WbU+Lqevwk0
JQILCAFVZTMGK8DP92EGN4dA118LR94oXCW0SMh177U2m4JQd0fCSKZ8OVyWlUTrGAmlW2fGgbl3
jF9Dro0Q5LzkaXZkuc01HqMGnSaqfxWMdDrz9TAmOzGj8XQZUIqqA4LsOgB7iAQ6zqeAbRE+MfC6
8Xstq0+LVETJpY6US4zOBQ1uymq1hn8InCaBF7BEOYtlnYHhs0LYUSFMC2cKMu7Es+G80ISaAh00
/LGJk+vZrKZglINa7lUZeMssGWHUeasN5r+UEfAyjJhWk8I3uQ8AR8vwz16LFyO9max2CLLZzrtT
naQDTgMe/jvThJhfhGLOZcjhg6OABkqjmssHtZzPxyDUhwu4Tjq6FmYX0I7sgrrUY6p4WOQsMB2O
UeUGJpIakAtiOCKd0weXoZQf2lk9OD618N6URzCk1EwiD9jIsxiWHCkoNd9qywD8zW0BVlRPlc11
l1o+xEroHJHLY9KdQIfqpEllqWOdFM3VIe6ffdDIdEUznumG9W2c0fpPs4m6yOr8RNfb37ipiSK2
dhPCIvRanOW0UGLGs75E1hUdTPwMQLrY4YvnVg9R3B5HfbQPQ2p8akz/C/aD0x6IqJak8RH7wftk
QSDDMpr+Ju4txCQc5zXVPiFg0mCEG/tbx/aeFzu6NlMrPwxE6xBJJv9QLK9FMudHj/u4GKnSpSK/
zXH+O6TRRpf0GBhGJA2nFEnEneMFmijSfWXmz5FHa9zCxCmDptQPeLt19H54pOafqtpDOb3o/yCk
G86DTVSqZc9JZjW4uvO8BDWbL/bOsrkEHVkupyOJ0XaIpL3nDndpxWE9zUOVIoIgPkM+QNc0O6Rt
6eAtNW703kFZxHztcRQDq00+4fgwpIT2YulcF9XiuNxa5dYMZ5wSJvDwju981/LnrnDXnd06Gn7i
JFzCqzeDk2kHZG/PnZ/ShUvBA2d569y4ZXvGXO/ZL8ebsa2WoKlIz6AamACvmuG+G8ARaubnBupG
NRAsF5P2BaORJ22o1iPdPLLMcjwaqDOgvACrzS731cuIqssG1ZlDju1Z+yWx8wHek0NtA+VgWuwv
g8lb1ZUShFU5i3M0Paf91D5Rydo4AvtkgM1bP59k2pk/zJHt7tBsOdgu77fGN+a9awxfR9sj3Gso
QPXOdxo2+Q9nHF6AfkJ8cuMf/Yo9er1iLYGQ07DVogGM1FT+4Af/InCW8XIXxCZmFa5ZHaNRvII7
/ZQAr5BMtygK79fQXXbzQN3TN+xj71MAoSyxmR2MLluwf1lheTzBwYgPaeXvKb/fldMp1OE622Oo
H6XDzRE6R7ptoxb83xy9QUKxNyYBOb0FWV0bH9YGCKmBG8jaDGR2eu1u0HC8Rraw2Zkd3Ew7m3Gd
IcXsiRGS7hu1gm/TnFq7yAYdCyuJZMnkVRIn1T1IvYQqR6efTI9uyBJ/Hlsa7x00DEBldbXtyviq
MO7bx1XwxTMatoTgL6vp9QenXgwS0pFCaAMBqppuTDNDuVeALWlvuLW4umzrNl0KFCVt+8VCROZU
Do9VARsVScBn3SisQzT230JtyHearefk9lxmHXb1PM8IfCrtEMflS8QfQx5u76ootg4p6GmcP+AD
eum5LRsw+suabwE404Qqwqd14UxDWKgHFLYhp9nxDTfXRrYychAVe8tb8u1YuGeUAWrga0Bc3GJI
H637GjD/zkTwR5a2UL0UJppb3ndJhroOq7EkPbfvalFDlk3RhB4o9S0QPkDRfFssT8Pz0q7BmG7a
KAGWFOfGAwrxX6GMfqOwjap9BGlpqs+1Z0RXPFsB6/ZHgrh93OJ/q82kdjFsrF0MNm/g3Xu0gV5K
ethTTGOF1OQVQnSC/jqSHOMMzJO3F4Rg0zl4ufbTthAVd0f9j3bqttM6G89VMq2HWEhdGqt4ciZI
hAiUUCkIs2HvWr5zKMIZL+mR+jNge55ZkpJEoRvl+qK+mzVIOEtQx87nKevFvX7qsKusuPJCIMXn
quqibaY538uu+lzO+S5z8SrMGuDSkdecGtsqt2Vmj7sE8+Fh5cEu8ijdwwzdmxGvU1gjL94Qjwev
X66Fad/ywBIAb0huhDnw2ZQmSS5v4/zZHhN767TNs0AbMdBMeF1+BDrQSNbnafSqXY/1IReBfW7x
da4WkxKtQOKnXU65hKcm/nMmXYDQVxJHA+Am9RDU4pfkZswi4MyEn1aOvF68/Ii0bj1ij4jT1ug8
EXh+0WNTo4yFFajP+7+KWwCJPeCrIrpJkrbb6/6XIVxSVKdy+NLz9ByHNdVkN9Ank2Sk9o2ju7if
UInZr4t+RIodXDn9GBI+uyZVrr5X+filoXMg9VHAeI3fk2oS5LXGI6SfkuqIhnx12G6LKpquR324
Q+/wjWKgNTrwwAHsjZbUsgip43ZVmJxTuUytUEMiAYWF1EVOo/yZuia0hpUoRQ1NQ3A68ND1ipiy
2ALdMXGs2wkHJN1vH/GtmhC72yKREuQj/ASkU/tADSjTDO9TC+YmEr6By24XGkg3wKX0N0ktaK0M
2ni1hFZ0BHG39SAwoJAZ7RNqkrTprHBH+xOnY1p+kVWtgWt180n5y+e8eHy/votnXuN+anjGtpza
OagRNcx0fSHCT+Zg9icweRRukZclfuUl2RGhEMQ6EGtF2lVntbwBgHUsppak3ntoKN/v14H2JDro
U9jjAYWCTGBCZw6ccTv3OLDXYqBSWCDN5dPKOrsegZCD3RgvVXvalxqe92BQ6/2i58WVuXr51Qpf
+MqKJioipFfRkiB3Mzk9HkERHGPfkZAt0aXgWwg7HTmoKTVMqdQ0VZNAZqsAOHOsZ1clEMOrWcol
5anxVg9WHSwe93ZuEcAtgNP3VMteIz1FWVNzmsCuEPZQs6R69cbR+lO7TNQ/5F/mhsmvfwsN7QmD
+Pa6md1m58E12a4t3gJAXhYK9gmsD5I/xMT5KGsuqZ1HOFDwcwA0fNALDK9My0F/P7RhDxAWXgaz
JFTsREIpV02qNQsEzFCQLyByUVzFPSDTsUxuy7h+yeQ1uegzNkBZ0t5o5eQeflvWO93NiCoHNyqZ
n7P20WEW6CXKq9uQu6op+tH9eSifp9QxA56cZlCMEXdCttEknsGSDntqQIkEWeLVynJcJPAvNQtq
MzKL+KD7aqc4gBiT1ECfuuRKjNoxLalTw2c1Nyb1vEDrjtDnoyDxW2p55uzCt288qs0yrLekPL5w
W64xGeqrwU0G/yDQS0F9QAR94r1VC1VSXutnl9b8gCd90RHClQnXDkYPiC9EnUvaMlM2iESFt6WX
IGDQ9VUw1K67NZwFf6USlspl8IFSnoyIFLZEqQXnNbxW4QP9odQ/lSSjGnyp2qimzMa3cXzhGkUw
zzugDonnetgH72gRlF3yDD/63QLvXd9OwF5OvWNtR5kjFjJb9OFKSpeNaKv+CCWJma8LaI6udR1o
jNTZ8QqeaOITktcVpB2vLcGcguDtaQFRoCxm7bhKje0Ihc2c+/30DhCO6mo8DosFyxqx7KIO8aTy
y4P6nEmp3kxKvqfrQusQmtND7620c9yBWB1kmGlbPSc7YosuIJaoREhD1mHMqq+Ksg/0FKhLYhO3
QmrbKh1R+YJ/V35VsxaM/iNcg3Mvk7wRjgw2pjpKAKvFg9KUaBE/bhLeHAMZSIdKUx/TePJGisLm
8MMRy2O6pt1BidEilYgXZBYhTaDm52ik5tkm/BZjNVy5eZOca8oKCoIzl3MMI0CeYiWvzxaGFKyo
8d0UMm6+wjtqz0qjFsQfCZEp+hu34y8clamkEk7FZojmrH+I+JBKXxB5wRVVHvJd1lhNqkHPoIDI
z6ZV1cA1YxDdzIle5sfR7LaltT5oQ/YtjsyjMyGJ1Y0Ll5mQ2rJcIdjUxSsk8lk+XOSy1nIajLEt
4A8yD7fcATSz+h1Srfu6QtfepTO6KHJlfF0CxglwEXMwTMBvGUOk93tTneK4NLBCMSjZgQUhtiy8
HyFw/FyWR7pmiY6OLKXIuXBJXse5GN+VckPah1srDrvtReJY3S9qVg2rVCOdhnjYjT41d3Xm86Lh
4GWKa7/DJtrKQZfw76auLf8V3Klq85ChRIULyXAeiwIzd5NbvoBMSAX9K28wDa2TIgfS3CKVc8ib
+pM5wPbws+HWKA3ShyhE7Ask+kytZYPO1c2Y6PdEEBQjeXKJvMfBcAQzjKUdOloO5evGiLkHtUBU
/KqiHn/W1DWRQi8evVp8TXvnxcm926Y2/B0ZJXDxGl4XVsjXeYoBIyqYvM71PkBK4apz6xd7wMKg
sfVHhN26TQFWHFcMMAZd8S3yBTSAURT7vE62ZYwRA1DSzWh62bFJrM/DcmU24U0FYLMS9rRLxHCb
Tvm3CntImhs3wwSzFerPT8rx3SPmfWLMIQPh3PGYhzq+nsk1sFCw5kt5dhut37kenK82d24o0997
aQij6cFww3lfW4iDzA6eKJKqmNTQsjxMvk1BYkyQSqDSTwgFVT+5I1c06gjKRBKiBqVDU+tS0W69
DvgD3YLyamlsZzMhwIuizPCj0u9tN7R+xiH8bPIT3vIVMepYRDtv0p8jS7vzKVzssenLzpDm/8C+
amM08fgwNyivdJWGw5MUiqboPJzSFPB/KUXkHe+oniI+4u34dcgHSjZH4tws53d96KU37ox8xZUh
Lv1gLlz9/F+sJylov/w7rKepDHf/Ndbz9m36fzdvc/Kz+icl3PfdfqE9cQOWME3HNvl3HceSRsJ/
eQyDBLVNkiIdVSHgoKz6Bfs0XbmTbrns5SKjKMBi/gn7NP5hCt9wgCv7VHgN6z8SxPV8lHj/GfXp
Q0GxPduit0Knz5Ko0N8gyA0VKuT9yvS64xagDEoN3qyH9ZjlM0J/UjxaiXaT8nFDO0g3bmIX2LxW
wM9PSN6a2P5pFbHGC/K6ktF0hxfg+yCFcoJQeBbI++VbgZt4YNaUP/2ygZ6mJkvPH429mhzCksaT
XK+GzMVaSMuQylB3hXprUWS/b4phOqi3qRpgipKmqMkanvM5KV49eY9gxvprcP+aUssQO4vAh2rx
JgSkEqhIQSl4V0oIX032KzZ7cCuWneIIXahFl1k15RtIrEljokTK+algxZRB5GWwcYA/DpZ9pWC0
KthSg4rAJqCEhzXprtWiOkSPA8Ee+OPqLTiqkMtBkiXfjFWFPAL2kO+K6+qV8j7pAvA+Z/MjIDWy
A7NbmqCx6l+Dmk3hxqGnoP3Rat4wXYGtxf+ic8fdgnD4jHBstctjHnF2GKIYM772xXKvoCf4wEPt
9VFNjIe7NsU+b+kAgBIhblwN3EI7JD31pPGJZuzRCFv9ZHjF0wDkHvZXe0vh36a13+z1Oo3uY2qP
PTgABNWuLDlFyw7YomF8D8HbuqaGgIr0QDUzenJUZAtqTfDSTbL3nJRLqa2r/yZ1ms/5isQwjvXC
en6P9FYMBbLO8tr+3qomZwdSFKzVhDIGekULzmS689aDEd07MmVBopC8RU6he/xr6rIMX3vEli/z
apvL7GU/tUz3ESoDujmSng/16bLdvznMx9XqsJGI4UWqyff12VW7kopdPtNWJ3eZv3zef76srYnV
s5L6jNpXDUWr//pBPixDE2g9arZ/qNzDh496/wk+/EwfZucyxQtxALKidqbHUh/bLgyQfyyDRGZf
aij/ms2Ub9ZlXq1uy5TQVO2j1rxvdNnTwmZi6d0YKGtPMehvDvth2eXj6SqRZHxYrWYv21zOBnMF
GHq0TChEce5qxd9tdzkehV//0Gb+9WXRZdfLsst3uyzLOnHXOs7CFS69xBBJ/4y3dgSelZ6VVjHU
XdXq+8GQgb3QgMF+nBSe9Ihfort0MIyDcJpO39NjMrZUGqOtOsblaB9m1bEyN8NaXq3xudlId+WH
I22Kq3oIdU1+9N/tp5a976y2USfyfoTL/GXvD8uqgqp8BoTlTJ1xRNDtm7UnFMSgziHETqBQ4gct
55PcmWnifJi0F2lWksvM9eOqejgVZnJUPknvJk1LOfkADwlxL05O7bs3iswX3zeKFNUUcZ9f/muX
TaFVFMHgINu8ZPZtKlMe1Qj0ZJamBiqLPKFBVwyHdeke1DK1nZqyVX50mVc7X2Yvh5lkj1HNxggq
bHzAsahH8usUf7VI1ayN19+28bD8/W1FjwBPki2QCWTGrVqzl+HvlmEwVQS45ik3rFle62pKSc6q
qUwl52pNBCmrtkYQ8aplS8lvoLjkocxIbebjxu/7qaWauqz7FSU2kccn1Q1VwzACOSnqCN/p2KXC
JV9uakiEfCjKWbXCyDSJgKi+6O08nnUt7gI1CNA3wApS/CtsdBJn+VOZ3Uq21ZkaVa0GIwoPgq1l
UPx2Jx5O9sDjT/VML4NaFlfAubEZ3luyWHPp4Jc23xd51LPqmGay+ammMDTcjFZVn5fBs0kGGTBh
XI4O2WisF/TNwlG0h8haH9uwsjaQJjWQ3lw16v99bySHKxeMWjioa4cGQRFQFswjKN2hSTKSlQ4G
nfSsUIaQP5H6YULLO1lG6R7DVbcCf/CtQE3FdvtranEGzEoGWMkFAtQk+7KgJVQZSzXCddX5jisq
E5ae7jzS5JOYu509W+v0iR+qCiCbgF6WdSPbbs1176MEt0+QLttksd5DdUEhHoFZP8iLQdsnnkZl
xnNR5ce+1Zs1aQFArmOp6C2jEBKoeeWA+L5Qzas1aoBlTJxXi1xI501yXTV/Wf/bRuogaj7PNbgB
VDLeD4nAxrjzQ/LWVTM/eUB2D7PWryumoDxOTFn6UsOM7nFYT+bJKPBDQHBPyPVqMGUZQk11QB8J
uOS82umyTa/scj5sftmmdRooEIiS0EijdqKGVflCqUmuMmoCtSzS/O36xUEat6pAmH/YRm39f1im
Nnn/FLULpgmvkR+1gLb/PB01dfmq4zzRVoWGtVVfSv1al6/7YVZ9UUwm7fWhl2+Fy2DIl9BlNpJv
kFC+vow+PJjt7HDByldLpd5mlw3V1EwhB2rEX/tcVr8fNkGngELAnx+oFrpdwuE+fKza5l8ucwjk
t2ZuHhwdCV3RcqWroafmRWFKzv82qeZLzfi10cfVHehSnj//cv1vR/q46W/z75O/HRsYEHedBmxK
Hfr/W682XZOqOnfG62+f8feTf/9Jl5POFuNp8ev08NsZqMnLJr8dQq35OK8W/rb7+/rfTgdVQqvD
3oyOk/htyP+aLdAmtLDdoGfGFpfllx1cSw/39Zp/uywKrV7AvsvRX1GTas2Qe8b7R1SgOoICgRZC
1UANM/ZlFNcZstTCRlhNqoVqNXKOZMOXLdVUnMfGbsmRBUsvq51BJstq/W+HE2XRBWKqax1fJCbV
+vdPUvNpuz4hIUsPehh8Y3/ZXU39dszLKamjq9X83Y8afM2DQf17P7biWd0rlztCzVoR4n+n9/vC
GVPk6C9b6UWN+loiq7SyuTeN0jo1VhHQJIOby+AhwoCrJi4q7twAfwl9Ay8u2SxTA8oBWCqqyWKF
Q7FVk/5bO9AFm32Zz+bynrBkeIZmHVXsv2aL+ZCmAQxVTEllib3z4m8EO1QQFlMDVDy8LYP1GvIi
zyFoo+kQ7WzjU1RUbYBs8FeAPcUVjUDj0IMDihfLR8KAezbjMJV/5fcmenjy26n0/TKoDH9N2phe
Gq8ZbSjBiA8Qw7OIABeWGvVYXuZO724zKEtkh8MRN4bPOd8FUdwrEE5SBxkUVhsYbZHvPQctDM3e
pW12d8ldVSlCZbHFTM+vcbBg8KfR+K931dv/rWAHh/l/I2fLgt3pe1Hjd9O+/XPNTu35q2bnKtI1
MgRU634jaLviH3CjHRPjAERcXMOjKPcnTdv+B9U9A1KCaxrK3eqvep0l/kFZzfV803Sps/0Pe+ex
3LqaZelX6eg5KuDNoCdw9KQoL00Q0pEE7z2evj7wZOe9efN2VdS8Jzw8NCIJgr/Ze61vQXv4n9i0
NeVfy3UYOQz+km6qpiiaJq7Pfy3XqYI+hbVpLFsgjJs01k8KpEpwkMJTfcy29MMX2a8Nqm5eWbv9
Y/eh/gofu2fAS0VBihDSEJ+dkiG8dNWhJwkcmUaxQaaorQDdrYVJA8Y6v/sn/IZ1AVzhHmKsK/vF
B15dRfFAK+eBGz1JX/UBf9iO3kBi/+k7+Ruix7+BMW6f0TI5bFRH+QfP+59Lkk0gz5Kcm8tWXIxn
Nqz3EfXI2lTuMKD86pv+RxBWoXoav2mxdP9fv7hqrUfwTzb42xFeK6IGtVCD+uxfXr1Ev1InoQJS
78kaD+JPeU/YOV6I987HJ8nKM7D7H+NBvS9RGhwQ+6UPgm+erAcT9e+F7Ab1KkELOtLz+sjPyy69
pqj1znFjj9e+crDLnOcPkyU/rbkHI9mAYy6306/yOToqdyIste9Q05HuWMtz+p0ia79T31oXGwHb
toXnnDooxYZN1oTdv9dP+dPQrhQTpMnERBiWq+C0qxwMBUtNcKHdHvMjtqovMKbKlowQE9IFjDrs
8W7zUJ/RbEmHdmPuFTd/L59wCkW/kkc+jj+9FD+UfO4prcUnBNs9UFx7QLi0HY/IBj2R/dr3vIUx
5mIvhQuNaf1HPqCj7BB5J8IO+XP7idyhB//p5p8Ea02qK+ya98F0icRpnkzU1CyFkQxHdvhYIpJ8
CtpNllxn8rSc8BTqTmM+ltf0O1Rt2tbCqXzUNsu9SV72Sz4+Yi5D0s3hCI/zKzA2f0RGBEntByCn
cdJ1bKD7NPSKBEvtdjD9ceSA4KhDE2inKt2/V4C2inJaJGYkySvEqyr60HONa/M+HvTP8i64dOVZ
fkDqihJxKLdxiEPase7jjXBmRjyHe7Ac4Z1+AAY+uzp55YpDDty+Nm2s6NEVcNpP4uEv7YGfoYK3
x88Oph9WUWrWCPSc4BV9eAX18rGLTuaBziYeG1g7iYfF4bBsVJ8pCcp/gsnK1t6kr+BUob8/La90
+Sw3vyC7f49OMtZXDm1bucg3FxR0GhpIO9kYxwn7PWqHg/myMpiQc1Pt/W6utM+mMxxO9SK+oX/Q
7sOdgX/SQIxAC84Zob88DhwJnEQdNrkj5S55m3z0OxRDF/mehqP5FH7q5749dIIdvwRP5nWJbU7t
yhk6t0dfuNPP+WXcsRnMlaNxbZnDM6/aFp+jXyAW3tbb7BXqMah2Ahqc5GTdWZBA7bLfGBg9vM7J
+XXY2fdwVjmaBzl5xOZSX4jau7T4mvEMYrWOaQvux1fYl8YVkDPAQtkGVZx53Ye+jd2stiXPihyg
BYIDvfuq7RGiR6cW0yjKpHG3buht/VfjzOsHJIDGM3ZDAk2ZA4lgY5Oc5m1QbeGMN05zznOn30UA
ch1JZQzEUjdj3xg8lEq97g5QZRF9fmVPkUcy0Fva2NlGtuftdMcyQd/Q5tV2yVP3PrvbeRs9sXIS
aDNAIL4YHZAwW3sMPtofAbkRNIfTMOzmF5jBHuYu69oHNp1tYQN2UYztaTOFTktq+kXpn6zrcOre
oj2Wb3xb9+KL6AINVG3xXro0438zOP8V1GMCrtBUE3yoJKHF+CswiPxBUxt1ud62YecWMMzl3Hgx
Saj7r4fhfxuE15fRLNmwkBqaYJL+MgWsOnAxkOqtJoEg5iWIHN3N4fS9tMgjyCkh4Ldmiv9n8+5v
5h18KP82u5oSRBWaYbpqmPTlpH99WTSEKvkYbbuVhPxFmePA06YChMAUNnhMFOFd0locIJkfVM9J
aKmuZH6UyoiMA+jFYAg6ePT5sQyCYbuQL+9mGRG6vYbeLlbEY9pP4DyEhrIcQTMUnYh9EGPVgxZn
+o1MasCChs5O6/bc4cXzsyVzrVI9YO1NSEhX6jWyjCCSxECp7wd12z7LVY+KkUxL3BW95WRFSSPO
XO67PEc4VzHRh/NWVjDAmOVTpxn9Q6i18snKCgSm1YAlk5pMo4bVjjTF40T2zoYWlEEcW/VmEZwY
aoggchTU2q8+HLHTY0JE0Y1ADpgALNCyJkI2T6WNIi64iovF11f0OEKXjaAH6GSaxqksOLXjiD0Z
8PhdXPAR+No7hgMT5Hvr140k7Esxrx0zsl7kCuoe6JUKIHr80zcdLvGxQYVbig8pqT6neKB+UizI
6koZUW6pCSzv5y0+oaueoTQj5wvdUQ2fmygV3qT5Iz9GUsCYWkSTyykX2GHWla6Go8GWhUXdqDXI
tEksfEFOV/idaJy61jgl6lK4lBCZ+Az1MjdQK3RB/RytCRsTkt9MXh1GRrYdBtSUYqcRUNQCph2T
O6XESS3zzgptedTkj5D3i2Mj/2pKNcDgBwRjWuRLMmAgELTc6Qh+8uVYfyanafHUnIliNWJlUFbt
oWWN1qiLvej6g7Zgv69Iikmls2hGW2HWMKd+1ZN2v1QCVtBwfkG7+FxN2Ud0IcYj99qpvZ+i4iEJ
wkc5br8SE0PWwgm8qD25phhGua6OnjTGJHjEkPE08qBCIthcTcRjFqQqAW3OCFjH0xZAt7IKwVDO
kQomUEOo+52jSnuiLnoiPByHi8U3bcp7jIjCRshUYduUyB4GpH9KinK96Uci8nLC4GB4TFVo+sL0
jdjahYf9OFXyF4J3ZHhFw8BHeKqYboS0n8HP9s2a5HMnEnVJvRTZ5BlFiT2jk8k4OtlykubKrWBR
9+MDfmCcb6vcOnUrhODqHG1WcOv6nYmB4E/Zt5WFvgEfRYk0dywMr0Hv3SEyVu90qL45tfUBGReA
f6dK0TTmvaOtyJ7JsLG9Q4DCXA0IUXrXBny9DcwZFl6F9p1EH8v0sAyai4nyyWzHo6VEO9MQfRXt
C8GflEVJhGCJNkyxfkCcrh9AwKubOM8vc6RBsA4D3Nyksq9e8145omSHtoLSb1HcpJzHndapASVC
1FtzIdUgVQoKI3m/bdOAvrUG+PhQ1M29UIbBBmx96E5p0jilhrMsbPGLrcRWu1LMlvgvOSQ0cthL
fUvoAQ4OpwJpjocR3FwZ+0aLv+12oc+oDLO4Yc0mW120qTvzLujAk5D42LpkpUBon6Eqj6vKdFLH
dG/oH0mKpsq+3RSbL8VAwaVcBai3W7TISn9fG+Rf/CKSA64NUghCCUNNTXpX2NBZjbqM4XOyMvII
e/m7DjG3yYBMvbvYAUUrXpZ7uNYsF1kCVFvTbU/l1ULhuMGLx5IxeJOflq38llQe3ORTdppO0keG
mvDQIpa2XOtuAeFNgMHb/MBvvz5O+DV/mo3kAarMj8rZfLPL6xp49gadRr1EH+1R9acT6iVSMj4R
6t6h36NpK7/yHemv5qF9iLYqzEWUg4zzF6PagDxkpM+BhKocKEBYSOdd4geNs3iHk4YcoTB1Gx1t
tz2ABIV4buykq+mywBdVu3mTcKgbR4y8PA1JguHgj9Q+zTvzy9zV3/HwFi3EI7h479WeJw4/oA61
5/GITBFutmChmGfV46RAHM7WxnguH1nIA3myp2djY2zES7zBbwWrCOOzdVV+snf0sbiFP5d3Aj6M
Td16JaFusAWYm5jydLc7dFupZqviDwd52pchOm4GUPj0ydkgmErb6NJhTL1Q9udxO5k+Mjgs8AoM
KXWHeWbm10Z2cuCIJ1TajKUaJW0abzXGPg/zb2Wu63PBG/U7DbAIH+9aMzYdcm+kleBHAt0aBgTm
E4e4INh9Lcew8sKXrNuQhcPi9AxvxEBau8Og0bzKwGQkklwwKznoAjLolsSHX+Q91EguEBJQdMYS
Zmumj5Nbd0cMFnbK72vedKLdKFuZ46Efp96XRyehyDQQRW9jYUZpey05Wqwuv4kAUJpD80lCMF8P
zJg1ZMJGoZpdLH2fEhwQbvXiHmTIZL0JZ4Yw60yoiP5GluCw5bTIhR2HGPNuHj4YZ/Vr6Bj9PLZk
HdJH4LMdxknWjOajcS4a1GhnMz7oX5onXJfngJwdu31rcnbt993j1Li8Nv57Z3ktjqDZvtiTASFS
vxU/Puun/KMH2Ew2wsv4FE9QiRyLDGwbBNiKK3Cwc5VPld88RGy1sIe98QtQPnM2a4kLGbJfDY9s
N536CdKY6mrn9Im0Ob4oEhj0xLMqD/ndy2DY4biteP973q/Yn2Rs1Sy7OdSg+m1DtB+b1MG2YdSb
+gnZyBwSsLz+6QGss/Ralk5h2qZ5DNeupZekFN9sg43kOW0c7SjVnnEgsJsdqMm+hm8KYJQN9Jkv
qCAm4blPn0NyvAHrp8SzHYRPtfDi+1DCOQLMZVOzEDsT0JN74mLn02naDccUAWToc+ZiyhfseoNO
JfWnPdbIUxKSLWtnXzOOyFfROhJgir7PQDyBjtUWix3UJWwH7OZsnPBlaBuvnFd01yagjChMS1vY
yowZ/Se17G1BSukx2hYkiZlu+pptOt1hMcAGjKbkMxTb9IKPB+4UkVEKEijSrqCn24LpjCanCOGc
3nis2ZAX7nKyOGvYolIX8LL3BvQrzTbNia7syFELpo+gMTDhPZqW07+UrHCmjekoOySsr4gBNpQx
NxRz3nJsgUwfu+wU+8pTQV3BM44HUPvLw5h70x3w3/oOvNh2euv8ZAcGmKwQhrHQrVyUJMYX9Mlw
m59xFb8Or+rGfOczXNnpmgRo7gngIi0IXMcxI5nKI1WydKcLEoS5of/mF6UvnoN7ZBsQx9jVVQ58
Prqa9+1FeKsP2gP1+O7VvGKlfI927SGgkMIy4Yqm04Khxag9PCSzb24AmgQ7y7c+ZS9/Zgrt7iAD
Skd8refw3PyC7DEb7K7S2LEugkKauac+VZ+9q50YYdVH5Rw/pYdwq8r7kNCX2YM+Js8o37ekNFfd
rhLv9Kt6Mh7KZzxeLDDjgkxClzTIRNs2X2wNIgoqzU56xTayXNjSnZlhKIWwR4w/0cVjn7dCL+LH
arhGj/HCyXOXtF2Oe+6qrzUWDbtSveZVUjxF4TQwz1rnNJJvCJsh2BKqNUk+31MQ+XyWEigUqCt1
R7wPm9SBikLvFyfKKiNRyOWRXaX01dafrCqs2i27o3qNHgVbwbrmm1d5Yz1IkUvzHHBOSFsCkxo6
WA9YVbOLZFfp7ekYE8sCNeZcn/Egiuq51h2JX+XPQOb0jtMufFl+5efbMKd64T5/p7pCBJz0nodb
lkWWN9+RmLtPr2G8V4hlAjZsXsPxFL9jvhtpZ2M1ieieHEyIQEh2Gfz7GergIRgfezJYQ+HHHmq8
PqAt7hh/LPzfmfWY7ocHYES/1uhWlx3BeMreqEAor9KFAsig2NIl2y1+fZXwArOeu4bvzEsMBory
YQ1+fxou5X0MBepX54eEer5AYjAtcm0ca5WiAZM/8+G6kK1guGKdwQhVT6HJKtxB14YPkbhoJhWJ
0e4teV8bAxeZdel1eiWED04Hfppup3DGErCoNW6PPcgO3sPQTlMgfl71WT+V70Ak1ecqvk9ALh4s
battk7d14Sn45EsCP0P5F7urSXafXIj+XJgoXgiE89UNHAScEBREtlDudmxP+1OM+7nZ1LLff5ua
i7OZYXPNbU7s/s18EJdz8EDvxwve+m+i4ipWAY94TNcmduPyQwnPopc/YcsI7sqr6oT31THHRPOB
Rbb+Ufz+vaK+8TPv8w9Zueax07KpWzjsw4EkHWaX7IE5L75aznw3iBuNdKs9cUbvau/WT4zqSs4w
ScT5vj6janugoc4somzNZ50yJWrpCwWlD8UXv/kPRtcx3GEnjiixTpsA1gvOEckJHmWqlweNID9b
i/wou+bf0LnMwcu/NYPw8utiHVLJp1NU+IpxDu1quBv0XcC0OIvvKuWWTP0cFpHNCfC7kKC6nB4P
E5TqlXB7+OnFbGwRPdj1KAPaaqCwkXKKzQ/MlgHWvkVRiNhRttUTWXfZK57q4NQoP23zq4nc5o7P
NDNHkWe+C79ZwxTgVTgoYBoD2GysEvZG55E/gY23ekt61ri2+h3wNRagoNh+2D2+SJvzOHocjsOX
8Wt8hxaTgvH/rL/ZNVqtW+KN/wE0iZPWHtkz76klA2abcLsxCzk4A/fLaXbzY77JWV26IyL1M4aC
t6byCnWD/VUa3OqAsh2ambeIMCx99UvcsUTEUZw7pGecsFoiEgV744Xn7K3YJZtoctpPeG502KLH
+kAuRIYd/BRfwJmfTfMgbqbv4ds8c1YKoZM/LicSZH9Zj+GlOwFuVD+tXfwMy5izgPC752n25+JH
WkjZBXpN1IszJ7uitGPy734ZJIrQpsBDREaCyYku4C+NaeMOZijjH5vFwyLDLbGnWgvBfmA71gzx
MIYAB6fbHZLYnYa8EzZiOzce2fMrnIp7bxe3x92u3Z5mjIAcijRtGZR76UBwpFT/fnRpwDUP5rss
7LYjiahXqICr4VlxFRNIC/nosKrgjppiI3uGzPGqFKiteaVL+FBy1vKmg1f8EkYTP+yckEiSpmNX
M9JrbEUHIAG8N6ujcqvmoj8IzCDYoiw7KGrV7dIKrd+Q5tSPyDHq9RJoTsKKSjCA2M+i1xrY1BHH
UYyyNOqcQRR6XdK9EfQYeXXfjg9SDlcxLzIfyCtDt8WCu6Ox5dYBaFfSDR7aVjHdMjA/5AhOQSQA
HpoV18gaELtNJruyZTTemDUUzWXwB0o8Rc9x7Gu1qhK4akjEvXeNMygBaesa+oi6YCos67K7r1kd
mQooTwuXdDMRlEEyEtu1diSbhXm9ShcKKeZ4iJLsKgS49Qb4UaeoVd50FdvVwviQ9Gm0K2YqmfAl
7yvcpWYFlpXJKYjqw4ARVlqyjvUjK+SxDK5ZjD5QSdt9hy96KCe2zwnjX7tofpb6Y0iPWDbKXQoC
3JDvugpruKwulMTlPPXmOGcnMrOoyDsVEoD1FOUISRPwvtFgAmMJj0E1vUIPlXfDCO8y7/S7IPnI
+qbZ0wD/VitSM8GxTd4wJ8lGBIKyFkCSXs3eVJPNSpAOlrOYFcbbpWs8IZjul/AKGER7zQmUFgjH
nMTureghzwEPI+AOq/CPJFSNTbL58xBlzKs10WdjY/3UhXGQ2olOtAATTkQ5T2Sw5NUTAknZBCUE
i0zozGHbTUps12L0s4BGkBp2Q2aYuRF0zy3Me59otafaQDDW46ByasGk9q1jFNbD8WVeX0yW2Z1K
M/FhuIgmXDN2s1geaXa+KuHyjBNgEi2ccbJfJjtWrM2SqiW6NAzRjXzol5exFl6QsoPQYU9tKVQb
h/Kl69iM3Z4LsupHNKHOVwzWI/t36mmxAexiysxLpou13cziYyeqr8WUbjEQ0lgXIEWJNbPOTPYA
o3Jk92bIOzB+SUH7UmrYkHM2xFXBElUpu6eiJgGjUEHsGqP12UwuruJPQnn3gFQwypUsmCt4AoaK
+Ul9szLptempOKZ059suHh1IIsdy6P2wYssgR7RQkjo2PDK4NjT7w919pNFUAmHPnjEiplCK2cy0
oi3XxhXm5bOQjGyboAN7hviWVuNnMq25wUWA9oR6UN7tYJeh3IVvZyVw9tTkCRwNEgqFISUT2S1H
bVa6UQxFA9qSV88y2X5xraP+jPX9IDEBGOFjP+E1AFI4sC9NukF0JEG8TkxTbWt1jhCvOv0PDWUg
1Scj9cyu28mZkm6UtmJelCG9gA9i2x1iaQL0+xTHdBAZIj1lxnrdBD0h8fTbwr66mFZxJTrjSarn
tUw2kzLcEsshdffW2Lacb+NTrnbQ3GRMwykBOrbc0raAsZiMJe1k0Qi31UwJVhf8SiqvCoeWs1Mu
tkQEpVeEii2I6P4FhxPrkYxeDGN4frTqZyxjBHYVyRseU9pXBHKf1SJ3ktB8JHj4uADeDGQ19c1C
3ICGCu0Jjq2nCURiJeksXyr6gIJYDr5uxfBNDMVJiacjFHp6SEzM2FJmfaDmN+wyyp8mRIwxzmIb
m04D/6JbHDWtiSXuNl1HPruuusrQv1RlkjgtsAxbz5LEq2YaayKxVmA/zVZ+j0hR7KvuTdQPoVSd
6WvAJIYwYXbtN1lRTzUZ0SIEO0MoTnAGqM2AAXDuS1Pb5XX9IFrmearwg46QVADDjjtw1V9Vtrdm
YL4hPhyq8oJtxguoMJLY2N9kb2BW2pTubwOoIisHmfLo6gZnizO/fegzOEGtZmEP/dwpIPnZiiAf
u56qSCOse1VzvI+J/LDTJL6KmHG1TMu3Sk3bdyrXkBfrIWyS3M96LP094KO2XXZosvdB0oiHshFK
oEHZ/TR0bwPpiHadLyxPMCvDilDtvBiupUAI+dB7c6RcwqE4IJ24jJMF/MHqkWdCh7alFiwNUXMZ
hiJH1fivnsvNNkjFTWSwJy5CfMnwcAySo/Onchq5qaKs1ozDAYj5k2hMblsOxMhq0qYeM8JkRtzD
4iBvWkYzWzcxnnSDcgZh/ZwNhDzd4nyWbK9pxfJBbtJBChdhl4jSNTdZg6L/ehonUhh7vXuYFCq4
wWhce85TByQyBm0LF3uL6b3P2DfRaw1VtlUDmbZtUPlpraCuqraKImwgQdOEzkhajaViBzHkMJjx
g8Dnf44pnqdl+opmnjjZDL5cw0QmFQpkIGsUQZSLB7jSaBOVnBJyojBONWqMGYCNvdFiHu8CnWkf
/e0uSdh3EDPiiGES+0EB9y5FIDkQUg2gC3xQKFtutIySr9DXQa/GBjiW2RoSr6OmkGDHiZjxskp3
iyht85Lw34SEGVOQBDvqU/LIyQDVl8kdUWy4YzQ76SK3Djy0EpDc4isR+zKCL3QnSIS7We3ynVbB
c25MAsH7vPTr0ig2ySj/jPVAGZcg2fFxAM+PfArE9JywdWj7UytHMZ3dyFvUYjub3UNLdjQ5Ls0u
6M1tZsTUIBrtSkxR7FZLv4sn65xyiJw4MI6VHghEqTLZ0LTKsvihnlt+Ma32AmFTc8Q0f0sD8YkY
oHmjgcXpYuuFnEEKfcPkk9IVgJUit2sI9VcVLLbTJgKKM9LJ1LwAkqMaPl/36JNP9orumJQ8nZqA
udasNTm7XwThEFXLQwOTlZWuqqmeVPEzztXxEU6tBg5Z+urzvjkRcbehjk8ALu4tfwi6+5Bw1czA
9B2LYIf0fZjPPwmwGh9THhRujlCpqkS5Ul/DVADBX41kIiRncn74VRv1L6Oumdl0TomoDXK3I8zH
TdEHprUjA1t1Cll6CsQ+PA49GwUVdUQZ9IOTJfED2Zq9T4OGAHQTVVBNKzvFrm4vfpwRWT3R0ZhH
6hphZ5xkhZUBA9vJEAFN99Y1CIBRdzMe4bgYLoOypo3Rl496ZbM0hbpv81Hd36795b8TieS7CA5G
WKefkCRNT1Jq1PNm9OeL221mM1se1I/3m7judlEP/AIYsCQPNGvvB5L8Jq4wvlYvfmml2BLXTazi
IAogDVf+mBYNVPgiQtsgoiOWWN340yB4iKqoaWbs3FY22RCG5U6l6qStRvK0zv5x0c/VVcgVco0s
Qd+3Cbn1tqyBQpMjRf99URToT7o3QFHGXvjnBdEBhNpq9S5ZzQLZDZe2ste0mnAqQxPv89GkKqZo
xZ0YjPJm6LX0CCpa3dy63f8/weW/c/VKaPH+JAxwP7qP//VbXnj+yL//z/8+lUX3UXz8izzw93P+
aelV/0OU2SipoiTJCi7dPyy9EqEsmiQZoqJasBNFXun/SgQx+4qiJYqybmoIDFb14D8svar6HwpR
nWgHZWxCmISl/4lEUFYk3sCfJWyipiNGxMOvKAgOkQqq/ypjqJYylQMayBcdo1EgwRgh7brYFjXT
cC6Iu6XAxZdkyiHvzcTLhvjdbE0ojZMuUVFEplJHhx6gmg8hPXH74sdcOVdVp73JZnevVk1CRCWy
pHnQCGlgcc1ijFp4bUDLLq/5qIEuphiGJ9YUH9O5+1yWjBitZMGHGs1MWMpblE6/CrnY6GreXbJ0
Fq9rKjopHqiPU5LaGdptTQdKlqnsqDpVAXIlQTe5q5flmZY56gwh3pQ/0HGgtzSbxlzBpT1k6KhJ
UQtmU++EQbYJeRoMJEZ2EJivpHRQ5TDmL5bKyBk10yFpKtwuDKiiiieZhdE+HD6mRUyveVd6vYX3
qQVlczRk40DmgkrvIGA11c+E/o6oKmMr/qp781AMGfoiDYnX4EosdjeiSWDVxKIaDL6Xsy5weMS0
kStmHy2l2xd18SayKMOoiIk0sAIAwvr+SHx3hQDQ1wUSVsIqN92eThpDS+Qm8nwXZX5BQu6lLlhG
Vyl1PnUNxVUsao5IxJZGvOsGOlC9UHTOklJn1qsHCEpsOCVtsWU1e5UaOlO1nH1IPaI+EM6hT4YA
5OOK8IkAv5aStG9WAitCX5TSQ+e9l61yPFZ15EtIsRNpbVFlDQUJ+tObkCOQxXZP38J4l7LhXl9U
1ZeTXGTPBWuCHjMU4AXbVWnOl3qMmkNsZuB4BYFukKkyM+6izlLpQ/M3SPVkS0eYZ27kLE4ytBOl
Nm0Vcr+hNg27LI3Y/BHvuc3WokekT2dBqQcnWWDlx9gjSRoBQT+Z0iY2SBjRxVO+WJ9SmMCZSo33
YunobUXM1MPc0ZQ6EwzKQkepPtj3J64AEAJ4eXKuJeZsvVqosylHRdb3Qkj5D5fTyOyOUz6Tfywx
qnYRe3cxhm/YTOweTE3xpjKJXaWRoW3r4aHTt235KxU63A0F9XWd+W2jKtp8FEXqC3Ek09JICyq3
Q3EfRc9BZGUYpFuCWWJIGEIXuUKSS3bfSiTETHYyxfdT64g62cC1+kurN2y12Zk1FwOsoM88bK59
wojs9cxAwQHv006lwYkaNd0hAnqBUYQ/m5zLPKZh2VgFIamq8ZE3wRcwYhFdlSTA3AfRzI6hnWle
sXL5NorppIh047qE+mRe96xw45FTfSBOZWhpxK54UV/S6N1ZFT7ouqQlR1GZylsjAVGSkteaSIyd
USnLHTlNCIiKDiLJ2j/MTa+JLaLhI4QiS5H3bp9t+dbyNWkWnnTNZhwt9HsM4ZsVI1omxWcEdgJD
++KIF6zM6TumI9RagOeSyXfbQUMX6GgQRb2bOGebcKsEukx4bykf0nj8AIbrl20/bbU+Tijqkzet
s721+ziHsDiU4y6Ro9fKis5iaTZuZFLTHcAF23Faia6a9YprFssqz4pYMZUe8cahL6rFhJiarl0f
jL4lWHQTs9ewpMU/FpOyIWn5QhctEhKPAsO8Q5ypZNTSwEF3vqwKH6aS36dZ9KEV8aXIFe0iGGtE
Z9AC7w/na9LPp4h9uZdl0ox0EhjjBJrbCjs2OC0dND02N3JEWZIoZ7bSszNWE8hdqKBZc4kSOcU5
Sw+q6AfaadBx8bNAf2j2MaTVfWZhnIShlG2sUDz8cdPtES0NLPgNv5/z+771iX/6P1kejUueIeeo
KQz7dMXB3a5BikVloX8pRIclkSJtbvCeGzoLvT12uhXXc7tIGz33tFD96eCJLaCh22kzt9ZFUkUa
eSl+xHaiJtybY3hpl3anyyRoDAHG3TpSjwsDtatHhuyYsiGcI0pQ4kKWc4yvjXQPxCcmENIUjiZX
bxdtRf954TCQkovD5XZxs2e0q8P3j9ukbpLcIhqJu54WSDJMoyM0LTdaR8Jkae6VGBN2DlI1lJfH
En0yGC7zvGjE9LVxtp3V/iIKCmDn9aLSQhlSW7Tr25yoh0ZK98QqcV6l+0jT7/QwfOmC/ArJG1Wo
BPkH4rjZmdZOuflZmyrMt00qe520fnOaVPtNFz5Mekkm7O02ijd8m3DadmP3lEP83JsEkqXtvA3z
eKvLeMenyfzoqNh2iVIfslH7oXqFkMAEc50Y7UVbVmvOzTmzosJEBAdFtexURShKtBBYdgz5lzXo
wdaYSz/U0csSpqyxDcAAc7u4QUN6SH//4IdIHcNjE5adVyuzsRUIiak7nVzTyWICT3ODpmfJiBsK
fEM3QtfNnQMOIt2rV0ObHlQxx+Rc7iPdoNKoR4QiSeIRnD0RLMbwLkpi6VOU3cVjnfsi0fTUGWRE
Wu0qvAnppAUpmT63M0AR+8np1CF2bsy3P3xAt2t/uU1GeAa2DX1RPna56MXrEcnbZHIWCj/O7Sg1
MelGeVx//4FOu127oaD+chszY3Nb6A8rm/l2sRBpRcARWphkKYWZtDX6tisct1JHfao2OQ3+Yf02
bpyR24USxJpnsOss0im7nQ7L6nsOVTRYtSj/yLM8QBPpA5Ey42jOcfSJVe2XMEUmO8T19J7WU95c
GSh//DdPhyLf3u6ZjKlZvNtdea3TBFxuhjBjTst/POJ2XyOovjq00a0Atv3jLw2ovVxdpuZ6+2vK
+pu7Xfv9Z36/xPoObtf+9DK3/7MlfjLHmvP0nw+5Xbv9md9v54+X+uMxt9tKIILqLBBJnyfG+1/u
/H/+93bHX/7m77f6++Vu9/++4XbM/vQx/nT19igg9QsrkCmdjhmlsN+H848//aeH/+0n+fv7//ah
f/emjVyllG32xG+xMK+VNkKOl0SHcpYmEnNEaRM0S7O93RHMVCN+PyYP14zBcn347S4tf+JHwk8+
0h6MluDfcGGTamYm1r6/v9pWLPFI5pGdQiJ4TwKcjARyJX8bJTtdQc7oLd+eevv/7UKKimHbwPec
pEECpZmZnVu1tGBVdBDj+iFUpA5VK4suflzE+sNgUcYh4f1mUZ5vXmk86Q1RDdXFyOt9tHrk/5O9
81qSG8fS8BNxg97cpneV5e0No6SS6L3n0+8HZKtTo+2djbnfUIgB2mKSAAic85tigEzqiionV8dI
hcp4XZcbFVHzZemPU4ohbXd9y7BI6AjJheSiy5KekDozY8YBXjZisiMuUmQF8VRZ7H3kgJCa489n
cqss/rYVQ6C3XPAZpXrB5HnG2i2qd1uTmhpwOsjDpPuWqKlQEPTASSX6c9SHn4FuMw8S7VYupHBF
zGAY2R7IIfqUfssn/YAxC33fPB4TE5pI43W7UCgTaSMKkWSfSrdsV2ERrLHzQ6Wo/UJGm9jW33IW
suQ3KzRtnb0NL3wePASXEAeSv8NP7EdfaIPnskOQ2+RjoO919px3vT9dfDH7CUza9SmWmCwlyD1D
9kcZ1lr5FjhnqbnPSOmtR0kLAq9g+ctDTMFGBwH6Vo6atVbrFDfRSfSBKma92wmM5OQbD2MdbxkS
jKsWCFsWp+NOSlHoXZXPBFfhcKeYnq7kXXpJe66NBKU9cQvyvnw7GvetDrYC5qxqGkBHeavXVytL
edd9jyEDLLBow2K9EBo0VymMXohiXCQsOsEsvQhboBxQFsmUAt0a1LWWAaibLJJeAEcdc3dVBpFq
D9SFn2WYYS/+95v4Q1hE7ohc4wdxasbjXr3COtGjlZC/iPELAzPa+9jm8S0teWTyzchqHai9sbSY
XgiRCflr5D65wFnpr6ZyfZOXCi3q7/UhXPfKkjzk31+qzfuRsceNbHKyrsmbkatZkfKFv67L0mXj
jDQJUCkH1oN4DQEUdyiA1uVg+WeZa9KSZXGUTe1SlO1b3hwjv18NMJF/6HrLQZm7y5FxouJ1T6YQ
GopF2wgVX5nXspkQNinQGJjMD/R1yq0X9smuaMJQJRzI4ZeiL54awG8LBMFCSk3ImipL18V12zQj
SA6fcU3qH7HiX32S/Nly0fYan3xZRAj+17O53H05j3h/34xFm256yk0xwbAYPYA5lZDFss1vrrwR
k9y2q6t7+bA90XHJ0vXZX7c5RcfMPLCUxfVg+devq9dzZen6Gq87rtf749wof+4SjEzks5AdZ+eE
NdoMQu9DtjyeeAKCWKxfbn4mBUjGApsdeS35TuV7kwtv/gwUBZVF+eBJHU40Jd5B2HUMZWRN+eei
PPvSVY2YEe/cMl2lYvAWi4XsS+SqLMlt11W5zRaj4P/oOHnw4H8ftBo86N/NCClOqu21zfiuqMaX
yiy3ejppfxTPfrU7WbocJYt/rsuTLlf97ag//8CfZykwapat/aTNaryUgkXyMyJL8tx/2nY9RO7V
5ShQFq8L+T6uq7Ikz/tfr1pKXYHrKfLAP/7UP23746p//KVAdPijCn4R8VXZZlsiCUZfIb8u2vp1
MbtGiWCU+J5cN8rSddt8EQUWx1QtEIzF5UjZ3cqLXw/9bY8sIk7eL1CXpEsW4xGU9AD6XxvKb+uX
omxXv22V6/J42c7+OtOD0oBEe5fMGiE9BsfVdwwqbV0179I5IRUXtBsrL71tWxF884bnZMyNpdp0
6jPdySjMFxyyM1AynLmrnsuk2ZuVAeqXhN97TnLNrgzlWdd8767XoY/rfv8ImwsL33r01moMHAdE
xaja1kM+xghaG5h3o9FanuYJGKwTtPE+M7MTzgqEG4mToCSPnr/bZ9V2cIjW9Vj1KrKP+/MHX7qT
Gb5CJyZVwqgMh24emvy8yg/rdeFJwajr+m9aUv90+B/b5Kdbbrv8BXmdP465/IUBuTa72SLswNRP
DOnEwpVt97qOOzWTGELnwpREtF+xLrUyLhv/cf8fp9tWC6/DdkqymqJTk6dnrpPHt/LIHkrgRh+r
e7ljkk3wn4tRkIpsffFdi2pwugVkigb78nRo4etFpjDxC787+alTSl50gcK56YDvfcMv0NxETb0j
YOccBhiHJAMtJKpb86Upozuttk8ueVUjx0nAjcsPVzHWepNZyP5aDzg+fC91Hzoj3fM6Yui/GzQc
ZZoZuKAZ5cNizmfYuQgOw2oBzUdaF7SRlWHOEbfENYkzblulO9YfdhDChAsYGQJGavkTd0GqYgU2
4MeaTkWNQSCOEEMIrzLC1MjDqXepWclR4zu74xP/ltj6vIoKx1oBjXqxu+4d+J0C8DQDh4tCMQBB
TN+inigYgfBF5YoIvA/PznNsGsY4QvQGVNKHAVEK2wCsq5Kp9oFglj5Bi6mkhNQxYIph3gZNQzav
8VOQlcWXonm3pmLaTJXbrV0qPzNlnNaZokdrBDExsbZeUhsUnENgrioL564HkINTa7BzZmh1eY4T
hv/a2dW9i1umGyNDldo81T6Nlvo3w8vbczeBQUFcZmPF1sapfXudZvnX5JZ7S+khQ4bjCCoZbt6U
5HdVoXq3zPu+O16oHNTCcXcOnIpZiB1rA6YHaR9CEUUer8nLDUoupDpshH58ADWBC5LEg7HNtI3I
eQOxosjtXYqEGJaLuHyMar0ZioThJ0kEz8WWSCvDcjUAw+1dZZsEhC00E4w4dp4LJTcesVhyj9YE
tNFBiqKummdv9kEbOoGHfYr3GKOPtoQgGN3HVvcWoimaIGXzVHgQRGZXe8IgwVs6ugekgCnPsQMu
mJNA3nQBeIcSp0ChNn3MawiUJF6tZTdAQfCqzymzCnABiY6JBEzyyc6ak6M1w9ZW8vfOPeOeC7wt
bRssoxQC5ZrzDJTuk9kns0o8rDd50+9Gv/b5uSNBZ5gKSJoVELr6b/aQukvPBFOB0tipMgZQx1gU
i94/NESvR7wJHWd4uR0x2TQ/1V2wDU2t27cDGGxjT3ZRWStl9I45zAhG5ICUdL3Lbs02AF5rk6vw
tBprnOYr86wGDLT9ZELTmnF6d0ot/DYZ6re4HPPHuk9i2KYFApuFtqLKaed2IlZOvgXPseHozZH7
OKTayRmYhMETxIYpOI113uwGi+9KQYat04tgO3U/AifK75Ih+UIiDYyQW67juiA519rnqYaGgtuj
3qnfZjvXb+gpoPAY2A/xGXpPgJstdGxR1nVVvaUxeIfIq50lzqlMDuO9JeTdkw6KZAswzDMAMRWY
INW++VZs9AKKaGI3H/ZAKiGe3oLBmRZzq59AJH4gXuutCwUnFw+vpeZhKr/nlRXexyrKCpAWR1D8
NcEm+AW9Udcn0LEtngbDu+7YVBJixFMUoZmgCJRgaAO3zZJbG+ZeZBv12imA8xiq8zQFZrbSGr1Y
F/6IB+akL72GHkNXqbOxCrNA5BLTErZyWXpfGaG2bBy2JSrApzTM750KdHsb4A3l7BOcHhMtfYVQ
oBCodvOa6qfUyqMb8De8elfoxD1zy9oCW73XXSzj6ujM5w8VMhyoKmcf8B7XU/VYgDD+jmVGCXZy
QD99ZbqhuhlS8CgpD1LR4FTGWJLV/DkwvC+61b96Q6Zs0mlajzqdPwPMu8zKjgPijGtDmSEXlFm4
c03cvbSKVtuZqLs4jvXSA5Y4VP7rLAjAKei/rHkxGe+Ab3IGZCX0o1vjmAz07l73o3VR+zEYmBaJ
krk81qkIkqsKD6HQbtwu2pl1OZ7NUfEBqDR8ISa+S1kA4JcEwHRiPIPxaf3TLEx7V0ETaENcL/3S
3fZGkjGDN4nTzvm+rdGnwc0431eAJxa2bnYkNGnlQaF5gBenAasEezOBCr3xS1hELknmTUnSJvLK
ehd18FNiJIdFz08L7CCopAR2N3hC0rs4JknZ0WxXrvdetuRM9ZpUUKAGP5Wg/R7M/Qxw+r4fDPyd
CiDsZq1vRhMAVAidLbfC4MaY9WdLBcSYT0ly7BTjYEyfVVMq51SHm1yG6c2gKJCjs7jfk5SDto7R
DgZa27Sis6RrwC+q9xGTQNKirZujGzh4MaFf+Ur/eLS9DCKMSkXNJ3PRGXRWOsjgteEkD0TjV21W
RFuVJwZZzIu3RhJ+xFpxjt0C7kgzJFyymKER6De60t/NbXz0gLhi+G5/Y8a8bSqCtV50Q1JcX1qx
PQG+5Guk+MGNbuslfD/37Kuw+I16Bmzba2Sr7PHeiqxwi3kOP6uYdwj/eceDVpILHmmOR1V5TjWe
biDspz0fmw8jegUA7q7TT98nq6/MAJBH/IPwI+l20fTSq6hZ9jh1pkmEcJsNeNXYkphL8IfYEDwC
WKVPJ2+giVeutwbaT/Zm7D7IbtNAfS5UmBl+ETBFrEx7TqawvQ/8GjGNQt+64bDvUp5QTudSe2N8
1FRgrYq/rsvTMDbeQxAFw74GBBzhJQ6pGhba2KMcC1HN94ZdrE4H0PgY6aJJHVh3kx31dOMA8/hC
HfQMjC0aB826t5J1rkcFTqnZuPYjEP/9HD12OoSFKbMZTVfgWafcm8BtNQG+qzaDtKp69rU7Z07P
ydADr/gwvDlZTkZPaAtXQSPEr1m1oXVaoWWRi4ph6kWTqLZgAbuoO1q9rsJUP5rK2zQkzjYwQG/p
KWoTfdS8zwOUFnQ6n8ZJuUO2nceAtfeCSgIkKlW2uV7CL3atd4j4WBiWx0FBEScdlWZhAALcRf3w
4jbhTnPyat/G9YjoBNDl0Nj7GC6Q2Q+7vWeD6BWyVGoEj3FU7sIO3C7jptILVsAl5wdso4kMp6Fi
LuZAPTtg4M/+UIHMIvmkxwz36+lTyG5AZAu/ynzG/9LxQWTxcTcibRPuQfTOvCB8mzN1VRqPoCTc
RRNZymps+aCmdr0IEozLq3I+8FUiE9xVNMFoWvhZ89aDvoDAUb67Vr/3OkeDkODCUQh/ZlPyDtIE
aBhxiVOdtw9Yanmb0Oqt3Ri43wCUP1mZn+BpDXOodbCqa1JcqgPNegyd14z5D+lopNTrtLTB+EWn
zLpxlA8nABAedcwdJuWoDPNwwovrQ53QJW0Kxi1By1CM3rTIk/Ah6hvQ6LOzd3yguwnYz2iiU650
jFcmzSHrO/RLDTmKNLvTDSNGFbl7cSf3Z13Z2rLM0GbwepRAwummFxTqukJ13UV1traWAzhP3CO7
ch8pd54O6QrHF8KGer3XnQ7YYQyGOBjtvd541onJBXMGGBGWD6s3gPzoFuZGecsHnYF64RVHPSKZ
nrlYwFjmY0Tv4Lh7evTnbHZXNmGqo1rfJVDCN2k2fJ8786ef+/0iAgKE51G8zMybFtfzFYLzaDr2
3qaKi5Ut/MoKy5v2g++f1QbYclDtHZErjMh3zlE3bPO4gtocKvAV0U5BWkj0QHR+RjPcdeN4QF4w
ZlSVbudmwgfED6j33sAgHNiwMqIPZLTqbowz8z7DnHKA0oCKBg7A7/lUnxsrqM9tjuX2GNYKyifa
BhvyjR2W5bllAg2WNT8n0bgxWzE1gX0VT+5HBix51RgIJZW2W1H73ecQ98KJEcDolw+xM20LDZWR
HguWzhhLgrFNvErt4ZTmuF2TllzFtv4yVdqXM0POKC0UBiPHTzelZWTLNIu3TBveoNWAsgFzkKoI
FijJ4Czdgc+nNlc7D72VsQNJ4DlYNU0DYr4QyQAtHPL4rlPhcSK3Fi7dPPvE1uDkRASALGCdS0+A
fjvNEjx+AVYO9mlHLRz0dj57afY4du53C8Wft8L1Xqs6hXZupF+Aae2Vj170guHubjSoX6l5rhML
IHXtvDYge0iQaus2sNPDnOurMDfypdI2CJGN4JL8ClplHr+UrZk9Nvg2rbI0g+cP2CmOlOc8nqJN
o7YLH41OdMaIoufa/GqHNWYCI0Qll3dpWzE1p2hgKk3z2h+7cGMzHqgnTLZcgGnLgtgd5NZeMc6D
AVmkAmcNr6zvF/mILg6KXYOeatvA8aadDXa+S2Gd1HaHeITJQEcfx2EZWCpiNXWMomZwr/O92WC/
TR4m5ZOLmRrTDGjtTghYRVvMsx5sCsvHLDtA/RlXF3cR4F0BORm2BfSjQ8rX/1AP025IIDAGLTbq
U0vwOXVPiYpgTdS11mvGdCkOSOUXoNKWVl2naBFz9b4CBKO2wPAj1BJq0mJjjReuHTeo+ASgxxgH
37bxyh5TJh/0ZClMKMuZrE2YpT7TxAlK/jygahqiRWObzJJ7t9lmUM3TLJt2UxPfZ7ZTrENv3NOo
i3Xs494Tt85t7iMm5I6GsrShxzpl3d/HGYhYH/BW6Ajpyxp0mupZ8YrZOQ2OGrjBSw4gb25pB0w7
Qxhr6YsaYyav89EaQlvZek5IdsQN/UNdPIxD8+JGD6HZYsFa5MsuQIc3QV8ij+09b6MOUMHx46Xi
Bbw8kNirpBkBWHVwSFt4ukahpkI+6CVE/HFN3vte0wMb8OyQbx0TQQYNN7quNsEIzpp2i7wgcDqf
wQykE3014AjihD9TniUcKFQSyyj5EQ32N/L3W3GL+9juPiyiXOCu0+d6HIiGTe3OaoOtl8XZwsW7
ZDV0b7rfbHoHkX9Msiyjw7mytY4/wWEnB98P+AWO+6AzBYHRFcPiDQBO+4GxsGZeKXouG+YVqEQ0
4bmDe7iwxh571m4Gg1d3fAa651nv3jItQEaAp3fbzvVZHSORESjwb7Pwt8BgK994tQGZReRgbcj5
WitiENNtVxX1ptGgzUXViDCAoQVrp4vTo6u1F5Gw/8cW/x/YYvwc9X8rQPo6FVmUB79ji/8653ds
sWUAo7RUruUYQHd/2QVpGthi3IAMw3NNw0GZ7Re02PovVcMg0eOfapqejmTlL2ix+l8eoqSaqroY
yTmoqv0n0OI/VNlUV7VUzUQAVdNN/o4hxOF+8wrSYHcktVcNZ6N6QwfRsTqidEAdFpZ5B/L1N9T1
P8ixGdgf/QuK+c+/Jvb/9teqwIBUOPDX/JvpJyNx+6UYV2AK/XvYFcDtrdcCpYYbY1s80YmZb+U6
+hFso71JfGZRF0t3GZ6GF6QfkClVSd4yBlrMCgon6+L4729VswWw+19vFjlY3hvDLhMTJUv9Q7Bu
0hottVJTwzQPsYeymhtCOSy8wYC/YyqoQfRB6DApgGBj5E9OM497JRMIvE7AtSRwS5bQlePjMNb0
rbqlIW2AYr7eRclRLoR55cY31Y+KORag1GFEVGEeyH0DcpPbch/GNxH9clXFnrdKIoj6flX1m9nN
ysUV68RwnkhQPvfIkWhQHaVpUSSzGxeEkch5XlFHpdrf5W41bJhFIk1vRfOSmImYEgrHpr8XeI3W
h8mJbQAjxfnq9we+VNuCfNtdN9XS1GB2GEbwkJCCFK4D0ruvc0rGpl1XQtACAXrxq7ScQQfCTsBS
pOVM6Yt0cUeSG1SBSpsFpisEHLkc3NrfGn2/KYQbktkj0y8NKmXp6lfZ1Kei1fS9JcwkGEyCAW+E
kYJcVKIEAI+opkogXULafBxsD05ugp+8rhdm6jFZ8l+rtNoR74S1Ifw1pKMlXfuNGqFwLze1swKU
0YVdsCZx9+6qFZitNvnp9igcwHZtQMz/WlxXtSp+s3B0XShVK5I3/H6J0IsJNOFeIH65fCtuHZyc
Bk3z66+UJb83MEqURdVNyk02x4/XX6hL+wy57kgrCcaLX2WoNGskBuuDOwrZ8+uPlSXNTEmskdWW
Kt2KimerLEUVJpu9Oe8RmQs2HuEkuQ9qdoA6KaF1nZGKraDGiTUoaJ1cuNR6OjasbocCrlzFNRwL
1wtK9AoQlbVDt1R9N8A8kNvlJt64u2w96nzgCY8aab+KXzsaP1rYwotshBIYrPlD61WCgiWQPdJk
0xB+m8PgRHxz8wnhqTmHLurhWRZp+JgNJpoeRT7vHAFSldW2F/d8Kc3dfWb5DH0EePVSX8tYhNLl
TTUYNOBbXN/Iu5HeZZf7YpR9kP6TV4NYnxE16oazteuFy7Dv0lVkQkxdrsrFKHZcV/84JDVRCgBO
rKxM4darCgH7IEtapMnz2tnaXrHVPDTu5d5ZlP5Yzf0JURqviQjqoVvXYKWwwHFYB28lLgg4yVmX
afd2vbwsiVzsrsP5Sq7VIWH0YcS0ujZ5XgOYMXLnwtBELOS2qRQeoHkdmcukR0lZbpy1LlhYlSdS
K2L3b0e26g+FMO0e6h64GoGzkSXgbGX9JotTwMRgLYtyUbnWZ8gnY91IHOl1hzy7um68Xk0eo7hA
7NMcUw355JO/H79tDqgVKPpDF1bDHqUBlVDgQD9FFEG87KzydsOM+oy8dyegfsjfKxe60ScSS33Z
a9rCzyWcpI2zeCh6iDNNVBuvxTTmaztG6g+utyUucjlWXkWuwy/868pyVe6Q2y6X++2cXOmwIR/S
IyNbZ2uoaB1KK+h/usx1mz6gGrrEo+HLaZhA4VG7DAUAyx0slCFT51OuxWKTKupryiQCQjqrg/Dc
kKXr4s9tmbA0sS0Ml8DkHzNFIVQnj8nn8Ockfvw/nitPu+6BM8x513VZ+vNP/estBdjvofy+NQQa
tiZWX9CbrXvxwTVCbe2MZbpTcvXNFGjaSxJf4ARkYr8iYOKkmHyVW0JrVFEwuYDawepgFNATKAKz
e3UJcmHu4QhTQ6WlN74uVAcli+uqLOUAhRuBGJZwEVUkvHOBJ5YYlFyCjFuBNzYE8rgTlV8urqZL
f24TX706qUb6KwGuih1fJSHJw8oF+rmbKn3ZgEWPB5DRJND2btoVm6RuP3gc/V4BRh0LPHUkkNU5
HZRAWitq/2jeEuROLn9dQtAc2YIqgdQeBWablHCxjiweT12joWFVzg7RBWIjAu3tY0536CUEXBZD
AQ6Xi1pgxUOBGneBj4/DBCO+/y6fjWUIiHkh0OaNfr4CciQWJwGaHntzLPKuOIUDW+8Efr0jCjIB
aK8aqEwD0gKewLp7OQlnpAnN4DmMabyNgMuPYnjiOR34iB5t+6joq43cJqqDATtqV484z+IBNnv7
QT8NGp+QBiICQZvk3ta8l5ax7jQFySEaYLqD3e8Fit8Czo8YjX7QBMJfLpBXvfUsOwFLOu1MwQco
IQaEEARAVPbkt7JDP5QPkeAQFJpDZBdR+9rPnfuYnMlSIiivAJl/Ar6ogrmQpDl5CIEykYtLDZDF
yGYO7RJOhmXU8pGFE+EIdoQqeBI1QLhBMCccwaFoIVP0glXRAqZEFxtJJFxmaLOdc2vPKaQW1SIJ
omXazwbGyVqXBlFioYnvn+UJ/yixmhv4Yc22u80L8wvk5l2eGnBBBCFElqo4I4wWwhTBUavGfkUM
gBPBJPlt3RNMEwKgYnMiSClyn0vX0Qt2ynWTPOJyjUxSWmDTeosGxtgSM8gSJ0wWWOoZwOVEsTNj
xGMiBMoRfmVEpA4e8lfy0DLhd8iDZGkU/bMsXXfI4y6nzCOctxjpdrnNqSpv69bmBuHY7uCKhTrn
iHfJdSo7DERoTSvGbO1BbnMUMmqLEj2kSbP2cpPcGQZDJ4Z27aFQwBn0FbeHwgxagi6opsF393ln
3Y0kUzbUFD7perhPa3/AJjhI1OVlW1v/CFz8nHThpSo3kQ1REO/wYsQBOOu647o63ELcEbn1dN1j
FTDA8l9RATTQClvN7c8wKeNNaxw1b2256+E1/wEq8GZYYRerIKiwsp/SM9OOB2Xte4gNrfrsYUKg
jGhxjKQO2ZljZTM8X031QzOcSHOKWVK8ioPD1L90+mePFFmITKO7JtIbJi9mfKvF2wxhNuVYxLf4
JLQ6bWbraEe3F1qdtO9TDk9vPHXjifAdtPTMR4x+j8qhbd0T9x08UOH7JNtjeLesx43P79rYh/zk
ovrHF3vZfp+DVbXOfhInr9stIoJE7NFpJGswPLbO3kLWQ51Qfl5kyauODA/iOMi+I/VQfUMCwYyX
vY7f6TpENwFRzMUIpVRftgoa2AvT2CL5a2d7NLMCzElx0zBv3WwRP9fxXaN+S2/UTbk4WYfy013E
ZzRPaaJLcp8H42At44/phKruz2ljfDbFol8XK+UOxGaDLs6Htx2X7l7/0u7zNd6vbyRCXhAoXo07
j4zMrbFD9WeRL6I7Z43UgH3HpBOi4x7ThRttV36LmFi2Zw2T8HKNGkeKMgTOAcPCPhnogsHhY4QN
zw546Oob2Z/bfG9t5ieooeY6uVfOwY/pK3wpfxan6oTkDxHXdQakfWEzzX5uc7RA9afmzVz9aHfz
cU9ybs9dRVvEAJbcMGPSQ3EH03jnEItdYL2tBmtQ4rGzIq1rbPNsbVdvbbyLwgeicgDo6npjVzt/
42mwgpE0Q/MIHJz9iGA0irfql4k8b7ic3oNio6hr28CMYkVW1quXQ0fqhpe2HJFsJjiAjCdsrQZ/
BLC4cMPqj/qIMYHHz8r39jJ/tMcDUnLoCuzRX1L8VzxAAERgbkEPCbfBeca50Ue007vXV/kN+LuP
1ls2X/qJbA0aLom3C1CgGFfTYwqTydu046711gPRQ3iA9oPwYPk0yqM6b97bDDbvfZ6AEj8TFP9e
KmDf1+uQL6n4D5N3+uZ8gd/oUWWwjomDWurRZyg8LI1bMt7JSzUtj9YTEgbKUduUq+LV+gr5DqKE
21CTTv5DoK6cdwSaJ2ER4bUrhWgrIpFH09z1H9OTV550c6eeGHvdpx/aD7VdEplQv3mgVQ79p0qt
rE4aWcxtv4UjWsIy3KeMUWyS3ksEfyKNmfJCf823bb8KsAR+sb/199md+1btxxu0RKHLlvmJ5q9A
0PJXw2NvYx2z6L6CZf3Do/nguIEyCCqg2gbutGluuUMunw5M+pfaDSn0+3xajgh8Zjvy9dEP9Wb4
VL6nd4j1LZmkPelvwVfyhJJORQq0W9pIh/rn5LV6LY7qvVA0xDyDxGi5sM/FjrT0/JbuzfPL9GA9
KjvjLv6BaxdSqgbh4ZX6EwSjfUAmFF4a/u3b+rnd9vf6Dvn9fRIt6hedXMInRovJHjW6BW4Wb2qx
dDb+ql1AWH2KwEYUCw13Ws5e9Omq0lbYZCV02Uwg7vuPbC8y0R4/EUjcAubaij711dQOIIEf8ZLh
pxdr6ONIZTD7JQGx0DfuLr/33skwv4xrezXvko9sC02vXEY4PzRkL9fYz2yBfBzQ9h1W5Nj9RXGi
ucUbgnS7ICFIRj08kTnSEN0lJDEsaPk6rjPnmHwQEifb8f67vwtOzDx3+W6moQLoce/anbrHc6av
N6YnbGdQ30OZTl9VjzzTfXsc0bFc6Qj0UlODHaicoCcxtYpp1nfem3A/G+Etggza+DbR+QVJ8+rs
7ECzISPSbH3CO9tgDXRoG78PNwVmMHwMgOlxRW9jvcJYBqmGSrxxclfBvjr5G2C0L5Bt3S2iJrsx
WUL3WTrHqtygqcM3ZQl8w0EsdJP7yy5e/5huk5P3ad4lzxjJbMNvCJ5Y55Fs5PL6+XOlEbn8RBp0
G1kP84fg0UE1nXobGv5Zc39ZFkqjQlPMjboBpaGosbs1Wjlvduwytt6ZQjTNKMsOzVQyPb2YFMkS
vKS/SoNltPlObhw8FT3JOO3h6TTxVhBU8UATs5v//WwjATNTNTqTkpZES9GhQ9oWAEWcn1DKHSZU
odcdur8Xca3idG2k/UGW5I6mKT/QmbOJI6HV6Q2A+YJ5xowm0VH82rXuoCAxPSNddSniiYBcvVVW
gFNNDFwawIrLoUKvMnD78RCWTgpRHzAC/S4xiFiu+w67HIOUdZKQWas9htOq8LvzXAzdZKkNJS/0
73XSR8w+QvVo9yb5T6irwFtgSqhi4QhArSxdt2leP2yzurvz1X6FhlKztJHCR4pYGMFWuVauplhT
tn5wG9iqenCdlDGInWv7OKybraSXXjimePVWk6JtBhFduC6klft1VSd7jgygeiujbFdebF26dLnX
jaaNmyzg53AtOZ82CuwqCoM7GQ5uRUhQlmwRDSajre4y7KM0W3tMVYMMm0doqhx7YB8lnwm/K6tj
jQTJxjToj7uXsRKM3mjYKNboba8BJBU5peWU2KIxAjVYRFU7H7KZSIzRgoHTBWMOQ+yD3SEmOwrs
qlxVh6hH1Ny693r/yQkaFdW8cWDMNmtPZe1WENKpCOQBSKprkNeNyN0Fs3jjtUmacipd8qAjhJlY
xOvMBJMRx3dJvgr2yZVjLUvXbX2vTnvdP0matSaRzGZXTKvJrJ7Upjk78MbAfNi7XgTiZIhOZEGW
Vt/T6wmDXFM6JV+Cx9dgMp4AH5bl0LEqMJ0UkJqHfGqPzH1J9NnVt0l6Eg9dG26KxnjtG2wg5UJF
nTTH5GPd1CgUyrCqfMFycV112yLiRzIxVBmTy9eriam9MjkaE6MKAexyQpp7AotLFRRB58tCxJCt
smZjEMBE9kKGJFXrL5VZI0InI6yxHteHy7qrjtlaJif+Pxn3fyTjdB3ruN/yOP9D6Of841v92ST/
qvRzOemvbJyHrZ9GDbfI6dgqoj1c71c2TjVFNs6ycajTHMPVyZX9SscZKP0YOrpmhmcjvmP8pvSj
/ifpN013/keaidSSJVJwDr5IFrf2rzmx1OgUdfLD/pT3ZjviKFURZJZtyRfdpCxdF//5Nqmk5UmK
w7+/DKl0ZVMEBTn1lWZk5KTE3y8kMVSe2ZtMl3onMqeSkY+f3vvpUBxTb+4IOQzY+SEpRiT1KRxe
CrfQ9/k8OOveYOrkato7oPk91yrh3KTdIc/r1+xgOogWlYzOzM8OeZs1iMbRihhd0LFt1XBEsLif
t4NXPvku0h1dTFQ8m5iPGc8tc7usqbo7q2T4URdugIpqMR3QxLtJ4/4FaO4+TWv7xotr1DO8mHnZ
4Ox18lqb0Ec2uixgcdY+Su4T4+oge3E8+3MYKngAmKasOvid5WQ7hM4GdZnoyntmg2bLWk/bdwZC
pZ3xpYG0zQbQJ/wdIJx6sgEVK7T5ihtPgSyRFCaIF9dBKqIgPtRGSDPbTDvMKc6XGKwQmN84sYtV
WgKgoS3zFz0Odo1tdXuSYT8HM0RxcMgfEzXuGQ57HaL0oPJRZAldkC3wQl8CXtTacQ+J6esrfKvc
3Zj3yUrboVdeWgq6OUN+RskIwzGG3Xk0ptt8+vLDwdv0LhpoZoxM8GyRZLLcFy/IvGUB4gm32afc
tr/awFOXpor08hSpyNQW6V0dVuEWXbM5y3H8NrzXPtYeZ7uwGO6X28bJ7ufSfUevCGcKBVptHlSk
djsiEKDGw4WCsfqYKDduDFK+gvCKDuf3Pqqm9TBSD0AHfwAaTFb+UMZQJV7UAVF2ZDAYYavobncO
AJnQQYyyQ9nHAT+da2e/Vk9A90AamVgFJKUHrbhaJjGpH5xvKtX77G2NH1+GOqCVYlGXrb/S1O9F
j9VCbH0qTthsUsxyV5HtYeKYVCe3F9L9NMiFlpCXBmXK2yvK2zLz7BVJBZJQWkh+yTZv5xElv8xC
ddaA4pK1xr6LhpJZnlusA7t4QZir3HU6EoBd3w+bMlX2dmasAWyuzaqKl/psPYwTU+EA7Xc9RRsZ
KSGawFgztEC828bGntrGyLsr/GqZ2SpGjXp4zgJMh7RU2Wl2/N/snUdz49iabf9KR89R7xx4dLx+
A5KgEeVNSsoJIo0E7z1+/VsHWXUzS3WjKnreEyYpKekAHPN9e6/db3mr0U7Wztesyb9Gdb8rzRqQ
iuncJ132JoTyo1qnvkDKaFszk5z5pUCaCl+SMvmwanCtUzsv39GcB77R3ZkDhQ8NCd+UZu6dRFmq
h9nnNEp9IaevS0ZGzVQ3R4v6OYWO4otbsTppOyZqw3hyK3YFrKpjKkk1ZfjurHlfJ1k9qPF14xLi
y0EzIY4VV2gP2FOz9HUDnUgMQO2HAo3duQvidzvN7xke/cULk0PJKtyPKW9qto0uN9Jhpftmbzzq
RUXoSBEcwUyyOWPl8uOGoDSojM9xPvdo0PTbpLHv0o5ogQTYNClZC3GAvSsubP2QBBq1lXQgAdjD
BGdDI4fxtW1C82IquSacZCLPpwBDVPRXiZE+djkGcq4uU1v2DACGRZmspLzf59tcl+a5JrNtiZ+t
BSvS0rWwCMGVYnbPzhmYrV3MIp00OGCUqM0SWMSwrg58lu9LOJhXRj5dA77i1CCUr6+hGXZEdWQh
C9GwdY5OTqKjkz7NWlWRIVUZO1hfV6HjfnWg9F42yFvdNDmKoKVIYrv3Zexm+1DFZI01vSjwoRvL
uKH9TT1gsJErkrXmaxabOhOF5R264OImqAFpdrtK1MXW1pNX0wPUUiFdDLUZQzc5GUlHAhJky3ED
SXXfukp4tbxVuXW0kWgdWoLnfJabn6sAzHx/1cw+Mk9jV5kpiV5zkMGzsm7ZNfcSM0ncyGCrj/2w
aVMrvzaa+F5Cha7BQm0x7VjI3LSvvemy4a+kvtVNFuVZEMc7feipz7jebRHsgkEjtahkZ0smNORU
k7K0Nts+in5Y5KS6bTBY6EvUsaEzDej0wV5dWtPSI9u0bGpCyXc9x3BtmRfNohP6YRcDF532Vo/D
CwMSP02GvdfLyzIqv0Mvv2EyuGzwVW3gmBHVYGZ3nsg6PywvvQSmdDO+xzp0jSJv3iKbmmIXjEyV
3fsczP1Fm0aPSddWRwTNuxIw7b6zu/dkolSiue6ucx3zMrYqKnHSTx1cop0W9ztbSSLpiiO2D9z3
pctRUtJ6GVOEnm2H9Jag0FyjgiI9i283s24EIYbXBv5qNvBReRWZ8us46ffNPF9iSSL9cpiLyyHY
d8jU6Clkn2RHCaNg9X/oCo+hNp5vUcM91aKggph4XDt4AMiNIwoqyBdK4iCIx+Cqo2aDs4gLGUpI
ak1+idLDD/I3Ly4opUEuHQA3QCMzz17KtVy4pM7Ql4BeYnwJ6mBr9jx36PTv8LYcuHYxQg57AQIV
3835J1cP5QUTkGPCsHZERqlhtt+tbILXasDVGfRhF0RoKzvLuecpQXOlDHqjSG5joQJj9PAyHWsN
Nmp0FpWHkYq9Gm0cBfrWD/wx0su6Jle1ux8rVhk0yndDRWUyJx5yK7ieNnVvoeksB0x7xDZUUr7V
g+d7JoaK0a5ecpD5AHyLd49EJSgR9aFjSQeJCiUooQDHoW3nXZsP4xnj0lY0GGjNZmhYXTQumnGs
HkiOdm6NZtFmYAPtdI5D0h3ilCKVFftIHCF6p8Mt60hiTiYgul4BfdFgOPbbeGS7P30JOqribtk6
+8EY38ILgtidY1uk3q5ctFc9SeLD1Dr9mbUC5TWUBkz2iIoqaUAkmyC9Zym1cGSLp8btjoFmp5ds
kIiHcG/mjqysxYDi14eEZ9gancjc9HYmoaFzmHdHjAWHuaPu2HKwcJxg33LNaidmvA2ZQcuK7y9h
d1m/9T0DhmGUaHFjjJ2MZfMGj150XdMuJBwGLh5oKloETl5edVG1kRI4b28LTiCogaTB5G/ObKTY
jXrGoiNb3+8FR7JedGBLcz6enBlk7JihvHKnYEakj3vItShrWprOZaQhdKln6zAuzKxV6PhJQoZa
xut6dP+JWQPfLQRC53Yssh2qZmTsk7jTWgNhWg0sn70lBO8kugdRnV5aWqXocywYTJsgmgRWyZyd
aqiTfo1dhrop0R9t+n1JxNe2cR6CCCtaZVL6Tvv+cx0trj/3rnXRJIRzzczvvmXNT9gIEwLGSLJq
AuPRW0aqwrg/t6iHrWD4buLhBidIG6pfoKtn3DSkIjKHkTEdl+fC6L8hxIHd6aCr94zVwvqY5251
R2RbHFgnt1YRSQWey9Bzr+oyBoQvmciXkCRRA+I6hzvsL1ug3XYiaqpVdDWBJWrnjBisCEPBjcVW
+2A5pKvNY5Rvm4U1PZDt4VGDaVk2zTX0O7ThhlkeRUblkexmXQTlHjsoXpKgi6+TkirnUuoETmkE
GtpaPmxFheIrKmtC7iJWNoYdgUXBCM+gHFeXIgmHPRbqN+Gl9blVHeP1Xq+PNwaCx5OuTSwbHcp6
kzMiYoksg0Lk+KyRPHIY0/nSxOR8HTlc2ID6j3My96eRaRPQXQa/WgANZpF+PeUpgUiuWrY71LfZ
OVZHvYxIbAtRMMp+2iVDZe1HAtMTk5Y3E8Vl0zrdOQvm+NgGy92ckPA0pQFBD8K5mJyO/KepXmD3
OPfZUBV4tKA4BkktPuUqDh133CTnjpZZSMkpcfxZYv+YhXHuqym5qgP3ihCmgTb4ZVsu4nai0WXI
ObrsDfsVvqQKGAyCI1Dwx7pd3HNe1Q+WV+0WUThHPb9vhbvcLmKJ/XrJa5j6eeB7HgBLuP7kqYrA
2Y/uklz0tvYg1jhMdhb7YogxHgn53On+wMqNxId8vB71orwpxsswwOW5uCxOy6JmnaBuljH6/ebD
z9w0+xaHrDjwlwwXlTswLcI0QzetNel4sf5UVA6qHcYzZQK9sKdgRERYkBz68zGmuhhYoNo/6Mjv
hhy1F1El74nAF7VdNOqS602ZhzM12EE/h7XxJe4Mmgqr1E9TQjjPy1H9aUoA+ONxV38JwVn6K8tJ
rio6UyGIsMXRX6fus/5ivYmNeqcN2Nx6c4qGMwO5dbQItHOmHNDhKnPIzQD52np3yGFf97J9XrE0
K2vi582ogBTrw1nDK2dazb5vSRfrQ6KkV5nE+hzrjWBgZwPiHH7+6McLNDUJXUNEj1cVPtdnQ6MB
e2m9+/OHnhnjUhXz4SeaiLUWiJ1VmdB44XIK5eUvTJ9fEDYr46FWdpk50m5W3gsbD/wOXTvZh4n6
Qaro114PnLyJtIUt6kD2p1Rw7qIQ7DfqEAI3HAKAZoro8VNAoq0a1MsUA7DupwsrRnSZ+1TV0Tx1
qNZ7U27Q6otJO2PWJl5DleSVUGG990PQYE7OS88I7htKxmAroV9ZIbgHMw8IKPDEkXkBmSIkj4t0
FSeuj3Uld2V9gumRCLlVP9IpTdF6z2zS/mg59ISU4GRVnaz3soaUqU6fXlf5USB2XZdHSA2RTq4n
33ovJsaBExQPz1aC98JKq8R8rHWkv376VUjjeSQ2JA4Q+lh94k6dar1nTRUpRdkhSqR9CAkiIUON
G0tJXytVjxzbALJDWBzWHy0LSZ0gqdkDF0/WqqZdBThA7gGG/UvEVEB79icEoRbmk703d3d/YaH8
1E3NEejb1FO4WqVa8la10Iqy+qlYWh8uWtBsrKagh9/nbMNBW1HtX/pLNnEB6HbK/hpbBj8KckgA
KgulUZ9g/UDrZ5nu+1JxM5Fcof0pIrpuuirHrnKrhPLswQbXXisFtqOq7fBlswa3c8JQot9bq6qv
V6rKREn9MnWTKvkffmC5KRSGa73hmv793mx3DPg/H6+/FusPsZyNvjezR/7X/7NFKsAQqMddr+fN
y4dnW1ojP7XibVplg6vs5MddcxVCKknk+sNEySRzJZj85S8HpU1ZBSrrvfUPByW8pHoz4xLmlNCJ
FqssGyKGegSVnJNI3fOM5gXOvENQPY+alFIbDXhRbPBuW7tKK1RoEbY7Q+k+17+x1L0PD21ZHDyb
UQWuJILpn09vGK22Az0HwVN9t+vX6rl8/evD9WZUv/j58MOfgPVABlswoq8C31V5a5QSOZsWNjaw
UYQaoWnmN2XE4DlhXKd+Fka0vRVNCj8CLbT1LhE5V7FSoXvTbTnj9lw7EMHKnvnRkVjvUsatd0vN
nNCVd9p6NNe+0C93Vwqs27CTjqPhgPiZQZIpnNvSK8xjigpk7UIY9uD6lSaemfpQRKmhZH3768O1
cbHeW2+iqsaR20NQUeORVtl0DBmyOIf/9TgYZ3Fwe+3w4+Ooj7feKxg/p0GPj5SJmx166P7HB15/
abUNQhJqUDiayFLFAUkmD+MLF1BEeLa6O2lGuaWm3W1/Rg/8TCKYwoYdaA7K+aIjQHyUw+knpdRg
1mdsMqGWjlK7RuXz8SRUJyY53ar1wce3qL/t5Wje/nJ+r3e7mFJoOtruD1VWZSjhj5TnX/5uPbNF
J6+lpRn7X07+9W9+vkYtoQwVeYXRVb0uLHOlMJ5YwcYgEn68wfW/tLaim0+KseOKcdklq/shUbNf
rC7yaJUX//nh+gtIvs72fzsyBQdt/oeODItpZU36P//v/36b/it8K//Skfn01uSkL/zJHvXj//ze
kHHkb6aD/8k2hNRtD8PNvxoyjvGbaZiOoBNNyU1aNq/0R0NG+aP4MaYq2iZSx7b0hz1K/w1ijMRP
xQUp6fA4/5P+zAfDku5ZlsRsxRvEnmWa4kNzxpUD5TJim46h7X1ze1x+8d0ixwk/J42CX76Yf+eO
Uk9WZnNYFqfv//2fFpFx7IL4VPjBPDpNQnm1fnFHkdRS6wYJ78cZEeped3t9Q+PdYPlkqOU6aufv
bStOPVtKMV95BbocbSJjlrEuHvLP4PWpj5TEuY3tuBs7YoYnMg3MNPQAlcRPMckNoB0sLJ/GGXIR
e369Hne9ClgyU0CKExCLxKLqErrHsRU6Mp+59Aetuf37D+p8CLNYPyjdNxc/nCcdDu+fP2iETX0y
Utc7gmY5Tp2LJi1xMXPGVksNcgvxRG3L9G8wwt+z2DhWU3MrYhBGiBtRfVXEuwb5MRL5u2KTkQAx
wsKmpGg3lk+aH4UuO659nXFDL5HBNbl8hlBTXugHxnXzpLvGaUD9wC7X1KlSGVdOmNI0wswCsFSq
hBlNBz3tOcknKvz9RbZE1PiiAqVJFRl0RLJolzVy2WjrBtLkbXeDm21Hh+R4L4UFATjtZa7tdhOF
9TFy5RNUdYEnhQ2y6+FyduHCemR98F/id5nMx6IabwebAxBhO99Rg56XN6xHtynEEjvVCdBK44eq
n3f6OA1bPhb52Gb6SjIjqmxv+MIKFAu+DaD3H47VB4Pgeqwck+Nkecw/JJ38+VgJVmlG3i3eMYo0
F65M8Ej9G/EZQqICS3JB4R3nHlqtEIbubsDqnJbNuFts69hqTrkJ+u4gswjhkuFStY7EsXFwSo14
dPV4vKiiwvat2n0hyiijsKvbxHnN1FOTfBvY4aGpmP+aTLmJ5jv5PIjM2ulh/G4lXktAASY3gKks
nUvO+5pdezOOHqlS3lcaKYgNGpBFUXFpYt4BlobIxqVcxBbsnOvVJ5zEt0RgpTtnYh04D5exTD+3
pPQE7dzuUTUO42nW7Z0us2s6BDe93l0CVgIScWEIanQwfaMNfzDRlorfzUKggHe9OyFHsYHDzMFP
khvPgwNnZo9TiyWsQVteW/cK/PQPg8e/u6Rcx0Yy6ULyBRD458PUmkbfz87oHWOjGneN2mq5oTXv
JRLFTn/ozPTl70+Mj4k064lBRIPBuAUuwFPhN7+OVtYgW7JPeUVjMs6Vbd8ubgxHR10MdtE/V3Fx
bWjQjGO3fyGmr6VuyhF2Sj31+8I9NXH43ko/hBsw9K9//97+3TnrYY3lbKHW5RnMG7++NV22RZFr
mXd09EuvLYlQjHhrzGTtJkcAQE3fHrYFm5T/8cuaykwL7Af1gGF+OAYevnM3GzX3mFvZ+2S5j6Ji
PHDL5J0+deCHU3pIW/fx718UPxKf5sO0YZFLxDSppqm/zFFJKHVv5MI9srjCGIBAaqSsGI3kteLw
xNyP3ckcYFmYT7SEHlM6vjBmcM+UjniX0jvnwzKAPPMY/aP8yk7Kc50wyAQinQ8xT5NJj1hLPA1Q
HNgbCIfKZWan8C7yWzoxJKfM8XPRaHeFiRZ74KueHaAXyJf8mtf1sykil9G0afUjQybOxjbKcefY
LcW9LAcywwQQGmeCPOxN+TmcWa86RYhQkA6jsoYiBsWfZLvNtw7sZZUiUe/HG4+WAVXQCfxB7Xzu
kJOmFu8MUE5KswGIX0A62BYxx/vUW2cZ6OS5x92AAnHyKUL1m4pyMlqvWQ082bRcmiGTgTAHSNAc
Nvq1mu1iVJ1sa2tk86MxlE+9VH/L1Equ7HzvdMw5tTYIaD3eo0maDFQhvlyrNl7sGTgTO7+tNTst
jbe62OneXrhRemzY35Z9jx/DVDBrWrz/cEbopEt9OCVcgYqME1F3UMx4lhotfl1J6Jglo6WZjqFH
U3U09gmxbb3Kb9NUktvg3aFKmtlJVFe4AhGIEfpGPIdG/Ts8zRMl/YEMKXQVETm0KBjEUbqwh+CW
9PucMLlKpcpZxMuNKmdOU4lzpS6f+oSQG12l0WX7XmXTdX0CqNpUZMa6R9dsfYudDE4NDbm5zQFT
YVABFNKJDXRHEObOtjUWMDcqEy8iHK+jte6otDyitr6W4tRE4z25RfU+HiRoxLY76KnZXJWL+R1A
sbWFhPo4VWg6GLPQoNu0E3cxYX2GiGjxFfdujV8H5BKxzmVqbeglvngq608n9M9S6X9Z72FQVoGA
Khlw6VlihTI/dQv9yV7Oe60oVHqw9myDjJuaaD64ufHULuVrUPYI5wkhbFQaYU4sYYIPkXrXtlZ5
hQnBhW5Ggrzdatc1kYaTyjYk1OaO120BDaE075tTp3IQ62h8MBIqzUPsuyKPd3Y60kAlOxHdEnBH
virzU6eyFad6uAeZ9z7XcYl4strTi+g3svKAhji874CE64iFNb5+OvM2OepkQFbbTGU6ToQ7TgEp
jw5xj3xXO1ic6VZoeBLMeOn9wPBOBMdSg01Pk0qNtPi/kALnLyzN3I3K8qEHnKnVKXpGGezmAJXK
IiN351KkguE43KBOjfegsgo6lg3mdaM8TZArORs4JZDIRpz+JF2OKvPSMEi/TIHTgnvSz01hiVOl
JmcjBsahUjPpJEW7VOYvswXEhML3J9A6D4lVn+OkAudBVmKdzvgBYugtfX3MiOfsiOkcieuMVG4n
yUE74dCmTyza+SCwkIawenLJP9Vn784LYZXl2vAQtjVgfQn5iMt1M0jjLhodDag+TNJWX75gBsKH
1ZPQa9lgAs1PVm1dY+1O/VZGGsMQpgfB7FJPUJ4o5OtImcata8HSKuMn0j3OiRwQd5fCIEyoepr0
Gq+ElyH9nkpjk/cEvgMgojXJXBqlub2FLzLto5EgX3TrLr2pzThjkRgW56aMq/MSGTdEbVGr0L7k
5XTHohXcAA6D2NBZPU05oN5geB30AgsBxz9vhDhbGKJbR5z0gRWqymItrSrfkzv7YASMzEvBEGuG
xbGNVRxSfJeo9NjWHe9blSeLXAsOLBGzS4NnwJZc1Z1MjnMKRIAU91eDy2YzqZK9ciJrY3KVJglD
dH6o6/K1ofwE40snXheK1qYMiFCbMuOLh2Q96r/XjDYnvFEaoqX20FrBdVbXD8gvTnf70YuuqplI
XZdsXTFhJUnQKTjRpzQf3moVwjuQxsvIdt1OZ8Crr13dP3pk9qYmWY8gxFSUb+yVCe1jB/dUQz9q
ccbnDAZbTwJwTRKwRSLwoqKBl8JpEEnAjUOAswHo/9SoIGGdROHUxQ9ppdMD+jd0JlD7bSO3CcYA
UEDy8r4gIvOma7JlN6u44jANSM+b5EFTUcbgnnY4yy+HIngkrwGTdblcDy2mk0rPXpOCbycyP1Vi
zC8pFeLHsqmJsLR9xvKHUyohy67SyOdzyhbRt6zvzJDYZTS3hFlER23Ci9LPICIICodVZW8iHd1d
puKbeU5iWFoa/cZwX0dw70wu5qqkk1Kb3ZNDCrTWVTepAXeocIddMvbkz7quX7dGrei/Tw77mxPe
N5Mor5gxcmmrTQ5HDapOf3K7KPOlZxYbDxBuED82Kqh6JLE6ivB+hILeTNjTSDt0KtpaRsmjg4V/
QpuDL5AaUlwFHQ4ab/a7VPjdQOiY5ZjICHsDib5LH3wcnyqP5NV2DddeEMhLAoIUC3EmhlfFcKfe
/FWLP3OVwztQQd2W533qW++OSBI2YV76RErUwZwkh19gWrsTKvKbvLBDqkLADRUHTj2v2VYkhItc
XAqw0lvWkRvN7Om7LwYpYuara25A7PUs8Jg3Vey4Rf54ZYTfQBIPWfgtNw2yGVVQOaupp67KIbVn
GOQq0syhCj0LzfsWqPQmFXc+B9qn1Fb+ZFnu2OsPtV+qdHRhvgzN/IjqC9Qg+emJClLvSFT3BkAg
I9vINKNT4LwnKrbdchve6ABR1KOL7qB+Bi16XRrRSxC+tPo5UyHuQsW5J+S6SxXw3kX6cf2/4xyT
OMv01pIGP0/EwhseS4NRWko6tl1qouOdcHyOlC+iUbHygwqYb0A3HRsy5zXQj+THRcfCI5h54vdK
tYdI+90abKRLWToe5SyfyyXCokcisF7jFxImvRLGOGoRAkSa656nxnuf1IstbsmlFmafoopYv5o0
+bnG+KuzXcMBJpPxtcP5wNT5gtjAetGauyQW9zTfIJU7eHx1DL9bBF2sW5ucTOBSO0jm3HFOkgOV
3cnH70++tiffooRqej9/AYd7O45asnOoIpy0anrpHGw08KwGkjO9QoONbmlP8yyJoBOdP4/VgKs2
T32JJ2DHNAAOzsGgUp31rjiZqqeksXNtTSwzFgGSKs+JDSAeanUDIwq5QJkPuw7NPsvVZV8aBk7A
dM63/YoVmZCyC+T+Jz5ufzGppup67+dNqAoUeZISGNgPwO+cYIHxDfS3yNzD2v760QirWX938Fvm
KV0uIuUnSCgKb71skeq7xOTaARfoMQbXIF2gN59DN8efl3XXa5sqrYtPjZvH+6KhsxIHJFPoIwXj
yIlqMnrlAf3rVWVBRimMHVBB+IOdfpXoiOPT/IlTnGkXR8EGgBy80ZDViDXgoATZuxN6d17cYV+3
cGNCLX3rm/h2XFA2Mee8WTK7cqK7KmbvsczhbRBMVyyTJsB40e1Ytk9Fmz7QkyT5tHxrxukc6+iX
Xf2L29ufTeDubD8HVCCkU7/pWXirdzQk9TFn++N4qHDjDauMq6G3mdf7p6nP3lhDnYdaLVNMnAZi
YeqjGOaKCnWFSyDSnDKYdrzKEueWj1jpM/u+GaFwP1+MRl/4A6pK7IESPSjB4+y/iSwcNHw7VXVY
G7Fr78zWUVpaMFLW4KMfYRocaMLNz2HOJarFZbxrZze4WG+KMYP4HafXrLtpqCkn/tIzjBH1dlhb
aY0g934b52iR66Z8TNLuW9uxVlmP7npvPVfiBQQRnFHW2Ug7IiLX/ggwWe+5yBAp85DaFyE2ahvv
0UadtLPy5ate5hKaM5EBjXgNE6o/41B8CtzgUKiChkjSd9QOj2yYjmZWQi4srEvkJ0+e0ceH2fZ4
v8I6xhOzGwR2pLU9MXYz9Z2wU472oeu3XASnJGcRF5fQqIAYW1vT6OiZFpZv6ct3E7/MWsPsEtfd
APwDTqpt3VKyYYsxtTb9C7s2lkdkQvv2cmVj4Ev4hcG46Y8225OAr6fpkvfBpCBnWdobRDYP1gEf
oNO1jYXDnTQs9IMmS8wLh+1lA7dxM82z7tf2e6qmdVX6WzeJASLlyq6QUSN+gqdJ4KXaci8INjYy
tpE0Dd2p0oEgTurl4sB4knL2UeNzflDCW8tcWu490q/6TAwu69oUopPIkm9tkL6b0+I7XXayJz5f
0lxHgt70GIKt1Ekw8ONO3Ce6S41t5I+c+UZTlmuvZHa1I/I7e8ZDvw82qIiQDE0IDNH/bodOLjtp
exFZbrdBB2dinFnCAQL54nbBAy3cYzIDyiFX6ehk/ZfcnnFqDvopo0R+qceXRB1hPCYyd3ALfRvZ
+nh0qKd22JrZQakzZloie1erOqa96H4eAUqietB0eYWqibCtZo5parr4a1Q5Gr0gYa+FyE4TMHF4
mOrEKiOPjzXddU7znZRPxb2Yz5UMWa8PFCpgJD7jTDo4M1+3JcpPEgUUIXvkWiXpeG5MPdhlHbM2
hji/NFg0UXMvdnkDLCHVeFO21t0CysBt10su7vXwRIw0cRR3JN0nnzsOhD8sSPIFU1lCZXC0SlAV
iJZoBCsz8Xi/mBMWUfTuOys1CK1174RF4SSuWU27nnuvxZKGlUdVouNbcRJFWbHj17iP7zS4gT/O
unSK/FyKYRNMrE7GSYChF+/Lwvohwn+lCiFpw8mDEKvg9AJ4puqLUeA+ZgkqwET9jl1bzQl1ci0i
wngppHZsqVUlxsmtu6Yxv2UVtSEvQEcnxFusievCfIiGEtFW5O3XrzRGouyjLFaFSnoWrHMKZQjm
2cr0C2tbTPTLEF06uarjagu5ty2AOE5wnyCHh3ya0HFRnR8InKPdaLqbXmT6LlsW0Ge5vMqq9FhQ
bNjgVgP8qhq0U8dxXYvbBcU4Ktsj8GV0kSkVHs3OsYOkvQ6IM2e9MJKINlEYLivkK9isaHbOKWWj
HFF7N9YX5Zx8Dk2qMBKBp6Qo0SQYMHPzPnDrFLxoxnQc4S0dZeQXWtlsk8Hde3nc7lqz6AideIhI
CD1EAaJ6eH87tl9FX6KsS8p0n43sFBYgmjKeT41mvYS0HtgVkMtYBFjQ069jmA6ntEeCk7nLey6e
OnUCWxGFNc1LP8djMAMCYXuMauCQUjeTjbgbK+eQG1TnREJZabFIrWVX2aoTj/qFtS3S89qTybTk
nfIKh3l0H+MMhspi3aEP0qG8+W2Wd75TAYbW+nSznmOLWYy7CTKzDOqZS7fRfdHXd21rshMo03ex
MNL2zZXBULkRMSkawYylupf6WddNbUfBXpB0oOuxt52wPeeipa6mVac5HdKNiDh0Xtl+C4LgSlVx
g/Syq+f7aAifRc5FPdm6tss87OVDq+porILDwT0RexHtZq5nPmH7VtPTBt8fnS1Z4WShx3dMTAqk
XjIeNcaUbRQtkvoDrbY8hA7ReFXgj/F9ak9fGvRlTLG7gJhpNvzgw8sCPyoSMuGwSpzY5rSo8Q56
p92E3hEl2amsj7CC6h2qwNQcD2FVlaCWvefY7O4AmB9LKlIS8w2xFHFH160GsIUJdsPk3OUsxkIs
QqP92siMRkc2P9mLc5S582VwtW8NPsJtIzVzq7OCq42TLVkWxklMKQrZYcP+ptKT5yqLUlj502fH
GsE+DOlpMLLLNJfsawo5bDyiOzaD3V5D2wBDqj/WTbF1F7AadXYNQfuuL6EjZ3l8uXgYzgPEL14j
wnNd2l9ln710IZtFpP6+N+AQwYl8Sh0SDgKxkFsUWy8yWML92NbXmmfWB0q2yRlonLfTyMIxO6T3
nKjleZpZptjdXWxSz9zE/ZEQltnXLeONmIDa3YqgRu2FzmwTGOVysd6Eosaj+vNxg68oq8kK1trS
PTfkbh8MLbxH479cyDybtw4Gu+0wafO5BRHBWFLvDMYlpPg4e8vIwNk7242AU81jLwpuyF0qEcq6
OdVFo7gMaMguo1vQq3N8QbEAhJQe+sUoDvYIWnhWxJ4uTVFCMWP+Hs+73ltv0lSjY8rc7WcdCYvr
TdBnEXvclNValBo/frb+YoniS2r+kx8m1Anxme2T0HgIeyO+rHZhPdaQULS01HE7Df2xCOhPUjJl
a9yeeqYjC2EqL1Qya2+CIhH40/64QZYZbwyzn3x0rsVZI/BtLQT/r030H0QJuoHB+pea+V9ECddv
43+8lk36qyrh9//0U5Xg0u106SFJfH+ug8Dgd5uo4/3mwGQVtJZMyT86v/pVlUAzTAiqq4ZrOzSe
/pAliN9Moj8tDxov3TKDJ/xDM/G7NKD98Pg/ij6/LeOia//7P+VfCvy4VE3HokMsaL3BaP5zgV8O
dj1QuihPswizG7qi3X3AJZL00YaS/LKjXk2J3TMZuYJ3iFXhcclG9x96w1L16f/UeeJduJ4UfE18
F7Qe//wuGN61pXZlAQ/Dq0GbBw+Dl1+x+pXXFEny/Zw3V43tbCmAbexQan5o4X2ZqugQWfB9TB18
xi/H8fcv6tcvRrF5P74lOmC6jmqEprXhfvhiGs3QnQqm+0mfGYTTTOvYF7PFzTLne94l4jab+mOt
OgeGEX5FXVJue8u21YZxU1jaPbAuh/7k2B9wzASKy59sHJXbUAilTxfaeKiMGi5B2YW+srkRX98c
tbE9jroM2O1PT3//ieQHCQozPaUBNBJ0WOn/S/PDl1xrAnd8S/ig8BZxNnDT+25UNn5F8c2gDnXU
gyY+tOmkH2VlkrDEEoJiZNlVxHsVj+Rm6TeF7j6zY/f8f3hvnOofv22LE90wlW/PddT5/mufqWvJ
jRhdhwZJON4Dqd2NcPpP4CjmQyhw+rUensbZqF8tr0c8aOFB08f6lNkAZ4wgXW5yZmjolv/0vv5y
YmKCEoJ3hb+bDrX1gTOcEChb6SxdKaGf6q5wyAHCLmxpcJ8qCcGGusscAfJZQNYf9HD8VOVjSWID
7o/FWuRVzvz291+V9ZeetGMJw3Z1ao2qKe2qt/xLS25upVhClvhHI5Hj3kJPcLYbUPi6q115Wdw8
ZMFVqhvhHUbB5LGQNuy9KdouJvEieYN9VgSk7pBJ5rCw1/rdMGXmxWyEpwIbwHMzAhRDmX+1GBnh
NK7m0K4xH+15kpf2IC7M3twXMmmu5HSTsLY8kTFiYaZTwWqT5s+g4BH2z1/LHsubq3kTWRblpdk6
A27Z9mQZ5WvUdTrqO7WHSSQq6fbaGPFSl2UzXyNPdOf5nS0ES83I7neTg3/EMeFId0Q4+LZHWtSC
f2UzFuOwm/V/6oLT8vzLdeJYEoi15LpHnoq18M9fcJF7bpjkXX/ER7ix9by8NkIQZYXnnfXEaE5J
TXk9rd0B2Br+ysJczguROLdJVNxqPWFCdkdqRyG18OwNzVuTO/MezCL1+/474XR89rkOzmmwBOco
cL5VNUaqOJ7JExyIoYMqSstNq16DDnYfMhBaynp7KAPduRh1SoKu/ujN0XCK6Llcaw03673UC8OL
zu5vB48AD0rPtt9qMvr/7J3HkuRIlmX/ZfYYAVGwRW+Mc3NzFuGxgXhERoIzhYJ+fR8gqjoqs2Z6
ZPa9gRhzcyMwJe/de+59OWSRfzPoT4HtMYJt65Rntyme+RrbW6aG4dAo23jtRDE+WCMNKOqfCpUb
e500yddp7q43MrrT8KtpF+naHGg3bZqQfX9JN08RQoFkXq4NoyL/jk7CDqllcayK5EhGd3pVfpVe
Tfv72JrFZhgMkoMyHJQTGT9HJrgNKXHJjh83OzZTpgeCIQWxXuEmuaRGqS4O7P6bqrP4asQw38ww
fOTJl1Fr2gNTGw0OYxrJduuMGyV7E1vpzXH1J8+uNVx3VJwMs/AvfVTLo7BL95TpML+MsjKOTOzJ
RgG0XPViLM+G144rJ4qbC134daKm8aSh/cERXpFU0lqHtAk+i67DlFx6p+U7ctDOruvIMjYYQNXO
svQPO/KNU1gjOh9ISrkkqjxaOWg0rM1bV8vcWdR+9Gs3frgKVw22y0tkpPEj0Lr4oScUC0u9xrha
1ntNq42XtnADRmYP++wgALA54cWueI80oMdbr3G2mAKeUpuNF9NNXPp1on74TpwcS0vq+7ZS32IV
FpdmMIrN6JOtSGF57WOrBMXtgQyjhw5dKcy3XidM/kmWXMR8aPAKHYI+uqWTOyPWAFZFpcEw6w3P
SV+gwreN+D7ocDUTfAT0uPV4VTgyO3aRNT2VRaw/BXSLYjYwx3psPwdZj08tuYdPncrf8eafp1ZZ
hwmAzLPQa+0e91RC52soYl6LaeBDNkr/Po602qvGP9nZdGxD370vB/JY4qNPQ5ciMLdNyBh/3ZHa
vA+FbR67N7fhOyDCbKqGfW6W02V5MLLJmM58IeCHxR75URR/qrAJH2RJhI+MoJojP5JojpYIH2PN
YCrRkFyFdPbLTQIfKJgI44RWH5m570VsctPwJS0i0pVSMReGhfa8HHSAEREmt5s+P4J8kpbEHEJA
rOrqNpbztByo7MK1FuOP5VouvenG26PYZzA2Nx0UgDjKXpbD0AUf3uQWu5FBe9W0aqAwl5A+5+Ih
keR1nKahBrSFugRnp69ewsLFVqOmi1ZBSW4t/90gcxjeRIM6oOw2gFDfK6JfaN6646G1E0XJuWm3
qq3oGfjIDNombVftBNJrCGoSkmpKU84ffZzGb2rkJNZpQgsSLA278amh5u7REBGe4Vq4m9ocfmRl
6z9JegCu+Q2ZQ/fUgcZox/fWUWdcjqiqkKA7aNwxXnWHURlIRXx7k7Q+NvcgoUWS4E9sBCWfPjva
mV1vm17ZW6rml1YGKABcKfcpgYzb0AV4P3qQGuEBjPssZycd9jp4xyQ1jnoV/2kytO38qheMXK23
yXDybiTolzVw0pIeW2TN5b0heERZ/k1ZZMcIBt9DTr2OqA3vVmKUnIt2q0bv8r1eJWJOAnxLFFVa
hq76yYmKR6z3r8GgOWS7+AhibTo/vlEWmyzzI+ju4TWL4vbXp5mJSaMNKleGbVrHiqoCW/4vdtuq
J105m2TuVy3j0wSs9HXkXJbNV0/Xqgcz1Q0fU3/2Y8h8hje8uE4f7xEpDexD9lPGrSzdHegaQ3Xq
++GbaMS0E3Fza80eDETPIOHgEBeTT4W+opUhkgmVqVdjs0QVwBN8hNn04oQhDvKw8XHGWeU+LajR
D8gjdT/WMNKsI6ORaz8y8jPf35MXgr9VofvkElFOjTNwt/WYUlyP3APxs5JIQm/dshTeFwGIOOEF
iLo8a4QE4lFYwai80iJyeKRmfNe1QrJeRZGQoOPsqaSdk85KeJSKCAAzziryegRXW8soppvRduei
TDTyCQ+EF4kNfaXxAIcrJRmnuqHCKXZsyLK9WxcxyIUId+EI4qz7EpfQy7D3vupWugaXar+k4bgR
baTTeDS097ANvU00lHu/7dzNaIfTk1c/pJ0Yp6CJw51bDRX/njw/XXlMrN109gaZHiP6n0wERnan
ouWcaJJdY8ihIdyUY1rnoGS8nBV4yMw60qy+RPM6gGzGQdHWc0Jhn6aZUY8zKyl/6B5sZR2eCaS4
6lpnZnnT/Z9RD0U3CKyvLGrsY2rLn3FSkoKnO9ZRU/7daC3YMyPNzMKhyxRmFMZa1xqeHTEZ58IV
TMceqYiTSTKcrgb5JHHdIcp1xCetheojRhOBjck+WQ3u8l5U8abNcgJ/DMs6ijak40lOjyOrvdfQ
7PViKlJ67dzqjnJiTNOUyK+V1uSHInWeDNKB9qAzqrlwVvuYtZU7e7dnTYfnBvK4vHhNhc2jav1r
GVb0qmq6HPZIi1a1sX7183Q/UQneRf5r19WSYaCLj5YamP09ER0of37U0ahdFXVdwTsjV1PdRRKh
FBFxfh6igWC3pA3AwZDp03bWwbfqeyY7eRiaXdNQoCy7qjt0w09pF+W1Lz10yIH8s5pQsvUhE3hi
I36Z5m4qISce4OhDRsf1xKRWbAVfHtGsdO6cEIpklLruhpKpS6Ti8MXsKmsdjbyFNM7x6WuldjQT
zqb5OVQQFIDajHrPGXS0WsteQbSGI2SGamuR7Rr2qb0dQoLzGFf8XZ85F0yy2yCotEs2Z4hN0kb+
3lDM6isTF+E6TpyfGTKsJ3RPZkzsmKl8by8T4K5i9E5thTcgIrV5H1OroGpIxdPvstcWOT8gwG1Y
yfrco7GkmPYqWwMtMLzHoS2/BFNfgbLxX80Wv148ATrqa5JvixqGHJljO8/xkrd21P+UdkiVEY3M
s2yRkzSj9dl1GpoYI692hqbKdaTRcE5QQZ+zmP+T2fx0VZsyNank5jQua1PoRJRzUVstV1swQBdm
Fj7izjtHijmKaMXhpc0h+mo+FPfeuXpF1KMntrtVNjpQJfKEjr+Z5l+NKHhCSNT9pJ2DGEu/erIa
kIz76VrmhXM2Pd8++03bbvXOpHZo8APhlrjvnbNnZujqJvyVSRbDzl3uqZa/aok47cAki9xF6FTE
EFTaECakjlivyFV/dty5H0ni9FZIk6ta8IdvmNmu7yt9F9s5fOFOO3dkTV6WS8vBjbqIjBG3XdsQ
HJAv6EI7+wmiMLMDLzL/RROnJ5hH2n6Y/D9dZSIH1MebZicWFnjH/HUoMr69uqvJWu3IjwLCiGC1
WKFp0cvsTnn4Q68TdIn6jVST8iHqpyFznCcNI3iPrOqZHoyNzs1zIS+N1fNyW2sPch3KztuT30G5
X9eM7TRG8rlMgXEqVT8t1wLDxIxPjAltd+4MD3ZBGj2ncbGhPRxvHc+utpwy1iN1TOuB9AviVSbj
dTQRGSypthxrC3vfAHzppvfq0uph/YLhc8208ewaXkjXps4PAgrCWkoD6hLSHCPo3YuhvKMnencj
9Crc6WFkPKvU0J8jQhFFwwsMlC92JfXeeC78UpoCTzTXgueisFm5B7Yb5cVj/F3bvk3nStPuRuPr
p3GuKIN8QJ23XHcroUOKAYfpIRBM2CCdtdHzKDNTpm7mgrWgcm21ntxP1uCdq4iAkY6FXdsP02k5
wOen+v37ejSOEb83WrcmnzNT5uj8jI1m3DrGwXFrUBa1/ciqtsPGqkpUFuQgTejk87zyN/xFcnaj
kOw/KvXmXLI3qd1rcxE/m8v5rBuOAKcSUF6U+ltq/ia1f0kPAApWeNboCug+7YGcPkE3NwyQTDz0
PrmRFn2TdBQcOgus8A6J0QIZ4qUiZuG55zZETz9CMQt4c4MioVNRzy2Lmt6FpoMRn3QQDHQ14FFQ
FQDfxRqtm0Ngca/TAMn9H/YkPl06I73XvWlFBJVq+sh1Z9qQvAo66DWqAuR5KilBPBFDGnm0c3sy
RojupvujHixOvkTzDJPRoyFGAA9Svanqg2kkxzA7mjJ6Sgsn2KtgVsWgfTLmpk8wt3+wWV00+kE9
fSGyb4m00D/L9pl1fkDmDYLJaWBVA2sIYCg5KGu7Gw6dELgUO804ZA6/qdoAt6LTGtS99ifxTu2O
0OZP5DI05F3vi1k66lhUK2gEIEXCzDlSalsDu98k1JRwhjJcLofc3jgycg5G4v9sJt5n0jb72nKO
hqf0LQaJhxMPiOqIujXJWyJJvfLWniD8ufOwbluatqkSRFmO9qxZkMnKuiMCssy+D37LIn4u7+T4
LFPvHWUQcHYHLFLdkLaE5pyeo6RvU0KMQcAQIapgO4Rs48+Aj7rqg2IzaczbmsFCQKX1Z/qB0Dh/
quj3rcN6yHdzBZmkBvUHA8edYWjOYTf9u6eFsK96tz7QCP6ztwewxIlt7ozBt99Dx7oRxHMsY+VT
AXWAB+G+YX8VWW+OX32VpDmc4ootsEBRto78PrmYdXNu6sp9pHjuad7Jb3FRVl/4Sq5aFrzT4kOl
KetPp6Wblzn1tG964DpOR0B2HBFmYDOGsGlPz8I14N1kxC+NOIFu2D42KjYJ/Uwzd9co7b1j+Cli
du3JOPt5K6YvL6hw2hqWRA4SRAeVaf5+0p/96dZWKKkbt6oeMbpXNLLIcVPIWI6LOKoCFdbBz6/K
IL90WYWStH3TDYVCsLcq8HOEOBdFzYdoyrOolTxXEvqtncl6bZC+cfRt9a2gcLTqveZEhlC0Y9xj
/LL1u5UZ7hNCtKdCc568BJPuqH+i1qwRTLrinGRkWiZ68a1mLbVPO6QGk3OdAjNep7Zh7z2DSIKs
8+0d6RBYLl57ispAAJNuQ5W6vpd1/OIKcpKmwLvwraG4sKknwVhwcUNQUk5odrvt5JxFyq//6A5p
vTM6F8j4PG+EmvmG6NI6slC4lGmIt7Dh1WcieXhOH7yVSbErqxGGotVvihCksT62NYVqQtumGBOA
0acPQ/MZtwZ8z+hn6PsiVjKhojVNgLh+FptZYX3vyuaWakjBo4T7UwhTq1gPArZFNaZEYk9InUXk
ER9RHQxQYZFihBVo2MW25+RuuQvc6Q3LEm5lStcTumsuNkswWRPQa1XVN6/N0BvrryVgalJXYfv0
Mzy2yjMTAjJ7ysoVUG6+e1P2PaEYgXApQHbZmbZ3Wq4XuCqgL0XHRbpVzRyKBUGxXF0Owpjwlvxf
7w5mg/jvR/eu3+zA57x4ZoEss1/XnfPhptBvGpGZIPs0EvBG2PLER/gHOT+AytRpKpGm1DbSAl/C
KIqARiyHLhmNHUx/9uC4FQcWaxcMIfEx04gid+5tRbeG1PQH3coLon7vVOQWvpYq/xxzGEqa1Xic
9q12msx7k4OdZK/rbd1Uwul2on4Xhsn0HNQ5PsdgyjGEhw93L5sgf4nd7k0SXPgvcJEB++kgpXke
0R1Z+8rv3ZdW0lbxO+8LbNzy1QfK+Dq5BFiGA3KF/qiVToqSzhtvZCHVCIA1+GElxgCfHPC6y6DE
RPohVFA8+6alkjGiSBaBRkVb5ajNBy0/eUjEKa6Kl4GBCw/DyS+nP/iyXYZszT6KvvAIbUM7Hlfj
V7NX/g0itLXPfAfSNHEN8cRsLJuSHeAoNh0aQXBHVFbaLCzvdtJcvbIsznULN4EzmS56gWmmJOfa
GiIYVc3W9Kb0q5Pn8kzLl+EybooNGTT1hXiXm2WU2nvle/3OZY1wxN/YPXyNWAXaD+rHkGJZm4DV
T0q8uG5U7vkJFIcgior3sgjORZFon21A9U7gUIZSFGU3pmg2Sn63Ja09AmJDjaeN0TgO4oOUwocT
xO7PPOo3nZJrkzHmngUWzNkQlJvUx0MtGud7XlgeWy8ki65OIR0P0bM/0NABUBev2VC7mzJsUuBK
vbVxczEd2gDy11QwdIxWRk4DecCU5qZNWfXJXq+HPSWO5tQQhURbvXVuuP0y6oGlgb6n1S6u1MLN
2PgCW2b2p1U3BzaUztGBAQLYsLinRme8UmyDW4GnNsv98WyzgxutMnqRKmhRk5EdWNOOa3Pl3hQ9
3hWwP+0gRasAOBWvEXuEddKyCw4l+uvE68q9gE/mBGMCxKzUHkN4HRPbvSYSCbmuOT+k14xH+1sx
KHVrwegNg7Yin9c8Q/Dmg/HR/vbJoO1k1bnXXuagTAskAjMjztWHM93J8siYee2MpH2YufOZCpbE
Ap5oScX3KdERLJoRk5QBgLF22ue2YTJu0MMhmp7+aOq8O4hAoEymuEoWcURatU4DV8pol8gQsCHa
gqtFCtAszmeXgGoQopU8tO34EUWKJXovZ8oCZSkfKwptI+fZ0D9rS+APKkHddQrIfQWHMcLNfMoQ
hFLFqHataXKODZKuZzi9x2NdHMyxf+HbGo9O4bMHSrtpV5itWLneiAXObTFUh2RfGJxgDBEYsBN/
PaVUh5uSx0eW/OKjVV93tJHqUUdVm6kLZU77MhgfbpvfC/AWj2gqWirQobpqOdIxwZQm+2bY2+PH
6Pc3v/BJVsBGaPPxnkhl/5pNXn/uHOecmIlzI5n4S4ik6wm5xcWN0DtavYORaaBlAyHw7kNchbAH
nmIKm/tEaTt06diIvo13U1lHZxW3zxOUmq1n/4FYaVvYZgJtQ2OxDdRr21jFvFMngaPWPNbH+bbt
LTL4HDvcDL36oWPFOU+ajVa3G0qSWmCbx3tsOO01qjsTEhSVNG269rVnk1oGA1Ovqmi7VA6aPCd1
W814QJw20u2LY5fironhsuGl4eOAF32Lc8/9kG8jgzL5hPfR7Mjj7NKXcDCBp42VeU6VsXFqoW+H
0beJma/Ka6CtDZ9dpG+azkHDZAXoX5wiCno93kOy1Nn+UyquvjDaswrXk91kJcU3NR1hE55aS8Q3
R6PXzCKpwZMNjekeh6yEXDpPT1HDcGhJpV0SqfGkZvjU27P6XE5XTwTGoW3adIf+Od6GdCVgWPH5
sbB1zlHptee29N/6wa/3tSmDtSEL680V44aBhz+qlE0yV+t3dFQS8zwEyU+EUg7g3EQ7Fe0z3NL2
KwLbr61ihnWLqdgj3NSoZAviSOUUHVE1Y1mgPz/mtMaMBD1sCUlo3et6d8P9B0aMhV+ixAXMnXvE
dPUujCS62I2JN7EwCf6sAgCheRNyEmrpw+MpNrE3kNpqJQFurn07EeU0uIeY/f+5UUjgybh3ziVr
xkBROEo7ExWdF9ZXG3fkaQCHUtilgbzUeddz0R4Yq95pVSBEKkAl74Z5aWFIGr6m11BfMjn7TI+w
DH/sBYq2Pt4yO2io2MOUwgnBq90s9BexOUGCAlwr4vGyoPEsVhWX2GRElmF7Jg7M3lW6V4NvwowQ
OzSbUQO/QpVS+yDR4o1Wn6mk5ufQIm2h6bU/s6Cu6U8E1aslvO6upene9j50e7RfG006rxNFf7Cd
H7HeqaubGfJit8HB7dEnEmQbnPhEJup08asaK6IY6ol+nkcMQkDh7JwTmH6OwsxbF1B/1rWB8GnQ
TDaIMA61hCVfpAtrA44Vth4+/59OUuMljUCyOnrmHX31noclnQMjCSAjpw0ZEEzslFtNLsosnEhh
IIYPGScN3YYBgxc4QH6iK7DyG2M3dCFFPxeF89rUwu6YUBeS5F/IQ9U2NQxZe1iVaCnAbTK/TGYQ
msyIVX+LoI3sUNXRkijUm2lBpyv6IBnpaNNiygqrvwLonXyG5LRx77KWzV3Nh2XYyfgFo0NBUT3c
aVqyVq+VV9zcuU2NEam52sPdDO3o4CWM8EmBqAeXSXqP5kturP1MsYmsCtU7hz4z6I363aaTGbcF
xdUpu+YCpm6PsQu9nTNgSpjS7AhDgZ1CFNFlddmB+tZbITOmSaEDXwJNx8wdOtdeDQmUMf2aDpDb
miI/+31K9J2edQfGvWlr+QY+HsbmPXDdz8i1QnbIuf/SGvG1UFgBAmvC5ds7xVafjKe2YeOf5y1W
Vz7IdRPXxV7IUjtVaNx7g8ydtPfPVWETLOUI992fw3Ry0Eq6Fb5KZVCwG8ZzaLfmJkrcFqOa92OM
hNyPQdlvtcg8R/SNPgY9BDKBY0yyJL0ZFUBGMSDgrG3SSymgkMRHgLpbGt+Bvu5watA9YBFaeFT/
8laT9DZNKjv7zjIB5taN/5oURHDgOugB412GjHpCl5snw5D1vdbLOyX6Lakq1Scy7Z/EbP6wS2IN
A78ZXyvK05QWXuPKiknaori0nA/LmRHo1V6w5NhWKis3Jk65Y4YFZs3JzRnfpG9CEq3jUc7YN4WQ
Dxy8mzEyA1AkIw4ISmX0ob51kcKmw7yxohkvSacyXmmA65usoJ/TsXfbUdli20e7c93GzXOX5uKI
BJPcowGpdifL4R2Txk+tQY6dZJm+Z51pvk0tq9ZiMqf9MgiDY/UY51jT2YP60SNLueay0ffjbMMb
SXndyMTU9q3m2tepcd+jslSvhe6LKzi997R+OPT/X5zUjl99aVChRkEOvM5HJjDzykRfYWNc2GLL
9YVBtlya5oDb5Wo04ghw49hnrlNMCXHiH8nndqHCzEkhy6Eo+i+GTDGZIcEQM1+rXdKl/yW4F4Ag
YUfjlWJzeVoOvyN6l0t6GzN7lIoCOD95BP4zrs4jNQIIWO6Sov3rchFjXQulldhIFLLj39IXfqUq
OPXZULV+bEDqpSqvt8k08gRL1sySzb1cMtLSYQx3viSuHcHcmpGPvy4usSTxjD+sCbUBAGOjhZ9p
fUsayTQz8Jarvw82PIttndKrXWK9lydYnvDXU815p8sliZF/csPyQMSahEmZZhiOhv59uTNdblue
IP0VET6/hL89YVohzkLM+L4kn5ROzxexhG7/uk7h9BTOnMceUcam6KxmjdK+wILIJp/e3T8IZ7+v
BpHGQjVUrJX+iT9bHrZ8/H+77ffV339v0eZJgTD985mz0M6oHZCWszxD9PtbXK5rWsU3ETeEafn4
74ogFqdASHHK+six1grWeE3Red/3nk/p8GV5gCa++2ZT4VQfqua8oOWW53WngrNjuRj8VyDOcgnP
e7PVE/VjefBy03L4RaibH9v4XrMf3fL4++mWR/x6znKg8AdK3dnkJoMwFTwohg0gzeXScljuaGN2
4FnainVcvfg0P4+qiqjgdg6q79kQltWEMrEuwjZpYaeZz7FoOd1+f60kGXTzj2r5JQFPhjs4H5Yc
bOGMKV2SOILNRwr9kj1vUp6nqMfV34fltjya2BlqVM1TXPaQpPMSyypvZAkcWQ6jK0Ocz3JALuIV
b37SIXVCLwCKoVihc5GrWddEzIeVyp3rgLMfY8p9vj5uvZyIXx+ubuq9aiDgV7Sb90leDEzRzi6v
6z/yOHoDavkMDzvb9MN2pJW/onSurabQQHYA4HRwzbNns8U3UgPeO+oCWodvWWzeczPxduaY/uH5
7HdohL85Jf8whw9Sty5Ii6L84o3WsSsaWNBBFO4by7oKTjdMqAj1QsIVqIK+m7V9V/gGLqEgmm6a
i81xcAkwyZ1cXuAKP+/YfKcWR6+cxugKAVhaBXwzPCGajFXTKJzOAdX/Ec6/Q+UO7mWOqCV1joFj
XQMhCKlsr8PcG25VvmqcBKC7fxZQJtZU6zpV0yOFC2U37ReRyScqZvs2eDN0oomi0ftR2V+UA0Kg
VP6xCdMfjNYbmoC8n5BMOc1Dr1WPPyZSHDSRDyeTxqw34rAKK/vN7N1PDdtqk8+Ji+qHR4bYChIM
3lroI6ugId8jH+ngRCabBabxGPpJZLcFsU4pSRBAHnH8kU0QxN/quMZE0mYEp5rDsURskdC56XL2
lkHwFBPGtA5HlvKFCFZu5eIe2ViZgMzA5Q0tGXPXU0AFNjvMepSJrZuhkDp4L1lGSKnFJ9ewEzsR
IoFrpE3mvkK0q6KM/rlvfJTOHhctxPGcJX4lCSzogkesbkU5WtsyT9fCb2eMoJdvlLXu2NNmDexQ
ll80AqEpCMvYB4htVkNdt3SsqEqaZnz1pfUyKtMHVYWlBm3EMyWqK++9WVVjjKI4Zl/lYrPF1GyA
nZjMVeUU7/w6/zTURk3USaEWkkGg+qMIObkMojqDSdDDsKL9RC7K1mn172wgGn6yJnhIzm1S9Yqw
3FCXX5GAqqovoyLdvSrj73HVA4P39A0KyWA72fDlrdx4Hl0bD12wwXdeYd5fQ60ltBE/DODUnAwR
GNB7OYiDQOS11lHu7HQN05SK1PBmZq25GzRt3LJKNvdFVOgbWZfkDIQDdJ1IiddhBADQ68V5wvO/
8vLcfp0Ko3nQVSdZhm3DclNI1otse+NZL0aNWcj2iUCZPszAtK/5pNyji/VxnQjKBVNousfQHtxX
jYx2OuiBvqOviKDTxl2Kuvjos0lcYZrgB2rFLsUDGwRJKTAy8Q4aURUP4RTTSxTBS8cIhtInYMWj
c9r4aPzQtaBXsmijUZloutdhAPXdVckbE0X3uhzUcBqGRn9Jyksc8ExJbf1RYyFkjxX0r66QVPv1
kKlw+pnFcXsCZRY/xZbmrfp8Z1UBkSKkBhxcd5p/Jlr8HEbuKRLWpaQx63V2d64nmx6BgoqTu8+W
stznwYh3YzZ1T3prvtSF/BHpuc9dI7Xq0SrujsAG30MXO3pGajFqSMQ2pTFsDMgv4N3lvhSNdTPY
2XUgGc8Ivz8pM6e7hDIidb8hZrko+oubvOdV4rH67+U2aAbOgv4VoYdamV1PmKTns3SqWBZm+rV2
PHG1zVFcCxO54oCuYecQqsEvOQG3UzkZZX/yO8LIuAhDPOquo7vkhMOWchVIEe2LNXTO1VLeZUB3
dZimOt7keTTAZCDST8ZqVqvn0RZ9+M8xM19QVkQvivJ8FKj8zSEpYWr8FxuAFNS2L7kx9pfAH6tr
ohnPi+qmllQl41InUUUeOod//98Lt41/w2t5qK5cy8bNAYXS/LvVYurMxI9dqzqkhpce+o6mt8pB
k6AZfPMQLb4MOUERchp39izuGBwV/z9egvlvbg+gbgyoumEbOo1A629ydj+IVAvVuDpAp8Eu25p3
N2QE0HoCIJjIPjJzxmToZbXzyy66gTxY+yZeba0qu3VTWznKuDA6z2JTvTPyO3yAV0Vz+ch2Vb/N
KtClGvXff3DmLLj+izuEV+3qOu4JdPgC1ftfBdm4GTIrKUFYz2CPbWYb3jHsCOC0JmTvZSb2ducR
L9QZmIdJLWDblH5M1sEQ6feYSJygEf7nQK6vF313TP29pJhD8cf+iUDFFoxfLIGpxjw1JTkn0OCn
X+6pX5zSp18v9C9Wkn8zN/D6gccLx/Md3sYiOP+LYj/BM2M4JUMdjEJNaOUmVg1vAjx7iqD6iCqj
WCN56nZT5n4FcsHwIK6J8tW2NEtykE3v0nvfbdhHh8nxvvpzBaROqg9+eU/JMMMACJFZN3lk71Ui
bkLhLly+hP+xgL2O1c//+F+frPKKTdwoGf9Qf3Fzzeaffzlf/80Cdk+BHZf55//hj/6ZFCigzxqG
S53c8DFa+Zy//5UUOOcBOg7jgqmbWHK46x8WMMud73EN1/HwQ0Fi5Lf6DwuYZf1vbCm27TkmYEL+
1vv/sYDh7/1bciA3WC54Q9CcDE3Wv9mvZJd6BeIaGCOxe85KOEs9yV6uS9RLFkTvPVu+api0dUU9
C13YC2xwa122zBgAVwglQtvE7puYbE1kQO+geNesMPVEiKMfaAj4oN2chDhRqpPWtjWPUV/E59aa
bQOUf7tAYK9X34cahs7UlCRBAX+i5boRo3Hw6c3vsOfQPCUw5tR4pAknEdZ+dBTuqXLs98pm3SUb
9lSSvgvRnYN7Wi79PuCppcZN1X/WfZPAgYmXR4J7Qa6xXKx7rAFpHqKS0NJ3P8POWY3hPw5hU5kn
GvzUUxngV8vVNIdkRlCKCfnknw9e7lgO8fwXy6XlWZZLY9FAS7Ixmw5hwkD6J0m3bIK9PFxPepaf
l4NutPlZToSc2glwgdGk8N5oaLiWS6rc5CnqsnFKu3VouOoYtISsTlN2ppCmI3r2tQc9NndXBhfh
Tcamaxxy0nD8n38fgIYhgHAg9Y5pkKB7iTuAq1SsVqZtVmcqFZc66KZtc8sdmw5xYybEfJcgoGT+
ZPbeD3o+FB7qiXAYPaOLkmebKKYbPku8/NF9BD2QNuw7ECUAr5zBOVBdC92N52kfrcdG0+qyXVdr
KZ2FgSB1J79YHoNvL1uUWkNtXkNlGtehRxFPEmTAxxY6Ok0rwsiiMT1qyDBdZDsAzVsjumjjn9Sc
i2vnk63Oq7n2TYHEVZxlYrUXErLIjTO/hz0eeiCMM05IN6+1xlWD5t/GskvrWkkbCi+mgVWcdS8j
Wc4D9KeLM7T+VtqNBk7Gjq40TDg71YRmL/Nx6gkaVEjnbyLyAWXirtpbPcFrZP2BpLElAnRRI8sT
EMA8jBIrM+8v+DnExXIQ2fdDg0q4tC96Fjt70mHel/vQpvPpgR0BjdGtlgc4ieOhWoI7xFu/jmwo
r8b8qlWDNFczx52MI6SU3Ed/3bo6cU5zx3Y3kT69OWEi98RHkf2XFtNF9ryt3on5POxs75vaDxrE
4W4aawN0+5TQqGivTjuXeRpB/SdJLNQvTvOX23r5IaP0hrFkLgZF+Vkz5zwMTe5MpH0nfNvq1PDP
YZ7MF5cbfx9Y8Gw10KYrBkDSe+e6G9ijZA8F8Pyf7J3ZcqNKm7WviC9ISKZTIaHJlmWXh3KdEHa5
zDzPXH0/4P1v739HR0dfQB8UAbKt0gBJ5vuu9az1SBvr8pQwv8fIbdlbUwsQEEf+rqrvSZh8GiNA
aZwb2hnsBCqQ+kThDagKZoqUxSoWvQmVUEqGSNBf9MQZT52B9sppySPVqmhhReRSHO3xmoRkHzOF
JYzGzn6FMTGlgzbReXNA5a0pAMUgstPX7qLlgKdN+pBfprP7O7VxuMsOHZ+2bIb0TRp8c7ajt5t8
Kb9ka+Wlp0aVkPyyPuTUS7gKQjk0+aLeMSSQCakMC65skXmaBLCrBV6cukpIAP7OK0nN+Hcy9v2O
+mh1ipfNtFRb1r31sdHu93GSGvuG/K9Ng2EcL415yFozOpS9M+9kCeLN8p03vXZSr1lKQ+tLgorx
JqJaoCtePsmONlFhj4pLXa0+5aiOIn0ckNNb1VbD0siKXdaoNcloGzmxKSyDS1RbjGB6gHndWtNC
1KXWuEaGtGpFH97HdECDqVFz9dTGeoYcf/BU8FBRDkGgc0IvU8zJ6+P2SZ8n81TZxM9rRf5o+nzo
UU+gZ4Y1FmiAGFiDqfmOWyVfY6s72yEykeFOOuGKDYjXxerUV6FnRMpHrvfOMTJc0eXGYeFRrkk1
ZjZwq1h3V3zSdwgJnVVWvZFCeQeYwd7JADSvJ8BkGH/t4WZ8aNWu/AoiWbNJTIM5o8uEOT/53XLz
Sn3SU/yYFrRF5TmKWwAGNZFEkrygjZ7W4zZo9emk9dpvzbJU0E2+9PS5ubfS3j9VQ6PTgked+2o0
fwJBMEO1Zg+tSTCWqxlcqbljLRkXZFmFtvmJfrverb8JLUnfjiXchPW3EzOdtr4Pg8Un9cPK4vJg
DwREGDqxY9Oxyif7GGUDiYYMh5RrJgVdlySm4mGoRqA2y8n//d7Xwx7vEJDrGbVDE9pfH0MTQxJX
/fmwgp++IlqWj8MYzZtUm96HXMCBpPd5kj1NcAOKxaaYUdFqGYvumOSpVOXsSJYTNDGK7TzNuFw0
bB9AIuIN8nCQT5fR0osDUXHeiqAilvcGkA66Sw2AZIdvbdc5sdj6AlhqZMIyq3GyRiiZ4qVxp6pe
SSLwaVqiw9U+/KGi1fO6rAx2kEIWzoLVkZvRb9dcmHUz04Smsp8jWbUMoA7OokoojyHwmJWxlcWk
cSaRj+iTe0HJSn7Vb32Lsb5FW83c3atB3Xrr8LZu1rih70MAlOUpi5SOKHCS0cIi4N7aseTRCGMJ
kAaSJb/srhvU6I6b+ZaxMWR7Ewcx4EVVLEBaAq7WTSuQimqE+qxjUEYKkkn6GZpCJ9o0Gs1YEi92
9O9+rf/vOt6ur+Vfh7OvKntsI97Kf4NyJnwE1X5SEsXcV5OEcpK+NAaUxr4d1NO6aZRUbpuMT6RQ
sQ0JZDUAVIzPjPnXbgyV8LygYea8HA9a/qj4ZrKkdHBmhth4ClC1MAuXcBxnTeGQJlhjm4CJr1Sp
wa+UY2mA0gyFh4fpNQWWGvOHCB0Gr7E0BmZ4UQgDmuSLkKaldr4k3lO+X3e/Q6xWgNr6mMgOqP0x
syy/+/3wuhejjjpa/a8VfmcNsXEYgDWvR6sgMF66Sd+HX3tEVR/1gaG9glbwFSCF1pEYgfVzLBFM
9ucYNIzM8WnpvONcI5+Mzqt6E6POpxHuHPtSsfeBBTQlqvM/eFzESSwMkqosEMo4zv20VOXXyK51
L166LnlU041ad9cHv3/nv3vMasbBLWDBAlHmub43EIzrg6gwWP/9+L/+fv3Bmii27nVjpbiKosuv
Sw9tbDTcrVdhVZvoAewRqCTYt6X8K7cd9JzKV9PDCL/7H7fQ78N1r59lSDtjubmux+tt9vswIzcN
4vh0wrOE81So42695WjLzafuJyy46/GwXEeGtLd91gyUlQUtwnUDurqhY9p2NnJICF962d2sm9Ei
/2rijkxwNGCnEr7lBv+1zR2ZIfo0TWju/bnwmwNeJ5/EymYHJhhSEFLMEsE+uZHsoo1lmpwSm3n6
94/+8VtRFw/IbTLadOtv5VS6i/I4I+cjJWoZgMFJETS17K2bDorSXz8pAX3W5/VRVi04INbdeblZ
CZKxqJItu5M+crl+P4vWGCHCVIBM56AIk+1XMLvoa8b1ryf/5yPfT7n2LNdnXB8bG80+dhZ6xP8X
Lr/+bD0Mp9AGG7v85Gt3/d+/Xsj6x+txVCH/IpmKd/b1P34/lRrnlas5ZpufLdBsX7/0/fzfr+Lr
ZX+/yO9n/188VmTn2KrUuvdYCB1nf5oa1qMRehLCGvCYEuBHHuj0iMcfimg0aNtRVBcJyXHb4oDe
LFS3OAJuWzjlc1LqEOScmaT0WpUQQq0rLI3yJ0vhT6boby18y90cIglDyYLIWePXRSEDHO0k6kZN
+DSSgLnt4sQ/mQg4ZYgdPfMNHfMYmcJp5LReS5tcB9RMUnHT0Z4iyNzs+0cQRvi1KvXFLOS8aQVU
kd464xk8K2EEd1jLHTdZ3qYcWQUMHSHlCjc+0/JaMrcWWhHLdggcXAttQ/xRjvezLtN9mbd/fBzx
XL6D74Zq/6pR/N2Z5k87bi26K3GCVr53ZV17ACJ+6UpKxqTXI1ljom1H9JUU/WiRtpZxueCfT04h
4PNN2sgzHX/QKFH0GtptfgnDj2F6Tx1/H+vkgACE7b0gD1/angAy1PhHQsg56YvxFOj6XgcsjFAD
d1uAsrEJug/TT7el6hh7zaciEZvEkNas3Lq6fVEs88PA4msuBYxs4t7Kn266ZHpIRt/TE8+oiXJv
SrSTMiXkOdXfiYAhf9lInvvsHRjqrmPKdTd16VtWM9et6FDrmNuryQIjBxkbSaJVQ/PPWXFI5CqB
+Wt2aJ7I3GmORZL2cBhlgF1kbHDJtvvFCL/JSCfdBjQparJM947dvqlzE27HOnjGghGfEyXJXQon
MKlZPu4Ae+0ViWxuxMM5YgbwIhJPXITpbzFn+inmTu1Kia5SDaPHeRRPvgW6sNSUW8QtwymDzZkb
ptiPrX+ix4KoErH7YQjED3uo5V5Pi2OYVfIB4N4Pu0wvA35lbiRJwvkU3HUNCbrViA1SU3YO5Ywt
faB0H5nOXhmqchdk3U0exf6HgoKIf5VbJ3RhmgHZfhgxwDVSEJMTMkxGBO8RxECYXIw8RCLjndU7
BxLoMQlaAumsmNryNN05COaOhG9cygrhWsP5KoRfuLI0931V4VoHcy4HAJB2NxMDplktpuLhqiGR
ljAQTk3bvq+ZabZqjfQhXhRpM6yC+kx1pDGxtF0jCyRzota4tUmNxfWA/E5zkvgstZ7Y5956yF09
nlRPSQVsUiP5WenGu9EYD5LchJ9lU7yUDFEIwfGR2FWnupi56r02D/2tqt5GwONI8SQbUGq4gaae
vAagYj79lgtecJzvaIQScW8WXXOdcnB60Y+CFIkzIysG65Cx79G6gS2fPNSLWzYYgQGoyscsxHMe
+V4ahgendNCnxTZgjMBs90lKzx6eYeTmffPhh4Tc+JK2h4UkujoTqyDREBUFcuGKHJUO9w2W92Fj
Es0a5JiNqWqdLMfeAemLN1nvA7+ABjX43R8muYCWRlwZSLWRtvTNrk2xjXYWnEngDCDuR68w4kvl
i3ZnBsmvIlG5BzjjFs1c7eoFI59VMQmFjkIzFodoEvovmd/Hbm2S2GekBzK2f5SW4kNNA7Vo0dlr
K3lOVKu6V0YJxRfzh4dW7wOVfbP3GaNcdcq6XdSyxpUjq+i2ueTxcA163fQ6c49z93HoEqpSZt5u
bU39iEztbEB9JyQ+epsxjRAFB/qZkNxNw/nl5U5/62v1s14bdKjVCcwCGPZQe+779LOMMPXS6LcO
BRo6Q+H0Ld8oU/CeepVPRySvjj9Soi8eRWjlm6ZIPrrCClxQ1ek+xhgMjV3PfmQmyEiisunVdFeQ
IDSuzH1TpA8Ar/JtIE0JN6BNdy0eInI1CbuPSxr6YoYJN751wfBrtCu6xMNTiwye+hUe8yZFyIFb
buIunhGNMzbheVJGiE3me597bcpQE1nxyelNfVflqJMsOF6j+jmEJUhC0X/C3zokYQ+7wrF6Dzns
2YpKC9FLibN++YByUgy8FKNcCFZiY5Pnu8P/5bhdQvxwqRNx7TA/2o5d9F4OOzstUDB1/X5IOuSm
KBg3AUtPm1tVijuiu0111UYTiNiR+KXKVXPxMeV4zuLop5TEnBiFhOjf9O9dg2YN+h3XxRIDhMhi
Uf1stV+9tdh4ysQ6UIdaW1RmJy9BE5EJHBScGyidJ8s125o+VoaWe1bCV4nkLPMvY2lTvh4KhF9+
9yr15FSwGvbqwTh3NKIuUBtvaxVDYODI3ktS+0K9GWZf1kKhDEDAdpSHN9FU3lcpfkyM6DunlV5s
RUQ3xvMLKZQYNJGS7HoT7A1mzm4z9HhPoiHBtwc0qaHGjszuTWpSpRO/TNHS5zrEXZgq2h+tuAYG
ZShZTDA45cRQ+Azi9Ny8lWH8hEj+rXUiNDd+B3hnxmzJcvUy+bnGtCC803txK0H37o3yLsvF1Z7r
dps7ceX1yribSd1ycZGL4yQZjEMfF0+vPyEfLzYdLUK8NcWDVBBT+wyQSVSq92WQd3siDnTKPMqD
LMS8y5Ch4GCFI9HiiAgL3J9jDFE4dFCFt80VuQ7Bq9FyQsw3kZpd6bhTrOYry/ChT8HE6IDWekew
21nJg/BYFCXA5zr1fHDifprcMfNr3cCynmB8nrs8vFoRbr+il+8yD0knqU+FJDWI9EHAu1g5xzC2
0TkAbfWFmh+i1v8twvGxm/kclRhQReoj3eE+BtnFQR3tVMxge+1BGPrJCOLLjDFaU/QW9JQFcqKJ
gy1y7q3s8/e0GArPqKDihzEuV6fpN7phv5FUElFEZQqoO82dOtVkVWDw79H1YxEBU1cEf1hzUMWX
Qee81Er+4JQBHE1k1pSES9LoTkNe7IfcSk9aHDF9UqGrwe/yym54YJXLjZqrrhYKI5yBKmBC8zfK
QHU1MT2y2PtRaE1yM0QQ+lPalwqkLLBht+GyDJmzB0zjRIeoWOntZL6d9PIe+Is4K21PkjzWcZqM
mFnLzlWxxm/oqpf3Tl9Ta7axcgf6gIYCbzxCjTMl8bDyE2a3FitF5Se+VgJVWXu5CUJkt0hsj2pT
fg0iaDxTBMKicH4xHCEdYTLvla1ADt+N4tLXyblW4XEuQSWRCADFkwC369KIDsywsxZ3YKFND+Xi
crF0lSavgmCFGniEJLWUNANgJUgzjj0BpCug9JVnxXkCN2wZM05K7klbtct/F7H8IKdzQufTKV7A
1GozQH+6G8ZhlwyPOVPCvVaUuOLS7lgOKlD+XJDbzNDAgOjA1W3HmzCptLuZxBBTUttNUckyTVKw
/YKdZQ3rZgY2Q4mUPedpN0VPgdKxAHlD24swyBCaG8n6OIg63utmDcA5LaO9NW7NVJcuXn3TK+jc
cO9470wMpStdMdJAehuNfxNjumWiFX5i1Ilz4WXcX5lG+gcjKx908wcmIvHo1wKXydB4xOmWLrBs
o6peoYbYxJBoz1Jjcu9Y+n0WGC+l3mwp4N0L28RFVOXtbhQz7pPG8bdqMT8UGrqAMSPyQeUTJ5q7
peITgAwvMXGN576DA4R7hmIyIcvmQHx9MeD2HE9kcMeuzLRrS6PTbdXxt5HbE3p9MMwIf/hFX0GJ
XM/PICBZF/jabtDBdUkf7emgNL+6gM4c/rd2a5VwpCb6YsieMnBqbj5xtwFM/ggFkuSIKPvQc0sg
/rBM1mN2sxWRAqS60k5V9UcLs9arSPPatkl3gqaCi8Y0trVFyTcJi/IAypgcDXy5uxQTKascia16
8axkt6nJ/0zuJZKxBsnWoN+ppHQw60p2ZTTH22ShcMdR9wuDVODCop/3YQLLt407Bjx75xcSsljd
vZlj+5h0DhAFqurVTI1B1Pg55l2NfXSjT+PblGMvzDTnpScFC1c4VO6yMmEsISqPwYNwZiNRT+WZ
hDic0zkBAA0FoAx1KebJ5V1qm8CI73zI5b26H5qsPxXnPoreDUAeyLR1a2Noz0M8fNYzdyVkUp4Z
9H8kHKpsyZ+WZnnkO2PZJnM3zeqJPJziya64f0yZ85LMWGCs/k+XodwKg2MRyD3T+jc/Cadj4DBZ
zh3zQW3y21AZSYLzNyaEzFNrdPu8IJ8onz0jgeptAJbYFKMESaGP0FwGItv9iiLQmzYjfSvBmOzm
UsMSBhLnOcgwKlEnExAeNGT/ZjWeW3mhNQRrDsbeJpyzJzVBczZDY+Ir07dTOuF4LqgEGcoZ02DL
KOxQrlHb7nkGVnRhlaIlALObmY+snPwBipMkdR6NbTp9hh08hGam8BhonNqmfGKU+EDRj9kl0/ei
DyouDKijrcOo7RtAgOYxuOmVnptoAHefzjqpA7QWHOwCjlI9m4HaewtQzX7g6hmMMmGVgkVqsmno
pdGHOofQNzLjtYALMc2IQnF5bJ3o3aoNin6ck42FNHGkXY2F1aI+MuOtERQTm7r4DElPgQo4HZAs
vYu8Jamqj4++v7wAtc8PIiS2CzhDUik/u2AkwsuyLswRXhCG/ai1/qrnyr0Nt82J+ZayGKVgnA2/
dZT6Vcv9iYV81ZEcgmf9KbB8gRrQ8fQgsanjIKg1IWoT5xBcHa1AkJ+FzPuQNrodcJEdyNacGbik
wsyoNgnNHXObSqmDMlBj9t6NOR+Izy0SF8N2KIzWHQN6NyFwxI06QSyPgOjeJFQYIgNxdmoNb1g5
X0m6hrVDOGZUEi+QDvHzJN5CTbwGGdCgtoE4jnWv8FrUzL1oLsLGWwa3UhvNWw3J+RlXBbdM/HzI
KWba/WeqTwnyWyc9pA2wvT4dXUlkRzQZgMiHU2qb3Ic17b3oEM0mHeE9Cst49oaHqbQ8fPrqrk+S
T6emP61UsJih63soLYNdaKXMNXXkk6wdiMtuSeGZJmubKkXhdcbDWChP3fDpQB4AoPQ0GFizU9v+
pRhPlmVyl9N7KFyFdfBTVov0iYAxMgKQK0svlfQsl+bXMSyti1GqOPqLQNzkE3T/jplqFUtmDgnk
/aKMFhbGTlFby83s5hoqNAWrRDI8xFcHNWOAGlQEPmYYXgIZZYx8vOZQt4lapGcumI7Wjnq7rFEJ
JvCJ/RIVFyRvaVTHl65DP26q+JgUTXPRmzL9xmy7Ke1r1MIKUQbya5yg3InZeQIe+dkusAfmu0YW
3fV5ITasVHy+46aKnsPBsbdaZLtJlDI7V37qEcj7rjGmWyv6jd/1ihHMOFZzLTcZ885+1qeNVum3
GGCfmgmMwmjm+bb38Y09Zz5YNZYCDMZ4iUQb/lYA6nhVchhZ3bskRzxy07zVy/neCjg9s52+fE8i
wXA69DrvMeUDJD+5Zh69ACVClXDeiNwteCu9ioxyEK8FEAWIiOMWFkcZmzHMOOtHSAF6g8gxMZAY
pD7Z4UF4pR43bIwhuVoG7VNkFlUzPJKD8Rj188M4RvcBQQCQBC5tk4FwuBiJ9lrwFvw+wI/8G0oM
zCfl2hgzp5dyM0YlepvZ8paF6UySGBcuE9pA3OlJ8KaRCjJrndjoc7fv4uozDoHkS1YJfdbanqE8
2bAfSqJ1+g4VcR31WCN93q5REXAz9/ca35buy93IdDCUP+x5fqzwQh3EK00FPWWCyKrUteI+89qM
M6aWeQEWoUaA7Owitf41W9YvMyPthI9YFdln1zi/9K57z/P3ofHR19LgyFRE5X57XymVm5n5p8aL
TefyMwiTH6lRPGL+mF0qloB1cgsDRbIwibvXnAn2Zo4YkpCZ49xoi7c0ro91jdkCJowtUwoF41FO
QPa08odhxGccRy+WaH4MVuaFI63iwvbvMV9SWe7rz8ROSOp7HmR3pzXKTQhliKCJ36VKV6m2lHOq
dB6SkQW+FkqvBpjgGo1TQvuoXpToWs7Ra9I2f7Lgojc1UqayJO+ltW+hcWyKLrzzcSRUin5r9can
IbKGXOOlWKXpl76HpEgPjSoSM+0QGagVnfz2RZfNIQx+1mOgHLN2ItpjkairKNCihzna/5+g738T
NK9Jqpz/o6Cv/gOd9v+X861/8pecTwjzP9JccNCmbaLpk/+Q82nyP0C2DdNShcnwt+Ci/5LzSfM/
msnPEADCFDewOv4t55PiPxR7pGUBepeWNJHn/Yvg/j8S3b/0sP/QyxJVv4iMDQ0dOmtQ9d8RzkmD
P5S0veia+79stWpOOSXXk5nOSNqH6TClgUfI6HOoV/6JQjV5vnXyZI/RR6CG+K4iZoSru+h78+U/
ivUbIpnElsz16+oDWjc17da2KqhvrQYhY15aX+1ymxyV2zToyEVYNoWFl2JeGGwtzHHWmNXRFKLY
taGOdwHU2N4cSZLK0Ld7TdIPLL8zYuv0/uzr8necKv616lJaIPBLcxvvz2y4FfKQq+ls62CALFtV
0X1ik1XKlBEkgn2Dk/fW6JL6yJDyHuGkKf1ZOQcSuU2lDLlXCZti2dpLImAtP6173dJtI1HruRyo
MZGJQS0lL/dARy9JryZ0VOKcBjXF1dH/rYYwJcbUnnYFObCbKDNpZ9oEPw19ZLq138HKpqBEujVA
uX7UaRS/DVlQnytWVdtaMlMLeDdKfFq9hN92tPVwdavhTHocE+qhq80Ln61yaC28w1UQnJO5abdz
h20i7wVZaTTS1vfgUMA6MLfctIlNZWx9cyr/20ZhvbPrhxY3fQHZR49v4lBNz0RSddupgFwPf9k6
2dikcatod6xct8SReMmioBBQTjdqoBHjspqge7VvNoKcke2gCOzkqIWi1jwGvt1QKscgvBEtNQOj
M7GXDBb0kpk8Q1g01CcDPFNZAG7SQrRNntI/Pvp/fRPf3w4oKrlT6u5Tl/leZSZ/oJGLmMoey129
xJOtGzRJ+I4K449qFRMZUENzCkwEcN2Sk2cuF8O6970Zlyg9LS38vZyI9+K/P62b9Q3965BeT3VC
nCndWhN4sBYVxZed9Gt3HrXrgDnSjYT2KhddG0U5+rrL3vehWB6brVoebCSk6zfNPaP4OgXWw++T
Yd2bp5F+h0HJab0i14vxHx7C9cH17ECd8FPPKECu7dX1o/vefD+mh6S1JvFptZMGi8kzXfUR+iJ/
EMtm/UmKCw3m00Bo1yItSP7erHbA9TrPVrlBsxhIVyspSEJa7zqWFRYei930+xi7oDm197JB9Lqz
184wrXyWxOkbvNXu1PYFSi/FHjdZQqagbov5hFN+Pq2H60Zz0FSRJoPTxXiNEW1QsN+XPTQjxGz6
FqUkAlhoOcxRJzTINhpGhE05ZjAYLGdiYF/sgjpToalbKwJKZOvwdG24Q8Mq9VtflNy1+HlP6iJf
Wh8QS6rdutH/3lsPyYMXe4Jz9sLC8Tstf0AYp7ZnQX/LDQLsUy6OSRsUZzOjlaaoSrBTlqgbIoTn
k4oT6gSiGHSIHH9GWe2cIiUMT3J+4pPFZRhIlAa+zqYPnQ5MR8WoHRo0ndrgTFbmox0TjLG+xGoZ
ssKM6ecIrn47Lk3/9Qf4M7Pqp6U61XEaKhOWyxA/TlM7c0WrkJDm+8YhdqYYZLnr+uYSz+N7W6OV
1hX8O2oP8xdr5XKnczXN/4gckR6pEAqvytotaRE/UluNDkHSPauyOgAh0peJ21tWCsSHQ3bveB08
qVNE8umQRamXV/xGFbWU6wHIgx92KIKnt6Vt5Xt7HF/HgUC5MXkNZIFZm+ApdEQ2CXlgkVJtORXG
8U6v6YuKDljAxASrEBnLzK67RFoReEVsJ4hNOxpBfdTsA94dk+MSLPZkBltYW3dJmN+kJb4RLqLo
RubZBqVZZgTZbVcY4OfL+czaE+2vjI5Tq92Kavxhh6T9DQbZfWpmOZsBKNtu6ri/GfZ4qIzhPMew
GkobMSrcDYy+yfRMojdtwVihZBjmH4nO8hfayG8FRdRpLoW10+3UpmnTIFfq731bCXeQGJ4ilvf7
Mp7ulNhuj8E09F405qzC02lwWXzf6Xqsw+43smOe2BjwEaOnMyUy8C87Y4nONejbxZpsEakUZ6V2
CIYmI9s1xqbag1LJXL3xIeBEQBGC4a4I0M0asmpdXaInrEkCYX4cu72BW6LTWXinsS0Ywwvip6Su
ezpQWtfOkj8wuNR94EyPeIFA55rDI6l+xLHpCiIFfcEMtjqrlJn8JYrPjtCo1MZkaFclTzo16bWd
oUPxxY9nLU+UyziF/HHwEU6pebFTJd1Wfkkxyc+exrIdd4kVCw+5xK8iBuQ5zBBc9Bm4rtkG1ykt
zxjDSBSgz6MoNcByRGUsnOiKdllvbFY2LJr0xjMkDteAnpVld+LWLo1ym4mF/8g86T1FlrOZBa8r
0smg1cJBc21bfxlsN+zOhUNu50ycaxH2W1WNPpIgpKWDsoHoUuWWPoIrpmpye+7nh3bkAurz8JXC
XLlVZwikfVmRQ0b6ICspZ6clEFR4MR+WJBWx18i0wVMBnvtD5PrVynz4DdZtkvKZmmrxi37nKwo3
ov0ccMTZSVpctwke21MYB5dBD+2DlloUxblU8WS02zAMqQD63U2TCeMJgr/iTQUVEIO1hZmXT8nE
csdQTl09Cs+U5ICkOEy1OK62AxnjVD7C58J0fqdazO1k8QDbqqFc5nZH/Gm8Jwuaa1IQdkbPNt0Z
0CJQXXdXZ9EHAA/ESdsPvwPkwyTf+DGhQQhr2iPY1ZcBGOe2VOQrq/bTgC8F2eITBJ55OyryM6kt
4z6vH+spvCkd7H9W0CbHOjER0spcO+VFz8uN/QM26oiCHLSlkthgRRuvWuL84IVeoygAd4cs4TYG
Yh5NwbHJzD/xpP+cy4CEg0q90VXf3km1h14LbjEK5aXD7ejRqQOnCdQD6Kyq3Gb+QPxiGp1Vvfok
84GSSK+GXpGaUE0FIDGdygxlxQqPovU+Gv5drADEG9XqNvJnsrr60HTHRNy03UjwGk35Lk/uNYt2
vpomsA3aR9lt9Sa8o2tfn0MT8IyVUU80CgQLSS82iUDqxQrYcGt7MLYM/cRW2lSVq5IyWj82LwOA
im15FxXJtJRn8PAvnhmzSfd60im3tqG/GcYvUt/8c+1X+cYICX8Hh0RnnfJ7liTXwWIqo0rUNIKZ
d968U+VPPYsGIxmDXtjlP8MgYiY+U8RNERwLC7aqjfwbPAjrB4nIJBy6Q1eqZ2VMKGUC2dglSvWR
02Y88kGk9N7uSgPuVanU1xljP5Cl0IoNCu74UOaS2xHGow0KthH+wzjh1w6cUz9CH9BLGx5vsTD/
hh3DU3fhXhq4ZXet0VvQnIgUEBcaH+w0u4NJcAB1ieKAU5pljtrvEpSGfhxWJ6r5lHmMZT6yHq97
IISrr8OhianGKkzJluXLumFuWn7trYfcEnNS7/LnUVJe7rM8xnOeG0QpAqWMl0nUuiEG5K+978Oi
G41jADwIGDDJLI1AATb90InnQOgECg5IWXS2Oho2JeZ2UJRMJco+WAL4qHk3mDH2ocT2kKdPeqHC
aAYVA7WDmkxFD9QjcO73Kv6OFq34qvteNzF25HRjMw064IXfZgvSwZJGvNWapbWyWB9y3SdNadkI
Glp7MktvagmKg5LiWxLg1da1jEz0vt+vD9eCuFVL6w8ZGAK9qCYQ9egvWWNguFCNdmuAyeX0QmCJ
z/4DD3KzI2SDPiHUTONIfFAnBnDxf2/aZVauBRlCNN3BtgKNY92sQuqspD7nmHDIggrI5SqYbqUx
qbv12En9yUsy626V4WarvHbdXSW4qyx3PQTwlJ0wICwz+yFpIzqnyy5jF8IPlYlhN+zTsZgvU6Oe
4XqIH4QUPdN+7g/cRahUAgi6DfrqdpaZfJSB78a6fVWygpO7EApB6tFHF+rJfrGQ0YXsCs8uUa35
bTxe7GWD6/bPnOJwTg2LTBkQSTtRsz5CDuUghuiFQlyoCreW6ZMwf0fBRG7nBGcMdbzhGsspEkbk
wUxDZt6Jfjr4BIjv8tB86wpp3FSYBoiTCC65U7I0zRZepZKiBjfpCTa19jay5LKGpnigmZmVP5QF
067UL8DVg0eThKcNOhNQw0IoG2nkxhMs5oQlMMhC2X9OuBluW0FkEzk4wS5Z1ouqrsmdNPA4OZao
70IyAO4GE+DVqBaoBGICKIiYZ1xlyDQjQbZFVszmNlpId6QujLeaM92PaXOLq/zCF0GTLjXiqxR/
KKUlF1kd4xy/O8oUc6vnMWZ1bvHwRBCiZw1g1saZqk1FkPddPEMRxUrv9onotk0xjvdZpyM1Hqvb
fshY/3PCUIClFVNWEBs60ptVdcawFGT1EWLm1oeVdHGmJROjgP5fUphF3xLFt42JvUEd6j+Q286B
E/h7y22rucV0hSx0nOS1iezirKcDgkOFlUzW8NINoFbSYQimSXYymd+7ZaPOkN2KY9Pb6uNkYWgw
Uk07mkXzQSpU6sUaniKFKG6lD8kYrvBiT1HPVS6m6+BYPy1bXkMa58cJaYhCqNB9PIahZycEmDrB
LyWf9Gs7VT2ZXoDmrVy5JUDMJ6mC7jdWNcz8OBgm1lj3ukpnhzQweqf+vGf6cOlFnp5zo2c+B0kN
Gw96TjPfDPpAdnfCSBUDvXU7XVR3cLdNK7pDin+DRUxeYk05q8goD3LMfrf6gk12UswadhxfiDEP
3JwM+PukgkcI6pBqCq4mNAs31qidgGqD7MhbJIG1EMc6/TnZMcsTMO4wXUaar52ENDf4oLuauAHo
p+obO26Aw8Zlvw+JxdpkZCjdRczgc4aZfTNPOoG/Pu8UyxltkOKkUXQ4kKT7Am3I30KTvDE3pZL4
96gnHiqqNAeeNt9VQVdxl0ePR5gW3cuk2vC97UQyJnda1OzCyPdvbJ9csymTJ+rJ99SZYfvn1nCz
7rFEWbKgY3Vrmv/F3pk0t420W/qvdPQe1ZiHRW8ITiBFyRote4OwXTbmeUgAv76fTNdX+m51dMe9
+7swAgRNShSBROb7nvOcvj6Bdilg8eUt654EVSgtaFZ9Nw1YHd3KpzmXqpJYz69zQA1Ia3Iys2bb
AGGPPrfJphsqHcQtrieO+XqIczEf9I4OuOkGF7vq3OeimNInZBO7z13hnJDySCcaKGe5xtGS/GEK
HsCA6BTg59d0iXVAGV+mkeuradJjN1cY9d0mPjC6EkbYfzfQnYbYLEa0bzreUpN4C/rJARCHiTmZ
zC4ZEH09+C2OvxIGDUGRqIWtPkpHL3lpt+SC7NePup63KPPmT2GQReG7Ifpdmk/9iH4u6YkqsZ1T
jsBtl/bdeG3G8RvMP+sumGD1BRPWvNxw+FZLgk+pdUxnp9H+nFqy0yaJ8tBr963owYU4dv48jUF/
b6ROE002+gc5xg7b8JQgTYDZ4oh7UkZY3q9YQCTccKxBsTfVeiH6hRNhSpFv+8YnOxPJbYI9Di+s
+pRa+j13oy9DbGB785dHj8DKW9ZwBgKI3U2tk+4cgsAPq00VAq28tlvLpT16XvDKQFNGxmoSRyXg
5PTlbU3QPY6uB1elHL0TfARiOlAd+PtGmBfTT6dj6Q/gTmSggskYyRnzXuDYZYo5Ihw1jYesCAwc
fbO1p2rsorjE+aRBF90HKS7D1uwflk1MT7KaukDYzb0foytO4+AeuKZwJrhdyWwqk+dwc0rq77bQ
dS6H+Yzo37gsxnemGOJc1CuGRgdyHfF10eb62b6GX3isC7r0WracMPqdg9L7mTNtf7WZ3U8dq0j6
iS4WVCDXVXde6/Vb7pVgPFwuJXdeaafS2OO2Ysavxa0KnCjP3PJ+Lhrnken1jNu7yA+ZGONQA69K
UyT4NWww92qXyJLeR3HuuY4XJhqE7rhhgj0Z9QsxXLt1W2WQkEAuupg+XSikkktGLNxgMoHdXGbz
ymLTid46it68V7MwuqAbes0RGWIzvI30d/fwxI0LVNvXjnEaeoqUG05QedpE7DrYmCgjmzsVxeGI
5VpkK8UYJuvjSN3aIUkPPQI6QtMxKPpoKEO26pRM5Y+lX4N9tc5PxHC8la45Xi3NvhI2M5IBZna7
aut3nle2RCPk8cukT1KD+M0WW3oVJQKQdiVdXSca5mHe2r2B9pC4m5VJvekz50zxBRvFRnvtWpMv
cKPZ3c6Nx8Q3no+OP6/PCcKzYsgFiXHEZZkIOQ/NEKPOy8r0vnSYe3sk8h2JP/uzy3SQhyk0qLb6
1eu4yJC2im9O3z5BvqwOTlcQPu3GKD3JRdrWwqKsqcHRIg7gFtCsPjjwdBHBxAfd09JoY/qDbiBg
1Wo+s5L6NW/6cucNCJJZMQ5h05i/ghHSPz2VSGwwHleooQl8Qe4ZDS6pkULHRED0gWT25Toh2Qp6
JFvwCupX9GLLw2TFsGu+jXkOoWoCU9lsJexZf/jhF6UkYQbjPeFcVKJqx7nWw3q0dHt+7Hp0yBp6
JEYYOz45Ra/t7banyDkYTzU3ugQW+l0yp59X0mcvopNOdDC8mGWb7lqRaj3MtobDqNxk55Q0l2kp
m0OKLoZGX6ndJY4+7/Jg6M+VIc6tgTi/lies1Zv7woYD7LbLzQ4GjeSs9l3v/P6uEXl69fjtF00G
x7pEp8+Uzc7lFn+rkraF0Zvts5n+YOoEy5PWidPWaslzDr1bDA7nWE3/w8gRJG2D3wBWxfQYjNNe
VALiPEvbQ6UnTjhyozmkEvAzD3ayK2hxn0VQz9e0xyfBbV6DGmyZt0z+FNqYmOONjRsp4oy9T5u9
qHKsyjId0qKdvXeXQYQ+zRqWDx3yqvypcWtSwfihoT8PJrIUZqhF19z7yf1S9s61L8CiEd5YRsQo
PBoavt9A8AV4AXRe2MgsgaaAGwBL7NBftSnKTDtMk7S8UZg4CRtUA8344Yqbbjzawwx3IF1yWkGe
EY1u8wNLMmkccGFPUNvjexdoeFh2RnJmVnTEjM9fZEMPnG0+pWPClyKn8VmvNT0ErGYjWlRoFnQu
DWCY/BMY5JRYhkF6ToekyYr1KxFWrF6uHlKc4yZTw/LOP48QC+Cg94+GboaibRluBUA396tmB11Y
+82LXpKk5iSWdskTZLKrOd6aSnyZS8LoNxfNc7zYVBSraTOPzJUpkA7Fu90tWCKqzbqLqyo4dWv1
fayKHilJ4J0DwpmpR9Z0Tkguz1wmF8CNe3gJJL1IdaqhtaDTFjqWUYGILnJ0mk5N/sA9Obn6Y1ze
3IrAQzLG70d9PFp8shPx4iwMneQpprZ5q5FuZOI9k9lFfjG2Oze2uoPtj+6l9AIWaY325OS5d1Ub
v59z3q7PQ92yqwcHNv7RFhXDecIUsquIusmE593QONY3PrY/ZRqIOfeL42BvjOWj0cu/LJwPVxb1
5EssjAXCcj9XnlbfY6doEDuaTzjq+mueQdRbWbOSHgDLB574EyAp8bQEw6EE5hzMrFTrJe8fOvut
9YLpSthnt2fxYN5pHqqFrUNyXZR5d91g/kZNAPa8Lo1PJgK2Z0RZnOsrGr9s2ZB92TBHS764MB3g
OmtT7oeZbhNMTcNy3khJBjOHl4exC8pfnAMO2R6wqBjnplm+23OXATxHMV4nXahVK3i3ZPJhnBkk
a+TTD7E49iNgjD3QJP15hnmYlkS5onu7Z80bbbrHog61Om4eJudlZDfO8BAYfnnsW5SC9TA9UCAk
lwvxCPVtu7i6NdNGkrDDkoRP4qz2CA+4GbA0hRYITxPkbNRWDMIVKr1bsLBioeL0yR85iSz0uEwz
CVKsu5tH6TBzMLqVrfUiHFj1feeftDzJosSXrLpupHnSBcVDsc4PIEHnS0k5cCgCsbODJovwGVGn
wSItbLSrOf3VwcAnTAMzAC85UWSuaPFAOswO5CFaB2mFZfwIuK5njOx5/1PP3e5EVsb3dCXxdpir
+2bEViZycmi7uIPV32/3PeT+cENnFaYUp3ct/eHTuizjyS651ecsm46ismTBrWuPmUY0XYdkNDWT
6a1y+rtJc4kd8ug3b6vXntYKWaYOyvPqkH9Oak8bzg3xuwvBk9fWn17aOPDvKOC+JAb3EsQ99Hoz
9MzuBG5OmhS6NnKlbpk1NyfHxOptRQpZOdR2ja3rua9hLxs7/xH/XHMWDj4GTdNs/LVg3OqJilJn
DD+tZGmudecdEt1pzlleHyxJDRmm4XPtNl/QyI1hvIpv08TM1l/yg/ock99hIt68zyKtOYGzpDwL
Y3pN/Xk6kJoNWGF82OI34mMT1P/dxhDoUiAO6NwipkVDP9ovbXE1bH15R2Ke7UVvV0fNmS6/e/my
oqWafx99P7WnjiXx9JJ2dQ2uTBZ7K1lLIup2ukxDc5hivNENCT6bj5eW5lO91wJCf32kALYCRRi1
XoWlJzUI6nE+DETWVYRRSzwA1H6KrC6MFkOkTN9te7kgWC8PmZ1BRtGTxwSVGYkQOZGEsgmmKLnM
ocQZwS0a8Axpgl59qyx/oiyrnYP+AXhneUqkB1hoUIn0MvB2cdKSf+ka4pKYdbXvLKkyynHNqU1a
5vfxCIpfo1RzGVbgHfbCyV3RxbrGRc9K2TEfuVj63ex2b84mTNYsGXox1jLkVZYGcX1VUu110moZ
U6EvX1euEC8t1qi0poUi9NaEZBD0JHnp/SVQArcNmxV10FcjJ50kyVHGBmBzdnE30GhP8aiyBAF3
IT+J2gTypYrb+nFMs8z8WKzN6z/60LHFLKlgNeJIYoD65GqvabGhfzxUe15LwkVv0UliecgsWJIs
1J7/9556mMo/WGOaL9vY3addZYVVS/glA3tJAjkBqEKloBJrhAlOAzhk99NFbRzuXtGGM8OX7uoN
GBZGebnbYhP6vVEPgajT8sqhtgMYvZv9Yr0OyaYzD+CPIX833LWcfXslwyiUSKFgdKaqTtOYbgUT
3tzqWff56Wlo9XdjtTRcVRRNNZ1NoeqlzEGGSwCoGJoEqUp0li+VhLmovULupXXpwKDIH9QhGolL
lHpvo/w4TZb/tRkVz2XG7jfL60cpZRLXv1TNWlN9a4Pd5nbfZ5+iGYkVOErwsGB7+9dmtpq7CUzn
aU4LVCMOIVauqgjTHDQOgZUXZ212KSNSycwW+5PtF8bxvwVi/ymBmEPI4P9PIPbpZ83aoZy/1dl/
pL79fuFfMjHP/sMNTKw2aJYxsv079c3X/3AMnBk8TdHGsQzzQyZmIhMLXNyj/4LF/S0Ts4I/PAYS
1zOgqyH6ghX3X5GJmbr3T6yiZ9Oy9Zii2h6iNt7vf7T/hiUsKwtNfEtkz1K2zzgFtkNc5c82jeMw
BhAwuMEx0YwHNJvb0dRdQcqRPRwrXw8HroAzGeblU0sjYZBa/FHYp2Ab+4ObQeOo3GQiXgaJqEvQ
wV3jDY8iMIdDpY2AtdJFtsWZ5t9Vs+vv4KpVTIT5ZyVQnq3laRG0bQLjcx0DSouzjTss2kneq6Ds
aWn3xMePF/u+K534U/M974l/7QssmQ5r3k0E6Znx0T3g5k7Dorbz/dCRUWMXkw85G3HbUCSfA2LS
6ENxkyNkGiWrcPMrPsPXPH1iEsKUIKDMOOZUS0zvCyki/clgxrcOyS8x4NW0JG56xVC2tsGd3Rgs
i03ifbSyREtDaIgKYq7mUkejZlGFB1m10+u42yUZ3aoyt/VdPBnrfsNAEur0zSLP7L/TpvuV0t/b
N5b26npYCrecpeW0QrGfCa2oKBBTRTdvXgzYlLytPMrs4VZYN7Hgxy8wmdcpbDerDgTFmG3ZUzvz
o6Uw05ApcRdtpk4bLSiy+zWFBpsHwaVx5xvEg/FquN+HdCjurNm+WZrlIWIBIL0w7Tr0TO1PfUnV
RXc7VqqLVxytwcREEs+htyIfWNtSB7CFl3fWbaKfpDnWyrPPtklNL10IIEBqwBK1TYc9mZnYyrzh
hdbfde7FhonZP6fzrvCpnOra+CM2mm89tB7wX4SMBR6LCxs/iOcipCcFZQ7HYbxtZalFZZM8OA1y
eS8DHR2YyCwa+4tnVOMDN/U7SEjtlfQFaUw1zozyAL43/2Q12voST9yhhyUPcxkjsQI5Jv2oJ1PB
h2kB+Jp1SUXyhOcdBjAkh5Wh/FiPNXLwgh6q6YKPI5YFFY1r0xDzzeU8lQ2LH084py79syekgYYl
Jb5qmNEIVUen1n4iwR/CYgHfzM2DGURiPaHMToXmRTmr0d7M8dEPCbwmQW1Rd0vjjpfg9R05T7AE
iNDTWOW7dvJpmpPtIBZzirZ2xs8+e19HrIJnfSFUuSQk8TB0BAVvo/6+IEALMTSwBqEvgp36T1HH
vGQZngOXFMdkiL/C10KaXT9vqcEZV2c328f7KWhH10XhHlCZ6ntjtt4R9DwPG+ohoGxoeAYk2DFA
075sh1OzurfmW7a5625eyLlbzec106tzUgtCyeimGN0ZOaC5H9YqOZVZ/IK4/adPevmuWARGQWeN
jNwkYKN4Xl1wGdWoD5gT6l9Vj1BzwOKfbjFxzS1af907+kZCaAz8iJ3fo56oB8YtkGpXflnrkb/y
9yxnSkJ2RMg9djqUpve985oThrvuwQqCl57MmQFdyx41bb6ndjBex+I1KPo7AebZbtEGje5WPRZf
jWX+s4CVQfonRIbVRRGS6dpOtCOYEPq70kNG5tq25e9xZzhh4vgh5IN6Iw2LYjICjxjig32NyQ3D
FIJCdClYgK6d/d1CmHsxIJbVy9ydBIWGMI7H8uiYwUsNXxElXQZTpKA7r1OyRlkDvIJknawzoIVI
rcNWzkcqNo+9Be+uXdLqTGAsCXu2dxJbdh5oJyTrCTNuUL+W5hBETdVh8b0WU3dKMelqOuODE5xs
3zTPvbntMyZNB8LY3x1fIO8sre7U1EAbdOtzUyJzH1cir6Z5Tc/CIhTEMRwaLUvxNmdzvKeZTekE
F/5hHiKyvzyaBc7wttkMdGJ8GR13DXPhJ2dcyzkW1fQ6dwYZPJZkFtqP3gygvRFrSCi6t2vy9bUt
UQhn3ug/vW8luXIFzMvD5kfrPCIlpUO66AUeRHwMq6UXuGovlgQp1USY2hax9wXG3nXENIak81a4
mUs76Ucnh+tgsvYBWdz7oPJ+aIEDkAqCuSZZ5rOkmg+Sb95J0jm6Xg3w+eY5f9oV6HFJRGdqqR16
lpWuu5EJDTZ9G+GnT1n9eURFSHxg7tV7FCn5HtbffiRfNYrPHsYbXfLYRys9AVsDL0TdIGl8fK3x
FGkU63ZOvjHCjHsLvHvn1m+Fw4BBXwtnB6nIG43bo+GzRpkcHfc2oPgYYLzZrJwKiiEPTN4yM3qf
rNjXrpvOmiTOMxE5zZJBnwGjbwcrl9Lho7Pikwfs3HTUe1pAqo0k2efj/QjYvgNwj6uzCy3JvIe8
0YDA78A5HBZJxUcARbocoPwRSs4lNQE/ONQGBTB9XVL1K8nXdyRpfwG5v0n2viUp/Li+sbigLcWv
mklOf+I2p451CnF6yWNvbFFtpoTvtDSJt4hWmrFb6SaGKfj/WeUAQMfMZTJAJjMCetgGu46iRhJY
91VQn0nDgR9rkCywyYyBQKYNBEL88OcO2IR/Qon2LVk9gkjJJ7A6DMQOiQU6VpqCCINCZhmMMtVA
I97AIOZgJO6AkkJEndYNO+dzRhyCk1bGfurfBl+DcDB+MmzS46BR7fNuQL53x6BAIhmV+pGghZhf
cCRrEZvZTbOlENu1bp3MZshkSoNH6EDNWBBOMSiJ30kOZDow2zgRIBZlc+T0XQCCFOW6TwwEPiOZ
CaHJdAic2ndG2zEdYXk/yQSJarQemnl+K1ZSnQg5A6bKyUWH9tbI/IkcmlGIAihKmuZzP1Gh6Rnd
Qo/YCtKlXwOZY2ERaEEL3QfYbz20RF1sMvMil+kXJM/uxUIeRjKuJ05uolkTjWZ8y/dOzhUpW/u2
LJ9qDIQ14RqsUhBpkLYRELuR0Ofblf6LLfM4uOZOMQEd5IDmOyvl7LMJ78iWXcvcqrUQnlYy3WOS
OR/Y7C86bYDE14V15s6OYVOq3dVGkL5CmiapIYUKEBFEiUy4fKNYho30ckn7sVHHFCJPHeMEYMrp
zgUDOLWK8u+Nko70OpeslhxXuYRTnaRMeRzUYy5OYktkd0MKa2K5+t5kfsokk1RimamSt8+VzFiZ
M9xyirWpqJtqUwyksnxAOJ2WzBb1QTSlRY6l1jiQQiAFJV3HOpIEnZM67ssn1Z7aqP8xTN0PiMHD
4eOQ2lPv8fs9P97OaGPuku1atFHefVdgxmZ+TjI9iIDXo0DVivsUHgxLeBl0o/6Dt62EpPtx5Kls
IyVS8lWQze8fIX/XeMpx33HPCguZn9PLaJ5ehSCpXXXwY/OPY+od/3GMrFPcBlZ//sfxj4d+nNWE
idPCbkjfQPZIhlArJUxKsKQEXq0KG1KPbdb1pUwiUjKtj69Vwe1KFV6kvuZSRRqp591FvFUy76hW
x3SZgjQQh/TxYrX3jzfspSTelelKCkH3sVGqMkWoU8cypLyY00lr+uDrFeocU2/4ezeJ3c9oRNyD
AhJO0qqi9gql2i9HkqJGIqN+UxNphKG9Flytbo17eJVicLcpo8QYyJ7yclSTv7+2JIHm8Ne++tvn
LqM5jR9QAPUCZUJBLpUSS+19qLPEeKNBqEfmZuNK/Y2MVLtKl1X6hB3CduZjjZ/VZaQ2npd7uETl
FUUndiWolUWN0QYOZVwuHavmIlplepd6qPZoe5D1NefEmqnHwZwXrETHQ1x77tlqmy9a4CPMzeZk
t3AE7lH/icOIP9v+hdZs3TOUmOP6dehi9BEb/R3y7da+ePIz5+T08Xsfo0/3NFIRO6bSx4KgvWPr
xTSnR7gcdvtSNxZJ2H71WFuQThyYaqe0WbldTii+GC9ZzLkZ9p9NzjxMHK22A3cwxYy06/wyPw+b
+8M0jPw8T2iZYGJRD/agjeSoDSYC+ILM8sOhD/LIWJhFJIUW+QN5uxCXi6uQ1l9jjqt702y4Q7qI
qNBcTESpo9CKPZyvTtI+6Ch6XIdg2WmZv8ymbFK1JRXepB8OeWla+y5ZEXSJ+hdX+Atq7zbqA9Zl
mpal50nXyyMZzeu+FDTC4LaMAy3P2HWTaNXI6wj8OMS/hk87mbN702JGiHqNFqkiDBbm2O02jAPM
KCjAVnJURqIEdVDxBNXux8F//B/1bCC9IB//rxkgKvSIjig53tRz9MXhF6rdbaaQ2+CyiRsUgZuP
r8aQG/Xw94ZlCUT2gvv8hNYTfZhBQ3ADQpzqJ/qwWFiDKdh3LuJObQ4+LfpG6oJ8j0FIW47c6wsd
/HS/LZG7oFf913Mxpcv9rBUC6inHOlnq18nqVC+c5Ks/3uLjYT0gQDPXrNqjuuRWVgDlOktiJEgh
ZJ5llUiJNLsfmxKl00m4gkxJZLZI8kD6ykuBk51rpKSAyhLU+H3s4wm1pzZuHwjc4rCUTlPtMVbw
WrVJivWbOeQq3fWvQ+3Q2qHBPA+UOn8v9XfJW49Ep9jGOC9Zv7Zr30Gx9Mkf4ptS3wMyEZ5Q32tS
NcEaql1T3pd0y/lsWCAEwOqbF7VZsQ9czDQl6bTf/HAOvHg/VXy03knMi8hbE9ntuldeJ+blfzmh
Apls/o9jtolMzRRmUJKBHO9VobuWt99AqI8MJqjz3CwntvOxIcoj0jY0FWjLI7HeTBmFpxxJam+u
qvVUauKcSFcXPIyVHBHzzMI1OfRcGjsWOUhsfzuw1ICoXFrqF+yFbUoycLpXP32h90N8jXWv/GL0
oobIn7+u0hYiphVrsG6elEELpU9/tH3/8cPp1+dg767q8SJlqOEQw4DIlyQrhxDMC9Z/1LUEci2R
X/xUDQ61oQ9iV+dp3fiTo+Ycrkm+NqdALy/KvKU2wwj6rPf4cytXl3qdemJycglYUPeP3yGD2CTX
fVpxbv3b/5Jv/vET1c9SL/9/HvMVs/fjHdSeet3HsY+HH2/z8et9HMs7LtY4oWY2ePlb/PHO6j97
CuL9+3f/eE1a+ul5M1C3y5uk2vz+L5rpUTVRCqDWolEgCa7onwgD7lH5lVzvzeplh4lbL0t8LmWs
fSgInSBtzh/OvWZbXsU4pogAcve8CTz6Ui7eJE22twG67+g4ccqoM1edJx+bxfPv+zgzj/2Wt/pB
POYW7R7V8Mh8bv9iAzm71RUi9bpBZTPK+3CLqor1/98eQr2fn4UJ3NLHcZpkcNRdzUPUjVWEbAXQ
AD6NzAsfgeTo8WJVXRaldp97IerSPFJtjGw1PmF1CLKQu/duNPDJqffgLo5ZTmzOeOqNknEpnU8Z
5NIePc3uvxsL/5nGgmXpJtFA/+tfVfv/K0rmhcbCz2H4+fPfzed/veqvroJv/IHwjWaWaWDydog9
+TtLJtD/sAzH8lzTx3Hos/27q2C5f7i+wdTKNnXb+O1Lpyo1pv/7f1r2H4FvudQ/A6ZhFt2K/0pX
gdCaf2TJUCMKApdFsW5YONkD3/+PXQWPXHItFQ6QEsPTQnUtqRNY2NZIneBNOW8byyTAddN9aP5Y
x4mWwgfw4clFM0Gnc1Q2AfmM8uh+PK2eUMfqaaZLP1EM9zwCN/5O89QTFES/H//e9ZGrmmUwnmqX
aJWSkoNyS1Mo/g9oZXW/m6Ycj0VnPeRyEWMMMihU7Yq4IUdB7XZyaYMSDrWRYdEEaRyyL9wumzCa
aFFnuwn4mQT0j1+8OfKO3dEMhS/E8n67Cgs8Y0W70NDpcu62GK/YYtbGwXPra7YZyASHDr8T7sXc
DpiVpiQ0LFQ516V9pdBJAklBverBsvUvFXXS+9XEQJ4uEj+7xedUQwdeTfRq2rZ8GPX5k7DT4oCF
sAnxTJIsgC0xkyvxKSE/YE4IV4ROphMkjLqW5nKyZNdx9BBqTXItkL63vXVdCa3h1sUgh3315iXY
ojRrkir+U2aPTmifIF3RKBKvMCTJc4DKM4nFxh/ToliyP1PLfhkEJFs3JnU7K6EA1gvBylX1iDMK
N5RHt8bWWufoB89+YsykzZkUtAz/nVzhHUnrCw5HLKGrHtytUPJ2RoXRDk0Ek/VhaLGsBQaSzyrZ
aV1+GMdTDm7wVUufxJh/KZf6UGcbVOWSOmasG/vCmo1jsE0CKZod5ilmQuFLIzuybjNxnivPsM86
9GTTzx4oOdpHj3B4+jcjneSS8rdP1TpP/Zs9QLK3beOXVmvuvs7M4NKV7Ser6LtHs7g4zINpHmBA
WF36+LpnH/2KwIGEYue+BgAattr25KEePKZDfdBW6klZGVBe8Yjr60EXwWP6YmasPojgIXfcoD9U
x+53lH54c9dbkS/vdJbGM9YFoIT+9jWLzYwC4RaqC2V7HsqGFHcccnqNlSRzEpu4Hpy4dmr/SEZZ
rLc8gnM8Tps4b6OaFhWSmP5Edju8OtO9kKR26okhRK0rnlitUc/r4uFIXAbkgWTF+QCANx2DvQtU
5ZzM1gHJGCjfOQOuLNC7ibDt3eUOe3e1jx9hukSoVfe1P8+h2zvPZjZ/Lyct369b8ziOOgZfaXXA
Z2szrHGPNtcotfAGFzhn4pZypGYiEc6Gp7oXkAuWLGwWdHKa40DeGrgQx3PtUrGmqAOBDWdvgfkS
z0fx0usEUGSacdW3c2fjkDAnMDRF5ZzdRr8zxgTDlc36Z5EaJt9qvnN2wACdWCHqmWvtVtTTTPrQ
9Wgo5K012HEWI7rp32dnSq52eVIzB4OJW0zv8WroYjeNKyaVETAP8jDyoLcJ3r+dcmYVh0FLThkG
mJJ1udYM/YnqSXDkBHps+hU58Po+CFA4NCkwHctfrKsb6oQWycdbmgwRlqTKcL8WHt5a45g5oFy7
6qs7BPQ8DPpUQTxT4jyKG53gn5PjjWeoJqzD+xjDg2nTuCmGz2RiVmfPmmHUCPjhG4YtrcYMhdL8
MFTwWYMb6iC+nmoXzPBPCbE65XrTntIgGPaaueQY4VlyeMKAnRZhrXkvkgl9amuR2FSnp9Lm0khT
EFRp/eDKH9J0FbGkAueThxgplm4FDXPy0jufJt3+s3QYU5PpOGXLp2UmX3UtYSnP6IEjUhxxwULJ
9hwWLWsGb9eoIxzI0oHqAlAEh5GaWkcEMF2POfd2W4/vMSDMTMz6D7PgEdrYb4kW9vSqMWhm+xgQ
BzCGeR+nT2sSayczZeSkWB62jpftQfHKBC8q0khiO+TUge2+WYvOdZBhA10S6Yjw4d8muLr8ZKpC
rfaSo1d7zWETgE6o6YVrTJ8560R8TU2swYKCvFihwwr/p70wvJBdyMIQOmgImQ+i9NfSraM25k7l
99W7Y//SKhqthubQ/iyzKG4yuMLtL7/BFQvg7qz1xnRORPmyVBKFqvU9oV0kGudl6n6iWh3mNdxc
NEPRBkxUn/5su4TEls16I7JrxvKO/asYRL1v6sCk2gUDGEUT7nnjkJRr5HlPuZ+GvQadyjeAeSNi
qzmFNRHV60hTy6jmuy3/vrXQIwtrdK5QXCsXSO/cfbV6nOo2mSR76HI0HIqUqnxef6fH+m1ZQe1B
cJqAFWOWxhCrBxcsm2h+AxKKQSesdVHSH4+/9I1OZineCVOkRhRX6clxkAvbI02m0trKs1YSWtyX
9KUcWw+DZKs+IYoFpk3OY6yb8aHymiFKV3fC1cGCerkOBpektdDb6dP8cV1Ishne+mpOUPDxxwNI
ST6zRfcsWJZL7OC6Rn19hnBBRlAXFpvVP9RYoHdNkb50FfeizRTxqdThPRU1g4YofjnJXB8qYZXI
B6AR5zoBeMNnnKhIetdbO9GuJXnn5G7lZ18ntL7tMGNLDRQm/F9gFjVq7j3pw2nn72tuKsmwPqzF
9tK7w3gs3HwFRxjjW4dviwPUfkqM7JBrm3Mt0g3QzHCf4Ws/Olb31rMyOa26e6/lx3kol5M26A/I
HdJwJM3tYDVcEziAs5Nru0+ahsYDEwDrERPgQ7uwRIr3bkJmgqHfe7XzzJXzrrN4uVD9X06UPNFN
odpSm4KJBEYE/+Ah4AWbCLu+22M+Zvowo3mCNEzQANy/CtdkhANQv6hAICs1v1bc0ve6798WqhcH
p2BQ39COpy2UWj8Nvs5phZ8Mz9ySONYJkM7CWGcT3ZRVzos+0zNI4/WL7qNORj++1/zUKXetXsFw
8+tvrZRoTUp7VmgWs8yqetKLnAgILMBJTtULq+q5A67Aiqw7xsGf8Tp0B8cghQ4ABnA94fs75hNn
oWnfGfOHI9jHh2ScnaOqf7qabdEvDNCeuDb3LDCTO0S0kOtXVmLlGk5mtp5yZ3iss2IfQ7iPxl1P
9NAW6nL8zkXTEn5EGcSs5+6I3O9JWV8F0T8ILGdcl0jPrb2wWKYW1pOb46rUXHIJVYlbT2NUIPxM
FbZVjQBad5pMAyLK7yGjb++hfDmrKrwOWsjKDTdk/L8JGYzkWeZ8IiIaZk7qHMWSPqjgFewnQKbX
sQN+XJrnpmvDMfUomtAuOZKg81QP4xZZ2fMKw7NHjIlGowEYQRneDaA8FlkaeUGVHcm36nYwNfb4
0ooL2mwa86aJ3RjHD/4m5oSBWR4RCb3kYPhLmpc2HHc4UltQOFE1mYJxj3wyWWVMZJ8F/HtxwAbx
s3O08VBUbhrRMA07r6OfT1sZCSb+4ZEEsb2ewdlEySOz4UlOU6FpVfzVHuLXnDbscbCrZM9Folv+
Ey20/ixS/c0y3eE4JpgOMBSKAfvYtKJUKjx7POcG/a6ZasDYE4iRDPplwBOIsNaeQTUm26XRdffg
ESwHJmc4bSWYIykuJEZJkzV7islfu/m5yv2fImO8SNG713AFTo1ZgoaxXhckIuCSXrJOM8NZ1i2m
wQJ9l7vfgow+x6YElT7fvL7G3T4TtNCklNJIyrctmAx+cTsEdvHOPDA9BiZNydrNjkVDCrY5/yS6
RjtQ4YmTQoCVTH+NS3k1ZK2u1V9aQHWRiimjlvww2o12TN3BgVXZ9uGEV5HZqO6FddB0O04juBrJ
odalV6GlGFEvxaPWOR1mhvkAoqxDe0MRMi4b+GIww8MWhV1EKDVgFjI85UYkP9ABr6SwAOQxu/rN
sgyLENHNCKDskhQHOyfUkpSQks4ZThYLN1uk1hEz1RdmFDT7KwYbj2YtSkz6kTpWumpD27LUrx2D
7dHF59Gu8zXLuudZwOPH7/V/2DuT7kaxNWv/l5qTi74Z1ESol9zLlu0Jy46w6fueX/89HGWWoqLi
3lXfvDJzkYAQkiUEh/fd+9ndAeAQaZo25tp2a02JtK/D5oPRwwulV7irZn3AFoI/MdLXaYwdGBky
Aj55ETtFuYSTpe/b0dgQST9sa6PF6zNjzoo0Uff4LBCH5+dQMgdCi0N8/vOPGofEg1qqINYGRO/4
G0pauKg4TZ0ssyGhpu9hBFiTOGVFJYc7GFoXGAWkijY5JgNN18iUHE4r5DL46cCv244yiTtCf+s1
xMBjZYaH4fhLFHXhhjsrWBQ9uWf3BC62bt+wO0vzT/lI8auJGsKcYavu8Akz5IsgmZpRunbQs/qW
BkrEmjjhzWVAo8RkMEX7MnOzBNgOhkjKRy0UEd+jFJzXzksZgl8QIAJxmI8BJnhOPPHKMd8gaL4H
Ma2ZbiyOkaocTEgyK62aDthlGQgZCtqwCUnSNBkUjRlSW8ZAKluP/CnpqGK9p4SpzAlSJLTZ3/Qr
pL2YyDKJMnBAtIc+nThG53tXnXrcZZIU7UuX18N69nNdVpWmnNJu7oqVmHgmiMwMQt0RSaYYpIOh
UR4ESkEpfapoMWhbqSk/DG1y6ELAdRukgUgXSmW4sMpuH5qEzaH6synkE/LcU5LAaNOsg6Qc3EQq
u3Vzxo2pEBkl6/uwTI3LXNzjkcUfvcu4DqGAMuqZZI5mMpNmsidRaQgPIGvUJVCqHkBUqZf3DqD8
jWyW1paexuzEAJQxP3adiHVJROHQl0CjOfMmZZ4SKhRFjxm+4vUw5vFeCx9UnXAxP/PGHzrFFXds
bWMf5TEXUMgvt6Xk+5vAlLkyzwX7plSxWs91Rb2ygafE+Ws/Vw9HnVyQnhwpF331V7EtPO2taKkV
pDHoo0VSBRzMVLxFf/3aDvTmq6QSMNqNSnBfYiJH3bTNIBNptYn/cAYqCf+umEjTQ6lJ5k5c1q6r
VYz9Br+hMTVkCuFMppauXaMD0bfbcjmG+oeH4HOteCqkJlK1FtHEyXfiGN3Su9hNsBIPmdml4Hkz
HBdo1ktu1ZM1LrmdL0lkgzhrzgEyVxfC47Ug1e/FJJUQ8rT5k9FYtds4ynPpaC0XTm8VVnhd4ig8
5BXKhE5tik1Vq/uBQemmxrZoYcK4CTjyXF3xM7qCin6UI6vGHIRoQ/PfhuyREnDWNvS9stxfBpYS
fuhdK8NgMGpAet5DAIb/qQAC78i2WwRYuerMM+49B55sGiQ/wXhtPKezCULFYFDqE47VAT+5Gcc5
FNyuO8GsOBiW7yEb5cZggJ91qNT3SU7pMzjwVgl1BGe/yItIO9dFpGKfQ3U3aGEOaJXAiIzYOEw5
vdvacFfhLHw1bXIK5NTZGi2UkgEratBze+YF+QC/NNxNWfaB1lf5gad4T1HgPKqp9lgl+NaNKNNR
FKrBvreJVrH84bYIy584JlCjEdOywKRCGbuMukMPG8xoVOumA1ewxh0LMc7unWNYfCpI1Q7F3ZCk
+iN3IOqywnNHNq6z1APOiPk4IXhQufP1CyUl2YBoJ99nPDGaGYX53moB9g/LqswwR3jVrAIcvKOv
R49G/zEOQfyu6niXZDI9okE7oeP+sM8kzjq3XBX9ZdUYyikwoNM1jrobCvg6wLHHYwOfYD0hL4Oa
VDvHIEe3FM2RJhX8cgf4CSL/YV9gLoMRFY8bS/uGHjbtTCPC9clwhBsQW1oltXfKJ5IufEytOKv0
4aasAcFojdktA7v/TKSwvjOy+hwgJnOD2RgiVClYZKwlVUvGgfNFWJoNJGMYI8uU67WntQohPXNq
wXz6jztzApzXNsRgRyexirHQuL8vZyuGmIj0u6jXsHGoEwrEuUrbzVVaAXORkJM6tcGPz6nXGjnV
bq5wACaKnK/JaXyO5zN31Tlz2y0Aq41qROhHRrW6566+v6xSRdG1UM3nZoB7J/QSYiLkE+C51zme
UtzGXHHKABAHapuLqIIr/R5pGwDCLGCsABQPjrxaM7gWYYUiLlFM1KFejh6HryzDsWzNAKCSQQVh
LwY9Xs0fLeYSJUrWcaa8iDudnNsaKw2I0RpIyxk4UMCm/FRKHCVQxhFom85WMtFWqv6sSOkoGDqU
VTyFCBjQxNG28PnyuiExGeU6LZww7ihLaM0AnXFbBpw/pPtBwWvdeQ1CDuoFhC6ZX3jqlcOo2wcb
Tgblv6mgWYOiNX8M/GgfKD2phFnULiIvRlaNjXeyqB6Haoq0ylPiZZGXdwSgcDYqdZA2pXHvq763
gvRCk3HsvRuOViwyMOO46wF5sJLicFXZU3BnN7A7sm6Ta+XBJ9PHtYH0UD7ql04xn2oQImvWfdQR
ktDG/jIpQZsg9XiM/eibola84fvGWbMuArlaJVOIQrfonuOIsEK99Fej3cb4p6gZVHwFi0oijy4c
M3Vl4xtcV9FzEmpf7ZiRhRbGJFH5wQf38Xew7TexE1PpAWe3Rj7hqhQXOT1266HkEk2yJczyDUUN
1MLwrhZUF7uVRi7EQp/zJAHScS63gUUXIR+2NZXEWOBiRCYXtmvNWOi9fYx12Vy2k/WZxc4O29kx
LcHwTfxWK2c6G721J/+OFl98B0qeGp0J9rCo6ZfJ+bKgyLvklRncxCbPbudz2DQd2lGJN1Y7PQ0K
6hsGr/R6SVhya+AGSakVRzUmTMeSIuUuHwm5UCUOUDs8anw4pkIMYWmqPSYIRlqxU96Y1EoTKfoa
ZGq6vVMeB/oBrlal72E/61lTDxB9kiynhgynWjqMmq0tykZ6otD/tCo9+i+F8trVlH3nYWzWf8jc
XUMQlOvHdApffUZFj3XBn12XCJz1JqXgzHAwTPwnbgQi7aYZQT75YYAovEDf6HHFgznqZkV6Irf7
xmJMjAMquAF/GBOUp5dHixDQ3DfRFag/rNKe1lbzkjmJuUhS65nWz4uh18oKAoy+wbh7g4WYlqrp
xQz8itsSGyqNBbLzjAhhbeBZuzpQ1G3mKTc4dqmWQXhxW3ltV8O5jULcu+Tk2HhnFRM0Q8E5i6ta
BTTJQEDRAsDQBliWtoJQWwngWoCWSwzzUVVpCISdA9zA71ckad+YlOLqWqZtkhYVubr9IgNW8hB7
Ny2escWkEqENaGItez25qaaeLUcI52bfGyvJiKE6IIjVfVo9qQOKXNW+JKf5qanBrZrlZAZKecLA
+A1mPDglj3ikDpesTRw4w4OZ2kYBC4eCPaunee2jAuZJIP5phBMpUk0lHxZBdaT72VL1blT69/Aj
o0uIhzC7ITLbOIJWPmfRD+5UA4p3TbxqYo7uJlnKpsotW3E/htqsmKVqpUvrIa2LU61zgFjTU2nI
NvdL2pJkvezQhu80F/mlwZ2AufFKLFtPeUBbN/VISFvsV8s2MfdFbC7lIifWu6ckgPs549KlkdBM
maUCuWOk+ArV1zyKumUUa896o36GWlYgxUL1Hkz5S0ZwMaxPwhpIXjlUbUXIw+wriKkmZqNymiiH
k1xCdEg5y1dOXuhUW8/qjmken4hi1F0nIgXA7Bj8pA4+i2iEbxNmH76CJL8wTCpS5NxrdE7QwDzC
o9n2jHrqRuvXRB3kgG+fY532UFhsJ8iDS9uSHmXZa54CXT3no/OWxaQj8eacTcMpvQ7MW9ULv/1I
j9yx92EWEd3CDVpEzwgITQrmC6FfTW6SjTbXIq0bAGqwrxN6CnD+pF3bUzd2xkhZmeR8Eq9jAL9S
8LjiyiFVIJQ+a6neGB7aALCV6ygkx8YaFH1lV+RuWHiWDOkHP3b4Jnj59WwwKSugsfHhfFjqnZYe
OoVfWhk9l9yfLUxyBTe5TLOi9pUXCwzhhntmlNrFEfnnDg7HXMCL86WeV8cYf9emT9aMae5IKITc
WyHp14Ka3dxgZELLrcRPZaF9q9W0pbPG+7f6t97CmuTBsN2lZXITnOZEybY/mEZGBwi90cJy2EUX
FOWNJ/UL4qPf5VknJ4XNmSYClG9NhfPlyLsolw6lgeJWRwcGsZQRSNLcwcIivrObUjdOc2s9rQoj
xBEOqoa4JjIVAtNtLJzmQ6bRGSzzdZc4PxrEYnhJCvPGj6ZdN/+gampEHoDsBVI3qyzmtA7I/DHX
idqk1JtxvSRSx1fwDHEPOrY190CytbJNwqIyr11xW85RmJGFYr1T3fxR5kQc6mGxGPqdRZrUKQQP
p8iJxT0Eg0Rf+xGOzQHR+yykLJfTkO5I/FZAqvkr+6e1UbJUdpPMAowYzSWj2TiCUjqQ5TugnB90
2Mp12DTAYSzOZboUPVU5+aAGeMkOwOpCHmjYZfykSWcYs1VSYFqPsxgZTD2cdCsnErSK1nY5DDjy
6EAGxACmdUPgCbERu9qyyTsbyXOx3Ym+0d6vrHViYU5AP7n3ZIbrKO63jH5fseFxaKqkXpQdxCQa
nH2SfcBsNxLtVi26N6lFLlgZub4ziHqHhWqukCSYiyDDI24MNnJtu/7mHGO5pWzBIRu6A5J7Gitz
gh36R0wOU7uyU+czp0RlTbSCyWyn2mOTNimba2UuHeadnif2pun0YCNM0teJcFULf/Vv666LEq4K
pDY+YTZlBu9XGHYzXAAJDVPgjqEQB1NFKF1aOIU7prNwjysbYMJZvffL9pWn0v9Ok+dCPF1s88vs
ZXfzPvO5mGCq/DyEpMnW2jtlUia6ePMLzhPx3Ovi5U1cX++XXf+2+eX1xh6pkY/PZk06Xk8UD29U
CLj8eee9EIGJl1bMQNmmk9xiSVOf5UkLN5YvZ2uooD8oio3btsEBWOZ2vs0YXa8IPflhjvG2685h
Cfh9Ri0Q9JzfWlaFBz17w8AyvgdY5rLAso622hpbScVfwc0SbRch1vt9VijpSpsbnKZt3735VkVY
2sUksk0UIWIW1YGDBXrW2weqgzZYzNbkxu5Tg3pvp+NvOvz+uNifJViU4iFhlBdzYmKq0T97uqzU
J8aWZs7ImWvwdbvr27rs67r8p23+tE6XGntn1VgEKaAb9QhwaFZ5ggHWiHxjkYToal//16NiTqwT
j4pFMRE7uC7+6bl/2lXa5j3jNr6Lam6OzGzUci7U+/y11ADn5T+u1AqyA355PJ+fFF6fJJbFM82S
u5/W3vUa4e5VyyFNv5pZL7fGv2fFQ2JiAJWVSml3ffr1LVzXadg+/k+F9vW/UqExrCaW5F+r0J6b
j+C/CdAuT/hbgKbIzl8yoz3blrmdgSX0S/qJov8lmyjCDEXG9i7rGM7/ST9R/5K5o0JaIM/iMEW/
pp9o1l8y/2iyoViGZStI5P4RyN1fQk3+XfqJimYNgdmv6Se27qCZQ/tkarrqmBp/7K+29py6fZCP
9nhjKhJxYYILa0Gx3P8ya1otQstu7gNdZn/fAB0H9RKLBCCsZKmbW9N9GBC/WTs5GjKrpbPdO5SW
jX7d5vrRH8twk43SPZW6flu19rGqJKJAPN0mInf6HnISg0AUz120kVLdEEfrvJJIJdUZw5qDb3HP
plLat/zbdJplw0H0hpXlNVDQLyQU8En/RIYW98NGTdtyDYiewe3sCEIdH1Prh3dew6CaXPGXcKnM
8jsxKym5PT2JWT3FKXog6ronLKvhoopU5e8nhLPx6fJR/LIb8axfPiWxlViJ1nAT1pOyaSMSg1dC
Bgv3y+xexazH7e5a14OTIMiIVWIikDG0HYv9n9bpKLUQkcySWhR6/8xewDDimeIh8fTrolh3fRnc
hDxRLP+P2X//6mJH1/36M7F4DJFdU3svcJ8h+RdzVNr/nrs+UM+OgeuimPMNfHCL355y3Y14ilgM
kiSgugEr4E8bEzI0oeSaX/SXPV7Wiqcb/iwSFrNAtLupDC5v9rf3dH09sa/fXkosBvNBIal6h0zk
n7+nIP2S25V5GTIB/dqim1U3I8WLTEzDuTvU6xFHp5hN5kGGmeKlA/q5EasuG2ZimDRvLTa57EPM
XjaaH74u/vIwJBderaXjgKJgnhVb/bY7sfivH/79XfqNR7CuE+Y0zGZ5ZjTrxXEIMZCbJ6UvgS52
SEGnqosf/rKczw4XsZHYXCySKE2QyqNYK1Zc9zSZDTsRy1zisr2Yuz4TaJ4zN87Yp1hpS+RWtKmK
Yj9A21nQE2y4aeRgvs62XsZgS6HfIR4fMixvBRhGeIU+7iTqhsuupQeKNKEDPfiQGoax40YCf+Ls
HcnC+miNnUTFhTHdFA5uIRx8IizkMqvMiliDTxMSw1ycvcyKtUFjHfSI9pNYEhPxRLHddfGXXYqV
4mGx4fV5Yp2nUhXJowworT/RPKMF89mNZbCcvOpAuJ22lzPSWdFDQ8tLmvdr80irB8YquTi1C9yn
khIFn6N6x2BLdU9oGXQLpW9GhToey9tJL0+5kYxLVdiSnHTAFWccq5Q2tPBPCk+lmLtOxLpsZorm
6tRduOxTpWWTm5YoW6RKO+v4XblOKOYWqq228QMcp8JimpgKt2eTcgovPdpZHuB13skxjQcM8qg+
51YaEDZtEfZluBSLKWURveGvULuWAsIA6jNSadkSjKmQGNfhrrzi0S0swbOjdt1QJN4p7YuhdR+A
rkgJrv3yEEIVO6AqjTFvUehJQUKjHZ2evMR2zaKVt+UcCubIJCIZs4lAzNWUEbYWslthTrTDKsDQ
Teb9ON/niLJ5Xdg4HMTsdWXYyXdaH0x0FvnxiEkw32FcF8VcNYKw1VL9VjgVxSQOUEZYBOUgGkJd
KNqNkn9Xyo20MSuzWEpFz09gTLklM33gYBJpIlnV3pOWgjd7Pli1eXI9/K7rygQFpdXpCdJWsgly
uF/2/CsoRmBPhvBIXZfFXKlC9lxglxq3NqgQyeqGfVyAQVlYWsEJLwvQGotl4GrDHhEs30qvdsiP
rEZf1d7ccJSziftZMrFcmWif/WW2AUra1uouQCLt9ZXO7TTETh87JGHyuDCDzNnHuWJfJmW703tu
BTBk2vumqm1aGhPkFxuSei5uKqEUouRBpIbldVjhtkJdjiy3C7fK+FAT6/tE810LdvXT8E5vguxT
m2pW5k4viOS+82Dj4wpMXVkFQ+PGP0P4Nfdhtyn8V8SLBT0weTu2r6sfGhXXbkEuoQpOLVh1g+qu
rC5cYTQ2fEr51hZGfzjd+vK9QiaB/rP1PsCtsOuocjXHpeaXAEJ+6YNlJRGrDooNZCwN970N4tWm
fkA5iRTdpZm/BrQTpi9VXUVGT+dsDyrU8HfdzMfBTwycxe3sbt3rz6a+1Y2dph06/2x9mXPp+tlw
VjmgGmVbRTe5SbbdpkyOXrCykZiNBz0+ZsFNJe8KeQsdsW7I5kD+vEEQPrXNstA2NR+nKtFA0Bc6
byuEtOm2zk6izjS50vdQ1AtLBYzevlbDkhBS9ugVdyha02xNjoDUHkdkUMmmb8+pRD/Jvy+anya5
CXv7gLgaN7/dbYxwH8EGGgBP7gLJIFxmi3SgQcsUU3zkEud68i1IRdPe1qnr2Vvto/chF+cbArKK
eKfGx7TedaWby7cBxLqOEsoq0U6h9oJ+I70f/c0Ip9/ZyISCfqtQs1+rF1vaD/JW+47IZGG8dqfc
pGh2k61nrMxgBasjd8jfdLuX6DA4q/7OJ4f7GQb1UrNXfuPG3jrX4DfuRnM3aJsi2NFTMqovgmWh
U0LUgCKuhNvcW5sTN/qf0cQ4cj8RQ1xPR9l5yKVlbm5ggQbTvrLu4xaU576b+F3A6oEXH8Xfuf8C
xcjnODrA4ePzptMgAyrgbzMX0nfmLyyDOO+lxGE6BHs0A762MvkCO6C4B+Ob36xu/AymVTAswRPZ
pFl859VDFu8Kirvy/IHxOdE8JpNhz9GpWuj7dsA7UhTHlOg72GpuQ037YFDMHdZ5tgZYRDXPoIAW
3YTtKiMcFsacfZCbLbGv8rF4NAjs0U9Osp/krR4sUWI3W5g6RAhY+SGBzFMxdDhaSJ1raN00N+DP
Hqd4XKyG9+GZbg6xqg66oIdG3fXIYbvuaDTrMVoPG/5M3/RJCaDsAikZ4c1C+YreEYKaHQkp9YYA
s1597NOjZa7lE4VOXXqTM0pvd+Er4kpt2pjdXjEZgbvpm6NRXz56/iZV7gsC82TCRGFlTDrVGPm+
inYycCDYvoq+1oF2gbdMl33PLfyS5CQgIxWRWhDrsZJrbttiDzxGFVjaTQweKFJOrX1HC6GKthDj
JzJofmJDc54BOhor7Ra/C0QLKB8w+zzqNYAdqA6+YaE1rU00whlC+7vhtih/BRIC8BB1nkbXoFyy
F3jJUYCXd8lnDvLLtW6cW+2QbrJtXqPIWSM7stsFANRFzQemESqOMJoIOZJJVh0kLwqt/qI4tK+G
9goDxUpWzbZ9VH962iqutrw1C1QAgQGAWgF+8Z68emOnRxhS6Pwd138uzgje9HCjOQcyL9qVJ69z
9SnzyLenW14tlP7Y9UdTXgefbXg7OcsWfssHsm06bDIuG9RXt2T2VSq2ezd8zs7pDeWdO/0krZrp
MSD6DfY74mjtLkBXSP41ykWDJlK0BASkAfsdjpJ+U3kHH0dQ8Tzm65JyvHRwkocOh0Lspg/YQ7Cp
QFGmbo18vLl3zrTvnB/5i3VI9C3GlFX1RCpQoe/8h+mA8mDCEHF2kOGNGzlb9vEKf0DKb1laRq+y
tjenFfaPRedsazCbGEIQuwckxS0kRsH8+o6FdDJghk8nfcKv/9BzU1p/AAIH/WZ16EOBOPElU66G
YrP2K8R1iBKfUJucRpQFNmLMBsLnvk1wO22yFkjtdz++0T5ecD+5CINzWtMNaG5U/w5ZhAvgppPX
Gu2zZIPQFFVfMoszjuaw7TizhGgVl2H50RdHRTrU1ChtMn8Wlb3AgA9LJKP/Bb+7hAGDa3uR0Pv+
aX/wLu+C11A/sPf4wA1NoNFgQb21CE4AXjb9Y060pUrXdJVR2m5B7m4StKErAoqaTwUsEdykDaX0
kwzv3jX3qksi1NrCyL+EwuEW52JcmvfxqtrpD1q8ntbRMjuM92a10t69bRO5WFKsFUcaSUkoEH4W
nA5e/BPx3vKTddtHK945pTJKkOfBWXreFu2b/6zf2z+LLWE0N1/VuZUWxm3UULIGoAf1ypU4YlmQ
VoBmF8Yjkh7X26JyWYQL2KuLYG08/lh8EfT3A4PMckf3R73XbrOtej9yUmAA8Kz38y8mO0dn0jYU
Gtpn47HzXBLuU32JlMw74WDi/8C52RTidN1hbVjGGy1feveetepU2vVrO9qAyjM83Mt0Ixb+4AYA
lhb4W+kZ0kzdkXyXBtsAJtx7vSnuQvKmFzJpcvUjt0v5AnWD61frcRXu9WXnUpVXyb/CIJHdkgtJ
pISy/HQWhJ9vibFqEe2ddzqY73cPlvERQdvWoh90K/2QX/AOAM6sP3x+BsBiHoxt+iA/+/uYjA0u
CRC5MDzdIqjOn/NNxLvahA/2m8SdIWfcM8piknKmT4wQ5N7w1hCW57ucuHM3sBm2uawLFxB3H2oY
WM1idiCeiVrhOGOF/KycVBzvT+pLfZsts3V3bxyHYNHdg2t2tSUH+7p1XJ0PzTWO2rG+7e6rnbd5
l/LFdJyO5a1Gc8b1txKLTrC64eedTvzYWBwQGJ8gWuH3Wk8MEMbsiS3ImFxwp3M01sFbszPoY36M
K3vv7d/rj+GY3g5EHCzsDaOPI5LrIy4UQsX5HGMXcdGS6I0F+pEbz00XbLLMb5DArVU3um924M6K
U3xbnKTX8BGo4AfSoEV0shbyd/lCUu/OWJC7QF/vzT+b08JYOujKOcVzCgCthh5qQY7smqvGmTMZ
hw6f8NzNhBjocsQOEHz9RX8/PVZHHCbFLr6VtsbSOhqnYmnRLs42zn3mhmvrjf6gBNjixqzc6a11
iX5cSC5nKBkyx8J8k7Qt+hQuLm80A92Nv2FQsksOHA4v0ak59t/xrb3pjuUHhlGc9tar/P2a3oaP
xKx8B2/Zz3Qr80lwjjEOxgGiNv5VVLtP2VN7A7Vx3b7Lz+GDCaWKc8ui5kcVLk7yFxxvRBrIiJ/n
3uDi5Hy2743KNxsfyod0a3/oz9XbeMuJkBOk/lG9RT90t78lBmZ4ig/xQX023e6+fNCf45Xs8qFu
1Bum7rSUeIHPAm/kJlnXbobja2Ecra3p5vvgdT7ottKZdjinN7QVnOHK9zk154ZmGyuRxT0o2+yO
S+K+/OJYzZ9Rme6mQ7Sun6eDzzmmOefxKr/h6hR/ieO+OUd3qOr5b+BXtBwOKd9XhKQaDt5e89ww
h+Cy8BAvc0/6RZu5OfMYP6aQtqJysLlH4aPRcXWQ+UBgJR6ZxfA5fUZPErFZsev14EzWikwTcWPI
iwZnzrP0Kd9wXjZdYz3sMLLwa7k39/522A18IePt8LN6w8xV42LjeM9OPUPyH8hHRjd/ke4mXG/+
NueKFCnbGvn5S6+9xht5h49jN6y4FuOhwNqyl27QquThynpMv0aGdjVC/Z+E5pX+IkXZ6gz38dm2
FkBPg4fxUd5Yd9OxHR/im+rAkMIYYn4r8lvuOqtu691/hQ89H/WAdRCgy7JnqLyP7sKH6TyIE6A4
S2DD4qRS0uN/zr+Q93BSkRfGJxkp/IedN+f8wWXws78xORG8NLtsOezwLNgfzV25dz7TZIX+FMcl
aJkP5qq34NU4dncmKiCCKo8+mXWPXeO2lcv33j1ZZ/m5uqMPH0+b9GEeH7wrn+U7bzECimwsS2Rk
x+nMBbH7nPga8TBm88mYExtDhP6m5rQ0rqQFtq9xP64+uy0jPBIFHrVbdPQLn3NF4ALHuONcymXy
fUpv+nFTPyd3nPKSu/6GzxX+pFuupENLpuadug/4hTIEcpV3eUfahXl0VvaOH75Om91F6bFERMfp
xtxg9drIt/m2IUTu5J+h8CxH6lWLgNPYi7/9DJbFytgMAde04cE8okvlghfhvVoM5Qq0J7+XYc3d
2LnkivNp/Zzemt41fipvxp3NtTtaO7fZuTigdD+Qce48qpiDrFUbrbikqfcMB6nDcNA+D1uN03O1
691qKR2UJ3tTbhihsufNPbjsR8YU/Zc9//X+vjvkm2nbfnWcJ7bptnZLV9lG6+iJHPIHAkjW/eMa
i4tyVjkEYix5S/W545f5wG/We6G2yBeof2kk7mAufRk/xo/ivjrFj+ltc8w4C1o/nLvgZD0pdxX5
BTsU3Jv01n4AfbeM3j6jpfQ4HDp+ztp2/tccFgGcxMo1X9SP5F4yVlGx6JNtWUNycqVXOdniMY0Z
QrnATV7t4IYrjfxSe0e7WTMu3pt7pHcbh/LujvuFBxiDtwwzOWrVZ8iDyZrzdN7vhpO/13fOtMyi
NSKQyfqSxxAS6kNsjnyLU7O0Ts3JcZb+3uQ4Qlx/yh+dM2/i098wwEftsxYIK7yJjHhVS+PeiPsj
UXaTZsKMcPeIyWVdDY/OVnHtzwHUIotRzBGMTk9nXnepRtkKaKA+euAuhCKUPpeTxURUoq6LYo5k
XXIlew0221x/Fe/HlpN9GzjFkkDMp7iH/hP4ZAF5fbHTCvRNTW3tlJ6xYBceaum9o5gzd9ZpqazK
Tg23o5z7e5tf9WxOCuHKKBYeNVn275B3BLgScQSJCbcupoySXbjFhCdEzNU1nqNJ65fqzPuoL+iP
mUxCAWjO055n40YOuQrgojOTOgf2ay7U0KaCaYPGq9LV5GtUSLLsMZ9KTG8i3lGkE49aeV/p1AaF
WUGZyTRDH3T7IFBIVxvjT6Uxqb6oyJNmHUgxIODPBwAsIYWIIU5uxsJkGDTnMFLVmqlfEWoNI4bh
1XiIz4cpBw2lccItpTmQcVthheXEyXuCkwfRMj8PnWW55MWloEbnXoo1t0fEbDuYlDTCmVpwTXEU
dV1R8rVEs64vyeLx/HQjLDNiInxcwjxzXVdIbbitAn/tk2FJSWVWJwthspAoi0UxkedwyQ7qCjcK
1EHFpJCkUl2JWcR+Dw3ZwXjPKdNearXqpCbcr4VMYV9J27CA5i/P4d/DXCkf/2sOUyC1z3mdmPy2
KLYTT4ulgm5Gmo3vio0SzKy/Yrn+kgfbpbfKCSBu+anKXGcaJT8ojaruiT1LmoK/S+CcxhmcVira
AOpguk29XY/vYqm2GmcinYZnMXdthprOnphDkn2YsiDGZDPc57IJcMIrqTKmhOl0BwX1SVtWChER
ZrmfVLr7JVV1/Mzmi6Xa7e6yJB7Ac4DnHTXw4peV4nmXZTHbDSsns0hmnqi5Gpzw1YoicuNX1I9r
wwjojYl5sVpMMnqVe0hTOB/nTcXi9dGStNmh7JLNb+sve9Fa0t7d60PQzh7s1kLHXlqIqWUYwB0i
yJsQatK0UOsxpsrQzSk8Jh8vviwEYfle0jt15SjDG3mUFbBTfXd9TMz5MxbInib+BvEEzSxreSUe
EpNSlfjSdIgLGCc6dSk2Ek+iet0ACxFtxPn1Bithy8uurmsvy+IJ4qlip6SocBkWs9f9XbYUK69P
vz7nsvvfNwcXlyGJ655+e4p4wd6qKrevqGlfd3Pd7vd39svyH9/Z9aVLI042qhPReZ4/N7HLX979
L3/dZVY807t+xr+80mVWbHD5A52W+0wzoWp7fc//8jMRr2zVM6JJbP3LK1//zt/+GLHh/3gH15eY
3qdGf6ZN91bPVxJBlUH/nO7F5Ld1vy3+aRN6ANS1ftuNIppW183F3HUbsdtcUPKu21wf/tO6319G
7OK33V62sbTpsaHfthYBKxfAl0CNldiEBWFLAL2u8SvXxQujC3Pj3yguW3RVxeOXWfH0nFqTapOW
86ddiC3E5Lqby4vOn/bl3fzL513fyb/fjdjuuonY33XdMHfB/o+A9b/SHhmaiV7oX2uPXsKKAIT/
HquhXZ70T6yG8Zeqm6xSDTh56PLJzui/6uY//0Oytb9MDL4W+eKGYRuOBnrqb/0R2Rk6tCxlFhqZ
poqI6RqrYf7F3jRbtkzLVlVESv9f+iPxKr/qj8jlcCzNYtiq8TbwZvwWq2ETrgpC2ydddiofTEfh
DjomLJxyRhMyCvYj7p7bDMZ9SdvFOnCbEuudsjFT45/8pAs4EEE9nqbbvKP4rg4MJ+dhYQ6vbtvF
XKRwQu3TQnquq3BFS/95UiA6GW1L1AGDdi0ZXDxFywRvmKcMjxaSaDR5+1Kun0z1ebLpHdUZrCSL
Oo9itisruI2/p6k6F97w6lkFNVdHoRfqD+99fR++VEZNKwAHZYinyVKL96j2P4dZQJXSieL68Riq
5tGuiQy2TW3VSbvxO6QcSnSpt/ZrCB4guoiuJlXVDWMVv7fsc5Os0tzxMvMuzyx1X+e6trUB9cWG
Z9LTgWhFdRs5us5FmuxhMPYFnEiH3AEpy76tVDaASJl3ZeVwJ4GHbTm25Uc0UN3p4uixkl8S56dm
UIwKu5sodJ4HglW42x/IPJ/xy3x9j6HXVWtBgAxnKzYK0lTCXSAbQ7qq0v9H1JksN45rW/SLGMG+
mUpUZ0mW5S6dnjDszCz2HUiAJL7+LfoO3sRRVdmULYLAwTl7r71ypiW8VXdkENhmmrux2SwkiK94
X8NMaItGOLcDppuicT8KY0r3usgPo07cbZnz/VMU+wSiifQNk8JH68XSrWgFB8N/cxR0ly73z1XP
j/1jZrbBviOTzp9sOQg6qE17Vh7eEgtI176J0qOzpPmtNse/3aTkIZsLhP55Er0v7mK9L2TskX0V
2z2YIHuqrSPGrmJXaqKn3NK3jmFBMzpgIBpNTBIy96YWkZyY53PxXy1/ZfS0rJcCaTh0GdeJc9e8
Yc4fH6J0HrZohPlW3PSs8tm2tj2Rb2LGOS9mgz9HYdauPstFsWisT5ngYf7JiqoH+x33e8alB61B
PovoNPvHHI4ySZImPnV4wUtR/fOm6BWsy2FK2786NL5Jemj3k11OOzNZSIlxYdliPcMrtUCmPjRh
cxFrdW9bTbsnavwh5PaS68GLa34sCDvlcwsCfl+miilijR2LmB4iCNz2NC/ZuRQuowVRWdvWr186
XQz71lq+59medj9S8Uiqy0oGP/xES3mzS16gTcP9R0X980XUs4y1EeJLX++iBkivOO3XpvNqjP5h
K7q06VHtQ1JZVQpz9Rtv8G/XJD1S4AEY1ySr8U8Zhod0LFEhiWaMB5fiuhbzgNva1Dvbq/6rV2bJ
z5LNh/TC9rLaadq/VVD/ErWZkDG8S2U/7OYeJX7RBuZpSrzND9fx50sCYwRd03T4fwlxuTG0Q3em
Tto4MHwPApoBt0eFM+kaQeysHwzAoWtRC8x6wC7EzDgZj/quWC2iyQ8roE7b3bRKlGARDefWHO5C
+uVBF/5j6BfwBUrvsYfMcfCZ4hld8RT05HgMHh2YCRvHmKZodVZpsO3muwqf7GlsI6gV5jptlres
IEyzs0GtKlItNstU055F9y8Goz0GEiaCP5CNolaYS6FCZy/QofQ9JoncT61tILPj/77P3HshvXTa
q5aSuzGZfDqtwiQwE/81ZV9hNsj9wG+yAqjAoi6X44TOX/81y2h+sNcvYJI2ITKvienVJNfxyLht
1oujgwehSwM+WoZ3ZVvUp7lytsMcLMcfZX1vWFVcJwOzTtmhfBcp9m8GgkbzRUBhvccP+JROuEQk
W8FWNMP3EkBv69BKxwNpuKyl/g58xkWNwlPq8zKA0oKH27aL5bkKw4svdRZ7taEP4wlbHflmdkjD
zqzRyQX6bNHiYvHuw1kwlu/SV5HNhJRjuiVjZgrYEcjFnRYLFbh78LOBh+EB/8e9tAMBTSzyhCl0
HKocZjKTzqU8/RxEs3CvQ0pfcSHc5UKn4KUpk+SA1f5eEq76OGP4fRYRCiVg0e+LIIi67offP/+W
ZihUAifXsTP+mhrbutrW4D5qj+ZVXwFEawkaOErJiIUEKD71xM/iNDLpn61Weau3/40qe6gFQ/4y
vEyumyMNGfWXjQOBYNs1c8dhuDCJIU5w5f/io2VUjNtmMbv50tQgaexyvMosd/bABeUGMFJHXJ9D
d89PrBSv+1Qwe6GLhR+B8EjsrRvCBVh1c5LGjWtMe7MykuPgMELSLYIHFj4goIE52qDb9CnNvt0E
BFPbEwa8iA4/4yyfhNYhW36fs+yWBRXFXF3bOf3uEgJG3bnEjWiFJ89rgwc7MvwHP8svqPTDQyCm
Ngaq8otEEvPiJa23N/zGubQkVG2kHkrwry64ktZwd0RDYVlKxwGRTvEOVCyFMjLM8eQlEt9r1cfw
AUIAM9kv36ubSyqNEUZyAj6HEILjvIT2w9jSmp9VNL54S0xO7XBLGtQuUUviemD6h3JE9AReCuu4
RS+nrv42DqcIWFkd92V4nnJXnqw6es0nyzxOVGTsExJzcWh5x2q1MllNWpFEhMH25xf4CJtd0MkD
m9KUbfLyKcvtp0JL9dI4jX9oh/RZGsT/5cW4kPLbNFeaMnAkzeK5kma+x4jxSprSyTCc92Qsk8/B
s6dtrsruKrj6Q45/UQ45O4GrkB5pGVuzNcLfhfYiwECbk/GQ6YFuFYyfQwG2EyBRJQ/z0id7k4Bd
bEV0TVXnz8+TM0BDM54ANUV3d0LHAj1LnIdz5NDQlWpYafTOcGwXnqqWgjLOio5TOL62oax3ikwI
llX1ZcjoGaJFfSsZZ0lP9Reip5ZL011kRHRJ7iX2gwzmazCqNa88cvdt6pK5Okz7vLzJ2UlPoavo
xyt+k/apy7pk+i11mD5ZY3No7D7aedi3GtgETaLIhKkGIhL9C9Xp+Gwsnd4jkf9QeV2Dk2nqtzp1
8dAWh7QsxCWZSmhv86DPpnjJtDC2mT1Vj26SmXAAaUjZg/vimehUyBA1bpm50FAGYrMJP5cmxRVu
OCYT0oRYLIRWRYHao6O7t+mMQL4pdwW+iaJ9sIZcvsmw9NgzJ3urdY9egLdtCdv+rbY+tLQEVDse
Dx0yAtCDq9V63sYgKzrf2EAQ4goe0rHw9MsIDuAylljOR7O1f+X2AUeVf45GDU8ymL1LN+ZnI7I5
fOVYXwiNuCaNMh66gWwxlUV6L3WJ6YgG4AaGbXfo3Ny5TCrzjgAHL+bqsXa80XnrWV+oKr1ll/np
l+AyAkRtanaRgBxWpO24GYirPkxt3p4qtw7vsxK3qFjuSkcC06o972hKyWsZGOlDti+EUZ3JdaSf
DvD5TTj2J1vfBlfq+JbPBDWnKCPrjBVHFUaPd2aIWmd5dQn6+g9xmAY4zI4k20J6H+XeK9NPu2zU
LaNE3C2w/Le1cMfY4oS8LdJ5JvTG27HhBzt4kwXy4czfe3k3Ah9KBES4gGGbTlEozh4iKHcURwuJ
Igg2DMf0zayXtuOvKwnbus8t878B+6WZBt2bac98Y9jv/noQnnLVhW9CB0SFM2CeA/EG2woL7Dyz
q/e6+43nnLmTZaRnyEQIywOfdpkCuFkL9ZAu6DH8tiH4aujfGgZgnZV9Y/oj7a2O89Vq5ra2HycE
z8VWLlHchT72warTm3nkokOYxXtWl+YpcZoq9ryuPZaaBAB2O7YpJDmJOWikXf+G2ideglnQ3Gcc
52NJQax8Vgefq2Fk0b6pKZIT8WtJSAtz05SrnDTU2iZ1Tl69oL4hzcIuMv8MFaCMUxDeXPCC8COr
k3NeofddFoXQjNT3sh2YtkV1dSiDfn5so+KLvyUh8pcJexC03peKUly6mRp2eTSlB+59O53M1sfI
3bDX6XM6YyrWMO6ObZ2REmeaw8my+NyL1N11Y7A8VU3DkJwMuW2kMzJnwYbtK2wpB6KN/4Pmlr2U
5ewi6ph+NUJNce1QHJoJ1m5ef2g4zjW0snFf9y7LmJAIPeXJk8LoDuzK481BjwfV8+TjVe7aU1rI
Nf4dPRUKYb1noaltPoIrq9PJPYbLygMajKttLJeC4xO8JNnVBal4sCSXGNJ5dc7yuo8HPtHc9I0r
1deN1BZuRjZiJREOJw4JLGmSbOnG876zSVv7oUBVYEY0p8HvEVukVquxrNsrXI17LsfXKeoISA2G
cDerLuIWnF66vgtjeugtfzMCbpGicNL8zUHv/OcloF962xQxsNfixnZDvYHB+lkUM7qqLFPbGt7+
jl2SSXhSJA+NQ4xVkNYM1qgwYmKrHgm2lo/Jb1oQE3SwQRxrmhiM4ZEINbXrnMYluOeDMR5xsDOj
VADBAn9FJqiyutjVVXv9GngI9HaQbXZKsuBjISKsFkH11iTmjd40azGrL5nuJc+nPLgaO3DEUyu6
gp/Nw5fcTg1guZKxQiDwfQPagXqreNXJ5HqY6vISaRfkV6n5kJMAO18p70bAwsRxnjdEnjnd+E9L
tz8ru+S7b/wvkZY16kfc0UEzmg+GnsfNFE7RySK+LS0SFBKDL4nb635bmY18sMtTqj7H3ljtisMt
kPyoRWXHuvJQexbOcQHXRfiXmo8YzXKgEDXmKhXuuhbSpOWj3+x0+GdcovbsgVYgxNs+Jx4Zm2Nf
TpcgmW5uMzK+1dE9Ik/9qnD7G/Wz58jsxQ/T/Arj5Mk0mLd1qn02BOLDMEoHH7qIe53BlNYFhV7m
Bpc28xmxevgvGwVKCBPXMrru2Qj+mu24nO0yRdZT9DxLhihm+zIB4IORwy8ldrqTfpWe4Dfmp9Bm
bNfbKXnEhg9J0kleXbSJWRC1u1l3nyN4v7qwnoA2ZSS0bOji9BCT7cdBQSSxWtE82q1ZIFYV0Ne8
knzU9cQNEuCMWBXm48h0cQul7D4HA6t3KsxjGmIkc+G3ZH4gsBNIkhpd+6zacERi68RWa1EghsPr
Ei1wjkakFX4FrteEZbizTS/fNWXd7UenOg4Bcp7RKz45qu1dbTUL0vMJwXcqT9ngxgW3wJPl+m9p
1kiCdFqDwS1B2T/pHv5bZZCU3lK59BVT4sghRg2a9zYqs3dfVJQ1JKvHNp/3niNg031PZTrfZ+0h
TlPqL+Fjr1kr3UNRekdn6r0dzK5/vRn986rZRrVa//F8gjkzPe6jrvCvXIZRWPpgynrh2++OyyA2
it5IN/wqJ0TTOkKOMFswT0P5YGu/v44NI0i3HkBXWE2Ha1t2Xww+X/gkPtyhnk7w4igFs3uj0ZZy
/NBKqD6y8RFO3/IrSbV34p1DHNG79TNh4qeoTZeTERQXpeQ78J0KLXDEcZC1N49X/GwYEwmfAvW7
HmGftRgRB5hQqTeMf/gSa0Q9Zd8FLxlAc5ipe4PsdvzsghWvpmErkNvPlEu3PB/s2FVLvk9pO/mw
H0qXT3SZaBsmvvjtB8g9s5LI3cxxN2lQ6OfGyF9mRem5wOo9yI9lIMW2EFgZhYWdyaAlRKMNJ0VD
wKixJ75o2qcl0rB07NjdxlwD/2mPmY2ypKa5AqIUXW+jpzDmMTEN9mn4Keur1ySuPdnB/EtNKFkC
glePILtJgtTmlke+PMopdJ/Y+r2nqvYVE2wOSl9292Row7Nv4qK0jZCKjPiiXnT5bztTJy5UFQTY
dOcGhrWReZ9d4aXkVOoDOihgUFuG6aBOBZ2YYZbDzTLpv4T8WLGfJX9xnSCVEH69dcUCnM6oi5Mq
xnsTaudpMBxn24ewY2aHtocZDfJIGse48XPDjGdvIcwVaPZRsORwtTPbJQDV6f7VKbd+K+2RSA+g
H2iwPrmpnGBhiJHTHx6/GeXeFecrMI5FBrsxRIEBLVD06bVq4OwuHOhMqhAsoyf17ZphORpWLH/E
w4cNccKyxiqpeP/hc0rpvuQTfo1+tM8C9bmKvNe210lcPyDqYViePav1S+YDEA3G+u7VLFBufX7a
7atpHmFsRpyNg3WLjDiQiAlwWuFWIV8qw0WxpFcbUUW9oHkefTRJQ+ugHy15Sf2o3grRBdvWYIW1
Xf5tKHQ0Uf/Lki6JVcvXDMlRpPIgEm+AT9/cxORIOMnsWBHSvEo5b3zKikmivHl293tO3GM50+uu
UUdxDlLnIOtpQufqkXdFK+MbjShn55vwoqcuRIBr4/XegCQDYOgP/7m5n8NNx8lhgkOtqHgwHtq3
2be3pe0d5CTPtK0F4dQBolkT+QnJgylxP03Vv2WVC/YtN96aSqHl7yX4F4gtG53BHpvkbwfaHjL3
awD5iCYWJJ3K8b29ikDOzEX9a7IprNOu/eXRGzGoN7ypPvSLusgGCag186e6VkPnf8oyKoWu+mBN
frpQx+g/Oum+84ffY4aE3LaS9ygp/pRz6R5KwyR8D/YQZ/wWxtzGhslFZiVFtr24G7uwnmFyETtf
sjTJn4tLoCHBunjJcbiXxnNg4SfxJic403x7Txe/ReXcdHQIEMKK2j64xFJv0rB4c8Fd2xXeAxra
K7fV0LHLBxlbxryTA3yilp5lK3h8ZlP8lvQHNyWpzpSYDp5Tftix1v9VBiysVCNM4Zy05h10GD/c
WSUBzVj0UdYPSLvoX37LcP4O0DV1De2DsmOrXRbzKGrDO1vWbrBSiJXjEG17usli7v/5efKp/UHH
YgYd1laPsgiDXTq7Z2oGGwAEELOj5XpnSJVIpXR5kamN7HFpTFTAwVNb0qVRwmXeME7HcPLwDrbD
Z1KG98AqV0Ynt3crGs4L4xDkOET5PPSTQvNIm4XLNMrRorW3Q34WXfcnDSjk4BTuRa+aqxWco0l/
m1VtxHRTor1Z4A+Z8u/UnYZTSXIJ/bunwlysE/g3ZCR5EbuSPSoMnIvPLzm+lcKTbx3CB4Z/SQ9+
WWO/qK30z4TH9oNKBd110Fy9PDhMyfQeUHNvXRC3NLyp7FqHj1Z0s7eZOtl/lgm6VGkE5W1caDn0
hg7JP0YXHiGeHcmyw7fGG8CDU7HdiROKHBv9LcLAKQ0dFCX2Y1oG+KCYd4DQeA8BkvrqFPSy/jQd
shdq4z+jsGFja1ZctXYXPHBQk7HinMF+sVHNyV43SEuXwELdr+RbFs3zoe+GpygIaNrY1WV0jPDB
rhBqtrgVr9XIQmC80b96lLSzZXByNNxmW/6Mq1prWw5KbvOM2yc0uF9cyVDH4k7cLbMycChpmBgG
rr85wbxT0/LaUDUSZ1uSXURa8zV0vEvUdHeqO+TyT4ZOIGsZU0/eNl2YwawBREXhsiFLGkwYF88Z
EXnTLc/+PDIZINh24e4ZN4N79yfkbW39ampAgMCics4wRCsZoSA726DD3rfGk9NCUWPjtTsAuLK9
6al61ubYgaMpy23xWAuUrys1Ic78MDsPRXZL+xRoqdKfiW1+SxslmZi5JHGP+Wa7sQARHQyzQnk/
fKeTVe1Vds0ViOmsVMs+SD3SDIepg/4ILK9PHLGP/Cw4DKy/okqrS2NWDQB+RKdyiPZk0JLrzuMb
0p2Sujg5E+K8sREs90ahwEn+S3L931K67t0zGedExXwvJTfJvORQWLtWrr9AI8nZA0wN5McTxmvQ
fxKkjm5Lpx+Zl9J1xwbQz3drCUm/tu0vX6Teuc6Np6YcTuPcFg+VaY2xC5fYSnqHXPbumxVRW0xc
kq67ugaCytC0ymsTUVEwWMJ2oMe3SSHNWKQeL07VnSYCRaYxNLZ0THVct+K9iMZnv0d7GvYM5WqM
sUyCqND96qupSiSsEhlliwJ91j3hvPli7xWE6UvQkZYxBm9Db1oE8LXjzjfb4Shy++yYxYGzrjk4
RvQdgQv9qMzPNlNq79APOJJfLfc9vtWj1ipjaxqSY08O8MQ1Z9rbZfDL6evXgJ7zLomG+dc0AbfT
jDiTHNGo/Tm1CUB/nb1ZigBl4N7lUQTBsM9zO/20RLjz57q+BXV6ZCy54UGE8SKyY5N/KMrKa4G0
ejHowWq/OtODX02B4qLJ3uwsKjwIjJsagueud5gSTpDxCst+NtgjuR9ar0WScB51zQMBog9L1mO+
jWaUtfjlepf/U0deBmbP9l/juWgn/b9TBwms7rCztSWZ7tZM6d/XyML4xABNOanN/A5rXM0s6Shb
7A3eLLemIqylTjqD6Y18Hm3zc+Gb2ycKS6MbTH+BskMdrc3l7o/BXQ3sW/3c713hcYj5ch2GTOja
rABP0tnMbHlf7JZWFZipgt8nypPP6PXoNuGJlrqO/ck+pMzetlNaLydv6PZdoeoHtJm/IlGEGxfH
xUB6yzgHr0q3b/YoX/wiwM00HIlchvo71adUmeVTR5rjU0FZ+OCZ0UvaKRMJO325zFePHttq6/jG
jdmX311rFGkXNXLImkF+CjKDLpnNVRo9QvPRgKDuLDbvcgif5rp/otTuY+jkp9BIrUejNMkK7Tir
6pwsb8e+1HRNhJeYT7zDFMCr552DZju4HdUF1nbHn9cL/QJxTEAn7Gr8LSa9cq97DJvpNmlu3Rys
S0dEZdXf1Zp7Prv9h/yT16bC9e5/epEHksSsSduQ1ctie3xuOcJr7uk7Q6kwlrQhw5YWheUzxtYY
kdAK9EvE7UfXeGMKc5t4i30XVr4vmjyNI1UypajVITR4PMORICcgezM+CUYMxFmZ+wlEYiCq7iEs
DWu3hpfmRQTeLmDsX/Rx1TEe6TP3LSV+jkONPaN0zkVA6WUiTDeYiPYFzisqOeCiQXUYLba6zFsv
HVEprsu+ZlsnIGjd2/NMH8y5JxnAxlyyYKLRTAEYH1DDszCz8ZvYcCsOsgYh62RutMUO3VrD9DhF
36ojgJNkwFe/ZaGkzjRtFJdKt7T/VQtlbKkZT2aG/+4V/8nC+TdpcekC393NVd7tQihh/DA09XDI
c4kt5k0/WcE9SAO4jRhxNR3aqH+nv1Y/jM74HnSWepg975ZzK2XWUju3qMaUMCV/y8AeN27jERpm
EOowT+WXrMt213vPpMYy9J2St1CHz3OCmX1JTfvShfPJ9ieXmzEBJZZo/2hZcHXQEOAVgB1IdeOh
mxyeBuXuEGHbzuX8pSw/tlRXx13wNQeSfnv1FVnLcQ5JFse7Twp5a87gI3DEyhz6VSAtZ+s4+AZA
AT+qGiumPWimDbfQTO58gntEsgTL2P1BleNRkRUmJk04RWo1W9YviVLL+GSk6+TKCxeK6g5HdWkz
DgNXoJ3HZSFyPAjlP6P81WPqbYKw2wvfedTlTBTjSqwOcmYuzp3e7wd+7CEJuFwOpEsRuxNDDOX/
6j014Zh9zFpMWII7/KkVYnmTW/0hbMx0W3szgITusZj1XwPYBFEJ019+IA+wpiR9SDy3ZvMc3bVO
pzcGXnvPD7urP3qPHiPEpSRtJ3S50IJcfC7rIKTZ2e7W0R6C9Z6mT9ljpcfA0Ysb01oIgmP2bOXp
NexxgVsO9GEHeN6YoYSpi2Jn51F1kvnwK1kZ6sqdDrnkAWlqEiatUCQVDeys6R8YrgEqTTBy+Nj8
Q2LiSOlJufjP/qao2V3bathZPnZHekDQoP2Q7piYjgaG42Wx+5tqsw9Gfv4uzz/bMjKQ2QS3KvHu
vWVfDNN5lj3hoHTorl6KjMGy6QXJOn2N5j+g7fJtt9joMggAsypugL6pxtiJfHi5Fu9bw3FkkGQy
Ot1HmS3YpdA2Ubsie5XDpHDXr+aSRewlK+IgTJNUn152cUZC1GEOK+41GZE7QTBBOUXEnmSq3dM0
CWNuezjrs+VjCMdr20zVua/RqqfA+So8SGmOw8Li2uUCYKbdjy7aHwdiogTOIst9lHXE3ID503Yu
ohaP3/ApMy5PGYYlUTFcSXCxJ+iSgILsRYifeZqjDWLwr/VX82m+uiK49UZ05uK1o7UHse694Dv3
HYLpfToS02qrRpyTTfd5HN5NRps6M17bEStw1dmv5nEAXikzcbUcRhUwhZuTLIZtMfjPETCQ16TC
OZ6VRYz4qdj3fbZPVxhomra4nlNFf0CldGZHy8BiwTcYLN1VQzXZrSWwHfzM8vKYq/lyU37GUCz9
gkGSb51FgpICpya9EEyqgjBMkZRGrrlzzYrYFRL4DtXgwaAqiwiPLpImwPh4NOphfWymu7Om3MCM
Oegn4ruuAdjnfZJneWzbLx6yjx098T5uk+aaZEPGvMi2TjllV21hpkCq0SgEUlPZktpE2NYaZz2l
lb7YyXwueSZbL4RcnNLBduAMTwtjZ8+lGTOEc3tSISh+0P8l1AHHibq9ixZ/6wDZHqqS90wcIfIg
Oo90t0t/JyVw36Qqd07hQugPx2jrAx7MpM8pd06b8Jot0cztKiP3m7d2C58DSdBsNruiSG5j432Z
A4/Bw9ql10vD0tPMFoT4gkLeLKbyTwLLp5CPvnXJBEz8PBRfcLkh7SRztStdkoZtrB2yoLMbJtU/
d9HEI5rz36zjveaq5hQKrkLKHdnplLzjF+gQSR1be0l2hVUdC4YwqhVyO7Z4G4Mq2RJHNGGKNlEd
LVsmk8Gz6cJkpuKKM5kX/O5OxWZIBJH2xhtixvwEbJbiO1zikRgqh74Yb/6L7aytm6w5OuN4lk54
GCqGCmrOeE/sziXfqwI63fKdQbwgRrzWL0Uy9Ae/f5O6WWJzCRCbZwWN3uFqDstbVHtvhU27cCnG
A4KCWAU0jSpYPUTzfkWtnR3V97j4HwvTB+x/yHem3Hqu6sLfeWRWbqLc/85C0s7JXml3su1BNpCi
sQ5vm9mJ4S3rTc9tJGjrt2HmkC2uWIv60GJWBzjnKCN9qnJ/1zBeptJqtPdF6iFWNQ6Jh4KJ1y4b
ZwwUaXOtG5gcLe9TQqbGR4kZrmuKvw2CbDGlwdnxmTpFFIEzx9VAH3THnfjUUi6+L/11EIv69DIP
S3ZpIrM8UYtF/DP0+Nlrr71ZXqAKcReIXgi+uTvSHi42ToVE8AOQOgJrJ3W4fEbzwCU5CI+tZDlR
domNs3TtlzDwmLXCBno6Wycjjw4SLkdYYET/03A/jU1peCevQ7jp13a2zZEgsAmg5SptvU8zT1wy
Arm0Zf2Xzwmcjly+WmZC+8APPqQrD3ntE+9rSOuJ7hxe95TGsMNYmNGe3iaM5A7018VuniokMMr7
MHO1Z/iBSYkrN5ESsTt5v8kQnkDM3ufoMR8b+xfnBD93gb8sxx6+EF9ITyUkhwCMOSLHdtq5Iyhe
czmU4Fm3HRFzsTVIbksED6xQMDz7hfM+qk/Cl9CAmKI6LLO8s4pqAhdywOsJAeOC4jRYm7UMmoYO
Go0GEytGsAPc7zalyH/BkbBITnoTc30b6RPvmynZNxwzu4xx3jb1R9DxxZVH0L+gjHpakqWHH5FR
nVbPix9eFWTSMQirrR+JbenZKFbKucGzRElsQxTwFhSxY7eGZ4HNTToEVzXpNnEg/pDbwXR62VKG
P3jYV9gYMjqp2rirGahH2kUMu/HWzK2z98Z62rp+RcZyu94MsIMQxRdRYNUzkKCe1FOYRD1THkoh
bJCJvmpiMY6mizVztHoWtsm+t3jHJag1jP2EYtWGRswHTlgngkOIxrCyOPAJrMd6aUQ5xjrau67d
/CrZF+ltJzfUKADzzWw50jUYBLDerG+OPzEIpU8/w4eIXTTFyWrRvkTjzSTvM3Z0Q0Bs7zFaS+o9
yqvvOoNGUdpQAATxfHvwv+T20G6yuahvdWAMcZcBkgmyIngENbUPNX7kEj1VvIQdDZaMV3CJ3GsD
Y74NIi9Olc9O4BnXoa//JasfkJv0bP4WmWY6p4EPiWePBMSzCMR4MoByi3Y1ydfa37K37XIHXE1K
kvGxQhiz0MAtAHy3nrJiDzaXIhDtMRsVIkb6aBypXOAaZHksu001syxr4hwZAXEbG6lcNHMzYv+e
AXVz7yIMzB6+rDWQ6UcPXK1pknpNDhvWDLHMpVhZujV4ck0Y61bNX0OySe5WEm6H9U+veWSps0qV
C6yMC32qfvGnk9GN3qkW2SP6Nn+PgBtDjzDFaxWRd4blyd4Kk/XyM1BTCAjTNR/NJCitXBPTGMqS
nVb12ckjTu0H14oyCgdsT3Nuzt7d/CWwLM1EPnl21ky2HyxsQ0xblQz20QvnnushGW4/YktOght5
MN4+CssHf018o98N6ErkV1rPNFfG7nVY843VMlrHjMg4j95l4AObTBIa4JthnMwHARxar1lzP98O
YTb0JPnXuCxeJoHvjBmOG9fBMm7+p/7Wq3w9V+Mzze5+D3kSt5UNtcRUiRkrpSdQPfT0ECNoUP+G
J+8y6XCJUwSsuXl9T4KeuWbpDTVP1V9IjPOtiJb4aiZMG5vcYGL4iCFDx2vmfzpQxdPEy+HDbN5W
WY5Nfc3xi6K/asASvigk42DbQNPTmCT6T68ZgANhgJJzGLfVKiptV92tETRfINLtXfITJKig5uqQ
bMGUkMFVicGYJngFnRyiOkTNubVESnCB1x5lRk7hoI1Piw4E45XmPlqJF09rqiGv7RUdOm49Ag8b
4OYESK1f1jTEvGdADEEc2D41TGRra5O4pCe2xCj69jOmvnBXkEMSrmGLP196ohd54eYDGL3lYSrz
D594xpyYRn8szxO5B75M54dijQ/2wIAHaE5S/tMOweNNhNmbDr6cMIXmsZLgqsg9OB64qM71TqVl
/5caikTOas18ixJr65KzEKNZLuiBEU3VI3GizCT6DSjkSKAH4WCuh2yb1Ll3x7YgcbHJRYFqALhD
OEvKJHzAxBHbTWAQsWsRhLPvVi0tuZzflW2vEsYGq/nCkhhTzO722H1xxf0VzhaUhTq4cgACgTfl
8tCurtqwJZ2tH/tnpNPTLq+D54jrgMeNpJ7GQ01iBBx1uprLAguiG3rkTrx9BlebF4xN7zpz2+3/
cXZeS45jWZb9lbZ+HtQAFxeqrXsenNop3OkqxAvMQ0FrefH1s4DIao/wqsrsGUszJkknGRTAFefs
vfZQaB8Bowv2vj564/R1UQ47rD5+ap0VRdSdjL0rGwcWT+rVSmZzQDslu0J2d5rnBZCgtnkXXFBr
54gySUuMWQsHwUQOkJ+PKxrN8pYgE9/jd0N2ugWJS44SUzTtLWOteZQyS8uqt7WZPi5nleFTDRlE
2GxKPTxq0r83ee3NclguquflYqoLOvv+XTBig2i1q1PhM6EiTnBXWZGl56qX1PD6LYuOD4Mj55wR
8rDUHB6o4Z4mEVzfDU1m3HY+ujulnxi2ESbP77YuUK9U85Gi+3p8lApOlB5TGx/tYZ4d1KfQAKan
VQEvYWF5WeiAC0l18Ks7a2K7UhX+x9zUziTLRXuTMcnus4cUf8LWCCY49Wmo8fn64LuXD8xzdcwa
A4EzqtFs29sU1WKh7dtqPrpjefvGcG3DQO6FYrNv0/wZwPy1VuDvqkmivDSzg8d6isIcCCG/m8hB
btfefqGk1934jQI5875FsvMccLacgFinuxtNDHQyNYrV0Zyd2M+DnEgeO4OwOg2GV3LpDKtbNWpE
GBYFD31CQ9Xr0wD5x9ZB7HPjlQ2nmyzQXjkJe9Rf7FB/8I7/Le+y+yLK2+a//n22N/3mLvJ0E+Qx
+k+qcga+FzxOv9KNA2/o2JiPNQr1+PtkSX8dW7A6c5tmkiKO8CbuOX7x08lbhCeCEgpdM0VgJGW8
3Z+/F570D29GmoZrCWk6bEWENb/Zr68PUR7Mb/1/pWGvbEtvZpc78mmHTJktFEckR4l+xkD8yI6E
hJYaeBTqK0pBUM+M1szXDeHk6JbhvhXFY8KpdXKiJD/NSmhKzQ9lmCQXm0pZ3hMSK1VI9Wn0N0Po
5mtHAEeVLCcxb1IWjyLztk2zdo2xoDn50kFE2dLpNKK2XrVurHDks3AaEtA+hkwe2pa8YG+6kKsc
/aBz/0XvdXdviBK2YYbUiCmn44SnH6tnM+hL6+SzsrZYAoIVmmD9qpURo/vQW4c0oWtgFaztpcX6
J8CY/RRIyFNDTA69TLVPEBdJ3T0Qm5uuhkq7iJFmYRaOEeInPfoweSwt7TTfIB3BoRIGh9h2+0Mn
24Ovl/Yd2REfRQ3ljfCO4hiZbGyUTzJcWbu3lCGwFdS9ccldjvOyhuUqrLHZ9OY8Y06ueafP/cWc
ADMv1oIXiihpQM+cXTdcISu+DA68IruhK4Hk1tylqY+grYjdg24VcNHY+OwEQ+mGwk+7Q/xgkAim
f0ytKXvQLPdBVul0LihGr9tSYpqPyp5jOgbmiXCYxUb9JfHz4Dii9sUjQQiKIVLtROXwG1OFAUWX
t5nEFBEHI3OP0jd3kTOMJ4I6oDGpdjyjFNRWmbTuMMAXXwhfC27cK7NE/orQICIRJ9zTtbRePUSP
a1eUL5E/JieNLiWqNslx7yenUE5M9JQWi0yIJ6Hhc0qn+BO2kz30AXeDqq1FISinD5lX1CsM/T/M
UoidnnEw4UdR6KeT+sVz2s9GagzUPimFDSrVz9Kus4P0s/tuvhXb/UCxY76ac0CdTdGmW3KyYKy4
VUoyD1o1KoJ0+/Wxw5AXOAKK0vzw5TkMBVSMFDnpywN1R3PWdq/U3repSiA/S25lW7LEx8tGmLlg
SWpFRA0iozuERBM+NGNd76WBzG1sKPm4LzJGP5DTiA5dR66KwCFFT6WPhSqqc+HZ+prEY52zklrq
xEoKFQhpG5yT+WMzHNEOZfd65gT70gb5F7vq5BHZcJPaiMfC1j7YRlVvhVZ/r7RQMLM3zAAFVYw6
GYCFFLV8YL2Jqtq/SysO/a7z5+gbIbdB4WOH4ou9awefOIchcc96nZMT3kpgURQLH9Cfk3PievHB
lyCyOh/XXg98ySjj8i6xflRBPzy7KGksow02TUKVDmWmdYxiQm19jC+J2850DBS+jh1TC1TOFzco
6r0regkFsXtstKA8j71NH9MYt1FJ1k9b1tgWO9B4U1GnpPwwkPmSACiLQo6GpgIr0bTxRxtYNOvi
MDcvsa0Pt2ZRbNIEbmRs1kuNiST7PgPVVoRy1Y7DcHRANKxpTtdbBKOEatjTF0q88A51ciB1Vezd
1I3WFinr6z8fnA1g++8mCseypQTUb0kdW+y7iSKpDUG4m17sURSsWPrCCDLy+FYnEu5kDcJng5J8
rzmOccwQfC/cCIv3NCZrz9Kjk+i1O6Nio5STA/lCr+UH1cS/eItidsL+QuqXeFQtQhIlLl7pkqT8
7i26tU2RDw3UfjRic9MEtbEaXBp4aL3EUU/hDndZFn/3GcplklXQHQWrU7Li7vt4WBv6Nc0pvYeU
D1f95La7vh6ds41YLSpciHGDaVDopl9FzZCAIxb0lDoL8RezoIF1+N2ncMlg9DzblTrJXda7vIFS
Q0qvq7FANpZXZxlY9xjwbsj9AhdkWPm5yW7LoidPCUMWMbC7aMwlHU0EeYw+A/r28lnWUbT2xlfa
SajmigqG35DhCfvzQ0K+S0bg+yaUQeiuJwzH9P7h+8aGqPmFX6OEjwmJE6TbrptSt3HfD+s8qHDI
NMPXMaivVevWH1v7K9RmEKZ2U+/aHGOH62fk9uZQqvyelOrM+5BXzhF+yXhyEXFv6oSp3qor8lIj
IW5GP2PDkpfWbS/xkFk0QG/KzDF3/VALiIDZTrCn+ODb4/d+utOUO17LMkADDbgyiDwbtyxSfx2w
ZJg4CCOo7EdUk/Y18VA/l1X/++v4H8H34v7XHImvRalq3H7tz1iJ/775f54QdxTZf87PebvzP3+7
dY6+1kVT/Gj/9FG778XlNfvevH/Qb6/Mv/7Hu1u/tq+/3dgsVvpr971WD9+bLm3/nocxP/J/+sd/
+5+FgVjuHMXxrw35H16bkOUcNejfIkF+Pu3vkSCG/TcWpJYNksczsdkzFP1hyTeE/NvshJ99+iwe
/54GQoSILrCxGmCbDC458RsS48L/+ndp/c2SFjZs08C8wwrX+H9x4xvzufc2wkjX4qyc40Z0VIyY
zN4PghMYpE5rOvuaoHde53WiDk0bHHCYDuRpZ/kmMyG8uoKqn0cuoz0Ux1wnqXRhODWlW2292tvH
OMzOWpr8+OWb/OOY+3UtL34/H5d353mG5+i6J22+oHfL58AaZeqELdojPMPVVOC+8tAVIHmxDlFq
XAvpP1hGYQOAjrs1qmsYuMSN7qlxACPO3GiTBEhq/Km+CVnSnfypo5elkGKZBL7fdX5EDBVAqgm8
sVn4X/7i7c/D87sv1/NM/Awu1hqb35+//7L6r7EsD3VhyOvkof2vpyK+VBMih8QpKflNEjM0wXj3
gEY7c/hE77q9bw1xpKEZEmcpmWSC9JahJr84iHZdjUBC5u5nD/FaVGjuOs+oQEaiqg993zwIRzRH
ess0RckNNEvdOVEsuv7FZ5q/8t8/k4Of2GCMZEQ3jfefSZhRkHtxal450PNdTaoU+kIasPoQHDpB
adQJDQu7xGBsS0oge5/B+tYyQnUapU8z162eXTyDRyczt15cGRfpPokoQukcJ/KBZQky69y4Iem2
/ckU+W0E+/Vomk+af3zrnDuSM4qzynx3NOUlIXSUocXVKLG521r8oDDTZ9UcWBn5Kyfow2OOeJqK
fHLuu3T8XFJHpiVnWRoC8QgaNQEKoLyCadyaXZHRyhuiHUCAVcVHOCIOPGs9nWHlNB5Ssjy8czVz
0xaDfgwlxgJ0TWoVR4k3Jz2lW44NSmwypBXmQro1DTo7bSY89goTwMkBCS44sWinDXizHPPOCgry
7mQR7Cd/Cq/s0NaV32KM1jzjUKngQtiUd14uaJ46vZ3t2Hd1rDr1syL09UAzr90aLL+kD4UVjID6
7BV2i287+tBrRXeONZluGCrGXYPhiVhGY27ZtQga5mtDApo1JhYTNWTzYOIUuuiVfygMb+dWzFfD
YN8MdkK8rqzR8CWkwht4pBRZlhQQWeaRFvJN2aN3yKLmI2CL4WYaXXkNjXJvZfiB/j8O1YUxAgrF
0E2p/376uQPuxtEJxVUT3al3qD+mbl3jwKZZ0qXy4DriAuEO5Z9qnkN2ogSYu2gKggINvfCNc1iU
uw50qcG0fUo74zpo6yAhRcCcCRtT7Z09K/c+/MXbnt/W+zPM9hiYHRKkBP///W3bmu7Eo1Ub1wmM
NAN3+IAm6850ErjsNsKGCsgCP3zAZsZx87PElBdpyWPjveqeLrANRD+W9TzeAvPQAB3XZIhtt8qn
taJN+leru38yIFDiMF36rh7Dwvsxuve8PKmo41wztnL3uprB2QnhuukphNgNwT+v1nEOfCLHmD7l
yckI4ueITcjhz7838/fF8jxZOCYpkSzkWW2SsTSf/r+Mtr5yWqYmfqUu7x+rBB98Dckzxs0bmTeh
rnUvWf8pKXK8A1NyDsToIeAW4m75KlXTbiOFfRfAhFxPqlsFkOVicSgrRNp1Q3BxFGsnfpwB9Um+
78fMOYiop74li0teUVT2DY+gVQPhtlPpJ03DI6TF6cc4CbW/qHGJf3KImKYuWVIYjmX+w0gmpFaQ
6+fr12aMvspuiI+DS1LFVJvOOo2tB9UkP+zCvYLrI4qQfvzn2DbPhkKhICJzQg7YdjuFg+oQOuIo
WiRxN5NG/dDLtXWlgZz589/G/seJ3HFYXDBn8J9DPez334a9qR5pZo9WrmndtchI0mCQ3k1O97VU
rQMQUdIdSekKdU5ibbDQF0fCN+WhMcW6S6x7Ayv9RhbjV8vt3RPqkGRtucVnqRuAz2dDoemaySEU
MdI/6pDC7pEWyg92G7h7PTRrYkPCklSNKNzPDrWQTdc6I4p6W+smZFjDyU5dprKTDl7fC4oj9Qf6
CMLFLt1DZI3JzcCim8H/gIfg9peKOhSzgnuHbKrFGiDuMZRa6MM7EkVL46p1zq0Zd8EtvsFH4mnN
52zUKO6JQtIdBa+RZyMFX1ODDlRv5PyhRI0R9c+/dzmPFe/GEkdwSuh4AEyPAeX37x3xpN+5yjOu
Hl5QeM5T/6DCac4wpx5ia3j1NY+KTcT64qTUhCFvUGy9FAxfLcPUp0sfrJmkiWrsECtfus4kt0BS
vYh1uiExuszALdSxDJ67nhR3toF0KhY1ECEm7Eu9fa7kY5BDDe7j+C7RcvvJRbGc4lickAec3QJe
coUk+4yddTsNyZ7GVPrYU3Jbea3cZiERCCPzIFVDp9xkFknjVFC6vzhCjd8rtcvo4ZDVxxaVYoC0
9HfflDaKrrd9aVyRA38gdz2ChxF+TGYDUlMZEmaTpuCB1BXA/yzDdtnehHQAMIOM5ZH6JfTlEkuN
Sa3tz3/DZZP/629o6xZjGhsH3cDtCaHr998wawMR6yhNrkNp4oYaEtwEFoV5L3n2K4wntaOdkIrk
VKsihJ7USwG3IL9zZ+/scviWZtLTuq+JFhCaea5dVCJR1+sn5XvniRb8Cv1zupOi1LYSPsA2afBp
t12oNrm5DzqpPwzmh8FmXkQ9Z9xMpY1lyWlftTxFqejf5NoU7XCvVptCImMa03KnKuxdYYUjSDaI
A5v54DfpBut9aaLyLdkihzRjIi/cGg6lxVxCOAgDdE0m5iBYHOaaxpe6JMlrnKjuhMurTBmaWXsU
rNXFS5IZoDhdfIt9WeIJDYZ6FXoyWDUBsgUgUchHoyLAkxulfzX+evL3moZ02S7pnFAmo5qA0PWe
YTa5iUcXSQVXLRmKC2yZHj1WCvCVOFesYSfLqr5RbyWDY1LuoSXRxTPz8KmdNMjJ4B5XIVW3sU4u
liLGHUHvhO+oRGjK0ht2Bi1HAEAKsWWAETGm69cE7G1oXWyUN4CBbnDBtUlyrxuf2rYyHsBIPEPB
0M9dcR97yZ3eaxS901bfhXH9NeoAI9+MmK5cuKIPQy/sx6zVbhMTAZyIRY9wiDIvyS6okNkcFRE8
d8VH6qXBWjUO0KUG1ETnFhd8YrjsKcC0NIW0yyqpt709Xp1V7NLALkOaLbar8p1ez3nJdNVXTe4M
J9NOxtPPa6K7jpm8dfzR3ASR75+MqNnoOL/urGrYEE1OQ1+rkb6mqCnhNmGzR5eGrNdAni4evGnw
r2pl2t0ptwd/3VbxB2NwatIOoIbWOIqnhEZdPZHHkqVTswvnylLlRHdB6JKLEJf9zomxxfOyJs33
GMDv4LMZw9V9k1hjvNYLlFsji17UCB9VbRiHjmbUamp0mD+juO0r7PpeaUBAazYNrJV97Q/j1Xep
pBtxF1+Ac5DE43s2yVMZ8mOASXkd8jktecGCdtKIbLtLV1kX1HdoISokVHDhehNj3+hg4oFghi/a
cFHn9t9JOEuP+tBcsj4F0OD6CEA6gmQmrbvKgaOHnzfdUTj6ZsQYWutQaedpqFDk6v0FkZ1537fx
58acXkGCQdNIYACoXN0wZxjICu17Wfsf6zic7pEqbWWRRWsqddDECLmnAl7sK9QwW6tovkmaz4fR
wXtV967+hOIfZZg+HfnZ4Au4JD17ytjDKwxWcycw0lDNxyVWFj1Jy2Oq7PuSU2WPV6Y9g5GuC3/n
5eHJLbrv5Le51BKaGNoeQQDCNpstsp7m4quouaQ1moKsqw+u4WZH4akN5YwK8QbzrVd59CCbITv7
ZXPuImqLuqRU5mC6X5dCw1DFx7KjVt25qQDA4YYl9pJZ9m4VNOWGjAR5hTCSviCHw3Rw8N1chvRH
kXKCjanj7Q29mpU7Z58lVxE041mZCDk6S9rrSFDTwdtGuiMdfnetmfaxtftuN9SzNiGp67twCpo7
maL8nkx693Gop0c8AHS1gf6imLE51PTxRfIsyrF6TmlAcz+MGp+/n/Z0S9sb7Fz6PV4x/V5NariP
D1ZOyFTU8iUtlJAugyaQeYSrw90LLkRQQiiS1ikL7dfOT6KN5Uz7qB3tO8TKWE2LBsC6RcBW4E70
mx2z3Ija+6qoyuNP/Tz6rrbr4wajFKyQOXEUhi8IK9JFYOVtvbD97rTxePHmC6ckSa1yKQqxt3OO
PgGUu35MvyEVC+6ndkChJPz7Ao2BRuv5qcibM+qo4BzZJmphr+73Rli/gGsQj3YgjqGmpktEvAC1
B6TtuBk1Dtsv0TR9U77m7IppThRovf40lQamKEZKw6jHY2k9hyV7oQSRGW0x40Z6k3O/rGWCOLpr
Ri26+E59CUI/3Adl5kPxcXLw/Sbrux5jIQOBvQmbvril87eqbN+574rxcwXdL63G8FEm6C4I+6OD
OH20QuTRWeV4NwYy8XXVO8XTIO/A0xBaUBnAIzCod2W8bwTBG07Y+KQx9WvTzrJVa9s8radFHfba
97A1zENXo1xA5HDTePRTDUM8a+GEztP1EWVEFsIsiNn17S9X2b1zezcKqHnsZqvbJYV2iZ5dbgqE
G8s+t7p1YxAObjJtFyWQhdNb3yxio5+39RB5edTMZikkRxUe1p8XwCUxvDXOdtT4Wjtkkb9c1N6t
Pue//gz5HhllN+htvy1p39JkXUR7EZeI5Shy2rlwgknd+iWybVv0+wqJ7qLfAMHT74TIDnGgqU2m
+tefd4P1Cm2R7Mo2727r+SIziSbrokxQMSE0ZUknz2juO2zp99E4KnxxGhzt5eKn5kJHeNGm4Vc7
G+otCGSgxl6jNgIvzXbI02e0n8+13dU7t6e5B98p3cQusPJUIQY3w9Bbm70RHZ2ck2WCnHcDW/MR
rYmxJg8jZSl0m3ejdejn6MdFN7FcvLs5DTGxJFpl3TheQ6SCxFzdN/kLJsycxQFJvsvF5ADWe7tJ
EKTco7TGfvv3uHHmYvB4883lWjCA7cGdyO0Y9nBtzL1bB7P5aDzGmLoPWsuU7KSOthsY7JFRKWJT
BRFcNuEXoLyfDKicCGC7Zt0n6l6PYvIcIGPU2Dg3jvGdBvsZsx5xVboFd8/p8aK69nDTVlO1kkHl
r0dpQ/auBn2dDgOpMnFxSb2ntq1hMdBc3mgifR28Zgcgx0LIjjy26xOIREO5hXmq3YSlv4KZg2BN
ga7CvEd6YAVf1KFecYtE7ofmaa+eSNaRRo82CNnhJm16qGP6zG2wH5tEIpVEEc4S5+QmKj/MHlq3
Yu5PkdDto/wV1MN2cPNu3YIuYxkRIDOj1STGdNmrz94N7dG2IkIifcQKdVACxzRIoVFmc6Q0tF9S
c9MliJbOyh/htkxfBy8gl3O5K57xzcvjlmvLfW+P/fncf/nnt1ewQoqDba+Fq/f/ZrZk+r79M2Wl
k0KhxuMvr50sjxEz/d3IHRI85/zhtxcv51URfNXvdQPcBxEwH6VgeEKejG3Fx721//mvLH95e97y
VpabSVAK1vwY4wOlra067gi+GLdxzBlCMxFhvcYGyS3ab/gHdto44wWRLK6Fh84cZiDt+OViEqgs
u1g3V1bcMuArYysUII3ccJFgeug8XSthe2k5+lG3QS8mXs+OQwqKYaX4GsaRfYj00LrNySu4TQZr
zmYh4HerteEjckbO5OXPy0XHPggBIPEwoiJyzcvNSK6WvzALWrcqjo81lLPd8rjlruViuZlZObgO
y1o384ss91up+8e1MkX21esx5KT5hZYnsJInCoTd8iorlbu3/AyGk9YesqSdSFNl8vQ1vRGrdNJW
bjYBQvsYDP4jaAoXCtkskg8sAPjL1ZyIzGnVLGKx5Y7lYrD1kmyTOdGjgMdKSI5J9tnMTV0uIFb+
cW25uWSDIDkiQ/ntMe5/P/rtvuV5y6PfvcwYEHHnNS5jzECoxbpzBEUEMQeHJNJ0p3nN/hS0Q7QV
b6HBHjie2+UCaBeRV2+31Ux9/5c3lz+0M7T87SGBCl1FlNLfX/HdKyx/YDnQ3zhEq+MBodbx89FZ
Vnh/XJ3MkXfx9swmSlpEs9nBIszRDIW/990IovzyYm8Pe/tHl8iVt5v/7HFLN+ztub988OUv754y
ePSvwYh5ZnkPAJSC489/fOwocALvnb8mJO9N+6jPV/0sybL98s2USZ9n+0l30Pg61n75zd5+0eWm
1wo2YFkx51P/vL7c/fbQ5dryQ0eQsyeKLPMT+t7Arpajpt+ZqBB7XbDuHyav3MDaWldsxLt5mKvV
YEHcnY+AcRJx83GJLfaWwceu2R0ZM1x2JKDQypGUJzNEOkfG+/OCnF6iQd5u+1YAQq4JCUczbMT7
k8UOY37peXhaUmksYQTUJfxjqmVImrQaBhrG/uVbXX6XmoXvVlTFE+qX/oAhgWiM+QeeWoL22s3y
Bb77+pf7fvmJyuUw/fmtv131k5LDJuq6z24XfHW0iC6WFRVHVeDlnjoXz07l5Ndu9I+jrwEUmKzx
oUgSVFglOy4dD7eGkTuKS2eHDbRDEEoPUybkSTqIZTYlJl1k5V2OEYnNZiym+kwL4jxWovpg3Wu2
b57c/OobJPwmnjoEEAQBqYI97ELjyzTjYKtCf7IgAhxEe+kSvT56mbxWbi32FFq+RNuosdRFOkm6
kQzBzHl0iZqq3hSighFF3iQELYclgnyKhyrG3eR+KRisbroU6VM04ObXIub6MfI+V3VuXIpucBCu
mf5BV9oRORylMVv/7IUugn0RT/vWJU0KDspGAW7oRKYhrGoRJU04CbscHpPuj1hS2NBrUr1G0/g5
h3SKMokKlK6zeaLDJFgbePa2bkgeW1jcEPnGg2eMX1HhgbvONG/nB01wrzebENNBLutrHKgXyy7w
FufOt9zP1BanhgcdA9eyo3sPVR5ED2DBql3Zx899JtsNzWGswQrwp6kK1OLZYL2KnoKZaUzBrgmi
w8DJcBcUVKsimD3bKirIRNQ/WArLmZH7EAyyEZW3Xl9y5YLoqPOvWk7GbF+OJPfl8Z466D0DUnWU
kx3izkovMTK4Q2onV4Qo2VPXBybLIvllFEp/qdM9wtbiWGiOs/U0vUCyp3adjQ+9nXrEXm4AkzJh
Kowr77YxqRnwe3ydHPOCbxh5F4b3HIHflu7QD1AQdJl10Lt6Q0ymVeG5vs3oA+Grd/MXFzqnZj6N
Te2+pgEOv0B0Ym8UQQp0f1W2Y3dKbAYFy2iqe9Go7sZqDJyRhneqCtRHrTayzvYniB89iPSu2jvG
qB6isN5bHao5B28CIlNKKKaiR5m5yTGY7a9OGrPRY6LTXIfAeawRWLfQ5+awqMN017UkCsXJuuul
e0r78gUun3GQcA2r3k8BQVND1C0ghbUPcM/t8aaMg/a526eJvJIF753SMCMoEz/OMTK+aNhlSVml
naCaAOfPhAfStytysW2LvMQepaAg+lngffYoYm98UHDfMi+ILrFnvNC/YQXLDn1roGvk7C4uY8WB
BWN7ZWZ1fjRq4GTljCp4nWg5v7TeFwE3RUW5fzUi+dms5AiP1LduC6XOtPCyi+XEDGKe3h/qYoSp
WTQv9Vhbj6JKzqmo41Ojj19BkUAm6kL7DJtrWHcDfSQPatNEc/3J1dLNoMcjJmuIknlTvAymSxpZ
NR4QRei7yBxPi5bIifpDSd8EQmh97I3J2yw4bMUXTBqq1Papmp7jMq2fCIONfTHeJ+aWTOXm6uKU
rQv7VouslFIxXVEDSvaug0AKD2Dc1dgXdzRtiNhD1Q0DIEAPH9rFrkjpH1S5Co64GVdwR8A2Ma/W
SWutcTnIYzt5ZFzBwEG3iAtJdDCVJmqESp/IjvWleWQdNa7yTJD8XJkAEBzoyXmHsSnGOck7Z7dP
0mDdftSKgWRgoJtnzCff0Ud/DEtny0PyrSl8jm69K4/V2HUPSA8eRS2oJ3Bz7U+lSbeFiEzH+eKl
E+rg0r10IVQW5RARjQXnAuQtQikuVqVpR7dJOmXQityvQi+wfjdPbaDcbVA6+8KagL+XHwutvthW
Pe50n16rN37S28QAGZWoTezVPnQtYOjmdz0+DIZXvxofhZ9PZy3UNnV9KIEIPEXqc+SY5qHo5edB
dPYeL8dDC1nBgjO8x+yJrrOgmpuF65697FNDh/qGTkN9yNSDG1X6ph9tG0NdPj0OPRVGgNCr3LTR
GrNrTe1YezaEvnccKJqxeApNd2a51SerguxN54HEWI3EUeWC91CBfijCeouw/8MkQeYDgmgvVk9A
R1HAS/acRxICatR6LYV+8sRHsLk7DVI6ymmHTHLqUTc2SXh5NMzsHe1sdWvZduWjaFxKWiaU7G7I
1m5kdKds+lIMqr66lOs6MTyylLM3A92DETreR7NJzqaZnhozDh+9wA53eG6r26qpS9D/Q/ismX5/
dUBmRJOH/GeysUyqr5FAW601NmbxCmdJm3DQUo3M6cbCHHScUa3qHoFzUCblVbXMaW5KZkI3N/o4
IWY837VviZ1f7vHNoD6aY/4dS3i6t2UH24W4dn3MT660tP3UsIYSU0TAuc8JUxYxIBP+HRn35TmI
R6iC1sB5AbOC0nASP6sWzCb615Vys/iu9TsCAKeMjodXczHmdyO031sywIiLBmjW2OLYNUwMoFAx
Erbqm221F0Vww02goldNr51DkM/DdkYtWuXExtYsKll61d42bWEJdwrRQ9fuJ9ZQ947d7m5NvbAO
o6vN2vWqZeqV2mNKtrMr5Y8c7NpLacW3CaQ9hCJp9NAg6QUnEuz0Ip7uQy95NUNVnJs+B4xHn/q2
hZBKE9Cu5DZmoN/RdmErLx1QLTnYVwDP65aqqLAPfWEPz5RWOHy1drqpLXNVmKCUXdue10rDK8V5
fZfGbOFdTFFn/ESIhyZB+mgyXurhGoBFNs3pMPAtbJUxfQztGk+Ojocy0TBDUPPHGi4pmfp8M1ib
necWVM9K16waOwBEVygnH7Ai+HT0wNyGg2hAaihKc7iYt6VPsLHehKuJlepHKdPnfrYkCUDMnl+1
axUNNuuB8SmxcoG4TCbbYQjuxprqJ5LRchVr5C9HbrofTEUyJhSOHqb3rW6/0rwzLjoYXb5Ik7CN
T2beGDhsgu9BTWeuoM90HclD8ao2PDne/YgLFAcYmvSAQ7mP3B5XCMM/SxiOCjXdQQiJbz32ykPr
NHeTQfKEHYwvQIITKshT9OTb3TlAA7+qLDXtJuXhw5d7M/a+RdWIuLrndG0REG1ipwHB09brUZmb
uJHEpMofrOrSvScGZ51bOYdLB+ZxlPhOhf7N1CIKyZ79gdmr3CTKWRsSXVUJISKcsuk1DKBjdfFE
lKeJmXeEi3MkYKW+KUWl7TzHCG80YB6HBrp3aeovepV/ccpy40WkK/iRAaFDkreeCb87TUHonUog
8IbtsK5HPbKJUiIMm4SdBqio7sRWHGyKc9WaeeXlp3uiVZIdQQHXqcprnFGUS/SJ0F1hlMXsEi23
QELWuKM6ysLE3IfZgAAiJgHYR/j7yQvSzy7WxBsrtavTYPTrYRiDo96qkIyDQd9D8vNgK5n3bp65
91Y+7HyHCkY6REdagntK2dRV5PSp8rD6VAwGDe2YtdFRhitMwABo2/xbcKkPMZqZFeb+dl9pDatl
O0kPNKt49kjDLmWxH6Ym/ixPnBAlUC+W+Kfi59IBVdvqiM9bR0eI5Ln35eip20Ton8YsLdepwYTi
0FQF50aaA2v6holvXzrjt8oy7ka1LQebsTpz/GNFqA0q0DthUGwxKlIVJydZweNdR5nl3MMb+lQa
yTHqSm2nG6IhFsUBo0X3bdcMvB2WVTGaiLY/hEb2ECutP3huh89bc3+w4DGPWg1KEzj/BN5uONjM
bXdQNP8ve+exJLe1dtl36TluwBy4QU8yE+ldWbJqgiBZJDwOgAP/9L1Qun+0REVIET3uCUXeK7HS
ADif2XvtQ1MPVBX94ljyxm+OYgEjiKZ8sfXsVgh1HMeQsgn24TZp6izIWpfpkmVz04sWobtzLWML
Rlr2bleT+xPY+jch3xJLHx+dVL/lnfUmkZbeXL/6As/AOLamKAKzUhP15hCyBbQJhza6k8yAx8Wg
r2ChGAWcGjpgDhbkln1xRYt1jJe/s7DbfG2undo3nvu8wlkTFmzaZg9yjc3qS/ceM56/+QSzKZfo
8VMQX3QrdbHTq97cGWIkClbOv5iNP8ZxyYclwaC60A+cypn2c2S8ySG8UB6po2c5O1x+81VPUBs0
473PzqC032oxGHeTBNaVUdcVYeVyvo18E6vKasLA05jjW91K4iDbhVN7n1pCKUmKOkrx5GBCvRht
a6/HyJAXQLIPOQbWTDrJxQ/zaV2hmtrmBk5hH9++63nx7lOeGSW5GQgtzrc8X9fMSxRLjoWQMAIn
AwMHMHcpxjNtvH7v4Z+xHyZ52eUYLWLyi3TdvQ6T+mFgTgZ9Ti6xN+wB0mLFJgVszadAHn1C/oAF
ReXzGkcmu8miArpdMvxChriLDULmWb6w7WdZsxpN1tXJSE2pi1Pd5T9R6c8bZDiYpFkdH0ntZNxY
GI84zF9jTzuzpZFXUrq0CqGmxxDyjiAauEzNef/5S4bY9VIX05chc7s9lV8BQM7eF15NfwYtA4Ml
SqTca9exmAqo6fazAj7bZl9VI5BK+sD5QqcKwd6AIBwGepDPtZM0+2M6hNYlDevX/44Gcs06RJl2
kvyPuLH49/rthNx0tiv/XNKPrFIa503GYbPPfO+DjT9wWKc71Sp7qLPMOEWpI7ZhOp0mi+iAUAcT
IOBwrsMa2r8xao9imH7SX6s9XOHv5gjcP9XKeD/EEoaqRuNu219Z8HkHL4t9BLn6h5yBLrpzqW0x
MapT18UgA33I9HDD2YjBaWKrEm50s0WlKzB6loK5kGQGLxrwH2IAuZEDBydbZDIP+IwzZvvgRiw5
gUN3MaNJAbFLlbJf41Ud4LJzFhTcXGvGNvmpxOwTTMV8dxaW6CK0IRNEEW4NeQNUCGKkoER9Fage
3qfbW19s+QGFMnAnOQDUBL1NHf6Fa0adlPXYMtV4yDL/SuZDxWNSx6ob6+N9MmFHtDFR8hbqniha
CI++dmK+gPUlLUFxknUTFeRE67CZaAnj7Vz5lAgheDWTyevRTDFA9rminkfWRYAutkolki9kQ2YX
u8EOaUdtuwy4CGuKXX8XT2Dn0GEOOw3j2rpC9XviL5vICFm7Uz3tHeWgdmswG2nLgCRv1UeV9OFl
rKK7GRFRsWSXja2BRLnUjRPnbktUOTznhG5RRxh4LIVBSYrDfO8jFAwsN0cnZ3cBW9/6WuSy3rWZ
la4JMykCzUrHjQT2qbXmo5jSn3Jgxwp9YNxlod2d/SLz9zaLsnXZGr80pVsXd8nT6Jr6NgyD2jhJ
cpy5StcjZKh96bA+JzxN3eIwB+JX7DMl43PFygshJPFK7IfGI0SL4R7P6dFhPqPFsPmU81JV2sWx
gHIKFwxm5+sHxB3TpU19sWqLBa0U5TetbiB6Lw1JRGzXtZi7L3MXb13gEB9D70IT8EmpEJ35QpoB
w04nee4bvG2id6+1Mut3n3jiRuQ/TNOP6MfNp9rWkj34D31ngsxeFVClHzqHiqQlPi4kbDiQ/qyo
zCtYJHl5R35pkWzB3ZDjf6UYU6u0dci3YPawRq2TbtBSLi3DAF+LlacyEdC5PeCCGlGUNAM3dMJ9
U5F1Z/FMQ/FdzlyRE936UpSkC8AuqugRWF+yaa+afR0jvpwTxI7Y7p4t8ILsZluLhUFoBmOKF6MF
SLSQiszQ2wizI4sH7zUbDCwMqhUJ+zsdbB02o7rhM86qr32WacfONtNHw2IZAp0P8vf605LgeTQv
QFUIF69Isuqj6Dtggp4142PE4+Iaa+WvYiEHWrTkXob5X8EJI00RwaXqSp77c66TyZXAbE1Tbdvn
yTFK4ZC75ZCevQnPEtR2wh4h68fGvPPUi5aWfpB5iXZgBW+hZiJgug3NFkYBO3tVCJcM74kyLevM
bSsTg4WT2HJHk+zQfHrUNm2o3Uxs61lP5F2U6t1Jzzz8rqib8nvUjvGhWh6zwyTwGLpxtZN9/QQh
2kMEfrFY4e/ReRcsfMX2j/marh5Tn4q6qfzpNs20C7APUlC+4ZepasBpmV60EnmlbtZw5zRKzoTA
fP0cweTuIECdmcY+e7NkbrDDRRAk1y232yxGloi9vlFR1u1wgyaNDdUpGcS9BOtvF0Tv5OEQqFRH
qZ8P9poMnidbldq6ljayiXqiOpD+Qw+G8JBVwOsiawyZkla/eNsPVp28FGVkbsgS8KHowfjGS0Zx
1DNFgfMPvC/U31sjTTdelOnIbtuCNJORaycmFNLs9GMyiS1kwGRXIeKG7VzOWy0O673pAqxnBcce
3KryR9PIX7w+efRHsjSiKBkD0VOAwLwrtrovyV0q7Ouo3A5q97rUSZ4Jp6NdWT87JBZno7A3GBjB
C/ioJ2A9cbn5DnjeQhtXEfwWlCkeOYEJdOa6M7I1Xh0KjB6No6rsC5zf4pRm4W0o9a23ZMAM1cWc
Y+9sFcyRihT3iZ3OH5nWQDPUodW0zQyCNkmgLHXy56cYPhy97yWw8S8rZlWEgtheuNN5kwGpRurm
DMAFzRf4D8Ov2ZJr8D5U05bo973xnYIrubWzydyvGfOL5cl77yQMG2VubVOJPDXjbgYFOkDT6JqL
HLyzDeLxkbktttzEcTdUUy9tSngG62bUA4ntnREcvYmqak51hEeic8n3a/LQXKUqBxFSKxQP3sjq
o3HOTuisJxzXVzbsp7DvdDbbPrt9P4qfJ1YSSHXRh5TAotPasTeoiru90o3znFfiEiKLHnGqiOlp
yuOKBIYm2jJWwv65jB7TiCwnrb2b2ciUXpuyrWjTrzXN8Dl1tNeerLedh+bzFGXVTSWLeNEnZc5i
6Ul+cnQc/MfKTd3T5y+5JrjmFPAKN8RnnImfMT0qwmHUc6uBQL8pvVIly3OJK/lLlrjoTuOAQAHs
DeCfnivhP+XcCKdI+YGj/OWuzhjGjTkjrixubyjh1A3i/M4P9ZxnfKADtmPQawWun/+q/V4nIm3m
IFPVxcoK/cSSpT1MM5mKsYzJM0Xzb2Tauc67nOSoNHtovpuA3cpEZi+czsa5XMzeTb0Tmpk+6Sjr
g8KYWNkYYrr4pDNpc6Z2o8o9RBwNgYLLbMFoHmlRtL0+VDCNExSGMfsP3WuSvf4xxlp8qolX32WW
9lS2/Mns7A3gIP8yFdlBk4mL5L6pjxjg3pO6gxtPHNVWetAMB48pL1miq4Gi1hXluMfjwAwrNmGm
w+ZmYJPsp7SQPIKMcI9CZGG4ACKdCs9b9ySAbGhGnA0RPE+6ssbdYMTbNrbcx9KddhbwIkt6xrUo
s/d2XhQ0faUey4yclGGQyE679FQB1TmkJYNCI5HtCUP7To6mfotL+cpHAMtvpgSfLONuxbz9kg3l
GnF7QX5q6qwh+RAJRkW8Q6MLkIcJS4wZ2a8d8zzl2ndt6B2CSglac4l42VbJaxsR5hKH0ALa0ukZ
rCZkkBG0FuV9e849Eg7CsSuuTfbdl+Um8cziW8rTFJogkTCDF12qrB2C0rTSLYE4PI2cRG7sEROH
NhjWV7tnOJy1X0jBCGHHas9W1VZXFfHccoUBHAWfezz680ODqf4ejr9KlvJBH9NdMPKZ7kRopLcR
Lihc+q+NXqmjxDKGNA8IVJ/M4AfDktzEsoInaNM/mIQgwMK4YDqyL46f/SiiOj9IwtluLPufcMsD
9/H95joO8L6JFWAY9MSZ44MYK9yTAqqk4nyl4dLc9/4jc+/sSdN+AY6VO3aG/RrEgvE4VNkZ+zna
SUDpawJ+uNrANp2dzLqlQsqbb7jFNVcvf/zB7LkukGSvtQTBniNK96RZCFa1chBBIgQfMs3Zc2IO
XCRG1J+t1m5XfQdWYSCwbP9puDAHKihT0VGyKpI7T0feCJ7jXPesrMxIk+dhSr90A5M83dDvkoWV
Aj8Z5GNNbk9lNEyizP1np8hbQPWbauQktHy/sKpPnt0isHVcEBtzt3Z1mJBxwvBuTMe7HdFxRuFD
ExvjjVdAhQ49Nx9MsJOhHAM0vzvJl7WmpjE2qEMXz3v9bS7gV40dEo46MmCUNtlbtDxPXDcs1zVY
oEgBk9D7adyjY9Q2lJHuHoRjQFP9h5GevYEGq4mk1XpZOwJwMPZgH5QviOsirvGGUrHbI4lJV1XH
4cCwy1uC+PxV2WaUpUqedOBm5I8UrNQVmiwyHSFLnmob3LWqkM31PX4z3hOaxBaOdMdALhqN117S
ltXDDwaY2Z4s43gbDoW3NqrGXYlkiWs1W+tcDcap0uf0Rp9c0Qok9hoiF7uIsgIxXEQMXFvbeGag
3zPpZsa6t91hehapSB+IWGWgDDxPd6enQdn8G3rioSsjG7JayrPECMLZPDNcwGiUki04ycnbhA0Q
kgoLzUS01TOIM3TS6aUQJvYaizHv4FU/HSsTB426+FoO1ZpB3CbTEufdwqPoAq9yO6vlwdR5J2N5
eBau3u11vrcFb9oQrkzxZ2SbJk2avSld5nfFqUfNh4s2ttFIL/bJhBEhS6yjjOr03jPPWDsjo17V
piRlIbdgp+lcKw+S4kzDdW4cE1P9+xg57StfFlRbb2BfsSCxrA51gUOMh6HHYhsL86W35Hdh1sM1
9HZmQVRGbtMAVaFP/eEUj6Bt2XM2u9LuqjfT1QK4BE+FSdih1jntfZZQUOp0Le04X39u5rKcW70y
Bm/fGnBEhZlEHDimcTVFenKn504gQF+wmjwg8+km4xGBljO8LdCjc+qHG1Nae41O6ZyL7xpy3F3U
kRENuIRjsyMY2YftO+VOfGqlzpPDyMLXIm4DL8Y9UpJ7uSJcEAhYkzANiVAw5zMRMGqyql1ZMIJt
hxNoweH+HCFWOtkCem36SulUbxAzpxzIjR50zrz3QotVyZLxR9DVC1Lp8eSLcThNbIpGZVsQeLL6
0iBY2fne/N21ovKkm1Zx+vydtKvyNGTGa1Q31Ta05HyMBL98/m6cifAbtYlZUq4uABQDBzT7rrXR
CTRGOK1NE9mYl0Qopzv5OGAfYpP8ydeNkSWmvr6SbrkwXGbjeWoiQnNdbOxN5InVWMbjpWF9/2kv
K1mvPs3pD4RYt1qEzpuiX4l9462CAP5owTI/uUON+X0gu8bRwKNmi6kgYRio5Hwx4VM8WOk7skT7
qRUEzkGHR2DWkb6ygNSgRksTjE/7SybF15jKf8f6gaku6nUO5dndUtseWZlRfxXJMYnGr0IveMyB
7Nj4nkUTWaTfPvURYzQxniZ1+TILgjhQSqMuH0oGmZ5H/m5MRJifwq0m3SJgDPWt44WkaPVWqCl+
Ga0NqsXmNm50Z9GrtKdeiNeC3Hvkef4GDuaPNJmLnRFqG0j4xtGe7YsIPblRLe5dH8JLmkw0hh7Q
SdZFJ9iX56oj9XKosPEKSdVttR12DV8e2Rm/RPjej5RJzqZly830lNOhdefVHxLZxrwm1WRtk0W4
XGpexToQ4GrewQqu8NEF6Lu9rSqYniSDpZFnHrNLrp673KsDYt14oAJ1XaMKSNZpSd5CBph7pUYG
5o1vMFYc2hBbekaQV9H1rPak/ZAkTo4+1T6kFzSQ4YulSBO0edqvfQdFCoBhZqPl9A1peL3X7WOk
ac6FURZlv6kFidLNFy93fxY1uijOzV3B5qXoYOXBTYUpnTLTnW3y++Do7RFWAVxDglDGDJ7rntQ2
Xd9rxXeMLnLXE/UcM5Bd4SxRe6WcQDnDLutS98ewV7IJhnnoHqXZ3Lx4aDaNreUwEZl/ApZwyCHp
YYZlvkGlbRq3um8vqcC2XMivBSO1FXYil+cLQBezclsY93R5LqKJySf4cO/nLb4Xxx23I+xEFH1F
fhnL7seYGswlw+xgTe5LbbAiqd1MW40ixS0OrTVoK5uBKutKKmmgaZ5vXGhQHhoyP4+V3bxFlk5C
nyrurW1urWSILsoz7hC3ybDW85DYoWI6xhGGer3U2Yexf6L/WzSPw1UTrn5oZvX46SdohfGMwFMe
WmJIr0KkTyl40/1cOq9AkHJaa3fCpaJ92AMnRRFndaBNvo/dZsCmx9Zp7eQE+5Vt+y1q6vaU9NMi
ILX/MD7/fyLK81T9/N//69tHkVA/c3snP9q/oE1YxWLf/QciSqJ+YOJI/gpE+eO/+i8QxXP+8+lt
N0DiYVL3dXyr/wWi+OZ/PM9wTN9HQcr1vAAm/oeK4v5Hh4IkPIP/x3Sxa/5fKor5HxhwaLkgOi38
Hl7h/zBh7n94Kf+A2fxf1s2fSRHG73ZloonxVUNgsfjrDMdabLV/spLjwYuzzo6ZzyxbN5wM4020
SEnYJto12zNP9vHVJqmuYgl7KBnhMfWYAkQc+q4Tw+VPH99/X95fXs7vdu/l5bimAwRlcYA6Bu/7
zy8n40OpzKqwT6DruJEr/Eup+aOf3Oqml9/8KqzWtle0K62vboM/5Md//vm/ex0/f7xw+HQhfnje
pxv9T5+Gnzqz8oHRnJoxfJNe3z3ZY7h3WtIiB53cp8Ghnu2r9kzV+K94gd8dzPxwLhU4CLbtEGQr
fnvvDWHnUZehHsoWiR5zJSA0k0U0X+dt0iYxn4lPPeEwy6Q7o/BIP5wix+ydMjJSot1ZzCzI9Fsy
ngc1/wth4m+m4eXFGQvUx6OHYW3923XC3qOfdK0RiCFVw+a8frOX7XJdh8a2UAjrOpjlK3wm4HpL
vGFJscu7KIdZbD7lUpsOpVrRT3jbf/7CPqk9f7YM87q4GwzftB3Dc0i2/+sFg/MHffCYiFPch2KH
V2PkHEdphWzxF2yo6EXo6c6CN7hJqSY2Ku/RtWO9OMqFb5LtVSoQkaoe10zNogmH/lYDEroe3Ci9
6cbR9/sNuTbNkyVB8U74zylIEuM0OOMHWUbOQyffnJpUGz8T+2Se0GYnkXx3Wp/5ryketay6c5Nl
jFTKjd6mxoOjp9s8Mqtj508PXRT+UkuHFUoNp7LyoPil7hvWoS+6Wfrnf/60DHhOfzHJM3YE0eM4
mKtdxwW29tdPKzXY8GCUF6dESp3NhQKOCDxvw4xAYUsJE4pRSvhEEuXulc0PiZFi/f/6QoyF6GBw
p3ND/eb0jlJOyniaxMn22uFI7MmlAMPySLbFjhbsicn0zq4mBQxScDgWi+RvfP7nD2N5r3+9chwd
UIOwGe5y4/1O80jYQWgOWbOnPox/aeZeuADDx246CN+/i4TFjln92+Pt709bfqZjEkHLPzkSfrta
9T4lfMLMBVFj9n5spL3RlInsxbtDMtK2lPMzCejp1WxJvESdcGFjQctkWK8IZ/7l1jH//rxxdMt0
DQymIBM+yVt/ftbS1RiEdBgWuoD2jDbAOlsYPz18DwAJ/Ufdm37YqME3RelCzUYlvQUKeTFGOR/U
XCYbpmDGBZKXh6vJto+DN2GhcPJHS0dEIydsM9Aqw4NHWBaCrWmbSR7exhJ/znbzX6AG5t+f3I4u
OMeQtPMb8/crOzRBHIZOJk6Mf2n+5iq8Nc2iOh7jYjei8q6XNrZatCe1DRGH8JMuCCd6c8DIj6g0
SVZk1VN1WQm13iXtaGiyjWSRfugG69TbpsZUKQpCHbOcQxBxoGN1phyL6NPp8xZs5rSyK8Wuy1f/
BviBmva3a1UIC3P+crm6v4MRMgRIY5FVXDeZXe9HrSqQsvFyAaMiu+m/QvSW/8KQ+o0uDMGEa9Rx
LI/NH2XI34hkY+U1snFr65QsWFEcrtMd6sLdqNh5+zaSOx978Q7Vjnf6/MUzkWV+ZHVZ/Muh/NvZ
w0EvoCnqri+oUAB7/H6nVnErc1Qg2rENM20LyvxJ5D4CbidigTLSoJhkYG8r0GQE4EB9MJXiJFSN
BehTdTsmj5soaqKn0uibf2EC2X99oi6vzfWoxiyMrMsFuNRwf76JKuzKC9fOP6KAIpM5dwPDbkFa
9bj7nMifCNFKizWv7aK7QMuMFqM2Uqjbcq5EA4ITs8bFHfWWdhrshOXhmOxt5PJbw69PrKr9XSO5
jMvSdvfj4AU+VdkqWbYGo8l/mE5gnomROY1GZ5/HOo+Q7oMa86BL7lHFEL0jwgc98lZV5PlBqexj
20DaVamn78aYAN3PnVEWF1AtsnFbN7IIKI8yNKaJSdi3DAyI73sGpfp92CeGlKd/fgzzFf6Vq7S0
ci5nODcuQGvLofr762dYemMqxsISxygymDbYzos+x/NWJo62dcrixiZw4NDudOQdrWIk5+lMrhxG
TV4PCDmENXtMU86RGq1qkHi0b7qEU1RYU3ZI0QoRNm0ek5ZlPWXXeyGKw5xmA9cO40TkGxb2OMc6
+q7zMA6sL5jwoAfFPYnIhIY7M91j6amUZJXhWkcgIoqIdRczEjD1IkJjS5rvep5FljO1bapjCgZz
Xn9ajj//PDKk3CgfC7beWBwyFZoj4uka2MxVTKhF3wefwJMkZs4M99M/DuM+7EjNLod5GzIrOJlD
VK6RlbZbygMuoSE7tfVorUFu7HluJA8Oaau7GsXjKim/5LinDnNcPmJXZGKux/ulLALt+j6x0GQ5
pp5ik9jgHqNpgEVrXFeOEyK9punWC3FveYbeBq2VG+A0cYAXbzhQ/+/qNFbnQrFRruzIDTKLCAZ3
Uv65jUhvkD5oBGWb45E1WLiu5xwyIYyZjV5o5dEilTWtza+uni8XcJevrX78pjiEn3KgTWX61bL3
yNSTwOjaHKZbAkNDsJuZB/0LUwaYe4b9rcOjH1QqZTCrQfGXUPF3aoFnjK6uoaforeNWlmwjBGzu
g91fk85yLspPd/MoeyKSFcoThN1DBLNFOiG7G5DWPoHZ5HNML2QbDmd0ZnvT1uMDrpKf5cgmBylA
HeTuAjOSZAKjQ2GgG7fRHS8ZccpINK1cxe9ZOd2EV+6LEFqWa/KdDxaFfNs9Ohm6NpIMkKDYYUl6
FyHOYJqeRVa7QOFgInuEyIuiaHboNVsSpup8k5T5L+Wo6FHriWrVTajndlawoQHHPbYtxawNd7uM
XrOKeGRcgJuEKOpriytoZRIq8XWomogpzaVOhwVWIAiUZHG9zkJ3wOnAbIUpeIM5pwv8BvybFq4t
T02PXhHDMo/Hq4Yb2mKFG8yVzgqcy/pgMBlFaUCio1ddzXouAx0M+J5rzcIHwLZPM/huLNJEVrFZ
etxK+bCpow7sOqrgU1Nioy5CrlSf3xl1+MtPGnWSs/zwI85g35/lnbhzDChE8Vbx7O8iK82A6uhY
QzqyYpT6rnFrvITWW1oOj36WmOd5oLKw6KR3Vcxkmaiyi9YBHayn+klZ0S4SQ3hvnXaTToqMr7Qw
Nr7zMyEsMLCLhjwcLTbWftbLA4sDolVdxnxpGm+dOY0eprT+JlAS7BuFTgw2zbdwiQVLHf/KYLG+
8wZJTEvRpocmwkw/nE5tIX9poh8uUWfom1BaMBj5Vlei6ZJnpkDnsUyOykimVxE+NWbCVdF17kd7
JvY9Zhqm8N/jRCWozGpuqiQKHJYCMbqlhSrzlz8Y2oWd1jfW54ScuP2q6ObvkV4uJv1JBXZmyV2W
NF8T/YAC2P3CnO09MYi4YjJ/cyQb9Cgkj2Xy/OxCDtR6GFxCTxU/cJQuzIZFr/MpJ4aucO1Q0Ox0
7F6BXvgkWeqxjndSS8/ALl8b2uGdPSDJb3K0RKhBfhSUFKtM4cs0jOpeZZGCu5KdC5mESDHxGZpz
+aSPcbh1fOvQa/N7bC9S7JoFgaG5OQYosQnr/r0hIpchKdQU5eJkx0iAHmwhtRrOOfGM/aRCInFH
9WCRvhB65tZpiY8W2LW57aQKmgW/pknTeC7dfdS60XNnWERV52RGiXQ8f24LaiF+RvqIm3ueMtpo
XklfdtZDXpH1XjiD/4rcWl4BMiAtdEFjl7Fug+rQyn3iMmFv8nlJNf4yUqEBmYmafdN147no/ed4
QgRRq35njYa4abETfLoD6lEBVSzt6Tk6j3pPdS10tXIj/ZpIP3vvI0TuRhptDUFPXcBcUKrWDn1r
3Ouw9jY1RB1QMd5Fm1k4AOz8bM5KOuOtieJvlTZNjGYWgPcOHyKJ8uacUy8+zYoklnEUDLh5Oj1k
iKplObJ/9+zTlM33skXS25gIY4siaYgvUs+MudxTVGAXQzf9HhaOfCyg5q3TFioBSGv2SOZofemF
waobn9ao8XAieZQTwlQ/Z5xom3Kw+kMZhmjg6YZWg113QSl3Az3DJkZhGiADH7lIzIdIAwng2PQS
vhnG3Lp42TBwiKAq82dXG/Ozpc5T32h7X9bdBrVMxM5krugWq/GuSDtuBEQi4CP2GRDOCxEXYhVq
/bhqo8jejR1xeeT0cebDEAtyvHeEBCLu07TiOKIuvJlD1q0y0pjZf/lfazV9ReHV7IE3dSjo6jet
psyO0Orj0yqcQGcxuykBE+6zGQnl544M8aP6mFICZ1s30U8ZUvMVplnStQTaMnyMG0+zrTPo/4fW
IUrZw+SAlq8at1gVz33fNg/U4TM/zo8CP7S3edXEp1yJGnhuQ0SSvUXWjrknpn+xpgAgvbUlDlnD
aGwhk/MsnVyMzEEONtJdWoRu+1q/Q2Gnb0fC7zRG3CvMivjmkLAFbZo2fI+kv6JToPsXzG8MPLXn
Gqsg+qCKcbKZr5u5H448h/WSlth3J5d+vB82jmzR3vvOrZF1TRwhdr9UxChQHEM/YVe7+l3zUZsW
fi92V3lr/gFrGpUIRJZ2VxUSTxkaGdnHvX9Na4tB31zJ3biEPngtIy+TWSqHv5lu25E0OrBwS52c
LZxdotMQQA+Bp8gf1XyBlsgqwm1BIs5lAohhrupas4NPPBSULyQZyDnhXb2hQRhYn/r6mkke8Esz
tc/x3KOPLBrzLPKjRfoAGemTfUC57gUhCJHLyAm+w2LG3L3xdKJDYUUxjWJ34cMG8n7Fsh8OyhPv
fel8VFVKu0vOZhkiAwPi+Z0IPMK0FI62QevvfdEStoX/KYZQsq0aqwkIRTnrFitjsnU2SKTeTM0/
tOMJOlBFsG/1E3jVOwx37i7TsRGFpDtjTDg7xA9ZDTECteJrJ7N43xNKEugY5pThPI7FOG5Dz3Y2
dRm/O85pGYaNsUWwhCQu0bB/jeUsV71ZfPfc7outMmhQztZJRn9TySKiiLOBFC4r21k9jdyygQIw
h1XxXXlVtitGA/fzElZaj+0h96Nw24hy00yofkNYaaJuWEyl6qKZ3rjXS+KQDALhnnuEOatmtF49
/jkZfG3Q397tMXO2uI0OHg7eVW6TMB718huR1d86I92TpfXDDno8G+BNQSZOA8g3shLXohL7onnF
TWGukfRiVbaVtW7sDzO3SyJNG0A3BrqvLs9WI1+GFCQJAMWvV7IyieMb7evUo94fasxBUw6Yz6pI
tC9Tja+lngn4kAJWX/nQ6zXsyKkLDFLnQgttm4cPS5+QUIGniJsEfZ1bn+uRdSbOmnSlhohs3Lym
+nU2ckEL5LpQmyGRVyKqyFDvt65JWGoztk9dNSMrr83+gHAQLZ8ufGOtDKKtxbDoPHuI9/O4Nxw0
sjMahbXD4jBmrxwkrdpPJp7OHlO01ttZUGnIugq2vLALlVghRmQnjJTSSAwtoOmTbYLJ183jdeoj
sXbmW51dNSt7w1f/XsRQd8HXOOsWsYNllzfNxVEX6u2693mg06ltqBHBl6mk23jIWLs6+UnHSyI7
i/dGhEhrG/HKwXCnFv1A/S55JnFyR261oe4ccL64D56GbMdUYms1do2jpn7MS6NEbM/eLkOMToW+
GtvsUEh8L93IU87V95VW/5xsWgxLZsiYqy+A6MBJMEqyrYKyMtIMgMbmkx7ztCB+DdOzK09iCWUt
rOyJruI4D0oimytbtETlroysieeYs/e7KtmkyipXHFpkm7Aq3IXZB4KSn8OI1hFbjLtVU7qbRvc5
CclkzOqYgyANg6Ig1siJorNuWPXWak191YPYwqIYPhQVXDhveKwognl+wL4Qmv+j13hU9g1jetY+
0RZymuNpP8B+gmCyn6xBzCudnO+hsT6sClOV1TE4L9x809QJmezmdvSzIIT6DSIBHDwxKlxrrUOo
TvfdKu9zjjh48DV7k7lBpDnrYS4XOpUlN0Vvk64uv+ca+reW3KY96vKsJ2gLLIq9ymewi1odGFOp
zhIZ8NAab71JRrDT5ueIQnCd5eTJu/6S6Va5PGnH+AvCwFpdvZBs7HBAqpkL9WCiNQq0sIqXF3KA
DgM9QQf11/eI//nrIEhmomquxHbSraN37mME95YNPM/Ij7bzBhJahxcgx9vU78PUNNC82cU67WMy
haHArrh0PT7/7Gr2EWRCg3ZcMKwKBKxFj26CR8V3oq5Hn5XuOH6DhctRT2ZE4ZGw7nWWv7IR/ivq
fAzXa735P+ydyXbbzNqdbyU3gLOAQj8FwZ6URPX2BEuWbfRAoS0AV58HzMn/5WSQrMwz4ZJlW5Yp
supt9n42fBSvIVG4ip8tMFmBzHEXRfhjtl3sXLKW27U07D3K6g8TaeTU7EcSSg4C2qLrjF+t/VmI
/rfm55QnEEC4wsh3Ggh7sbBpAOWkyzHBuRmXtCUoM9H7PtQGknxUcnDL+L3S5V8j5ngeJuRVyqcd
tr1N7xUPMbdcJJA55r7zpPUzzNAi3yyMpw/kx8QbofvPCsRo0VXjhRGoeon92tjSW8Au8ZkSmQsY
DNuram4fRAKGXhxMA4TMxsQkGfnWTyaeBDhGAHlZF0RhAg3+YMSeywhr0neDBia5gLC0aRp20a5K
xX6qmz+27xlXx6kvI8fwyUgptEPf3ekjimeh16S1ou154OtkD/ePiqnKHpK4fDKB8h7/+Tw6foXN
Do2LBf+djkpHRSh4X9x/eX+gKYGb6zrcuNKEEzZY5GVO3UjGCymYD9I0c51qdpxPTaSO/fq59v65
uU9+YzFMDvXUxg+K5Dh0PvrJbZL44f5g/9dHjhnp2MXmNphi781UzqdVmONhcCaGTkWHfzOJtQs7
H36JSuaSS5uXEOZT7FW7uEnFVqaF/FnsajkQL6MV5aFKR0WbOHtB5Y7eZtAgUYhS/0lXPIWusajd
nWFIjKluxAQVyt9dla0uv6wn3H68YR7zK/ofF0PRTmoa4xWCDvMEb8wM2g1ZjXvivzRWJDnbEEQY
bV9bW+0SCJhhwfKQg7O0QtdBPUBW8AI8Pchj5mM210xuDy/ATR+HItH35NPt+LKPDGXiTbrQzeEm
LIKALW2OU1n4IDDn164xv+BTOiHtyd9hgW7jWA1voHXGmJhU/wCSS5sp9YaRKIN0AluPnbUkz54x
XjphJk9QDXIjTa7KqvZTykTU7Jzxsp6UakZqlAKAPZrVaqOMMQh4hBYecWiQUQ3QDGiG750nOfQX
r2uwYg7VY4d55EHGRY3lCCYBQIhVUZlqGHeNgyWUCGmixbHTJ4yKJUxFs05e2F5cXYHv2PPQMbcS
mOUEG/jRGWBrde1Nz13/0FJaBAt0tBdCe1oyujDGaklenju7fOxsm8s6LtQhA6N9yPOZoA3VT3u3
8qloJG/RpIlhBhrZcarxI2losbp+gUBHvsq+FWP9pDMqA39ak9zhE1WXLVtXqI8SwkTIesMGHlvh
Y2we7ZS4ZfgKQde4MOpkmuw8wbeMFcLbc28qUDZPld65W4Shxg3gbb7qhlSUxh9jVz540kh+1XLX
exNDNwf9tWzADWsCWSTvlh/EiBQHQrhIZZ5WrepctIfafcvcnuNdTbAb+K/mBtC9iXsgxvrzUmTH
QlhE+CT1d9u0HbjPOj0sowdfdOZ2JXnupz+679DP8Di0RgkMI0n2ssTLOE1QwpV5olDN962HIo+F
ByqtCj4gzW1u+fFVzU9iwVk+xSrespL0SVF0gM50RrRhI4gbx27nZ0l538dDcybC4EPUpb5Jp8KG
+4Dk3WuqFx95v6/Vzc5zuP97YgEvdcn8JCastSdx4wOn0pfmifQEPP55XjEPCC7ejMI2zsYklsBh
RneCTvqmz0mNncg80m57Yd0Y1ubefIq6iY/YPK9MiuKnoYtRD1aY3XIzbvYl88Or1Ef9WliZce30
glhOck53HQzZGWYfn7z/GVXZ49V7qfCPa5bT3RJLh+0G+HqXsgNmYEUJsFE49WcceLhjyAPkKiwC
wrXrJhxqwKf1yhYusZiB1rKqkWR7NgGIO5mOVPHe9V4NqbUnC2ShudTzpq7woTa0PwelnNdVE3do
2nIm7w9bF2PRvVSwmT386JhBsXv2QulHmdE+49nYgKpy19fxM5D6T336xPQ5hIgHu41l5kBd9JGf
QYI0X05orvE8hEQ8IgWbt/rq9MK3Y6a8G/luOeRwf5KMTGXnpWTv4uUv6+R3apI2AlpcWNWVdT6Z
yald7UoyYof20achCxQWsjIg5/bbxGq1XbBiEmeLAp9MkIPXaeKEWcw56vG7RMh9uj/wPnperOzb
0vCd1t7UcOwyalk8AoMHxcz+/lE9rTN8mYluC/OD2WkPH1+n6Q99M5pWXvFMXW7zrBQeI03w8uo0
FtgiHOMEpyo9j6tdTNH3q54IuxokgmcEtgLrB68AqSZsERoM5ieeecG9W551jmY91iZAs8RBmgmO
Hr8ojl1LEyJm52VWzncXuzYOhfv5aryqZrL3oyFvioD6zcRxvZ3s6THNYmZSYwBImKfZHLOgHlA9
xRbnV2ciRtaGDH93R41n9vCkBuR91nR0re6sLYpdFaV66JSE/OZMo5u4/gvHTztz+h+YwhEVMFjz
IfcgftDyzY6p9tXQFifsg29ycdNbilPeg/AwWI0DBojveLK1bDv2nI60ZIFetPHVcEjNkcB7gUdk
VFnVmu9XRyaOXTIz3RQ7Cd2fTLFUJQ2uWtLoAHPCEdN7GAU6owjwyv67OWrirArtBRjFOgEJXC12
wLUw3PfiFZep/Ec9Z0DlF+3PkV7yiKIa3XXBETXy4s7miMRRawvStAmWTs93Q1HyfGeAilDyImph
DDaL+UTbGWAeXZ5MA1X31AFXSfaxY2EEcgCgLwN6POSiy1AHNnz3LbBHQlct8C2lxh7DJskvoyaB
IQZ+0wUrGGnmjxRAzV4r2iux0uWxmIyQ5S3eb1nsWSl4m6SUZFdM34zmCFajdULDzUHoMyRcHQZL
81tnSFQW2E3mZh35TGW/TeSXC4f3IZluSzJbhyXXn4xYktbpwzFQlfeQlmSk1ALV8KCRbVurYVPX
LWtsg9wM0cZbhiEj0vAyxAGC08oZ+L95CVUdIdGIov80VjnsAEzeTPpsGh8in7X6w+Fi2MWo+T3D
AkMW/Sh9XW0bwweSU45xUObw+UHlj5tF4hWeXMgb9NV8MZYpGHtCW9a3MY+inSF/dQzDD46vDnXi
R8xfn2NrJMpXRL9bR/tjxyZh7ZFXBBR+P1P0PDCIKK7hTa+yZ/qgNHFPOvjLHQfEG4yGF2It4i2E
jh+qdHDOg2DYQU2HaNGha8g59vct/pmwL91DoZtbqJnvURz/8FtTIfWfJZ4aLw7nGW9mDbFjW9Gt
JmnNnRixTDUBsmvNiFJmKrYLfXvXmeLBnbN3jEdsPPL2OWuH72XqeSn+VSnVQsPaSaRKnqMKQjDb
PS9jKJIO20X/xJzICD9tGr48FDOJ02PxxxQ0lxPCRMjPNPDOpL59uY442EiHyso3WQt4QatjynRS
0DN9z0aYG6+YEGcZ88VgRLFDRobjD3u86grwca0MESfTDaEJPvkScXBaInpfYemLZv2c9dHhPPAw
GaTVdnaseusLs90wd1bhHFkcFriz2Qv/tbNZD9u2KbbOjOqU4TQjD+OMvNzcs3zljJ+b30jEeHsA
HNPJn8f6iyegzxIZisHY5QZDIEU/7rsU4MvIIAOcILiMN62sb/6C/U3T+0PXEzLfyLHZSmuGEaGf
s7WQZPi18shTdqRMtVnETS0SMCN7mWjhz6oOTbRz4UzpDa09oybFlbRBWYPpQDmgLKD4nOy05RXU
LD9c/OxvOInsRycZH4fRj2+iiw6+rfJXEslYrLYRDkVVcCbgn872QmOfrHRA5KU1j2dFbSfcmODM
8ojQUl46zHa+/VZ53pdT1PLgzS54+d59lGRh+czpdwvW9h3cqIsqBe2T0RWP+KrO5WBOLyUrQ5zw
/esSaxGZWpV3sYaE+soKlelH+2Ww/L10KZRk2WWMnEz6YEF3VOLHWlLiKTqHdf5ckU3S4PnwB+MN
B+607aw8rHJ50kYrfrGX9M+gmYxy6qW6lvX0YA+e2s+4Hre6LL+rZaTFyLoOCoj3hWRLBLE09XcR
LwQiQ/sSVd4dZJoiPPcaFu7TU0XBRSoqkxfL/6jXZUcksKRP9Qc8LyNguRYfqEq/Rc3/ph7RrHtl
ycpoIb2gz3AJ1X1vspo1nvQYQBJoQvwBknIlJbLDGKENkNpR+YSAYOnYlBX+ddCSCfSQWmcVzJbo
Dg6z4+p3TeaO1eg56B/jatc4tsx0POSoSY6tRy5dbRabIqnNPaZftTVtbmh2SF7YQVijmpDxoeKv
B1XugQkYYjBt4DyYWQ0GiDXzF/vofsN68IZY3tqbXpFtZodMc71r0R9WfRZkzgyYQPM3eRrx42F6
mdqSDddk3WKj3DvYhh5A6CBeaEM75XQbiCQg2Lmk2rIasY19mFWS6LYh9Z+H1iZ/PjbRpk+es0WY
uuma8lrZKt7D1Tih1YnJsiG5p64G1pLsw40EiLgfc+lGyeyiVRc/4OxHmwRxRCEmic4gP+qcnBsy
O7GfL9sc+MsRCKMfREFiEZ7dEUtPoY58IOsOhLAkJ3MLbV0v2GdmU5O8SxwF+PzHTc3mZqOjS92O
C6GcDeQArhpMMzbQw53QW4ASC/Iof3Hk2U+yM7Eqx2psP1u3rPbjuhu0dOWR5ZD9nVNAoVKZvyY7
1w+Dt5ysYqZDb+I47Lt532AtvLQ5+fXehAfATQnM1rRce4mavZfbYUvMDxshtCPOHQ70x9WqTTxJ
61KTDBAiUbECgNn73LHFAVISQHQNSxulqtlyeaOe2VggHrXBTdmeKYatyt/ObNb6rms2iSN5hSaw
WBiD4o/UevQVBlqzhva6A4OA1XQ4ZvhlXQwfICdZiWvolDbMxmkQ3ARgaUnzGbvWVrRk5OEfzZ4Q
Ub3qqNKImxcPhSKRAhdXFWaiifZGAz/rU0y4B5nPlBeL/bo2ZT/osj1uV5jQUUseslcZ28xDMmik
hzItYzYg6XptdCipfXXiAn0Yi35v0ZY+2h3mRc3oCGNq203hxEhoB3kZnfY6krW3g2hytsYa7/Fi
0H8uhsvk4A5j4rlr52kklhrupRt3CZfXbJB23Ly5M28VyI1vUh8koQ6KebnenZcuESGp0Nz2o708
DDxz6Gn6k+XyT8tubAPATksYzTFLtXQ4oos5xKI/mH4j6HA1Y8NAomX1QO+aQVkM8JBDNYiRXa1Z
okGSsUHB/YQNqKy3c+bOT8rWKTqjztt6Q3NBtdAT/LI8aU7VbU26MIxVEmEDJuON31m4bKUx74mw
JwFNuFOInY4W1PSiUz6+Zxun08WjW2sZWT56t3MnFCQJXI5haPA+ApLYzhObHDmyM/HK8TlGKvgC
s+OctzxvjZFFJ/ICNvAvtp02fqQ8fRs9tslWX9owi/2zmvw3e8l+GUNyoC4cuHqz//Xh/rnxP3/j
/jkNPDc3AgRKT8+1rSVZRt8p/Ss6O3Px4iG24cP7J+8PjetlG6w4ajO0VbuvkWhGgAZPmcjak7YY
PeEB66//+aQLeu/UcHcRj7F+eP+TXcTrLOlZspeuS/+tOC2AirUz23v+dlkt56jmmsz1mu/h/i8n
92/n/qFewkzGe8AFUsnTPw/NiBXwf/mkO1OHpk72ra34/4b/3mmx9edWkUlh2bW910S3v//eP3+A
pEaHtpXky46VzP/4bo14IQvx/o3fH4hPa0/uMF7GJs0o653+VIqJh/VpV7z9i5Igm3tKAWtVMvbM
cmevEQY49R99x2EUuv7q/inCF+tdF1svVpmVnKBxDuohr48pE9aeITxmsxoAzGGMWLM2ZfzlQH++
//V8/clIy2vB7L52Ft5+cCrLRvORPNxVdv/fwvP6f7PwCB3h9//BwvOn6//be9rGaZV+/af55/43
/23jcd1/MblCJO0jn7+HCP+XjccT/3Js00LIzqxK8AeQgP5PG4/+L8fE8u16ro+S1lmVj+uBRLix
6f7L8D3U+C6qR0v4jv//YuMRiHL/QyJsE5rukJ5soQ42DAxC/7tBA2mCAsUcJ0el2RlTwvpPOTbd
RigCYdy+PXNGFNtC1iihh+GLBXsJo+iS40Z+gMuVWMgGBqYGjIzSgUzWqsqj0LZKbV1k7rCn482M
HoeJdCpMw1HQxTFlTSMjEJbJTMJqdE0dmChMESBhsff3MaFi8B644LakLnyoL4etEYQl9iwDntpB
KroaeYBHiPm5pu3WHfBXvRkuTUN9NtVHy9Jw28wa25RKfblxsl58CvokwWtGNJ3HuFguinkaGD+c
nUnzWCJoD1DObgo2q0lOb1EI4+gntO1VVF212mhCcKXO1hAvA5rX0MyHcadbIzgBc3maHAJBSjqe
LcIdWFk9QwqYGBzcvURwa/otAnb05JZXs0CONX1bpMhGpJheMFF5RJ2H7Yhnfq6adCOGrxYxAqZ1
4phQ9uOcpD8IJeKxYUJBM8trqyZShFMc+E7DXM3gSg8AdqL3YATBz4lEj3TIdkkis1Cg2k2gEr+a
o/dceh2u3KI+TjaGJGF3V89gA3ig+H+VyDMueqK9GsLYzn337iTqZrO9G5WzaxxGUe0cVG0Drfdj
EfR+REw1OvJjyRSc6fg4+G+6K78sHLejhIidm+2uz2eUFr13XH/XLICe9syq4qr7qTIYQJR4qF5K
Nmy6YT30q79cxzUFMYoF5jQZm9So2PMksIN656RibpLZHE9xbRdnTx9xF+ufad3ll2XG9iUmJs4J
sD8ENuS8U3XA9pA9EVOWsc/GRbKDBrXLErTfZ1a3w6KG3qxjwFzzAg96m5Gv3rj2eUiL5pN0RWJ1
zj2FIC+4GMQ/AIcQOavaNJBu6lnE+6KM0403fQPketVFKZFftUOo4vwq2iQDPWc+S0Nc0GPfROE/
IraIN436aTG0YvsIRUYm7WNb6MGULuoAU9EL8sEN7BQU4oD5Yat1PnBHAxe3liereywoWUqSzWNw
QTJujqvm1I1yYeHv7815mEOSyBiKmSDk8Ahty2H4EPAAjjEZddshaUNOAt5mE+0GOmTWLdElarUb
+9omdBuSuEwFiYOLpUOsUyNcD2pKo6J0ga6kyUveWQy7GC9s+s4IGuk+9FbZXGFp70akpW9IU4WE
9YIYVDCFQgsS6HL5nfVkiEP7+m17zUMUzTtknLwXra6Emk0jTbTPEAChUdva65NPZT9FNAoHf1rp
sEtHQnTkHpIRN0n+mWXPODGg5ysZjq5It0RwP7ht1uzSONm080dlTH9gbLr7ZLQfGmdCANzCzDfA
wdvrbIS9BACT8Wmek4JROHqPcV3vgmkIMzUcoLY2eyeKb22f7Hw9unXjYyS6Zdv6CV+heHAr/Ddm
7pgbgYqMmpLN17jYUxgjO9j4gCqCJNUPevcFMcveGN3XBI8ldHU3hNT2pS/rDyheCOUS1s6Nhr07
JhxlWRcfNI+Blx233yBkC8QIlrUv2uXYCPCmhRrnQDej56nxo7cED19TvJRJU28p97+wEbPxojE8
dRUtVlsnfyRJKMzTzMdUoQgpTPfRjKPxNCXqHV19iQb9PXKyBusAkzHlHdM88W4jFWEuMdtM4wK8
zG/jlTkpaZ9BSSgcjIwX/zjZX9YM7+S1IRmZ/T60c/FHDRCNS+bYswMkQ7P1V7csu63qvuPUVA+Q
+/NNXeAcQIIFghxNrk/AY+Ugi5/XeSE4mgSMm0lGIhoZTqamXtgZMwscCGu6OcThgo7qtRlbREpk
BNoZ5BY2Ugw0iMFIElJA133JXQSGubnu/OwzXKpNm1hvpQSBje+ooR0FdgSDLWLA4dX4KKAsQ/RE
UVdiENklIuY5dgdgl/Fbox86D67fqPaTpCwEzBaHI7dk1EbixsAShC3Y4wYqyakj6jY07K29xuFo
UPdGMW1jRa9k55NEClliADSckNjHl7aALofyCXE5CknHd8dD+Rfb+Sc9GGC4orl17EGOxmFaUOd4
+fxYAAwrGNyJieOll0MIdgPpYg+mHFgYbXXcohTB3RP5jPvTIoaXEulPBcyUzDZ57aTv3AUEs+ZM
NZh6Gw9jgoq25VoDwPpk5h1OMjZUCO6Z4LnV5ySs5Oys4A6G9Mehr5AKkGV4SR157Q6V6WjYfVl0
JM744FoDNyTDNdw4L2mnmad61PInbdB5KFR51DLnkMjuYGe4XPrhhd3Dm235r3nECyXOP5K68oLJ
Ux++wcvSmJqdkvjpanj0hMwxEoy1ZZ1eHZtULmR+HTlXgQpopHpD5fXoqG7QkyUzALMhvs5XyJ3q
hQ7ac/lz7eLv5tG/EXo836KhYac1L78HAmmDdGq8HW+1n4Djnod+1o4d+Dj40iMBRbwwqTnwroDe
wy9hnhhiCYq0VUL4aCubxjSX4cDyNqwVLAFL/iELYdg1U/2nGWYHzTX0F4OGs6UB26W2MnaAz07E
dlQnVmE/ysl8bQcv36EHf44pQNKCSfrg+wNbWbZyQ43+u9SPgGovXUsqnsl1lLYa3iCoD1wK49Ud
P1NG3xEh8WHZQLIo4wO79PJRbz1oQAzQGhdtKhKu/ADIPOFpSd7GGuD1XIqfSZTuESNywZOi5nfT
h9PmpBw25auRux/2gA4QTB5rGTzMB5Ph27aBrcWgvR92S8wPFMQ6vKD0y2YV9Em2zXedGESEeTnO
WfPsNAp2g8czpmvkGJrCf0MkHbqp51yEY4kdgbRG6Lg+15gt3suCustxiq+sB5RU9GzzMAAwHKkd
duHjczn378UwLuxSkziswZO7MOzm2O8v8UTzRz7cW+PjqFsyTq4O2cq1ZroZuO4ir2zougCxjpC/
9KgxH8yKlAQXaT/jley0zGRQpcktNYgJQaPxJUfEzEa73FJNMnuL0R7Fn8xCOBGbn06rvaK2gNqV
RFFg0YuhrdTQ07nJlSlpB5F6uRUpE5mGnSuRp8Zf5F5o8pwxoHzw4DgIjiXlZkfJEKTwVuRo9JGv
L1RGsTsWbdWRaqW4eMZEicRZl6qo3ZUdgzrER+ApY7veQLmYGdROvL7aaxy5xW5xf2W5VMGkyAdQ
BesAAfmNkcEooNdqQv9F8O9PS9TOkT3GIxy59GyUPhyiRRI481jpHNFYhyT2xOo5QkdgrN4Ve8ie
s4UsneQWWWi1oYhSUhYQnSrfSzfG0uLrqctXJrRB3Vm3uWpFqA8tjEDWbG2nP9eQwh56ah83oUT3
Pe4xhcoLRQmHe2Y1e0Lv2S8927oyMBO0N9e0L9j1rxGaELafEwEmTGACFUF8s7Su45ZdzHCamDJz
IrEF6Zb2R2k1H5S81Hb4RDfmCO2vkh16whm4n8E0FcHKUVpm85ozfgiqMRuu2FlGCOyax7ub55sd
dCD5O4A/IAuOw9vkGqwtq5YJrDdFu6UvZ2CCWRpaJrPnyWSVv0wqRGs2nAoNMiKjHqcZyp/2eHQb
koHN4b1l8qNlLkWqJR7G2DNZkBOjq5ZaBIZsj/NojuHkg3ZEosA2lHPVNVCgSW2B8DJ7ZtBrbv7I
xnuhsB6anw3yU6TbcjgsESJSU4vxWrGWhfai3q3UJTS+us4uwYQ1XJLPSGbfo0c1muXTY5eMfwaT
RRDrxjjE0P6k02xc7IETJWVMVWL5MyMH1Mn6W7z+6sjqjo5Kf3XmeNY9XqNQ6rUwKcSvpLhoZMCR
wlKnu0Q1H7M9/yGp5bnLdLlWrGS9TeLSXS3N3ldNda0MlOR1h3vcZhyH3skLXD35BfsT4UTW/Cw7
4mtBfU/LEzCrUzfIL7qomzPO74pgK+wkpOWJc8kar9dUvwdeBpZm8Z/ZGO7tiLEuktFEz1BoA8Pb
LM+O9J/tKf6C4soz3G5bG0wwOrOwjb8ibTgi9yerHU4x7Y0LlULkBTRZYwj9kQC5wjvphXtMS5Sx
AgofpKcQHPHBiZJfvvE2Lct2oXsbJ/kDa9nGcPw3C6ZAgDBy8l+j2f+m+vzhjpwhFmsqDfqVcfXZ
o7QOMyWuFk8v6A0QX/Ycf270tAAHrxL5nmqwxTQVLF73hLZlDPrCfQbgGRbJwrrKAKuRZDlQLQbw
Pf1mPJ7WL5UV5U1afThiSjSYQ4UQcctAaNOj7SSgz9qnbBGfVVsfMrJI7BHFYcQJrUXbgvQMnSCK
GjsPXkRkzpwLE88mL0enAYQjbrVuvJtNe0AmjxEot3+R1RrV9ZUgXqKwmvwVWsk1k+0jKTFPAvdC
5/wYZL3V8voSk2zrdlooodEuUqaXzzatsp1h6q9JxZw+41Q2jlEtHA5vi6wI62dTS6baYpVykNy1
FZpGUchQbMp/2r5NvdfYv4bSv1D/Qo9KJuR/FoyextkBlIbVnGykAUWimbgKKAQcNEWUdk5WPbhi
2JLk+O3b062IJiYCGW2fcJ9sUEymHF9TNOENiub7j6ZKq43tl7uyPfgJzTsAOk00L1kN2MlQecBI
l80sgWtydYTU4tT75oEtLhmN4sNbYKVlnO2KG2l9zjXlvba1tV+5pJG8jor1O5FElZiDaHScoLbd
kBSKJ5JeiHaS64wbR0cmOYI2jEHeKCvemV4UlFF0z3Bon3Jn3BHeW8HOs+yXZwlb4lwB7d+ig5YB
kSpPObG+R1NRTzFxQZil6xfE7iSVLB06JA4NmVABLPRRNVsfjx9ToTvHmPCnzOkkjbKG6NMb99z9
wyk2+2sa64/TwASAiwsNsSQRQGkvaS0A42J90SILW1CHllrwwq8JWCH+IjpX8XRZctYOFXhkzB9/
apgp1DYQ83kPLZNbPHaN++GX43io6SISRy2wy7qVmegP2DaXB0JPAlwRBzGwhNP15AsLyG2VS0YF
7mPdYE8XS0zdKWUcKws7yRAePDjetW0oC7JE0MwnV2rHXxDSf2mYL1rKuExxWzhENLAmch5QFA7B
RIsGUhV5mqx/QRv3jqUlxw0DPrUxSrSSfvck4ybZ9KuSwcnOk4vvK+r0X62m5lc9fWy8KCYPpao3
UW+/WrF35ep7Gs1MC2C47N1Ze3VG7XEw1bvoGMHUHdMqXfo7LWVhYJMaNdTLT/S2TWCaYPZ6j/l4
PRx4Xe5Ei6cANQxK6yq/kvaHSCM2MH0LVH5AuFuidk5ajvafhL5NTfrstuB1R1TZgFpEQC6oKaLl
tzWCAJtaJ8zqwj6iVd9mwsQhnddAZGSBFgnwnXvJfVE/6HHav1Zpfoz8bJskbX8umHiGuF1PSL90
hQErHZ0lcLs1yjSPw8KUoPQiHKdoMRirqd9lRoQQYbtlkJCl2kmODYNR57bM1cVE6oTGQ5yFTctR
Ty9ZMoaUWxGL2v6n4Yks6ClsVNGiXQAKYxNTsgE7ema35m/7IfoE04dqUMNnkuuseTtyblrTOBit
eoCQndKPMpxMFwyfjfMXuy9pRm5DJ2mPn06f0y8o7MQa0My2HYJ0tSV1Pl2JgtFw9tvF2Qmp3Uj4
qkL+NJ6NNe+G8I89dqn8IEREd7fYB+5UF40X3NkRlOUjpTj5w1y2ymU9mtv2YZ6cU5sUyA9KVOdW
pDFHYbwBQXd8nobftalIOMJ4yc2tmFaZ12awPHTPugp9q9vWAlW/LKdLLxlUgtsGeNw+uVO9NxjF
Bmoap22jIY9ovm3MkLyDs9/LhOYIMLm1oRL9diP7T+ka1U4V5AsPnpudR6m/tH530DXik6whfur1
+GamGjjHkVe1j7fTWteqdDnUgtOwMcARoQnOnmRhfaeYpEMvGy9EGl0XI9rlol3fomYZslnGay9B
Esa5dqzEa4TvdwE9jxan26DGeyiQzWKa6W9Fbb4OWs1wYNZ+VhraGiCXp350TboxB7atrsFppjLR
CKbXybV30KxB3wf3Uo76xt23Uf9edzHzWCRd0mehYuWgX4XZbVBANiHK19OAfk21/m8NUJ2zMJFy
MkgQqFmWPQPVQzSWB1JqykBLV396i2VujWqSoP8oyMpmi6YAEeiA1Gr0NwsxDtGlwMfdt813q1lw
aHkpry3TzS/gBrjrQwxI75Rkhb1zjO7JnHrjkGYGfN2M2qJGiq2S7t8fAWFciMYAbu9HmnbijUJH
SK8TgrpxTveHMinwm1vCOYm54QV4/2Tvp+AeTd7qHWfmaYjTYYd2ojtmpmhO+F4fGMjYu7pBXyEr
PQkZzRARnsr6ZK0PZhyzaAPvX5/mauJDMyaOgikMzUaGIHpO5z3j5AZV63hQZQnwdt29maCUT/eP
VE9R483HQnKBQdU8DvWtNNiPbfFRnXF30Irc//WEcDfWVlHoVLVfhMzkMSus/+79m7l/xEi85sf+
H5+jCoVYKcWBcGpxGsEL4g9xgby3i7cRCXMfxtDEPDji3w9JRdvKZgXPBcG/k01CbHJPu71/6N6z
bJs1RtdDXgHfgfunEvalSXXC+DrLPoMfzPa88+SpT1kfJhIDipEO1sZAWX+6Pwy8a7ZK6F//fErY
3okqF7e8GBip/fMbcBz//bfun8tmNBNzz9H+z2+omgWG2VDM1ZLjLW67Pa1kffrnAW0Z4q77r1Ni
W5tWgJ/2eRd4HVFepRi0vTtop6qL+7CPiQT3yubFLaLyWmPaRo/DbaoYYDdldC7dijgJKw0KfVzg
JhhGqI+lGbY9G/2BLLIkP9YgegfojQh/aVYyX9M4eHICjuL0VlZc/Goe9OciauFUUiNl3KUEzyxo
j5VKLy7ZPEG5MOQlox4w8ej8WQR6B1mNR3oC+zLMSNp7r9xKplLa9CJiJCsl1S1TSNxJlvcKQpL8
UUI/gjkt3+asU3trJq2UF+U5s8w1xA4dK2CgXT5nr0ZUyIsmcwb0brLljD7N8bReAnFKn6nEto6G
J/Av3RlGyNao53YnkY8vZKFz35j/nb3zam7cWNf1L8IqxAaw7zZzFIPy3KCk0Rg5Z/z6/QAam2PZ
y65zf6pmutABICmQ6O7ve0OwQbeRWdV0d4NmgwlGNRVcWQ0MppY7KILyBvk6MutO85pL8aPcoTsN
KxaXeHDA8YV9ogbIOTO3kVOzXcJYjYekRj6ILHNNkbKIU9139r7ROZMUsHUO0Ew3Qv8bebEiyT5y
NT2V8p2rq5scTECh9evIJO4ZG0+hUjWzsNB+xJK4H7GrSKjtkb6NoPNCxZR0BzBjcNQ09TFEzBkd
U/CT1hYrvoLkCdbybtM9lL25C8KHRsVgw9Xak1PrV/Qbtq0d4KLUg/BPnwjGs99PUPyEF/jY6zxx
cWSag7b65sX2eXzZzMKkF+8rmDXIpXl+8JGkENOI4JOI618cdOhxrYC5Lcf3Bj5pukQGpyEoC2Xk
Jal5sqZD8QFN7aXiExqA4Gdoc4ATVstXEKhE1dT7Al2pGnkDApUmQNryefx0c51wwzEUYgAKVL2Z
jXu2QecYKc7qhHZ3LeuJqrkLXIudmz6LZeNhlP1LB34eURYlayeTH3P4Fo06sEv064+yrVhesc8l
As5cqW4zGd3WsnpQg86BJo1eIHvArZrj16dit+CRqIGAXcxaP/4RYn1HxqRBNrqfBX5aQPcEyMCu
AiBWgeKy0j9kqv0dyiXaEBkxKAUl3Tl05ArPDwGyrs1Z91UGu3uvIOKwNiADzCy8k3BCsRp8Tnxx
RvidTQHifTK5jChNkmVcVPU8GfgICZm98U9Hokh7yxGVajTp212csksFhQ/utzZeJNEu3ErAYgzW
ZCn1o0oKLmgqaY7ylcRWl4CvgwaxQEFmvB8F0M1V4RXYdKblUemtZyiHbzwrtUWSaq9NWljsZfnM
eQHMECtJgBvoxkcYgBRY5bURzB6neBB6SAChFyxstJObwG1p27xYEa/BMBrutEKwbiPMVN5FVfDe
J+h0q+XFF+VvZkggdIDW2scpHGEDg1rfhmEYkoiQuYsLrXNn+Jp9GzKL22NbQILtw2DnV6fWPtoY
TFDpEHNNS1i6VRLNdA7GLt83c7zpyg8VPnhq6U/C50eK4go/x/SpMJWT3TftCnxrCx9VWkf5E5ss
TEPI3SOtr4Psaotgazsu9GC2lHFsPJBRB0vsEvy1W5OdmyYRbcyXKI+AKS4bls6+v8hf5XoAwYR+
At8TbolV7A0zfZYl4w44UrQgjBB4w3PZ5FtVb0+V4q78arQrQUQKBGANhNxQNo3wHgIP2qslinGZ
SvLOkoCtujigVFLOgxMYOopsHaDbdV8KAiNY38ysDdHsF8mDGucg+dODnlMORSG+5SzBSiPRmEvD
hZNZ19wWMLrJ3PC1SbT6h5oOlyw/myrIKJ0wIIZYRPzoCKCNkWJ1XsYvPAZvS1CGS0l3t5ougRdC
Jd+rdeylzIXUB29l425ska54a8OiFsTi7FY+9w6RGBYL6sLou0cvzbCDC6VrHEaHrHmHAFLMrKZC
Llje9jl8bTFqsukKyUPDAodVzwejdpdgdaJZbtoLiNWbENAkcaqLMMVZi6pLUkvIX8GhjrTT9Lp9
FQG6C3FKgJi6Ksz06pVyOlNBJSgDS25d9vl2CggJLJBYEYX9qsbe0sTsgKyrW4Im6H9IdrVOLRVe
KDGVWWcQZDPUfBnU1xKs4KgNj6VbkRztxLkKRNm1vi3Wsf5mE8edCcP4nvHcAoW0K4v8McBTvESr
wUikO81udgg5vcAyOgNyI9hPoMitPJ5guvZWRv1O6s1vlWX9ZkXvcuqEwMfFQwL2ocS9Rk5MBWUg
su6FvOHh2hIUJsLayZuhLb4RxmWzaKGIYFXrhAetlORvgRtfAVOcCtuYY4MybCrEohdNjD0Pa5CD
J7s75FYfDFl/zvBiFUBmZ6wtt34PqRjHgG+9C5phhF1lQCky0jAzifApa/Il2dddYOBTG5PurAkZ
11H2GDTdrvGvslF9l13WOCqY6nakRjQHJtp1VDUnmclA8UjZ6P02wwGC+0JcEjJaPM9xWYkKLHgh
YfDLDtCFwN8Mg2j1aPn+spf1l3yQx+yVs0+dapGATqjhpbFLJJciYxyUZ69B3TyXYQWIz/dPmof2
VBX4l7ZKPiyLCFKo1y9WlC/LqnzPewS/8uQpiVgW1P5jLppXjOLDWZN0F9YayYr9o8kEADwzasM3
D2s0m+wEblskGpLi3eB+OlaH3RUJ/Q5urRUpIWDuexcxskuQyoesW6gyIhjk+rRT5CBhxkyTjCI2
w9zgp5Rqi1E5YJbVHW7Wrc83wShy8pQYVqlA8RNfJuFVkZdUwrcqBxHgMFGQFoPbUuVHOSZfrPOH
AU4QQCIEjdqq7muJvYLc5/ukYuWjW8yUQEj2RF7PhgSuzvS2Qae/tU0II6V/sHrljaAZNJS2WUug
b5kvk+/j79vBSWBeVgKRgDibx2qFCKYuHnTZ3DZew9NnFB1otf5gmGTarAKmuVDNnkdpvXHNyjiV
dcgGVJW+pzlXMaSnZPQMKXOsAWPWLUahPwMNQCBAoCsjlH7rETKelvtm9aEK4lNQ94uZLSnj1HxK
GoeFSs4jc0h2Slh9l3TeRSkpsEPc+SC1mICigB4kSwGQZ64Whg2sQ9lirjRspF2u+I8h/uErNw0N
NlZnGXuQfU2mRIvHtNlARgZJB1hHD7YvXmSPvIDrdMce74BKbvaitMKlkpd7p4YwGyTZjz5HulZV
h0sSDGvTD+NZCRcjZTtEVIFUSGWBgtUCUE3mGxq8AyoyxsJEZZxAUrBE4GaTANvVyfDP8Z0Xc48w
yIzsQbtOJeMZ3+Z2m5cxUTqF/KTpP+fqcKpZRK4RNcJAVQ0vLIHAKPTmC8CbTTEU9pzlFnwMqImz
VCPHXY98YLQTovquJ7ja1GgEdjK2D4QrsOLkucLN1VeJ5F1zoNNLVNOcGewFkbq4LpQv6hAgZ9Jp
w0ICmFTao5kLjrkKigj89esdLq7VjuwNBNHhg2TQPivZVaSlcac4jQn0vXvkq4AnV35WjRatuCjF
Jzl4bOUoIW7NVOsnTGTAipdBBy8DeBgWXF2ksGrmk/OI2iZgh5yeuE9ZRvxU+K1gCxOyyENrCiSC
jbl0kOSbzN0OiJLMXDaEco4/R4PKF+tFvSVOIM52DzAkxUgnIm61JucsQ5ULr0amvWduGBxkY2uH
0MOxw66VYd95rrYlZVbJA7ekilnZMGFhnoIjmGsNWz0bYI2g+DRkAVgponnZyO7IPVRg7O6xIizU
qsm1wpsxb1TskuXiqSrTeKEZL3b2XVRmuZBKVB1l1b/G/nBNNMJ0BTnLvnTbqxNerBRJZ2IipkRY
LCV6L+qoXUWD9FsxDKSU/BbL0wEvp1RttoZR/6bayIlA717rgfyoS98ws/4ho0rUJmqy1xKQM1rj
HwbwrkvbVQ2W79rSb5M7dKCeRsdLJ4F9JxFsC4ZyEVtRspKEJ1Y1ZIe2rO4apZMXeq8SHKyqFTou
/pJ4tDVTQ0RUBg2pqrpP4Hszh3DXWNsE27LGUMgjiNpHDpoU9lp0urVJE3NtdU+EZ4gRCskEzN68
JyppmThz7tvOfFFUHJzr/LFOcKsEC1OspVjcodBPLLr/QPDoWUSY6zpg2NlfCX8e1w4CZNIWNbp6
HVp1i9+QayyYQ/maRuU5EDh4eJgrLUz8rStEaHObWL1rBW/4g83UOn5pI+BPTv0NQb8Vklfk5TMn
Z0HVHkmIH3t4FQs5d8WF3KypJT9EAnM/dMh61DXKJy3bT9C8m3IwT5YPBD8eGgXHBlPZiEE9wV9n
oUWo09BWHkSHplVDFGaU97aH4RRG2KG5wYa5z12nymNt6/GcNDHgkyhOVprk4ekXnwPD81idNRc7
Ue8b86MMYjRhLA/FEkLYVf2C7KWTFTEKcMggVPwfgCzNbDOK1o4zHDS5ZpurltjGq/qOdPcm9MWy
stHshVAP1VaBrmrhPB8ci26JGtyj72N0EGtg0fVCW6BADPodOk2d/JYnWJnatYvWjS/eYV7hgRkH
Ytn4yhWicrXt2oRHcy9e6ncLauEmzMkmEWKsTQX9jtHoMajYciUjFYAtbdg+WkZ+9FThry0LjPaA
TbSRP/oOXCk7Hu4F3Padz++XBV8EUVuFQFmPDpBFVKtLUDJrRM7IrCUbRavaOfmt+8HFSc5wT0ZB
ZF1x/Ddhqf62UZtTKRlk57u6WUQdZEXP7/rF6I1gJ415lQzkxoR8CCStRbiHb26ZJvMaCUOI5Dpw
xWhDMgeTzL5tNoa0UWERX0KXdwZLEoReQw7XxXhI7j4m9PH/B2r/C1BbkUcN8P+O0/7f6K0M/wTQ
/jzjJz5bUe3/2KZqCRsskKwLC9D3p80CXJ7/6DogbCTigdeNQOvf4dmm8h8N3LSsmzpGLYYyivf+
hGcbdBksiy1N01AnVzFg+H9wWUAQ+E/o7PH9gLYlA41IPR8UrDb9vxgLWGbTI0kk6z+Gsvqt6HoX
2TEDvZM6Yg1eKAPoakLxShV85AnBKnjt2gUkYbBVTLNZp0U6B+7XXVyPOF9do39mG0Z6XxRNeUH6
akYgPrufCreujDkUIWPtuX127+aZfgSafAY2HmREaQmilKE8Lmk5w8Wxa1fj3clDhBCWlUWIV/gN
8X+UNMooHb3cfhYmDslHy6tQF+p9MBglUY/FrXs6msZMRw3TNjqFnxeZmhPVYXMOg1h3WcKVXq68
RKZyZ+RF/UPBUKlX6vq1J1a/aNiR3UVuiLeBrGH5BLP6Xie+yQYRhC/ezeCC5bRAP4GAh145GYJw
zuOtaWqfiltbbpHHzg0bkgcnYclVHtr6ghOccOYEw7p9MhYl+ij7qco3LdrYRfyXdouJcNamWcRz
bxw9FZ/1tAvpmy6E6tO2iMCgmtN44/MsLOq3iUFa0izKBmRnWWJFBm5axyt48jXeS01toEg8uoCG
vQux/eshEZF4r2dStGXqNcNlkTB1iSTujtMRQqhs6a2yDPZj79RR5amLZVdlreSAOaYIi/zVHxwV
vlaDyBvmzy9ZOHch5b/aTuaC1FSIudcdVHJ0ZFucN14VxbfnSYFUgBXU+pNCxNpss/y1U0WyQaPU
XU3DWl++pGxyr2aAUPLt9NwlOy1pLiIghLLMBWltf4f8yvmz6vihficc8oWxI5q1SEgCsKE5CaE6
/EAQboRnJqF8aVsnU0ntkzEWtlDgqyn4ov/RXnuJszNV9zI1TUU9DDYCJUAc/Lj9eQ0PpVnA+128
QnCnPdRj0cgGu9e4iZZSx/frS8c05NZW+jFhQQ8psckKtNR0D5h1/jzV6kFnITwdfq0j1EhXjS0R
MV+sr5Ja1xa3kUkRqySJGtXc3xrhDiydHEZRU/nVdSpkGHyIWJp4WdYVO3+lQlbXv+SxHXw0SnnX
y178pmU+XNvMdh/7koSAn5oqbqLewOIM1QkngIFu4sGFzq9d710ZkMqjR/oVMUI1lu6Ip7CkynuQ
q03vnz+LKAkPCba/vzSNnZKVG3MjdOFH/DHWb2z//KF2nffz3LGHvLGzZAuqzwMVlmte5RbafPZD
wwe6TgXecxKhJU9f3tp81jQ2s/QxrrvqisV1fZAt6fMkB9GLremTACR8oB/sekgOYbyeKsgDkFP5
5dDrS/3Q25m1dAt0YKeedjwtUCWvmemegzK2RpwaoJt3Z0FFhCmjHwk1pEe8u7y7amw34O3KPG6B
KCV9qK8/x9WD87M/LuUPLVZ2feNVa6nS5WtZRP2VENp4/Fm0arZ2ieIjqRUqn22DydMR4Q1UdWnq
2N0cKjN8uZ1UedjYfrkoEtvj6BTzdGweNW6jl5wtPHUHWa2PDprM58+msC5XQWs2ZF9pI9WZsFFS
49vYW7uB+NsqBqY5B2li7mJ8HmaDjk17ixIIQqFG/B2nNEmKhncZEVNUzOLwSC6EAcbPWeHfBxgB
xgqG+y8WEIr8dZK1ZVtTFRZ4ijB0kKlfJlkY70palQO4dtusNxV/8UOnFcpBJYYjVrieiXUeV48S
fiz1DCRICOJ+SNcYGijX2sIOjoTWCaE7+ao0mHLJfQLTdeyc2jxXgXiKqR4ygr5xVOIANElBeiYJ
gvdoMLw53Mh1Nrhvoco3NGry7pL1WCaPtalom20k6vhnBfiU7A3+ufJa6cGoEPXBlag+TCMzBByh
YBXFdqrKMMdLkZIKCKzkFEWGtNOGXlpmkcy+NMrPUKOCD0X2X8IQnn8qfG0FyMNc9WBpYo8wSYZD
wtkPdBLskQZqvmyUow5cdCkcOXlUiOzPvLIL132ErmNQq+FORZZh5jUNFjY1BR4RJAoAt2171Pqp
IvEaD+5hqk3DrBKxyyjjpfvS1K+fw+BsEIzFxDc+p1apk7sIRg9633zEleVENLh5d9xQIWljD2ek
6oZ9jZIoOc8ufXfuWhMAlBKXhOSjjOVPFYq7XxaRf2M4pX41DuGrYNqKYbKJNaDo2V95c2YAqzol
tPTRmlhxRljpXRtXGS6auwwDtYHI3oCgG6r8LKw+XvVOWZEY6OIHOYurg4kuAOS3oNtrOZKa0kDY
kueJtGctCoc+Ric0TxsHjZ3fO6ajqW0aN1W/tN3O/dLxd4NvbawwiYd0pC7ZciFIpxvHTAewoYwO
4GGjN+dYygE96JL+0pv1vY3Y5G8FYF/0RNzv0OEU4LEuiF1EhBEEBwK0awvZIsYx1hHvs0cQNq2f
h1OrqICgqZ5PdHAcPg6cCltt4Z9genhowa5sclUut5kTZyc70CDEhJr9YqXVqVdS54cvJWulybNt
bIsYpncr30VqDYYiaEhtNDHVKiZAMx1ikH0KMhHupnFTU+8gMmrEAdNcaMZMDcZ7l4eYEmj81oY0
9pZl2mhLJ5DDiwtx4iJnlUwbq4JCT8OLRjbrYunw+vDpRsp8bJvGgZiTNjH5C3CSv5/bWrm0q4P+
5dakd018NAdtq/EnX6hFq24YPuqNhNpjWBBU7ZDfnQpAy+g5RgqhstFK/NYxHU1tCKuO7vZ/010X
4Js61ZMWX86rVBfDE1FqxDna4iBs94eOrtBdZ9XGkxnZc1dz/QdlcNt7D4m2ODCkayZjW5wBs58r
lae8I062cVxLfTaH2EBD0I22LV5iWBM136cBIGp/ZIZR3tuGn2/1XsdwRdKk56K21nrWKu8k1Eh2
qHZ7EqGVHZh9hsXUEQHvDdfuANcuwYUOIPLgHuFOeMdeqGm5MDx125aqe8fS2LsnRnj2U08+5sgo
3SupZG8Cs/HmU+dUNFJx7hEIPU6124gcb9z76aw/rjGNgFzufF6jClywVWqson2HdQGMHMdCNHI8
DFLF2kma9efD7jy0/YjH0KBMGLX05GCPvWAbZ2w0z5KeZI0IqW4xG0y9AllnybSkey9MpGuLFTiC
5tJTg1Dfv9jOqH+2TNFNmYkOao1tyQYi2+xr/7yfdLwQSl0YJT9C1W7OBAfxq8Ze+T0LvX1DLteb
hXdQVhDRbzC1RswAS0/U4nZVIB28yALGilwi3gREalfT7GaFkbYrYdLt/AZUzyqoWih2JnJoIkza
f/EW0v7smsPbNzSBsZCBcxvi6sZX+y9JcSUzBZL3HYLjXhRk51H9CptNGJOb/Kzbvuedy5wsDEGk
dPPZaOVWduyGYmlWfQjD10NWcpBHznHPk3Y6pQoRCizSQSc10AZY3SKmApGhX2iSCE5T21QIPJXW
pQ/Afeowxl6zgAvaWIMDPuWf55kx/vCrgxM3TONz6rYwFItpxvricYMgVW4PEKc/UA064n6RPnVg
gXF51V5KGADbpHUtNHA1/SWQ2aM3DTbMY4jgIcdWeXAy/QUUob/xMZNYTlWnTj8ijXSPZknSxTTc
+8+zs8Rc6RWKi9O1czu9lPJR9+td0n7zu6HcuXEGeIa/CGnA8fCzTqj68yg04MGtjNF8rUpriQhY
0gDmSIPm5Nk1qWZgPUGNdIaj19vQMkjUd6iy7/3IND+LoCvbAhIU9Taw8sWQqcqsiSUibuN8rzvI
nULceNEVInudmnZbm7zxPU+Nj2lAwfMMPoFkXYcB2L6D/uWqRMr3NUIUV/ft8K0svXAVdjzUDSD3
j4MtgxUtM20pN+LXqt7jYxdo0n1s6u5x0oyajqbCy9hgW5ZVr750+DhN/4uFlRiN3X4xmxtvP7t8
tAAM3KKwivpi/KZobi/bXSA+mpIU2p1BzNUdpVa6WD6Vvt9fsV6jwAMLKA74X2OsTh2RRNJEFf3n
MLdsHbRoSZEI0Hi2gsXHTKpU6xKgL3sJC8/ey3X81KSWc9GH1rn0Sga20kVPvIlSE61jPBnmoQiw
KRvPmAYOrvvMFGXspzOmdoExAVedGhJXt6arTrXpjOmqMT7oCPn9fhWvL2CjGIBspnE+qLfcRS5J
y40xjxfq88/DsT4dTUVrecauFex4SGxziKntQi40Y1OHOLH9848Q3u1fbgOhPl2xNZ0IjkbA8M+P
TRVLnTDzDfUDyG0xR8o7PMVFdIX+FO1MMkSnqWh6BZqOr42gVytbTW3T2OmoqExt2SpQp790dHlb
kTPtX760910R3mXt/ZfmcHx11Q0OVdp7+9v1p2GlFJCEizTp89Wnts9Ca8JlWQP8+aVtfOclpJqN
CoF99qUDJGF4dNnR3dpvLyYpOGonirSfOqd2HxPknWcV0TpO8obNjkdRhSgCf9a/Hk4DYBox4Ovh
L6dhyZ4jWf71YmO9kjIEEDJpVPjszKOQI+s4HQFYVvW6OxpBfe937r3mFtYhT8t8ZrV1ujK8qm+A
7nkjX4AeQeD1MFV7InKrCgfxGfhc3Ookr30sVeV5sHFTIubW3Zkp5mmmNMivEQq8c6UJlcPgWslD
Fqn7qZ3wAfJulZVtoA0pr6q49mpTvAjicnhhwZyaRv3NVRVM5xf//MVVxV+nDzizKtojeEYSwp62
vr/Ej4M0VcIWr4YPwjzcYeF0eBrUKji6FnEGHND2Uy0NVA8wnxpHS2LMFWkrhvzS0wYbDEnyz6aq
l32SfUiasOgGvHgb3A2u/TmmzML40MPXqHAOXcvgh0kF1msfY7Q7FBSsiy0sVnymiYJfYl+mpqRK
yh2aSFD8EL+7IHhtXbJBQHwM0POY2qZxYWXVc1mIej21kUwHvtB7W2A3BpyD1thPR7diahMYc6x4
RAOxG8eZag4K/8uYW/WXbiNs+w3Qhx1KjfrX6//Xl7tdKi+ZEnuBwOFf35ldVSYQOM8hmdtJh9RM
pMN05PvlUxMi5PmlvRuH3dq0gjW/nerjYozI+e38L+NafPjmBeKFiy8daZqjaTpdsETvbWHxbtH3
/KNxuqIgKLixiRx6taHvnbDV9wTlgv1g710g3rAbK9qnTqvDQWqGoYrxOe52BvHGiwP0YH1rup02
XdPT175zH+mxfLB4L7CGq/apUo1XaGf1jxD9tYrIyptoAqh9hpevHWK1586NloWAlmv1SIFFPSlO
E972wSuBU4CMFa82oakp0CEiD6ziaATSYduzgZ1QbZIAf5Uod04qMJDMMrMn6KXuKYuq19hJ8ycY
AtmhRl6KKDPVGqnQbRwWKtaM49i4BoiE7s0yHHvbYiuZhxjU/txL6ha8f0AuXgaxmhmSf98CumCH
Fpkfsv0aWB2ecjmeM45Eht/KIQY3gQWAK9TGGb0erplumnAUMC+a2oygHM69DyVjPGFqIr1RoyyK
s5HrBsN16kDq72KD2DpOI5ou5QMS1Fu6Tt5CYQqIiyN5Viw+n3hoADcz0yHu1Ss5wQueh1Mx9d6e
jLeOkLnFUInE35owu+Aitwfq7ZVubdNo5Y/LOxtlO83buLcxj1c2XNFpXv+sjzN6rxhkcRTneGu6
Tf/K36wGpnG3xcGXy93O5U8AvGSq60rr/ctiQfvLFstgcyXGfyocP2t6JP/yyNWKqCzsICy/64W7
JWWdHaLMUVd1HvzoCnuQV0ZeZofPQ9d+rjLJxEfSkb8j2PmAJp94UjzkeZ3OsPelbZZHFrhQtAuc
Egr8Q/YmTmYzFQn844Cy0IOIVQxwZOsFJ5Rk05g6hmGmZ79Uev2WOaU4R6kbXVzbfSWsf/nn+WXM
gf55eWpYimFjZcriCIPir5FTXP0stVPl5LsANIaESScAp+AgA4YfBi81WbZUJJRA7OAekiN5KlIk
LNmMTb1xKwoEJUFUwzLSVyE+kcAmBlxJ+9yB0MZRBlKdpDmBqLFGxlMUs+lwKoweA5AB4SgAHQ5J
CeHscqkp9hUgv3WDIuiJ9D1TLlGIB0T9UXSwM32Gfp03h3cDeswxfPfgQmg/EEmV9tPR1AZXO9jW
poNsM51fhk1j67ABEzp1S8V4Ld9v7tzezx9ZhBkraCbQCwLc7qoembtId8rdVNU15VmSbOM01WQV
jNVQPdmdrJ3rfLiwHgs2/3yblK9pZPbNNl9Ilgcya1tV+RqsdCRF7rLCkN59ycCxMZG+aVGTXKbC
MbqIBE1w5m1ixMLuX4ZUmOCdJJKLbwTJpajdGJNPtG2kHExW5bjijI9K4zc+IMv6zWgl5zRdCzp9
QkgMQr6sF3e318Chdt9ZLLim603tkl88unibQ9UYLsCIam6/Y+9rByX9NKiGVeQI9RoFKF9iId2+
4SqziaNUB/6KhngkrDe1FTAoDNu974OhWjVK4uzhkyHQURTWAg+Qu1s6SB9w36k1Jfw1RVSIKzbx
2mFKEfV2Uh8jEMZ/d5JfV3I09znBHE+YhkhWVx/HV6m8COxm1oPAv70CPMYzkh/wgvO0usZxXh8L
H65MKFfXqYkfBfpZHmjZqao0doqcWoSm9yLvTXEARv8DvV1sLTXfvnSadd/yq3opRDmswLYgEuzU
4gWTsmPT2EgXww07Fa0FNnZsb2JEs3VUNbHRQ2QlCCN/QeQOdd0+Ah3aSsdb4cniZ7WoukcnbIix
4/PaaKi4/16ojq7to9qw85njlthgGxEkA9qmIX0Va3vE0oCgyuyciyCtn9XvBSzbZ7nK+2M86nFN
VUnCtg5qC4Zhha89F0yQs7aBef7zHECl+lVxPbH2Wi+/szRUDSI+xvdSHAc5k7/56H+3QkKAsajT
e9Gz2ZeD5FuO9ABSuJK+M9uqfwT8sInJuXxDEElZ4lIVbyGU+C8BMIRpfOwpJr/OTGeBxek2kE9O
fk0gtG0I5NafMorfu/9xf6R/ky5QFNxXvjwr+dWZxhS1si3V+sxC/TIvGC62qgBb03eMSBTU/C1x
UsYCp9xuXsVysJra2jorSCbK6qawmCdu4zwra/dO5BzyVqv2FqEQ8FKdsnb72n5u3HYZQGx5C+wY
szDZcg96ihy+1idbV1KLc2IIJqREbFGRRd9ibKr0wF43Ron0wR9tU4cxCH7AUXN0HIblBXTAIk6V
FbB4tkaYYnV70gXtXvEslBwacCRT1XWzUU2q6Nv95+HUKkSJvu8vA6bDDCmmKAi67VSrxqt9jh7P
RuR6mAVOKPYN7KGZjiXUvd55/qYceTGEgOWri4XoLBnMCkgr/kJBmXqHqXAYeOizBC6Xj63crW06
ssbe/9qmhdgjO+LhNmoaSo6sh83V4FeTlTIpyNpcSlIuB5Cu4JTUwlHRKmaz4oxbGZFVq9JRgKiM
TWDl05MUD9hZUJuayiaJdiQmkB9SneCsmi3TPtsyLS3717wAqqu7yBbVmehfPd/bqyynHpwo1En7
aVDxx2HcGBRArNC/axNHuzaFfp3aQcPAXulNuBjjMJUdDmI4r0ZgzQAwwUVOcSs1APk1vec9VGMx
Eq9B99x/tnhIartowO88URinMImzvQfNWu3qgltAIencm8hrEc1RRHFfei4uUAEs2KkXT0TQDXKf
bSUWDos+cP07YCrFrsR3ZF0lYX1VBxnfG0s47y2MP7/SnR9C5M+kpIvntoSPL48n5Z5U4lYnglUE
5wAwcBGyUZoOzYQ902eBexRW0WNdkx1nnQVFh8Swl2sL1dAtslD2Bl/EUF5nKA7OLCneTLmdBB8A
0gduv54SP2jKtlsAMDsLVM4zi4gIeww7OjqeNdwT0LxDul95dZ3EWIaV1C30AesqAweNs6dX9kEx
8Coba3mWIiIxHllyOreh995ZkU9WwupWOP45aJyMD17Lx5ysUv3X6blrJA76R1PHVI+BUQ59pu6/
PJ99Q7u2GE+AMvYz5qgYUqWdthczDdKFi//BY2ST6K3C2HvVU/FhhnL2vUv7XWPFoxRBe5HCoZnX
IRUcb527qbByEeNriS+p2UCjm9okyXDu0kR58QeNZPbUIdW2epflDSBIWz44/UBhxcphqlpVNKAU
PtaLUpSb3MzOn+PGps/eqc7PQ/48ZRrHV+w8XaobBeyLKF0oHlSfIZCb+6mAlmoD+7oCN2/vnQBr
61aExXrqc5GBP2ZK8zjVaidp7vMieDdgGc4VjRBgZhnOaSrsPCgXIJaZaf9oq0UonVrHXrlxKQ63
djPEfkoymx+8knSCnsEOjGd5PMcaVVlNjdNgGfWgbYGaSGim1RYgSPTS44hTGTG5L0Ks57oO3qfm
wNfRI4mRzJqqDV/0WcDD7CRwH36wKwmHKM6uLBP+NfqGC8wdo5eww1q6D/12ZSku2z6RKt9S4NdE
FnkQJB0aIVkSAymDUv2GzAMKIZBnLmCfgC1orcP7hcyGv4CP8rRU7aciVIWGLs8f9U4aUDdvc0Tt
xrZ46naDrN6HQq32SoatMpIH0jIPpORs2sgjlEgsfED1MPFj+E6OtwNf7NenNCgFmVU0RzW87p66
uLtMI31VfsKXzno0lL5fSZET7WxP/nItd1S9C0V2NttBwZ9FMXMM4zjUu1CDIzEedjpE/Kx2t7Ju
KXvRfK9N7kxpC2SWXJE/5rFSLf6Pr/NYcltZ0vATIQLebOm9a7bTBiEdSfDe4+nnQ1FH1NXcmU0F
sgxa6iaBqszfmHGHWjJlnlfZhSLd8QZZsW0tX7MB+Vfbx+FGjDpJx3vfNWT8DRm17DLaVmYK2W4K
q4RHmq70EsavhH4rpwcUbjl2TGHKH8yCDYhgG3Jq+JP4PxwHdJbbQbGSXVIXtm19CV2kZgPFTjFQ
rqSl4Sou3w00hSTbBzCvzFVUFOLIOhUDgh2dk6l3Pa2VWW3lw9eqlvdNCZczUnW8VTXvbla+fRmx
7qVChlhNJkWfrlklRxXx6nsmB+3SaHRvYmojHObFwz4zeMMMyUE0CvW+x5UIG8VKDt3UPKdIrtkv
FQMXqLH2hhUCQ0sZeOdeNOSB673u4yk1q22T8k5iS2up1BscATv/LJrMSUBPp/XXZ5e4GqUSi74g
UzZSktSLQMfYN1ERjDX06F5bQbEX/d7UH8po6UfDS9+W2r4DsoNKE+Z3PkZaJ9Kr2UlcyVaZnWCe
/hodplD0iVEnBgqDWNr4oVdQ59RBNk6a2VfHkgIQ/IWq+NaW0nzMzeRz8Bo83NUEgkReqC+55n2F
Gdy/Ahfd+E5dnrIhLE/iSiX7teCQbYId5yAyk2yGxYhthhS3PKPkcUzfc0AsHioDhrE1pGsxIPoe
dzDU4MVii7bW1erg8BoDoRucwy6nZl0gESbCie3xCFHExwlMyg9d2bs7GNS4xeddQX7Eii5jjlar
rsr80zkuz0zI65eqtnD3UOB+50GovaYA6MnQJcYMla8/Q6k00awYSHIlX10bBQ2USbS7rGbBZ6vp
UAJSEMV6HZurvqj1PQKe1d6ZyPuxLedX4BrafCxM0sGBjwiJVcRnzMbeUE2St9oUiS78MeNzbDUI
4uN4v0oNSuH8WhhO/KhY2sr0iy2Lo4180Q2mGeagOLeugDQ3nz5Cp8loNnclaK1DLsfZXE2K9rO2
Ygl9oKA/Bqo5vtSqfnQSu/lU0yxBk1AFPDItn0goEvZZ10IKsXigcE+Cwt6Jur1oLD91HqEYyERZ
/zkH9zJ/kRpwn6RGf1H1cNXGbQ0zjQJ0Atxq7uJe/R5qHRRnX0IMbBrlT6lgvddZBzEqp4iQaIl9
1+HcXdICXB8GOMdMdrFQijP3QpEyPGYm1dwpEl2iSdNPBGO0sw5Q8DJKTr7FLx5mWgqrWE2yLYr5
1ZuaGDqE/NLaixB/jq/10BknEaWuupHlIkTNj6m2tPSsvnnBWjiYh0Wx0HLTPFRDZx6mihXS0dOl
iEUTdHBj8eqLl8+JYuCvsLEyDWwY+sq/7/e8yV99/+2edUFFUO4an31IbJwb1Qs2WhnUs4DESoQ6
GQTxAEfepRy9D2Zjfq+h9mm6hsk0ybRzEcTSZ+XgNDhqmnfrpk9r28nDfojRc3QzhDcVVMEw2yDr
26PBsTfQoViUPEW+eEZ4Lj0pv4v+wMcrV/SnSnw22Cfd1PZrjTbkpehJu+V5X36rjeJkhb33ZrhI
9uopZzBU+oa3kvyDmCCZ8PsCRcddbQiVgzk2Od8Pr/qWwgNBKaL5go6DvixDO9spftzdzB4asVhq
h+F3DyHpl96rtK3eoOpY8Rn/HLN2LiZopYRoU42cgCfpFi6mgKrT6V/VxfrGz4JuRqEvnEkhWHCB
AheNwH8npNb34uo58Ne8v0IxuQh8OLhm76EKwk2fN/jrfs+fobKhB5mH3nZgYpJmZEO/qYqh/rRL
NLeb6EtlakBgY/5MoWJHX0jyoDdhDeRCtRFEQ4EL0TQtyeqDQxLl7poo9qaahNBcPZT7vrPKfSBH
1f4ZtlNfZEvYqIphET8m/l7y7Msz3KSyqHQX/22yX5fBpjQCQGVZhiAJmsvgA5V7U4X/+DmCh+jy
K/dysI151BkQpyWkiaSAVxa8yjqxYJyBOebXY+DKGbh/pJzsPtgXgek/kky2Q+YtrIL3RwbpueAR
h5K3r6bJMsw1rKcMVL3QOqLe1ficHeHuiaupT9LD4qeOqBWQAOeA4j/HkqkR4bPJPIDvtfLj2fPX
rFHvjflY42o0HRfzMqtu8PiT+wCWCDhf3exEqNSSzuYS8XynS9O7WdopuCvpM4Qnh+gpkrJBFitH
eMnyQsqc9DNGddePXPM7Tthvmul1b6lnGku9rNR9iNLTsQkKeQHJHVBknkg7FXfjreWi2yWkhk0d
rTTR9LqOKBenlrWpxN5F9E1SkGe5WYlgCHXXmllD2a1I2u0Qp8KwGZ0CzZOjH0q9y30n/tkG/g90
06jfSBGnAn8cjz6lqV05dsl6tLv8BjTRn4+8oL/FeLSJReyRLsj5w/2t9HDhpMaArABAcq3XkUYv
oao51cKXxvobNoAC8RwU2CH3SRGczAnVp0DLGTCZvuqoIs9UPVW/1aN09uvIfVXqQF8bss7+NVLK
V912b1Vq5l96y3gd5SS7QU1Mb7IFvZnjbbwWoRiQymqTwMk4iS5snKhlUxartXdOy6AAlPy7ElXv
ZeJCdrEqDHocr9/JYzSeORr28zDo03/wZbXHqPiO9QMlW0eJUEaUii3/9GrtUD6++xDl8RBkCrS9
tVYr3SdUDhPDActFfUO1Dx2vuwUE+PrTQEdL/FwS4nxQ2aPecqM0l1XqdqfeHH81aHfI+8RroVP8
2+/YfUgyKQThX3Bsmj8nP+cMHeWCbFDcWRMZ18CVw7Xwk2KrJy/y3k82j9CubEy6+E+IcFRCNIrc
eNyJ0Ig0pMYq2dmTTPPfjJpqf6FE5VGMBrX7QULaOvEoDd44Bp/y3moujxtRdvYSL7qJhYpmztyu
Tq4NkjmP93YC6KyL8JQXL23R13QhNcTSPD67RD8gua4gm1yb3pYDX1jf9LLx18A1v6JkA3y0GOIC
2cbxH4DD46aRq+ScFXxRikyjFDnApUbQxPk+UHJVhwwIR6FVp4ZM8pcgRdZeHovm5rrTQRAVoIPp
dukeb7xwnStpfSWrLqOiGOH6PGLgbboDyJYCrHXuGOFNNE4Tb2VwQadHFFTkaU1pa45x9JhgI6u3
1kIEFC2kq7xG3UnInR9Fg2w2Yj/icnA+2jFcjZXnvmWu5e+7ClKZHo3OW6AOzkpNLWQNp9DpXAvp
C8XZitFSi7/nqW6fxFIDlZ4Gk/s7iY/8piFaKCaZdq4eci3CBGG6BVx5SJhJ6i3l2lu6OluTcfLp
7bLBUVbw3DE+5ek008LKVjgVBtVBDjNYaWIowwZ9JuZr4k+QDDlGm3GizqvJtFhpbKQttOQqoszw
alQr/+yX1W4w2PvRh+9CJ+Zqvlo9poFZ/eMeol909cHQHUhVvWZyshSHIapY6rJtqChbahK89yMS
O+LwJPcq9Nus3DpT/3/OF/1tmWX30uPIgTv5vmkbUOTTFW7w0l5FsAtJVpLl/SCNm6yYiOq/N52G
TnFj7Iq96LIt27mIj2zp7moqfNsiL6SS8kr3/n9u78SAWhs/oPr77Iv+Yz/53Ao2GMiQe0a9qDI/
SJp0n2TAW4xAQ2dpTaEfdGfyo2yE4hAV2IpSj+jXIocPNlLZB2QA03vLPr/kvOGp2quEMQskNx12
SSJLn5EqfSnd1rhqjhadAgflItFv2mzkOJrnJLScdqlmLc4isuPu+OiR6P7N26gUC5u/aKg3AujK
fkO6uCjjikhwP/JQLldjp+L8MJE/EsvAQhG1r6VStEugGeql7EvjJYytfGE4ZbHm12u8kDSX90gM
4PaUS/qLmPJ7QQ+4kaNyCGDRkZN7r1b4q1rBVZ2iqOSZmCXhPZTQRq0qa4fkJmm7tO7dU2IlLjSj
5NIbk21X5u/SOK7xujFn7B/q4zCB00SjTgevyLA+3A4tfdGFsUF89qfGJKk1B/8YUaChhCeNqESO
kjc46D81yg47YxR/p1DkCvUoPwa5qe5EVI4qD1QbXQvqhGs2Qe6LaAA4vmu9WUArcNwX/DfGJZt3
HFCmsEEn+aDn0hc9qi28wtGKYnc1XMTcLECBCZ9c6XE3LZjyzlZowCUtpBdNbdWX8R9k7cxyLg2o
R5p60O6wTTVWTumYWz1EVASygoyYmeIY9Yfn597CSs3vZoAItRomHK+DCP+KVjdPONpW1zLVy6vi
N4+uNG05j08z6r62TmJQTJu6bFfZwe3IN5wAAZRBB7YPlpnhsYLg6ItcytmGDc0IMmKCPYjhx8xC
GcdFryFN+cdKMcnwvO9R10jznrTaray0KxYgw8coc9QnfYS98BTCF/gS8/C6oBrymKXU5NTsGth5
wEFxatjT8GEcW2C0v/tSL/W3VEgLaIy1Ls3kGEFxGaRrj9QJYv3B3u1Nfy9C0YyZl1JWwoS8QMYz
e0xUYsn3V2I8ApFizsWlWFmvqG/mmxr1qU3st9UNjVz4t7rVfgcoxIXafpNjGTBAqVVnFPc6nDd4
PbmdCdCulb5Qmmi/q6HKIV25JpiF7BIvabx10xqU0AOq/XZa+kdydWyo2gaD5Q7XYLVMtdcWBkMS
G/LFSGXttSeKpkiMdTBuxJg8zZzG8jJSHmP/e50YUyZE8O91Ou4cM9yCfLS/8mqu9SkVtQGlPzDX
6LEYXv6SaUi2ZxO4x0SlSCcnGJr1skkC/VsHSgjzpkS9SGOZ7bGKzpYKCHaE3L8r+YgjqDf9yWVy
GW0bRCdAl+pcDCgawksKR6Gy40tTVr62C4yaD2hh8Sqc7h2H3bn3JPw9FNImaqdkG6WOpAOQnohN
r27sQkTed1Xc/rpCBW7jSp2/Qe55gsFMU56j4uq5zNdzGT6ZG57YriO2oZkfnqUO6zxCYqV3Yvej
T5SZn+rJV15T9VJFdnxn8ni+82u6mDz4Zp6P/E8Rju0dRQ6gWlEjrxwEou4ScvRkzqt0LkZbGZ+d
gnSEllpuTQ6smneNhgYL9No7PHkSweiV7J93qizQ29l0Y+bPoKeV+9KNmkPiONrca0Npnouwsvjj
T01rmxpKmdPlY+J0FUnhm8InaS36n00xelewZ1Dt8/KNx371s5xyDjAbvrPlbWdt4MR37M084KTY
X1Z9gP9JEIbogPenqLT6a2slw7WP8UY0AAqILtEYk4m8XzVnEZHB7q+PUbHAL9khtDK6H7/vUTo8
vuOi3z3vEaC3ihdq+Sa6Eh4lJwVftERQgYFrW3v8Oq19PTXPMJG890BG0tYTjGIxAMpdrlf6xB4W
sWiqyI1AVBfYQXODv+/6RxwG3q1QdRtCupFsFCC1eKRK8puuAsMwa6Vdu16tvLUKMleN0xs7TEHj
7TAl1z0VpJKfBtkqTn1ct7EBWccNrkC+mcavaPaoW7TMq/mAGNBra+B+ZaKCM3uEPiwl1cleRVRI
YFmdosSlxYmKfRlqxV5cPRspsCmRiDiklmU/ZlZeU+zDGsPdIG8wSpWaO/qNySzx6u41qMJqV/Y2
AsFTGJpGvEcrx5gVctK/Zj5SDK6uwwedRq1esg/t5EISm0b32gW2cURS4p90ilLSHacwHN7EWF2g
R+cE+UUsjDxXuwyevxdjsR4Y18KSVmIsy3Pr5nooDUx3cVLeeHX6Qwz1uh+9KjyNkH4fUM7bIE2s
38W8dGhmYUlGVPxsq8NKPuxRdG0qNBoaM311kYKPDEqVYOez19Gv3+XMqU5izA4BxaphHx3EIF/z
ZJ44ZbgTo5IVZAudHfVGhFlLniDte3mlI1pllrm9T908OKK6+WczTH41nXIQ3WNTIlhk6uOvGaEC
fwoJhwWyxWq1EHPkcBI1Gutx3MRqef0VioViXKwOmxDzWl9HTTxHnyE3O9wDAUDkC17ZQHqMWDto
jd3PJYrpi9rVHP5UUyc6lC4oTDEJ9+KFLqMiHHTqeHw2Y+/JRzXU451tqFtlisSg6I8G8t/wwJ1y
3Y0oB4lOPMeAiD4nkT8PllWJCQqbvJ9tDrqNki+41Q5NwKw344NofA+YdPtgK4kWt5zkMYT43A2p
vUmP4/cccSlJYXKw+GVn1tCfIwsFfTXwckxOw+otKHi7947hkY8hLNXiNkZyeBGR3iA2qbXDC7sX
jhrZIfIQwerKIlu4KgXyYJS06YmlX33kRFfI7nqL0Al9XCZckFpam2WrSOczN09Qx555MnWzR6yU
ztlP7PGQ6Kp+Ffexc17gqXYZp/uhp16fjMEFgM2PEF3Qj8bdENU/Rdejf4zRLPGxoRf/CNHX2hm0
3tbDE6nF3U9xOp1dE8/IaPSqszfCFsU1/lhPB65yakS/hASFr8jaUUzVi64zkFf71fecJlb9niv6
E3soDorK577Jg+GLO2lEKZn80QdWvekbp16FcPtEv+ea44ddjvXGkItm5egFpnSt4R/0Iuzm6Dvr
6wY3g9tgJd0NC0PfrvWr6GGHom7IcyIXOjpuPA9TbNEk26i2kme1Nx0Q30Xh/P8YBRAEFSfwnblY
7CfRjxZg7cJshuit6YttnybqVWviCGKhCY2DB4WSBPar/1V0VoHdvJStRfGFBWlPuiIz670YM9nv
nx1peBdjHunao6qimNrUgXqzW+PNQ6xXdbP2HqJv9ZKbK4wKnHrO7V4ldMqPyEvxeo4xnrWjrN6I
qa2toXhXosEvRpPRdQ6/76OiTTrdJ4zYr3YB1OFKUc/adDIqptNSnmovStihfD9FnlyTC6rxvZQy
DktOgN70NF8MZtMMrK//nk/+FiPBadDVxvJkDfrZSnxAS7Eb4qnS2zszN5DY6nL9xktKvyFXYKB2
6GTbuvSNW6qo3nnIg40YFNN8pdcXlUc6/rnK6F4yqFtXsUbNtQY7t8GYPxf1Cj6IrhoexRpXyuyd
Pf1gffqZf/1gEXpheIjK4NU0W+WMV021kCPffUMu5Sfy3+MPX7tnEmJ+sxzmsWKr42cdeA1oFQ3w
Ea+ZVVEiNhxlLok1iUNQBkLyioZkPe8s23hz82TjYTBYoOr3Uk1N6XUwMPAEWadZnLw4NhsJNTAO
IhIzrKKyZo6j11uxymmT8FAOzjdcD/Gg6iy0n0ElNyC1rG4LGxi9tMiPTi3Kl9vEas8gInpU70Qb
uI53VORPMePRBRExOom4oMoEMk7eK1OX6DdHDidpWPRotTXtOdNQoQ3jqPgcK61cFLIy7DBPwF2l
vGM3mX+Ok09Z19bN0giighxkDEUkGiseoZI8L5w8v2VTo7u1jAmFnyP0RqgpCglfjkGN7d2gpWU3
lyQs6A4EiMWYmJUj9ABNoTgaXaudtakxUqOdd0YdrkRfpUTaGTEJ7Wz51pWDi7p7dhVao58C5apW
7AtmYnkOVJwvfDLnGw3B5PtoRsZBNJLtkOoSl1lbcJnpHm4+nI7mz0lV3/yaTr3XYAf6b+h7zban
MrvV3fAfnhs/esR6yHuO40Fx8ZCvMOt7gfBrUc6X3a+paa0VVZN+Gi32I55cfBtMU5sldWK8DH7k
LEfJMg+hVim7AD2lCVbtXZFcQOHVA6eFFWZfWZ9+nNgrJTT6tTKFEsU7VJKMd1tzrW3YKt4Sq171
JfORpIhHV9sYsaS9O176CuHOuKh9Gt5Hqquiu4r8cC/5Ke5n0yxPc51F0ib6/7tIyyPUwEfcRHuS
07jVfTN9Q13kda3xbRg8dKiRGq+1/INz5acug6ppdcNA2dI9iO5SgUk8lGWFoDH+r2mEaVDedyYF
5j54oxLzWN2rKmlEK2kusY3lD8WYT1IxKHiAE1rF+eB9aoN/cTsweRKP0TNp/AJJHfpRu0ESr1en
5KbnfxYj2pRG/uGnislGYwwXfta7HF10ZQne8iC7JFBaTozHVsEwTpqq22VHCmjAR+YIcja683rZ
izJ3GfgtYva1sRbFcdhe844qz1sN6n0/5Ihni2kaXBhYYGV61lHyuA4DctTTbYsMkV4kkIAyTWGz
tNFM/Kxi9KgwyQuXorLeju4nle2O3GdV8UQdUeacSuxjLgXI8dX6thq+Ga0cIqypDS9h5Gvo/eeY
k/iq7W9SGECH0aCOEDW1s5ZrX4fWULf1qW6hMPRhtye5qih88kRfFhxrHA+yKTL0tl2xH462kjlI
+zJHebjqEuceFIN0Npz4IKJI08f7pHkyDdlt1+yzDBF3EhRwayCsHbKSOn2AzvrNVTCyNeLM/0hs
B1FmQ/ruutWcYkXgz2o2OnZXDv/AO46Ro+iMN7RjgglgVADN7dtlF/Tlyyj1A1JaBZITU9jC0704
GGwMilKT3tZAa6YQFpa+5rqnXLXbFw9oFQ/yW9B3BF1SLCINkQMxJvl5f/T1Asoig34VMSNSvkfO
EB0iKAUrfi5FrUir53nL+WIsEv2cN7LyAIGpffETi4IE/QCKahYb3IUAhyltv0o59L8rZZVvNN0A
89Zr5meZkXKtqq98i3vcXSFX82j9qbr+AJO9iJFwQe9oUWlIfYcR/jlKb+1EA30DQKa4ZCKX2YCP
STE1f4//MfW5Xqub9td60SmWP4bLmnxBkapXuyFv1OdRiz0WsBBLziZhArtAWwKgtn8OHMn/ipS9
OitajETLAv4zSBj5nMhU47EHiFBgK6u9FOJnpslmvCsTw70iOdWufQcjYbWv3avow7ZWwnii0FZt
iq0NDAY+hzH6O2k+FusGyPPHUJpfbRSWLiUUhpc00dY+DwhOq804j0YTJDLPPXPZ9CSJQDE0B9xX
Ovs45MAYHL9bGAMFyElv+VYDktjIvpptwN1IN7/jO5Szb3rVIvx8FA0/ZA1W5vuY9/1MNY3oaEzh
5G1b2FnwiuQPENPWuonuOu2dbZQn/sJlr/DOO94FlK8hPDktsh3jJyRVB8l0BkWXCFGd3evw31/7
vhs3ThfZS71rlE8yYsemdY0XNVU87Kqqe9Tb1iyT23ACOfDDVSVcNVnvLNUpBGNXbko3jaBmEkJM
kHaSSyUcgavgVQty76T45PUl4zPN/HfZGIx7VaXqCqxYtqz4BdzxuwZJa5UYkKG6ebcnNxE9D1/j
rsJUre76lVRqh8ZAdAY/ivYlRaAGgG8Y7YcJJIqalLcd8RCa3CraFzEvrBHvZAN4FRFOsKgjJEAu
7cK5AhLOd+DszIsPFIDPbdX/ozQFx4s0+eLqob9kb8/2RrXlU5Mb6lzMyFGVw77jn5qs1byyqcdj
uqgcrNJSkZRGtqlC4LvDnswsAry0q/TDChUftFjU7AzNRTxWt+cdr6HXxsItF+NLagj8Ij7a2HCX
7ETVtVYO5cz3yI8g+oWBqQLEBXPyZVzwMQ9UhCksXZNOIcjOXZ/zmuH7b9xVT/FmWpHnVz32w02i
SdLRwejy0chxcTPQ5Ng++2uQl7He19sh7VQYCH3/KY3ZuQHj/BPvokVpyvE/aUBGzywBO8FBxJu2
4Zwo93K3N0d+sKwm5q3OMR9WEW75ZuXqKlSN4SfO0ruBbMyXSsUJQ8aV9WAYoTeTIuy0ZMjGb4GW
hjukeYa5CEvfNPEo1anSTaNqhD6Fn7jGCnxa+UbhNltYimVvhmnUVEkYmXpBcmcaZTMEi7fmLyGR
nHgbwbxmRR5dxZ3yBg5CVnV3YDrDfdCyCfHGD9DUdOPmmXlGTf0rgK7mp2tvdbmuflAMTmZ9pOSv
JnSaZTXo6TFRSO4bfpKuB/K8Vxm45HzwjexrZJcbOHr1z6QwtphvmV9wMCnnaYBZbKQGUJylBF/F
3B+OuowM7ug26qs2lWptqJs/zGbO/q/+ySPge2JG8lsdxxZgAifjEwdDPIaKuu7RMbgYDghgNbRW
RsXvERh/u5PSO6BRJdgWVl3uUavBhmLE55MSiY7TkmjE0DM01QBQlY1u2R9r0hhWhVI40obXR3Yq
p6YCc7LALa1doFSZncgvAWETwwrK5n+MBJzp2LEzR4zCanl1OEnU/RbBfun8aIzMY3fU1auiw2ZC
9HWFCzAjrdRPBLPcbSPCMgxtVAgBrE5rZQO3V3KPLcUXJUBlO5zcaKbLwVOmyzGt1jjwnB4jResG
+7Z1C38lLv+Y79vngQTLFc+0FQbJ3vsoa+mRmiKQsikMaq/aaBhsIP3beu9yg+EYSZNxI0Z5U+N7
nTXdUYxSVEe5S5JfjKEoXqZb9rUivYlbBg1GLCIUt+yofi1E6LG9edxShGglrA29sDZ8B+VdVZOt
8qBjIVImY7zyu09cdZY77oyuRCVcxM9GrHuG4urZx4ZlgxfUkQqPDrX+tcYj8NJrrX1pPMu+2HC5
YjMbD89+vcefIInBTIgZnG/tSzyhEmsysVSo/l2KtwsaESZOi2Jev9M1irI8n6N15zf2sZyuFDv8
dSX6OCr9Gv1r3n8bBZRgP+6Xxd7RRc01ilRrV/fwCVEigiFrO7qOV+V0qesjuw5x+Zgg5lLMw2vB
bqvHUtFXivXi8o9FlEusXa4Y9WLwrQSigFRughagbhKX3mVMPA/OhsK2sgSmU6QOxcffA0NkeSfI
5HMx7dnvRGjM8rwAbk+q2p6J4VpXj6CKOwxr/72xFKrBrgqGD6zIrG3tOvLKquR+p0ZOv2sNPUUq
bYpHG8OPAIlyffkcx2yecTFVdD7mP2IVH2pwgYBAUX2ahfI5tdPxq5dN5glxWu/8IOheVKX+EP0u
1hfGMGBiBVGdbV6set41qRQJwyEU1Piw14uyMvH8Knyt2lB6lFGr6xGdHTFr2IOyfMwWS9hcOuco
v4uA2h+rOkNaOZS4jqJPNFoMthgIL08V2XdnrV1NydOJJTvrqlQnyRM5fLNSadd2EdRUb3h1taS+
5rJaXOM8etPzHHspV0adcFX4eDnVr6Vrta+V22pcq1Hbvgqs869rU0N4MvHGMzRtex6a+JN2Wq5y
vkI2CcjSj1JrrIMaxP09KEFo+jKnpyB0+ztbXW+DjQNcjGlUqrL4WI3ONzEYF5rCFmkPLiFG9Hss
V4rmnbWhBdGoF85RNElDkXuG80i9biUnnD3i57i4sopmI+sxvoRNhDJ9LQXuIk/Jrjph3u6NllzF
zHWlZi9ia+oUV3/12bGK+BWZSTZiGoIaeAit0KcODrgneufG7n41hoVccB+OxeqvAQgDqD4VtowJ
4L8ryO9550RPwyOfl/lf/eKerp+9DChXbEXUm2pHVY1E8sQNEmyfUemyraFncLX+pf2IfoNDGlS0
J5GIOVgHZbtn1+PKhj30vJ3oE/f8PVd0/XV31ff2illUG70fIyTrA6QrDLfZOCjQ5zARmoEyXZdl
29aOpkticZWilDrT4uCg+jlPH8vVTgha6SddHXEeQgZMwcb5ZOJbZC2UIFUWoRSmgO6nUZ39Q4cf
STXyQQGrzP+uHIL3QeVjlOptshRh6hrZAimTYgtuOMSbMPyhTtAmMRgZN74l1itz3AsFxkuhSME7
WEZnZ2IlOheTvB4PrdwuVNAN3J+vdTwHD1ntxeTed48l5eirbZrU0/hMiO4qMUpkac3g8Y9Scf2T
pC8P6EOefhaRGV0EpIE9SnWlBwZPfHkiHcCg/9WTKZ9h1EYXwMLVAy/xf9/n8XMq4+N5j66HLAZd
edekA5gCEs3+vpTdwZwDoAcaNjUwG7HwGWOeE2neQFeUmvCQQFg9iKtadI4jNtqRWvuc3KZJYjyo
1PrX/McssSBKqKgj/AU096+biOHHotDyowMWf5yI9pHTVOu2ce4keKW9r/dGeRSXAQadMKzoHPhC
8tCA1ADaz2rB2EF05HMQuGRDQlfaB2RHZll66p3vte3ipUKyMcesm6KjqET+96KkGAIQUOzFTEnz
V3VXpjvdwWiogKBaqBOatOR8fhR6ZI/493Ald1J3+h32GG13eMQE/lFBDahaxFE/7woj2vdKWHtr
cQvR1Nrw+AGhQZXl9Dt83AE9H1w45aSD1Dl2V+UTLyvtKprSVJtjqPvA7X2eXq1fSdvAKhP+do12
TasYM7DCgzEiYYL+7HN4Bi+qyKLwOt1KDGRW6c4GlQrjs0+WzQ8nGvFvmO4k+nmuLirw49CIWKkp
WXiRrPLx80RXaesp5dnmJtaEFoTbtla3AWcsyPt5f9Bqnlet67TsUIsQT+owavjBXUgrlwbFrmnC
4HoLKQ/7nTctxFWWSeLS9Sg8KqFdLZ+7sXLaxT3DvzZnz4Hnhu3/n4LLXI1DBdL3fcvBZwTf4DVe
eXaBM6M2PDVmd/EGo981vOYxeZz6isx6IwOrb0VkRWV5TjWlOFtO8b03ClDVv7vEjEHFsLlB0Xcz
GEgRR20uHVFZDWau3w7v8Qidsm/c+tZ3ibmMc8k9OnWLK6xSxTsVAedDZY/eWsvq8iLpRrcIkyB5
HceCQ3Nr2G9x07d7qZHBR1EgsYFp0nhJnxzyYq+kgXNQXY9BpIJ/DYoZqjqEBx1/F5mDsYxlySWb
CothEFon22yXIhKNxFNgF2v193bAqGdu1UG3zp2igrHgmovKjPVd5UE29wJfWuvDaN9bqeTQmqr7
2gBTSEn74gQnyzAixBBpIt7G1xrp3sS26rOIHv2egz/uIB0oQIwT16764pqBsRMz5DiOrzbiyzNK
18ZGtzycTyFoAEnA3239vLucIATapRTOn31ZFUvLUYuThbiNuGFTNJNVj8L/aPpHGVPTp9H/sHZe
S3IqXZu+IiLw5rS8N23VOiFaUgvvPVf/P2Rpq/T37P2ZmTkhSENCGSBzrdfU29z3s9ntEhxZY25g
Kk96NQ4YraJMcfTrdn2/5sbU0ktG+PR/f7quHxCQSQDNT5ctuqPDfvt096rfn/B+BaFukxIJPXNz
O2XKcgOgCtOH+zlDy0IzMyUDdz9rG0juEircr08oBiyD9NcnvH1bgW8j9Tt9utvYquEx3+HTid5i
fPEJK2TE7hfZTZ8wqW+/3+1r6XJI4FH/69OJo2XL2EmeDSpq+iLE0VmSfg3V0tjdh7dIO876UgoX
wPCKR3BHE99Vzo+52dgPpMoeK9Vy3iDfoDiXugAsFbd4zZR0nptScspUR186I1YCtYX195TQTFUi
cv7o8pQJIrKesa4eJEV7F41iUwDG0AxnuPUvW0jzNQHQlciHdqHfHOw8+nHv7yjED3nnM+G05UWj
Scz1ikmmPen7RRXaGOx4mfqAQNTB7mvpGE6lobA6TKj5akWj6Ga6SNYz2/ZRhaSLW/vIUdhIHk9j
iI1a5/0yaa38jzo3qlaOaVXn21kw5SXm76ozcRpxVK0HuIKYebITxV4ZqhPg5ltJHNXXyBkVZoE4
5+/r9dUO9IFiX0RViODDBjGJDEtVrk3UoRn+M5Pjai9KuIb6R0utbm2iCm134qB95JPt++sg7S3y
2ub2lQD2z9dyiFNSr33tnaPmpukJezgIrIMXnMWeESdQp7oy34iiZcQouRcqCIRAr8PFp95OJPfb
ErbjfQDRQ2w4g5sOv85wrzajPISM/9cZ7g1x0fw6SwYJBf145kNyi0ay7CdLoMyEtpl0rFRD0qDU
e9GW6Txi1qPT78k626Tby+LkOFgl9LJfXzXQBQvyOeaT5NvevNXS/otRYdGo9NrwLczqY2m37k8H
50Yl9XvmhC1ZZaZm3mRfz/xE9r9buvJRW570BetfG72sJn1W4fUsEtRGr1CXWJpqmnzicpW16bfW
3pJae+ukdrntJf65WmYJGxZmXor7nZtrOADVyhtM+aatwpS/1tpkK1p6zZkYRym55JnaJsPhVmtp
zqznRbAEUZHyE9T8yuk8qGri/ZISrxqF6cm8SKd0tnJNo0p/KNAfWgdVvg1KJSBm6nhn2QEPAr5Y
Qo6xxUtWTerjWJnyQyhXz6Le9iJtEY5lvePprsCpxO82t6Q38KzKylFdk0Qyh/fdMVMbJGg73d9y
a+DPN1WzQtx3RS8/hVdj9G1oYGZcI4WK51qwYppIEJKMb7zvej3eV1Vew1GedkcV1QrbUHad4mXE
F/1FYLf5chzS5NkxSZ81PeYItmXGzznunzszA98him0D5QoTyZ+iNEq1fXZC5yiORPPFeEAlfY5S
MO/iaWOnG5Al9ZModFG+Rrm9vopjk3B81r1APokSnwRdXtcPD6Jr3AECbAjVbwkfSE8J688tt0Iu
z/S8CojVs9F6JZjLVqotxyD4VTcm8LlQuK4AChuE/UTHsFf/ap46ms2Y79whA2/8uz43pkBDK0c8
SMeXCLcVYNVF/NpKg4r8P29+UdRyYp5aqHs7D5DWK3OAF9kowgt09fGlwUVxOkZJnfis5S3/Y0q2
GsJnMhVmAtMhsW2QzpdcUAJT66DwcOys0T6K1pH8Nzgk73kAXXU1tPpU1nHyqit2sB/roCQcz0EZ
jpBYIXbmShxk5DL+fE3A4gGHlT3q/e7KmxiTYhMKXx5n8uGJJx6mqNTAEhIdRQpm9MryMSSsNUSN
em0irUR7OIiWGd/wSjR2g+2eyTPeSqKqbDpvnsYDt9B0uENKe6/UBhmvPicBiSzos9R4IcsERiIQ
7GxDyAUgmH8qRvUNZQdgP8FEE9et/BLphbE23XHizPWIAEq8sp3GrCZmtTND2jt/ryzoU8qURlca
zKKALn033WIyd8vk59w3SbXoqkogW3c2HQpRW0caJzxJjj8rS+7nKmZpxp+y+058bXEbCa+4bd61
+nukw1QwIYY/NjVRrzoOkqMmZ2Tuot7bBLLlnn1Lyxa2EiWvgSn9SCzL+Ij7620cTK+uElYrb43R
1YCvWumKqWO3cMcRl6Y+fh6xtXoK8IN4aiucoCIrfRBVYaXjUBg2IKunxqJJilVGOH0pWnk2RodW
74CITq056sJP9f4+Fvm4KaoV1QfRbjkJZrcWfzLpLXWa9mlokwXWmdVrY9gK8ItAm4milhvWyvSb
AiHrunplJYaVU9RDn5g6a4m7IvHRPipuUj5ArbpV92bi71PcbUHw0As7cG0JfaRfD3Jj7Dupxu0a
w+zjpE+xkCu/m+vm2B9FndgAReiP8bQZw9pcYOlEl+mIDiHbAewqLaKsygiW3ptFnWhFDg70VGru
5SoO5003uqfK9KxjnVn9fNBG+50Q3M7r3fElHzFwyFws+uBkBl88fcRbIrbfJQjNi1Qd9UPQKuEl
JX0DrVe13tNweFUwn/DIbMx8N+3ANXbB5b6xavdYMdHZQ2Ys7FlkO9F2xIZyJrrEgfWrsxegQazL
KWbxUJtmJqG6WWHUFfe/KLO6WBUJX09gpMOlQtBsN3ZAeQQ7oB3i7+WIspJgDtSUgPT4qDnBKhic
4LtsNsFJsAOmtnrq+X9xnBhFN/qtrZTBWR6hCkgViXjXiJwH3+icB7sCPmKbV1EzyAR9kMmpF6JN
1Jl2veqdejyLUmxE0abqUC7zMYFL56ZbXRCt7Y/hNFjmqvZqxEUqUA3zwcdjBdH7hIWJVpsPGH3b
19gC5kKbqKlMQ1q68NkXcVah2oif+VKDAHJUQGXbZRnOwzAqX5Qs/bUn6qBZNY9Dn8/BUARfne6n
ZmblFys3060FwQ2Tc6pdL9g7VqOT7OVphXUMUgZJF3wNR/k7lP326kdNdhq0wZqJ/lWqIRWRWd3J
0eTk6qr6h6g3nNxlHlCYyNZwnzl2cRD1PFtrtDOTZhsaifcl1EnOT+eVOilex0iwrUWRqzN+X13X
2f0ym64ChZl90Vi/rq5lKjXvVHdVIaUSFl32UWATT0Q2+zKGmbHAo1c+urVT7IsMsceuC6LnsQWi
QJwm+4ANPseOXT83mposGl1zkbr0MAGZ9u6bpJGGtdlGB8ds/qwXfXVZf/F0239uW32vYJf+xe0L
dMjSyD8WSgM9XnazpZq41muvxmc3sJUfoZY9gIpLXjWPj9WVmbQPtbE7ok4Bc1T3qzew8luPufcP
xc2/Ys2lP8ullK7snOC7FtTyqfPGYBLNdL9GkrcUXZFDwtHJyaunDPb3qtUb7MGhsp9Rj+rnqjJw
Ew96ixT34IJqG3Vrq4XOhgVGJMSCXse0rGfdOMRfjTz4lieV+41IwilDoOMD6+KlzGPfnzntEdET
LOQbE/kbGCMzqB8rPUvKD8eXL5ipNd8wqv0YW9/YSKbTrWScRx5dwHtZ/ohcRPbYlgUL0MFVVqKu
HfXyDHFsk2ZdduuBXKE3d2KdMAYOc0MWPPhp6JzzwADFPO3BxK8WTZwFy9pGTgRPW6h2AE32pUpS
mtcr60ajiB5urbULLym062AZWYgXke5uGOevQ251fKu3Q8T4voIfeNgH9Sq2W2kWSrF0xkxW3ccD
QLnIy8r3NnwBf2x9i8vGnSO9rRz5wcyjjuzwvJwamuF7Ag/5PTS7cOlhK7w3MT6+5HKHvFoUWt9G
PYeR0fhf8g5b28AO5a2UG/KDHfpYRk09+tZ80uBgPgep7m3QB7UB75nlc5Moj6IDkkQJXusFkLOq
KteqFKh8BeSLgGICr6u+WGCyN1Kc5KsSIxirifwX9O/Vbaw73dLuZeOrOTS4mKfDq1v2+sZW8Q0R
9aX8re6D+K3Bzm3dAD9aK05gfo2TxPiq2UQU+li21kXTxW9D/E20RXCcVyyrtQ2WLeProFULUa8Y
LFTDKlGJefX+CwHljTgF8R1rEUjBWjNjaV4aPlZnrCX2Yi+fivc60aD75f/RpdMdjNCBQyw+HduD
tN+h6o6jJRJ/YlNiUg1xPdf+qEuTLjtzEeGaTAFeRL87x1MDav02qtPGj0/1ag3l1vfq46d618vS
YwPiv43MYV7BWp53XfeaGlV5LSbmoo2Gz/53Faz36oo5za2KLFtJEAlWrMSy1tcHZZHjqHf1MkNb
1nqP4EnrOKtc0/Ojw0pvAyu238s1vydpcXfrmU6+TzK/3VSofB4NF0WdOsrJYEi4+EVoIV/8sEIT
wC29x0TBArkNmYyGqnwCBpCdS1OTV6bSurM0NVwW1rfvQh42aCSwMjXN9CzqxJ4bO8YOZtBJlDQn
9JAywgz9WJGQCuIuPd/qwjLBQjCR44U/DPIjZHBvV48lAFZXHwrWev4cAHR3Fa1GXBcLK8AeVBS1
yO4O+ZB9y8pEfqz0sjkhtniIPVd6qdUwIKNrRBtR1HWlm6V56N5ag25c607kPpA99Z5qtVmIXvbI
/KXUmcfLsBUBfqE1MxgjecLODQ9+qdcvgV7Oo0FDjtkiUjjqbbMUxaaOfsCNHy520kbXlLWnUceA
RB1dW+ZmUaN7yUEJblUZGZONnOHvaplG9VDaRIH1ODg2MoaIUW0Ex5aXv2gTG6+ry2Wj+uXSNJUx
BgjdXHTDlNceCJJtGrjJWWwUvYgWcmFiaKdl6a0uqMcEtpLn4wJqAmecOos6sQeDs9zIDQnOe50r
+e4CtRdlBvIwH5dt3JMbmTR4EqdJdiGkpnVM+cJxyNm1TcMDynl2VM39GcQ7Xhj2R1i4P9Wml1+S
UhqBJVX+uc4qe4M+eoDWoqmfOgX+bq7lxYsS5gH5jaL9AMtraJrzUyvDp/ApLWWdN9Rg3jZ1YqFQ
1ybXIsqwNP3f9e3U+KmO2Ab+I80sNvyfheFV6skBzwwlQx6XOsCCYzZqCtjI8ANLogFVl2HYi737
xjKUZK1EDSxqXNycaeMzD4H1OO2GWvnUqmSI70Zvol6V4OmLulvn3/1E671zXyrFMpZ1dyPBRltj
tjqANjKDV1WRJLQD8awPKy949aPkPTCd6syLO3jVpyx4XL14rtUTGk4exSFjUak7UobdXHSKWcGC
/IKlQRSWd8rAa2PsYBYZvaU9m6GOJXk0VOdYUeONIhcJ+AXNPBRhHK/8slceLEhi8w46yVs3Wg8E
2ScgP9MvklYzFyZ74DIN8XWtxMm8qh/0ijdIUijyQUGYdpfakrcZC3k85z5O3wNGpi9dxyo5/8Iz
JznoRk4KIKy6GQEuOVoAb40P3kSTchqokDNRFhsgeTh4p82IR2P0V4sYQ3QXfW7HiLIqodjatW9D
pSdXf5K+VvouO/RpcRZV4VQFAsE4hl29FlVi0+lqcyZWMBPH3OvFnjppYt/q6HHr+nt8pMHWtwHl
hDhdElVn20+zg+gvj4G0co2xAoilOWuDwNZ+LMJiV2edQwi+8Y92pWkr8G3RBScre8HCZXjMBqMm
YawV0zs3x6pI8xZ2A+9Mj3Rlj2ILIgbJpBailHW0EpWhktrFbdf2UGh2iaYNe3lQgaAprKczr6ke
2w5vdUd3CVYncrKWmw5hxD7Xt0NSFtt0ikyGKDKuRqeML7kkQtmq96TLWTI35ar4go+wj04oocUW
YVLYnClT5WHtTouoGcDCZdsVSI25mbW27GFmTICPtpCCHQtw/N6mouU3Lq7zEJzDOGlffndrLNCF
dg9jJvO1X93cynQxLaObw2iiXoxmTt3AtfzZjVmICU5gjA9RXZdrKbZJ7keD+hiYZnn1eYKbtW8U
c1eFFNCiSLArnVh9tMxU3WSeAZN/6mxj9fKYQu2Zuup5ks0VsG4b0VWR63jXSMC1RVG3agwvnULd
dBYpIWSD5MfER1nTcIzoJfdY9TSjan6pQybD/PzKezQiJeHXyg8pbZlzxQhtE6uY2YS5wplXrllm
YLoKnmZZRUlxlaRKn1cNVPMybNFoahJChyQB3iGRHzO/IW4R2huvzOyf5Oee3T4s3vLEyOeWVOgP
Gii5VY2O6tEMI23bDIm2wTStPYkRkfpJEeVyUc1ue/+9zJid8u6aYse3EYsE9M40ot46+XyYRAp1
YFFbscb5u1XQpzoyYsXOTwhtj8bGh6QYZnqf4jczJMsE/SFUuiUtT65BnWfPRVM8Z52mnga3TZ+5
ygxwo0FEZmocpQypO1srd6LVaqoQ/U6j3YhWsh4F6k6uiT8nxxKGNVYVse6+ak5gaArw71r8Zgfy
wZg8SEyL5YnnOl9S3ZzkRoPm5IQVwMxWcVme1xDCoqKdVZpVf4wr15PyjzKOewAiSGLJefcGtcM5
uFL5a1M31bCMs1ibfWr4VDTLitUW5EhRPwYZ2iEOFoLJqDsHvyYMjfg6i9bQYIVfBP0PZmQIMvfd
T5QPXzAU9784CTrB8Iq6cxj3xqaClwPXxc7PCQnhBTLb5trUB2fO642vfdo0EAz2pmKjI9dr2IuL
ygxXVIylh4jMtOHy/hqDWaB7+qGrKvfJ9brpRlFrjBkpJq1TLsvGwPJi6oxLgLkeNR25janoNw46
zpgh34aycqc5+VLzLA4dWRU/IHg0t6auZt10c6Y+wSpmPQEv0hujRR6z8Mw0qddem4THT7Vg3dD7
MyDJPc4PAaIDxiKPhu5DzpXHlCzju9ua1Uy1TOcFP69hjudu8ig3crBEeHrvJBY6gf6AZms4Ztse
JA7KJ4qUzeuy3THVsMGz06pYeryWDDteZJGbPibTZiCzQKbhKmpk1zs41riVaTr6vukcVSUzRny7
oU/LppssgAh18kK0lwMR4axFr7hq3GNIXH5e6L09S335KbJgX5lIMqwH0k8r003LuVAWEsJB4USA
rbN8so4H1iqPFY6Isfpi6Xw8O1LPoiQTQgd5/YSnanVR0BzelVlaLrzUMt6GNvthJUZyzZ1KOiEP
TdLb6LiP8HmYopFXssnVt8Rvfhh8Z2+8XBq8L4EFhFoTzFFsvuA2350ySEzLwLZBEjsWlplKV21L
D7q1i97kgHcOdjvyeOBu+aqMPCDxAcH/rW69lemAsETvLfjh8MNopaRsIiWUNgQAvw0lwuaJjgB5
gR76Ly4LCpGpmluv+qC7a6xO0rVZ5M3VN/Nj7A4qplwaS/8y+S7XKLsQdPYvVlhcO8kPt30fmHtE
vFGEnDZGfPby96zwa2/mdfBFs6D92akrWZPXfVA4X/zM7Za1Jpd7mwXE2eMS52HDJEtDwWGF67Z+
LsfGm3fEImELFSFK0Y4fzeomsqB9ymdNacZ3ZbJYRTwlnblWnvOPGlaZbL/6aO1+s+0AZZUOwhkv
lHBtliijuLLRvTomcK1S99vvnjGsS68gcddoT22qO7D0pKtnpptaR2xhsBAdGSJ1XteYTHeJb68j
NMn3WV/1G9OWdu6YpUtlcPZjXLUzmaAHgZimX7WBZq4yt/niW2mNw7sdzKp0CL6hy3SxjcL6yLl5
kHLGAxYZ9JUj1fUO6dedA7/5RIfJzByGwikdwKVHwEB6zw+vYoNAmbKXIlTpp6pIkpAVS2xjSW5H
OXbWoBzlLv/S2/mlMFOi8Vn5BH08PiPsLD9nkoKAl2Kd1DCvjoNRXroQKE+ehOE+cD5CuUkPMqIT
TtgPW89CAQV4f6YfpJPbwFT0zeStA5WxBpuONNNUlAbzPEW2Hky17U6NWUNclwC16VIYLEq58feq
0xyVurHRrJ8QhxMw0XfYY4rwI8p9MFID8gWiXmwgY4GnF11E2fGrr0z6U1S0h+ceb6FzEYfPtZJV
JwKt3EljR4avq9oX2U7DGSSLZF0G7Q+bTMgVm2Dt2PcW1EbdD+bMNrIDe1fRiGh8d8UXAbjyGH0j
rE+PTjGGrRNE+exWDlSrnw2VGgOqS9tl3tvFS6GFzRJTyHwtiqZm8vpxFPRlvRH+m5MP866GBkqU
TUv3t12LVeve1WH6zSdQxT7y9AdSwdLc7zAh9J1dWg2XYgiNs52Aau3qpe5oP1jXFTM5rL91utFe
xjoh7ZQh81kGb2PJfRhK6nxowupnpz92toXKT+Q7h4I00wwVqnbRR5BnmhAr8kBq3A1GcQScuJ0v
CUqel3TaIw19SdS4gMRJlWhsM4hSXcezUhRlVU9OklJ+i0D1ZPh+PZWR3PIOQhZKFK3AG4+DTbCM
99wTmM/uIWmyOTQI8ynP5GQWABMgcd7/6a02TsU40njr+ub731mriR6iweH1sNUGzv7bwc1CKXsI
4p+Fm9u7vkD70W7wt4F1k2wCHYYV/EyYySXaZCy5h5WWa8V5tEsLsqXcEMPxLk5dZJuMqfo+tcnL
+dz+G94hJOcypBQQPBzPiDJnSzcI5IdmjKx5rHfyUx5fy5IJ6GTXe23bMNy0Oo7woefU5yGYki9O
XL6pbnqUC+70KO5xWwfORJRLm5sWlutaY+ibxh3lDVhpnMwzNV4qhlVsFZPRAHdPr4yuIDPNvBTW
8lKVS/PDzpNHZcAmqMpkGdsaadkZYf6TVd7J51n45rVcYedHGRJNQbMph/pkcyutI9Xu1r1hDxfZ
sr0FGtDqq0yCUjWT8GdqHslkAR3nZr6YfW29WT46p0WrVA8kmJpVEdcZWJcSbDRhLOZc1SWr9Gae
Vlb0rcj6uZ+V8Yfsl5ggpEH8bAINXLVIn+zHUUOlxQDL6zudQk5/OKq1bj/ZjqPwyF4R5SreA9+A
3mnLxc7VOws8YfeheBEPStsCim9UJkD4JtwjRRwuidwMp8Qx81lrGN9CJfeeoCIOGwXh1DWip84z
a3SkIlPvOzIWAAjTZHgYEr2D9lPKqzJtm1d0UXeiR2DWI6w14nNqV2Xrpq82suXFWzQhzK1C/uHA
bxmR+qvNM9ITziJAyH/Z9ATdBzUYDilh31kfOO6ToeuEg8p+N2FPOg2F4KIHLdjX8TEAqAejpqyX
pYFNtcd3uTDxv9zycpFemnD0Z3Zrk/6eWqvGxnHG0J9kedIidTMmRTUv0hJIhaa33bZpiF6PtpK+
ObH10YE0vRROqF8yzf+BWXsKAdqZ5eCo5/D4UFhwZHOLidSw7tsoffDUKXKdNdV3E/GsJGiUD1Y5
H4UcWM8F0k9LRYne7KHMF+Q9nUsybcAso6RK7mjjmpIqoflRKYuxBLPku6VzER0dxwSaH5LEvtfl
Um8S/eXBMo0iusXElS72bezbYLGJuU5z7tuOYLPk+Us7y9Oj5FUYEIwxwk+tFh9AXXy1AEweA81Y
Zn71iAR1MFdH9TBWzl5PiONajq0cc0zd5+PgKwujrvuNE1fqFh+S4ZxPm2CTDoRcQBkEm9xzgoVu
NuqrOaCnX/b9T8hwo9+xYkfW6rkk3j6raidbdggk8biMvXFHBmHu65KBUVSubeQBEFtcmAqxGs/a
uJGUzvnLc78q8RffUZGBsTGB0eR8OIyQVeeJRjo6NLV+0RkREXp5sKDUNU07i+rmEbGgZCPq7htY
YX91qWy1W3ZWp82YjRx1UgWvdtURhrH04GVSo1y0iaFdIsd3Vj7kbDcx1mSkxgMEo3TjGTjedGqB
4k9QH7tSSx5RVGBejcse2Cu934o6JQH6groscFDJvrAUsD4UlTDUONmR2Q+exiwZt4l3WZKGna9n
4w48Nt+OSwYjgNR/aMAeMRGMvkgVaYcOEu6yRYB5kxS9fZWx95QttWXRg9M8vFdipQFrHD9o5rGX
BAcww+k2GAlY2MA8FoU1qgvNd1zEXboHj2i4Y5ik8MdQMo81CEUXvtpVyrzsylx6YjtjGzGazJo8
0LvPJkYA2JH7TPLiunzG5YsgeqQ/8f8xwejMUXhPL3Yz+Qo3zxZk5AuRz+S2KchLLwoUwpbD1Es0
hEXlnur8uyhgdCovSZhGC8sqxwsKU85MU+qeLIs2Xm51smGu1djWwb/SRTSwWtDPBhDJqSbvwmgu
Gxi411JTHnrHKg5NE//ai5FaQKEbGUZErwEpiz63XZ5E/K9iuV3FvAmPpYG7ryQb+TpRHBdWJRv+
Bs62qS3i9+l4NEqTF0ASXutCirj9eSwyg7VwhEWhG2MTKCSlYV1FXW1nBBorZEtDW2WZVLkk6Yjq
gvpbj3KaLrJiODXIAV1klA3mmut7V5+rXhOai8kWdqjme+PFBkx04KarOmWBrqDOa9rV906uJus6
1N9av42OfvuDIHh5ipshXzm2i1pMgANR5SK6KfbQVEYmR+zeN7V16ot+IHSK/UhvyiZGExZ61VL8
5qKK8tXA3mJm6FL9wvNemdeh6z0WdolTW1i6Z1PmTxFEiPYE0d5s8OZVG4NXy1QUmw5RD1iQTtZn
M9Gk9sSt024hdbF60aqHQJ/EmWQzxp6HL/im3SQTjtvCCiN9MUIqYdWrTqE+DNyEwJLYFL7CtMA3
m5XiydpNwKmsG8xIexV9oUnCSfTr8LVCL9o8RBk6AnnoxYvGUvRdHcDXdwBzPSm+WT2wnJ7JfZI9
ofy4BCYpXaeJuttUyqsWO8WhTAL3VjTyJJmHQxeuEHDBYyVte2mJeam0joHpPlR69h3qBBixtOt2
3GvBrCNTdTWyCLycE49rw3EBXJXSi4+31UM3JHO9KasnbxjKpyyxLzliwqfck8onR+uMeTsMDU9Y
iratuGtSFOHCrd2TkeXdsc0H95Rito4+Z/jqJWG5DWQ/h7jhRa9mRGySOGSwEa0RPGow8qTKRKsr
YVyVRtKjbOvyA++PjajurTY9xH4GsomFJgDJ0Ue8gQymoVXxAj6E+WzEEQLeKtrhMKrM56Qi9g3Q
TF7YU9EYZGWdZ7zepcgynhNYSkBClXgpjlWd1luj8N0sb8c2IId522so/NKZGV61ykbXQyeNoaK2
DxBth/8liiomlUuU+eWV6Jx2YNJ1ZEdvrbIXpYRu/Hx9O7bv3QWCP/JadNYgUyxK33ZvrbFZNQsL
mv1GdJaDDtBTO6VhxXlHX5rrdR2twY1uDMtpz603WKskGPODHe0zInRw7OatIndPE5PmKSn7F/Jz
zjFDWWCDwgPq+lrfnZs63kJpd/aWJqHGIupq5b0YYWbdqlqti046SAVXztUA6dJU35Md2dmd3Z1F
/7QM4gXr5wD7ctxNrLRjiheQJ5bDGNs6cheJ0n9Pc6N9z3NfxdVWM87w0sNNgG5UTTrs0hjRcyNj
FWY6qbojpt7OQ6f3XktCxysNnYOVaFUqbD/qIsZdZGrNdCB9VdZevMDWXpr3qki8jepniJZ3hO3C
xCwXlVSUa9DMvLdsbxx2DjYVxjI0rL9242lXV5JCnf/R4Y9dPVHyVTSxvTzjwR0678Xk40FaHhYS
MkAvGv+2qxtjRDSVJKPTz6E3PIhSOKbZqQCdJ0pgrIyDhkPPLOgL/2UsEXmy+x6982lUDDq11aSu
tQhNSTsPrvxro0tbS+q8872aCX++i13AlFOne32so7noD4E5/9SQeaE8K9xkWN87iy7EI1jrmGjN
/z6d27JgNEpFecaYYAW/e3izR9NdjLXTHQYllY+ySrirUQEOhqyR/QGxiWByFBKbYrIVEnuxZkw6
GBjDjhaOQqJO+b0XZ1OSucWe9lOD6CxaUe3F9GMaWRyG56+HjgJCFssREPVt1IrYMrAnklLNDCTz
IhrGdJdVwa8N3MB0R+Q73Ym9e8O9373hU7//oMt9eOBmCN6L8e/HieK9z/1M/0GXT0Pdj/3Hq/zH
s92v4N7l0/CVJ/11+f94pvsw9y6fhrl3+e++j38c5l+fSRwmvg+lHfB39IMHUXW/jHvxH0/xj13u
DZ++8v9+qPvH+DTU313ppy5/d7ZPdf8fr/Qfh/rXV2p7fsnsUMsw7R2Y2gXTbSg2/6L8R1NU+RyV
kiO8HXUrN3qU/Vm+HfDHYX97BlEphrqN8u/63896v2q5w4VmeW/5c6R/N96/Oz+LGZbenR4yO7+f
8Tbq5+/hz9r/1/PezvjnJxFnr4fxYhRdu7p/2vtVfaq7Fz9f6D8eIhr+uPT7EKIlnn7yT3Wi4T+o
+w+6/PdD2U6JdG6pvQ+SEewbqZ0UEgGb7ePfG9ESDUOxU7WLqBY1Yq8SB9z7mm4Z7kVzSQJp68TY
smmd95BpjT73KgNuVW1I1yyIEVCr+ydWwQjZTqU4h0nYgm+Z2sUxY6CbO7LvP0W7qHfRiVqNJYpY
ok5sqh61DFMHBFYjtn9ALvqMqEd8Lmwp3na2g+FzB8/XNqPbBoXK+JinKJBOvbQowklOtAaWBJzN
kw+3OtGsRvpHC4CKyFmDtIwYKvd7eM65Ki9vHV1UJReVEdjoJBvwS7IRix1W9uAwMVNd+RFerjZ6
Nwb8+a446wQNyNuHsHum4hBYxblQ4uKsKI229vQC6Lo4utWqYfM/pJ1Xc9ywsq1/EauYw+vkqGBJ
Ti8s29tmzpm//nzAyKLs631P3bp+QAHdDcx4NEMSjdVr+RXIhnezndEDmJx3XyAXZEU5sbFLZIms
9nFZSy4dDkZDUjM439aLsqq7xHkKLe/vl5Rh+TiMV50Hi1uYObNFc/SDp9YjRczoBQVCwP4mVg89
MiXq74TrO5X6q3ka9hZ/tzOg3OASNkLLXgreS6OcvrgrcCKe4pmnbOhAVbhlRdFpDtNH4RzLyglv
A0+LPNAwwl4Cx4XgiuTVbYY0LtMUZ07WHHq023dzbpHNVG+HNMvPf0+ctSk8drHy+NdacmgV9pVM
t3XUGgut+hShtVkdgruoy4I72QPsFaDbWgd7H8gs59p4F4eMG7w5uc5UlorQZeZtIaP/4LpJSt40
Mk+ymUmdnVBGNk+yh2DadMyUbCWd2VuYHPqmGeQUnDCjoDgasVll1Xsq8DLUxkKIx7pKv+sVRbuT
1h4xuS2YWmMtHTevCJe9YVZJeevBRcYuEZw42TulhNIDvMZr7OJNtPAJkSGdhO0fTmMuzIOpu98W
uw2eUIdPKy845fHVvfQsL+ahYQiqboDCRLzrt/d1G+aU6lFq6G7lm7CcQOcTqTMYtlz/JBurKFCs
v7WLdUhsrAU1IWQLRWwGsgXh6wnluzkdlHcLmFVJwiAdUuW24G3SuwXrEa5XBYaGjQ4z+tkUTRyX
3VkOZW9p/rJRpwdtLBux9eL4f1pgmXZ7DX30dgXUdjkbn3q8ZGwRUUDWs4dQDfOH2MrZXcUISkgH
+bYEDWpEags40uGldU+UAsz5So7Bnr4aHSt8RmhB3Uk76DHvtMxYYmspbCmXkXOXmL+GZTBSjeG1
x1lNvihdzklGacHkZsbJUwRA7eg6JA1UvmGfqt44yAgKuDz23F744AgYe15QXVfaaQ2kyoHCX8BJ
egEn6SZAPeVc2hw9iq40tsIje0uMnNKMO2dEvmkJleZ/DSMJUVlWStX5zu/b6XH2rAezzYbnig33
qTT1ejvVaf4tMC2OlABYkTqbIHkTR1Bq4n+uLICrSQX9Wty2/kppp6MEG0sUsmzaxvXXluVl28Um
Ycs5VXXbDPzWWjpu8GTf8+O94fLVfwd6Dto+OcK8+P0W2FHF3UQw5iJw5Z+8yvNO7FzNfCW7soGL
3QJC0KBpf7PWlGmPlW7tjCUSslMfGU4Rw7kRMrGikdPdqo0AWJIWKO1mhDE0h1BdnYMW2ZyouatL
eJ9lTzbllFFtm5ugOvzm1ZG89dIAkANMzuZeBquGgRx0EsKJ2jrN/ZinH2PfcyAfToGcKumEbshv
W8xR1r10hKL33+zZmH9M39ZI+mfSluWl9crkCvd/cu1qZ9N4pD4h9Xo1SedcDTN4kkYrj5DQXtTZ
nYaVjGkGENSce6IMn3sJ9YFiraxvm2gvu2ln/XQjvdi/s8mXin+V8IJfZF8hZTqORgbRnemdMtGM
tgYj5TKWPXSC0SWxm8PfdqX3Tv+yjVbonxREn9B0FzG3VaVVjuUc2fQTpSdr6amqST1wqtxbtvZg
mmH5sSXfHKoA2e00NF/IerR2V34MglxFQX0A168WHzUk5O+twX6SM+LSTa91yUNjaZKttTsuNCYl
1+cwD/2z7GVD+XUKXHsnR8NU+eegAZLMzf13SPzWW2wDMFPUcHzUJ4R3cdwmy3Xkin+9XEu1ziZv
M8GJ/8e8Jfh1bqSiQuFEOzWMin01m8Gjotaw0Fde+pns3RdrNLVfiGt7lsnRrxvET6mTtF+8PuFI
J+7DD2Hscs20YuVst3Z6/mudDtKvczjU8N3wJb5oauMcB6Uk/wTtwKpFPOcSIS8xXTtYAXd9DPQS
LIJdf4oTxdumsHWtHBLlHJhmyRbese7SiYbDuvfNYpMhmqptk9pVjotdTliGMkza8tKwD3PiodX2
x5JWOb9/hWW+EXMc0WbZg29ZFEKliDs4sJLv5TBVy+zOy9I7ALZJue5y1CyCELWt0Gjh+RpR4NKM
aFxBqjVwcP5HU6DXi96rBbf3SrriQYPHWnbLIEMFtiKt9s7oV4W9NYYYlJvXdLtISzRRchA+yaYz
IZBA6/5RjoIKApwlYhBhAxGRM/+O4KkJ/KOGvLdW5c2GY8fgWkuSpKpNeWz3i3ErjVBnhtdJEiKl
Ikga/3vMMmeJaQTtknTEsREcVLB6MAiVxgtcIYmvlS99gxLd78FvT6VUyi6nOopiGHHdM4JiG0Pl
sJaXweWqWEww44bCsdhu11HhMCefRLq4rMpmWWpxLNOWpZbgAsEm8rVZznW9nZ+o9R9XLifupzlB
L0bPnICzVkqKUsfvqnUDV0nY6R9G4YQYw113GshsGTsqtnWOGqF3Wxh9xbFKdHZrPbqX3qjkL5Jn
0JjLocPJ/J0ZjEJISH2qp21PfUwDkg7IgpA7dwtj43d2eMwRurhkDixc7InKZCO7EItPzcotQHZS
hlrv2ikfm1VlqK+hN/8yVfaGSHAwTOxV5JAsO9VMIyC8RCk+uFQb3/mtoT1PHHqujcQxj6CmtOew
dlzY7gMfxekSqjDVHNa2OH21kHw9Wkb1o5pVl+2qsIFpDACBdfVxFuewsjEDzTxGbftDjjpxZitj
I0p3/hkr1lymy55cVyuU+ghLV3oek6Gifp3nKY3P4d6sAcxIW69Rrdl6vrefq0K5K6nT3U5tj9rc
GJTrscm00yybtAHgVAg5wZU0vHMJfwHXxynI+teeDHkXbSTR57xQ6wPonfqkqxBLvqkNSslBOSyi
4syxSHiWplaqEjYZR2e2mgsK/t/6hDK4tqmcU0Yd6DGShe9mjFp5tmwnON8WkJ5llTmH7nrz9jam
vuGgfA7StRWVPzlKLZ84gaqeFCX9yll/fzHFSFOt8QBkEikrEVFWevVURN0G6vP5QcZr1YwQ8UiJ
lHQqlt086i2pezFdTvL9VANwhNb37QXcNLtmuUVtv1GW64FUycpOvOIsg0ERzEd9olJIvj4KEepx
cjmWhLja6Y1PXVMbV0cBHiuHTgCp8txSlSOHlec0K9VMnGseKOqn1zl9rxlXJYNn3K8849Myh4fY
+EHXUfsL4bSMnPR7BgbnvhANR5jafahn1nYU6qWLTToys0AnIUHlRw5lI0NCM3oaQSeeFpPsUTM6
2iRnlnU4O3RPfg7l79vL3SJ1as390QPrKt6CbEbHhEE9D/eDr7Rni71nCduA3p71sT7YQzAdXK1t
oafFlOq2QdWKHMuutN7myOl2wyEiUNyq2YYz+OeuLf4xoVCp+Uwi5aB1bCFkk/aBD+pKjBtV0W9G
yl1e3UvgX7ZZzOjsznudLN2mkep7DVz+30tbqedmaHv+sWxJ6cvBmOBvhBck3SQoznzWOm/gTmsi
0mkHxWfNfYEU2fkI0Vl9bWIkA50xzT/n/lRu3YDycrbYED3X6sopVG3jCWQ+UtD52RLITdmTthkg
OrBi4ZFN8daTQ2jScHtWCi3PIG68xXBUeWa+wEvdPWhh1j/omuVvhgHFm8Vmq1VwbUp/L00DRZew
zApKV2Nyx6M0yiaGGGJvA+gQPNfdw9LYT3HrFw+gMx22ihZFnEVTewDuecEqttVrZoFmo8R0E0Ov
eSg5rf7YNXxCTWwhOSyUmKn/pbra79qzKYZDC4KVCmH/Ir22G34bJm+6k1NBwN5ntV49SJ9rlvvO
tNMP0hcp7QoETvqseZr3MiA/DMOLZyvPEUx5DwA2m3Phg0gVowxqg1uv81JECLS+OUrHaAX1g1e7
3QEmLZ5HRPDi6ELlqGpmh+AFYTIWHFuw6wKAKUusXB0RuSoJw9vsmy+sgWMohrZVgsDfeUMID0Ea
FPeyUS2koeYWAV05RND41dGUDdQ0qhrsluBceJGcGDZhUkI997ZKMmrFfRDq3nboSgSC3hxyhjWQ
tYsVBzImU9nZMG0feR37mGuoxghySlVI7SHLhVawpLVcxosb4UIIL+V4atvq0JgUL4fJvC84/4fl
KegffEPn+yZ6RnKN0QC850z51RL7xSCyPvyBZIBw9GVbU8EAmJRs8dZXUur0Yw+eQAhoj4PXOg+T
aKjKRQW4JjuWapHzEGaW82BpvrNvx8RZLTZTU7QLFU5naZJTZSw0Nqs210MwiqwmnVoQRLeXWWzL
y3g9Fcc93DRnL3T6I4XZFKen5fzJ5pF7k5kd+UgxdGGjomzffBx7pXlKTGcfqPoM1qQPzikI03Uk
h6aTbNMuaA7SG1Xjt9gXR/Wgc14qvr0yCm4ViO/ZECJawdJVo+WoatXRXg7nuAJFqYXeVQ61GsSn
kn/KjbC7406V3iahzwLzMEwNWxlVGpayqmvw/HKYOxB26ghumxVfW7ssUFqADujYlE6+56JrPHHY
wJUcIoH/RDb02xDif4cjcFw7SH3f/xVrwhOAFguxeYrKO4+PG4p3vU2rzsa5F43sySZCiursVKFf
wYGORwFuteqNpIVwk2FSNx8Mr40/DUnrxc9l3rWfSrX7qXXRznWq6rEcVP2ZsnTgkXXDk2IUGs8j
aI9NYA3+Xnojk/0+qiUGAAyCJ5S/z4kPTCoRwTU5xAdKwE/SKefH1Y/UZTckLWEZfwlqBYZrEa2U
EPvPEMurlqVuUn5qH2RD8ZVqhR8Gqy8/UMw5k0tSIbuc/SRduynb1dw0IUZ9i2/7Ym+ElnWnO/pP
P0OQbBy09H4ouFLyOAk7PmjE+0400jHmuX0MxuyltavfJjEhz93yWtvx+hbf2cEpDudrJylKBfm8
7C1N+w/blFn/W9wyLY75/hdKO27MNEjASvsw7kwmFcOi5lRvQh3GIBrZ60vOSVZy/JcbLGh0CCP/
Iu23FeSUv+IW27uYEq6OHb+Hn5pa6Txk8MLvXmmZInt/v5vcJDc08li3+q+BcsVlbRlnhIq1rbiq
wNSNRsB6cGGV5lublDtLcEvLMdQmEeBhAI2LbRgNNIzejcXEThrlnKWpXSc+leWgPAIctJ76Jv+h
FNZwkSNSrvqOvZm16fnePCEccoiSYrzknauhkkOlxmTHOvqmuX4vbbLpcwuSS1cvtnJYKjPY3aqf
j+Rs+f53dfgRNHREhZrWoRVY5DvTm7prkjQedSpRcFIE8yuLkrgGIBTOdQAGPQjvZc/SudsUWgc7
8p8OVMbIHvvWJ2m35yyGhkKEaOmvZuAgSa6RFW4IOcSoc5lTbBRkqQ29LSxj64kDA/9HijDJOWvT
4uyM8WNkWtk+fjNJe2XXYbn6uztS0Y6VD/o2W/rfBb2tJm3/fcnS936v3pbBHpCTu9UGL782adRD
tEClQUmNySqy+/BnDsyTIqJf/GU+G3BjfZq1ot34mpveFwVMgpD76YfJrrR7m2e0jd135ZrSfY/D
h3a+hCbw7F0dUkrkNM64eWeUXdkYAQD1vjV84FpgtsF26/NlcU9Q3HerzudjQjf52+KIoIdFYw3N
SzUrPnC35XIMHakcUSlhnpti/iJHshlKU3xphnqrN1PxQdrUCCKYenb5cWPyEc3mqDbaSp8pTNCf
6PtZMbr1Ysuy1l1NPWD1ZaEx+e5raJffVqUc7ESZXLySa0hb7sEt66djvJM2Ho6idaVH7QGekfui
nJD4QGbpQ+/Z4xXezGssRpTJVx8mWPh3kKbNGzmUDTn8nwDlY7KThKWN5d37nHjLSdLUUm29h9mg
X9cQQ1MnPE4gyXykGcdSv09Bx5vlHN21YiTtemibZ54dTnLkqrMJSlGfqr2D5NZKGm9No+r3vo5U
mNHBNCdt4aAad+YUr5qsjre2p1R3UWlxOgs17yF1NOOO/7cL4NnRXnqbAxS1N8P/TKW2ziBDoZi7
N0+5GRXfworCVRdWKsiOFGWbzJVzMWEoOXmNau4dkiIPPfWQGyhY1E9WEX3nhKv+5cR7FDWCHdeZ
eu9QPffQebq9LqoAm9113qrg2fzStd5Jem0lgfE+nfiKozVqH1SwkMcUiZuNodf2hbL5n1AqhBRQ
aEh6C9PSLDYbjvZDoXbUmxMh7co4lT1c1r+nUbv5/7Pcv15V2sQ7ZN+lbwOQ8rU4vmxF04mTV9lQ
bLSJAfxeFpOMCPRJ23W6yh9UxEqbnC+HFIJ+AO9uHeVoWZcqmRwukH1BudSpA1YuZJaz56pPKRZ1
vkJl7903nLBNTV4dCl2N7vKhpfrXMuxHskEoT3k+5ErokK6QxbC+jlb3NCR8g5WxWVsDZ5zs8s83
ftV3VKuyO3mZvq0rk1IZwayqGxaN7IlGhsyCnbUTWetozn7Nejndc0WD5noM++8Uq5wqyio/BZAb
7akv7w9V5MfI2KjfLb5jh9x1oN8pnOLjSAHS3nPnaSuHzdj2W4Sa8r0c+vMQb1TLiI9y6OmC/Aqh
i/PEpfJjAJMV5UZQb1WqqlzRfwbXnEO/Vqmu/jJq+euwFvlWOfQSz4eKrH/1ymH2UJrbKVB/9vPs
wfxqq6gOpSZY3zZPQEcP7GBsDcUS/jObTOnVqxzJJgszQWSh/4wHI8+2o3PUbRL9pA0MymFU49YT
D+sUxlQDh0AUmkmHiZTDzctPzaRESUSntaVvS32Ae/bN7VWWUW7kirdlqaxdTbmvbFukYtZ92hcn
K8nQCUQudjODP/+uWpAw6N5XZR6s7ayF0amr3fzJSIzviHhm+zIIwOl0QXGVjeuP7WVw7+Vgaqqq
2yxOQwm0tVUjsTR21XCA0PCjn1cUE3q1vvJ0R7lrhWAIpwHBfZ7CtmRpxjt7WeWBuRpcyCejtiNv
QJicBQNtf5x7lC45voi/dDoclbblfmuHgBtdUsIT31OX0Q1tD2dE4X2DJuibVvb1k2lMyYlHJW0L
xfPwLeHxODW8byaZOk5qSxUsrK59MGf3p5zHPoDbN2UnjyMVj5xHdCb33ci6UZKp45Op2dpXKkrR
7gQicpRbR9lkbIVCp+Q2JXaTsokqyj7VtkIgPHdcmIbL2bmWnr2Rm1A3FnJtebDW/Fa9b5JYvS8a
/0sdBdpRjmQjnXHirwZq466L3dB189KVxlwhVak23kd7Nuar7UfTqlcRFZwhmdt6+uju5TBTrBdU
ndeosaKJIWhrTC0O+dT08CJ7yRxmzUp2g8BNmtXiUt2WTUutgQxnyrvA1y6yfyuztT3YHOfxEosm
IAuTb2pj+OwUdreXDtS3fKRPouKTbeZUHJZ12PC3HkAPyW4oaHdiIWohbjiXWyOYfG7jW1DHkZuG
1heEWAIzLVHRDXxuGtvP0EFjFF5qhVQxeq6zfmiFdk8DXJ67emwc2kzXX9Tef/VCfRefpgFlOJ4T
3BW1dMH32Un2dWyav2DYPzZxR5IPkga2j/7RbpziQSbyU72aV2qQh2c5DLQw3FYq1GRu4rw044w+
UjJ/tX233KXtSPLRc+rPwl5U+vSVklloWfkKc7yzrkBInQp1jD6bbgKZsdc8dxMskFnU/5RmNxvC
fWmMKys72OzRTjB3w9Qseuafw0kZByFfiPvWvYWHwK3MihvnMuevdW7RGvIC+WpZM/CcR4c6iH2d
O8NFCYoBwXukrKxBu+/QMjcR88UmvYk6DhfZFHX+rIyBs0+a2Pav0gY1CBgavaxXcgYgk4j0tFi1
yufkoHH+UyL+itY3NUllOuySt2Iu/oDOvJJeK4q/FI3aHeZW06lqEDOisOUkqLQjqvTeAmUVGJQ+
9sVqv7GNTRKoLXseaEoeQuqWQ4y9Uif2roTPDLZrXVM3QdD+KktS+UpaoRNI3QuVFb/F3vm/Ivve
Da8OKQB/swmGjL8cbu5Q/LosI6OlSvxNOP7P9f+1zGK7yce/zcgtmFX47fJuIvFuIiEPLaOX92qF
+ofAzI2VpjTVhhxD8YDCWP7giB74AgqY7Htpkc0coiJXD7bzLtRL24n90OE25W2FsZoyLmN+t5Uz
5dKmq/Z3E7ksaTKzPkTxwjJJI0dhvJtjK/BWGvfVa+kOW00O5bysTAuOM1VzpwaUjVPm13eXCETo
8s7kq1Pv63DBn/v94vDarj83JB1vb8NUhQiYskHI2XnMSDt1HolS3arcx7TxzCu4l5P0qcJUDA5E
HcbE05EYSkdbdsO21jxvo8c8h6/ZwfmrBr9Qg3ZuMfxR723Iey5yFa4K3SNqNosf7F97hNXl6rjJ
wY066661ipT7a8YRqNaoQHRgNriLZ9O6kz03qI1j0LZPtzg5JRjS/+R+Ph8y/hkkvpnh8JM4tI0R
rWyxqoxblhK40Mkpi9PtJTW4MiKqsjaDOG0c+i6gBK8sD3KI1jlCwBalSHLoZlB91N0TggHuGX0J
59b8NZQOaeu9ONqVUxjDPAj2z4iHdIW+Tf2Ixlz9GMWceZmlTsXXMNV8zDTUmby3yWDugu0mHWDr
kEMZJ+e2Mc8eJgnm29y/1muasN2XDbXYGqrnZ7PoXxuvc84DDw2UwMO0RDHVb4eQLK8QQoCO04qb
ot7BXQ7nBDSDlVYFG7nCu65cVkZLjw+DCD80pJFmFfEoxDeRxCwzNOHb2LtQMk2SbbBQSy+HTN3c
xlShupdb1OQFMFjY4fd3HktOKsR8WM/ZflMnyGN4yvOKWfvKeaaqkOcrGispFWSYOfWD0EfXTslY
RpeIOlfY541TnKW7gBznIXYoq5rLyjpxZmsfAnP4oBgDVdawIq+MuW93bKCmrwlZBOpPp896ACcC
35B2V6f9zZ7b9XyzD5n+zi7jZ+Akt3gz7ZQrqopQsozQJw1VdVcLdd00YXvcllN0moX27uAgLaAh
oLdrhNiuwcblwC8q3EhvADXrxbcTblBibpVP9oOqRIdOxKJx4J7cwP8Ihen82Ni9sWpqWHvggkPG
wTK+GVqHPEbQR9CZm5S46o2+SmMvueujMn1Ccem+gk38CzCrfGcHjQLBmld+8ahkJn9UUuyHRjsH
/qgmZldKNOsr1NUICFWIAA1ufTMFdghBESf59VWrFXJpGfBsGSxjpEMOZVM61LH7AYo8QSg4X5ZA
2VMEpXMx/FiWl2a5yGIbwuhr53xJx2Le1UYTaLtqtilaVNiubRAirdZcRxseo4TLipPqMnYGV/HM
i9MdCaRs9X/MAksVnwzP2NwWkevdgsyk/6QpRn2IjTi6Wxq7AEU9TOvFAj1SdAePJVoJc2Q9k5IM
jtK2hMheU7rz2tc0ZbM4tMllGlnTYG/1GXWH4sVuRtktapAdsDdtjNR8/y4Mh1RcV3bf3DoZToE/
9SdPdV4baZND6ViG70LiSklX78Zvyyizb659ZLXW0rtM/q9rOeKFlbYMD2g2H6H2mPfR6ISrWlBo
tTD7QwXglptS8YxzHnpQb0mqrQTSqGvC+c56siKSvX49qahcMkct+KNMs36WIdAPRDArIcAUBKV1
GFPH4emxVr4Mg3akcg42bjUcOfwS3OXCXs3VTyOBqSOKQ/2ubM1TE3a7QelPcWMV38PMbbhLGspL
FJvVZmyU4cFWrWjvwK1xdpGeWHfpVCJtp0N+37bfssaJX4xScR4KColz6N5efM5jnovgJF2ygfoB
SLPaoBtINM8Vj01jrtDc/VGhFfycGDr3T0NZy5GFmNGzM/Ijc5NuM/GsvXGMla1EyVMQdv1TMmbx
xs38dp9mdv+kFkV85Qr4UTplMwb+V5enxYscQcfh7BuT2s1YJS20ZjFXLOY54etic5N2exLB16lr
OfCbC55hBIlPD0M2mBMxhPlk67T6vkphA4oiZeAm/FuJRwrjaGkDsbMFvnRxVE35DZkXB4plsgBK
FnLKNCYPEmkFyvC+arPkQYKwhK8RI+kL4vi+UVN1NbU8dThWW3JcmKgrsPrlB6cwiw88S1Mskc/5
Xg6lwyioE45j506aGquvL3rrPN/ixaRAEXKpAZuedOrjdD2Y7ffYC7qzDOEkw71vZ3u9TNDUdq1y
kbw0mrlKHB6CkzLqLaiCU//oZcp9XAcKmyWAn3dIlvV32dBw/q+mFK34UHnuDYeaBTSK6r3vawYf
ot+sKyvkiEzcTFM9gds4RvZHjGQjnYWIWML+77apR4VvbCjuTZRtYbuwE7KndqEb2U5x5p7HMazu
0Sip1qi0Zj/+94iMNcY/1+i0Ck0SowgOVZK2T82kfPZ5j5dCjOq8Cw/zMGprRTGbJ6MY26ck/ayb
afJBWiw0RlAytIad9EWT59yZIzxJQdM+prEOrLky79ibosyd9f33gVt2aCnx59bxjF3jGdGxSFT7
ruNiYA+uf665zdWU69IdZ0/ZuiUASFTfXegwZ8SW5lZ/maBeug313tZfut533g0Xrwz+19yc3N8B
ztts1tuLbDwV5gNuugVUjr9tsqd2MF6QCvY5BckFwHPKkNVVYZbc3IydQJPGnXPIbGM+zSXs2JKU
vUMBiXuS89xrs3KY+g6ofq5HX9TKWEP6GX4HOAkcLHJfdCdGIrEEg5P0ELsa0Z01KPpdAoMMxU38
TC5ZUG5vTjtunaMdqJ9CSho46vE/Fg2XCM+eu32PgM2m8GbjuQrN5szxR7+SQx1y8IeoSRDpqZVu
bRifNL3snqSvhmAhUarwTo60cirX7t0ccSl/gAPHPU+JkqwBACAvMtnTta9mY43cUvjdMZwdT0rW
p74tYRXRYciyJyX8WApBMBEgZyZCmKQeYXSSM3m0jr7PlbXLJ8f6NAxDue+TbRhA/T2DGK7/E1Xo
HE6tpny0++F7bdXJvRyp+sema9UXIHXdI4dr1zQtUP7ufE4y9TRYy6GeD9keKLC9Baf3OaM+/ljV
dj6DslfmQwnqWk9JDamiscIRzqm33pjBlMFmYNhJh2y0MrVvcQ6EH2dIw9bL/LThEAX5o66BAcIP
d06OitboduyM6ym58zpV54qZah9gah7WSdm4fOhzsGqc2oSOyxjXpRsUZ7urKvfWzfyyOGuuRQra
KWFkVH50BuzcJNwKpIZGYOATd6nCGJDF6drhSfeFZnhmxj9S31+Teux+ZXH/YEJG9WWe+MGYRlU+
tF5SHvrBJkeoZfqdEVfqJtQ4sIez+5ucNLnHEhain441ZKtQzeuXvEdovXb8flUHKIBzPtjDKMpv
rpnM+tAmdvdMTkJojYFtl966CAMOecwf0ukUgffEByNdskHu/CP63d5Vjgy7cdeGO4A4E0tDXfzP
taSzUmb3z7UiBE9MQ/Ouppgs14r15yDNzI1Mu/VWl6JuFLWv+bp3435U3HXWwTjUiGfrVof7Y4YP
5gBXhPWcarGzq/o82bbiWbuPa6hvFa7AvRiqozHfkbXm3JeRopX605g8yolyMccqjyh4DNzz8CMQ
VFGtlXlnuZZqjP9+peClDCJuPUbg35pAby2go2ES7bq+6VbS4/XVq1sObzFq1mhHcB7HZXJcsrMI
4A9aaZPBZbQG43bWbbTNgLFyFphyfRUmX9Ceq6E2Rcgy0b1FZxHgWkWLTzMUeaqrfbHUEJhx2/m7
ISimr8YM99Rvc1fBtCvNqvNP8x/RcpFc5PT+iJbmMI7/4xVwG4+q2x/YOVn7BDb6Z3MKfvR2Pf2A
JOSDAgHRR1OPLYqrLJXKzZrtTzfPKxkBzeJu6D2qOf2wBNDefTJibVwbnMBfeZqEeVVV2uIqxx24
8UHwQnnDDx6tke0qzF95UN6hK+N+GfQataOKrLZDPnVfw7NzcppOufS9p2/nYmieITYf4JVrxh9F
bYgLj/mLxNAe1uFVl3vzcw+wBX4SFYyX+NSsGrjHP+xoqF1bs1SfAxcu2MGyXuMjhKKW+MUu4nsR
7zvEy/XlB/pn/PK6Aev8FS/fz5/x/1hfvv9avH9nKrYjByjPhmf9DI1u+NHBAj0nKfow7opKugjC
fys/kDLQf6Cf/p8xNp0TJLc9D5yWdYA9KN75rj99ha8NKrZa+eTocB5Xwo548fQVRp61+WbPKbS7
2UX87Jr9gexJu8oQXDk3ZlLXqzRT7HM1GA4CHr2+kR7ZSMcylL26MZjyl7uIu1MXjuNhsU/aYJEp
C9UnZJ3hZcoS/UvZNy8up6q/4NvNFAe+sW4eDiMaNesRGpZdWno11H406GnVFzmUPdkoA8flgdk2
MKFwS1Io0Srn9iqbpPTaayQaOfSt0VpD8dJuFlttduSx5ThQ5nhnmMG8kvPkFOmYSlhlqemsofd3
1C/9bCD1VgcvhWtFl35wtJt9iqE4GVMbOU0VRRL2BuZdP0D/kqTZqXI6VNRT0Fx7L0e4G+525UKi
l7o5h1Lk2RD8d/n8NEZsb7yC7ZYzPaEOMj+5aBdQUtojvihslN1MCLvywBHZlPnZ+gPFbdNTO3pQ
4ALLgPnYq6t1MLpUFKT6nfTakaizAiW21Yxwfuog4hK7YR4m27WhGt7nOJw+afAS/kqTBwcmw2Bl
2+AjZlEnCK3+tkt5btELYAe92n3VqXAb9ijPhXdQQIktpjEg5QsT13hQnRBkgAaxm1qVJzkaSY3c
y1513/TVeOsr3GM3lp7ymY0Agajhp2ooCyg9r6hMvNZ5ORb7up94ZIZQb83h5Hi1KNvK4YKC6cfo
v/tNsR7LyYTvtlS2gZpFp0Qb5g+NFUM5C7HcYVQtb+u2YbNzRxRjNSUYP7aJIHxs8/Cox934cXJj
bcUGMEeHAe9cJdxREMAzs2hEpaTijvHWIAL5OmR/FJ8Ur4KPHi6gO8qg+pfG6dY8i3BqEmtcNpIA
TRwxpM4e0rs+38SjwX/JcAS7ZgGWmBT81i4b/XOpCA3xJvHuOXCrzyboErShlJ56yTDcsXi7qlqq
I3LX1R9lw8P9vaFqUBkGcJfd7NAOmEr50IDcfixSClOi/yHsPJbkRrI1/Sptvb6wCzj02PQsQquM
iJTMzA2MqqC1xtPPB48qJsluq96A8OPuCGYIwP2cX4gJ2e2/phhh2ZM3DF4/QhMinTtVJ6H9cRnq
pBjb8GS8Ta0RplwmU5utNA8j5Aowzl08Cf0TUvylrzafclP4Zwcxz4UMq7HAQcOwXjVULan3Oxss
2MFNxSQUV4qY4cpqtq/iylVWbVSxR8ozYzN1WnpxYj+7HVKsTjCGRgLbAopyzkFWblUdHzazbsdL
6ncW7BvNfkeieVMYfv4975vXvNKGF8NW+7UiovqEw1t/ypu8XPWibZ66MvVWlMjDXa2F0wv5BWA0
fgX5otfGl8Bp3xWwJtAEaam+yfom7R+NrDGeVLBTfLzTS4YzzzWY3Ac5qJy/MnAetIUdorQssnar
qEO8KQ30++C+DM96554UnrufLQcdTH0AnBOGuE5CyUSXbuibz+UIhS63E+d+QFns2GvgAEaQ2p9L
km+6axefUN5Pdr7th9u6MZu3uWQkB+DSiwbumHWHqhPiUYTlS0vedeuTC9hVs/Br42ra04w42sSV
HR4w/YUEiZjVErMv8WVQ/iiFMn4DUMrdD774Q+Da4U4vQn3n1J563/hoeyM8Nn0DP4SAlvK18p0E
3E0trr6NbXXd2VjOAnXI8jo6urOCtDx446SewP6km3GGVnzEbmcOItNOwxfq1mPOAwONt9jWDYL2
j+vw3lgYoWKvVhbZcPAnm9Ti76eyLQ/CMIaDCo3k3wepjaJSdvb74WBGJVcBwBiAEUIqQQVkpoda
d/ar0LwvqqG7Ru7nyNCxVU/SIDv5o/cg+2y3Me+DolN3VQYmtYdSEC1jMzDWXW5p1LDmto/K7JJb
c47sG8NdA43HwtmmJSp/YyG03VRRkobMbrMO1qj41BP4bwwsu/Za1yGwf7U/yxaCt+21sBwyzFks
1jImD7OeAl4F2hkjEy4lY40nXlNNaQ63EearSP0DGYoJLdEO7lYO1gLvmBn/WAr7nup9dElUF5OZ
wLlP9dK+z1KzOeCpHS5k07cHccFNkRRe50yfa60/DAKki+LG065RDGPDokN9A4CI/KmyrwflnsxT
dz/YZXxwTOEufM//wyjieck3e1ibj1bJ2qShbrYYUFB+FnGUrGqvrHn9BCMAUIJ3ds2CxbahrKtp
5RzbQK2p2ObdxZvtCpCIHR/bFpTgaCjpq+9j22zbCNVZFuoC8LzvC6+Ov+Di5y+61MDYo0dSLXZq
gRlEBDTD7tIn5GLxwmoj+74l8bceB+CH0Ma1TVPWsDEAHuysTOjHjkXv3u94Gx11vkeoVrMzpj6+
g/7Nrcga4gtWizwW2QXcj7OZSekX0yP2ZirpEQzZBtsx0V4ZtFf8E2IYh/yobYRsm8AuvxnquC+y
WYTfM2EMtxMWB2kwLqxOs58nC3vcsK3YVPsVDGkRr9zar15BIOEMoeeID+t29VokC/ZC/uuoWvkJ
KZFkKUclNpxvPXGwHZknIfmycpIMWVRRd2ez9ip+01aFFWqpvDiBCynSJTuRi+7R9JWlOp4C89wl
RYhnzZAdBBZKX/Ui+2aqZvSmasAXw8jBV1azqLsmyQRQ1kLqIvWrs7TrEYj225ZTFvpC7evu4sw0
MsmklYxbsJgdcvjdgzPTcWWoj33UWZJOHFwnKR4nuIsHTKa7RVnF3W4AE7fBHkm9xE0Yol+hnWUL
pCzAlPmAcmGzjdEn5gnpG9G61HuxUIrUekCORSzGwfLeu7a84ALh+AsetdYsaMur3oVZDHOkzMJN
puc8KXs9VgBHJXi6isiGmNHYd6Sp9GnlQ7hindiebs2y88SmMRFkcihL8zFE0caJNVU9qHGNzxYy
o4tEeOWdPKRz8abinR9uwTjboV5jnGSnmhqoj5AjW5cmZh6JAyqkMfzonOjpxlKQvh/BgfEzzo1r
1Ln6Nci78gzBEFXXv0L1fNagMOkNo338iA+xYiytuis2Whj76ERj2Lm7XY47Itid0bxdSl4Yy9H2
VFf9H1o9oa0/BPn39Fz3TvNdic12YTjl+OhUk8tfavQHdrbuqm/yL6wALFw0KCF3ahZQCYNiJ5sf
HbcmxavYrbO73+KD0aqrCF3tlRz2cchzUhhGdpURw0kLZzWMWrsUhputB++gCr97kIfA4a31RKfu
ZROlcg3FX5R4hrp7UPgWPiBzmW19x8Fdfp4lY6hpwl7XIvcgx/UNxJd48ja3CfOwXATZpp68cSVn
9ZXRPVSV+oIlaX6SocHBa7aro7OcBHYvx20k2BVUKM5aTyJu1HCu1KueZCyy/Nw9xZvip/7GsHT/
QFpZe9Am5F3liMGuv5DdUh9r1an2lVn3G6/BK1jNo32dF6aOyYvwzmUD3791zROqJEi44iWwMo1Z
pAprwhUysNWevKXzavFwCQvbeAlCLTr1YNCWhWc5r3pQcytUq4hddm6+mB72J6kTLJscxLymOfG+
TnXtBD4t3EZR1F/ypinWqI2qD2TrraVR19FLWYYa+jIpuvTW+K5gCPG17qJ9Ees6zzZn3Ibe5MEr
4dAG3JzdbBTsbsjGWx7C+sn45pmJs2wmdzqWcWc/h4m1DoqJOPorW21CN9XM9OEtE2SlO2RdPTIR
uJDrlEDm6WMOLCwohuLSFlN17wX9Zzm9cIS1Sk1k2QXV6zhM70g263vXBWreFkN31m07Wwe47T6Z
pWZCYc3Cz7WFe7Tc8lT9Pux66w9EDp5NK87fwjwvl2qtiYdsGP2NvGLP1uN2RRvd1rOS9phPDVb+
VA6DCbRfCz+bQXcnYsEmiitmoCq+aVS8xq+z94wuAufNCnU+j97ST3oaGI9BDwyjT+y3XgfKoqA+
sDdQkX5U/YRdJAIFU6FmGHplNxSdnxntkTtHu5QoOlCt7XLMvnhOGWJA5TnLSqvEzndp9l2CWFLf
45pMvgYMdWNsQwWLcNk7xOzQAiDZS9mrl5DabaiFePuZR8UVzgrNYv9LEqx5+GtfylZrMO1K1ZMZ
1sllVIxspqoNTzPCrMjFvqqt8Zm9fnHwRRSsJbDs13g4xyUQ7dd4wXrhP8XleGUoKiqSqblTk8jf
pK4WYEGvR89BpyvbNkb/wPai+LkXSnGwBOaXsjfXEoV9x8gTae51XYGb+pDcTdpcxGnqLxLuYShd
cuh7ZAo+0B8yRr2TcvwP9IcyGMlBxiRARHbUJnWBGnCorSN07OLQdudMOmVkJRJvpcOdvRYWlifF
W4Pj9Us1C+iTBEThbB6afDfjTZuDapSZAmNsjbM8E/MZgv6XQZmSgwx9xPPMarb9j1myg4L4n1O9
xvxplgimb9VUGzuhadGlTWN7lUP3WZkFKusyJg8+1IadKFxcrSDxXOqqa1ngwv2D52Usuynu+At/
TMEdbOuWrXO8jZPX8jxIk81MXPkpqKietbIn8A6tWYfKqjPyalchdLtI3DrAcHN+hZhXkNeW17nN
nl/BKDp7lXoaeSe9de+tSYNppw3VN1f/XuTR8MUsMn3J25BeKC2bhwCDsI3AbvcSaLGJR1ptr5XU
ZWepddmLpXawc0rR7oa5mZkV0suxUx1kL2IOHVCmoD+Napi9mG367ka9dYbTnb0YEVt5flWHJuBr
oya8aj2pxRsYPuSNAiM6R4qbPsIcusi46eQ5CA1IwxOOSm92X6xG18pesH03jkUf/jndS5EYC1FR
P+tW8h+n+4Ba3qwpv01HhN04+rYrlnaqg8bQQ28Zu2R7Yn1kL+C00ae6fXURNXpuqlq5+gmF9NSJ
PrV64BxI8TR42hTxp4Fd60a1a9BSfCYLV7HqrRg9HOb0KjgPDe7sA/rQu3rEIknxx27VBIX5MoXW
H0WCO0WZ3ENNZok9kzDgaywiKz87ujGcpNOu9OOdQ3zfseMw/7Lo/RGqSjwL+zTygLBW7b5KyocI
dWp1Cyeg+amJd0y7xyrqoWzV/BzEFQxDz01XumGggDgf0rR9T5BL2Y9diXHg2ETpRUNxfBnZdruR
TTlOnTvSUVBErPTsdoFqqFaunoDC6/TxafDIIkR6/YoDYUmFfDRXoJHmhAKC22hyJ3cDD7UXs0kW
sRk3r4ZuqQdvcJSlnOX7ol2mJjbRsld9HZH3eyXREp7SBCc1ON4Nq/coXY21VxzqULVWpDWDTZfw
BEdjoLPgMbIDs43baY5Qdw0g9wR+iCxJR/U/Dup0r88yOSvW3s6i6Sue72iULck+Rs9OE4PMwiv1
e1qD1POsbxEwBNLG9vSoZ9jQDoPhHw0TPhtSEeFaseHcm1WOX9FEuplqOvqI5peeuzClQR9pS2wT
toNX2Hu429a5Dt1y5Y6JeK2EeZEvZITBLoYLiTUcD9JCnYAa5F50kWdWXX5TlMCmEPhLvKwaFwN7
3MVTUp+7QWHD2almd+qsuj/JszaL/jyze1M5qiFQcQZ8hH8bijt6f+ttu1lXxSpITMaUzeI2SHcu
Vla3slnPB3RXiuhVdhYzXCQPF2PiJE+y+GUrxmeWStmd7MI/IFsJ/C22spMlSHK7Vhm6yiEdKCcH
sfCvmNiZK4yagDaFsNllzJvPyLuvFVVQLsal8BYvPVHvOqq3CzniY0ISIi3l2kMJSvOvi4Qp/xUn
RORnfhkZl7PizjFWbowduez46eq8oHEJI7W4ZyvRPteZcxeOHUiQueVo6bOihu5Ztuw6/+alsybH
mHbPNo7ueE0W08mcmwV45kVpOD3QCWaqiNYshe92h7aeuue4C8Zlik/eXs4l4421ZGRMOzl3ULlh
j31gbG//Bw2FEa/DNUHOdShybVpdTTayt489E+jj7K9XYsFZpRYWil1fvHhWtJtUYb9bhmKtEsAP
kIeC4gn+4PUWR5VjFbOfP6lD1jw4hvgs4/I64Vijzuk209XK4F53zeS8D62hcbdtqksQxu7ZEqZF
GkJDQ7BJh1U9YCtZOkF/hYXZX5WZnl/xmJxUF8jZj7gpzGBF4dJkhcYI2eGbGmYVGQosc8gvVMVF
2HW8ZJiVHGUsNeJowR3TXJX7JgL8rbGKX5euGPcxhc2nPp/um6rHJ6ghFzjadfdk2ZARcQg49XPr
FgpQM6nQnJWtCL4aXuZJf5TN0YuytZ8E48aLwSA6bWttMsncUQOvXRTzKebxG6PqgnkJQ6yd2T0a
uN5i1UQBIJwZh6tN8TZ1p0NW2Mpbwy3VTFmRs7XeITLKtwtE5FuTujtM1PJnHhL1EYXY2WGXOBpB
X0dcb1Tt0eyzPFiN16AstWPIMvuow5NxWjLkgpv2wuyH6iFTMncXjNGwHaJkfErF8JXUv/U1sriP
oJfwKS+MZOOAvDiQTA+vSOAiJ2PF1lcne7DUof3SCCx+bc9Kzq4GKKCuQb0qdmoc0UaoFx7rHm5z
NOXBi3vjOCdmgPvPwZ9OXRnV2zLdUB9G83Hub0wtXrrzVpPl/RJDAu9E/tpwVr2thqtQUexVmzb2
GQfvlj1PxK8lKMpdp+s2+Bo6fLMGMNqZAyRFbtY7GaSi5dy6zSCAbOJa3WJAqWvVauidqLo1PeCd
a25nYyksvMYm5W48fMfcpcKmIZoefJcNJyIrZ9mSE6geqqth3qqqStGmLGzbZZnU1VUO8XiG7adc
sxY6asAP5nzwBeIbfha7e9nUOz85B+oOxvMVyj1p/erFRH3BX0Ccf1D5L78FfhxjlxTmjyrclbWa
YjFQoMqyt70p2LNb8s+JG+KHRO7lMfBLZcEPv3nvyuTPKwpqIH9dsUY3a+tOmbrGKlTsDC1G06Kq
vFeEmL9Xll5dA5gE2D26LzI86irplXRyt848qrD1rSlC7Ynd9oTpuzD5rIl36OOuBrDcB5yp6tcs
Xcl/w+TUD5bOlhc6nZ0XcLGT4ecm7pbKgiKUtUzHCaOl3qhOkQLhdDPOp91sBSQPtVbaeIcwpkAA
pVnI4McYHeXerVmk6jLMSDtKZ2BNjLusoVAV8ZtcmGA0n0c7EdSBJnjAfu6v+6pxXhpr/gblnzAW
c89+H/5xawHa3NWs9laB0eafxjJtuLV62d73lHDleF63UUpw18LFqSvteFJ5fbflK5u/ZoietHPi
1oACs4qLGPtPhGjvTd+OF1ibTZ9bkKQ8wdLkXsRxQvnUh634Q6pRnknBxZsq462HjTarXG/zMa6L
+nQZWqm+zPDm69usv47zISkd8uh+8b1N0QCRLRnX/RAWaTmyFkV/+TbMTaryUpivctRHuBlZ4Jgi
T3cfHWVBAiuyATDKq8nXq9VOA++qZ/HnovfXBreGc1IP+Fy1Y/iQgeVZCgsU6lgBYOiDvHzXtOYF
08vwe6ZTDRUtd11X22atVrAFNPyDcGpMpRTzuz4G+qtbjgEZnHR4En08rLKiNK4dEjAbUUf1XStg
lIjemAmdfbf6wMt3wdAuncKFokfBjApLH9R3sruGD4ozTP+9ZoO4LUkHI8WTx9jE5fdTa+GjowHj
ypSC3HssMH/DaJJPO2wOLXi8V5h5cnhEnmUfd3WwrOo+33GXQnaxjoxVMN9w5aFpoiK4tWOzyqqF
XsMk/+c//vf//d+vw//xv+dXUil+nv0ja9NrHmZN/a9/Ws4//1Hcwvtv//qnYWusNqkPu7rqCtvU
DJX+r58fQkCH//qn9j8OK+Pew9H2S6Kxuhky7k/yYDpIKwql3vt5Ndwppm70Ky3Xhjstj861mzX7
j7EyrhbimS8quXvH43MxSxXi2WA/4YmS7CggJyvZbDVTHCvMd3jL6QWZ4F10LzrJVl979hO0d/BG
t16dlSWSlxfZkYsBalWZo2vmINRldMm6bfTi1XdCZ+9MSbOSTbQGs2XlpNFpMIritV2BqE5fY51i
UDJpyVIOUuOuW7mkQvdGFj5nTnaemqG6aoZX7Fw/7xaankMfl8GsdKCrBd5JtkipVtdKU8Z1Vrvx
yinT6prb3ee//1zk+/775+Ig8+k4hiYc2xa/fi5jgRoKqdnmS4NyDpi6/L4Yq+6+V/JnaQqvZ2CK
ssm0NtJiPurUFzmK3UTCZpodga9l34uZMyMPZqe1ePrE34HmVfd85MSjuD38GGXOmZIfIdW3DFR5
1XZZ+NHwkqBbMXmUC2QLbDBklPAlaJL2IZscyLyM8RWvPkemQVbk+l/eDP33L6muC1UzXE3VDQ0e
nvHrmzFUXtr4vW1+Hjxvrc9q2Np8YP/UsnjjzESiyANh8FewdIZgVVHk+CkmR7fU+I9xrhhwxufZ
si3PggFxYHVKSSFOOgJRTbshh5GwELDicxUkye3QDVmE6rkMQI5VVeQUGCXbfuWCDfe7o5wj47ch
FIKfUSXx0UWoNXWRmxmsBB270r9/nyz79/eJvZojhKs7mtAcXZ1/7D/9mAXg0KljS/1lqupmoxlt
ujFYQ+9J9ybPUZ9fHCNSP2dOSiGqNUPy/kF0CdxEWciOwjGe0SD2HqFlR4cudcd1PJTYEVbNIyat
WHtOSfDQNVGyvzWDucQi6ywqiettq0QY9ARJC1f1R4+sxYzo3sc9lm4flRl5JhTdvvuYK2d9XPSn
wcyXrytHfMS9AdgvEovcF4C8HIts9I82jPz81g507D55t7ay15qHfIxDSDC4zXDljI/uJEoza9nr
wv8vd1sh5tvprz9rV7c13RT2nGRwdOvXT6hWtRrdd0jwnRKWmz5VXVyW0ElyXIinpGPYv2Mhd468
qjsVjYuYQZc3r3YtwqOedNl9aEbZvZbgkpr0rrGXsduhgyHjBwXGrfM4GUMEOCXH07Vb2WxHK7vv
C+GQbE6azShf3PMKit952a2hznjIhUDnjg09axZDpaBfrcecljAPSCU79TK2teLkJgV8oZ9OG4SZ
d9HkXT21hhUQZbzjfWLuuIdZp2ko4+3Q6+EljxKxBl7b30fcOVYYVsZPfkcqj2yG96IUPVS8YVLe
kiD4oqiA9BXhnNDlnp7grD1UhtbsJgBkpIPb+CrICV/lGZyib1wABcsfobxBDDJq0hfDnQbnNqEo
fRisKfjZj/lNB/3SI10ZKty18lkYb7LyMv5M+gkCt40Yla+W9tIwe/yQhQk9ej6L7QlJe3laT6F7
C8omgHzj0PxhxtTI/SWY9nhOmyZrtwmAesuDH+8MZ1T2FIFjlL6VWl9qToBVAmIDJ6wCvFOiNN2R
vDxCAbRk3PIr9ho/nQL+XqNaPx0+xuQui9uVbFvC+hIZfr318mYfqkXwHKhtsTKpUZzyyXDOLnX0
pT4XBdp0Nt5MzFcexfmGKquxx7icOrLXUtetrPFGZ5AMhsHzsTJ0oLzOhIexc8lH18CyZCcg5ejS
V+gimN5ULI0qHRejGmETNg/WG5dydBa+27rdnCa3V8+gSv88ZBlGPeQE7C37+Uks6i5Vz5EGfBF5
+40cZ2nf1bEJLnYTO3djhoX94FnBu9vDjolHk21ZV5tXe0Dvzs318L3qcghanpOAIzKUR8pxZ6Pz
vGdyV93CjQ7U0saz4lWqv+7w2KT8C9zOLYuLrsCvQLoXi/F0Ko8yloF5RRNUKy5kdJ77Ao2Nip26
v2YrTAIMDOxuRMzZXxcmi1slAz8i58kp8swNIghHCX/Nx7UmB+H8hB/LOgkS3tgIDN7amLxgZbOt
WGuNYIWDuv4ZNkh+NL3KutS2sC5jBOrw758ccjnxy31Jt2zddUzLcTVhOHKZ+NOTwywj3I0Vq/is
GFG2tMkKbfOywFsUINNbZ6Jgh67dS+447ZF8MvoFc9yJUEpUC3O6JJPiXX3T+NYX1ohPLfsXlhP1
wRSD+ikqi4WMB54e7siGFhvZ1DIsQkFwPJG1009GMFS3y5ZawYK8UdPzZAbpJhFaj/FCEm6E4zvc
U2L7U4+8UTyDYn+Lp/7SKNr83R9jZ91jDLRP0F38FKr5DWAcoVV6i+Nm3n5KyCdLoO9v4zPiEjDs
hkqEjsMxrJz8ca5LroosNDayqYxNfoGVuovJdxUILwsY3kGX76M2Lx4xyKbC0tTfx1HR1n//aTn/
9pznGWJTCDP5vExBGePXp0hV1rpDFTP43AUtTtBa/mmyau8+Skv73OdVv2jMtn8b2gD8gO9asJUd
7RmNnA2W2P2b2Q3J1mlFuDWNtFnXAUgXHXzJUZsPDpW1o2zKMxkLTEGtxrYPkYizK89xJF1UFlwl
XshXxAKxix340fSlWpw8bexPBWYZz81oXoIqmi6IEuXPrjC/U+9o7mQrmJOUTRHUR9lM27BfVq7d
76t5ZumzVfMn3d7K3hDc+FpPq3rjuyI9BDPkDAxke+pmPpE1a8e3y6bu6xOoPaCWMiL7PkaVvUBG
3GG3kNUoTbVR/42bmTXX91JhUR8jt/nA/bnYxVFNMiVRSWHEKkP1uJuH1o2/sz3ImbU72nc2Um7T
wjRy+y6vjHOVm+O+nDtkr4xrjWX/lw9efrA//0wFOUpTU21dNdisab8v8HqkqLve9fX3UfjVKrcK
ELWm0t8OMV941Ejcl7yKrA1biujOKh3rPp0Q3rURWJQt6uDJxewM4KBsgWdTqW6de0a4yGpwNWOP
lJk8oBWVnR2be5rfGAqLLDzHHVSnSLUM546l3v7vv9TG74t8YeoqX2ddhQmr67r229IoNszS0bVI
e7c171MNqfmu4S7z02HoUeeD76ixQJnsRYq49B2okX5lZJ57LVORb2K29xgpoUFqZrl3KJ3QOqhA
aHZdMk13XjdUmwJr5iv0s37R62NzLEKNXLxR1DtA16CEkmnteKm3N8DvHeRZoUbd7Sz7cfafej9i
H+MorMX/5Vb9bz9+YbqWcDTD0U133rz/thliYTKxZx+r9yhNv2fZhfS8dzdEkXUOZyyPxOeYIo1X
KB6Zq4+YPItbR5w0DLZuE0o0ahbyNJpmELFejht5ATlYdqBkM2c/vONI0Xr8E+rdoTBQBmOA1orT
393g3/JUHepZqmlM1j05UHAHEEYFgB64YaK+2FLHZI7ZYavd3YaA+ro19XmIj+bKAq3ZERnYOrtW
dfokHNM4SLMhnIizq6+azc5ERBcCFk15kGPzNL6NTcH7OwuzDNqdrwybPhI1dF+n1RbtUN6BlHfe
AzXBnt4BjEeGxGYTa74aje++W73dLGEuoC6i9c61ShBjFXMHYkOkg/Mgu4Cs8S/F5CG6OXdkI2uX
xhsxAzeD/K4d1Dk9REc0FZ8MAJF//zOx5e/gl3uAxW7YBdhq2w4gRP33zACSlYmGlu27NYAcL+uQ
5BfuAutI6e2X0vD6lVnX1i6Ym0oPhlvVm+xO9vLoxr2XrPBYmOZTxtJJhkcL7BQPty+ogdovrQb+
w8kNdSk7XYENi8dPhcPc6+T3Qd8/4U5Uns3StO9MPxTLFmXlL8DcYVTp4+tUF6D+cE3ZZ6FfPFVK
9UkO6JSsXljt2Nwj9xgfA39K1ok3KJ+bcCEH5CJzV4UbjEevyFx84j0e/fOl8dN7Yn1rPbGK0XeD
ruBGJomXTmqR9vN7Pl9kjraqFtX343yA/vNnrMqM6l4ekEr5OSYHf8xVoq6+jfuIiQilJNYUv1zr
9+uXNqggtkmC6vmjbavnAE7IW6JjLxSXQ7bPa8V+7SN042v7rWvg0CWdWqHW5FlvdokdOJRFFqYd
uBIMRhA5Iw69EmpCnVnXLhvQvE6ghrpuue8KCn8IhST8THQfu2jo/hH0uWrsjyw8+uDFzZtHR4B9
EXn94kIQuJuMxnkEzqavexdxtxA34sfRrzps7vA9ipCuWLJwAWE+tBc5dphw8EoqxYO1ylhfoxhW
5VOykL23Q94sDTea7hM2RCdz0PSt+CGUIvVOfpM/+RBZwUh72mLFfP0IyQm/zf+t+dvlWhh9q9IU
1kLOlTIrH9dLsRw7qAWWRrndrLs+169moTUUOHhZfT4b5pjsVQtX3M7+flyOZvjGVamxeTPG3ZJw
d3nq596z3lrGrYPctHZyJUJe9jrzaHlWDD7gFMbF1IgmHRLExFoMFLUa3ctD7jWIGXhhupzRNLdY
YxrT3s5muPA8rp0PatPCb4nF5WNqZLfKWUztso9GsUbd6Nlw3PHeVqd6qfVdvZVNeRgyrV30nZPu
u6aY7mVMS4EHK5CeZEvGi9Hd504x3n2EWjNCP7+NrpluNlcz++5plIrrBEcjUq3jK7Ze36k3+ldX
0YyHQQvOzWgPr2Zp6aBpUG/CIeXnUX3MnQZq5XlMC3D5MAaX0ain5TLxzx7SZg+uqgyPtR+xi6Zk
uPW7aXgU5aifZv6h43ZZSX4SDyhwLiAFGdvligMZhYeTFj8KnhHo8o/3bAOLR3VI27Wl9WItm6Mb
h/fZWC5l6zZiLLWl4QtlC2OZ1JnPHhlhL7va6J6hH0PRsfrrsx02kfbONKy+3ssOeUh6YJ8b19Rn
Lau+WsjRsqex1bsgKcoHzUU8u2zM/i62He3stQCSAJGWXxIEyFJkHT/laZptM/QUd6aaF89Yf93L
Ae+h8O1DYNdKiBodvA63Me4GxxnIqYzDBQpseoYMsLiN0FjJHJXYOH2MkMP8IsNFzWpAJhuqw2K5
ctgdB1iTD+Ywv2dJddR8ROSDlGZiNd4+y3p9jVpDibImiQp78NIvOgI6ZWwN3zAqAliMpeZDN/nI
46SNtfMideTe69i3IQm/Odeyv1oUlSW74ppl6bjneZyiWPGphemFSd+AAGCd/3lw5+ZHrEgNPsaZ
aLkB4eYuAmq5r1j1LaVyQFrZ6O6pADGjMrcvgcpjWSoGTGPyYKelOBU97/JU9Cg+o9r4PjkzZUlT
hnOqkqoyMBMRBptUkN/LotHKd3hDoI8CN4dL07ZvUHOtJCvfJ0D+W6+eiq1sJuJQDB7wsGEsd9No
1Bs5GUnIZQ7P7VOvKMg7efG4lvGgDndNpJnPxaR2h6Q3zJW8jFbZZzUhDeZlPdIBLbqTiWkZsAW9
4c3AxnhR2tKgaBrvMXJ/l3HNB7sNvlsaGwyv8XAM5uGiUdSdi2HfWo4qVPNi1BYlXxDQd7pVKCh2
9sPbaDZIAJSLGL+1ZR875rOltvZiaOrptfHrGLencPxsRj689Up806NsR5nEB4Sp/JHDjYxIVFxK
duzBgjL3ps/T6nvsp/fK0On3kx9mMKbN4ZoBm19CmPA2cSxmbV+l9XajaHLWekNQr70oWVToJ15c
U8m8ha7BEKx4Szdx5qOSH72JQHXZYZWVcuf1mnI32OiAxaI8ytBHXJ6pvdfzR7Hg/K3DCHRlPfFi
22qwcOia4ouThMj2GIr3/P+ZO6/ltrFoTb/K1LmHBmkjVM2cC0YxK1qWb1AOMnLOePr5AKrbNt3j
Pmd0MWKpWMgiN3dc6w99okUgmm3pxk4z95YVjjXToHCQieWY4bbJUajeLSnKfSBr7U7rFP0kV644
4RcSjrJsy+nQ9BYDtMGmpau3pCKJzNZMGWxZ8R7bEMAt0JcQFEntP6LUYZ7CJqe/4qThhN29q72k
ue8/ZrJaLKw+xvPI7qpDN75laoC8Q1Jcy05SHWTL5G3cmk5Ol+W6ls0FJL7ldOziujzqsL00HiDt
KPtClYdda8c5Bjpl8DB0pMFdwBcvPr4Zle68NMLzZw7SU+Rb3WHpghg73wSBL18FkTITQKV3popw
rAIjrUGwUmuuJb26Oe+iKq/v+xJ1mJm51OHbPVYJBgZFRjMJRFw85hAFlxiDeWvLNfLHREPOkl7d
xC2GXTXXMRK1UkQvx13fNM1rDy3p+bRr1U2+ZYIZnHdRVLR38BLBH40Xx4MhH9TM/RapD044yJ+B
gn8NgGg+d2XuzNxCmA9RoZaL1DK8W9h/6SpoO/nQSXlH8LqXt1HPjxQZGRIr+PnMDVmtb2DYhtcy
r42h9NURUp5YuEWvsMhuvimK136naUhFFH0PmNnNQqwRPuR+7y2LDIjwdytR40VoRLQAOTDsfZur
19gs0gAy3fiQ5Im2zZy+vxn38iqjpFwveQQFHM0kRRsQMZXjR9PVgUS7UrGdztpKguYiuvZA4jmr
Nl2Lyp09rKZdssbBuiWgtxz6JH5Ej0qfxbUU7u209E6qqnynM2yefC9OrzN4NksDYconN7UVwn6Z
jCoLZ+3G26teld5VCT2IcBG2GQ+buV7sYDNPHWrzVKF3u8y6Ul5PZ6ksqNxHRQQ+i0e27aIApvRB
R0bvZLb6T/8XUmC8nO7R6m6lYs9oyE15h+NYCjQ5x7IrNPyji9Tiwiri8gm59CeYSdTPoJ2T8ba/
WIMDUGu8ScA9WXeewCp8vMmzQGpp2Bo/DV50vsmw2rlVZNYXt40RqDCD8s4d/1Osej//J0Bw5VNS
uE+G5Eovcd789J9g9V4PkjGjLxWgRMdk/JSin96KuFr9yyJvjHWkU7L+nJUnPaTqskHgDADS73Ge
OnEyT5LhU5iBpyH8WYc7tUjUD7EaPA9uUJ4Q/lM/eFoIgrUsHrqcqU/bO4vpIrjY2BoDtT7f4lX9
NtBBFU27I2ByjQqdxg/HI6xOahdok2jX0xORiARlkYUkn8azvR+cQixobhRW5VuiP/4xTZ3k2ovw
WWC2hvCHGPy9a0fpzAtYUqZ+B7s07nDGioyH6Qq3e0LzrbmfznvYjvC/q+O05ysMRXEvR9ve9j5Y
pW0gmKKxGpeNtVNo0ggktPZwS6EHjbullATXYRgE4I3YtaO8Q17TNq+nXb0yYIZmlbrzrP6ejviD
ahnJnRk2yV3IkgMkJhH6JqMtzN2Axusn8W46C2KkPvz5F1S038JZZPhsWxbEagxYQuIinBWY9CZ5
abWs8Lp+TYBw0MhKDnSMTow4VoWZdnCohazvjCKhUvFdIdo5JFCNXtw4yRdVtoK7rEjDuxwT640V
ior0WACx3EZLVEaYeF3KvrTs06z5KDcMzHWsVSe3tFBbyYZNJKnNx6Fph+tBAOP0EIf7mGsobwyE
wI6GjkMO+PDz7dBDqo1V0nTa8WlZDUPWtoz80GJP8qEHnj3dXmZDus3IDmPAxWX5CKdI9LjYx6BP
n6zX/2nbZbiz7ESfT1e5AkE/hd5xNz0DTSSSdf1CsoJu3hEJvFFRmLvJMF9w6d6OPw7ZAkyM1iHa
Nh2b3hyseFY66rrnW5FzVvZ6bjzJmOjuXfwVr1MtRu9t3Ppx7J+2/nydGdivz7P/3rp4SujbYg10
mhyifFs2krMOPN+fs0AbxlXacKvEXrQSdZMufhxzlXpYNLWiLafbphONruZzPTab9Y9jprAQTOvV
fCXa4Rs4cOQxS0XQ8lx5IzTCWINoUaoufesO/fd0biRe/aw24gH8mAcIR1pyAAKTbOVHLW/KT3+u
378lsjWNNQKADAMWOmHb6fxPCaPEYJHjq5X3jFCNH24N87rUkgcIXtWLYdVr0ZfKJ9m1xNxTTe2U
o6m/KbzBWEP2T/cp6vezFODgDIQVlXx8k5D1XxghSNBpVy2r458/snaZNdFMW5gawU1Ds3RLFxeB
M0ORXd8jK/Vp6LtFYA8l0Afe9CjD89k0q2uWyeGslZ3XY3JnYvGNn91MjfXm2UzKHdQ+4OYKFCvS
CJCn4rh9dsHrz2IRy4cWzbB7qY9PRiy3z1nBD6RiKXMdewto05mbqIe+Kghtdjr+2mnEIG/YloJt
ImemreltupAMfItvlZ/+CwRBsy46Jr64ZRqIKBumDp4GhMqvySNY9CAMktF+wKDDFFGe7snPuKOR
N5vm+Barbrp3MjjnBLA3F8en3emKH9dOxyKRotUa6Xj9jQ+5uO7H7o97UxviDqymAE1Yvb3TEDff
ecJ+hjhADKTUewwaTFesLL3k7HgJTNB5B3P+ZjoEWqvb0JMOaNNycnpIK2PjVFq+fo0cXXcnZ3mL
mMaNCFIeKTXUTbeoUW0Zb5geIjm5NwMW4O6mh8Aw648h1nHTSVHW4dLJWn1KlOwiYoRMOUnPh+Pb
tFWVejpDZrleXpxIYrTaZ9OFBk1lrioIyRZ1ZiKnFw5zT/ObBzMy+iMFclfHDepe41vePcOYCu/P
5w1Co0ySy/10DnCGmiTVPo3wvDHyCi1X11PwbNDkfaTkr1vTsektHM9eXDwdm86WlW5uhIs6TTu4
2U62a4IPfXQrlCwjLv7X23RysBC8X6V6n+2m/R+n5QBJY5IGHUlaG79daZBW2jjyKuObDC4jUOr4
aI3jMPCQ8DBUyak9D8OA5FeYtdbk38ezo5sPEpwJmUTQAtNDmjyWb0W9ms5NV/nxUGxQXe2ZqIxj
+T/9V6XpN76jv/7XIO7kudUJoAjxMKCgi0FjhOTecwmSBVZaZp8gblqnabdVe+lZbYniawgw7JtO
TU5xUn3GX1g7oiqvH6ctw9FZAeKSYeSZzjJxAFwynQhY52MjUebLaffH23RHga7rj0MyyYdZrYTI
pFStdADgghibmlgrTzakw3Tsx5tnuN7czfxoS/Q43KHhhQPguDW9lZLTp7Npk6xVtEIb9RTUXrQP
3AQFLCtLlhY/w6IIsmIZI7OBqgR60AS5Oohv9Xc3T9HPaJvkvqyIW7e9Ki/Pu2Vd39rYBqma7qRz
kRSEXvKswY+Oiz27rY9JMOwJ/kQHlxwesqfCmjmVrj11nWosa1EO62k3xRxwpg99eMq90v1QMGNR
7Eh/ioa+gbD8y11GcxNDkmG6WQXEBdTyC6152wNae3KMtFinLcufNPUyFC39u+kClN76mek5xk3n
281OZCkSwp2dfQENOj7AyiRrkQAI2iEspN7UvT7MphNAoG6JlFSPjeNmqMsgKBsmoNd9S91OF4gc
TWqJoEtj4aeazcPY0ZuH1mbR6qDRxsq5WI0knM/dAuFEwEMhBDamzNq146v6B70EcjSeDqwQNLfB
eiVuC2NpeaLbjuBieF9Iz0metMsnxblOXiQm4lkTMcPNwo1XZjG8XLvadan7SthQu+Yb+YTsFg+0
/ljkOekpIJjPpT4sFb+STugt9He9TVwpA0N6HSZqd6eisnhb6/vp3HSkUMwM1I1nzKddYhe3uq4b
WzwVvU3pa9oqlJX0Y5+Uq6ksjK5u5l41lMc4yknh9UKcixch5kWSpMmzotGoceWRN53X5fcCw6fp
zkQJkUDLBJyEEgCOpLv20u567xNcjfMPoTqI7LUWGp0aXh0nOcqTuVEgjCA1SF4mOtqmZQ5PDnJr
bp83+mkDJ6Hzxt+nevn/5Zrf/wXPScq6GKcFP/6F5KriX4Zl9fdRGWcqTQa8qZuaYV+OykK4lR0b
dfeo64N1CqP6hH1H/qzU+GM2aLSsp90E2Q6jUAmYFWQG521NCLJvF07qSk1I8ZjZPEEQD5KgFACJ
/2tL0k2bWUYfrKet89nc+JfUJDIlvy5bx5kVaUnDxCAXCJF2ueZh7VDmGRjqB71oEd5EdVcuNOXa
1BHjnLZ+HLP/4dh0nZ2ecA2d9VJMVgrNmGjjE5zeNkNO5DGynW2jZps+GQJtrXSOueprRp7zPu40
K/SM0UTpouemrqKFVhbmNrcRFBXlfWBKEbMyI9n4nh/TPbMb9M033BeVG6hMGqQ//9t0FRGAeKlZ
OJlNu4XzYAJpecqAC66a0iqMY9QlOVpzfvak1sw/Sq/C/3Hc9bN04WpO8eDGg35L+2PONwJ0ehPn
pdTGcdNjpWeFTrT2UHI6tWR596bTraa9Pqzt07RV1JaMyhh+eqGJ/PRsOigZ8TMKWs7mx8XT/USp
VvJ46/na6d6oZjSeDjYdruO+q8GS1RRn7fpyzlylzZ4IAZsgAbJoO32TwLbvyFzqBG/95rGpEiK8
fCMDv4I5nPIOxa3EFM9Z7H/2giH+6g/Bs16kOtP+zqGCWiAbMYd8GC/wGScefZHT1bU2YOtxunTe
nOZQah/yyyp9Xc51jQ/xY2JVKHXmzH9MpVAoxXMBdtx6qPV4ZflDvmE+bj2QJr7VNF/7nAknRDHR
1Y6a5mVHNy8ZhMYTtTccMxrWoy0n7sb0i2aVt3Q4ZfB1Ok/q2VsOEZb0eiWP3gxOu9SY/h+jiHlF
q9jZZ9UOnmB5Ncj6qWJLIldaTMcp9XmAPfDHUUt13dZmuTYzW/roIV4zXRDhH7VUW63Yoq8ePCQ+
AZrxgbKrF3OrH6wD7GHtVGYNKZnxRO2Q8EXJSrpVndLZDXGcL4xY2DdBC8MFXdIPZZGWyJdl7qNg
bZC5Sv/UmGa27wsd/aQ+6Z+gefirytcSEPmc9TOEVSWsn47T2QLOk6knT6gsdccC2wSWJFwV+sOw
7l0JMaTaH56qoA7nMvY3u+km03aXNdJtD1LZSjdmgpPs9I/hvWxM22sW002YLkaLyrGMDZJm5aEI
0GYZ+gFgRzmumvxAe/yxi0/U626eOcWO0NLPu9NZvyDkMN1bje5Kfu4S0o3JPdo6iX/hOVvfbcTr
JkNfM/pT585WgcYtLX87N90hOWKphYYMJmQTJo4jPuZdWSDZgeAcAExC9iEJmkY1NlE6StM5mYyv
lBnsst4R9+Fg3Z2PR7ZB1A2ErFV1zi2z6ZfpeMmUZB6XCAJAWopu4iqrZt4INZF67Fpiz9JPxpC3
R/Cf+EEEyOo2NcAaxHmXZlKZ2/MmfjXmdtp3SMassd1EI4dBFjEc/ZD0yFiWOVY952N5bhx8eZC2
P4FrxmOuctsD1XboLJi+gnJrAv9L0bp3ZuD4L02br3EqTr1ZFn+JMQgPZll9YmUsvFkaBihauMNL
2Tsno7DaL7jvfBuKVHlWB71DFQyBu46w9wyVeGR2HdNEUjBiBQGBzWYckh30NBuLINe4OV00bZVa
hVeUZcXz6ZhUQJmZSR7PiKdnkEHw1+h3fp9O/7jParEe87whXTZO3M1sZM7hmobuUjJy/cgaV4bN
qiibxA7qA7gtZOKEV95LHnNlayiaTyjFnRwXtOJMWrhJ05zZTf5IapqYTROLyXVjZecNIH9G/lPV
Y01haHE6a4rOBIDGG8E+6A8ZnnW2GzARgcyq8vgbFNSareuVH5XRn216s0cmce3GBwzipd10aLrU
8BCFdNA5Xfy41vRwHlSEdx0FhVioau+e1LgacK8yepzpIv1QBXKzVO00ecAXS4V7q7lftA4ITMkc
etaE2SJE1udr2oWjAp+iP9o+4ofTkwpXeX1SOhq0aoakrg2pEAdCW6nwvYM17kRMQw9xO0QIu7W5
vypNafRF4IwZ6QE8RPw55yAhiZoE1TUb8b4btwIlj/duVlTXKQ6E5y3v72MXZ1O3bJcyVH7QAfLW
JjYKq2Tc9AxZ3kqCt2l3ehOalRjL80UoGwoVow0utUJDmadK5t80SG9GlhY9AflRt5ZelwvVgOqM
XgbKYB7RAehq8Y0VafiwjifQQ8sWrV1b29z17A9FVM8jQ+/wSAH6n7RNv5p2wX1tcJITD3j7BKSL
IYBFqG/X+LlS1My+U790PmHa7s/jdBQok7RilUR+skeWFywzsrvrfHCbW8Ue+rnnwV6XI5IP2hhh
csdYU9X6+sZKiqcfh6YtK2/1hT+6GcoY/ihhbO1xJLdY9MObQ2lOzNVxdzo2vQ0ZM5cZnEMsIi3E
+VAMui0IgM0V8mEI6WZIKUz7w7jflS4opmmfUfyvfTcunnQ5QfMrkT/K4IfjQk6+s0BEtDMRrJcA
GnihbtyBFTZWnpX5O8OM3UNtjQknqSoe6zRB/QJl35f6SxSF6fdEBUNaFKr1KNHtARyIqoPbFuo2
NeNwHeV1fseqE4mPOI++NBhuTncpTXZye3orgHvOnK51/efInyp+pd2QJdRtU5UJC9tCaDLV6deY
FzFKr7HkzPkq0lH+YNDcXUysD27Hd7V0yy9xOCw/ihqZ6wCD9XnoH3oVazylhFYsCcU/1Wq3wQkJ
y7/c0ZiRpUc/KMpNbS80M/PXcZZ6d15yF4XVKdVcfStLQtsSLcDQJc2iud/UIGB0yAasmvRFKveo
fnWRTNfB42DQovG5qp8UXdIXVY9+G3G7ag2tgnCyVkAVqTxsLZStMYJvTBlWEILSH1UFca1E+xi8
gJzVbob0ETM6G6QPCsYq+U2co6xkLyuOso6L+lGyB4yKXBKYcO3FNdnUeA6xUtqZwT1BD1S91bY8
iR4nLqeBZuOjIr2TZJOUOwqpswSf1lUMMnXROvhTWV40d4SSrqBwyavWibTVIL7WuppsGkItS5P4
+FwgZLoiAt7NzSJj7i3qjTP40TVcXLAyA7ihUKQzJHohdOKhJvl85DIlxxMKNJzjfNbJ/nDfIhod
SLg39h5jPvReNEXU0FyCY5KWAO+yVa9Z6iz0WlL3YZUvZATZcH5AS0Zq1c9himRfYyT5MnGdZCZJ
ebyIXTW7C0ADAilQD4hYq4cKjlOo+DWODN4chZtuC+DY3uFgiPB5CUGKnKF3H0KanEedSsgRXzdA
iHmxQYdvgR4myfyg2gzo2CPWkM2MjohBMNRfYznX9sBnvrietjY95kxGngbJzGn6fEs03K3ceB9r
+ocuMLStW8nmIhTI9zJrceeBYld4RxolOZYHVnXxHjJ/vM/ppHsP0dcaRkYRONm9p2cPQlTxVvik
qh19R/j6hCyW8ZG+d+NZmLvjO255ySHVjOCpkKK1YrYtplZ+OU9JR97qgOmaQp9Fngn6IfMwgMNB
D6ZsMGuapjrUxnYABrEc1TxXmPoe6sgaDl4KQEUyyYpDzdpnDi6zMoysldnpYpvlwYc0dtqD0xOU
DdHMsJTCua579dZiPTqjS7Y2yJYiCq1290pQ1MfpTTVRTuzyBAs+rwB0lcvaTutLoHKauc/Ixp5a
kCiL3vCQ7zexoQVsO2+dYVbJBze3xAfohzPL83Y5UeytFEvdpreb5xj++EFXO7DRGj+jBsB1rmoY
C7OiB9wIfnLRFAgkOIOlrjtmsotYNee+pH2V23yp+irDS991BzmJbyo4ebjTg6+FJI88Rq9VizCp
MUKPvSUBC3sduWa6QER5YXTuZ0PVmn/p1pRfl9v0akIRpoDuSdQAC5hLJDBKZIlpF3byDdiR+pT2
4KnwjjEbCUJOZUosuiAtoyG1zJwAan0jsu/4ZphrjxENn5QQ+/Qw3IZk2Wu/6WEN07b/pef9NZHN
RzR1ogHAlRWVTISpXzBVFFmNijjPgpcOZygkvfEcbOX0No+UFM/avr1WTVxUMuJA84y14ypSypnW
grSaZISzAVWOoEdUXItWmmKUKxIuLFv8Kr5N5cReyoOnroaxr03C1p/bRqQt9VjgAZR6T1Uv/1uJ
/xqlmUoc4LUigN9DCvmNvkks005DmG3fYgTNtmguGjsQOwt85ANMmSL0sDBrcWYJfNcZ4VoH5/MI
S3PVgnkorPmfC9dWfgm3TJ8GX3Ykcm1bIdl8yd3vAPmrDR3KN5tVCLondYGBd/rSWN5IWuqrxaDb
4cwIUGqxOuu7JoVf66rq9nVrD5tUt9a5bLJmIWx4zdyw2zqSB+Cs8s2V4uXoyg+oSdaN9xEMmHws
B+8YlqYCuKPxD3GtRusaJw6xnMIfWFU+SanvzNQsePDr/J5RzF66WRvjaBaJdSFrT36E0WOgo9qm
GyGqcWOCIajtmuJChKjODXmpuM0mjkt17gm5mfeuUuDVZUIjGncLw4iWZWvuXKhf+D7Es7jDDRKh
zu925Xtr4VfPajIgrZild6ml21vVVbatL92jDRZ8CGm1M8Wyv8QpYoFaX8s7cDn6deIygKRSFKyF
oxY7Wkox4prr+rvo9RP9ASy4Ilr2LfqxhRPWe1WuKjC1NqYNcrar8ro6RDF2zIab1nP0isNZKFs+
cSLlBvMEifyNj1Np2Q/f//z7K7/NaqiJpPAELV9XTdO6mNWkKKWauXCTb4kpdzdNYWfYazl6Oyev
c196KsuijKi6OtbOLE+9W0Ff8OfPoP5WB8fcLxgVKqJGSvUyD6xIZtlBZx2+KWn0FVe3ag96I0Jd
LnZBqaIUMyWn1bA4APRYswJzN16vdEtC2sCf29Ra+UL9gjFBfegwy0Uappd2EZoCQZ/Ii7Zt1P3Q
Ygv654+tXIQqp44JmwHdtlTFHnOhF/AMJWQ5Ca7J/OYXVD45FJ/tulUXGA8iEuK4+SYxDSAyQ/VB
eEuC9xvE07VPqdVtGLohq+JDyCQka49Sk82Ivtrb0uyjWWDhTYCZwVzhN2MqbCkPfq7Iy95Lr9GH
khdV6e4UC+0JBwtDo4wX+KcYm84dygWRU2vdWsT62ipCZyXGLxRzplHmO3pypC5ZmS1qzB656l0O
fHSZOw5KLK7f7E2jJ59DGhkqLpakdRqUszzovyQ6uU0PRuQ8lPp62buduUqF5bEOTZtFGTQ5bMje
Xrm1tvJSUdxqbRXDnY/MZYdv18rR9YAZic1sVbgt0b2hgu+m5YtCd6u5kzFxtYPPEAO9Mv8i6bo4
0LOLhSRh36tYGIfm0NRnZuD3xMKcB6hy9qbV/e818z5YS9Pcues3SPBm11lZgSYm6rJmxqBs0dD1
EQ3+KmvY+iIQohUNvlpp5W2MMdems9zG/dLHYdLTN2XrdssWCTOGAJHc26iyX9tN/SKQUoyZ1KjK
tQIh7iYrmameACCxvpPBzW6dfm+rWXjt5a0y6xvdH4iWJHORR/Me6/MbzZSwlc3Rsmxl20tmZC6k
Wz/5mOgAGHCiUOIdfpvMDRNl4bbfERuP78tUN671phzmFSFoWSg3CNyPNkewCdOhKv9lGLggBJ2r
so7sg0n43UZ274IQVsuOTbs0nW9G4XvMpppkFpqSvQpBIK0U2a9JOjfN0TBEc9RdBX/PwN2lEdR2
Jg+rTm/um9FwEObiQ8yP8ueW9nsHwQzAFjaAA8VQzd8EZjS1HYawa8OX1q9PwIaVe8UG7l6AMJ47
9NuLvi6imwo1NHASzVxRexhpiqXMK8EURtJw9S5LJf3UWTUI2tDUAEEGzb3ZPtip9aV3++zBJef/
b2AR+3JsZa6iqWRiNM2ydVrerytGQ/HLuMSy4EVyEb4ZkFRsU/OxigIGLuRLV0andjNPctINnB3S
Q8Bi71EbvjEje5sohthMi6lG1g5S2YHXSzZqi1tWWrPeUfCnmLmgK82qLQ+akm0CAodrxXJHIQ6I
NSim2duiHeSZ5pRrrIG+9iDFnrXQArhSFYcgdoo1seHwIW4Kwmb0PlXdPf35l7tAsE31ytJZvFmy
UMG62hd4mSGuUQTowuDFitVyaYeGy3jiQPsurVvNz8Kd0SnGEq7USy9hFFV3W6kvxS7uiiXsJQSI
W++gdXKxF7GXoW+tfDQxrr/RLGmDY2EjVfoHyL64QULWWIBe9Gd5GTVzgipoegRufhwS51Mt13Rq
DosqeK6PDryeXVGjRf7n70r9+e33Bv/DEKpaVFJDMS4aUdHGorTcJHmJhJAXIGnbI2xgG6PtxjU3
PpOeU+yHC3AyycEe3Hu98r47+aDOQ1kVq0i33cP0ltqEdlHuQcRAgKyEbhXUdXhLV+VsMqt8xoK5
20uEe60qXvpSccRQuUOAgfAo7Majzme70REc8qlb17bu4mkfSfpNR7rvGCbPvrnBUiPCzRIfB/Rw
ElubicyC7iprj7lRLx1y9FqoKztMycHyV42M0i4uYTW4mQR6fGYylhD3unbcwJvXmIbMSjcZkx8s
sYY7ESezXjckTE1iJEAg6JyQM0j21ah65MZ2joU9guBgafhgopY+SH2UL0hRnMAvpke1e6iqwb9m
yekSpzcgdcdJhstwE80BgqvzQXtkggLEs2xfaqPe2XmBlw+9NWLgM5KK4SliUjcbALQuAxxPZvGo
w2+IAqviPDkyg7R3lpH6O5JY6awKdXGteE637a3+e+fXKlmHRNk6o6OroyYvXp0j4UAcc4ZpQLfP
cOlwcnwpK7T9OrrClWCaAkWOgIeMaM0YCtXFGIFrGnOG9cyuawpExYLog6EXeFqODryqRcwNzBDc
GGVXen150JvvJOirU8TsYYY8xgatt3atO0X4AaD/1imIEaf9FyuS3D2LnnzVuah6F0DrZkGP6hCx
cXknxjcY0jMcWrO962Rf0N55KeCBXyupOCLsrN/pdd1dm6iptujSnlQfSGUn4q9JXRx0A1X6ynJv
Wny2bhBLnZdKfIdzRPrddBkLjSOxffMpUQZj1pN62CWyeuyEot73irfurSy8aVnxoHnWV9d0S8S3
W6/FQsiDSQte79rwCf0jT8pgnMX2MmAo34F47w9uTahqsOzyxsX/7F/ml+Zvc1zTUIQmWD+atgLe
8KIfbnCmpNbp9YuBfcw89HqmPTG8LMuu6UOZMpwsK6dClisVL/dsFrgIeRiKu/AwZlwb/vA17nyx
jkIE5wOB8Pgnoh7mDJksexMGY4SKeTzj3x6HSMggSOHRxbkHuBmz0Eha3F8cY6Zq0KTdtrcWitsj
3x+3/V4uP4VRcq0B+rxDIiDFQDCpD6hXiVWQKt8nNRhYI2u8S7SN6MgBIV8WPsdlEy2gjjGK1B4L
c/5XG/tiBSdGXUMegBvq+umuRVQrHP0+k7Ko7+tAVeZD8xCT+UJ3rQuWcoI0kDckL50F0sjommrt
OiSUwrEKO4V/bIKmP/iGuKmGrDiv6v/nL6px5aQi9zVFVgwwWHWx+58Paczf/xrv+fuaX+/4z4P/
lYxk+r3641Xrl/T4OX4pLy/65cn899dPt/hcff5lZ5lUftXf1i9Ff/dS1lH157Pn74E43vigSRXv
If3tEf+li/5S2fvnB/2Pl+lzPfTZy//+j8/fYj9Z+GVV+F+r/3g9NSL9NQMU909D1d/Pmr7Pn54R
feZr1994uGZdGboKVUCB7zK+CBNFaeK+npYs+cpg/aMRg4GmwougBhKBP5Xn/60Y/vwN/yrtc635
+5P/Upx/+gbnAhpLQRDAeGshmFcqjEu6TKAz44vx/edCUBSbUoAaacv6uZT+PxXC17ROqrGq0oqT
n6sC/lb/tTK4eMJPFcG+EkQDjFHJZ3pdVATbvpJHVTiVQpperHnfV0Wggp4r50Wd+u+0BvXKNGgP
hvxaEXjgzxXBMq4sHdgzQYtzIZxr3jtqDaYxqsL9LeL5d8P67xSCdWUj5gR5RP3n1iCLK6GbxC/f
XV+gIkRKvX3T19e1K4RkDMVm3jC9LuqAqVwhngEJ7a86wsrmnTUEWxdvLARNv5oyA4SqzxX9ojdQ
FOWKhoKYjCDHzose870Vgjh/pjf0BvqVRUuQNYUhZnwx2P7cG9jqFYFzRTCnn8pAPpf6O+oNLDSP
3loT6PchBpNhei0EuryfC8EUVzpLKx1qzLmQ3l0hmOb4w72tTxjbPPFyAKrnX/pigmAybpAkZhL1
7r69gkrzW4dFXb8ijiUTHHwd+y8agqLoV4ZAm5Qh4731A7aisSp806/PHJmJ35gx++c5smkyNYKp
CU/znTYBWHZjfvdNpaBaVwIADKnYix7Aohu08GclD3luHO9uWqAZhvVfnB9fLLZ+zI9pAwTIUWBh
bnh+/doPWjZdAJ4wNIN3WgpIX49yb2+qBJrKcpGOjkTBuRAu5gWWdgXBg1Q9cd/p9e7qwpi1e/MU
Ub2SyZdgyaT//S1/HhNtjbWULBMTfj3//tZKZFTePCjKVwojAiHN1xZxMSrQIsh8GJoASPlXi6Hy
vaPpER/Pemu3qNlX44qY0MDrl7zsHY0r5gUkie3XqcO5Cb6nUqBFv3mINK9QJddUcBHnFkGx/twi
LEEpIF4H+etcTO+wFFC9f2vvaDESjpAlvun0upgm2hbzKKIoxFnOpXDuiN5RXQAKYr91tqgRHoDZ
Tf94LoTLaJpNXUG8XpaZmJ9fU7G/p1IgsvrWkVI3GQnh5FnKazztol8gWsXCaUTfvc6pOf++ekeC
Kdqb4wj2FTFFHfON11nRRYvAQIaVg9DGieVfLeZ9lYKC0e2bW4R8hRIDy2jBk37uFm2FCMNoumG9
jh7vrltETld56xCpG1caNYBYyeuk8KIS2PoVMCpqm3r+T++oJ+BzjcDIN82ZdcHXH4NlP/X6P1cC
w75SSczrTCnf6dioyizw3lgK4yJ6nCKIi37QNK5M8rM2CNTzt393KwbgiSN48k11QNMIIfAVcVQ+
D4oXHQFpNoBCDBakmqbXu1sxoC/y5o6AOoBTBNFSCnR6XcwSx4CqCYGdJcN7LQVZjNLzb6oLunpF
LlHDfoHR9eeOgMyCMdKLiDKev/55hfaOukOqr/3W9BKBFGtE9ZFy/vtb/lwKLBXMMY0DLP29VgJF
yG8dEwmkwCkbJdjPX3LMYf9SCmScBfl9kNHnpvLuOgSQ4yPO7U1NQWMpQN8vj33f9LroFk3QCTa5
h1GTbXqdV2jvqkWgsvjGUmCpMLZ55f8wd3ZLbcNAFH6VTB+AwQkNyUU704ELaEvb6e/0UiQCaxJi
RkqA9On7yZKDpaSFYXNhhisSjmVZ3l2dPbsaQ5vtmgUKD2HdmKjhoHvxoc+XS+8fu4dyctxY/TzP
5jOuxQgKhXxj/dO5EIEAfiheBdwl6tEBueWwCnLnOD5gD+F5165mGynkGIYX9OU5V5wjoSBIPuBs
G0TyjJhDAlHek/qne9wJvValUfIRnCpaK9IMuyOkY7IQ+AzOswyTMO6cQaC2OCZBX74IYJA4tX08
JrEcbjNnlv2GcoBkq7MSDBawOOGGBgO/N6DqIRqEzDnSOfMASSvLxevR8cMdcoucwCTXoBQQZL7Z
ZrNnymkDuCWkWJCtMRfVvXB5MCykBtGzqZxKc0zngY3dS+wiWZbRayqso1c47J5dJI4V75n8/hiB
ZnOTOadMCn40GI088b6xGN16I4hhxUIEvMMRciPItJhfyCwCmXjun91zZzllz6WE1/Tl3oENJMff
Yl+a/EEWKeA5D5hrGMcYmXbILvaPUBZKw2W4JLqXklmNubRs60ie/wBJWlFE7VeHbh8etC/lD0i4
UlpHsdXhYxKtbRBraeIxnHp/2ME9MweySx8/iSWerW/HtHOfEB4/jhOlTufCAogTKXPC60/Rvj/L
MrN+iPCGLC+6R8aMW+e0eLywffEOgQ3SmDMcKWzaeLpk+R/CqbwuqJY+jK7w+YvgGZZiU9xCq7X5
tK59Mdq1Cmie/EJTF7IN0Cpt8fUMyRd9KUyAfiyNeZuIterwt/VhEw7X14n/Hm9w+9LJtZq7av54
ZrRVdlKu6w/WcZi+7ujNq3dzdaluVLsWA//DynwcyVYFz4YyewLYzTJcn4oS41rzp1qkwLVeXA48
UwunXDNEX5tTjL0IW4p8oubmqrILk4w61P2IselfbtW0akbpRx1qKOTI1PtOloauKAl4rUaWgp/q
ubpXVreRg9hbjBwLzXrVVe+Epto3l+m0Bz2t9Cp0i7JmmjzPqFGVIlMRaK/TIUfhoxT5jBk3pj3j
xQCOvvnDzmK9Z73q51NVJgswaralAz6f0z2QroLNCOs3Mgj/xNC0hVKZFQliOjFydZ8ui6DXlMJ+
2LZNw1rwJQYGYDWZrZNJDoo6KfTHamXc1jQHPYoU+4Ieyon1iEoHOS7HM6vFtD0dUT4gh3ZOTcqV
08tlsqb7ISkrxjeT0lyrtK4yJDzl0PgC2sskKztKa+TYzhl+b28T20S+3icp94FerWwO7aUAYuiK
gy9SG9Iv6myaFPmTvrQqi55iikYOfadSvxVlcnLg+96Zurl1pUndOvi+pnEf+O+1dTqxVPDUPmex
D/AL/WAmiRuLJPg+wH9XdtYM07sxoD2PIoau7LLsnShb4SnTlzNQt/u5wCldQrN3PyhMpfCfS5PO
eCAZxbCzORFJuquJymAxtNUcsdg8ufpRBkpMCvxFLxZuPb9T2TahH9hnKfzXsprq3rnb8m0h/y2F
/1at/rEQo/psPxfYXoiRkJXCf2f2tXM6CSliKlCO/ZDuKmNySYr7Y6nK9kKM5KQU9qe2N3i2BDnQ
XmJkw84mW95RhSOF/qXwO/SqTF9NMgmerhSDa7fs/dw1+NDARIxv3KRaOJOYlVjzJ8ZeV3RfuW4m
wRusyOL9H3kX07TJ0G7zT007lF3/lpJr/huTuVb27V8AAAD//w==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Objectives!A1"/><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6</xdr:col>
      <xdr:colOff>167640</xdr:colOff>
      <xdr:row>4</xdr:row>
      <xdr:rowOff>106680</xdr:rowOff>
    </xdr:from>
    <xdr:ext cx="184731" cy="264560"/>
    <xdr:sp macro="" textlink="">
      <xdr:nvSpPr>
        <xdr:cNvPr id="2" name="TextBox 1">
          <a:extLst>
            <a:ext uri="{FF2B5EF4-FFF2-40B4-BE49-F238E27FC236}">
              <a16:creationId xmlns:a16="http://schemas.microsoft.com/office/drawing/2014/main" id="{8D933126-2E5D-50DD-746E-4254CE739428}"/>
            </a:ext>
          </a:extLst>
        </xdr:cNvPr>
        <xdr:cNvSpPr txBox="1"/>
      </xdr:nvSpPr>
      <xdr:spPr>
        <a:xfrm>
          <a:off x="3825240" y="8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7</xdr:col>
      <xdr:colOff>124804</xdr:colOff>
      <xdr:row>0</xdr:row>
      <xdr:rowOff>152945</xdr:rowOff>
    </xdr:from>
    <xdr:ext cx="5823856" cy="505203"/>
    <xdr:sp macro="" textlink="">
      <xdr:nvSpPr>
        <xdr:cNvPr id="3" name="TextBox 2">
          <a:extLst>
            <a:ext uri="{FF2B5EF4-FFF2-40B4-BE49-F238E27FC236}">
              <a16:creationId xmlns:a16="http://schemas.microsoft.com/office/drawing/2014/main" id="{FA7A0F6F-B706-3DFD-21F0-BB9D748FFF2D}"/>
            </a:ext>
          </a:extLst>
        </xdr:cNvPr>
        <xdr:cNvSpPr txBox="1"/>
      </xdr:nvSpPr>
      <xdr:spPr>
        <a:xfrm>
          <a:off x="4381228" y="152945"/>
          <a:ext cx="5823856" cy="505203"/>
        </a:xfrm>
        <a:prstGeom prst="rect">
          <a:avLst/>
        </a:prstGeom>
        <a:noFill/>
        <a:effectLst>
          <a:glow rad="63500">
            <a:schemeClr val="accent1">
              <a:satMod val="175000"/>
              <a:alpha val="70000"/>
            </a:schemeClr>
          </a:glo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800" b="1" u="sng">
              <a:solidFill>
                <a:schemeClr val="bg1"/>
              </a:solidFill>
              <a:latin typeface="Times New Roman" panose="02020603050405020304" pitchFamily="18" charset="0"/>
              <a:cs typeface="Times New Roman" panose="02020603050405020304" pitchFamily="18" charset="0"/>
            </a:rPr>
            <a:t>Superstore Sales Analysis</a:t>
          </a:r>
        </a:p>
      </xdr:txBody>
    </xdr:sp>
    <xdr:clientData/>
  </xdr:oneCellAnchor>
  <xdr:oneCellAnchor>
    <xdr:from>
      <xdr:col>0</xdr:col>
      <xdr:colOff>262641</xdr:colOff>
      <xdr:row>4</xdr:row>
      <xdr:rowOff>27680</xdr:rowOff>
    </xdr:from>
    <xdr:ext cx="4669209" cy="1813560"/>
    <xdr:sp macro="" textlink="">
      <xdr:nvSpPr>
        <xdr:cNvPr id="4" name="TextBox 3">
          <a:extLst>
            <a:ext uri="{FF2B5EF4-FFF2-40B4-BE49-F238E27FC236}">
              <a16:creationId xmlns:a16="http://schemas.microsoft.com/office/drawing/2014/main" id="{092161F7-448C-1287-5CD5-0CCF228823E2}"/>
            </a:ext>
          </a:extLst>
        </xdr:cNvPr>
        <xdr:cNvSpPr txBox="1"/>
      </xdr:nvSpPr>
      <xdr:spPr>
        <a:xfrm flipH="1">
          <a:off x="262641" y="774129"/>
          <a:ext cx="4669209" cy="1813560"/>
        </a:xfrm>
        <a:prstGeom prst="rect">
          <a:avLst/>
        </a:prstGeom>
        <a:solidFill>
          <a:schemeClr val="bg2">
            <a:lumMod val="25000"/>
            <a:alpha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8</xdr:col>
      <xdr:colOff>213974</xdr:colOff>
      <xdr:row>4</xdr:row>
      <xdr:rowOff>35451</xdr:rowOff>
    </xdr:from>
    <xdr:ext cx="4669209" cy="1813560"/>
    <xdr:sp macro="" textlink="">
      <xdr:nvSpPr>
        <xdr:cNvPr id="5" name="TextBox 4">
          <a:extLst>
            <a:ext uri="{FF2B5EF4-FFF2-40B4-BE49-F238E27FC236}">
              <a16:creationId xmlns:a16="http://schemas.microsoft.com/office/drawing/2014/main" id="{6E850BA0-4065-45F7-843D-1AB9728768B2}"/>
            </a:ext>
          </a:extLst>
        </xdr:cNvPr>
        <xdr:cNvSpPr txBox="1"/>
      </xdr:nvSpPr>
      <xdr:spPr>
        <a:xfrm flipH="1">
          <a:off x="5065892" y="781900"/>
          <a:ext cx="4669209" cy="1813560"/>
        </a:xfrm>
        <a:prstGeom prst="rect">
          <a:avLst/>
        </a:prstGeom>
        <a:solidFill>
          <a:schemeClr val="bg2">
            <a:lumMod val="25000"/>
            <a:alpha val="5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0</xdr:col>
      <xdr:colOff>260644</xdr:colOff>
      <xdr:row>15</xdr:row>
      <xdr:rowOff>22860</xdr:rowOff>
    </xdr:from>
    <xdr:ext cx="2238058" cy="2171700"/>
    <xdr:sp macro="" textlink="">
      <xdr:nvSpPr>
        <xdr:cNvPr id="6" name="TextBox 5">
          <a:extLst>
            <a:ext uri="{FF2B5EF4-FFF2-40B4-BE49-F238E27FC236}">
              <a16:creationId xmlns:a16="http://schemas.microsoft.com/office/drawing/2014/main" id="{07F95579-EFDE-4237-8141-9ADC03D7274B}"/>
            </a:ext>
          </a:extLst>
        </xdr:cNvPr>
        <xdr:cNvSpPr txBox="1"/>
      </xdr:nvSpPr>
      <xdr:spPr>
        <a:xfrm flipH="1">
          <a:off x="260644" y="2822044"/>
          <a:ext cx="2238058" cy="2171700"/>
        </a:xfrm>
        <a:prstGeom prst="rect">
          <a:avLst/>
        </a:prstGeom>
        <a:solidFill>
          <a:schemeClr val="bg2">
            <a:lumMod val="25000"/>
            <a:alpha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4</xdr:col>
      <xdr:colOff>276687</xdr:colOff>
      <xdr:row>15</xdr:row>
      <xdr:rowOff>23813</xdr:rowOff>
    </xdr:from>
    <xdr:ext cx="2214562" cy="2171700"/>
    <xdr:sp macro="" textlink="">
      <xdr:nvSpPr>
        <xdr:cNvPr id="8" name="TextBox 7">
          <a:extLst>
            <a:ext uri="{FF2B5EF4-FFF2-40B4-BE49-F238E27FC236}">
              <a16:creationId xmlns:a16="http://schemas.microsoft.com/office/drawing/2014/main" id="{CC70A227-AB48-4506-816D-86DF2E16EC0E}"/>
            </a:ext>
          </a:extLst>
        </xdr:cNvPr>
        <xdr:cNvSpPr txBox="1"/>
      </xdr:nvSpPr>
      <xdr:spPr>
        <a:xfrm flipH="1">
          <a:off x="2702646" y="2822997"/>
          <a:ext cx="2214562" cy="2171700"/>
        </a:xfrm>
        <a:prstGeom prst="rect">
          <a:avLst/>
        </a:prstGeom>
        <a:solidFill>
          <a:schemeClr val="bg2">
            <a:lumMod val="25000"/>
            <a:alpha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8</xdr:col>
      <xdr:colOff>214925</xdr:colOff>
      <xdr:row>15</xdr:row>
      <xdr:rowOff>25400</xdr:rowOff>
    </xdr:from>
    <xdr:ext cx="2157412" cy="2171700"/>
    <xdr:sp macro="" textlink="">
      <xdr:nvSpPr>
        <xdr:cNvPr id="9" name="TextBox 8">
          <a:extLst>
            <a:ext uri="{FF2B5EF4-FFF2-40B4-BE49-F238E27FC236}">
              <a16:creationId xmlns:a16="http://schemas.microsoft.com/office/drawing/2014/main" id="{13FD5D3B-F955-4AC2-842C-ECF74AA44089}"/>
            </a:ext>
          </a:extLst>
        </xdr:cNvPr>
        <xdr:cNvSpPr txBox="1"/>
      </xdr:nvSpPr>
      <xdr:spPr>
        <a:xfrm flipH="1">
          <a:off x="5066843" y="2824584"/>
          <a:ext cx="2157412" cy="2171700"/>
        </a:xfrm>
        <a:prstGeom prst="rect">
          <a:avLst/>
        </a:prstGeom>
        <a:solidFill>
          <a:schemeClr val="bg2">
            <a:lumMod val="25000"/>
            <a:alpha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12</xdr:col>
      <xdr:colOff>133952</xdr:colOff>
      <xdr:row>15</xdr:row>
      <xdr:rowOff>19050</xdr:rowOff>
    </xdr:from>
    <xdr:ext cx="2323095" cy="2171700"/>
    <xdr:sp macro="" textlink="">
      <xdr:nvSpPr>
        <xdr:cNvPr id="10" name="TextBox 9">
          <a:extLst>
            <a:ext uri="{FF2B5EF4-FFF2-40B4-BE49-F238E27FC236}">
              <a16:creationId xmlns:a16="http://schemas.microsoft.com/office/drawing/2014/main" id="{7A348779-82E9-498E-9106-5AAB6986F043}"/>
            </a:ext>
          </a:extLst>
        </xdr:cNvPr>
        <xdr:cNvSpPr txBox="1"/>
      </xdr:nvSpPr>
      <xdr:spPr>
        <a:xfrm flipH="1">
          <a:off x="7411830" y="2818234"/>
          <a:ext cx="2323095" cy="2171700"/>
        </a:xfrm>
        <a:prstGeom prst="rect">
          <a:avLst/>
        </a:prstGeom>
        <a:solidFill>
          <a:schemeClr val="bg2">
            <a:lumMod val="25000"/>
            <a:alpha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0</xdr:col>
      <xdr:colOff>261087</xdr:colOff>
      <xdr:row>4</xdr:row>
      <xdr:rowOff>31101</xdr:rowOff>
    </xdr:from>
    <xdr:to>
      <xdr:col>8</xdr:col>
      <xdr:colOff>52920</xdr:colOff>
      <xdr:row>13</xdr:row>
      <xdr:rowOff>178694</xdr:rowOff>
    </xdr:to>
    <xdr:graphicFrame macro="">
      <xdr:nvGraphicFramePr>
        <xdr:cNvPr id="12" name="Chart 11">
          <a:extLst>
            <a:ext uri="{FF2B5EF4-FFF2-40B4-BE49-F238E27FC236}">
              <a16:creationId xmlns:a16="http://schemas.microsoft.com/office/drawing/2014/main" id="{86115287-267B-4F8C-9DD0-BE5E151F3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279918</xdr:colOff>
      <xdr:row>4</xdr:row>
      <xdr:rowOff>20524</xdr:rowOff>
    </xdr:from>
    <xdr:ext cx="4637486" cy="328295"/>
    <xdr:sp macro="" textlink="">
      <xdr:nvSpPr>
        <xdr:cNvPr id="11" name="TextBox 10">
          <a:extLst>
            <a:ext uri="{FF2B5EF4-FFF2-40B4-BE49-F238E27FC236}">
              <a16:creationId xmlns:a16="http://schemas.microsoft.com/office/drawing/2014/main" id="{910158E9-C3E1-40CD-889C-C7E64D67CAC8}"/>
            </a:ext>
          </a:extLst>
        </xdr:cNvPr>
        <xdr:cNvSpPr txBox="1"/>
      </xdr:nvSpPr>
      <xdr:spPr>
        <a:xfrm>
          <a:off x="279918" y="766973"/>
          <a:ext cx="4637486" cy="328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600" b="1" u="none">
              <a:solidFill>
                <a:schemeClr val="bg1"/>
              </a:solidFill>
              <a:latin typeface="Times New Roman" panose="02020603050405020304" pitchFamily="18" charset="0"/>
              <a:cs typeface="Times New Roman" panose="02020603050405020304" pitchFamily="18" charset="0"/>
            </a:rPr>
            <a:t> Category wise Profit</a:t>
          </a:r>
        </a:p>
      </xdr:txBody>
    </xdr:sp>
    <xdr:clientData/>
  </xdr:oneCellAnchor>
  <xdr:twoCellAnchor>
    <xdr:from>
      <xdr:col>0</xdr:col>
      <xdr:colOff>270022</xdr:colOff>
      <xdr:row>15</xdr:row>
      <xdr:rowOff>25400</xdr:rowOff>
    </xdr:from>
    <xdr:to>
      <xdr:col>4</xdr:col>
      <xdr:colOff>66459</xdr:colOff>
      <xdr:row>26</xdr:row>
      <xdr:rowOff>155512</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55942AB0-05D7-4C68-A094-48D7715B9A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70022" y="2768600"/>
              <a:ext cx="2234837" cy="21417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214925</xdr:colOff>
      <xdr:row>4</xdr:row>
      <xdr:rowOff>31101</xdr:rowOff>
    </xdr:from>
    <xdr:to>
      <xdr:col>16</xdr:col>
      <xdr:colOff>18698</xdr:colOff>
      <xdr:row>14</xdr:row>
      <xdr:rowOff>1738</xdr:rowOff>
    </xdr:to>
    <xdr:graphicFrame macro="">
      <xdr:nvGraphicFramePr>
        <xdr:cNvPr id="15" name="Chart 14">
          <a:extLst>
            <a:ext uri="{FF2B5EF4-FFF2-40B4-BE49-F238E27FC236}">
              <a16:creationId xmlns:a16="http://schemas.microsoft.com/office/drawing/2014/main" id="{A4510DA4-FF34-48DD-9EEB-DA0638536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264370</xdr:colOff>
      <xdr:row>15</xdr:row>
      <xdr:rowOff>25400</xdr:rowOff>
    </xdr:from>
    <xdr:to>
      <xdr:col>8</xdr:col>
      <xdr:colOff>46656</xdr:colOff>
      <xdr:row>26</xdr:row>
      <xdr:rowOff>139960</xdr:rowOff>
    </xdr:to>
    <xdr:graphicFrame macro="">
      <xdr:nvGraphicFramePr>
        <xdr:cNvPr id="16" name="Chart 15">
          <a:extLst>
            <a:ext uri="{FF2B5EF4-FFF2-40B4-BE49-F238E27FC236}">
              <a16:creationId xmlns:a16="http://schemas.microsoft.com/office/drawing/2014/main" id="{80E0A47D-B8B4-4088-AE4F-A3B458F4F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xdr:col>
      <xdr:colOff>552052</xdr:colOff>
      <xdr:row>14</xdr:row>
      <xdr:rowOff>178839</xdr:rowOff>
    </xdr:from>
    <xdr:ext cx="1877373" cy="365565"/>
    <xdr:sp macro="" textlink="">
      <xdr:nvSpPr>
        <xdr:cNvPr id="17" name="TextBox 16">
          <a:extLst>
            <a:ext uri="{FF2B5EF4-FFF2-40B4-BE49-F238E27FC236}">
              <a16:creationId xmlns:a16="http://schemas.microsoft.com/office/drawing/2014/main" id="{D3351591-7931-69D2-8CF2-6BC4B2397988}"/>
            </a:ext>
          </a:extLst>
        </xdr:cNvPr>
        <xdr:cNvSpPr txBox="1"/>
      </xdr:nvSpPr>
      <xdr:spPr>
        <a:xfrm>
          <a:off x="2978011" y="2791410"/>
          <a:ext cx="1877373" cy="365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IN" sz="1600" b="1" i="0" baseline="0">
              <a:solidFill>
                <a:schemeClr val="bg1"/>
              </a:solidFill>
              <a:effectLst>
                <a:outerShdw blurRad="50800" dist="38100" dir="5400000" algn="t" rotWithShape="0">
                  <a:srgbClr val="000000">
                    <a:alpha val="40000"/>
                  </a:srgbClr>
                </a:outerShdw>
              </a:effectLst>
              <a:latin typeface="Times New Roman" panose="02020603050405020304" pitchFamily="18" charset="0"/>
              <a:ea typeface="+mn-ea"/>
              <a:cs typeface="Times New Roman" panose="02020603050405020304" pitchFamily="18" charset="0"/>
            </a:rPr>
            <a:t>Region wise Sales</a:t>
          </a:r>
          <a:endParaRPr lang="en-IN" sz="1600">
            <a:solidFill>
              <a:schemeClr val="bg1"/>
            </a:solidFill>
            <a:effectLst/>
            <a:latin typeface="Times New Roman" panose="02020603050405020304" pitchFamily="18" charset="0"/>
            <a:cs typeface="Times New Roman" panose="02020603050405020304" pitchFamily="18" charset="0"/>
          </a:endParaRPr>
        </a:p>
      </xdr:txBody>
    </xdr:sp>
    <xdr:clientData/>
  </xdr:oneCellAnchor>
  <xdr:twoCellAnchor>
    <xdr:from>
      <xdr:col>8</xdr:col>
      <xdr:colOff>199390</xdr:colOff>
      <xdr:row>15</xdr:row>
      <xdr:rowOff>25400</xdr:rowOff>
    </xdr:from>
    <xdr:to>
      <xdr:col>11</xdr:col>
      <xdr:colOff>536521</xdr:colOff>
      <xdr:row>26</xdr:row>
      <xdr:rowOff>155511</xdr:rowOff>
    </xdr:to>
    <xdr:graphicFrame macro="">
      <xdr:nvGraphicFramePr>
        <xdr:cNvPr id="18" name="Chart 17">
          <a:extLst>
            <a:ext uri="{FF2B5EF4-FFF2-40B4-BE49-F238E27FC236}">
              <a16:creationId xmlns:a16="http://schemas.microsoft.com/office/drawing/2014/main" id="{FF86AA57-C54B-4BFD-BEB4-321CBD25D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8</xdr:col>
      <xdr:colOff>243485</xdr:colOff>
      <xdr:row>14</xdr:row>
      <xdr:rowOff>163286</xdr:rowOff>
    </xdr:from>
    <xdr:ext cx="2146042" cy="365565"/>
    <xdr:sp macro="" textlink="">
      <xdr:nvSpPr>
        <xdr:cNvPr id="19" name="TextBox 18">
          <a:extLst>
            <a:ext uri="{FF2B5EF4-FFF2-40B4-BE49-F238E27FC236}">
              <a16:creationId xmlns:a16="http://schemas.microsoft.com/office/drawing/2014/main" id="{3660A833-B8FD-4866-8721-3810B9325B8A}"/>
            </a:ext>
          </a:extLst>
        </xdr:cNvPr>
        <xdr:cNvSpPr txBox="1"/>
      </xdr:nvSpPr>
      <xdr:spPr>
        <a:xfrm>
          <a:off x="5107970" y="2749468"/>
          <a:ext cx="2146042" cy="365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600" b="1" i="0" baseline="0">
              <a:solidFill>
                <a:schemeClr val="bg1"/>
              </a:solidFill>
              <a:effectLst>
                <a:outerShdw blurRad="50800" dist="38100" dir="5400000" algn="t" rotWithShape="0">
                  <a:srgbClr val="000000">
                    <a:alpha val="40000"/>
                  </a:srgbClr>
                </a:outerShdw>
              </a:effectLst>
              <a:latin typeface="Times New Roman" panose="02020603050405020304" pitchFamily="18" charset="0"/>
              <a:ea typeface="+mn-ea"/>
              <a:cs typeface="Times New Roman" panose="02020603050405020304" pitchFamily="18" charset="0"/>
            </a:rPr>
            <a:t>Segment wise Shipment </a:t>
          </a:r>
          <a:endParaRPr lang="en-IN" sz="1600">
            <a:solidFill>
              <a:schemeClr val="bg1"/>
            </a:solidFill>
            <a:effectLst/>
            <a:latin typeface="Times New Roman" panose="02020603050405020304" pitchFamily="18" charset="0"/>
            <a:cs typeface="Times New Roman" panose="02020603050405020304" pitchFamily="18" charset="0"/>
          </a:endParaRPr>
        </a:p>
      </xdr:txBody>
    </xdr:sp>
    <xdr:clientData/>
  </xdr:oneCellAnchor>
  <xdr:twoCellAnchor>
    <xdr:from>
      <xdr:col>12</xdr:col>
      <xdr:colOff>108858</xdr:colOff>
      <xdr:row>15</xdr:row>
      <xdr:rowOff>15552</xdr:rowOff>
    </xdr:from>
    <xdr:to>
      <xdr:col>16</xdr:col>
      <xdr:colOff>23328</xdr:colOff>
      <xdr:row>26</xdr:row>
      <xdr:rowOff>124409</xdr:rowOff>
    </xdr:to>
    <xdr:graphicFrame macro="">
      <xdr:nvGraphicFramePr>
        <xdr:cNvPr id="20" name="Chart 19">
          <a:extLst>
            <a:ext uri="{FF2B5EF4-FFF2-40B4-BE49-F238E27FC236}">
              <a16:creationId xmlns:a16="http://schemas.microsoft.com/office/drawing/2014/main" id="{7215C814-EE72-461B-B4EA-2067E9CC1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12</xdr:col>
      <xdr:colOff>482067</xdr:colOff>
      <xdr:row>14</xdr:row>
      <xdr:rowOff>163286</xdr:rowOff>
    </xdr:from>
    <xdr:ext cx="2146042" cy="365565"/>
    <xdr:sp macro="" textlink="">
      <xdr:nvSpPr>
        <xdr:cNvPr id="21" name="TextBox 20">
          <a:extLst>
            <a:ext uri="{FF2B5EF4-FFF2-40B4-BE49-F238E27FC236}">
              <a16:creationId xmlns:a16="http://schemas.microsoft.com/office/drawing/2014/main" id="{6CFDBA8A-C128-4D00-B737-69540642F8AC}"/>
            </a:ext>
          </a:extLst>
        </xdr:cNvPr>
        <xdr:cNvSpPr txBox="1"/>
      </xdr:nvSpPr>
      <xdr:spPr>
        <a:xfrm>
          <a:off x="7759945" y="2775857"/>
          <a:ext cx="2146042" cy="365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600" b="1">
              <a:solidFill>
                <a:schemeClr val="bg1"/>
              </a:solidFill>
              <a:effectLst/>
              <a:latin typeface="Times New Roman" panose="02020603050405020304" pitchFamily="18" charset="0"/>
              <a:cs typeface="Times New Roman" panose="02020603050405020304" pitchFamily="18" charset="0"/>
            </a:rPr>
            <a:t>Region wise Profit</a:t>
          </a:r>
        </a:p>
      </xdr:txBody>
    </xdr:sp>
    <xdr:clientData/>
  </xdr:oneCellAnchor>
  <xdr:oneCellAnchor>
    <xdr:from>
      <xdr:col>16</xdr:col>
      <xdr:colOff>238606</xdr:colOff>
      <xdr:row>4</xdr:row>
      <xdr:rowOff>23091</xdr:rowOff>
    </xdr:from>
    <xdr:ext cx="2547698" cy="4171758"/>
    <xdr:sp macro="" textlink="">
      <xdr:nvSpPr>
        <xdr:cNvPr id="23" name="TextBox 22">
          <a:extLst>
            <a:ext uri="{FF2B5EF4-FFF2-40B4-BE49-F238E27FC236}">
              <a16:creationId xmlns:a16="http://schemas.microsoft.com/office/drawing/2014/main" id="{DBE26324-0F64-3C3B-B783-63086D1AA13B}"/>
            </a:ext>
          </a:extLst>
        </xdr:cNvPr>
        <xdr:cNvSpPr txBox="1"/>
      </xdr:nvSpPr>
      <xdr:spPr>
        <a:xfrm>
          <a:off x="9967576" y="762000"/>
          <a:ext cx="2547698" cy="4171758"/>
        </a:xfrm>
        <a:prstGeom prst="rect">
          <a:avLst/>
        </a:prstGeom>
        <a:solidFill>
          <a:schemeClr val="bg2">
            <a:lumMod val="25000"/>
            <a:alpha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twoCellAnchor>
    <xdr:from>
      <xdr:col>16</xdr:col>
      <xdr:colOff>238606</xdr:colOff>
      <xdr:row>4</xdr:row>
      <xdr:rowOff>15393</xdr:rowOff>
    </xdr:from>
    <xdr:to>
      <xdr:col>20</xdr:col>
      <xdr:colOff>354062</xdr:colOff>
      <xdr:row>26</xdr:row>
      <xdr:rowOff>130848</xdr:rowOff>
    </xdr:to>
    <xdr:graphicFrame macro="">
      <xdr:nvGraphicFramePr>
        <xdr:cNvPr id="24" name="Chart 23">
          <a:extLst>
            <a:ext uri="{FF2B5EF4-FFF2-40B4-BE49-F238E27FC236}">
              <a16:creationId xmlns:a16="http://schemas.microsoft.com/office/drawing/2014/main" id="{C3D676FF-D955-4C95-B4F9-9EC0F6AF1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255694</xdr:colOff>
      <xdr:row>27</xdr:row>
      <xdr:rowOff>109145</xdr:rowOff>
    </xdr:from>
    <xdr:to>
      <xdr:col>3</xdr:col>
      <xdr:colOff>260312</xdr:colOff>
      <xdr:row>33</xdr:row>
      <xdr:rowOff>1</xdr:rowOff>
    </xdr:to>
    <mc:AlternateContent xmlns:mc="http://schemas.openxmlformats.org/markup-compatibility/2006" xmlns:a14="http://schemas.microsoft.com/office/drawing/2010/main">
      <mc:Choice Requires="a14">
        <xdr:graphicFrame macro="">
          <xdr:nvGraphicFramePr>
            <xdr:cNvPr id="25" name="Ship Mode">
              <a:extLst>
                <a:ext uri="{FF2B5EF4-FFF2-40B4-BE49-F238E27FC236}">
                  <a16:creationId xmlns:a16="http://schemas.microsoft.com/office/drawing/2014/main" id="{A21E8F82-2248-C102-40D6-23FFC66DA02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55694" y="5096781"/>
              <a:ext cx="1828800" cy="99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469497</xdr:colOff>
      <xdr:row>27</xdr:row>
      <xdr:rowOff>108529</xdr:rowOff>
    </xdr:from>
    <xdr:to>
      <xdr:col>6</xdr:col>
      <xdr:colOff>429341</xdr:colOff>
      <xdr:row>33</xdr:row>
      <xdr:rowOff>0</xdr:rowOff>
    </xdr:to>
    <mc:AlternateContent xmlns:mc="http://schemas.openxmlformats.org/markup-compatibility/2006" xmlns:a14="http://schemas.microsoft.com/office/drawing/2010/main">
      <mc:Choice Requires="a14">
        <xdr:graphicFrame macro="">
          <xdr:nvGraphicFramePr>
            <xdr:cNvPr id="26" name="Segment">
              <a:extLst>
                <a:ext uri="{FF2B5EF4-FFF2-40B4-BE49-F238E27FC236}">
                  <a16:creationId xmlns:a16="http://schemas.microsoft.com/office/drawing/2014/main" id="{7FE0401A-96A4-E8CC-8DB4-106671F3CED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93679" y="5096165"/>
              <a:ext cx="1784026" cy="999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12576</xdr:colOff>
      <xdr:row>27</xdr:row>
      <xdr:rowOff>112282</xdr:rowOff>
    </xdr:from>
    <xdr:to>
      <xdr:col>10</xdr:col>
      <xdr:colOff>17194</xdr:colOff>
      <xdr:row>32</xdr:row>
      <xdr:rowOff>177803</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BF84444E-FE91-3279-5273-C99ED40C1D5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269000" y="5099918"/>
              <a:ext cx="1828800" cy="989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131661</xdr:colOff>
      <xdr:row>27</xdr:row>
      <xdr:rowOff>108529</xdr:rowOff>
    </xdr:from>
    <xdr:to>
      <xdr:col>13</xdr:col>
      <xdr:colOff>136279</xdr:colOff>
      <xdr:row>32</xdr:row>
      <xdr:rowOff>177803</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2D6775D-F5EB-4657-033F-1E3F4ECE983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12267" y="5096165"/>
              <a:ext cx="1828800" cy="992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233988</xdr:colOff>
      <xdr:row>27</xdr:row>
      <xdr:rowOff>108529</xdr:rowOff>
    </xdr:from>
    <xdr:to>
      <xdr:col>20</xdr:col>
      <xdr:colOff>354062</xdr:colOff>
      <xdr:row>36</xdr:row>
      <xdr:rowOff>184726</xdr:rowOff>
    </xdr:to>
    <mc:AlternateContent xmlns:mc="http://schemas.openxmlformats.org/markup-compatibility/2006" xmlns:a14="http://schemas.microsoft.com/office/drawing/2010/main">
      <mc:Choice Requires="a14">
        <xdr:graphicFrame macro="">
          <xdr:nvGraphicFramePr>
            <xdr:cNvPr id="29" name="Sub-Category">
              <a:extLst>
                <a:ext uri="{FF2B5EF4-FFF2-40B4-BE49-F238E27FC236}">
                  <a16:creationId xmlns:a16="http://schemas.microsoft.com/office/drawing/2014/main" id="{5C72B6B1-8653-2C83-CA22-DEFD70FD1F1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138776" y="5096165"/>
              <a:ext cx="4376498" cy="1738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492606</xdr:colOff>
      <xdr:row>4</xdr:row>
      <xdr:rowOff>23090</xdr:rowOff>
    </xdr:from>
    <xdr:to>
      <xdr:col>23</xdr:col>
      <xdr:colOff>497224</xdr:colOff>
      <xdr:row>34</xdr:row>
      <xdr:rowOff>0</xdr:rowOff>
    </xdr:to>
    <mc:AlternateContent xmlns:mc="http://schemas.openxmlformats.org/markup-compatibility/2006" xmlns:a14="http://schemas.microsoft.com/office/drawing/2010/main">
      <mc:Choice Requires="a14">
        <xdr:graphicFrame macro="">
          <xdr:nvGraphicFramePr>
            <xdr:cNvPr id="33" name="State">
              <a:extLst>
                <a:ext uri="{FF2B5EF4-FFF2-40B4-BE49-F238E27FC236}">
                  <a16:creationId xmlns:a16="http://schemas.microsoft.com/office/drawing/2014/main" id="{C36E1C68-4545-BDEC-A701-B988F7FEA91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653818" y="761999"/>
              <a:ext cx="1828800" cy="55187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123151</xdr:colOff>
      <xdr:row>1</xdr:row>
      <xdr:rowOff>15394</xdr:rowOff>
    </xdr:from>
    <xdr:ext cx="184731" cy="264560"/>
    <xdr:sp macro="" textlink="">
      <xdr:nvSpPr>
        <xdr:cNvPr id="7" name="TextBox 6">
          <a:extLst>
            <a:ext uri="{FF2B5EF4-FFF2-40B4-BE49-F238E27FC236}">
              <a16:creationId xmlns:a16="http://schemas.microsoft.com/office/drawing/2014/main" id="{E0D5E0BB-DFC5-38D1-A378-D318CBB8636D}"/>
            </a:ext>
          </a:extLst>
        </xdr:cNvPr>
        <xdr:cNvSpPr txBox="1"/>
      </xdr:nvSpPr>
      <xdr:spPr>
        <a:xfrm>
          <a:off x="731212" y="20012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377152</xdr:colOff>
      <xdr:row>0</xdr:row>
      <xdr:rowOff>23091</xdr:rowOff>
    </xdr:from>
    <xdr:ext cx="1078821" cy="342786"/>
    <xdr:sp macro="" textlink="">
      <xdr:nvSpPr>
        <xdr:cNvPr id="13" name="TextBox 12">
          <a:hlinkClick xmlns:r="http://schemas.openxmlformats.org/officeDocument/2006/relationships" r:id="rId8"/>
          <a:extLst>
            <a:ext uri="{FF2B5EF4-FFF2-40B4-BE49-F238E27FC236}">
              <a16:creationId xmlns:a16="http://schemas.microsoft.com/office/drawing/2014/main" id="{4B71F105-FBB7-3106-01D2-CA93EA6A254E}"/>
            </a:ext>
          </a:extLst>
        </xdr:cNvPr>
        <xdr:cNvSpPr txBox="1"/>
      </xdr:nvSpPr>
      <xdr:spPr>
        <a:xfrm>
          <a:off x="377152" y="23091"/>
          <a:ext cx="107882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u="sng">
              <a:solidFill>
                <a:schemeClr val="bg1"/>
              </a:solidFill>
            </a:rPr>
            <a:t>Objectives</a:t>
          </a:r>
        </a:p>
      </xdr:txBody>
    </xdr:sp>
    <xdr:clientData/>
  </xdr:oneCellAnchor>
</xdr:wsDr>
</file>

<file path=xl/drawings/drawing2.xml><?xml version="1.0" encoding="utf-8"?>
<c:userShapes xmlns:c="http://schemas.openxmlformats.org/drawingml/2006/chart">
  <cdr:relSizeAnchor xmlns:cdr="http://schemas.openxmlformats.org/drawingml/2006/chartDrawing">
    <cdr:from>
      <cdr:x>0.02282</cdr:x>
      <cdr:y>0</cdr:y>
    </cdr:from>
    <cdr:to>
      <cdr:x>0.99399</cdr:x>
      <cdr:y>0.08747</cdr:y>
    </cdr:to>
    <cdr:sp macro="" textlink="">
      <cdr:nvSpPr>
        <cdr:cNvPr id="2" name="TextBox 20">
          <a:extLst xmlns:a="http://schemas.openxmlformats.org/drawingml/2006/main">
            <a:ext uri="{FF2B5EF4-FFF2-40B4-BE49-F238E27FC236}">
              <a16:creationId xmlns:a16="http://schemas.microsoft.com/office/drawing/2014/main" id="{6CFDBA8A-C128-4D00-B737-69540642F8AC}"/>
            </a:ext>
          </a:extLst>
        </cdr:cNvPr>
        <cdr:cNvSpPr txBox="1"/>
      </cdr:nvSpPr>
      <cdr:spPr>
        <a:xfrm xmlns:a="http://schemas.openxmlformats.org/drawingml/2006/main">
          <a:off x="58498" y="0"/>
          <a:ext cx="2489200" cy="36556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IN" sz="1600" b="1">
              <a:solidFill>
                <a:schemeClr val="bg1"/>
              </a:solidFill>
              <a:effectLst/>
              <a:latin typeface="Times New Roman" panose="02020603050405020304" pitchFamily="18" charset="0"/>
              <a:cs typeface="Times New Roman" panose="02020603050405020304" pitchFamily="18" charset="0"/>
            </a:rPr>
            <a:t>Region wise Quantiy</a:t>
          </a:r>
          <a:r>
            <a:rPr lang="en-IN" sz="1600" b="1" baseline="0">
              <a:solidFill>
                <a:schemeClr val="bg1"/>
              </a:solidFill>
              <a:effectLst/>
              <a:latin typeface="Times New Roman" panose="02020603050405020304" pitchFamily="18" charset="0"/>
              <a:cs typeface="Times New Roman" panose="02020603050405020304" pitchFamily="18" charset="0"/>
            </a:rPr>
            <a:t> Sold</a:t>
          </a:r>
          <a:endParaRPr lang="en-IN" sz="1600" b="1">
            <a:solidFill>
              <a:schemeClr val="bg1"/>
            </a:solidFill>
            <a:effectLst/>
            <a:latin typeface="Times New Roman" panose="02020603050405020304" pitchFamily="18" charset="0"/>
            <a:cs typeface="Times New Roman" panose="02020603050405020304" pitchFamily="18"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53340</xdr:colOff>
      <xdr:row>0</xdr:row>
      <xdr:rowOff>30480</xdr:rowOff>
    </xdr:from>
    <xdr:to>
      <xdr:col>11</xdr:col>
      <xdr:colOff>601980</xdr:colOff>
      <xdr:row>17</xdr:row>
      <xdr:rowOff>72390</xdr:rowOff>
    </xdr:to>
    <xdr:graphicFrame macro="">
      <xdr:nvGraphicFramePr>
        <xdr:cNvPr id="2" name="Chart 1">
          <a:extLst>
            <a:ext uri="{FF2B5EF4-FFF2-40B4-BE49-F238E27FC236}">
              <a16:creationId xmlns:a16="http://schemas.microsoft.com/office/drawing/2014/main" id="{8C8466D5-7E04-073F-681F-591D06BB1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68580</xdr:colOff>
      <xdr:row>11</xdr:row>
      <xdr:rowOff>99060</xdr:rowOff>
    </xdr:from>
    <xdr:to>
      <xdr:col>16</xdr:col>
      <xdr:colOff>304800</xdr:colOff>
      <xdr:row>17</xdr:row>
      <xdr:rowOff>167639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8032BBF1-05EA-3CFA-66E1-818E2438F6E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458200" y="2110740"/>
              <a:ext cx="2674620" cy="1165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68580</xdr:colOff>
      <xdr:row>0</xdr:row>
      <xdr:rowOff>60961</xdr:rowOff>
    </xdr:from>
    <xdr:to>
      <xdr:col>16</xdr:col>
      <xdr:colOff>335280</xdr:colOff>
      <xdr:row>11</xdr:row>
      <xdr:rowOff>83821</xdr:rowOff>
    </xdr:to>
    <mc:AlternateContent xmlns:mc="http://schemas.openxmlformats.org/markup-compatibility/2006" xmlns:a14="http://schemas.microsoft.com/office/drawing/2010/main">
      <mc:Choice Requires="a14">
        <xdr:graphicFrame macro="">
          <xdr:nvGraphicFramePr>
            <xdr:cNvPr id="4" name="Sub-Category 1">
              <a:extLst>
                <a:ext uri="{FF2B5EF4-FFF2-40B4-BE49-F238E27FC236}">
                  <a16:creationId xmlns:a16="http://schemas.microsoft.com/office/drawing/2014/main" id="{4B39BD23-4A17-AC38-1DFE-2211C6ED1DF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8458200" y="60961"/>
              <a:ext cx="2705100" cy="2034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60960</xdr:colOff>
      <xdr:row>0</xdr:row>
      <xdr:rowOff>19050</xdr:rowOff>
    </xdr:from>
    <xdr:to>
      <xdr:col>10</xdr:col>
      <xdr:colOff>365760</xdr:colOff>
      <xdr:row>15</xdr:row>
      <xdr:rowOff>19050</xdr:rowOff>
    </xdr:to>
    <xdr:graphicFrame macro="">
      <xdr:nvGraphicFramePr>
        <xdr:cNvPr id="2" name="Chart 1">
          <a:extLst>
            <a:ext uri="{FF2B5EF4-FFF2-40B4-BE49-F238E27FC236}">
              <a16:creationId xmlns:a16="http://schemas.microsoft.com/office/drawing/2014/main" id="{F778AB9A-C3D8-BA52-F2AC-4B16BC2A7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457200</xdr:colOff>
      <xdr:row>11</xdr:row>
      <xdr:rowOff>76201</xdr:rowOff>
    </xdr:from>
    <xdr:to>
      <xdr:col>13</xdr:col>
      <xdr:colOff>457200</xdr:colOff>
      <xdr:row>17</xdr:row>
      <xdr:rowOff>152401</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09FC7B23-02A4-6878-C0B9-AF2F42316A8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818120" y="2087881"/>
              <a:ext cx="182880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457200</xdr:colOff>
      <xdr:row>0</xdr:row>
      <xdr:rowOff>60961</xdr:rowOff>
    </xdr:from>
    <xdr:to>
      <xdr:col>15</xdr:col>
      <xdr:colOff>144780</xdr:colOff>
      <xdr:row>11</xdr:row>
      <xdr:rowOff>15241</xdr:rowOff>
    </xdr:to>
    <mc:AlternateContent xmlns:mc="http://schemas.openxmlformats.org/markup-compatibility/2006" xmlns:a14="http://schemas.microsoft.com/office/drawing/2010/main">
      <mc:Choice Requires="a14">
        <xdr:graphicFrame macro="">
          <xdr:nvGraphicFramePr>
            <xdr:cNvPr id="4" name="Sub-Category 2">
              <a:extLst>
                <a:ext uri="{FF2B5EF4-FFF2-40B4-BE49-F238E27FC236}">
                  <a16:creationId xmlns:a16="http://schemas.microsoft.com/office/drawing/2014/main" id="{6F3E86DE-06F9-869F-3A89-F80D14C9F1B9}"/>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7818120" y="60961"/>
              <a:ext cx="2735580" cy="1965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53340</xdr:colOff>
      <xdr:row>8</xdr:row>
      <xdr:rowOff>0</xdr:rowOff>
    </xdr:from>
    <xdr:to>
      <xdr:col>5</xdr:col>
      <xdr:colOff>579120</xdr:colOff>
      <xdr:row>23</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6852954-009D-4A42-E637-7FD48D4474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40" y="1463040"/>
              <a:ext cx="42214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114300</xdr:colOff>
      <xdr:row>7</xdr:row>
      <xdr:rowOff>167640</xdr:rowOff>
    </xdr:from>
    <xdr:to>
      <xdr:col>16</xdr:col>
      <xdr:colOff>586740</xdr:colOff>
      <xdr:row>24</xdr:row>
      <xdr:rowOff>121920</xdr:rowOff>
    </xdr:to>
    <mc:AlternateContent xmlns:mc="http://schemas.openxmlformats.org/markup-compatibility/2006" xmlns:a14="http://schemas.microsoft.com/office/drawing/2010/main">
      <mc:Choice Requires="a14">
        <xdr:graphicFrame macro="">
          <xdr:nvGraphicFramePr>
            <xdr:cNvPr id="2" name="State 1">
              <a:extLst>
                <a:ext uri="{FF2B5EF4-FFF2-40B4-BE49-F238E27FC236}">
                  <a16:creationId xmlns:a16="http://schemas.microsoft.com/office/drawing/2014/main" id="{D373BA60-D8D8-8371-AA88-65849A2B4A1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404360" y="1447800"/>
              <a:ext cx="6949440" cy="3063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53340</xdr:colOff>
      <xdr:row>0</xdr:row>
      <xdr:rowOff>11430</xdr:rowOff>
    </xdr:from>
    <xdr:to>
      <xdr:col>13</xdr:col>
      <xdr:colOff>236220</xdr:colOff>
      <xdr:row>15</xdr:row>
      <xdr:rowOff>11430</xdr:rowOff>
    </xdr:to>
    <xdr:graphicFrame macro="">
      <xdr:nvGraphicFramePr>
        <xdr:cNvPr id="2" name="Chart 1">
          <a:extLst>
            <a:ext uri="{FF2B5EF4-FFF2-40B4-BE49-F238E27FC236}">
              <a16:creationId xmlns:a16="http://schemas.microsoft.com/office/drawing/2014/main" id="{3D4F7CCA-1933-9BAB-C3F6-3DA1C7DAE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297180</xdr:colOff>
      <xdr:row>0</xdr:row>
      <xdr:rowOff>45721</xdr:rowOff>
    </xdr:from>
    <xdr:to>
      <xdr:col>18</xdr:col>
      <xdr:colOff>137160</xdr:colOff>
      <xdr:row>8</xdr:row>
      <xdr:rowOff>68581</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9A8089F1-F958-8AC5-BD24-B8A67C36907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347460" y="4572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xdr:colOff>
      <xdr:row>0</xdr:row>
      <xdr:rowOff>34290</xdr:rowOff>
    </xdr:from>
    <xdr:to>
      <xdr:col>10</xdr:col>
      <xdr:colOff>220980</xdr:colOff>
      <xdr:row>15</xdr:row>
      <xdr:rowOff>34290</xdr:rowOff>
    </xdr:to>
    <xdr:graphicFrame macro="">
      <xdr:nvGraphicFramePr>
        <xdr:cNvPr id="2" name="Chart 1">
          <a:extLst>
            <a:ext uri="{FF2B5EF4-FFF2-40B4-BE49-F238E27FC236}">
              <a16:creationId xmlns:a16="http://schemas.microsoft.com/office/drawing/2014/main" id="{938136C9-6A6D-6A84-A4A6-08EFD538A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274320</xdr:colOff>
      <xdr:row>6</xdr:row>
      <xdr:rowOff>167641</xdr:rowOff>
    </xdr:from>
    <xdr:to>
      <xdr:col>14</xdr:col>
      <xdr:colOff>251460</xdr:colOff>
      <xdr:row>14</xdr:row>
      <xdr:rowOff>121921</xdr:rowOff>
    </xdr:to>
    <mc:AlternateContent xmlns:mc="http://schemas.openxmlformats.org/markup-compatibility/2006" xmlns:a14="http://schemas.microsoft.com/office/drawing/2010/main">
      <mc:Choice Requires="a14">
        <xdr:graphicFrame macro="">
          <xdr:nvGraphicFramePr>
            <xdr:cNvPr id="3" name="Ship Mode 1">
              <a:extLst>
                <a:ext uri="{FF2B5EF4-FFF2-40B4-BE49-F238E27FC236}">
                  <a16:creationId xmlns:a16="http://schemas.microsoft.com/office/drawing/2014/main" id="{4E050168-0685-55A2-5BB0-3E5A974C8C14}"/>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8161020" y="126492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243840</xdr:colOff>
      <xdr:row>0</xdr:row>
      <xdr:rowOff>30481</xdr:rowOff>
    </xdr:from>
    <xdr:to>
      <xdr:col>14</xdr:col>
      <xdr:colOff>220980</xdr:colOff>
      <xdr:row>6</xdr:row>
      <xdr:rowOff>129541</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1FD8BF26-BB16-6D21-F05A-8B5C47086A9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130540" y="30481"/>
              <a:ext cx="18288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54989</xdr:colOff>
      <xdr:row>7</xdr:row>
      <xdr:rowOff>133546</xdr:rowOff>
    </xdr:from>
    <xdr:to>
      <xdr:col>7</xdr:col>
      <xdr:colOff>282803</xdr:colOff>
      <xdr:row>27</xdr:row>
      <xdr:rowOff>125690</xdr:rowOff>
    </xdr:to>
    <xdr:graphicFrame macro="">
      <xdr:nvGraphicFramePr>
        <xdr:cNvPr id="2" name="Chart 1">
          <a:extLst>
            <a:ext uri="{FF2B5EF4-FFF2-40B4-BE49-F238E27FC236}">
              <a16:creationId xmlns:a16="http://schemas.microsoft.com/office/drawing/2014/main" id="{B161C081-91D7-D47A-84D8-7475B346D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336300</xdr:colOff>
      <xdr:row>7</xdr:row>
      <xdr:rowOff>161512</xdr:rowOff>
    </xdr:from>
    <xdr:to>
      <xdr:col>10</xdr:col>
      <xdr:colOff>625389</xdr:colOff>
      <xdr:row>15</xdr:row>
      <xdr:rowOff>109980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ADBB762D-875D-2DD3-5BF8-8D681F7EB0D5}"/>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699393" y="1426275"/>
              <a:ext cx="1828800" cy="1393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91440</xdr:colOff>
      <xdr:row>7</xdr:row>
      <xdr:rowOff>57150</xdr:rowOff>
    </xdr:from>
    <xdr:to>
      <xdr:col>5</xdr:col>
      <xdr:colOff>160020</xdr:colOff>
      <xdr:row>22</xdr:row>
      <xdr:rowOff>57150</xdr:rowOff>
    </xdr:to>
    <xdr:graphicFrame macro="">
      <xdr:nvGraphicFramePr>
        <xdr:cNvPr id="2" name="Chart 1">
          <a:extLst>
            <a:ext uri="{FF2B5EF4-FFF2-40B4-BE49-F238E27FC236}">
              <a16:creationId xmlns:a16="http://schemas.microsoft.com/office/drawing/2014/main" id="{8C773449-60AE-AAF5-A323-DA031044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236220</xdr:colOff>
      <xdr:row>7</xdr:row>
      <xdr:rowOff>91441</xdr:rowOff>
    </xdr:from>
    <xdr:to>
      <xdr:col>7</xdr:col>
      <xdr:colOff>571500</xdr:colOff>
      <xdr:row>15</xdr:row>
      <xdr:rowOff>60961</xdr:rowOff>
    </xdr:to>
    <mc:AlternateContent xmlns:mc="http://schemas.openxmlformats.org/markup-compatibility/2006" xmlns:a14="http://schemas.microsoft.com/office/drawing/2010/main">
      <mc:Choice Requires="a14">
        <xdr:graphicFrame macro="">
          <xdr:nvGraphicFramePr>
            <xdr:cNvPr id="3" name="Region 3">
              <a:extLst>
                <a:ext uri="{FF2B5EF4-FFF2-40B4-BE49-F238E27FC236}">
                  <a16:creationId xmlns:a16="http://schemas.microsoft.com/office/drawing/2014/main" id="{2C25EAB1-AA3A-494E-E5A7-8D10F11FD514}"/>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4572000" y="137160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243840</xdr:colOff>
      <xdr:row>15</xdr:row>
      <xdr:rowOff>137161</xdr:rowOff>
    </xdr:from>
    <xdr:to>
      <xdr:col>7</xdr:col>
      <xdr:colOff>579120</xdr:colOff>
      <xdr:row>22</xdr:row>
      <xdr:rowOff>68581</xdr:rowOff>
    </xdr:to>
    <mc:AlternateContent xmlns:mc="http://schemas.openxmlformats.org/markup-compatibility/2006" xmlns:a14="http://schemas.microsoft.com/office/drawing/2010/main">
      <mc:Choice Requires="a14">
        <xdr:graphicFrame macro="">
          <xdr:nvGraphicFramePr>
            <xdr:cNvPr id="4" name="Category 3">
              <a:extLst>
                <a:ext uri="{FF2B5EF4-FFF2-40B4-BE49-F238E27FC236}">
                  <a16:creationId xmlns:a16="http://schemas.microsoft.com/office/drawing/2014/main" id="{CBCD0AC0-5EE6-C405-58BC-8FA9039B84B6}"/>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4579620" y="288036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Patel" refreshedDate="44870.76121921296" createdVersion="8" refreshedVersion="8" minRefreshableVersion="3" recordCount="9994" xr:uid="{81CC9C69-FAE9-4BA1-B7EB-79834BD3FB58}">
  <cacheSource type="worksheet">
    <worksheetSource ref="A1:L9995" sheet="SampleSuperstore"/>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132350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x v="0"/>
    <x v="0"/>
    <x v="0"/>
    <x v="0"/>
    <x v="0"/>
    <x v="0"/>
  </r>
  <r>
    <x v="0"/>
    <x v="0"/>
    <x v="0"/>
    <x v="0"/>
    <x v="0"/>
    <x v="0"/>
    <x v="0"/>
    <x v="0"/>
    <x v="1"/>
    <x v="1"/>
    <x v="1"/>
    <x v="0"/>
    <x v="1"/>
  </r>
  <r>
    <x v="0"/>
    <x v="1"/>
    <x v="0"/>
    <x v="1"/>
    <x v="1"/>
    <x v="1"/>
    <x v="1"/>
    <x v="1"/>
    <x v="2"/>
    <x v="2"/>
    <x v="0"/>
    <x v="0"/>
    <x v="2"/>
  </r>
  <r>
    <x v="1"/>
    <x v="0"/>
    <x v="0"/>
    <x v="2"/>
    <x v="2"/>
    <x v="2"/>
    <x v="0"/>
    <x v="0"/>
    <x v="3"/>
    <x v="3"/>
    <x v="2"/>
    <x v="1"/>
    <x v="3"/>
  </r>
  <r>
    <x v="1"/>
    <x v="0"/>
    <x v="0"/>
    <x v="2"/>
    <x v="2"/>
    <x v="2"/>
    <x v="0"/>
    <x v="1"/>
    <x v="4"/>
    <x v="4"/>
    <x v="0"/>
    <x v="2"/>
    <x v="4"/>
  </r>
  <r>
    <x v="1"/>
    <x v="0"/>
    <x v="0"/>
    <x v="1"/>
    <x v="1"/>
    <x v="3"/>
    <x v="1"/>
    <x v="0"/>
    <x v="5"/>
    <x v="5"/>
    <x v="3"/>
    <x v="0"/>
    <x v="5"/>
  </r>
  <r>
    <x v="1"/>
    <x v="0"/>
    <x v="0"/>
    <x v="1"/>
    <x v="1"/>
    <x v="3"/>
    <x v="1"/>
    <x v="1"/>
    <x v="6"/>
    <x v="6"/>
    <x v="4"/>
    <x v="0"/>
    <x v="6"/>
  </r>
  <r>
    <x v="1"/>
    <x v="0"/>
    <x v="0"/>
    <x v="1"/>
    <x v="1"/>
    <x v="3"/>
    <x v="1"/>
    <x v="2"/>
    <x v="7"/>
    <x v="7"/>
    <x v="5"/>
    <x v="2"/>
    <x v="7"/>
  </r>
  <r>
    <x v="1"/>
    <x v="0"/>
    <x v="0"/>
    <x v="1"/>
    <x v="1"/>
    <x v="3"/>
    <x v="1"/>
    <x v="1"/>
    <x v="8"/>
    <x v="8"/>
    <x v="1"/>
    <x v="2"/>
    <x v="8"/>
  </r>
  <r>
    <x v="1"/>
    <x v="0"/>
    <x v="0"/>
    <x v="1"/>
    <x v="1"/>
    <x v="3"/>
    <x v="1"/>
    <x v="1"/>
    <x v="9"/>
    <x v="9"/>
    <x v="2"/>
    <x v="0"/>
    <x v="9"/>
  </r>
  <r>
    <x v="1"/>
    <x v="0"/>
    <x v="0"/>
    <x v="1"/>
    <x v="1"/>
    <x v="3"/>
    <x v="1"/>
    <x v="0"/>
    <x v="3"/>
    <x v="10"/>
    <x v="6"/>
    <x v="2"/>
    <x v="10"/>
  </r>
  <r>
    <x v="1"/>
    <x v="0"/>
    <x v="0"/>
    <x v="1"/>
    <x v="1"/>
    <x v="3"/>
    <x v="1"/>
    <x v="2"/>
    <x v="7"/>
    <x v="11"/>
    <x v="4"/>
    <x v="2"/>
    <x v="11"/>
  </r>
  <r>
    <x v="1"/>
    <x v="0"/>
    <x v="0"/>
    <x v="3"/>
    <x v="3"/>
    <x v="4"/>
    <x v="0"/>
    <x v="1"/>
    <x v="10"/>
    <x v="12"/>
    <x v="1"/>
    <x v="2"/>
    <x v="12"/>
  </r>
  <r>
    <x v="1"/>
    <x v="0"/>
    <x v="0"/>
    <x v="4"/>
    <x v="4"/>
    <x v="5"/>
    <x v="1"/>
    <x v="1"/>
    <x v="8"/>
    <x v="13"/>
    <x v="1"/>
    <x v="2"/>
    <x v="13"/>
  </r>
  <r>
    <x v="1"/>
    <x v="2"/>
    <x v="0"/>
    <x v="5"/>
    <x v="5"/>
    <x v="6"/>
    <x v="2"/>
    <x v="1"/>
    <x v="9"/>
    <x v="14"/>
    <x v="2"/>
    <x v="3"/>
    <x v="14"/>
  </r>
  <r>
    <x v="1"/>
    <x v="2"/>
    <x v="0"/>
    <x v="5"/>
    <x v="5"/>
    <x v="6"/>
    <x v="2"/>
    <x v="1"/>
    <x v="8"/>
    <x v="15"/>
    <x v="1"/>
    <x v="3"/>
    <x v="15"/>
  </r>
  <r>
    <x v="1"/>
    <x v="0"/>
    <x v="0"/>
    <x v="6"/>
    <x v="6"/>
    <x v="7"/>
    <x v="2"/>
    <x v="1"/>
    <x v="4"/>
    <x v="16"/>
    <x v="5"/>
    <x v="0"/>
    <x v="16"/>
  </r>
  <r>
    <x v="0"/>
    <x v="0"/>
    <x v="0"/>
    <x v="7"/>
    <x v="7"/>
    <x v="8"/>
    <x v="1"/>
    <x v="1"/>
    <x v="4"/>
    <x v="17"/>
    <x v="0"/>
    <x v="0"/>
    <x v="17"/>
  </r>
  <r>
    <x v="0"/>
    <x v="0"/>
    <x v="0"/>
    <x v="8"/>
    <x v="1"/>
    <x v="9"/>
    <x v="1"/>
    <x v="1"/>
    <x v="6"/>
    <x v="18"/>
    <x v="0"/>
    <x v="0"/>
    <x v="18"/>
  </r>
  <r>
    <x v="0"/>
    <x v="0"/>
    <x v="0"/>
    <x v="8"/>
    <x v="1"/>
    <x v="9"/>
    <x v="1"/>
    <x v="2"/>
    <x v="7"/>
    <x v="19"/>
    <x v="1"/>
    <x v="2"/>
    <x v="19"/>
  </r>
  <r>
    <x v="0"/>
    <x v="0"/>
    <x v="0"/>
    <x v="8"/>
    <x v="1"/>
    <x v="9"/>
    <x v="1"/>
    <x v="1"/>
    <x v="8"/>
    <x v="20"/>
    <x v="4"/>
    <x v="2"/>
    <x v="20"/>
  </r>
  <r>
    <x v="1"/>
    <x v="1"/>
    <x v="0"/>
    <x v="9"/>
    <x v="8"/>
    <x v="10"/>
    <x v="2"/>
    <x v="1"/>
    <x v="6"/>
    <x v="21"/>
    <x v="3"/>
    <x v="0"/>
    <x v="21"/>
  </r>
  <r>
    <x v="1"/>
    <x v="1"/>
    <x v="0"/>
    <x v="9"/>
    <x v="8"/>
    <x v="10"/>
    <x v="2"/>
    <x v="1"/>
    <x v="9"/>
    <x v="22"/>
    <x v="3"/>
    <x v="0"/>
    <x v="22"/>
  </r>
  <r>
    <x v="0"/>
    <x v="0"/>
    <x v="0"/>
    <x v="10"/>
    <x v="9"/>
    <x v="11"/>
    <x v="3"/>
    <x v="0"/>
    <x v="1"/>
    <x v="23"/>
    <x v="0"/>
    <x v="4"/>
    <x v="23"/>
  </r>
  <r>
    <x v="1"/>
    <x v="0"/>
    <x v="0"/>
    <x v="11"/>
    <x v="7"/>
    <x v="12"/>
    <x v="1"/>
    <x v="0"/>
    <x v="3"/>
    <x v="24"/>
    <x v="1"/>
    <x v="0"/>
    <x v="24"/>
  </r>
  <r>
    <x v="0"/>
    <x v="0"/>
    <x v="0"/>
    <x v="1"/>
    <x v="1"/>
    <x v="13"/>
    <x v="1"/>
    <x v="1"/>
    <x v="8"/>
    <x v="25"/>
    <x v="0"/>
    <x v="2"/>
    <x v="25"/>
  </r>
  <r>
    <x v="0"/>
    <x v="0"/>
    <x v="0"/>
    <x v="1"/>
    <x v="1"/>
    <x v="13"/>
    <x v="1"/>
    <x v="2"/>
    <x v="11"/>
    <x v="26"/>
    <x v="1"/>
    <x v="0"/>
    <x v="26"/>
  </r>
  <r>
    <x v="1"/>
    <x v="0"/>
    <x v="0"/>
    <x v="10"/>
    <x v="9"/>
    <x v="11"/>
    <x v="3"/>
    <x v="0"/>
    <x v="0"/>
    <x v="27"/>
    <x v="3"/>
    <x v="5"/>
    <x v="27"/>
  </r>
  <r>
    <x v="1"/>
    <x v="0"/>
    <x v="0"/>
    <x v="10"/>
    <x v="9"/>
    <x v="11"/>
    <x v="3"/>
    <x v="1"/>
    <x v="8"/>
    <x v="28"/>
    <x v="0"/>
    <x v="6"/>
    <x v="28"/>
  </r>
  <r>
    <x v="1"/>
    <x v="0"/>
    <x v="0"/>
    <x v="10"/>
    <x v="9"/>
    <x v="11"/>
    <x v="3"/>
    <x v="0"/>
    <x v="5"/>
    <x v="29"/>
    <x v="1"/>
    <x v="2"/>
    <x v="29"/>
  </r>
  <r>
    <x v="1"/>
    <x v="0"/>
    <x v="0"/>
    <x v="10"/>
    <x v="9"/>
    <x v="11"/>
    <x v="3"/>
    <x v="1"/>
    <x v="12"/>
    <x v="30"/>
    <x v="0"/>
    <x v="2"/>
    <x v="30"/>
  </r>
  <r>
    <x v="1"/>
    <x v="0"/>
    <x v="0"/>
    <x v="10"/>
    <x v="9"/>
    <x v="11"/>
    <x v="3"/>
    <x v="1"/>
    <x v="6"/>
    <x v="31"/>
    <x v="5"/>
    <x v="2"/>
    <x v="31"/>
  </r>
  <r>
    <x v="1"/>
    <x v="0"/>
    <x v="0"/>
    <x v="10"/>
    <x v="9"/>
    <x v="11"/>
    <x v="3"/>
    <x v="1"/>
    <x v="8"/>
    <x v="32"/>
    <x v="5"/>
    <x v="6"/>
    <x v="32"/>
  </r>
  <r>
    <x v="1"/>
    <x v="0"/>
    <x v="0"/>
    <x v="10"/>
    <x v="9"/>
    <x v="11"/>
    <x v="3"/>
    <x v="1"/>
    <x v="6"/>
    <x v="33"/>
    <x v="0"/>
    <x v="2"/>
    <x v="33"/>
  </r>
  <r>
    <x v="0"/>
    <x v="2"/>
    <x v="0"/>
    <x v="12"/>
    <x v="5"/>
    <x v="14"/>
    <x v="2"/>
    <x v="1"/>
    <x v="10"/>
    <x v="34"/>
    <x v="1"/>
    <x v="2"/>
    <x v="34"/>
  </r>
  <r>
    <x v="2"/>
    <x v="1"/>
    <x v="0"/>
    <x v="13"/>
    <x v="5"/>
    <x v="15"/>
    <x v="2"/>
    <x v="2"/>
    <x v="7"/>
    <x v="35"/>
    <x v="3"/>
    <x v="2"/>
    <x v="35"/>
  </r>
  <r>
    <x v="2"/>
    <x v="1"/>
    <x v="0"/>
    <x v="13"/>
    <x v="5"/>
    <x v="15"/>
    <x v="2"/>
    <x v="0"/>
    <x v="5"/>
    <x v="36"/>
    <x v="2"/>
    <x v="7"/>
    <x v="36"/>
  </r>
  <r>
    <x v="1"/>
    <x v="2"/>
    <x v="0"/>
    <x v="12"/>
    <x v="5"/>
    <x v="16"/>
    <x v="2"/>
    <x v="1"/>
    <x v="12"/>
    <x v="37"/>
    <x v="6"/>
    <x v="2"/>
    <x v="37"/>
  </r>
  <r>
    <x v="1"/>
    <x v="2"/>
    <x v="0"/>
    <x v="12"/>
    <x v="5"/>
    <x v="16"/>
    <x v="2"/>
    <x v="0"/>
    <x v="0"/>
    <x v="38"/>
    <x v="1"/>
    <x v="8"/>
    <x v="38"/>
  </r>
  <r>
    <x v="1"/>
    <x v="2"/>
    <x v="0"/>
    <x v="12"/>
    <x v="5"/>
    <x v="16"/>
    <x v="2"/>
    <x v="0"/>
    <x v="1"/>
    <x v="39"/>
    <x v="1"/>
    <x v="4"/>
    <x v="39"/>
  </r>
  <r>
    <x v="1"/>
    <x v="2"/>
    <x v="0"/>
    <x v="12"/>
    <x v="5"/>
    <x v="16"/>
    <x v="2"/>
    <x v="2"/>
    <x v="7"/>
    <x v="40"/>
    <x v="4"/>
    <x v="2"/>
    <x v="40"/>
  </r>
  <r>
    <x v="1"/>
    <x v="1"/>
    <x v="0"/>
    <x v="14"/>
    <x v="10"/>
    <x v="17"/>
    <x v="2"/>
    <x v="2"/>
    <x v="7"/>
    <x v="41"/>
    <x v="4"/>
    <x v="2"/>
    <x v="41"/>
  </r>
  <r>
    <x v="1"/>
    <x v="1"/>
    <x v="0"/>
    <x v="1"/>
    <x v="1"/>
    <x v="13"/>
    <x v="1"/>
    <x v="1"/>
    <x v="4"/>
    <x v="42"/>
    <x v="0"/>
    <x v="0"/>
    <x v="42"/>
  </r>
  <r>
    <x v="1"/>
    <x v="1"/>
    <x v="0"/>
    <x v="15"/>
    <x v="2"/>
    <x v="18"/>
    <x v="0"/>
    <x v="1"/>
    <x v="4"/>
    <x v="43"/>
    <x v="0"/>
    <x v="2"/>
    <x v="43"/>
  </r>
  <r>
    <x v="2"/>
    <x v="1"/>
    <x v="0"/>
    <x v="16"/>
    <x v="11"/>
    <x v="19"/>
    <x v="2"/>
    <x v="2"/>
    <x v="11"/>
    <x v="44"/>
    <x v="0"/>
    <x v="0"/>
    <x v="44"/>
  </r>
  <r>
    <x v="2"/>
    <x v="1"/>
    <x v="0"/>
    <x v="16"/>
    <x v="11"/>
    <x v="19"/>
    <x v="2"/>
    <x v="1"/>
    <x v="8"/>
    <x v="45"/>
    <x v="0"/>
    <x v="0"/>
    <x v="45"/>
  </r>
  <r>
    <x v="0"/>
    <x v="0"/>
    <x v="0"/>
    <x v="17"/>
    <x v="12"/>
    <x v="20"/>
    <x v="2"/>
    <x v="1"/>
    <x v="4"/>
    <x v="46"/>
    <x v="4"/>
    <x v="0"/>
    <x v="46"/>
  </r>
  <r>
    <x v="1"/>
    <x v="0"/>
    <x v="0"/>
    <x v="18"/>
    <x v="13"/>
    <x v="21"/>
    <x v="3"/>
    <x v="2"/>
    <x v="11"/>
    <x v="47"/>
    <x v="1"/>
    <x v="0"/>
    <x v="47"/>
  </r>
  <r>
    <x v="1"/>
    <x v="0"/>
    <x v="0"/>
    <x v="18"/>
    <x v="13"/>
    <x v="21"/>
    <x v="3"/>
    <x v="2"/>
    <x v="7"/>
    <x v="48"/>
    <x v="0"/>
    <x v="0"/>
    <x v="48"/>
  </r>
  <r>
    <x v="1"/>
    <x v="0"/>
    <x v="0"/>
    <x v="19"/>
    <x v="14"/>
    <x v="22"/>
    <x v="2"/>
    <x v="1"/>
    <x v="8"/>
    <x v="49"/>
    <x v="5"/>
    <x v="0"/>
    <x v="49"/>
  </r>
  <r>
    <x v="1"/>
    <x v="0"/>
    <x v="0"/>
    <x v="19"/>
    <x v="14"/>
    <x v="22"/>
    <x v="2"/>
    <x v="1"/>
    <x v="2"/>
    <x v="50"/>
    <x v="5"/>
    <x v="0"/>
    <x v="50"/>
  </r>
  <r>
    <x v="1"/>
    <x v="0"/>
    <x v="0"/>
    <x v="19"/>
    <x v="14"/>
    <x v="22"/>
    <x v="2"/>
    <x v="0"/>
    <x v="5"/>
    <x v="51"/>
    <x v="0"/>
    <x v="0"/>
    <x v="51"/>
  </r>
  <r>
    <x v="1"/>
    <x v="0"/>
    <x v="0"/>
    <x v="19"/>
    <x v="14"/>
    <x v="22"/>
    <x v="2"/>
    <x v="0"/>
    <x v="1"/>
    <x v="52"/>
    <x v="7"/>
    <x v="0"/>
    <x v="52"/>
  </r>
  <r>
    <x v="1"/>
    <x v="1"/>
    <x v="0"/>
    <x v="20"/>
    <x v="15"/>
    <x v="23"/>
    <x v="3"/>
    <x v="1"/>
    <x v="13"/>
    <x v="53"/>
    <x v="3"/>
    <x v="0"/>
    <x v="53"/>
  </r>
  <r>
    <x v="1"/>
    <x v="1"/>
    <x v="0"/>
    <x v="20"/>
    <x v="15"/>
    <x v="23"/>
    <x v="3"/>
    <x v="2"/>
    <x v="7"/>
    <x v="54"/>
    <x v="2"/>
    <x v="0"/>
    <x v="54"/>
  </r>
  <r>
    <x v="2"/>
    <x v="0"/>
    <x v="0"/>
    <x v="21"/>
    <x v="15"/>
    <x v="24"/>
    <x v="3"/>
    <x v="1"/>
    <x v="4"/>
    <x v="55"/>
    <x v="5"/>
    <x v="0"/>
    <x v="55"/>
  </r>
  <r>
    <x v="2"/>
    <x v="0"/>
    <x v="0"/>
    <x v="21"/>
    <x v="15"/>
    <x v="24"/>
    <x v="3"/>
    <x v="1"/>
    <x v="10"/>
    <x v="56"/>
    <x v="2"/>
    <x v="0"/>
    <x v="56"/>
  </r>
  <r>
    <x v="2"/>
    <x v="0"/>
    <x v="0"/>
    <x v="21"/>
    <x v="15"/>
    <x v="24"/>
    <x v="3"/>
    <x v="0"/>
    <x v="1"/>
    <x v="57"/>
    <x v="2"/>
    <x v="9"/>
    <x v="57"/>
  </r>
  <r>
    <x v="2"/>
    <x v="0"/>
    <x v="0"/>
    <x v="21"/>
    <x v="15"/>
    <x v="24"/>
    <x v="3"/>
    <x v="1"/>
    <x v="10"/>
    <x v="58"/>
    <x v="0"/>
    <x v="0"/>
    <x v="58"/>
  </r>
  <r>
    <x v="2"/>
    <x v="0"/>
    <x v="0"/>
    <x v="21"/>
    <x v="15"/>
    <x v="24"/>
    <x v="3"/>
    <x v="2"/>
    <x v="11"/>
    <x v="59"/>
    <x v="0"/>
    <x v="0"/>
    <x v="59"/>
  </r>
  <r>
    <x v="2"/>
    <x v="0"/>
    <x v="0"/>
    <x v="21"/>
    <x v="15"/>
    <x v="24"/>
    <x v="3"/>
    <x v="1"/>
    <x v="8"/>
    <x v="60"/>
    <x v="4"/>
    <x v="2"/>
    <x v="60"/>
  </r>
  <r>
    <x v="2"/>
    <x v="0"/>
    <x v="0"/>
    <x v="21"/>
    <x v="15"/>
    <x v="24"/>
    <x v="3"/>
    <x v="1"/>
    <x v="6"/>
    <x v="61"/>
    <x v="7"/>
    <x v="0"/>
    <x v="61"/>
  </r>
  <r>
    <x v="1"/>
    <x v="0"/>
    <x v="0"/>
    <x v="1"/>
    <x v="1"/>
    <x v="25"/>
    <x v="1"/>
    <x v="2"/>
    <x v="11"/>
    <x v="62"/>
    <x v="0"/>
    <x v="0"/>
    <x v="62"/>
  </r>
  <r>
    <x v="1"/>
    <x v="0"/>
    <x v="0"/>
    <x v="1"/>
    <x v="1"/>
    <x v="25"/>
    <x v="1"/>
    <x v="1"/>
    <x v="8"/>
    <x v="63"/>
    <x v="5"/>
    <x v="2"/>
    <x v="63"/>
  </r>
  <r>
    <x v="1"/>
    <x v="0"/>
    <x v="0"/>
    <x v="1"/>
    <x v="1"/>
    <x v="25"/>
    <x v="1"/>
    <x v="1"/>
    <x v="10"/>
    <x v="64"/>
    <x v="1"/>
    <x v="0"/>
    <x v="64"/>
  </r>
  <r>
    <x v="1"/>
    <x v="0"/>
    <x v="0"/>
    <x v="1"/>
    <x v="1"/>
    <x v="25"/>
    <x v="1"/>
    <x v="0"/>
    <x v="5"/>
    <x v="65"/>
    <x v="4"/>
    <x v="0"/>
    <x v="65"/>
  </r>
  <r>
    <x v="1"/>
    <x v="2"/>
    <x v="0"/>
    <x v="22"/>
    <x v="10"/>
    <x v="26"/>
    <x v="2"/>
    <x v="0"/>
    <x v="1"/>
    <x v="66"/>
    <x v="2"/>
    <x v="4"/>
    <x v="66"/>
  </r>
  <r>
    <x v="1"/>
    <x v="1"/>
    <x v="0"/>
    <x v="23"/>
    <x v="16"/>
    <x v="27"/>
    <x v="1"/>
    <x v="1"/>
    <x v="6"/>
    <x v="67"/>
    <x v="8"/>
    <x v="2"/>
    <x v="67"/>
  </r>
  <r>
    <x v="1"/>
    <x v="1"/>
    <x v="0"/>
    <x v="23"/>
    <x v="16"/>
    <x v="27"/>
    <x v="1"/>
    <x v="2"/>
    <x v="7"/>
    <x v="68"/>
    <x v="4"/>
    <x v="2"/>
    <x v="68"/>
  </r>
  <r>
    <x v="2"/>
    <x v="0"/>
    <x v="0"/>
    <x v="24"/>
    <x v="17"/>
    <x v="28"/>
    <x v="0"/>
    <x v="1"/>
    <x v="10"/>
    <x v="69"/>
    <x v="0"/>
    <x v="0"/>
    <x v="69"/>
  </r>
  <r>
    <x v="1"/>
    <x v="0"/>
    <x v="0"/>
    <x v="20"/>
    <x v="15"/>
    <x v="29"/>
    <x v="3"/>
    <x v="1"/>
    <x v="8"/>
    <x v="70"/>
    <x v="7"/>
    <x v="2"/>
    <x v="70"/>
  </r>
  <r>
    <x v="0"/>
    <x v="0"/>
    <x v="0"/>
    <x v="25"/>
    <x v="12"/>
    <x v="30"/>
    <x v="2"/>
    <x v="1"/>
    <x v="10"/>
    <x v="71"/>
    <x v="1"/>
    <x v="0"/>
    <x v="71"/>
  </r>
  <r>
    <x v="1"/>
    <x v="0"/>
    <x v="0"/>
    <x v="26"/>
    <x v="18"/>
    <x v="31"/>
    <x v="0"/>
    <x v="0"/>
    <x v="1"/>
    <x v="72"/>
    <x v="8"/>
    <x v="2"/>
    <x v="72"/>
  </r>
  <r>
    <x v="1"/>
    <x v="0"/>
    <x v="0"/>
    <x v="26"/>
    <x v="18"/>
    <x v="31"/>
    <x v="0"/>
    <x v="0"/>
    <x v="5"/>
    <x v="73"/>
    <x v="0"/>
    <x v="2"/>
    <x v="73"/>
  </r>
  <r>
    <x v="1"/>
    <x v="0"/>
    <x v="0"/>
    <x v="26"/>
    <x v="18"/>
    <x v="31"/>
    <x v="0"/>
    <x v="1"/>
    <x v="4"/>
    <x v="74"/>
    <x v="7"/>
    <x v="2"/>
    <x v="74"/>
  </r>
  <r>
    <x v="2"/>
    <x v="1"/>
    <x v="0"/>
    <x v="12"/>
    <x v="5"/>
    <x v="16"/>
    <x v="2"/>
    <x v="1"/>
    <x v="8"/>
    <x v="75"/>
    <x v="1"/>
    <x v="3"/>
    <x v="75"/>
  </r>
  <r>
    <x v="2"/>
    <x v="1"/>
    <x v="0"/>
    <x v="12"/>
    <x v="5"/>
    <x v="16"/>
    <x v="2"/>
    <x v="0"/>
    <x v="5"/>
    <x v="76"/>
    <x v="1"/>
    <x v="7"/>
    <x v="76"/>
  </r>
  <r>
    <x v="2"/>
    <x v="1"/>
    <x v="0"/>
    <x v="12"/>
    <x v="5"/>
    <x v="16"/>
    <x v="2"/>
    <x v="1"/>
    <x v="4"/>
    <x v="77"/>
    <x v="1"/>
    <x v="2"/>
    <x v="77"/>
  </r>
  <r>
    <x v="0"/>
    <x v="0"/>
    <x v="0"/>
    <x v="12"/>
    <x v="5"/>
    <x v="32"/>
    <x v="2"/>
    <x v="0"/>
    <x v="5"/>
    <x v="78"/>
    <x v="2"/>
    <x v="7"/>
    <x v="78"/>
  </r>
  <r>
    <x v="2"/>
    <x v="1"/>
    <x v="0"/>
    <x v="27"/>
    <x v="19"/>
    <x v="33"/>
    <x v="0"/>
    <x v="1"/>
    <x v="9"/>
    <x v="79"/>
    <x v="7"/>
    <x v="0"/>
    <x v="79"/>
  </r>
  <r>
    <x v="2"/>
    <x v="1"/>
    <x v="0"/>
    <x v="27"/>
    <x v="19"/>
    <x v="33"/>
    <x v="0"/>
    <x v="1"/>
    <x v="8"/>
    <x v="80"/>
    <x v="1"/>
    <x v="0"/>
    <x v="80"/>
  </r>
  <r>
    <x v="1"/>
    <x v="0"/>
    <x v="0"/>
    <x v="8"/>
    <x v="1"/>
    <x v="34"/>
    <x v="1"/>
    <x v="1"/>
    <x v="6"/>
    <x v="81"/>
    <x v="2"/>
    <x v="0"/>
    <x v="81"/>
  </r>
  <r>
    <x v="1"/>
    <x v="0"/>
    <x v="0"/>
    <x v="8"/>
    <x v="1"/>
    <x v="34"/>
    <x v="1"/>
    <x v="1"/>
    <x v="4"/>
    <x v="82"/>
    <x v="7"/>
    <x v="0"/>
    <x v="82"/>
  </r>
  <r>
    <x v="1"/>
    <x v="1"/>
    <x v="0"/>
    <x v="28"/>
    <x v="3"/>
    <x v="35"/>
    <x v="0"/>
    <x v="1"/>
    <x v="12"/>
    <x v="83"/>
    <x v="3"/>
    <x v="2"/>
    <x v="83"/>
  </r>
  <r>
    <x v="2"/>
    <x v="2"/>
    <x v="0"/>
    <x v="22"/>
    <x v="10"/>
    <x v="36"/>
    <x v="2"/>
    <x v="1"/>
    <x v="4"/>
    <x v="84"/>
    <x v="1"/>
    <x v="2"/>
    <x v="84"/>
  </r>
  <r>
    <x v="0"/>
    <x v="0"/>
    <x v="0"/>
    <x v="29"/>
    <x v="20"/>
    <x v="37"/>
    <x v="0"/>
    <x v="0"/>
    <x v="1"/>
    <x v="85"/>
    <x v="0"/>
    <x v="0"/>
    <x v="85"/>
  </r>
  <r>
    <x v="1"/>
    <x v="0"/>
    <x v="0"/>
    <x v="30"/>
    <x v="11"/>
    <x v="38"/>
    <x v="2"/>
    <x v="2"/>
    <x v="11"/>
    <x v="86"/>
    <x v="7"/>
    <x v="0"/>
    <x v="86"/>
  </r>
  <r>
    <x v="1"/>
    <x v="0"/>
    <x v="0"/>
    <x v="30"/>
    <x v="11"/>
    <x v="38"/>
    <x v="2"/>
    <x v="1"/>
    <x v="2"/>
    <x v="51"/>
    <x v="0"/>
    <x v="0"/>
    <x v="51"/>
  </r>
  <r>
    <x v="0"/>
    <x v="2"/>
    <x v="0"/>
    <x v="12"/>
    <x v="5"/>
    <x v="14"/>
    <x v="2"/>
    <x v="1"/>
    <x v="4"/>
    <x v="87"/>
    <x v="3"/>
    <x v="2"/>
    <x v="87"/>
  </r>
  <r>
    <x v="1"/>
    <x v="1"/>
    <x v="0"/>
    <x v="1"/>
    <x v="1"/>
    <x v="1"/>
    <x v="1"/>
    <x v="1"/>
    <x v="6"/>
    <x v="88"/>
    <x v="1"/>
    <x v="0"/>
    <x v="88"/>
  </r>
  <r>
    <x v="1"/>
    <x v="1"/>
    <x v="0"/>
    <x v="1"/>
    <x v="1"/>
    <x v="1"/>
    <x v="1"/>
    <x v="2"/>
    <x v="7"/>
    <x v="89"/>
    <x v="0"/>
    <x v="2"/>
    <x v="89"/>
  </r>
  <r>
    <x v="1"/>
    <x v="1"/>
    <x v="0"/>
    <x v="1"/>
    <x v="1"/>
    <x v="1"/>
    <x v="1"/>
    <x v="1"/>
    <x v="10"/>
    <x v="90"/>
    <x v="7"/>
    <x v="0"/>
    <x v="90"/>
  </r>
  <r>
    <x v="0"/>
    <x v="0"/>
    <x v="0"/>
    <x v="31"/>
    <x v="11"/>
    <x v="39"/>
    <x v="2"/>
    <x v="1"/>
    <x v="10"/>
    <x v="91"/>
    <x v="0"/>
    <x v="0"/>
    <x v="91"/>
  </r>
  <r>
    <x v="0"/>
    <x v="0"/>
    <x v="0"/>
    <x v="31"/>
    <x v="11"/>
    <x v="39"/>
    <x v="2"/>
    <x v="0"/>
    <x v="5"/>
    <x v="92"/>
    <x v="1"/>
    <x v="0"/>
    <x v="92"/>
  </r>
  <r>
    <x v="0"/>
    <x v="0"/>
    <x v="0"/>
    <x v="31"/>
    <x v="11"/>
    <x v="39"/>
    <x v="2"/>
    <x v="1"/>
    <x v="8"/>
    <x v="93"/>
    <x v="0"/>
    <x v="0"/>
    <x v="93"/>
  </r>
  <r>
    <x v="1"/>
    <x v="2"/>
    <x v="0"/>
    <x v="32"/>
    <x v="21"/>
    <x v="40"/>
    <x v="1"/>
    <x v="1"/>
    <x v="8"/>
    <x v="94"/>
    <x v="7"/>
    <x v="6"/>
    <x v="94"/>
  </r>
  <r>
    <x v="0"/>
    <x v="2"/>
    <x v="0"/>
    <x v="20"/>
    <x v="15"/>
    <x v="29"/>
    <x v="3"/>
    <x v="0"/>
    <x v="5"/>
    <x v="95"/>
    <x v="3"/>
    <x v="0"/>
    <x v="95"/>
  </r>
  <r>
    <x v="2"/>
    <x v="0"/>
    <x v="0"/>
    <x v="8"/>
    <x v="1"/>
    <x v="34"/>
    <x v="1"/>
    <x v="1"/>
    <x v="8"/>
    <x v="96"/>
    <x v="1"/>
    <x v="2"/>
    <x v="96"/>
  </r>
  <r>
    <x v="1"/>
    <x v="1"/>
    <x v="0"/>
    <x v="33"/>
    <x v="11"/>
    <x v="41"/>
    <x v="2"/>
    <x v="1"/>
    <x v="9"/>
    <x v="42"/>
    <x v="5"/>
    <x v="0"/>
    <x v="97"/>
  </r>
  <r>
    <x v="1"/>
    <x v="2"/>
    <x v="0"/>
    <x v="22"/>
    <x v="10"/>
    <x v="26"/>
    <x v="2"/>
    <x v="1"/>
    <x v="10"/>
    <x v="97"/>
    <x v="3"/>
    <x v="2"/>
    <x v="98"/>
  </r>
  <r>
    <x v="1"/>
    <x v="2"/>
    <x v="0"/>
    <x v="22"/>
    <x v="10"/>
    <x v="26"/>
    <x v="2"/>
    <x v="2"/>
    <x v="11"/>
    <x v="98"/>
    <x v="1"/>
    <x v="2"/>
    <x v="99"/>
  </r>
  <r>
    <x v="1"/>
    <x v="2"/>
    <x v="0"/>
    <x v="22"/>
    <x v="10"/>
    <x v="26"/>
    <x v="2"/>
    <x v="1"/>
    <x v="8"/>
    <x v="99"/>
    <x v="1"/>
    <x v="3"/>
    <x v="100"/>
  </r>
  <r>
    <x v="0"/>
    <x v="0"/>
    <x v="0"/>
    <x v="30"/>
    <x v="11"/>
    <x v="38"/>
    <x v="2"/>
    <x v="1"/>
    <x v="10"/>
    <x v="100"/>
    <x v="4"/>
    <x v="0"/>
    <x v="101"/>
  </r>
  <r>
    <x v="1"/>
    <x v="0"/>
    <x v="0"/>
    <x v="34"/>
    <x v="22"/>
    <x v="42"/>
    <x v="1"/>
    <x v="2"/>
    <x v="11"/>
    <x v="101"/>
    <x v="5"/>
    <x v="2"/>
    <x v="102"/>
  </r>
  <r>
    <x v="1"/>
    <x v="0"/>
    <x v="0"/>
    <x v="34"/>
    <x v="22"/>
    <x v="42"/>
    <x v="1"/>
    <x v="0"/>
    <x v="5"/>
    <x v="102"/>
    <x v="1"/>
    <x v="2"/>
    <x v="103"/>
  </r>
  <r>
    <x v="1"/>
    <x v="0"/>
    <x v="0"/>
    <x v="34"/>
    <x v="22"/>
    <x v="42"/>
    <x v="1"/>
    <x v="1"/>
    <x v="8"/>
    <x v="103"/>
    <x v="1"/>
    <x v="6"/>
    <x v="104"/>
  </r>
  <r>
    <x v="1"/>
    <x v="0"/>
    <x v="0"/>
    <x v="35"/>
    <x v="3"/>
    <x v="43"/>
    <x v="0"/>
    <x v="2"/>
    <x v="11"/>
    <x v="104"/>
    <x v="8"/>
    <x v="2"/>
    <x v="105"/>
  </r>
  <r>
    <x v="1"/>
    <x v="0"/>
    <x v="0"/>
    <x v="35"/>
    <x v="3"/>
    <x v="43"/>
    <x v="0"/>
    <x v="2"/>
    <x v="7"/>
    <x v="105"/>
    <x v="7"/>
    <x v="2"/>
    <x v="106"/>
  </r>
  <r>
    <x v="1"/>
    <x v="0"/>
    <x v="0"/>
    <x v="35"/>
    <x v="3"/>
    <x v="43"/>
    <x v="0"/>
    <x v="1"/>
    <x v="6"/>
    <x v="106"/>
    <x v="7"/>
    <x v="2"/>
    <x v="107"/>
  </r>
  <r>
    <x v="1"/>
    <x v="2"/>
    <x v="0"/>
    <x v="36"/>
    <x v="10"/>
    <x v="44"/>
    <x v="2"/>
    <x v="2"/>
    <x v="11"/>
    <x v="107"/>
    <x v="2"/>
    <x v="2"/>
    <x v="108"/>
  </r>
  <r>
    <x v="1"/>
    <x v="1"/>
    <x v="0"/>
    <x v="20"/>
    <x v="15"/>
    <x v="45"/>
    <x v="3"/>
    <x v="0"/>
    <x v="5"/>
    <x v="108"/>
    <x v="0"/>
    <x v="0"/>
    <x v="109"/>
  </r>
  <r>
    <x v="1"/>
    <x v="0"/>
    <x v="0"/>
    <x v="37"/>
    <x v="23"/>
    <x v="46"/>
    <x v="2"/>
    <x v="1"/>
    <x v="6"/>
    <x v="109"/>
    <x v="0"/>
    <x v="0"/>
    <x v="110"/>
  </r>
  <r>
    <x v="1"/>
    <x v="0"/>
    <x v="0"/>
    <x v="37"/>
    <x v="23"/>
    <x v="46"/>
    <x v="2"/>
    <x v="1"/>
    <x v="8"/>
    <x v="77"/>
    <x v="5"/>
    <x v="0"/>
    <x v="111"/>
  </r>
  <r>
    <x v="0"/>
    <x v="0"/>
    <x v="0"/>
    <x v="38"/>
    <x v="24"/>
    <x v="47"/>
    <x v="3"/>
    <x v="1"/>
    <x v="13"/>
    <x v="110"/>
    <x v="9"/>
    <x v="2"/>
    <x v="112"/>
  </r>
  <r>
    <x v="0"/>
    <x v="0"/>
    <x v="0"/>
    <x v="38"/>
    <x v="24"/>
    <x v="47"/>
    <x v="3"/>
    <x v="1"/>
    <x v="12"/>
    <x v="111"/>
    <x v="0"/>
    <x v="2"/>
    <x v="113"/>
  </r>
  <r>
    <x v="0"/>
    <x v="0"/>
    <x v="0"/>
    <x v="38"/>
    <x v="24"/>
    <x v="47"/>
    <x v="3"/>
    <x v="1"/>
    <x v="10"/>
    <x v="112"/>
    <x v="1"/>
    <x v="2"/>
    <x v="114"/>
  </r>
  <r>
    <x v="0"/>
    <x v="0"/>
    <x v="0"/>
    <x v="38"/>
    <x v="24"/>
    <x v="47"/>
    <x v="3"/>
    <x v="1"/>
    <x v="12"/>
    <x v="113"/>
    <x v="5"/>
    <x v="2"/>
    <x v="115"/>
  </r>
  <r>
    <x v="1"/>
    <x v="0"/>
    <x v="0"/>
    <x v="4"/>
    <x v="4"/>
    <x v="5"/>
    <x v="1"/>
    <x v="0"/>
    <x v="3"/>
    <x v="114"/>
    <x v="1"/>
    <x v="0"/>
    <x v="116"/>
  </r>
  <r>
    <x v="1"/>
    <x v="1"/>
    <x v="0"/>
    <x v="39"/>
    <x v="18"/>
    <x v="48"/>
    <x v="0"/>
    <x v="1"/>
    <x v="8"/>
    <x v="115"/>
    <x v="7"/>
    <x v="6"/>
    <x v="117"/>
  </r>
  <r>
    <x v="2"/>
    <x v="0"/>
    <x v="0"/>
    <x v="40"/>
    <x v="13"/>
    <x v="49"/>
    <x v="3"/>
    <x v="0"/>
    <x v="5"/>
    <x v="116"/>
    <x v="1"/>
    <x v="0"/>
    <x v="118"/>
  </r>
  <r>
    <x v="2"/>
    <x v="0"/>
    <x v="0"/>
    <x v="40"/>
    <x v="13"/>
    <x v="49"/>
    <x v="3"/>
    <x v="1"/>
    <x v="8"/>
    <x v="117"/>
    <x v="4"/>
    <x v="0"/>
    <x v="119"/>
  </r>
  <r>
    <x v="2"/>
    <x v="0"/>
    <x v="0"/>
    <x v="40"/>
    <x v="13"/>
    <x v="49"/>
    <x v="3"/>
    <x v="1"/>
    <x v="4"/>
    <x v="118"/>
    <x v="5"/>
    <x v="0"/>
    <x v="120"/>
  </r>
  <r>
    <x v="2"/>
    <x v="0"/>
    <x v="0"/>
    <x v="40"/>
    <x v="13"/>
    <x v="49"/>
    <x v="3"/>
    <x v="1"/>
    <x v="12"/>
    <x v="119"/>
    <x v="6"/>
    <x v="0"/>
    <x v="121"/>
  </r>
  <r>
    <x v="2"/>
    <x v="0"/>
    <x v="0"/>
    <x v="40"/>
    <x v="13"/>
    <x v="49"/>
    <x v="3"/>
    <x v="2"/>
    <x v="7"/>
    <x v="120"/>
    <x v="3"/>
    <x v="0"/>
    <x v="122"/>
  </r>
  <r>
    <x v="0"/>
    <x v="2"/>
    <x v="0"/>
    <x v="12"/>
    <x v="5"/>
    <x v="16"/>
    <x v="2"/>
    <x v="0"/>
    <x v="1"/>
    <x v="121"/>
    <x v="1"/>
    <x v="4"/>
    <x v="123"/>
  </r>
  <r>
    <x v="1"/>
    <x v="0"/>
    <x v="0"/>
    <x v="41"/>
    <x v="10"/>
    <x v="50"/>
    <x v="2"/>
    <x v="0"/>
    <x v="3"/>
    <x v="122"/>
    <x v="5"/>
    <x v="5"/>
    <x v="124"/>
  </r>
  <r>
    <x v="1"/>
    <x v="0"/>
    <x v="0"/>
    <x v="42"/>
    <x v="16"/>
    <x v="51"/>
    <x v="1"/>
    <x v="1"/>
    <x v="8"/>
    <x v="123"/>
    <x v="0"/>
    <x v="6"/>
    <x v="125"/>
  </r>
  <r>
    <x v="1"/>
    <x v="0"/>
    <x v="0"/>
    <x v="42"/>
    <x v="16"/>
    <x v="51"/>
    <x v="1"/>
    <x v="1"/>
    <x v="4"/>
    <x v="124"/>
    <x v="3"/>
    <x v="2"/>
    <x v="126"/>
  </r>
  <r>
    <x v="0"/>
    <x v="2"/>
    <x v="0"/>
    <x v="1"/>
    <x v="1"/>
    <x v="25"/>
    <x v="1"/>
    <x v="0"/>
    <x v="1"/>
    <x v="125"/>
    <x v="0"/>
    <x v="2"/>
    <x v="127"/>
  </r>
  <r>
    <x v="0"/>
    <x v="2"/>
    <x v="0"/>
    <x v="1"/>
    <x v="1"/>
    <x v="25"/>
    <x v="1"/>
    <x v="0"/>
    <x v="5"/>
    <x v="126"/>
    <x v="1"/>
    <x v="0"/>
    <x v="128"/>
  </r>
  <r>
    <x v="2"/>
    <x v="1"/>
    <x v="0"/>
    <x v="38"/>
    <x v="24"/>
    <x v="47"/>
    <x v="3"/>
    <x v="2"/>
    <x v="7"/>
    <x v="127"/>
    <x v="2"/>
    <x v="10"/>
    <x v="129"/>
  </r>
  <r>
    <x v="2"/>
    <x v="1"/>
    <x v="0"/>
    <x v="38"/>
    <x v="24"/>
    <x v="47"/>
    <x v="3"/>
    <x v="1"/>
    <x v="10"/>
    <x v="128"/>
    <x v="0"/>
    <x v="2"/>
    <x v="130"/>
  </r>
  <r>
    <x v="2"/>
    <x v="1"/>
    <x v="0"/>
    <x v="38"/>
    <x v="24"/>
    <x v="47"/>
    <x v="3"/>
    <x v="1"/>
    <x v="13"/>
    <x v="129"/>
    <x v="6"/>
    <x v="2"/>
    <x v="131"/>
  </r>
  <r>
    <x v="1"/>
    <x v="0"/>
    <x v="0"/>
    <x v="43"/>
    <x v="1"/>
    <x v="52"/>
    <x v="1"/>
    <x v="1"/>
    <x v="10"/>
    <x v="130"/>
    <x v="1"/>
    <x v="0"/>
    <x v="132"/>
  </r>
  <r>
    <x v="1"/>
    <x v="0"/>
    <x v="0"/>
    <x v="43"/>
    <x v="1"/>
    <x v="52"/>
    <x v="1"/>
    <x v="1"/>
    <x v="10"/>
    <x v="131"/>
    <x v="7"/>
    <x v="0"/>
    <x v="133"/>
  </r>
  <r>
    <x v="1"/>
    <x v="0"/>
    <x v="0"/>
    <x v="43"/>
    <x v="1"/>
    <x v="52"/>
    <x v="1"/>
    <x v="1"/>
    <x v="6"/>
    <x v="132"/>
    <x v="4"/>
    <x v="0"/>
    <x v="134"/>
  </r>
  <r>
    <x v="1"/>
    <x v="0"/>
    <x v="0"/>
    <x v="43"/>
    <x v="1"/>
    <x v="52"/>
    <x v="1"/>
    <x v="1"/>
    <x v="13"/>
    <x v="133"/>
    <x v="0"/>
    <x v="0"/>
    <x v="135"/>
  </r>
  <r>
    <x v="1"/>
    <x v="0"/>
    <x v="0"/>
    <x v="43"/>
    <x v="1"/>
    <x v="52"/>
    <x v="1"/>
    <x v="1"/>
    <x v="8"/>
    <x v="134"/>
    <x v="1"/>
    <x v="2"/>
    <x v="136"/>
  </r>
  <r>
    <x v="1"/>
    <x v="0"/>
    <x v="0"/>
    <x v="43"/>
    <x v="1"/>
    <x v="52"/>
    <x v="1"/>
    <x v="1"/>
    <x v="14"/>
    <x v="135"/>
    <x v="5"/>
    <x v="0"/>
    <x v="137"/>
  </r>
  <r>
    <x v="1"/>
    <x v="0"/>
    <x v="0"/>
    <x v="43"/>
    <x v="1"/>
    <x v="52"/>
    <x v="1"/>
    <x v="0"/>
    <x v="5"/>
    <x v="136"/>
    <x v="9"/>
    <x v="0"/>
    <x v="138"/>
  </r>
  <r>
    <x v="0"/>
    <x v="1"/>
    <x v="0"/>
    <x v="10"/>
    <x v="9"/>
    <x v="11"/>
    <x v="3"/>
    <x v="0"/>
    <x v="5"/>
    <x v="137"/>
    <x v="0"/>
    <x v="2"/>
    <x v="139"/>
  </r>
  <r>
    <x v="1"/>
    <x v="1"/>
    <x v="0"/>
    <x v="8"/>
    <x v="1"/>
    <x v="34"/>
    <x v="1"/>
    <x v="1"/>
    <x v="6"/>
    <x v="138"/>
    <x v="1"/>
    <x v="0"/>
    <x v="140"/>
  </r>
  <r>
    <x v="1"/>
    <x v="1"/>
    <x v="0"/>
    <x v="8"/>
    <x v="1"/>
    <x v="34"/>
    <x v="1"/>
    <x v="1"/>
    <x v="12"/>
    <x v="139"/>
    <x v="1"/>
    <x v="0"/>
    <x v="141"/>
  </r>
  <r>
    <x v="1"/>
    <x v="1"/>
    <x v="0"/>
    <x v="8"/>
    <x v="1"/>
    <x v="34"/>
    <x v="1"/>
    <x v="1"/>
    <x v="10"/>
    <x v="140"/>
    <x v="1"/>
    <x v="0"/>
    <x v="142"/>
  </r>
  <r>
    <x v="1"/>
    <x v="0"/>
    <x v="0"/>
    <x v="44"/>
    <x v="25"/>
    <x v="53"/>
    <x v="2"/>
    <x v="1"/>
    <x v="9"/>
    <x v="141"/>
    <x v="1"/>
    <x v="0"/>
    <x v="143"/>
  </r>
  <r>
    <x v="1"/>
    <x v="0"/>
    <x v="0"/>
    <x v="45"/>
    <x v="1"/>
    <x v="54"/>
    <x v="1"/>
    <x v="1"/>
    <x v="4"/>
    <x v="142"/>
    <x v="3"/>
    <x v="0"/>
    <x v="144"/>
  </r>
  <r>
    <x v="1"/>
    <x v="2"/>
    <x v="0"/>
    <x v="46"/>
    <x v="24"/>
    <x v="55"/>
    <x v="3"/>
    <x v="0"/>
    <x v="5"/>
    <x v="143"/>
    <x v="4"/>
    <x v="2"/>
    <x v="145"/>
  </r>
  <r>
    <x v="1"/>
    <x v="1"/>
    <x v="0"/>
    <x v="47"/>
    <x v="6"/>
    <x v="56"/>
    <x v="2"/>
    <x v="2"/>
    <x v="7"/>
    <x v="144"/>
    <x v="10"/>
    <x v="0"/>
    <x v="146"/>
  </r>
  <r>
    <x v="1"/>
    <x v="1"/>
    <x v="0"/>
    <x v="47"/>
    <x v="6"/>
    <x v="56"/>
    <x v="2"/>
    <x v="2"/>
    <x v="7"/>
    <x v="145"/>
    <x v="1"/>
    <x v="0"/>
    <x v="147"/>
  </r>
  <r>
    <x v="1"/>
    <x v="1"/>
    <x v="0"/>
    <x v="47"/>
    <x v="6"/>
    <x v="56"/>
    <x v="2"/>
    <x v="0"/>
    <x v="1"/>
    <x v="146"/>
    <x v="8"/>
    <x v="0"/>
    <x v="148"/>
  </r>
  <r>
    <x v="1"/>
    <x v="1"/>
    <x v="0"/>
    <x v="47"/>
    <x v="6"/>
    <x v="56"/>
    <x v="2"/>
    <x v="1"/>
    <x v="8"/>
    <x v="147"/>
    <x v="2"/>
    <x v="0"/>
    <x v="149"/>
  </r>
  <r>
    <x v="2"/>
    <x v="2"/>
    <x v="0"/>
    <x v="48"/>
    <x v="16"/>
    <x v="57"/>
    <x v="1"/>
    <x v="1"/>
    <x v="9"/>
    <x v="148"/>
    <x v="2"/>
    <x v="2"/>
    <x v="150"/>
  </r>
  <r>
    <x v="2"/>
    <x v="2"/>
    <x v="0"/>
    <x v="48"/>
    <x v="16"/>
    <x v="57"/>
    <x v="1"/>
    <x v="2"/>
    <x v="7"/>
    <x v="149"/>
    <x v="0"/>
    <x v="2"/>
    <x v="151"/>
  </r>
  <r>
    <x v="2"/>
    <x v="1"/>
    <x v="0"/>
    <x v="49"/>
    <x v="1"/>
    <x v="58"/>
    <x v="1"/>
    <x v="1"/>
    <x v="10"/>
    <x v="150"/>
    <x v="3"/>
    <x v="0"/>
    <x v="152"/>
  </r>
  <r>
    <x v="2"/>
    <x v="1"/>
    <x v="0"/>
    <x v="49"/>
    <x v="1"/>
    <x v="58"/>
    <x v="1"/>
    <x v="1"/>
    <x v="10"/>
    <x v="151"/>
    <x v="4"/>
    <x v="0"/>
    <x v="153"/>
  </r>
  <r>
    <x v="2"/>
    <x v="1"/>
    <x v="0"/>
    <x v="49"/>
    <x v="1"/>
    <x v="58"/>
    <x v="1"/>
    <x v="1"/>
    <x v="4"/>
    <x v="152"/>
    <x v="5"/>
    <x v="0"/>
    <x v="154"/>
  </r>
  <r>
    <x v="1"/>
    <x v="2"/>
    <x v="0"/>
    <x v="4"/>
    <x v="4"/>
    <x v="59"/>
    <x v="1"/>
    <x v="1"/>
    <x v="6"/>
    <x v="153"/>
    <x v="1"/>
    <x v="0"/>
    <x v="155"/>
  </r>
  <r>
    <x v="0"/>
    <x v="0"/>
    <x v="0"/>
    <x v="4"/>
    <x v="4"/>
    <x v="60"/>
    <x v="1"/>
    <x v="0"/>
    <x v="1"/>
    <x v="154"/>
    <x v="0"/>
    <x v="2"/>
    <x v="156"/>
  </r>
  <r>
    <x v="1"/>
    <x v="0"/>
    <x v="0"/>
    <x v="50"/>
    <x v="26"/>
    <x v="61"/>
    <x v="2"/>
    <x v="1"/>
    <x v="2"/>
    <x v="2"/>
    <x v="0"/>
    <x v="0"/>
    <x v="2"/>
  </r>
  <r>
    <x v="1"/>
    <x v="0"/>
    <x v="0"/>
    <x v="50"/>
    <x v="26"/>
    <x v="61"/>
    <x v="2"/>
    <x v="2"/>
    <x v="7"/>
    <x v="155"/>
    <x v="3"/>
    <x v="0"/>
    <x v="157"/>
  </r>
  <r>
    <x v="2"/>
    <x v="0"/>
    <x v="0"/>
    <x v="1"/>
    <x v="1"/>
    <x v="62"/>
    <x v="1"/>
    <x v="1"/>
    <x v="10"/>
    <x v="156"/>
    <x v="7"/>
    <x v="0"/>
    <x v="158"/>
  </r>
  <r>
    <x v="0"/>
    <x v="0"/>
    <x v="0"/>
    <x v="10"/>
    <x v="9"/>
    <x v="63"/>
    <x v="3"/>
    <x v="2"/>
    <x v="11"/>
    <x v="157"/>
    <x v="0"/>
    <x v="2"/>
    <x v="159"/>
  </r>
  <r>
    <x v="1"/>
    <x v="0"/>
    <x v="0"/>
    <x v="51"/>
    <x v="27"/>
    <x v="64"/>
    <x v="1"/>
    <x v="1"/>
    <x v="12"/>
    <x v="158"/>
    <x v="2"/>
    <x v="0"/>
    <x v="160"/>
  </r>
  <r>
    <x v="1"/>
    <x v="0"/>
    <x v="0"/>
    <x v="4"/>
    <x v="4"/>
    <x v="60"/>
    <x v="1"/>
    <x v="1"/>
    <x v="8"/>
    <x v="159"/>
    <x v="0"/>
    <x v="2"/>
    <x v="161"/>
  </r>
  <r>
    <x v="1"/>
    <x v="0"/>
    <x v="0"/>
    <x v="52"/>
    <x v="5"/>
    <x v="65"/>
    <x v="2"/>
    <x v="1"/>
    <x v="6"/>
    <x v="160"/>
    <x v="1"/>
    <x v="2"/>
    <x v="162"/>
  </r>
  <r>
    <x v="1"/>
    <x v="0"/>
    <x v="0"/>
    <x v="52"/>
    <x v="5"/>
    <x v="65"/>
    <x v="2"/>
    <x v="2"/>
    <x v="15"/>
    <x v="161"/>
    <x v="8"/>
    <x v="10"/>
    <x v="163"/>
  </r>
  <r>
    <x v="1"/>
    <x v="0"/>
    <x v="0"/>
    <x v="52"/>
    <x v="5"/>
    <x v="65"/>
    <x v="2"/>
    <x v="1"/>
    <x v="4"/>
    <x v="162"/>
    <x v="1"/>
    <x v="2"/>
    <x v="164"/>
  </r>
  <r>
    <x v="1"/>
    <x v="0"/>
    <x v="0"/>
    <x v="52"/>
    <x v="5"/>
    <x v="65"/>
    <x v="2"/>
    <x v="0"/>
    <x v="1"/>
    <x v="163"/>
    <x v="6"/>
    <x v="4"/>
    <x v="165"/>
  </r>
  <r>
    <x v="1"/>
    <x v="0"/>
    <x v="0"/>
    <x v="52"/>
    <x v="5"/>
    <x v="65"/>
    <x v="2"/>
    <x v="1"/>
    <x v="6"/>
    <x v="164"/>
    <x v="5"/>
    <x v="2"/>
    <x v="166"/>
  </r>
  <r>
    <x v="1"/>
    <x v="0"/>
    <x v="0"/>
    <x v="52"/>
    <x v="5"/>
    <x v="65"/>
    <x v="2"/>
    <x v="1"/>
    <x v="9"/>
    <x v="165"/>
    <x v="2"/>
    <x v="3"/>
    <x v="167"/>
  </r>
  <r>
    <x v="1"/>
    <x v="0"/>
    <x v="0"/>
    <x v="52"/>
    <x v="5"/>
    <x v="65"/>
    <x v="2"/>
    <x v="2"/>
    <x v="7"/>
    <x v="166"/>
    <x v="1"/>
    <x v="2"/>
    <x v="168"/>
  </r>
  <r>
    <x v="1"/>
    <x v="0"/>
    <x v="0"/>
    <x v="1"/>
    <x v="1"/>
    <x v="25"/>
    <x v="1"/>
    <x v="1"/>
    <x v="10"/>
    <x v="167"/>
    <x v="1"/>
    <x v="0"/>
    <x v="169"/>
  </r>
  <r>
    <x v="1"/>
    <x v="0"/>
    <x v="0"/>
    <x v="1"/>
    <x v="1"/>
    <x v="25"/>
    <x v="1"/>
    <x v="1"/>
    <x v="10"/>
    <x v="168"/>
    <x v="0"/>
    <x v="0"/>
    <x v="170"/>
  </r>
  <r>
    <x v="1"/>
    <x v="0"/>
    <x v="0"/>
    <x v="1"/>
    <x v="1"/>
    <x v="25"/>
    <x v="1"/>
    <x v="0"/>
    <x v="1"/>
    <x v="169"/>
    <x v="3"/>
    <x v="2"/>
    <x v="171"/>
  </r>
  <r>
    <x v="1"/>
    <x v="1"/>
    <x v="0"/>
    <x v="22"/>
    <x v="10"/>
    <x v="36"/>
    <x v="2"/>
    <x v="1"/>
    <x v="9"/>
    <x v="170"/>
    <x v="0"/>
    <x v="3"/>
    <x v="172"/>
  </r>
  <r>
    <x v="1"/>
    <x v="1"/>
    <x v="0"/>
    <x v="22"/>
    <x v="10"/>
    <x v="36"/>
    <x v="2"/>
    <x v="1"/>
    <x v="2"/>
    <x v="171"/>
    <x v="4"/>
    <x v="2"/>
    <x v="173"/>
  </r>
  <r>
    <x v="0"/>
    <x v="0"/>
    <x v="0"/>
    <x v="12"/>
    <x v="5"/>
    <x v="66"/>
    <x v="2"/>
    <x v="1"/>
    <x v="9"/>
    <x v="172"/>
    <x v="4"/>
    <x v="3"/>
    <x v="174"/>
  </r>
  <r>
    <x v="0"/>
    <x v="0"/>
    <x v="0"/>
    <x v="46"/>
    <x v="24"/>
    <x v="55"/>
    <x v="3"/>
    <x v="0"/>
    <x v="1"/>
    <x v="173"/>
    <x v="3"/>
    <x v="4"/>
    <x v="175"/>
  </r>
  <r>
    <x v="0"/>
    <x v="0"/>
    <x v="0"/>
    <x v="46"/>
    <x v="24"/>
    <x v="55"/>
    <x v="3"/>
    <x v="1"/>
    <x v="14"/>
    <x v="174"/>
    <x v="2"/>
    <x v="2"/>
    <x v="176"/>
  </r>
  <r>
    <x v="1"/>
    <x v="2"/>
    <x v="0"/>
    <x v="20"/>
    <x v="15"/>
    <x v="29"/>
    <x v="3"/>
    <x v="1"/>
    <x v="6"/>
    <x v="175"/>
    <x v="7"/>
    <x v="0"/>
    <x v="177"/>
  </r>
  <r>
    <x v="0"/>
    <x v="1"/>
    <x v="0"/>
    <x v="27"/>
    <x v="10"/>
    <x v="67"/>
    <x v="2"/>
    <x v="1"/>
    <x v="4"/>
    <x v="176"/>
    <x v="0"/>
    <x v="2"/>
    <x v="178"/>
  </r>
  <r>
    <x v="0"/>
    <x v="1"/>
    <x v="0"/>
    <x v="27"/>
    <x v="10"/>
    <x v="67"/>
    <x v="2"/>
    <x v="2"/>
    <x v="11"/>
    <x v="177"/>
    <x v="3"/>
    <x v="2"/>
    <x v="179"/>
  </r>
  <r>
    <x v="0"/>
    <x v="2"/>
    <x v="0"/>
    <x v="53"/>
    <x v="28"/>
    <x v="68"/>
    <x v="0"/>
    <x v="2"/>
    <x v="7"/>
    <x v="178"/>
    <x v="4"/>
    <x v="0"/>
    <x v="180"/>
  </r>
  <r>
    <x v="0"/>
    <x v="2"/>
    <x v="0"/>
    <x v="53"/>
    <x v="28"/>
    <x v="68"/>
    <x v="0"/>
    <x v="2"/>
    <x v="7"/>
    <x v="179"/>
    <x v="2"/>
    <x v="0"/>
    <x v="181"/>
  </r>
  <r>
    <x v="0"/>
    <x v="2"/>
    <x v="0"/>
    <x v="53"/>
    <x v="28"/>
    <x v="68"/>
    <x v="0"/>
    <x v="2"/>
    <x v="11"/>
    <x v="180"/>
    <x v="0"/>
    <x v="0"/>
    <x v="182"/>
  </r>
  <r>
    <x v="1"/>
    <x v="0"/>
    <x v="0"/>
    <x v="54"/>
    <x v="29"/>
    <x v="69"/>
    <x v="3"/>
    <x v="1"/>
    <x v="8"/>
    <x v="181"/>
    <x v="0"/>
    <x v="0"/>
    <x v="183"/>
  </r>
  <r>
    <x v="1"/>
    <x v="2"/>
    <x v="0"/>
    <x v="1"/>
    <x v="1"/>
    <x v="3"/>
    <x v="1"/>
    <x v="2"/>
    <x v="11"/>
    <x v="182"/>
    <x v="8"/>
    <x v="0"/>
    <x v="184"/>
  </r>
  <r>
    <x v="1"/>
    <x v="1"/>
    <x v="0"/>
    <x v="55"/>
    <x v="5"/>
    <x v="70"/>
    <x v="2"/>
    <x v="1"/>
    <x v="4"/>
    <x v="183"/>
    <x v="1"/>
    <x v="2"/>
    <x v="185"/>
  </r>
  <r>
    <x v="1"/>
    <x v="1"/>
    <x v="0"/>
    <x v="55"/>
    <x v="5"/>
    <x v="70"/>
    <x v="2"/>
    <x v="1"/>
    <x v="10"/>
    <x v="184"/>
    <x v="1"/>
    <x v="2"/>
    <x v="186"/>
  </r>
  <r>
    <x v="2"/>
    <x v="2"/>
    <x v="0"/>
    <x v="20"/>
    <x v="15"/>
    <x v="45"/>
    <x v="3"/>
    <x v="0"/>
    <x v="0"/>
    <x v="185"/>
    <x v="4"/>
    <x v="2"/>
    <x v="187"/>
  </r>
  <r>
    <x v="2"/>
    <x v="2"/>
    <x v="0"/>
    <x v="20"/>
    <x v="15"/>
    <x v="45"/>
    <x v="3"/>
    <x v="2"/>
    <x v="7"/>
    <x v="186"/>
    <x v="5"/>
    <x v="0"/>
    <x v="188"/>
  </r>
  <r>
    <x v="2"/>
    <x v="2"/>
    <x v="0"/>
    <x v="20"/>
    <x v="15"/>
    <x v="45"/>
    <x v="3"/>
    <x v="1"/>
    <x v="10"/>
    <x v="187"/>
    <x v="8"/>
    <x v="0"/>
    <x v="189"/>
  </r>
  <r>
    <x v="2"/>
    <x v="2"/>
    <x v="0"/>
    <x v="20"/>
    <x v="15"/>
    <x v="45"/>
    <x v="3"/>
    <x v="0"/>
    <x v="0"/>
    <x v="188"/>
    <x v="1"/>
    <x v="2"/>
    <x v="190"/>
  </r>
  <r>
    <x v="2"/>
    <x v="2"/>
    <x v="0"/>
    <x v="20"/>
    <x v="15"/>
    <x v="45"/>
    <x v="3"/>
    <x v="1"/>
    <x v="6"/>
    <x v="189"/>
    <x v="2"/>
    <x v="0"/>
    <x v="191"/>
  </r>
  <r>
    <x v="1"/>
    <x v="1"/>
    <x v="0"/>
    <x v="56"/>
    <x v="1"/>
    <x v="71"/>
    <x v="1"/>
    <x v="1"/>
    <x v="12"/>
    <x v="190"/>
    <x v="3"/>
    <x v="0"/>
    <x v="192"/>
  </r>
  <r>
    <x v="1"/>
    <x v="0"/>
    <x v="0"/>
    <x v="57"/>
    <x v="24"/>
    <x v="72"/>
    <x v="3"/>
    <x v="1"/>
    <x v="6"/>
    <x v="191"/>
    <x v="0"/>
    <x v="2"/>
    <x v="193"/>
  </r>
  <r>
    <x v="1"/>
    <x v="0"/>
    <x v="0"/>
    <x v="57"/>
    <x v="24"/>
    <x v="72"/>
    <x v="3"/>
    <x v="1"/>
    <x v="6"/>
    <x v="192"/>
    <x v="1"/>
    <x v="2"/>
    <x v="194"/>
  </r>
  <r>
    <x v="1"/>
    <x v="2"/>
    <x v="0"/>
    <x v="58"/>
    <x v="30"/>
    <x v="73"/>
    <x v="3"/>
    <x v="1"/>
    <x v="4"/>
    <x v="193"/>
    <x v="1"/>
    <x v="0"/>
    <x v="195"/>
  </r>
  <r>
    <x v="1"/>
    <x v="1"/>
    <x v="0"/>
    <x v="10"/>
    <x v="9"/>
    <x v="74"/>
    <x v="3"/>
    <x v="1"/>
    <x v="8"/>
    <x v="194"/>
    <x v="0"/>
    <x v="6"/>
    <x v="196"/>
  </r>
  <r>
    <x v="1"/>
    <x v="1"/>
    <x v="0"/>
    <x v="10"/>
    <x v="9"/>
    <x v="74"/>
    <x v="3"/>
    <x v="1"/>
    <x v="10"/>
    <x v="195"/>
    <x v="1"/>
    <x v="2"/>
    <x v="197"/>
  </r>
  <r>
    <x v="1"/>
    <x v="0"/>
    <x v="0"/>
    <x v="59"/>
    <x v="24"/>
    <x v="75"/>
    <x v="3"/>
    <x v="1"/>
    <x v="10"/>
    <x v="196"/>
    <x v="1"/>
    <x v="2"/>
    <x v="198"/>
  </r>
  <r>
    <x v="2"/>
    <x v="0"/>
    <x v="0"/>
    <x v="60"/>
    <x v="22"/>
    <x v="76"/>
    <x v="1"/>
    <x v="0"/>
    <x v="3"/>
    <x v="197"/>
    <x v="0"/>
    <x v="5"/>
    <x v="199"/>
  </r>
  <r>
    <x v="2"/>
    <x v="0"/>
    <x v="0"/>
    <x v="60"/>
    <x v="22"/>
    <x v="76"/>
    <x v="1"/>
    <x v="1"/>
    <x v="9"/>
    <x v="198"/>
    <x v="7"/>
    <x v="2"/>
    <x v="200"/>
  </r>
  <r>
    <x v="0"/>
    <x v="0"/>
    <x v="0"/>
    <x v="61"/>
    <x v="5"/>
    <x v="77"/>
    <x v="2"/>
    <x v="1"/>
    <x v="9"/>
    <x v="199"/>
    <x v="0"/>
    <x v="3"/>
    <x v="201"/>
  </r>
  <r>
    <x v="1"/>
    <x v="1"/>
    <x v="0"/>
    <x v="47"/>
    <x v="18"/>
    <x v="78"/>
    <x v="0"/>
    <x v="0"/>
    <x v="5"/>
    <x v="200"/>
    <x v="3"/>
    <x v="2"/>
    <x v="202"/>
  </r>
  <r>
    <x v="1"/>
    <x v="0"/>
    <x v="0"/>
    <x v="62"/>
    <x v="1"/>
    <x v="79"/>
    <x v="1"/>
    <x v="2"/>
    <x v="7"/>
    <x v="201"/>
    <x v="4"/>
    <x v="2"/>
    <x v="203"/>
  </r>
  <r>
    <x v="1"/>
    <x v="0"/>
    <x v="0"/>
    <x v="63"/>
    <x v="12"/>
    <x v="80"/>
    <x v="2"/>
    <x v="1"/>
    <x v="4"/>
    <x v="202"/>
    <x v="4"/>
    <x v="0"/>
    <x v="204"/>
  </r>
  <r>
    <x v="1"/>
    <x v="0"/>
    <x v="0"/>
    <x v="63"/>
    <x v="12"/>
    <x v="80"/>
    <x v="2"/>
    <x v="2"/>
    <x v="7"/>
    <x v="203"/>
    <x v="0"/>
    <x v="0"/>
    <x v="205"/>
  </r>
  <r>
    <x v="1"/>
    <x v="0"/>
    <x v="0"/>
    <x v="63"/>
    <x v="12"/>
    <x v="80"/>
    <x v="2"/>
    <x v="1"/>
    <x v="8"/>
    <x v="204"/>
    <x v="4"/>
    <x v="0"/>
    <x v="206"/>
  </r>
  <r>
    <x v="1"/>
    <x v="0"/>
    <x v="0"/>
    <x v="63"/>
    <x v="12"/>
    <x v="80"/>
    <x v="2"/>
    <x v="1"/>
    <x v="13"/>
    <x v="205"/>
    <x v="6"/>
    <x v="0"/>
    <x v="207"/>
  </r>
  <r>
    <x v="1"/>
    <x v="0"/>
    <x v="0"/>
    <x v="63"/>
    <x v="12"/>
    <x v="80"/>
    <x v="2"/>
    <x v="1"/>
    <x v="4"/>
    <x v="206"/>
    <x v="7"/>
    <x v="0"/>
    <x v="208"/>
  </r>
  <r>
    <x v="0"/>
    <x v="1"/>
    <x v="0"/>
    <x v="61"/>
    <x v="5"/>
    <x v="77"/>
    <x v="2"/>
    <x v="2"/>
    <x v="11"/>
    <x v="207"/>
    <x v="0"/>
    <x v="2"/>
    <x v="209"/>
  </r>
  <r>
    <x v="1"/>
    <x v="1"/>
    <x v="0"/>
    <x v="64"/>
    <x v="24"/>
    <x v="81"/>
    <x v="3"/>
    <x v="1"/>
    <x v="2"/>
    <x v="208"/>
    <x v="0"/>
    <x v="2"/>
    <x v="210"/>
  </r>
  <r>
    <x v="1"/>
    <x v="1"/>
    <x v="0"/>
    <x v="64"/>
    <x v="24"/>
    <x v="81"/>
    <x v="3"/>
    <x v="0"/>
    <x v="0"/>
    <x v="209"/>
    <x v="2"/>
    <x v="5"/>
    <x v="211"/>
  </r>
  <r>
    <x v="1"/>
    <x v="1"/>
    <x v="0"/>
    <x v="64"/>
    <x v="24"/>
    <x v="81"/>
    <x v="3"/>
    <x v="2"/>
    <x v="7"/>
    <x v="210"/>
    <x v="1"/>
    <x v="10"/>
    <x v="212"/>
  </r>
  <r>
    <x v="1"/>
    <x v="1"/>
    <x v="0"/>
    <x v="64"/>
    <x v="24"/>
    <x v="81"/>
    <x v="3"/>
    <x v="2"/>
    <x v="15"/>
    <x v="211"/>
    <x v="6"/>
    <x v="6"/>
    <x v="213"/>
  </r>
  <r>
    <x v="1"/>
    <x v="1"/>
    <x v="0"/>
    <x v="64"/>
    <x v="24"/>
    <x v="81"/>
    <x v="3"/>
    <x v="2"/>
    <x v="11"/>
    <x v="212"/>
    <x v="0"/>
    <x v="2"/>
    <x v="214"/>
  </r>
  <r>
    <x v="1"/>
    <x v="0"/>
    <x v="0"/>
    <x v="1"/>
    <x v="1"/>
    <x v="3"/>
    <x v="1"/>
    <x v="1"/>
    <x v="4"/>
    <x v="213"/>
    <x v="5"/>
    <x v="0"/>
    <x v="215"/>
  </r>
  <r>
    <x v="1"/>
    <x v="0"/>
    <x v="0"/>
    <x v="1"/>
    <x v="1"/>
    <x v="3"/>
    <x v="1"/>
    <x v="2"/>
    <x v="7"/>
    <x v="214"/>
    <x v="1"/>
    <x v="2"/>
    <x v="216"/>
  </r>
  <r>
    <x v="2"/>
    <x v="0"/>
    <x v="0"/>
    <x v="65"/>
    <x v="24"/>
    <x v="82"/>
    <x v="3"/>
    <x v="1"/>
    <x v="13"/>
    <x v="215"/>
    <x v="0"/>
    <x v="2"/>
    <x v="217"/>
  </r>
  <r>
    <x v="2"/>
    <x v="0"/>
    <x v="0"/>
    <x v="65"/>
    <x v="24"/>
    <x v="82"/>
    <x v="3"/>
    <x v="1"/>
    <x v="10"/>
    <x v="216"/>
    <x v="5"/>
    <x v="2"/>
    <x v="218"/>
  </r>
  <r>
    <x v="2"/>
    <x v="0"/>
    <x v="0"/>
    <x v="65"/>
    <x v="24"/>
    <x v="82"/>
    <x v="3"/>
    <x v="1"/>
    <x v="8"/>
    <x v="217"/>
    <x v="4"/>
    <x v="6"/>
    <x v="219"/>
  </r>
  <r>
    <x v="2"/>
    <x v="0"/>
    <x v="0"/>
    <x v="65"/>
    <x v="24"/>
    <x v="82"/>
    <x v="3"/>
    <x v="0"/>
    <x v="5"/>
    <x v="218"/>
    <x v="4"/>
    <x v="2"/>
    <x v="220"/>
  </r>
  <r>
    <x v="2"/>
    <x v="0"/>
    <x v="0"/>
    <x v="65"/>
    <x v="24"/>
    <x v="82"/>
    <x v="3"/>
    <x v="2"/>
    <x v="15"/>
    <x v="219"/>
    <x v="4"/>
    <x v="6"/>
    <x v="221"/>
  </r>
  <r>
    <x v="2"/>
    <x v="0"/>
    <x v="0"/>
    <x v="65"/>
    <x v="24"/>
    <x v="82"/>
    <x v="3"/>
    <x v="1"/>
    <x v="6"/>
    <x v="220"/>
    <x v="0"/>
    <x v="2"/>
    <x v="222"/>
  </r>
  <r>
    <x v="1"/>
    <x v="1"/>
    <x v="0"/>
    <x v="66"/>
    <x v="12"/>
    <x v="83"/>
    <x v="2"/>
    <x v="1"/>
    <x v="6"/>
    <x v="221"/>
    <x v="7"/>
    <x v="0"/>
    <x v="223"/>
  </r>
  <r>
    <x v="1"/>
    <x v="1"/>
    <x v="0"/>
    <x v="66"/>
    <x v="12"/>
    <x v="83"/>
    <x v="2"/>
    <x v="0"/>
    <x v="3"/>
    <x v="222"/>
    <x v="2"/>
    <x v="0"/>
    <x v="224"/>
  </r>
  <r>
    <x v="1"/>
    <x v="1"/>
    <x v="0"/>
    <x v="66"/>
    <x v="12"/>
    <x v="83"/>
    <x v="2"/>
    <x v="1"/>
    <x v="4"/>
    <x v="223"/>
    <x v="7"/>
    <x v="0"/>
    <x v="225"/>
  </r>
  <r>
    <x v="1"/>
    <x v="0"/>
    <x v="0"/>
    <x v="29"/>
    <x v="18"/>
    <x v="84"/>
    <x v="0"/>
    <x v="0"/>
    <x v="1"/>
    <x v="224"/>
    <x v="0"/>
    <x v="2"/>
    <x v="226"/>
  </r>
  <r>
    <x v="1"/>
    <x v="0"/>
    <x v="0"/>
    <x v="29"/>
    <x v="18"/>
    <x v="84"/>
    <x v="0"/>
    <x v="0"/>
    <x v="1"/>
    <x v="225"/>
    <x v="8"/>
    <x v="2"/>
    <x v="227"/>
  </r>
  <r>
    <x v="1"/>
    <x v="1"/>
    <x v="0"/>
    <x v="35"/>
    <x v="3"/>
    <x v="43"/>
    <x v="0"/>
    <x v="1"/>
    <x v="8"/>
    <x v="226"/>
    <x v="3"/>
    <x v="6"/>
    <x v="228"/>
  </r>
  <r>
    <x v="1"/>
    <x v="2"/>
    <x v="0"/>
    <x v="67"/>
    <x v="2"/>
    <x v="85"/>
    <x v="0"/>
    <x v="0"/>
    <x v="3"/>
    <x v="227"/>
    <x v="0"/>
    <x v="1"/>
    <x v="229"/>
  </r>
  <r>
    <x v="1"/>
    <x v="2"/>
    <x v="0"/>
    <x v="67"/>
    <x v="2"/>
    <x v="85"/>
    <x v="0"/>
    <x v="0"/>
    <x v="3"/>
    <x v="228"/>
    <x v="1"/>
    <x v="1"/>
    <x v="230"/>
  </r>
  <r>
    <x v="1"/>
    <x v="2"/>
    <x v="0"/>
    <x v="67"/>
    <x v="2"/>
    <x v="85"/>
    <x v="0"/>
    <x v="1"/>
    <x v="8"/>
    <x v="229"/>
    <x v="0"/>
    <x v="6"/>
    <x v="231"/>
  </r>
  <r>
    <x v="1"/>
    <x v="2"/>
    <x v="0"/>
    <x v="67"/>
    <x v="2"/>
    <x v="85"/>
    <x v="0"/>
    <x v="0"/>
    <x v="5"/>
    <x v="230"/>
    <x v="1"/>
    <x v="2"/>
    <x v="232"/>
  </r>
  <r>
    <x v="1"/>
    <x v="2"/>
    <x v="0"/>
    <x v="67"/>
    <x v="2"/>
    <x v="85"/>
    <x v="0"/>
    <x v="2"/>
    <x v="11"/>
    <x v="231"/>
    <x v="1"/>
    <x v="2"/>
    <x v="233"/>
  </r>
  <r>
    <x v="1"/>
    <x v="1"/>
    <x v="0"/>
    <x v="68"/>
    <x v="1"/>
    <x v="86"/>
    <x v="1"/>
    <x v="1"/>
    <x v="10"/>
    <x v="232"/>
    <x v="0"/>
    <x v="0"/>
    <x v="234"/>
  </r>
  <r>
    <x v="0"/>
    <x v="0"/>
    <x v="0"/>
    <x v="22"/>
    <x v="10"/>
    <x v="26"/>
    <x v="2"/>
    <x v="1"/>
    <x v="10"/>
    <x v="233"/>
    <x v="2"/>
    <x v="2"/>
    <x v="235"/>
  </r>
  <r>
    <x v="0"/>
    <x v="0"/>
    <x v="0"/>
    <x v="22"/>
    <x v="10"/>
    <x v="26"/>
    <x v="2"/>
    <x v="0"/>
    <x v="5"/>
    <x v="234"/>
    <x v="2"/>
    <x v="7"/>
    <x v="236"/>
  </r>
  <r>
    <x v="0"/>
    <x v="0"/>
    <x v="0"/>
    <x v="22"/>
    <x v="10"/>
    <x v="26"/>
    <x v="2"/>
    <x v="0"/>
    <x v="5"/>
    <x v="235"/>
    <x v="1"/>
    <x v="7"/>
    <x v="237"/>
  </r>
  <r>
    <x v="0"/>
    <x v="0"/>
    <x v="0"/>
    <x v="22"/>
    <x v="10"/>
    <x v="26"/>
    <x v="2"/>
    <x v="2"/>
    <x v="7"/>
    <x v="236"/>
    <x v="0"/>
    <x v="2"/>
    <x v="238"/>
  </r>
  <r>
    <x v="0"/>
    <x v="0"/>
    <x v="0"/>
    <x v="22"/>
    <x v="10"/>
    <x v="26"/>
    <x v="2"/>
    <x v="0"/>
    <x v="3"/>
    <x v="237"/>
    <x v="2"/>
    <x v="5"/>
    <x v="239"/>
  </r>
  <r>
    <x v="0"/>
    <x v="0"/>
    <x v="0"/>
    <x v="22"/>
    <x v="10"/>
    <x v="26"/>
    <x v="2"/>
    <x v="0"/>
    <x v="5"/>
    <x v="238"/>
    <x v="1"/>
    <x v="7"/>
    <x v="240"/>
  </r>
  <r>
    <x v="0"/>
    <x v="0"/>
    <x v="0"/>
    <x v="22"/>
    <x v="10"/>
    <x v="26"/>
    <x v="2"/>
    <x v="1"/>
    <x v="6"/>
    <x v="191"/>
    <x v="0"/>
    <x v="2"/>
    <x v="193"/>
  </r>
  <r>
    <x v="0"/>
    <x v="2"/>
    <x v="0"/>
    <x v="69"/>
    <x v="11"/>
    <x v="87"/>
    <x v="2"/>
    <x v="0"/>
    <x v="1"/>
    <x v="239"/>
    <x v="3"/>
    <x v="0"/>
    <x v="241"/>
  </r>
  <r>
    <x v="0"/>
    <x v="2"/>
    <x v="0"/>
    <x v="69"/>
    <x v="11"/>
    <x v="87"/>
    <x v="2"/>
    <x v="1"/>
    <x v="4"/>
    <x v="240"/>
    <x v="0"/>
    <x v="0"/>
    <x v="242"/>
  </r>
  <r>
    <x v="0"/>
    <x v="2"/>
    <x v="0"/>
    <x v="69"/>
    <x v="11"/>
    <x v="87"/>
    <x v="2"/>
    <x v="1"/>
    <x v="10"/>
    <x v="241"/>
    <x v="5"/>
    <x v="0"/>
    <x v="243"/>
  </r>
  <r>
    <x v="0"/>
    <x v="2"/>
    <x v="0"/>
    <x v="69"/>
    <x v="11"/>
    <x v="87"/>
    <x v="2"/>
    <x v="1"/>
    <x v="9"/>
    <x v="242"/>
    <x v="2"/>
    <x v="0"/>
    <x v="244"/>
  </r>
  <r>
    <x v="0"/>
    <x v="2"/>
    <x v="0"/>
    <x v="69"/>
    <x v="11"/>
    <x v="87"/>
    <x v="2"/>
    <x v="1"/>
    <x v="10"/>
    <x v="233"/>
    <x v="4"/>
    <x v="0"/>
    <x v="245"/>
  </r>
  <r>
    <x v="0"/>
    <x v="0"/>
    <x v="0"/>
    <x v="8"/>
    <x v="1"/>
    <x v="9"/>
    <x v="1"/>
    <x v="0"/>
    <x v="1"/>
    <x v="243"/>
    <x v="0"/>
    <x v="2"/>
    <x v="246"/>
  </r>
  <r>
    <x v="1"/>
    <x v="0"/>
    <x v="0"/>
    <x v="70"/>
    <x v="1"/>
    <x v="88"/>
    <x v="1"/>
    <x v="1"/>
    <x v="10"/>
    <x v="244"/>
    <x v="7"/>
    <x v="0"/>
    <x v="247"/>
  </r>
  <r>
    <x v="1"/>
    <x v="0"/>
    <x v="0"/>
    <x v="70"/>
    <x v="1"/>
    <x v="88"/>
    <x v="1"/>
    <x v="2"/>
    <x v="11"/>
    <x v="245"/>
    <x v="11"/>
    <x v="0"/>
    <x v="248"/>
  </r>
  <r>
    <x v="2"/>
    <x v="0"/>
    <x v="0"/>
    <x v="20"/>
    <x v="15"/>
    <x v="23"/>
    <x v="3"/>
    <x v="1"/>
    <x v="4"/>
    <x v="246"/>
    <x v="5"/>
    <x v="0"/>
    <x v="249"/>
  </r>
  <r>
    <x v="2"/>
    <x v="0"/>
    <x v="0"/>
    <x v="20"/>
    <x v="15"/>
    <x v="23"/>
    <x v="3"/>
    <x v="1"/>
    <x v="12"/>
    <x v="247"/>
    <x v="4"/>
    <x v="0"/>
    <x v="250"/>
  </r>
  <r>
    <x v="1"/>
    <x v="1"/>
    <x v="0"/>
    <x v="22"/>
    <x v="10"/>
    <x v="36"/>
    <x v="2"/>
    <x v="0"/>
    <x v="5"/>
    <x v="248"/>
    <x v="6"/>
    <x v="7"/>
    <x v="251"/>
  </r>
  <r>
    <x v="1"/>
    <x v="1"/>
    <x v="0"/>
    <x v="22"/>
    <x v="10"/>
    <x v="36"/>
    <x v="2"/>
    <x v="1"/>
    <x v="4"/>
    <x v="249"/>
    <x v="0"/>
    <x v="2"/>
    <x v="252"/>
  </r>
  <r>
    <x v="1"/>
    <x v="1"/>
    <x v="0"/>
    <x v="22"/>
    <x v="10"/>
    <x v="36"/>
    <x v="2"/>
    <x v="1"/>
    <x v="4"/>
    <x v="250"/>
    <x v="2"/>
    <x v="2"/>
    <x v="253"/>
  </r>
  <r>
    <x v="1"/>
    <x v="1"/>
    <x v="0"/>
    <x v="22"/>
    <x v="10"/>
    <x v="36"/>
    <x v="2"/>
    <x v="2"/>
    <x v="7"/>
    <x v="251"/>
    <x v="5"/>
    <x v="2"/>
    <x v="254"/>
  </r>
  <r>
    <x v="0"/>
    <x v="0"/>
    <x v="0"/>
    <x v="20"/>
    <x v="15"/>
    <x v="29"/>
    <x v="3"/>
    <x v="2"/>
    <x v="11"/>
    <x v="252"/>
    <x v="1"/>
    <x v="0"/>
    <x v="255"/>
  </r>
  <r>
    <x v="0"/>
    <x v="0"/>
    <x v="0"/>
    <x v="20"/>
    <x v="15"/>
    <x v="29"/>
    <x v="3"/>
    <x v="1"/>
    <x v="4"/>
    <x v="253"/>
    <x v="1"/>
    <x v="0"/>
    <x v="256"/>
  </r>
  <r>
    <x v="0"/>
    <x v="0"/>
    <x v="0"/>
    <x v="20"/>
    <x v="15"/>
    <x v="29"/>
    <x v="3"/>
    <x v="1"/>
    <x v="8"/>
    <x v="254"/>
    <x v="2"/>
    <x v="2"/>
    <x v="257"/>
  </r>
  <r>
    <x v="1"/>
    <x v="1"/>
    <x v="0"/>
    <x v="45"/>
    <x v="5"/>
    <x v="89"/>
    <x v="2"/>
    <x v="1"/>
    <x v="9"/>
    <x v="255"/>
    <x v="0"/>
    <x v="3"/>
    <x v="258"/>
  </r>
  <r>
    <x v="0"/>
    <x v="1"/>
    <x v="0"/>
    <x v="12"/>
    <x v="5"/>
    <x v="66"/>
    <x v="2"/>
    <x v="2"/>
    <x v="15"/>
    <x v="256"/>
    <x v="1"/>
    <x v="10"/>
    <x v="259"/>
  </r>
  <r>
    <x v="0"/>
    <x v="1"/>
    <x v="0"/>
    <x v="12"/>
    <x v="5"/>
    <x v="66"/>
    <x v="2"/>
    <x v="2"/>
    <x v="15"/>
    <x v="257"/>
    <x v="3"/>
    <x v="10"/>
    <x v="260"/>
  </r>
  <r>
    <x v="1"/>
    <x v="0"/>
    <x v="0"/>
    <x v="22"/>
    <x v="10"/>
    <x v="26"/>
    <x v="2"/>
    <x v="2"/>
    <x v="7"/>
    <x v="258"/>
    <x v="4"/>
    <x v="2"/>
    <x v="261"/>
  </r>
  <r>
    <x v="1"/>
    <x v="0"/>
    <x v="0"/>
    <x v="71"/>
    <x v="1"/>
    <x v="90"/>
    <x v="1"/>
    <x v="2"/>
    <x v="11"/>
    <x v="259"/>
    <x v="0"/>
    <x v="0"/>
    <x v="262"/>
  </r>
  <r>
    <x v="1"/>
    <x v="1"/>
    <x v="0"/>
    <x v="72"/>
    <x v="3"/>
    <x v="91"/>
    <x v="0"/>
    <x v="1"/>
    <x v="6"/>
    <x v="260"/>
    <x v="1"/>
    <x v="2"/>
    <x v="263"/>
  </r>
  <r>
    <x v="1"/>
    <x v="0"/>
    <x v="0"/>
    <x v="73"/>
    <x v="30"/>
    <x v="92"/>
    <x v="3"/>
    <x v="1"/>
    <x v="13"/>
    <x v="261"/>
    <x v="5"/>
    <x v="0"/>
    <x v="264"/>
  </r>
  <r>
    <x v="1"/>
    <x v="1"/>
    <x v="0"/>
    <x v="74"/>
    <x v="24"/>
    <x v="93"/>
    <x v="3"/>
    <x v="1"/>
    <x v="4"/>
    <x v="262"/>
    <x v="7"/>
    <x v="2"/>
    <x v="265"/>
  </r>
  <r>
    <x v="1"/>
    <x v="1"/>
    <x v="0"/>
    <x v="74"/>
    <x v="24"/>
    <x v="93"/>
    <x v="3"/>
    <x v="1"/>
    <x v="12"/>
    <x v="263"/>
    <x v="1"/>
    <x v="2"/>
    <x v="266"/>
  </r>
  <r>
    <x v="0"/>
    <x v="1"/>
    <x v="0"/>
    <x v="8"/>
    <x v="1"/>
    <x v="94"/>
    <x v="1"/>
    <x v="1"/>
    <x v="4"/>
    <x v="264"/>
    <x v="4"/>
    <x v="0"/>
    <x v="267"/>
  </r>
  <r>
    <x v="2"/>
    <x v="0"/>
    <x v="0"/>
    <x v="8"/>
    <x v="1"/>
    <x v="9"/>
    <x v="1"/>
    <x v="2"/>
    <x v="11"/>
    <x v="265"/>
    <x v="3"/>
    <x v="0"/>
    <x v="268"/>
  </r>
  <r>
    <x v="2"/>
    <x v="0"/>
    <x v="0"/>
    <x v="8"/>
    <x v="1"/>
    <x v="9"/>
    <x v="1"/>
    <x v="0"/>
    <x v="5"/>
    <x v="266"/>
    <x v="1"/>
    <x v="0"/>
    <x v="269"/>
  </r>
  <r>
    <x v="2"/>
    <x v="0"/>
    <x v="0"/>
    <x v="8"/>
    <x v="1"/>
    <x v="9"/>
    <x v="1"/>
    <x v="1"/>
    <x v="8"/>
    <x v="267"/>
    <x v="1"/>
    <x v="2"/>
    <x v="270"/>
  </r>
  <r>
    <x v="2"/>
    <x v="1"/>
    <x v="0"/>
    <x v="75"/>
    <x v="1"/>
    <x v="95"/>
    <x v="1"/>
    <x v="1"/>
    <x v="10"/>
    <x v="138"/>
    <x v="0"/>
    <x v="0"/>
    <x v="271"/>
  </r>
  <r>
    <x v="2"/>
    <x v="1"/>
    <x v="0"/>
    <x v="75"/>
    <x v="1"/>
    <x v="95"/>
    <x v="1"/>
    <x v="1"/>
    <x v="6"/>
    <x v="156"/>
    <x v="7"/>
    <x v="0"/>
    <x v="272"/>
  </r>
  <r>
    <x v="1"/>
    <x v="1"/>
    <x v="0"/>
    <x v="10"/>
    <x v="9"/>
    <x v="11"/>
    <x v="3"/>
    <x v="1"/>
    <x v="10"/>
    <x v="25"/>
    <x v="0"/>
    <x v="2"/>
    <x v="273"/>
  </r>
  <r>
    <x v="1"/>
    <x v="1"/>
    <x v="0"/>
    <x v="10"/>
    <x v="9"/>
    <x v="11"/>
    <x v="3"/>
    <x v="1"/>
    <x v="10"/>
    <x v="268"/>
    <x v="4"/>
    <x v="2"/>
    <x v="274"/>
  </r>
  <r>
    <x v="1"/>
    <x v="1"/>
    <x v="0"/>
    <x v="10"/>
    <x v="9"/>
    <x v="11"/>
    <x v="3"/>
    <x v="1"/>
    <x v="4"/>
    <x v="269"/>
    <x v="5"/>
    <x v="2"/>
    <x v="275"/>
  </r>
  <r>
    <x v="1"/>
    <x v="1"/>
    <x v="0"/>
    <x v="10"/>
    <x v="9"/>
    <x v="11"/>
    <x v="3"/>
    <x v="1"/>
    <x v="2"/>
    <x v="270"/>
    <x v="1"/>
    <x v="2"/>
    <x v="276"/>
  </r>
  <r>
    <x v="0"/>
    <x v="0"/>
    <x v="0"/>
    <x v="12"/>
    <x v="5"/>
    <x v="32"/>
    <x v="2"/>
    <x v="1"/>
    <x v="8"/>
    <x v="271"/>
    <x v="2"/>
    <x v="3"/>
    <x v="277"/>
  </r>
  <r>
    <x v="0"/>
    <x v="0"/>
    <x v="0"/>
    <x v="12"/>
    <x v="5"/>
    <x v="32"/>
    <x v="2"/>
    <x v="2"/>
    <x v="7"/>
    <x v="272"/>
    <x v="3"/>
    <x v="2"/>
    <x v="278"/>
  </r>
  <r>
    <x v="1"/>
    <x v="0"/>
    <x v="0"/>
    <x v="1"/>
    <x v="1"/>
    <x v="25"/>
    <x v="1"/>
    <x v="0"/>
    <x v="3"/>
    <x v="273"/>
    <x v="2"/>
    <x v="2"/>
    <x v="279"/>
  </r>
  <r>
    <x v="1"/>
    <x v="0"/>
    <x v="0"/>
    <x v="32"/>
    <x v="21"/>
    <x v="40"/>
    <x v="1"/>
    <x v="1"/>
    <x v="10"/>
    <x v="274"/>
    <x v="2"/>
    <x v="2"/>
    <x v="280"/>
  </r>
  <r>
    <x v="1"/>
    <x v="0"/>
    <x v="0"/>
    <x v="32"/>
    <x v="21"/>
    <x v="40"/>
    <x v="1"/>
    <x v="2"/>
    <x v="11"/>
    <x v="275"/>
    <x v="2"/>
    <x v="2"/>
    <x v="281"/>
  </r>
  <r>
    <x v="1"/>
    <x v="0"/>
    <x v="0"/>
    <x v="32"/>
    <x v="21"/>
    <x v="40"/>
    <x v="1"/>
    <x v="1"/>
    <x v="10"/>
    <x v="276"/>
    <x v="5"/>
    <x v="2"/>
    <x v="282"/>
  </r>
  <r>
    <x v="0"/>
    <x v="1"/>
    <x v="0"/>
    <x v="76"/>
    <x v="2"/>
    <x v="96"/>
    <x v="0"/>
    <x v="1"/>
    <x v="8"/>
    <x v="277"/>
    <x v="3"/>
    <x v="6"/>
    <x v="283"/>
  </r>
  <r>
    <x v="0"/>
    <x v="1"/>
    <x v="0"/>
    <x v="76"/>
    <x v="2"/>
    <x v="96"/>
    <x v="0"/>
    <x v="1"/>
    <x v="9"/>
    <x v="278"/>
    <x v="0"/>
    <x v="2"/>
    <x v="284"/>
  </r>
  <r>
    <x v="0"/>
    <x v="1"/>
    <x v="0"/>
    <x v="76"/>
    <x v="2"/>
    <x v="96"/>
    <x v="0"/>
    <x v="1"/>
    <x v="14"/>
    <x v="279"/>
    <x v="2"/>
    <x v="2"/>
    <x v="285"/>
  </r>
  <r>
    <x v="0"/>
    <x v="2"/>
    <x v="0"/>
    <x v="38"/>
    <x v="24"/>
    <x v="47"/>
    <x v="3"/>
    <x v="1"/>
    <x v="13"/>
    <x v="280"/>
    <x v="3"/>
    <x v="2"/>
    <x v="286"/>
  </r>
  <r>
    <x v="0"/>
    <x v="2"/>
    <x v="0"/>
    <x v="38"/>
    <x v="24"/>
    <x v="47"/>
    <x v="3"/>
    <x v="1"/>
    <x v="2"/>
    <x v="281"/>
    <x v="8"/>
    <x v="2"/>
    <x v="287"/>
  </r>
  <r>
    <x v="0"/>
    <x v="2"/>
    <x v="0"/>
    <x v="38"/>
    <x v="24"/>
    <x v="47"/>
    <x v="3"/>
    <x v="2"/>
    <x v="11"/>
    <x v="282"/>
    <x v="0"/>
    <x v="2"/>
    <x v="288"/>
  </r>
  <r>
    <x v="0"/>
    <x v="2"/>
    <x v="0"/>
    <x v="38"/>
    <x v="24"/>
    <x v="47"/>
    <x v="3"/>
    <x v="0"/>
    <x v="0"/>
    <x v="283"/>
    <x v="1"/>
    <x v="5"/>
    <x v="289"/>
  </r>
  <r>
    <x v="2"/>
    <x v="1"/>
    <x v="0"/>
    <x v="77"/>
    <x v="22"/>
    <x v="97"/>
    <x v="1"/>
    <x v="0"/>
    <x v="5"/>
    <x v="284"/>
    <x v="8"/>
    <x v="2"/>
    <x v="290"/>
  </r>
  <r>
    <x v="2"/>
    <x v="1"/>
    <x v="0"/>
    <x v="77"/>
    <x v="22"/>
    <x v="97"/>
    <x v="1"/>
    <x v="0"/>
    <x v="1"/>
    <x v="285"/>
    <x v="1"/>
    <x v="2"/>
    <x v="291"/>
  </r>
  <r>
    <x v="2"/>
    <x v="1"/>
    <x v="0"/>
    <x v="77"/>
    <x v="22"/>
    <x v="97"/>
    <x v="1"/>
    <x v="0"/>
    <x v="5"/>
    <x v="286"/>
    <x v="1"/>
    <x v="2"/>
    <x v="292"/>
  </r>
  <r>
    <x v="2"/>
    <x v="1"/>
    <x v="0"/>
    <x v="77"/>
    <x v="22"/>
    <x v="97"/>
    <x v="1"/>
    <x v="1"/>
    <x v="8"/>
    <x v="287"/>
    <x v="2"/>
    <x v="6"/>
    <x v="293"/>
  </r>
  <r>
    <x v="2"/>
    <x v="1"/>
    <x v="0"/>
    <x v="77"/>
    <x v="22"/>
    <x v="97"/>
    <x v="1"/>
    <x v="1"/>
    <x v="13"/>
    <x v="288"/>
    <x v="1"/>
    <x v="2"/>
    <x v="294"/>
  </r>
  <r>
    <x v="1"/>
    <x v="1"/>
    <x v="0"/>
    <x v="78"/>
    <x v="30"/>
    <x v="98"/>
    <x v="3"/>
    <x v="1"/>
    <x v="10"/>
    <x v="56"/>
    <x v="2"/>
    <x v="0"/>
    <x v="56"/>
  </r>
  <r>
    <x v="1"/>
    <x v="1"/>
    <x v="0"/>
    <x v="78"/>
    <x v="30"/>
    <x v="98"/>
    <x v="3"/>
    <x v="1"/>
    <x v="4"/>
    <x v="289"/>
    <x v="8"/>
    <x v="0"/>
    <x v="295"/>
  </r>
  <r>
    <x v="1"/>
    <x v="1"/>
    <x v="0"/>
    <x v="78"/>
    <x v="30"/>
    <x v="98"/>
    <x v="3"/>
    <x v="1"/>
    <x v="10"/>
    <x v="290"/>
    <x v="1"/>
    <x v="0"/>
    <x v="296"/>
  </r>
  <r>
    <x v="1"/>
    <x v="1"/>
    <x v="0"/>
    <x v="78"/>
    <x v="30"/>
    <x v="98"/>
    <x v="3"/>
    <x v="0"/>
    <x v="5"/>
    <x v="291"/>
    <x v="4"/>
    <x v="0"/>
    <x v="297"/>
  </r>
  <r>
    <x v="1"/>
    <x v="1"/>
    <x v="0"/>
    <x v="78"/>
    <x v="30"/>
    <x v="98"/>
    <x v="3"/>
    <x v="1"/>
    <x v="8"/>
    <x v="190"/>
    <x v="7"/>
    <x v="0"/>
    <x v="298"/>
  </r>
  <r>
    <x v="1"/>
    <x v="0"/>
    <x v="0"/>
    <x v="22"/>
    <x v="10"/>
    <x v="36"/>
    <x v="2"/>
    <x v="0"/>
    <x v="3"/>
    <x v="292"/>
    <x v="1"/>
    <x v="5"/>
    <x v="299"/>
  </r>
  <r>
    <x v="0"/>
    <x v="1"/>
    <x v="0"/>
    <x v="20"/>
    <x v="15"/>
    <x v="23"/>
    <x v="3"/>
    <x v="0"/>
    <x v="5"/>
    <x v="293"/>
    <x v="0"/>
    <x v="0"/>
    <x v="300"/>
  </r>
  <r>
    <x v="1"/>
    <x v="1"/>
    <x v="0"/>
    <x v="79"/>
    <x v="12"/>
    <x v="99"/>
    <x v="2"/>
    <x v="1"/>
    <x v="6"/>
    <x v="294"/>
    <x v="1"/>
    <x v="0"/>
    <x v="301"/>
  </r>
  <r>
    <x v="1"/>
    <x v="2"/>
    <x v="0"/>
    <x v="80"/>
    <x v="30"/>
    <x v="100"/>
    <x v="3"/>
    <x v="1"/>
    <x v="8"/>
    <x v="295"/>
    <x v="1"/>
    <x v="0"/>
    <x v="302"/>
  </r>
  <r>
    <x v="1"/>
    <x v="2"/>
    <x v="0"/>
    <x v="80"/>
    <x v="30"/>
    <x v="100"/>
    <x v="3"/>
    <x v="1"/>
    <x v="6"/>
    <x v="296"/>
    <x v="5"/>
    <x v="0"/>
    <x v="303"/>
  </r>
  <r>
    <x v="2"/>
    <x v="0"/>
    <x v="0"/>
    <x v="81"/>
    <x v="17"/>
    <x v="101"/>
    <x v="0"/>
    <x v="1"/>
    <x v="6"/>
    <x v="297"/>
    <x v="7"/>
    <x v="0"/>
    <x v="304"/>
  </r>
  <r>
    <x v="0"/>
    <x v="1"/>
    <x v="0"/>
    <x v="82"/>
    <x v="22"/>
    <x v="102"/>
    <x v="1"/>
    <x v="0"/>
    <x v="5"/>
    <x v="298"/>
    <x v="4"/>
    <x v="2"/>
    <x v="305"/>
  </r>
  <r>
    <x v="0"/>
    <x v="1"/>
    <x v="0"/>
    <x v="82"/>
    <x v="22"/>
    <x v="102"/>
    <x v="1"/>
    <x v="0"/>
    <x v="1"/>
    <x v="299"/>
    <x v="0"/>
    <x v="2"/>
    <x v="306"/>
  </r>
  <r>
    <x v="0"/>
    <x v="1"/>
    <x v="0"/>
    <x v="82"/>
    <x v="22"/>
    <x v="102"/>
    <x v="1"/>
    <x v="0"/>
    <x v="5"/>
    <x v="300"/>
    <x v="7"/>
    <x v="2"/>
    <x v="307"/>
  </r>
  <r>
    <x v="0"/>
    <x v="1"/>
    <x v="0"/>
    <x v="82"/>
    <x v="22"/>
    <x v="102"/>
    <x v="1"/>
    <x v="1"/>
    <x v="2"/>
    <x v="301"/>
    <x v="1"/>
    <x v="2"/>
    <x v="308"/>
  </r>
  <r>
    <x v="1"/>
    <x v="1"/>
    <x v="0"/>
    <x v="83"/>
    <x v="30"/>
    <x v="103"/>
    <x v="3"/>
    <x v="0"/>
    <x v="5"/>
    <x v="302"/>
    <x v="1"/>
    <x v="0"/>
    <x v="309"/>
  </r>
  <r>
    <x v="1"/>
    <x v="1"/>
    <x v="0"/>
    <x v="84"/>
    <x v="2"/>
    <x v="104"/>
    <x v="0"/>
    <x v="2"/>
    <x v="7"/>
    <x v="303"/>
    <x v="0"/>
    <x v="2"/>
    <x v="310"/>
  </r>
  <r>
    <x v="1"/>
    <x v="1"/>
    <x v="0"/>
    <x v="84"/>
    <x v="2"/>
    <x v="104"/>
    <x v="0"/>
    <x v="1"/>
    <x v="10"/>
    <x v="12"/>
    <x v="1"/>
    <x v="2"/>
    <x v="12"/>
  </r>
  <r>
    <x v="2"/>
    <x v="1"/>
    <x v="0"/>
    <x v="10"/>
    <x v="9"/>
    <x v="105"/>
    <x v="3"/>
    <x v="1"/>
    <x v="6"/>
    <x v="304"/>
    <x v="4"/>
    <x v="2"/>
    <x v="311"/>
  </r>
  <r>
    <x v="1"/>
    <x v="2"/>
    <x v="0"/>
    <x v="20"/>
    <x v="15"/>
    <x v="23"/>
    <x v="3"/>
    <x v="0"/>
    <x v="1"/>
    <x v="305"/>
    <x v="7"/>
    <x v="9"/>
    <x v="312"/>
  </r>
  <r>
    <x v="1"/>
    <x v="2"/>
    <x v="0"/>
    <x v="20"/>
    <x v="15"/>
    <x v="23"/>
    <x v="3"/>
    <x v="2"/>
    <x v="15"/>
    <x v="306"/>
    <x v="0"/>
    <x v="0"/>
    <x v="313"/>
  </r>
  <r>
    <x v="1"/>
    <x v="2"/>
    <x v="0"/>
    <x v="20"/>
    <x v="15"/>
    <x v="23"/>
    <x v="3"/>
    <x v="2"/>
    <x v="7"/>
    <x v="307"/>
    <x v="5"/>
    <x v="0"/>
    <x v="314"/>
  </r>
  <r>
    <x v="1"/>
    <x v="2"/>
    <x v="0"/>
    <x v="20"/>
    <x v="15"/>
    <x v="23"/>
    <x v="3"/>
    <x v="2"/>
    <x v="11"/>
    <x v="308"/>
    <x v="4"/>
    <x v="0"/>
    <x v="315"/>
  </r>
  <r>
    <x v="1"/>
    <x v="2"/>
    <x v="0"/>
    <x v="20"/>
    <x v="15"/>
    <x v="23"/>
    <x v="3"/>
    <x v="1"/>
    <x v="4"/>
    <x v="309"/>
    <x v="7"/>
    <x v="0"/>
    <x v="316"/>
  </r>
  <r>
    <x v="1"/>
    <x v="1"/>
    <x v="0"/>
    <x v="85"/>
    <x v="1"/>
    <x v="106"/>
    <x v="1"/>
    <x v="1"/>
    <x v="13"/>
    <x v="181"/>
    <x v="0"/>
    <x v="0"/>
    <x v="317"/>
  </r>
  <r>
    <x v="1"/>
    <x v="1"/>
    <x v="0"/>
    <x v="86"/>
    <x v="1"/>
    <x v="107"/>
    <x v="1"/>
    <x v="1"/>
    <x v="8"/>
    <x v="310"/>
    <x v="5"/>
    <x v="2"/>
    <x v="318"/>
  </r>
  <r>
    <x v="1"/>
    <x v="1"/>
    <x v="0"/>
    <x v="86"/>
    <x v="1"/>
    <x v="107"/>
    <x v="1"/>
    <x v="2"/>
    <x v="11"/>
    <x v="311"/>
    <x v="7"/>
    <x v="0"/>
    <x v="319"/>
  </r>
  <r>
    <x v="0"/>
    <x v="1"/>
    <x v="0"/>
    <x v="87"/>
    <x v="18"/>
    <x v="108"/>
    <x v="0"/>
    <x v="0"/>
    <x v="5"/>
    <x v="312"/>
    <x v="7"/>
    <x v="2"/>
    <x v="320"/>
  </r>
  <r>
    <x v="2"/>
    <x v="0"/>
    <x v="0"/>
    <x v="10"/>
    <x v="9"/>
    <x v="105"/>
    <x v="3"/>
    <x v="2"/>
    <x v="7"/>
    <x v="313"/>
    <x v="1"/>
    <x v="10"/>
    <x v="321"/>
  </r>
  <r>
    <x v="2"/>
    <x v="0"/>
    <x v="0"/>
    <x v="10"/>
    <x v="9"/>
    <x v="105"/>
    <x v="3"/>
    <x v="1"/>
    <x v="4"/>
    <x v="314"/>
    <x v="0"/>
    <x v="2"/>
    <x v="322"/>
  </r>
  <r>
    <x v="2"/>
    <x v="0"/>
    <x v="0"/>
    <x v="10"/>
    <x v="9"/>
    <x v="105"/>
    <x v="3"/>
    <x v="0"/>
    <x v="1"/>
    <x v="315"/>
    <x v="4"/>
    <x v="4"/>
    <x v="323"/>
  </r>
  <r>
    <x v="2"/>
    <x v="0"/>
    <x v="0"/>
    <x v="10"/>
    <x v="9"/>
    <x v="105"/>
    <x v="3"/>
    <x v="1"/>
    <x v="2"/>
    <x v="316"/>
    <x v="12"/>
    <x v="2"/>
    <x v="324"/>
  </r>
  <r>
    <x v="2"/>
    <x v="0"/>
    <x v="0"/>
    <x v="10"/>
    <x v="9"/>
    <x v="105"/>
    <x v="3"/>
    <x v="1"/>
    <x v="8"/>
    <x v="317"/>
    <x v="5"/>
    <x v="6"/>
    <x v="325"/>
  </r>
  <r>
    <x v="0"/>
    <x v="0"/>
    <x v="0"/>
    <x v="10"/>
    <x v="9"/>
    <x v="63"/>
    <x v="3"/>
    <x v="2"/>
    <x v="7"/>
    <x v="137"/>
    <x v="0"/>
    <x v="10"/>
    <x v="326"/>
  </r>
  <r>
    <x v="0"/>
    <x v="0"/>
    <x v="0"/>
    <x v="10"/>
    <x v="9"/>
    <x v="63"/>
    <x v="3"/>
    <x v="1"/>
    <x v="8"/>
    <x v="318"/>
    <x v="0"/>
    <x v="6"/>
    <x v="327"/>
  </r>
  <r>
    <x v="0"/>
    <x v="0"/>
    <x v="0"/>
    <x v="10"/>
    <x v="9"/>
    <x v="63"/>
    <x v="3"/>
    <x v="1"/>
    <x v="8"/>
    <x v="319"/>
    <x v="1"/>
    <x v="6"/>
    <x v="328"/>
  </r>
  <r>
    <x v="0"/>
    <x v="0"/>
    <x v="0"/>
    <x v="1"/>
    <x v="1"/>
    <x v="62"/>
    <x v="1"/>
    <x v="1"/>
    <x v="8"/>
    <x v="320"/>
    <x v="7"/>
    <x v="2"/>
    <x v="329"/>
  </r>
  <r>
    <x v="0"/>
    <x v="0"/>
    <x v="0"/>
    <x v="1"/>
    <x v="1"/>
    <x v="62"/>
    <x v="1"/>
    <x v="2"/>
    <x v="16"/>
    <x v="321"/>
    <x v="0"/>
    <x v="2"/>
    <x v="330"/>
  </r>
  <r>
    <x v="0"/>
    <x v="0"/>
    <x v="0"/>
    <x v="1"/>
    <x v="1"/>
    <x v="62"/>
    <x v="1"/>
    <x v="1"/>
    <x v="8"/>
    <x v="322"/>
    <x v="4"/>
    <x v="2"/>
    <x v="331"/>
  </r>
  <r>
    <x v="1"/>
    <x v="1"/>
    <x v="0"/>
    <x v="8"/>
    <x v="1"/>
    <x v="34"/>
    <x v="1"/>
    <x v="1"/>
    <x v="8"/>
    <x v="323"/>
    <x v="0"/>
    <x v="2"/>
    <x v="332"/>
  </r>
  <r>
    <x v="1"/>
    <x v="1"/>
    <x v="0"/>
    <x v="8"/>
    <x v="1"/>
    <x v="34"/>
    <x v="1"/>
    <x v="0"/>
    <x v="3"/>
    <x v="324"/>
    <x v="1"/>
    <x v="2"/>
    <x v="333"/>
  </r>
  <r>
    <x v="0"/>
    <x v="0"/>
    <x v="0"/>
    <x v="88"/>
    <x v="7"/>
    <x v="109"/>
    <x v="1"/>
    <x v="1"/>
    <x v="13"/>
    <x v="325"/>
    <x v="4"/>
    <x v="0"/>
    <x v="334"/>
  </r>
  <r>
    <x v="0"/>
    <x v="1"/>
    <x v="0"/>
    <x v="10"/>
    <x v="9"/>
    <x v="11"/>
    <x v="3"/>
    <x v="1"/>
    <x v="6"/>
    <x v="326"/>
    <x v="4"/>
    <x v="2"/>
    <x v="335"/>
  </r>
  <r>
    <x v="0"/>
    <x v="1"/>
    <x v="0"/>
    <x v="10"/>
    <x v="9"/>
    <x v="11"/>
    <x v="3"/>
    <x v="1"/>
    <x v="8"/>
    <x v="327"/>
    <x v="12"/>
    <x v="6"/>
    <x v="336"/>
  </r>
  <r>
    <x v="0"/>
    <x v="1"/>
    <x v="0"/>
    <x v="10"/>
    <x v="9"/>
    <x v="11"/>
    <x v="3"/>
    <x v="1"/>
    <x v="13"/>
    <x v="328"/>
    <x v="11"/>
    <x v="2"/>
    <x v="337"/>
  </r>
  <r>
    <x v="0"/>
    <x v="1"/>
    <x v="0"/>
    <x v="10"/>
    <x v="9"/>
    <x v="11"/>
    <x v="3"/>
    <x v="2"/>
    <x v="7"/>
    <x v="329"/>
    <x v="13"/>
    <x v="10"/>
    <x v="338"/>
  </r>
  <r>
    <x v="1"/>
    <x v="0"/>
    <x v="0"/>
    <x v="89"/>
    <x v="5"/>
    <x v="110"/>
    <x v="2"/>
    <x v="1"/>
    <x v="4"/>
    <x v="330"/>
    <x v="4"/>
    <x v="2"/>
    <x v="339"/>
  </r>
  <r>
    <x v="1"/>
    <x v="0"/>
    <x v="0"/>
    <x v="8"/>
    <x v="1"/>
    <x v="34"/>
    <x v="1"/>
    <x v="2"/>
    <x v="7"/>
    <x v="331"/>
    <x v="1"/>
    <x v="2"/>
    <x v="340"/>
  </r>
  <r>
    <x v="1"/>
    <x v="0"/>
    <x v="0"/>
    <x v="90"/>
    <x v="31"/>
    <x v="111"/>
    <x v="3"/>
    <x v="1"/>
    <x v="6"/>
    <x v="261"/>
    <x v="1"/>
    <x v="0"/>
    <x v="341"/>
  </r>
  <r>
    <x v="1"/>
    <x v="0"/>
    <x v="0"/>
    <x v="90"/>
    <x v="31"/>
    <x v="111"/>
    <x v="3"/>
    <x v="1"/>
    <x v="10"/>
    <x v="332"/>
    <x v="0"/>
    <x v="0"/>
    <x v="342"/>
  </r>
  <r>
    <x v="1"/>
    <x v="0"/>
    <x v="0"/>
    <x v="90"/>
    <x v="31"/>
    <x v="111"/>
    <x v="3"/>
    <x v="1"/>
    <x v="6"/>
    <x v="91"/>
    <x v="0"/>
    <x v="0"/>
    <x v="343"/>
  </r>
  <r>
    <x v="2"/>
    <x v="2"/>
    <x v="0"/>
    <x v="20"/>
    <x v="15"/>
    <x v="29"/>
    <x v="3"/>
    <x v="2"/>
    <x v="11"/>
    <x v="333"/>
    <x v="7"/>
    <x v="0"/>
    <x v="344"/>
  </r>
  <r>
    <x v="2"/>
    <x v="2"/>
    <x v="0"/>
    <x v="20"/>
    <x v="15"/>
    <x v="29"/>
    <x v="3"/>
    <x v="1"/>
    <x v="10"/>
    <x v="332"/>
    <x v="0"/>
    <x v="0"/>
    <x v="342"/>
  </r>
  <r>
    <x v="2"/>
    <x v="2"/>
    <x v="0"/>
    <x v="20"/>
    <x v="15"/>
    <x v="29"/>
    <x v="3"/>
    <x v="1"/>
    <x v="8"/>
    <x v="334"/>
    <x v="7"/>
    <x v="2"/>
    <x v="345"/>
  </r>
  <r>
    <x v="2"/>
    <x v="2"/>
    <x v="0"/>
    <x v="20"/>
    <x v="15"/>
    <x v="29"/>
    <x v="3"/>
    <x v="1"/>
    <x v="10"/>
    <x v="335"/>
    <x v="4"/>
    <x v="0"/>
    <x v="346"/>
  </r>
  <r>
    <x v="2"/>
    <x v="2"/>
    <x v="0"/>
    <x v="20"/>
    <x v="15"/>
    <x v="29"/>
    <x v="3"/>
    <x v="1"/>
    <x v="8"/>
    <x v="336"/>
    <x v="4"/>
    <x v="2"/>
    <x v="347"/>
  </r>
  <r>
    <x v="1"/>
    <x v="0"/>
    <x v="0"/>
    <x v="20"/>
    <x v="15"/>
    <x v="45"/>
    <x v="3"/>
    <x v="0"/>
    <x v="0"/>
    <x v="337"/>
    <x v="5"/>
    <x v="2"/>
    <x v="348"/>
  </r>
  <r>
    <x v="1"/>
    <x v="0"/>
    <x v="0"/>
    <x v="20"/>
    <x v="15"/>
    <x v="45"/>
    <x v="3"/>
    <x v="1"/>
    <x v="12"/>
    <x v="338"/>
    <x v="0"/>
    <x v="0"/>
    <x v="349"/>
  </r>
  <r>
    <x v="1"/>
    <x v="0"/>
    <x v="0"/>
    <x v="20"/>
    <x v="15"/>
    <x v="45"/>
    <x v="3"/>
    <x v="1"/>
    <x v="6"/>
    <x v="339"/>
    <x v="4"/>
    <x v="0"/>
    <x v="350"/>
  </r>
  <r>
    <x v="1"/>
    <x v="0"/>
    <x v="0"/>
    <x v="20"/>
    <x v="15"/>
    <x v="45"/>
    <x v="3"/>
    <x v="1"/>
    <x v="10"/>
    <x v="340"/>
    <x v="2"/>
    <x v="0"/>
    <x v="351"/>
  </r>
  <r>
    <x v="1"/>
    <x v="1"/>
    <x v="0"/>
    <x v="35"/>
    <x v="3"/>
    <x v="43"/>
    <x v="0"/>
    <x v="1"/>
    <x v="10"/>
    <x v="341"/>
    <x v="2"/>
    <x v="2"/>
    <x v="352"/>
  </r>
  <r>
    <x v="2"/>
    <x v="1"/>
    <x v="0"/>
    <x v="38"/>
    <x v="32"/>
    <x v="112"/>
    <x v="0"/>
    <x v="1"/>
    <x v="9"/>
    <x v="342"/>
    <x v="8"/>
    <x v="0"/>
    <x v="353"/>
  </r>
  <r>
    <x v="2"/>
    <x v="1"/>
    <x v="0"/>
    <x v="38"/>
    <x v="32"/>
    <x v="112"/>
    <x v="0"/>
    <x v="1"/>
    <x v="2"/>
    <x v="343"/>
    <x v="0"/>
    <x v="0"/>
    <x v="354"/>
  </r>
  <r>
    <x v="1"/>
    <x v="0"/>
    <x v="0"/>
    <x v="20"/>
    <x v="15"/>
    <x v="29"/>
    <x v="3"/>
    <x v="1"/>
    <x v="2"/>
    <x v="343"/>
    <x v="0"/>
    <x v="0"/>
    <x v="354"/>
  </r>
  <r>
    <x v="1"/>
    <x v="0"/>
    <x v="0"/>
    <x v="20"/>
    <x v="15"/>
    <x v="29"/>
    <x v="3"/>
    <x v="0"/>
    <x v="1"/>
    <x v="344"/>
    <x v="1"/>
    <x v="9"/>
    <x v="355"/>
  </r>
  <r>
    <x v="1"/>
    <x v="0"/>
    <x v="0"/>
    <x v="20"/>
    <x v="15"/>
    <x v="29"/>
    <x v="3"/>
    <x v="1"/>
    <x v="6"/>
    <x v="345"/>
    <x v="0"/>
    <x v="0"/>
    <x v="356"/>
  </r>
  <r>
    <x v="1"/>
    <x v="0"/>
    <x v="0"/>
    <x v="20"/>
    <x v="15"/>
    <x v="29"/>
    <x v="3"/>
    <x v="0"/>
    <x v="5"/>
    <x v="346"/>
    <x v="8"/>
    <x v="0"/>
    <x v="357"/>
  </r>
  <r>
    <x v="1"/>
    <x v="0"/>
    <x v="0"/>
    <x v="8"/>
    <x v="1"/>
    <x v="9"/>
    <x v="1"/>
    <x v="1"/>
    <x v="4"/>
    <x v="46"/>
    <x v="4"/>
    <x v="0"/>
    <x v="46"/>
  </r>
  <r>
    <x v="3"/>
    <x v="1"/>
    <x v="0"/>
    <x v="91"/>
    <x v="29"/>
    <x v="113"/>
    <x v="3"/>
    <x v="1"/>
    <x v="8"/>
    <x v="347"/>
    <x v="4"/>
    <x v="0"/>
    <x v="358"/>
  </r>
  <r>
    <x v="3"/>
    <x v="1"/>
    <x v="0"/>
    <x v="91"/>
    <x v="29"/>
    <x v="113"/>
    <x v="3"/>
    <x v="1"/>
    <x v="14"/>
    <x v="348"/>
    <x v="0"/>
    <x v="0"/>
    <x v="359"/>
  </r>
  <r>
    <x v="3"/>
    <x v="1"/>
    <x v="0"/>
    <x v="91"/>
    <x v="29"/>
    <x v="113"/>
    <x v="3"/>
    <x v="1"/>
    <x v="4"/>
    <x v="349"/>
    <x v="3"/>
    <x v="0"/>
    <x v="360"/>
  </r>
  <r>
    <x v="3"/>
    <x v="1"/>
    <x v="0"/>
    <x v="91"/>
    <x v="29"/>
    <x v="113"/>
    <x v="3"/>
    <x v="0"/>
    <x v="0"/>
    <x v="350"/>
    <x v="4"/>
    <x v="0"/>
    <x v="361"/>
  </r>
  <r>
    <x v="1"/>
    <x v="0"/>
    <x v="0"/>
    <x v="92"/>
    <x v="5"/>
    <x v="114"/>
    <x v="2"/>
    <x v="1"/>
    <x v="10"/>
    <x v="233"/>
    <x v="2"/>
    <x v="2"/>
    <x v="235"/>
  </r>
  <r>
    <x v="1"/>
    <x v="0"/>
    <x v="0"/>
    <x v="92"/>
    <x v="5"/>
    <x v="114"/>
    <x v="2"/>
    <x v="1"/>
    <x v="4"/>
    <x v="351"/>
    <x v="1"/>
    <x v="2"/>
    <x v="362"/>
  </r>
  <r>
    <x v="1"/>
    <x v="0"/>
    <x v="0"/>
    <x v="93"/>
    <x v="16"/>
    <x v="115"/>
    <x v="1"/>
    <x v="1"/>
    <x v="8"/>
    <x v="352"/>
    <x v="2"/>
    <x v="6"/>
    <x v="363"/>
  </r>
  <r>
    <x v="1"/>
    <x v="0"/>
    <x v="0"/>
    <x v="93"/>
    <x v="16"/>
    <x v="115"/>
    <x v="1"/>
    <x v="2"/>
    <x v="11"/>
    <x v="353"/>
    <x v="8"/>
    <x v="2"/>
    <x v="364"/>
  </r>
  <r>
    <x v="1"/>
    <x v="0"/>
    <x v="0"/>
    <x v="93"/>
    <x v="16"/>
    <x v="115"/>
    <x v="1"/>
    <x v="1"/>
    <x v="6"/>
    <x v="354"/>
    <x v="7"/>
    <x v="2"/>
    <x v="365"/>
  </r>
  <r>
    <x v="1"/>
    <x v="0"/>
    <x v="0"/>
    <x v="93"/>
    <x v="16"/>
    <x v="115"/>
    <x v="1"/>
    <x v="2"/>
    <x v="11"/>
    <x v="355"/>
    <x v="12"/>
    <x v="2"/>
    <x v="366"/>
  </r>
  <r>
    <x v="2"/>
    <x v="1"/>
    <x v="0"/>
    <x v="94"/>
    <x v="10"/>
    <x v="116"/>
    <x v="2"/>
    <x v="1"/>
    <x v="10"/>
    <x v="304"/>
    <x v="4"/>
    <x v="2"/>
    <x v="367"/>
  </r>
  <r>
    <x v="1"/>
    <x v="1"/>
    <x v="0"/>
    <x v="47"/>
    <x v="31"/>
    <x v="117"/>
    <x v="3"/>
    <x v="0"/>
    <x v="3"/>
    <x v="356"/>
    <x v="3"/>
    <x v="4"/>
    <x v="368"/>
  </r>
  <r>
    <x v="1"/>
    <x v="0"/>
    <x v="0"/>
    <x v="12"/>
    <x v="5"/>
    <x v="14"/>
    <x v="2"/>
    <x v="1"/>
    <x v="9"/>
    <x v="357"/>
    <x v="1"/>
    <x v="3"/>
    <x v="369"/>
  </r>
  <r>
    <x v="1"/>
    <x v="0"/>
    <x v="0"/>
    <x v="12"/>
    <x v="5"/>
    <x v="14"/>
    <x v="2"/>
    <x v="1"/>
    <x v="4"/>
    <x v="358"/>
    <x v="1"/>
    <x v="2"/>
    <x v="370"/>
  </r>
  <r>
    <x v="1"/>
    <x v="0"/>
    <x v="0"/>
    <x v="12"/>
    <x v="5"/>
    <x v="14"/>
    <x v="2"/>
    <x v="1"/>
    <x v="8"/>
    <x v="359"/>
    <x v="4"/>
    <x v="3"/>
    <x v="371"/>
  </r>
  <r>
    <x v="2"/>
    <x v="1"/>
    <x v="0"/>
    <x v="8"/>
    <x v="1"/>
    <x v="9"/>
    <x v="1"/>
    <x v="1"/>
    <x v="10"/>
    <x v="360"/>
    <x v="3"/>
    <x v="0"/>
    <x v="372"/>
  </r>
  <r>
    <x v="2"/>
    <x v="1"/>
    <x v="0"/>
    <x v="8"/>
    <x v="1"/>
    <x v="9"/>
    <x v="1"/>
    <x v="1"/>
    <x v="8"/>
    <x v="361"/>
    <x v="1"/>
    <x v="2"/>
    <x v="373"/>
  </r>
  <r>
    <x v="0"/>
    <x v="1"/>
    <x v="0"/>
    <x v="79"/>
    <x v="12"/>
    <x v="99"/>
    <x v="2"/>
    <x v="2"/>
    <x v="11"/>
    <x v="362"/>
    <x v="0"/>
    <x v="0"/>
    <x v="374"/>
  </r>
  <r>
    <x v="1"/>
    <x v="0"/>
    <x v="0"/>
    <x v="95"/>
    <x v="2"/>
    <x v="118"/>
    <x v="0"/>
    <x v="0"/>
    <x v="3"/>
    <x v="363"/>
    <x v="1"/>
    <x v="1"/>
    <x v="375"/>
  </r>
  <r>
    <x v="1"/>
    <x v="0"/>
    <x v="0"/>
    <x v="95"/>
    <x v="2"/>
    <x v="118"/>
    <x v="0"/>
    <x v="2"/>
    <x v="11"/>
    <x v="364"/>
    <x v="1"/>
    <x v="2"/>
    <x v="376"/>
  </r>
  <r>
    <x v="1"/>
    <x v="1"/>
    <x v="0"/>
    <x v="10"/>
    <x v="9"/>
    <x v="11"/>
    <x v="3"/>
    <x v="2"/>
    <x v="15"/>
    <x v="365"/>
    <x v="4"/>
    <x v="6"/>
    <x v="377"/>
  </r>
  <r>
    <x v="1"/>
    <x v="1"/>
    <x v="0"/>
    <x v="10"/>
    <x v="9"/>
    <x v="11"/>
    <x v="3"/>
    <x v="0"/>
    <x v="5"/>
    <x v="366"/>
    <x v="7"/>
    <x v="2"/>
    <x v="378"/>
  </r>
  <r>
    <x v="2"/>
    <x v="0"/>
    <x v="0"/>
    <x v="74"/>
    <x v="24"/>
    <x v="93"/>
    <x v="3"/>
    <x v="1"/>
    <x v="6"/>
    <x v="367"/>
    <x v="7"/>
    <x v="2"/>
    <x v="379"/>
  </r>
  <r>
    <x v="1"/>
    <x v="0"/>
    <x v="0"/>
    <x v="20"/>
    <x v="15"/>
    <x v="29"/>
    <x v="3"/>
    <x v="1"/>
    <x v="8"/>
    <x v="368"/>
    <x v="4"/>
    <x v="2"/>
    <x v="380"/>
  </r>
  <r>
    <x v="1"/>
    <x v="0"/>
    <x v="0"/>
    <x v="20"/>
    <x v="15"/>
    <x v="29"/>
    <x v="3"/>
    <x v="2"/>
    <x v="11"/>
    <x v="369"/>
    <x v="0"/>
    <x v="0"/>
    <x v="381"/>
  </r>
  <r>
    <x v="0"/>
    <x v="0"/>
    <x v="0"/>
    <x v="96"/>
    <x v="4"/>
    <x v="119"/>
    <x v="1"/>
    <x v="2"/>
    <x v="7"/>
    <x v="370"/>
    <x v="0"/>
    <x v="2"/>
    <x v="382"/>
  </r>
  <r>
    <x v="0"/>
    <x v="0"/>
    <x v="0"/>
    <x v="96"/>
    <x v="4"/>
    <x v="119"/>
    <x v="1"/>
    <x v="2"/>
    <x v="16"/>
    <x v="371"/>
    <x v="1"/>
    <x v="0"/>
    <x v="383"/>
  </r>
  <r>
    <x v="0"/>
    <x v="1"/>
    <x v="0"/>
    <x v="97"/>
    <x v="10"/>
    <x v="120"/>
    <x v="2"/>
    <x v="1"/>
    <x v="8"/>
    <x v="372"/>
    <x v="1"/>
    <x v="3"/>
    <x v="384"/>
  </r>
  <r>
    <x v="1"/>
    <x v="2"/>
    <x v="0"/>
    <x v="98"/>
    <x v="33"/>
    <x v="121"/>
    <x v="1"/>
    <x v="1"/>
    <x v="8"/>
    <x v="373"/>
    <x v="1"/>
    <x v="2"/>
    <x v="385"/>
  </r>
  <r>
    <x v="0"/>
    <x v="1"/>
    <x v="0"/>
    <x v="99"/>
    <x v="34"/>
    <x v="122"/>
    <x v="3"/>
    <x v="1"/>
    <x v="4"/>
    <x v="374"/>
    <x v="0"/>
    <x v="0"/>
    <x v="386"/>
  </r>
  <r>
    <x v="0"/>
    <x v="1"/>
    <x v="0"/>
    <x v="99"/>
    <x v="34"/>
    <x v="122"/>
    <x v="3"/>
    <x v="1"/>
    <x v="10"/>
    <x v="91"/>
    <x v="0"/>
    <x v="0"/>
    <x v="91"/>
  </r>
  <r>
    <x v="1"/>
    <x v="2"/>
    <x v="0"/>
    <x v="25"/>
    <x v="12"/>
    <x v="30"/>
    <x v="2"/>
    <x v="1"/>
    <x v="14"/>
    <x v="375"/>
    <x v="4"/>
    <x v="0"/>
    <x v="387"/>
  </r>
  <r>
    <x v="0"/>
    <x v="0"/>
    <x v="0"/>
    <x v="12"/>
    <x v="5"/>
    <x v="66"/>
    <x v="2"/>
    <x v="1"/>
    <x v="4"/>
    <x v="376"/>
    <x v="1"/>
    <x v="2"/>
    <x v="388"/>
  </r>
  <r>
    <x v="0"/>
    <x v="0"/>
    <x v="0"/>
    <x v="12"/>
    <x v="5"/>
    <x v="66"/>
    <x v="2"/>
    <x v="0"/>
    <x v="0"/>
    <x v="377"/>
    <x v="4"/>
    <x v="8"/>
    <x v="389"/>
  </r>
  <r>
    <x v="0"/>
    <x v="0"/>
    <x v="0"/>
    <x v="12"/>
    <x v="5"/>
    <x v="66"/>
    <x v="2"/>
    <x v="1"/>
    <x v="4"/>
    <x v="378"/>
    <x v="4"/>
    <x v="2"/>
    <x v="390"/>
  </r>
  <r>
    <x v="0"/>
    <x v="0"/>
    <x v="0"/>
    <x v="12"/>
    <x v="5"/>
    <x v="66"/>
    <x v="2"/>
    <x v="2"/>
    <x v="11"/>
    <x v="379"/>
    <x v="0"/>
    <x v="2"/>
    <x v="391"/>
  </r>
  <r>
    <x v="2"/>
    <x v="0"/>
    <x v="0"/>
    <x v="100"/>
    <x v="2"/>
    <x v="123"/>
    <x v="0"/>
    <x v="1"/>
    <x v="10"/>
    <x v="380"/>
    <x v="0"/>
    <x v="2"/>
    <x v="392"/>
  </r>
  <r>
    <x v="1"/>
    <x v="1"/>
    <x v="0"/>
    <x v="40"/>
    <x v="3"/>
    <x v="124"/>
    <x v="0"/>
    <x v="1"/>
    <x v="6"/>
    <x v="381"/>
    <x v="5"/>
    <x v="2"/>
    <x v="393"/>
  </r>
  <r>
    <x v="1"/>
    <x v="0"/>
    <x v="0"/>
    <x v="20"/>
    <x v="15"/>
    <x v="23"/>
    <x v="3"/>
    <x v="1"/>
    <x v="9"/>
    <x v="382"/>
    <x v="1"/>
    <x v="0"/>
    <x v="394"/>
  </r>
  <r>
    <x v="1"/>
    <x v="0"/>
    <x v="0"/>
    <x v="8"/>
    <x v="1"/>
    <x v="94"/>
    <x v="1"/>
    <x v="2"/>
    <x v="11"/>
    <x v="383"/>
    <x v="2"/>
    <x v="0"/>
    <x v="395"/>
  </r>
  <r>
    <x v="1"/>
    <x v="0"/>
    <x v="0"/>
    <x v="8"/>
    <x v="1"/>
    <x v="94"/>
    <x v="1"/>
    <x v="2"/>
    <x v="16"/>
    <x v="384"/>
    <x v="1"/>
    <x v="2"/>
    <x v="396"/>
  </r>
  <r>
    <x v="1"/>
    <x v="0"/>
    <x v="0"/>
    <x v="8"/>
    <x v="1"/>
    <x v="94"/>
    <x v="1"/>
    <x v="1"/>
    <x v="10"/>
    <x v="385"/>
    <x v="2"/>
    <x v="0"/>
    <x v="397"/>
  </r>
  <r>
    <x v="1"/>
    <x v="0"/>
    <x v="0"/>
    <x v="8"/>
    <x v="1"/>
    <x v="94"/>
    <x v="1"/>
    <x v="0"/>
    <x v="3"/>
    <x v="386"/>
    <x v="3"/>
    <x v="2"/>
    <x v="398"/>
  </r>
  <r>
    <x v="1"/>
    <x v="0"/>
    <x v="0"/>
    <x v="8"/>
    <x v="1"/>
    <x v="94"/>
    <x v="1"/>
    <x v="1"/>
    <x v="10"/>
    <x v="387"/>
    <x v="7"/>
    <x v="0"/>
    <x v="399"/>
  </r>
  <r>
    <x v="1"/>
    <x v="0"/>
    <x v="0"/>
    <x v="8"/>
    <x v="1"/>
    <x v="94"/>
    <x v="1"/>
    <x v="1"/>
    <x v="2"/>
    <x v="388"/>
    <x v="6"/>
    <x v="0"/>
    <x v="400"/>
  </r>
  <r>
    <x v="1"/>
    <x v="0"/>
    <x v="0"/>
    <x v="8"/>
    <x v="1"/>
    <x v="94"/>
    <x v="1"/>
    <x v="1"/>
    <x v="10"/>
    <x v="389"/>
    <x v="7"/>
    <x v="0"/>
    <x v="401"/>
  </r>
  <r>
    <x v="1"/>
    <x v="0"/>
    <x v="0"/>
    <x v="8"/>
    <x v="1"/>
    <x v="94"/>
    <x v="1"/>
    <x v="0"/>
    <x v="0"/>
    <x v="390"/>
    <x v="11"/>
    <x v="11"/>
    <x v="402"/>
  </r>
  <r>
    <x v="1"/>
    <x v="0"/>
    <x v="0"/>
    <x v="8"/>
    <x v="1"/>
    <x v="94"/>
    <x v="1"/>
    <x v="0"/>
    <x v="1"/>
    <x v="391"/>
    <x v="0"/>
    <x v="2"/>
    <x v="403"/>
  </r>
  <r>
    <x v="1"/>
    <x v="1"/>
    <x v="0"/>
    <x v="4"/>
    <x v="4"/>
    <x v="59"/>
    <x v="1"/>
    <x v="1"/>
    <x v="10"/>
    <x v="392"/>
    <x v="3"/>
    <x v="0"/>
    <x v="404"/>
  </r>
  <r>
    <x v="1"/>
    <x v="1"/>
    <x v="0"/>
    <x v="4"/>
    <x v="4"/>
    <x v="59"/>
    <x v="1"/>
    <x v="0"/>
    <x v="1"/>
    <x v="393"/>
    <x v="4"/>
    <x v="2"/>
    <x v="405"/>
  </r>
  <r>
    <x v="1"/>
    <x v="0"/>
    <x v="0"/>
    <x v="101"/>
    <x v="1"/>
    <x v="125"/>
    <x v="1"/>
    <x v="1"/>
    <x v="6"/>
    <x v="394"/>
    <x v="8"/>
    <x v="0"/>
    <x v="406"/>
  </r>
  <r>
    <x v="1"/>
    <x v="0"/>
    <x v="0"/>
    <x v="1"/>
    <x v="1"/>
    <x v="25"/>
    <x v="1"/>
    <x v="0"/>
    <x v="1"/>
    <x v="395"/>
    <x v="2"/>
    <x v="2"/>
    <x v="407"/>
  </r>
  <r>
    <x v="1"/>
    <x v="1"/>
    <x v="0"/>
    <x v="102"/>
    <x v="0"/>
    <x v="126"/>
    <x v="0"/>
    <x v="1"/>
    <x v="10"/>
    <x v="396"/>
    <x v="7"/>
    <x v="0"/>
    <x v="408"/>
  </r>
  <r>
    <x v="1"/>
    <x v="1"/>
    <x v="0"/>
    <x v="1"/>
    <x v="1"/>
    <x v="62"/>
    <x v="1"/>
    <x v="1"/>
    <x v="6"/>
    <x v="397"/>
    <x v="4"/>
    <x v="0"/>
    <x v="409"/>
  </r>
  <r>
    <x v="1"/>
    <x v="1"/>
    <x v="0"/>
    <x v="1"/>
    <x v="1"/>
    <x v="62"/>
    <x v="1"/>
    <x v="1"/>
    <x v="12"/>
    <x v="398"/>
    <x v="7"/>
    <x v="0"/>
    <x v="410"/>
  </r>
  <r>
    <x v="2"/>
    <x v="0"/>
    <x v="0"/>
    <x v="103"/>
    <x v="22"/>
    <x v="127"/>
    <x v="1"/>
    <x v="2"/>
    <x v="11"/>
    <x v="399"/>
    <x v="5"/>
    <x v="2"/>
    <x v="411"/>
  </r>
  <r>
    <x v="1"/>
    <x v="1"/>
    <x v="0"/>
    <x v="104"/>
    <x v="31"/>
    <x v="128"/>
    <x v="3"/>
    <x v="0"/>
    <x v="5"/>
    <x v="400"/>
    <x v="4"/>
    <x v="0"/>
    <x v="412"/>
  </r>
  <r>
    <x v="1"/>
    <x v="1"/>
    <x v="0"/>
    <x v="104"/>
    <x v="31"/>
    <x v="128"/>
    <x v="3"/>
    <x v="1"/>
    <x v="4"/>
    <x v="401"/>
    <x v="1"/>
    <x v="0"/>
    <x v="413"/>
  </r>
  <r>
    <x v="0"/>
    <x v="0"/>
    <x v="0"/>
    <x v="25"/>
    <x v="35"/>
    <x v="129"/>
    <x v="0"/>
    <x v="0"/>
    <x v="1"/>
    <x v="402"/>
    <x v="4"/>
    <x v="0"/>
    <x v="414"/>
  </r>
  <r>
    <x v="0"/>
    <x v="1"/>
    <x v="0"/>
    <x v="105"/>
    <x v="12"/>
    <x v="130"/>
    <x v="2"/>
    <x v="0"/>
    <x v="5"/>
    <x v="158"/>
    <x v="0"/>
    <x v="0"/>
    <x v="415"/>
  </r>
  <r>
    <x v="0"/>
    <x v="1"/>
    <x v="0"/>
    <x v="105"/>
    <x v="12"/>
    <x v="130"/>
    <x v="2"/>
    <x v="1"/>
    <x v="8"/>
    <x v="403"/>
    <x v="8"/>
    <x v="0"/>
    <x v="416"/>
  </r>
  <r>
    <x v="2"/>
    <x v="2"/>
    <x v="0"/>
    <x v="106"/>
    <x v="15"/>
    <x v="131"/>
    <x v="3"/>
    <x v="2"/>
    <x v="15"/>
    <x v="404"/>
    <x v="7"/>
    <x v="0"/>
    <x v="417"/>
  </r>
  <r>
    <x v="1"/>
    <x v="1"/>
    <x v="0"/>
    <x v="52"/>
    <x v="5"/>
    <x v="65"/>
    <x v="2"/>
    <x v="1"/>
    <x v="6"/>
    <x v="405"/>
    <x v="5"/>
    <x v="2"/>
    <x v="418"/>
  </r>
  <r>
    <x v="1"/>
    <x v="2"/>
    <x v="0"/>
    <x v="107"/>
    <x v="3"/>
    <x v="132"/>
    <x v="0"/>
    <x v="1"/>
    <x v="8"/>
    <x v="406"/>
    <x v="0"/>
    <x v="6"/>
    <x v="419"/>
  </r>
  <r>
    <x v="1"/>
    <x v="2"/>
    <x v="0"/>
    <x v="107"/>
    <x v="3"/>
    <x v="132"/>
    <x v="0"/>
    <x v="2"/>
    <x v="11"/>
    <x v="177"/>
    <x v="3"/>
    <x v="2"/>
    <x v="179"/>
  </r>
  <r>
    <x v="1"/>
    <x v="2"/>
    <x v="0"/>
    <x v="107"/>
    <x v="3"/>
    <x v="132"/>
    <x v="0"/>
    <x v="2"/>
    <x v="11"/>
    <x v="407"/>
    <x v="2"/>
    <x v="2"/>
    <x v="420"/>
  </r>
  <r>
    <x v="1"/>
    <x v="2"/>
    <x v="0"/>
    <x v="107"/>
    <x v="3"/>
    <x v="132"/>
    <x v="0"/>
    <x v="1"/>
    <x v="4"/>
    <x v="408"/>
    <x v="0"/>
    <x v="2"/>
    <x v="421"/>
  </r>
  <r>
    <x v="2"/>
    <x v="0"/>
    <x v="0"/>
    <x v="90"/>
    <x v="31"/>
    <x v="111"/>
    <x v="3"/>
    <x v="1"/>
    <x v="4"/>
    <x v="409"/>
    <x v="2"/>
    <x v="0"/>
    <x v="422"/>
  </r>
  <r>
    <x v="1"/>
    <x v="0"/>
    <x v="0"/>
    <x v="108"/>
    <x v="2"/>
    <x v="133"/>
    <x v="0"/>
    <x v="1"/>
    <x v="8"/>
    <x v="410"/>
    <x v="0"/>
    <x v="6"/>
    <x v="423"/>
  </r>
  <r>
    <x v="1"/>
    <x v="0"/>
    <x v="0"/>
    <x v="108"/>
    <x v="2"/>
    <x v="133"/>
    <x v="0"/>
    <x v="2"/>
    <x v="11"/>
    <x v="411"/>
    <x v="2"/>
    <x v="2"/>
    <x v="424"/>
  </r>
  <r>
    <x v="0"/>
    <x v="2"/>
    <x v="0"/>
    <x v="22"/>
    <x v="10"/>
    <x v="36"/>
    <x v="2"/>
    <x v="2"/>
    <x v="15"/>
    <x v="412"/>
    <x v="1"/>
    <x v="4"/>
    <x v="425"/>
  </r>
  <r>
    <x v="0"/>
    <x v="2"/>
    <x v="0"/>
    <x v="22"/>
    <x v="10"/>
    <x v="36"/>
    <x v="2"/>
    <x v="1"/>
    <x v="10"/>
    <x v="413"/>
    <x v="3"/>
    <x v="2"/>
    <x v="426"/>
  </r>
  <r>
    <x v="1"/>
    <x v="1"/>
    <x v="0"/>
    <x v="12"/>
    <x v="5"/>
    <x v="32"/>
    <x v="2"/>
    <x v="1"/>
    <x v="10"/>
    <x v="414"/>
    <x v="8"/>
    <x v="2"/>
    <x v="427"/>
  </r>
  <r>
    <x v="0"/>
    <x v="1"/>
    <x v="0"/>
    <x v="20"/>
    <x v="15"/>
    <x v="23"/>
    <x v="3"/>
    <x v="0"/>
    <x v="1"/>
    <x v="415"/>
    <x v="1"/>
    <x v="9"/>
    <x v="428"/>
  </r>
  <r>
    <x v="0"/>
    <x v="0"/>
    <x v="0"/>
    <x v="66"/>
    <x v="12"/>
    <x v="83"/>
    <x v="2"/>
    <x v="0"/>
    <x v="5"/>
    <x v="416"/>
    <x v="7"/>
    <x v="0"/>
    <x v="429"/>
  </r>
  <r>
    <x v="0"/>
    <x v="0"/>
    <x v="0"/>
    <x v="66"/>
    <x v="12"/>
    <x v="83"/>
    <x v="2"/>
    <x v="1"/>
    <x v="4"/>
    <x v="417"/>
    <x v="1"/>
    <x v="0"/>
    <x v="430"/>
  </r>
  <r>
    <x v="0"/>
    <x v="0"/>
    <x v="0"/>
    <x v="66"/>
    <x v="12"/>
    <x v="83"/>
    <x v="2"/>
    <x v="1"/>
    <x v="4"/>
    <x v="418"/>
    <x v="1"/>
    <x v="0"/>
    <x v="431"/>
  </r>
  <r>
    <x v="0"/>
    <x v="0"/>
    <x v="0"/>
    <x v="66"/>
    <x v="12"/>
    <x v="83"/>
    <x v="2"/>
    <x v="1"/>
    <x v="10"/>
    <x v="419"/>
    <x v="4"/>
    <x v="0"/>
    <x v="432"/>
  </r>
  <r>
    <x v="0"/>
    <x v="0"/>
    <x v="0"/>
    <x v="66"/>
    <x v="12"/>
    <x v="83"/>
    <x v="2"/>
    <x v="0"/>
    <x v="1"/>
    <x v="420"/>
    <x v="1"/>
    <x v="0"/>
    <x v="433"/>
  </r>
  <r>
    <x v="0"/>
    <x v="0"/>
    <x v="0"/>
    <x v="66"/>
    <x v="12"/>
    <x v="83"/>
    <x v="2"/>
    <x v="1"/>
    <x v="2"/>
    <x v="421"/>
    <x v="3"/>
    <x v="0"/>
    <x v="434"/>
  </r>
  <r>
    <x v="0"/>
    <x v="0"/>
    <x v="0"/>
    <x v="38"/>
    <x v="14"/>
    <x v="134"/>
    <x v="2"/>
    <x v="0"/>
    <x v="5"/>
    <x v="422"/>
    <x v="7"/>
    <x v="0"/>
    <x v="435"/>
  </r>
  <r>
    <x v="0"/>
    <x v="0"/>
    <x v="0"/>
    <x v="109"/>
    <x v="15"/>
    <x v="135"/>
    <x v="3"/>
    <x v="1"/>
    <x v="6"/>
    <x v="423"/>
    <x v="1"/>
    <x v="0"/>
    <x v="436"/>
  </r>
  <r>
    <x v="0"/>
    <x v="0"/>
    <x v="0"/>
    <x v="109"/>
    <x v="15"/>
    <x v="135"/>
    <x v="3"/>
    <x v="1"/>
    <x v="4"/>
    <x v="424"/>
    <x v="1"/>
    <x v="0"/>
    <x v="437"/>
  </r>
  <r>
    <x v="0"/>
    <x v="0"/>
    <x v="0"/>
    <x v="109"/>
    <x v="15"/>
    <x v="135"/>
    <x v="3"/>
    <x v="1"/>
    <x v="6"/>
    <x v="425"/>
    <x v="5"/>
    <x v="0"/>
    <x v="438"/>
  </r>
  <r>
    <x v="0"/>
    <x v="0"/>
    <x v="0"/>
    <x v="109"/>
    <x v="15"/>
    <x v="135"/>
    <x v="3"/>
    <x v="1"/>
    <x v="6"/>
    <x v="426"/>
    <x v="1"/>
    <x v="0"/>
    <x v="439"/>
  </r>
  <r>
    <x v="0"/>
    <x v="0"/>
    <x v="0"/>
    <x v="109"/>
    <x v="15"/>
    <x v="135"/>
    <x v="3"/>
    <x v="1"/>
    <x v="6"/>
    <x v="294"/>
    <x v="1"/>
    <x v="0"/>
    <x v="301"/>
  </r>
  <r>
    <x v="0"/>
    <x v="0"/>
    <x v="0"/>
    <x v="109"/>
    <x v="15"/>
    <x v="135"/>
    <x v="3"/>
    <x v="2"/>
    <x v="7"/>
    <x v="427"/>
    <x v="4"/>
    <x v="0"/>
    <x v="440"/>
  </r>
  <r>
    <x v="1"/>
    <x v="1"/>
    <x v="0"/>
    <x v="59"/>
    <x v="24"/>
    <x v="75"/>
    <x v="3"/>
    <x v="0"/>
    <x v="3"/>
    <x v="428"/>
    <x v="0"/>
    <x v="10"/>
    <x v="441"/>
  </r>
  <r>
    <x v="1"/>
    <x v="1"/>
    <x v="0"/>
    <x v="59"/>
    <x v="24"/>
    <x v="75"/>
    <x v="3"/>
    <x v="1"/>
    <x v="4"/>
    <x v="429"/>
    <x v="0"/>
    <x v="2"/>
    <x v="442"/>
  </r>
  <r>
    <x v="1"/>
    <x v="1"/>
    <x v="0"/>
    <x v="110"/>
    <x v="26"/>
    <x v="136"/>
    <x v="2"/>
    <x v="2"/>
    <x v="11"/>
    <x v="430"/>
    <x v="4"/>
    <x v="0"/>
    <x v="443"/>
  </r>
  <r>
    <x v="1"/>
    <x v="0"/>
    <x v="0"/>
    <x v="3"/>
    <x v="1"/>
    <x v="137"/>
    <x v="1"/>
    <x v="0"/>
    <x v="1"/>
    <x v="431"/>
    <x v="0"/>
    <x v="2"/>
    <x v="444"/>
  </r>
  <r>
    <x v="1"/>
    <x v="0"/>
    <x v="0"/>
    <x v="27"/>
    <x v="10"/>
    <x v="67"/>
    <x v="2"/>
    <x v="0"/>
    <x v="1"/>
    <x v="432"/>
    <x v="1"/>
    <x v="4"/>
    <x v="445"/>
  </r>
  <r>
    <x v="1"/>
    <x v="0"/>
    <x v="0"/>
    <x v="27"/>
    <x v="10"/>
    <x v="67"/>
    <x v="2"/>
    <x v="1"/>
    <x v="12"/>
    <x v="433"/>
    <x v="0"/>
    <x v="2"/>
    <x v="446"/>
  </r>
  <r>
    <x v="1"/>
    <x v="0"/>
    <x v="0"/>
    <x v="4"/>
    <x v="4"/>
    <x v="60"/>
    <x v="1"/>
    <x v="1"/>
    <x v="9"/>
    <x v="434"/>
    <x v="4"/>
    <x v="0"/>
    <x v="447"/>
  </r>
  <r>
    <x v="1"/>
    <x v="0"/>
    <x v="0"/>
    <x v="4"/>
    <x v="4"/>
    <x v="60"/>
    <x v="1"/>
    <x v="2"/>
    <x v="11"/>
    <x v="435"/>
    <x v="6"/>
    <x v="0"/>
    <x v="448"/>
  </r>
  <r>
    <x v="1"/>
    <x v="0"/>
    <x v="0"/>
    <x v="4"/>
    <x v="4"/>
    <x v="60"/>
    <x v="1"/>
    <x v="1"/>
    <x v="8"/>
    <x v="96"/>
    <x v="1"/>
    <x v="2"/>
    <x v="449"/>
  </r>
  <r>
    <x v="1"/>
    <x v="2"/>
    <x v="0"/>
    <x v="42"/>
    <x v="16"/>
    <x v="51"/>
    <x v="1"/>
    <x v="0"/>
    <x v="5"/>
    <x v="436"/>
    <x v="2"/>
    <x v="2"/>
    <x v="450"/>
  </r>
  <r>
    <x v="1"/>
    <x v="2"/>
    <x v="0"/>
    <x v="42"/>
    <x v="16"/>
    <x v="51"/>
    <x v="1"/>
    <x v="0"/>
    <x v="3"/>
    <x v="437"/>
    <x v="5"/>
    <x v="5"/>
    <x v="451"/>
  </r>
  <r>
    <x v="1"/>
    <x v="2"/>
    <x v="0"/>
    <x v="42"/>
    <x v="16"/>
    <x v="51"/>
    <x v="1"/>
    <x v="1"/>
    <x v="8"/>
    <x v="438"/>
    <x v="2"/>
    <x v="6"/>
    <x v="452"/>
  </r>
  <r>
    <x v="1"/>
    <x v="2"/>
    <x v="0"/>
    <x v="42"/>
    <x v="16"/>
    <x v="51"/>
    <x v="1"/>
    <x v="1"/>
    <x v="14"/>
    <x v="439"/>
    <x v="0"/>
    <x v="2"/>
    <x v="453"/>
  </r>
  <r>
    <x v="1"/>
    <x v="2"/>
    <x v="0"/>
    <x v="42"/>
    <x v="16"/>
    <x v="51"/>
    <x v="1"/>
    <x v="1"/>
    <x v="9"/>
    <x v="440"/>
    <x v="0"/>
    <x v="2"/>
    <x v="454"/>
  </r>
  <r>
    <x v="1"/>
    <x v="2"/>
    <x v="0"/>
    <x v="111"/>
    <x v="10"/>
    <x v="138"/>
    <x v="2"/>
    <x v="0"/>
    <x v="5"/>
    <x v="441"/>
    <x v="3"/>
    <x v="7"/>
    <x v="455"/>
  </r>
  <r>
    <x v="1"/>
    <x v="1"/>
    <x v="0"/>
    <x v="112"/>
    <x v="5"/>
    <x v="139"/>
    <x v="2"/>
    <x v="0"/>
    <x v="0"/>
    <x v="442"/>
    <x v="0"/>
    <x v="8"/>
    <x v="456"/>
  </r>
  <r>
    <x v="0"/>
    <x v="0"/>
    <x v="0"/>
    <x v="22"/>
    <x v="10"/>
    <x v="26"/>
    <x v="2"/>
    <x v="1"/>
    <x v="8"/>
    <x v="443"/>
    <x v="1"/>
    <x v="3"/>
    <x v="457"/>
  </r>
  <r>
    <x v="1"/>
    <x v="1"/>
    <x v="0"/>
    <x v="113"/>
    <x v="15"/>
    <x v="140"/>
    <x v="3"/>
    <x v="1"/>
    <x v="10"/>
    <x v="444"/>
    <x v="7"/>
    <x v="0"/>
    <x v="458"/>
  </r>
  <r>
    <x v="0"/>
    <x v="0"/>
    <x v="0"/>
    <x v="8"/>
    <x v="1"/>
    <x v="94"/>
    <x v="1"/>
    <x v="1"/>
    <x v="4"/>
    <x v="445"/>
    <x v="1"/>
    <x v="0"/>
    <x v="459"/>
  </r>
  <r>
    <x v="0"/>
    <x v="0"/>
    <x v="0"/>
    <x v="8"/>
    <x v="1"/>
    <x v="94"/>
    <x v="1"/>
    <x v="0"/>
    <x v="0"/>
    <x v="446"/>
    <x v="0"/>
    <x v="11"/>
    <x v="460"/>
  </r>
  <r>
    <x v="0"/>
    <x v="0"/>
    <x v="0"/>
    <x v="8"/>
    <x v="1"/>
    <x v="94"/>
    <x v="1"/>
    <x v="2"/>
    <x v="7"/>
    <x v="447"/>
    <x v="4"/>
    <x v="2"/>
    <x v="461"/>
  </r>
  <r>
    <x v="0"/>
    <x v="0"/>
    <x v="0"/>
    <x v="8"/>
    <x v="1"/>
    <x v="94"/>
    <x v="1"/>
    <x v="1"/>
    <x v="4"/>
    <x v="448"/>
    <x v="5"/>
    <x v="0"/>
    <x v="462"/>
  </r>
  <r>
    <x v="0"/>
    <x v="0"/>
    <x v="0"/>
    <x v="8"/>
    <x v="1"/>
    <x v="94"/>
    <x v="1"/>
    <x v="1"/>
    <x v="10"/>
    <x v="449"/>
    <x v="3"/>
    <x v="0"/>
    <x v="463"/>
  </r>
  <r>
    <x v="0"/>
    <x v="0"/>
    <x v="0"/>
    <x v="8"/>
    <x v="1"/>
    <x v="94"/>
    <x v="1"/>
    <x v="1"/>
    <x v="10"/>
    <x v="450"/>
    <x v="2"/>
    <x v="0"/>
    <x v="464"/>
  </r>
  <r>
    <x v="1"/>
    <x v="1"/>
    <x v="0"/>
    <x v="1"/>
    <x v="1"/>
    <x v="141"/>
    <x v="1"/>
    <x v="2"/>
    <x v="7"/>
    <x v="451"/>
    <x v="5"/>
    <x v="2"/>
    <x v="465"/>
  </r>
  <r>
    <x v="1"/>
    <x v="0"/>
    <x v="0"/>
    <x v="21"/>
    <x v="15"/>
    <x v="24"/>
    <x v="3"/>
    <x v="0"/>
    <x v="5"/>
    <x v="452"/>
    <x v="1"/>
    <x v="0"/>
    <x v="466"/>
  </r>
  <r>
    <x v="1"/>
    <x v="1"/>
    <x v="0"/>
    <x v="20"/>
    <x v="15"/>
    <x v="23"/>
    <x v="3"/>
    <x v="1"/>
    <x v="6"/>
    <x v="453"/>
    <x v="2"/>
    <x v="0"/>
    <x v="467"/>
  </r>
  <r>
    <x v="1"/>
    <x v="1"/>
    <x v="0"/>
    <x v="20"/>
    <x v="15"/>
    <x v="23"/>
    <x v="3"/>
    <x v="1"/>
    <x v="4"/>
    <x v="454"/>
    <x v="2"/>
    <x v="0"/>
    <x v="468"/>
  </r>
  <r>
    <x v="1"/>
    <x v="0"/>
    <x v="0"/>
    <x v="70"/>
    <x v="1"/>
    <x v="142"/>
    <x v="1"/>
    <x v="2"/>
    <x v="11"/>
    <x v="455"/>
    <x v="1"/>
    <x v="0"/>
    <x v="469"/>
  </r>
  <r>
    <x v="1"/>
    <x v="0"/>
    <x v="0"/>
    <x v="20"/>
    <x v="15"/>
    <x v="23"/>
    <x v="3"/>
    <x v="1"/>
    <x v="6"/>
    <x v="456"/>
    <x v="0"/>
    <x v="0"/>
    <x v="470"/>
  </r>
  <r>
    <x v="1"/>
    <x v="0"/>
    <x v="0"/>
    <x v="20"/>
    <x v="15"/>
    <x v="23"/>
    <x v="3"/>
    <x v="2"/>
    <x v="11"/>
    <x v="457"/>
    <x v="0"/>
    <x v="0"/>
    <x v="471"/>
  </r>
  <r>
    <x v="2"/>
    <x v="2"/>
    <x v="0"/>
    <x v="1"/>
    <x v="1"/>
    <x v="62"/>
    <x v="1"/>
    <x v="1"/>
    <x v="2"/>
    <x v="458"/>
    <x v="0"/>
    <x v="0"/>
    <x v="472"/>
  </r>
  <r>
    <x v="2"/>
    <x v="2"/>
    <x v="0"/>
    <x v="1"/>
    <x v="1"/>
    <x v="62"/>
    <x v="1"/>
    <x v="0"/>
    <x v="0"/>
    <x v="459"/>
    <x v="2"/>
    <x v="11"/>
    <x v="473"/>
  </r>
  <r>
    <x v="2"/>
    <x v="2"/>
    <x v="0"/>
    <x v="1"/>
    <x v="1"/>
    <x v="62"/>
    <x v="1"/>
    <x v="2"/>
    <x v="7"/>
    <x v="460"/>
    <x v="2"/>
    <x v="2"/>
    <x v="474"/>
  </r>
  <r>
    <x v="2"/>
    <x v="0"/>
    <x v="0"/>
    <x v="22"/>
    <x v="10"/>
    <x v="26"/>
    <x v="2"/>
    <x v="2"/>
    <x v="7"/>
    <x v="461"/>
    <x v="5"/>
    <x v="2"/>
    <x v="475"/>
  </r>
  <r>
    <x v="0"/>
    <x v="2"/>
    <x v="0"/>
    <x v="114"/>
    <x v="5"/>
    <x v="143"/>
    <x v="2"/>
    <x v="2"/>
    <x v="7"/>
    <x v="462"/>
    <x v="7"/>
    <x v="2"/>
    <x v="476"/>
  </r>
  <r>
    <x v="0"/>
    <x v="2"/>
    <x v="0"/>
    <x v="114"/>
    <x v="5"/>
    <x v="143"/>
    <x v="2"/>
    <x v="2"/>
    <x v="11"/>
    <x v="463"/>
    <x v="0"/>
    <x v="2"/>
    <x v="477"/>
  </r>
  <r>
    <x v="0"/>
    <x v="2"/>
    <x v="0"/>
    <x v="114"/>
    <x v="5"/>
    <x v="143"/>
    <x v="2"/>
    <x v="1"/>
    <x v="6"/>
    <x v="464"/>
    <x v="0"/>
    <x v="2"/>
    <x v="478"/>
  </r>
  <r>
    <x v="1"/>
    <x v="0"/>
    <x v="0"/>
    <x v="30"/>
    <x v="15"/>
    <x v="144"/>
    <x v="3"/>
    <x v="1"/>
    <x v="4"/>
    <x v="465"/>
    <x v="2"/>
    <x v="0"/>
    <x v="479"/>
  </r>
  <r>
    <x v="1"/>
    <x v="0"/>
    <x v="0"/>
    <x v="30"/>
    <x v="15"/>
    <x v="144"/>
    <x v="3"/>
    <x v="1"/>
    <x v="12"/>
    <x v="466"/>
    <x v="1"/>
    <x v="0"/>
    <x v="480"/>
  </r>
  <r>
    <x v="1"/>
    <x v="0"/>
    <x v="0"/>
    <x v="4"/>
    <x v="4"/>
    <x v="60"/>
    <x v="1"/>
    <x v="2"/>
    <x v="11"/>
    <x v="467"/>
    <x v="0"/>
    <x v="0"/>
    <x v="481"/>
  </r>
  <r>
    <x v="0"/>
    <x v="0"/>
    <x v="0"/>
    <x v="26"/>
    <x v="18"/>
    <x v="31"/>
    <x v="0"/>
    <x v="0"/>
    <x v="3"/>
    <x v="468"/>
    <x v="1"/>
    <x v="10"/>
    <x v="482"/>
  </r>
  <r>
    <x v="1"/>
    <x v="0"/>
    <x v="0"/>
    <x v="115"/>
    <x v="36"/>
    <x v="145"/>
    <x v="0"/>
    <x v="1"/>
    <x v="12"/>
    <x v="469"/>
    <x v="0"/>
    <x v="0"/>
    <x v="483"/>
  </r>
  <r>
    <x v="1"/>
    <x v="0"/>
    <x v="0"/>
    <x v="116"/>
    <x v="1"/>
    <x v="146"/>
    <x v="1"/>
    <x v="1"/>
    <x v="8"/>
    <x v="470"/>
    <x v="8"/>
    <x v="2"/>
    <x v="484"/>
  </r>
  <r>
    <x v="1"/>
    <x v="0"/>
    <x v="0"/>
    <x v="116"/>
    <x v="1"/>
    <x v="146"/>
    <x v="1"/>
    <x v="0"/>
    <x v="5"/>
    <x v="471"/>
    <x v="4"/>
    <x v="0"/>
    <x v="485"/>
  </r>
  <r>
    <x v="1"/>
    <x v="0"/>
    <x v="0"/>
    <x v="116"/>
    <x v="1"/>
    <x v="146"/>
    <x v="1"/>
    <x v="0"/>
    <x v="1"/>
    <x v="472"/>
    <x v="0"/>
    <x v="2"/>
    <x v="486"/>
  </r>
  <r>
    <x v="1"/>
    <x v="0"/>
    <x v="0"/>
    <x v="116"/>
    <x v="1"/>
    <x v="146"/>
    <x v="1"/>
    <x v="0"/>
    <x v="5"/>
    <x v="473"/>
    <x v="6"/>
    <x v="0"/>
    <x v="487"/>
  </r>
  <r>
    <x v="1"/>
    <x v="1"/>
    <x v="0"/>
    <x v="117"/>
    <x v="22"/>
    <x v="147"/>
    <x v="1"/>
    <x v="1"/>
    <x v="8"/>
    <x v="474"/>
    <x v="0"/>
    <x v="6"/>
    <x v="488"/>
  </r>
  <r>
    <x v="1"/>
    <x v="1"/>
    <x v="0"/>
    <x v="117"/>
    <x v="22"/>
    <x v="147"/>
    <x v="1"/>
    <x v="1"/>
    <x v="8"/>
    <x v="475"/>
    <x v="0"/>
    <x v="6"/>
    <x v="489"/>
  </r>
  <r>
    <x v="1"/>
    <x v="1"/>
    <x v="0"/>
    <x v="117"/>
    <x v="22"/>
    <x v="147"/>
    <x v="1"/>
    <x v="0"/>
    <x v="1"/>
    <x v="476"/>
    <x v="0"/>
    <x v="2"/>
    <x v="490"/>
  </r>
  <r>
    <x v="1"/>
    <x v="1"/>
    <x v="0"/>
    <x v="117"/>
    <x v="22"/>
    <x v="147"/>
    <x v="1"/>
    <x v="1"/>
    <x v="8"/>
    <x v="477"/>
    <x v="1"/>
    <x v="6"/>
    <x v="491"/>
  </r>
  <r>
    <x v="1"/>
    <x v="1"/>
    <x v="0"/>
    <x v="117"/>
    <x v="22"/>
    <x v="147"/>
    <x v="1"/>
    <x v="1"/>
    <x v="10"/>
    <x v="478"/>
    <x v="7"/>
    <x v="2"/>
    <x v="492"/>
  </r>
  <r>
    <x v="0"/>
    <x v="1"/>
    <x v="0"/>
    <x v="20"/>
    <x v="15"/>
    <x v="23"/>
    <x v="3"/>
    <x v="1"/>
    <x v="8"/>
    <x v="204"/>
    <x v="2"/>
    <x v="2"/>
    <x v="493"/>
  </r>
  <r>
    <x v="1"/>
    <x v="0"/>
    <x v="0"/>
    <x v="118"/>
    <x v="32"/>
    <x v="148"/>
    <x v="0"/>
    <x v="1"/>
    <x v="6"/>
    <x v="479"/>
    <x v="7"/>
    <x v="0"/>
    <x v="494"/>
  </r>
  <r>
    <x v="1"/>
    <x v="0"/>
    <x v="0"/>
    <x v="118"/>
    <x v="32"/>
    <x v="148"/>
    <x v="0"/>
    <x v="1"/>
    <x v="6"/>
    <x v="480"/>
    <x v="1"/>
    <x v="0"/>
    <x v="495"/>
  </r>
  <r>
    <x v="1"/>
    <x v="0"/>
    <x v="0"/>
    <x v="118"/>
    <x v="32"/>
    <x v="148"/>
    <x v="0"/>
    <x v="1"/>
    <x v="4"/>
    <x v="481"/>
    <x v="1"/>
    <x v="0"/>
    <x v="496"/>
  </r>
  <r>
    <x v="1"/>
    <x v="0"/>
    <x v="0"/>
    <x v="118"/>
    <x v="32"/>
    <x v="148"/>
    <x v="0"/>
    <x v="1"/>
    <x v="8"/>
    <x v="482"/>
    <x v="2"/>
    <x v="0"/>
    <x v="497"/>
  </r>
  <r>
    <x v="2"/>
    <x v="0"/>
    <x v="0"/>
    <x v="119"/>
    <x v="25"/>
    <x v="149"/>
    <x v="2"/>
    <x v="0"/>
    <x v="5"/>
    <x v="483"/>
    <x v="1"/>
    <x v="0"/>
    <x v="498"/>
  </r>
  <r>
    <x v="2"/>
    <x v="0"/>
    <x v="0"/>
    <x v="119"/>
    <x v="25"/>
    <x v="149"/>
    <x v="2"/>
    <x v="2"/>
    <x v="11"/>
    <x v="484"/>
    <x v="0"/>
    <x v="0"/>
    <x v="499"/>
  </r>
  <r>
    <x v="2"/>
    <x v="0"/>
    <x v="0"/>
    <x v="46"/>
    <x v="24"/>
    <x v="55"/>
    <x v="3"/>
    <x v="1"/>
    <x v="6"/>
    <x v="485"/>
    <x v="1"/>
    <x v="2"/>
    <x v="500"/>
  </r>
  <r>
    <x v="1"/>
    <x v="0"/>
    <x v="0"/>
    <x v="1"/>
    <x v="1"/>
    <x v="13"/>
    <x v="1"/>
    <x v="1"/>
    <x v="6"/>
    <x v="153"/>
    <x v="1"/>
    <x v="0"/>
    <x v="155"/>
  </r>
  <r>
    <x v="1"/>
    <x v="0"/>
    <x v="0"/>
    <x v="1"/>
    <x v="1"/>
    <x v="13"/>
    <x v="1"/>
    <x v="1"/>
    <x v="6"/>
    <x v="486"/>
    <x v="0"/>
    <x v="0"/>
    <x v="501"/>
  </r>
  <r>
    <x v="1"/>
    <x v="2"/>
    <x v="0"/>
    <x v="120"/>
    <x v="37"/>
    <x v="150"/>
    <x v="1"/>
    <x v="2"/>
    <x v="16"/>
    <x v="487"/>
    <x v="2"/>
    <x v="0"/>
    <x v="502"/>
  </r>
  <r>
    <x v="1"/>
    <x v="2"/>
    <x v="0"/>
    <x v="120"/>
    <x v="37"/>
    <x v="150"/>
    <x v="1"/>
    <x v="1"/>
    <x v="4"/>
    <x v="488"/>
    <x v="1"/>
    <x v="0"/>
    <x v="503"/>
  </r>
  <r>
    <x v="1"/>
    <x v="2"/>
    <x v="0"/>
    <x v="120"/>
    <x v="37"/>
    <x v="150"/>
    <x v="1"/>
    <x v="1"/>
    <x v="10"/>
    <x v="489"/>
    <x v="0"/>
    <x v="0"/>
    <x v="504"/>
  </r>
  <r>
    <x v="1"/>
    <x v="2"/>
    <x v="0"/>
    <x v="120"/>
    <x v="37"/>
    <x v="150"/>
    <x v="1"/>
    <x v="1"/>
    <x v="4"/>
    <x v="490"/>
    <x v="1"/>
    <x v="0"/>
    <x v="505"/>
  </r>
  <r>
    <x v="1"/>
    <x v="0"/>
    <x v="0"/>
    <x v="12"/>
    <x v="5"/>
    <x v="16"/>
    <x v="2"/>
    <x v="2"/>
    <x v="11"/>
    <x v="491"/>
    <x v="7"/>
    <x v="2"/>
    <x v="506"/>
  </r>
  <r>
    <x v="1"/>
    <x v="0"/>
    <x v="0"/>
    <x v="12"/>
    <x v="5"/>
    <x v="16"/>
    <x v="2"/>
    <x v="1"/>
    <x v="4"/>
    <x v="431"/>
    <x v="0"/>
    <x v="2"/>
    <x v="507"/>
  </r>
  <r>
    <x v="1"/>
    <x v="0"/>
    <x v="0"/>
    <x v="12"/>
    <x v="5"/>
    <x v="16"/>
    <x v="2"/>
    <x v="1"/>
    <x v="8"/>
    <x v="492"/>
    <x v="6"/>
    <x v="3"/>
    <x v="508"/>
  </r>
  <r>
    <x v="2"/>
    <x v="1"/>
    <x v="0"/>
    <x v="66"/>
    <x v="12"/>
    <x v="151"/>
    <x v="2"/>
    <x v="0"/>
    <x v="3"/>
    <x v="493"/>
    <x v="0"/>
    <x v="0"/>
    <x v="509"/>
  </r>
  <r>
    <x v="2"/>
    <x v="0"/>
    <x v="0"/>
    <x v="1"/>
    <x v="1"/>
    <x v="3"/>
    <x v="1"/>
    <x v="2"/>
    <x v="7"/>
    <x v="494"/>
    <x v="1"/>
    <x v="2"/>
    <x v="510"/>
  </r>
  <r>
    <x v="2"/>
    <x v="0"/>
    <x v="0"/>
    <x v="1"/>
    <x v="1"/>
    <x v="3"/>
    <x v="1"/>
    <x v="2"/>
    <x v="11"/>
    <x v="495"/>
    <x v="0"/>
    <x v="0"/>
    <x v="511"/>
  </r>
  <r>
    <x v="1"/>
    <x v="0"/>
    <x v="0"/>
    <x v="104"/>
    <x v="31"/>
    <x v="128"/>
    <x v="3"/>
    <x v="1"/>
    <x v="13"/>
    <x v="496"/>
    <x v="2"/>
    <x v="0"/>
    <x v="512"/>
  </r>
  <r>
    <x v="1"/>
    <x v="2"/>
    <x v="0"/>
    <x v="121"/>
    <x v="2"/>
    <x v="152"/>
    <x v="0"/>
    <x v="0"/>
    <x v="1"/>
    <x v="497"/>
    <x v="1"/>
    <x v="2"/>
    <x v="513"/>
  </r>
  <r>
    <x v="1"/>
    <x v="2"/>
    <x v="0"/>
    <x v="121"/>
    <x v="2"/>
    <x v="152"/>
    <x v="0"/>
    <x v="0"/>
    <x v="5"/>
    <x v="498"/>
    <x v="1"/>
    <x v="2"/>
    <x v="514"/>
  </r>
  <r>
    <x v="1"/>
    <x v="0"/>
    <x v="0"/>
    <x v="10"/>
    <x v="9"/>
    <x v="63"/>
    <x v="3"/>
    <x v="1"/>
    <x v="4"/>
    <x v="499"/>
    <x v="1"/>
    <x v="2"/>
    <x v="515"/>
  </r>
  <r>
    <x v="1"/>
    <x v="0"/>
    <x v="0"/>
    <x v="10"/>
    <x v="9"/>
    <x v="63"/>
    <x v="3"/>
    <x v="1"/>
    <x v="14"/>
    <x v="500"/>
    <x v="7"/>
    <x v="2"/>
    <x v="516"/>
  </r>
  <r>
    <x v="1"/>
    <x v="0"/>
    <x v="0"/>
    <x v="10"/>
    <x v="9"/>
    <x v="63"/>
    <x v="3"/>
    <x v="1"/>
    <x v="12"/>
    <x v="501"/>
    <x v="5"/>
    <x v="2"/>
    <x v="517"/>
  </r>
  <r>
    <x v="0"/>
    <x v="1"/>
    <x v="0"/>
    <x v="1"/>
    <x v="1"/>
    <x v="1"/>
    <x v="1"/>
    <x v="0"/>
    <x v="1"/>
    <x v="502"/>
    <x v="7"/>
    <x v="2"/>
    <x v="518"/>
  </r>
  <r>
    <x v="1"/>
    <x v="0"/>
    <x v="0"/>
    <x v="1"/>
    <x v="1"/>
    <x v="3"/>
    <x v="1"/>
    <x v="0"/>
    <x v="5"/>
    <x v="503"/>
    <x v="1"/>
    <x v="0"/>
    <x v="519"/>
  </r>
  <r>
    <x v="0"/>
    <x v="0"/>
    <x v="0"/>
    <x v="122"/>
    <x v="19"/>
    <x v="153"/>
    <x v="0"/>
    <x v="2"/>
    <x v="7"/>
    <x v="504"/>
    <x v="2"/>
    <x v="0"/>
    <x v="520"/>
  </r>
  <r>
    <x v="0"/>
    <x v="0"/>
    <x v="0"/>
    <x v="122"/>
    <x v="19"/>
    <x v="153"/>
    <x v="0"/>
    <x v="1"/>
    <x v="8"/>
    <x v="505"/>
    <x v="2"/>
    <x v="0"/>
    <x v="521"/>
  </r>
  <r>
    <x v="1"/>
    <x v="0"/>
    <x v="0"/>
    <x v="123"/>
    <x v="16"/>
    <x v="154"/>
    <x v="1"/>
    <x v="1"/>
    <x v="4"/>
    <x v="506"/>
    <x v="0"/>
    <x v="2"/>
    <x v="522"/>
  </r>
  <r>
    <x v="0"/>
    <x v="0"/>
    <x v="0"/>
    <x v="22"/>
    <x v="10"/>
    <x v="155"/>
    <x v="2"/>
    <x v="1"/>
    <x v="8"/>
    <x v="507"/>
    <x v="3"/>
    <x v="3"/>
    <x v="523"/>
  </r>
  <r>
    <x v="1"/>
    <x v="2"/>
    <x v="0"/>
    <x v="20"/>
    <x v="15"/>
    <x v="29"/>
    <x v="3"/>
    <x v="1"/>
    <x v="8"/>
    <x v="508"/>
    <x v="4"/>
    <x v="2"/>
    <x v="524"/>
  </r>
  <r>
    <x v="1"/>
    <x v="0"/>
    <x v="0"/>
    <x v="0"/>
    <x v="0"/>
    <x v="0"/>
    <x v="0"/>
    <x v="1"/>
    <x v="9"/>
    <x v="509"/>
    <x v="1"/>
    <x v="0"/>
    <x v="525"/>
  </r>
  <r>
    <x v="1"/>
    <x v="0"/>
    <x v="0"/>
    <x v="0"/>
    <x v="0"/>
    <x v="0"/>
    <x v="0"/>
    <x v="0"/>
    <x v="1"/>
    <x v="510"/>
    <x v="4"/>
    <x v="0"/>
    <x v="526"/>
  </r>
  <r>
    <x v="2"/>
    <x v="0"/>
    <x v="0"/>
    <x v="124"/>
    <x v="6"/>
    <x v="156"/>
    <x v="2"/>
    <x v="2"/>
    <x v="11"/>
    <x v="511"/>
    <x v="5"/>
    <x v="0"/>
    <x v="527"/>
  </r>
  <r>
    <x v="2"/>
    <x v="1"/>
    <x v="0"/>
    <x v="93"/>
    <x v="16"/>
    <x v="115"/>
    <x v="1"/>
    <x v="2"/>
    <x v="7"/>
    <x v="512"/>
    <x v="8"/>
    <x v="2"/>
    <x v="528"/>
  </r>
  <r>
    <x v="1"/>
    <x v="0"/>
    <x v="0"/>
    <x v="24"/>
    <x v="24"/>
    <x v="157"/>
    <x v="3"/>
    <x v="1"/>
    <x v="4"/>
    <x v="513"/>
    <x v="6"/>
    <x v="2"/>
    <x v="529"/>
  </r>
  <r>
    <x v="1"/>
    <x v="0"/>
    <x v="0"/>
    <x v="5"/>
    <x v="5"/>
    <x v="6"/>
    <x v="2"/>
    <x v="2"/>
    <x v="11"/>
    <x v="514"/>
    <x v="0"/>
    <x v="2"/>
    <x v="530"/>
  </r>
  <r>
    <x v="1"/>
    <x v="0"/>
    <x v="0"/>
    <x v="5"/>
    <x v="5"/>
    <x v="6"/>
    <x v="2"/>
    <x v="2"/>
    <x v="7"/>
    <x v="515"/>
    <x v="7"/>
    <x v="2"/>
    <x v="531"/>
  </r>
  <r>
    <x v="1"/>
    <x v="0"/>
    <x v="0"/>
    <x v="5"/>
    <x v="5"/>
    <x v="6"/>
    <x v="2"/>
    <x v="0"/>
    <x v="5"/>
    <x v="516"/>
    <x v="4"/>
    <x v="7"/>
    <x v="532"/>
  </r>
  <r>
    <x v="2"/>
    <x v="2"/>
    <x v="0"/>
    <x v="20"/>
    <x v="15"/>
    <x v="45"/>
    <x v="3"/>
    <x v="1"/>
    <x v="8"/>
    <x v="517"/>
    <x v="5"/>
    <x v="2"/>
    <x v="533"/>
  </r>
  <r>
    <x v="2"/>
    <x v="2"/>
    <x v="0"/>
    <x v="20"/>
    <x v="15"/>
    <x v="45"/>
    <x v="3"/>
    <x v="1"/>
    <x v="10"/>
    <x v="518"/>
    <x v="0"/>
    <x v="0"/>
    <x v="534"/>
  </r>
  <r>
    <x v="0"/>
    <x v="1"/>
    <x v="0"/>
    <x v="22"/>
    <x v="10"/>
    <x v="155"/>
    <x v="2"/>
    <x v="1"/>
    <x v="4"/>
    <x v="519"/>
    <x v="6"/>
    <x v="2"/>
    <x v="535"/>
  </r>
  <r>
    <x v="0"/>
    <x v="1"/>
    <x v="0"/>
    <x v="22"/>
    <x v="10"/>
    <x v="155"/>
    <x v="2"/>
    <x v="1"/>
    <x v="8"/>
    <x v="520"/>
    <x v="1"/>
    <x v="3"/>
    <x v="536"/>
  </r>
  <r>
    <x v="0"/>
    <x v="1"/>
    <x v="0"/>
    <x v="22"/>
    <x v="10"/>
    <x v="155"/>
    <x v="2"/>
    <x v="1"/>
    <x v="14"/>
    <x v="521"/>
    <x v="2"/>
    <x v="2"/>
    <x v="537"/>
  </r>
  <r>
    <x v="0"/>
    <x v="0"/>
    <x v="0"/>
    <x v="8"/>
    <x v="1"/>
    <x v="94"/>
    <x v="1"/>
    <x v="0"/>
    <x v="1"/>
    <x v="522"/>
    <x v="0"/>
    <x v="2"/>
    <x v="232"/>
  </r>
  <r>
    <x v="2"/>
    <x v="0"/>
    <x v="0"/>
    <x v="108"/>
    <x v="2"/>
    <x v="133"/>
    <x v="0"/>
    <x v="0"/>
    <x v="5"/>
    <x v="523"/>
    <x v="7"/>
    <x v="2"/>
    <x v="538"/>
  </r>
  <r>
    <x v="1"/>
    <x v="0"/>
    <x v="0"/>
    <x v="12"/>
    <x v="5"/>
    <x v="32"/>
    <x v="2"/>
    <x v="1"/>
    <x v="13"/>
    <x v="524"/>
    <x v="1"/>
    <x v="2"/>
    <x v="539"/>
  </r>
  <r>
    <x v="0"/>
    <x v="1"/>
    <x v="0"/>
    <x v="125"/>
    <x v="1"/>
    <x v="158"/>
    <x v="1"/>
    <x v="1"/>
    <x v="4"/>
    <x v="525"/>
    <x v="0"/>
    <x v="0"/>
    <x v="540"/>
  </r>
  <r>
    <x v="0"/>
    <x v="0"/>
    <x v="0"/>
    <x v="40"/>
    <x v="3"/>
    <x v="124"/>
    <x v="0"/>
    <x v="1"/>
    <x v="6"/>
    <x v="526"/>
    <x v="4"/>
    <x v="2"/>
    <x v="541"/>
  </r>
  <r>
    <x v="1"/>
    <x v="0"/>
    <x v="0"/>
    <x v="1"/>
    <x v="1"/>
    <x v="62"/>
    <x v="1"/>
    <x v="1"/>
    <x v="2"/>
    <x v="343"/>
    <x v="0"/>
    <x v="0"/>
    <x v="354"/>
  </r>
  <r>
    <x v="1"/>
    <x v="0"/>
    <x v="0"/>
    <x v="1"/>
    <x v="1"/>
    <x v="62"/>
    <x v="1"/>
    <x v="0"/>
    <x v="3"/>
    <x v="527"/>
    <x v="4"/>
    <x v="2"/>
    <x v="542"/>
  </r>
  <r>
    <x v="1"/>
    <x v="0"/>
    <x v="0"/>
    <x v="1"/>
    <x v="1"/>
    <x v="62"/>
    <x v="1"/>
    <x v="1"/>
    <x v="10"/>
    <x v="56"/>
    <x v="2"/>
    <x v="0"/>
    <x v="56"/>
  </r>
  <r>
    <x v="0"/>
    <x v="0"/>
    <x v="0"/>
    <x v="8"/>
    <x v="1"/>
    <x v="94"/>
    <x v="1"/>
    <x v="0"/>
    <x v="5"/>
    <x v="528"/>
    <x v="1"/>
    <x v="0"/>
    <x v="543"/>
  </r>
  <r>
    <x v="0"/>
    <x v="0"/>
    <x v="0"/>
    <x v="8"/>
    <x v="1"/>
    <x v="94"/>
    <x v="1"/>
    <x v="1"/>
    <x v="8"/>
    <x v="529"/>
    <x v="3"/>
    <x v="2"/>
    <x v="544"/>
  </r>
  <r>
    <x v="0"/>
    <x v="0"/>
    <x v="0"/>
    <x v="67"/>
    <x v="2"/>
    <x v="85"/>
    <x v="0"/>
    <x v="1"/>
    <x v="9"/>
    <x v="530"/>
    <x v="2"/>
    <x v="2"/>
    <x v="545"/>
  </r>
  <r>
    <x v="0"/>
    <x v="0"/>
    <x v="0"/>
    <x v="67"/>
    <x v="2"/>
    <x v="85"/>
    <x v="0"/>
    <x v="0"/>
    <x v="5"/>
    <x v="531"/>
    <x v="1"/>
    <x v="2"/>
    <x v="546"/>
  </r>
  <r>
    <x v="2"/>
    <x v="0"/>
    <x v="0"/>
    <x v="4"/>
    <x v="4"/>
    <x v="59"/>
    <x v="1"/>
    <x v="1"/>
    <x v="13"/>
    <x v="532"/>
    <x v="0"/>
    <x v="0"/>
    <x v="232"/>
  </r>
  <r>
    <x v="2"/>
    <x v="0"/>
    <x v="0"/>
    <x v="4"/>
    <x v="4"/>
    <x v="59"/>
    <x v="1"/>
    <x v="1"/>
    <x v="2"/>
    <x v="533"/>
    <x v="7"/>
    <x v="0"/>
    <x v="547"/>
  </r>
  <r>
    <x v="2"/>
    <x v="0"/>
    <x v="0"/>
    <x v="1"/>
    <x v="1"/>
    <x v="141"/>
    <x v="1"/>
    <x v="2"/>
    <x v="7"/>
    <x v="534"/>
    <x v="1"/>
    <x v="2"/>
    <x v="548"/>
  </r>
  <r>
    <x v="1"/>
    <x v="1"/>
    <x v="0"/>
    <x v="4"/>
    <x v="4"/>
    <x v="59"/>
    <x v="1"/>
    <x v="1"/>
    <x v="10"/>
    <x v="535"/>
    <x v="8"/>
    <x v="0"/>
    <x v="549"/>
  </r>
  <r>
    <x v="1"/>
    <x v="1"/>
    <x v="0"/>
    <x v="4"/>
    <x v="4"/>
    <x v="59"/>
    <x v="1"/>
    <x v="1"/>
    <x v="8"/>
    <x v="536"/>
    <x v="3"/>
    <x v="2"/>
    <x v="550"/>
  </r>
  <r>
    <x v="1"/>
    <x v="1"/>
    <x v="0"/>
    <x v="4"/>
    <x v="4"/>
    <x v="59"/>
    <x v="1"/>
    <x v="1"/>
    <x v="10"/>
    <x v="537"/>
    <x v="1"/>
    <x v="0"/>
    <x v="551"/>
  </r>
  <r>
    <x v="1"/>
    <x v="1"/>
    <x v="0"/>
    <x v="4"/>
    <x v="4"/>
    <x v="59"/>
    <x v="1"/>
    <x v="0"/>
    <x v="1"/>
    <x v="538"/>
    <x v="1"/>
    <x v="2"/>
    <x v="232"/>
  </r>
  <r>
    <x v="1"/>
    <x v="0"/>
    <x v="0"/>
    <x v="20"/>
    <x v="15"/>
    <x v="23"/>
    <x v="3"/>
    <x v="1"/>
    <x v="2"/>
    <x v="539"/>
    <x v="3"/>
    <x v="0"/>
    <x v="552"/>
  </r>
  <r>
    <x v="1"/>
    <x v="0"/>
    <x v="0"/>
    <x v="20"/>
    <x v="15"/>
    <x v="23"/>
    <x v="3"/>
    <x v="1"/>
    <x v="13"/>
    <x v="540"/>
    <x v="4"/>
    <x v="0"/>
    <x v="553"/>
  </r>
  <r>
    <x v="1"/>
    <x v="0"/>
    <x v="0"/>
    <x v="20"/>
    <x v="15"/>
    <x v="23"/>
    <x v="3"/>
    <x v="1"/>
    <x v="8"/>
    <x v="541"/>
    <x v="3"/>
    <x v="2"/>
    <x v="554"/>
  </r>
  <r>
    <x v="1"/>
    <x v="0"/>
    <x v="0"/>
    <x v="20"/>
    <x v="15"/>
    <x v="23"/>
    <x v="3"/>
    <x v="2"/>
    <x v="7"/>
    <x v="542"/>
    <x v="1"/>
    <x v="0"/>
    <x v="555"/>
  </r>
  <r>
    <x v="1"/>
    <x v="0"/>
    <x v="0"/>
    <x v="126"/>
    <x v="4"/>
    <x v="159"/>
    <x v="1"/>
    <x v="1"/>
    <x v="6"/>
    <x v="138"/>
    <x v="1"/>
    <x v="0"/>
    <x v="140"/>
  </r>
  <r>
    <x v="0"/>
    <x v="0"/>
    <x v="0"/>
    <x v="85"/>
    <x v="1"/>
    <x v="106"/>
    <x v="1"/>
    <x v="1"/>
    <x v="10"/>
    <x v="543"/>
    <x v="9"/>
    <x v="0"/>
    <x v="556"/>
  </r>
  <r>
    <x v="0"/>
    <x v="0"/>
    <x v="0"/>
    <x v="85"/>
    <x v="1"/>
    <x v="106"/>
    <x v="1"/>
    <x v="1"/>
    <x v="10"/>
    <x v="544"/>
    <x v="4"/>
    <x v="0"/>
    <x v="557"/>
  </r>
  <r>
    <x v="0"/>
    <x v="0"/>
    <x v="0"/>
    <x v="85"/>
    <x v="1"/>
    <x v="106"/>
    <x v="1"/>
    <x v="1"/>
    <x v="14"/>
    <x v="545"/>
    <x v="0"/>
    <x v="0"/>
    <x v="558"/>
  </r>
  <r>
    <x v="1"/>
    <x v="0"/>
    <x v="0"/>
    <x v="22"/>
    <x v="10"/>
    <x v="26"/>
    <x v="2"/>
    <x v="1"/>
    <x v="4"/>
    <x v="546"/>
    <x v="0"/>
    <x v="2"/>
    <x v="559"/>
  </r>
  <r>
    <x v="1"/>
    <x v="0"/>
    <x v="0"/>
    <x v="22"/>
    <x v="10"/>
    <x v="26"/>
    <x v="2"/>
    <x v="0"/>
    <x v="5"/>
    <x v="547"/>
    <x v="7"/>
    <x v="7"/>
    <x v="560"/>
  </r>
  <r>
    <x v="1"/>
    <x v="0"/>
    <x v="0"/>
    <x v="1"/>
    <x v="1"/>
    <x v="25"/>
    <x v="1"/>
    <x v="1"/>
    <x v="14"/>
    <x v="548"/>
    <x v="4"/>
    <x v="0"/>
    <x v="561"/>
  </r>
  <r>
    <x v="1"/>
    <x v="0"/>
    <x v="0"/>
    <x v="60"/>
    <x v="22"/>
    <x v="76"/>
    <x v="1"/>
    <x v="2"/>
    <x v="7"/>
    <x v="549"/>
    <x v="1"/>
    <x v="2"/>
    <x v="562"/>
  </r>
  <r>
    <x v="1"/>
    <x v="0"/>
    <x v="0"/>
    <x v="60"/>
    <x v="22"/>
    <x v="76"/>
    <x v="1"/>
    <x v="2"/>
    <x v="7"/>
    <x v="550"/>
    <x v="0"/>
    <x v="2"/>
    <x v="563"/>
  </r>
  <r>
    <x v="1"/>
    <x v="0"/>
    <x v="0"/>
    <x v="60"/>
    <x v="22"/>
    <x v="76"/>
    <x v="1"/>
    <x v="1"/>
    <x v="9"/>
    <x v="551"/>
    <x v="1"/>
    <x v="2"/>
    <x v="564"/>
  </r>
  <r>
    <x v="1"/>
    <x v="0"/>
    <x v="0"/>
    <x v="60"/>
    <x v="22"/>
    <x v="76"/>
    <x v="1"/>
    <x v="1"/>
    <x v="8"/>
    <x v="552"/>
    <x v="3"/>
    <x v="6"/>
    <x v="565"/>
  </r>
  <r>
    <x v="1"/>
    <x v="0"/>
    <x v="0"/>
    <x v="60"/>
    <x v="22"/>
    <x v="76"/>
    <x v="1"/>
    <x v="2"/>
    <x v="7"/>
    <x v="553"/>
    <x v="4"/>
    <x v="2"/>
    <x v="566"/>
  </r>
  <r>
    <x v="1"/>
    <x v="0"/>
    <x v="0"/>
    <x v="102"/>
    <x v="0"/>
    <x v="126"/>
    <x v="0"/>
    <x v="0"/>
    <x v="1"/>
    <x v="554"/>
    <x v="7"/>
    <x v="0"/>
    <x v="567"/>
  </r>
  <r>
    <x v="1"/>
    <x v="0"/>
    <x v="0"/>
    <x v="102"/>
    <x v="0"/>
    <x v="126"/>
    <x v="0"/>
    <x v="1"/>
    <x v="2"/>
    <x v="555"/>
    <x v="1"/>
    <x v="0"/>
    <x v="568"/>
  </r>
  <r>
    <x v="1"/>
    <x v="0"/>
    <x v="0"/>
    <x v="127"/>
    <x v="21"/>
    <x v="160"/>
    <x v="1"/>
    <x v="2"/>
    <x v="7"/>
    <x v="556"/>
    <x v="0"/>
    <x v="2"/>
    <x v="569"/>
  </r>
  <r>
    <x v="1"/>
    <x v="0"/>
    <x v="0"/>
    <x v="127"/>
    <x v="21"/>
    <x v="160"/>
    <x v="1"/>
    <x v="1"/>
    <x v="10"/>
    <x v="557"/>
    <x v="4"/>
    <x v="2"/>
    <x v="570"/>
  </r>
  <r>
    <x v="1"/>
    <x v="0"/>
    <x v="0"/>
    <x v="127"/>
    <x v="21"/>
    <x v="160"/>
    <x v="1"/>
    <x v="1"/>
    <x v="8"/>
    <x v="558"/>
    <x v="1"/>
    <x v="6"/>
    <x v="571"/>
  </r>
  <r>
    <x v="1"/>
    <x v="0"/>
    <x v="0"/>
    <x v="127"/>
    <x v="21"/>
    <x v="160"/>
    <x v="1"/>
    <x v="1"/>
    <x v="10"/>
    <x v="559"/>
    <x v="0"/>
    <x v="2"/>
    <x v="572"/>
  </r>
  <r>
    <x v="1"/>
    <x v="0"/>
    <x v="0"/>
    <x v="128"/>
    <x v="5"/>
    <x v="161"/>
    <x v="2"/>
    <x v="1"/>
    <x v="6"/>
    <x v="560"/>
    <x v="0"/>
    <x v="2"/>
    <x v="573"/>
  </r>
  <r>
    <x v="1"/>
    <x v="0"/>
    <x v="0"/>
    <x v="128"/>
    <x v="5"/>
    <x v="161"/>
    <x v="2"/>
    <x v="2"/>
    <x v="11"/>
    <x v="561"/>
    <x v="1"/>
    <x v="2"/>
    <x v="574"/>
  </r>
  <r>
    <x v="1"/>
    <x v="0"/>
    <x v="0"/>
    <x v="70"/>
    <x v="1"/>
    <x v="142"/>
    <x v="1"/>
    <x v="1"/>
    <x v="9"/>
    <x v="562"/>
    <x v="0"/>
    <x v="0"/>
    <x v="575"/>
  </r>
  <r>
    <x v="1"/>
    <x v="0"/>
    <x v="0"/>
    <x v="70"/>
    <x v="1"/>
    <x v="142"/>
    <x v="1"/>
    <x v="2"/>
    <x v="16"/>
    <x v="384"/>
    <x v="1"/>
    <x v="2"/>
    <x v="396"/>
  </r>
  <r>
    <x v="1"/>
    <x v="0"/>
    <x v="0"/>
    <x v="70"/>
    <x v="1"/>
    <x v="142"/>
    <x v="1"/>
    <x v="2"/>
    <x v="7"/>
    <x v="563"/>
    <x v="2"/>
    <x v="2"/>
    <x v="576"/>
  </r>
  <r>
    <x v="1"/>
    <x v="0"/>
    <x v="0"/>
    <x v="70"/>
    <x v="1"/>
    <x v="142"/>
    <x v="1"/>
    <x v="0"/>
    <x v="5"/>
    <x v="564"/>
    <x v="8"/>
    <x v="0"/>
    <x v="577"/>
  </r>
  <r>
    <x v="2"/>
    <x v="0"/>
    <x v="0"/>
    <x v="10"/>
    <x v="9"/>
    <x v="63"/>
    <x v="3"/>
    <x v="1"/>
    <x v="14"/>
    <x v="565"/>
    <x v="0"/>
    <x v="2"/>
    <x v="578"/>
  </r>
  <r>
    <x v="1"/>
    <x v="0"/>
    <x v="0"/>
    <x v="10"/>
    <x v="9"/>
    <x v="74"/>
    <x v="3"/>
    <x v="2"/>
    <x v="7"/>
    <x v="566"/>
    <x v="1"/>
    <x v="10"/>
    <x v="579"/>
  </r>
  <r>
    <x v="1"/>
    <x v="0"/>
    <x v="0"/>
    <x v="10"/>
    <x v="9"/>
    <x v="74"/>
    <x v="3"/>
    <x v="2"/>
    <x v="7"/>
    <x v="567"/>
    <x v="4"/>
    <x v="10"/>
    <x v="580"/>
  </r>
  <r>
    <x v="1"/>
    <x v="0"/>
    <x v="0"/>
    <x v="10"/>
    <x v="9"/>
    <x v="74"/>
    <x v="3"/>
    <x v="1"/>
    <x v="14"/>
    <x v="568"/>
    <x v="0"/>
    <x v="2"/>
    <x v="581"/>
  </r>
  <r>
    <x v="1"/>
    <x v="0"/>
    <x v="0"/>
    <x v="67"/>
    <x v="2"/>
    <x v="85"/>
    <x v="0"/>
    <x v="1"/>
    <x v="4"/>
    <x v="569"/>
    <x v="7"/>
    <x v="2"/>
    <x v="582"/>
  </r>
  <r>
    <x v="1"/>
    <x v="0"/>
    <x v="0"/>
    <x v="67"/>
    <x v="2"/>
    <x v="85"/>
    <x v="0"/>
    <x v="0"/>
    <x v="5"/>
    <x v="498"/>
    <x v="1"/>
    <x v="2"/>
    <x v="514"/>
  </r>
  <r>
    <x v="1"/>
    <x v="0"/>
    <x v="0"/>
    <x v="67"/>
    <x v="2"/>
    <x v="85"/>
    <x v="0"/>
    <x v="1"/>
    <x v="8"/>
    <x v="570"/>
    <x v="1"/>
    <x v="6"/>
    <x v="583"/>
  </r>
  <r>
    <x v="1"/>
    <x v="0"/>
    <x v="0"/>
    <x v="67"/>
    <x v="2"/>
    <x v="85"/>
    <x v="0"/>
    <x v="1"/>
    <x v="8"/>
    <x v="571"/>
    <x v="4"/>
    <x v="6"/>
    <x v="584"/>
  </r>
  <r>
    <x v="1"/>
    <x v="0"/>
    <x v="0"/>
    <x v="67"/>
    <x v="2"/>
    <x v="85"/>
    <x v="0"/>
    <x v="1"/>
    <x v="10"/>
    <x v="572"/>
    <x v="1"/>
    <x v="2"/>
    <x v="585"/>
  </r>
  <r>
    <x v="1"/>
    <x v="0"/>
    <x v="0"/>
    <x v="10"/>
    <x v="9"/>
    <x v="63"/>
    <x v="3"/>
    <x v="1"/>
    <x v="8"/>
    <x v="573"/>
    <x v="0"/>
    <x v="6"/>
    <x v="586"/>
  </r>
  <r>
    <x v="1"/>
    <x v="0"/>
    <x v="0"/>
    <x v="10"/>
    <x v="9"/>
    <x v="63"/>
    <x v="3"/>
    <x v="1"/>
    <x v="6"/>
    <x v="574"/>
    <x v="6"/>
    <x v="2"/>
    <x v="140"/>
  </r>
  <r>
    <x v="1"/>
    <x v="0"/>
    <x v="0"/>
    <x v="10"/>
    <x v="9"/>
    <x v="63"/>
    <x v="3"/>
    <x v="2"/>
    <x v="7"/>
    <x v="575"/>
    <x v="0"/>
    <x v="10"/>
    <x v="587"/>
  </r>
  <r>
    <x v="2"/>
    <x v="1"/>
    <x v="0"/>
    <x v="61"/>
    <x v="5"/>
    <x v="162"/>
    <x v="2"/>
    <x v="2"/>
    <x v="7"/>
    <x v="576"/>
    <x v="1"/>
    <x v="2"/>
    <x v="588"/>
  </r>
  <r>
    <x v="2"/>
    <x v="1"/>
    <x v="0"/>
    <x v="61"/>
    <x v="5"/>
    <x v="162"/>
    <x v="2"/>
    <x v="1"/>
    <x v="2"/>
    <x v="577"/>
    <x v="4"/>
    <x v="2"/>
    <x v="589"/>
  </r>
  <r>
    <x v="0"/>
    <x v="1"/>
    <x v="0"/>
    <x v="10"/>
    <x v="9"/>
    <x v="105"/>
    <x v="3"/>
    <x v="1"/>
    <x v="10"/>
    <x v="578"/>
    <x v="0"/>
    <x v="2"/>
    <x v="590"/>
  </r>
  <r>
    <x v="0"/>
    <x v="1"/>
    <x v="0"/>
    <x v="10"/>
    <x v="9"/>
    <x v="105"/>
    <x v="3"/>
    <x v="2"/>
    <x v="7"/>
    <x v="579"/>
    <x v="6"/>
    <x v="10"/>
    <x v="591"/>
  </r>
  <r>
    <x v="0"/>
    <x v="0"/>
    <x v="0"/>
    <x v="129"/>
    <x v="24"/>
    <x v="163"/>
    <x v="3"/>
    <x v="2"/>
    <x v="7"/>
    <x v="580"/>
    <x v="12"/>
    <x v="10"/>
    <x v="592"/>
  </r>
  <r>
    <x v="0"/>
    <x v="0"/>
    <x v="0"/>
    <x v="129"/>
    <x v="24"/>
    <x v="163"/>
    <x v="3"/>
    <x v="1"/>
    <x v="8"/>
    <x v="581"/>
    <x v="0"/>
    <x v="6"/>
    <x v="593"/>
  </r>
  <r>
    <x v="0"/>
    <x v="1"/>
    <x v="0"/>
    <x v="20"/>
    <x v="15"/>
    <x v="164"/>
    <x v="3"/>
    <x v="0"/>
    <x v="5"/>
    <x v="582"/>
    <x v="0"/>
    <x v="0"/>
    <x v="594"/>
  </r>
  <r>
    <x v="0"/>
    <x v="1"/>
    <x v="0"/>
    <x v="20"/>
    <x v="15"/>
    <x v="164"/>
    <x v="3"/>
    <x v="0"/>
    <x v="5"/>
    <x v="583"/>
    <x v="0"/>
    <x v="0"/>
    <x v="595"/>
  </r>
  <r>
    <x v="0"/>
    <x v="1"/>
    <x v="0"/>
    <x v="20"/>
    <x v="15"/>
    <x v="164"/>
    <x v="3"/>
    <x v="1"/>
    <x v="8"/>
    <x v="584"/>
    <x v="6"/>
    <x v="2"/>
    <x v="596"/>
  </r>
  <r>
    <x v="0"/>
    <x v="1"/>
    <x v="0"/>
    <x v="20"/>
    <x v="15"/>
    <x v="164"/>
    <x v="3"/>
    <x v="2"/>
    <x v="7"/>
    <x v="585"/>
    <x v="7"/>
    <x v="0"/>
    <x v="597"/>
  </r>
  <r>
    <x v="0"/>
    <x v="1"/>
    <x v="0"/>
    <x v="20"/>
    <x v="15"/>
    <x v="164"/>
    <x v="3"/>
    <x v="0"/>
    <x v="5"/>
    <x v="586"/>
    <x v="1"/>
    <x v="0"/>
    <x v="598"/>
  </r>
  <r>
    <x v="1"/>
    <x v="0"/>
    <x v="0"/>
    <x v="22"/>
    <x v="10"/>
    <x v="26"/>
    <x v="2"/>
    <x v="1"/>
    <x v="8"/>
    <x v="587"/>
    <x v="2"/>
    <x v="3"/>
    <x v="599"/>
  </r>
  <r>
    <x v="1"/>
    <x v="1"/>
    <x v="0"/>
    <x v="130"/>
    <x v="12"/>
    <x v="165"/>
    <x v="2"/>
    <x v="0"/>
    <x v="1"/>
    <x v="85"/>
    <x v="0"/>
    <x v="0"/>
    <x v="600"/>
  </r>
  <r>
    <x v="1"/>
    <x v="1"/>
    <x v="0"/>
    <x v="130"/>
    <x v="12"/>
    <x v="165"/>
    <x v="2"/>
    <x v="1"/>
    <x v="9"/>
    <x v="588"/>
    <x v="2"/>
    <x v="9"/>
    <x v="601"/>
  </r>
  <r>
    <x v="1"/>
    <x v="1"/>
    <x v="0"/>
    <x v="130"/>
    <x v="12"/>
    <x v="165"/>
    <x v="2"/>
    <x v="1"/>
    <x v="4"/>
    <x v="589"/>
    <x v="4"/>
    <x v="0"/>
    <x v="602"/>
  </r>
  <r>
    <x v="1"/>
    <x v="1"/>
    <x v="0"/>
    <x v="130"/>
    <x v="12"/>
    <x v="165"/>
    <x v="2"/>
    <x v="1"/>
    <x v="6"/>
    <x v="590"/>
    <x v="6"/>
    <x v="0"/>
    <x v="603"/>
  </r>
  <r>
    <x v="1"/>
    <x v="2"/>
    <x v="0"/>
    <x v="20"/>
    <x v="15"/>
    <x v="29"/>
    <x v="3"/>
    <x v="0"/>
    <x v="5"/>
    <x v="591"/>
    <x v="3"/>
    <x v="0"/>
    <x v="604"/>
  </r>
  <r>
    <x v="1"/>
    <x v="0"/>
    <x v="0"/>
    <x v="4"/>
    <x v="4"/>
    <x v="60"/>
    <x v="1"/>
    <x v="1"/>
    <x v="9"/>
    <x v="592"/>
    <x v="0"/>
    <x v="0"/>
    <x v="605"/>
  </r>
  <r>
    <x v="1"/>
    <x v="0"/>
    <x v="0"/>
    <x v="8"/>
    <x v="1"/>
    <x v="34"/>
    <x v="1"/>
    <x v="1"/>
    <x v="8"/>
    <x v="593"/>
    <x v="2"/>
    <x v="2"/>
    <x v="606"/>
  </r>
  <r>
    <x v="1"/>
    <x v="0"/>
    <x v="0"/>
    <x v="8"/>
    <x v="1"/>
    <x v="34"/>
    <x v="1"/>
    <x v="1"/>
    <x v="10"/>
    <x v="594"/>
    <x v="1"/>
    <x v="0"/>
    <x v="607"/>
  </r>
  <r>
    <x v="0"/>
    <x v="0"/>
    <x v="0"/>
    <x v="34"/>
    <x v="22"/>
    <x v="42"/>
    <x v="1"/>
    <x v="1"/>
    <x v="4"/>
    <x v="595"/>
    <x v="1"/>
    <x v="2"/>
    <x v="608"/>
  </r>
  <r>
    <x v="0"/>
    <x v="0"/>
    <x v="0"/>
    <x v="34"/>
    <x v="22"/>
    <x v="42"/>
    <x v="1"/>
    <x v="2"/>
    <x v="11"/>
    <x v="596"/>
    <x v="2"/>
    <x v="2"/>
    <x v="609"/>
  </r>
  <r>
    <x v="0"/>
    <x v="0"/>
    <x v="0"/>
    <x v="34"/>
    <x v="22"/>
    <x v="42"/>
    <x v="1"/>
    <x v="2"/>
    <x v="7"/>
    <x v="597"/>
    <x v="4"/>
    <x v="2"/>
    <x v="610"/>
  </r>
  <r>
    <x v="0"/>
    <x v="0"/>
    <x v="0"/>
    <x v="100"/>
    <x v="2"/>
    <x v="123"/>
    <x v="0"/>
    <x v="2"/>
    <x v="11"/>
    <x v="598"/>
    <x v="1"/>
    <x v="2"/>
    <x v="611"/>
  </r>
  <r>
    <x v="0"/>
    <x v="0"/>
    <x v="0"/>
    <x v="100"/>
    <x v="2"/>
    <x v="123"/>
    <x v="0"/>
    <x v="1"/>
    <x v="2"/>
    <x v="599"/>
    <x v="1"/>
    <x v="2"/>
    <x v="612"/>
  </r>
  <r>
    <x v="0"/>
    <x v="1"/>
    <x v="0"/>
    <x v="131"/>
    <x v="32"/>
    <x v="166"/>
    <x v="0"/>
    <x v="0"/>
    <x v="1"/>
    <x v="600"/>
    <x v="1"/>
    <x v="0"/>
    <x v="613"/>
  </r>
  <r>
    <x v="1"/>
    <x v="0"/>
    <x v="0"/>
    <x v="34"/>
    <x v="22"/>
    <x v="42"/>
    <x v="1"/>
    <x v="1"/>
    <x v="8"/>
    <x v="601"/>
    <x v="1"/>
    <x v="6"/>
    <x v="614"/>
  </r>
  <r>
    <x v="1"/>
    <x v="0"/>
    <x v="0"/>
    <x v="34"/>
    <x v="22"/>
    <x v="42"/>
    <x v="1"/>
    <x v="1"/>
    <x v="9"/>
    <x v="602"/>
    <x v="1"/>
    <x v="2"/>
    <x v="615"/>
  </r>
  <r>
    <x v="1"/>
    <x v="2"/>
    <x v="0"/>
    <x v="132"/>
    <x v="1"/>
    <x v="167"/>
    <x v="1"/>
    <x v="0"/>
    <x v="5"/>
    <x v="603"/>
    <x v="2"/>
    <x v="0"/>
    <x v="616"/>
  </r>
  <r>
    <x v="1"/>
    <x v="2"/>
    <x v="0"/>
    <x v="132"/>
    <x v="1"/>
    <x v="167"/>
    <x v="1"/>
    <x v="1"/>
    <x v="8"/>
    <x v="604"/>
    <x v="4"/>
    <x v="2"/>
    <x v="617"/>
  </r>
  <r>
    <x v="1"/>
    <x v="1"/>
    <x v="0"/>
    <x v="31"/>
    <x v="11"/>
    <x v="39"/>
    <x v="2"/>
    <x v="0"/>
    <x v="5"/>
    <x v="605"/>
    <x v="1"/>
    <x v="0"/>
    <x v="618"/>
  </r>
  <r>
    <x v="0"/>
    <x v="0"/>
    <x v="0"/>
    <x v="133"/>
    <x v="1"/>
    <x v="168"/>
    <x v="1"/>
    <x v="1"/>
    <x v="4"/>
    <x v="606"/>
    <x v="0"/>
    <x v="0"/>
    <x v="619"/>
  </r>
  <r>
    <x v="0"/>
    <x v="0"/>
    <x v="0"/>
    <x v="133"/>
    <x v="1"/>
    <x v="168"/>
    <x v="1"/>
    <x v="1"/>
    <x v="2"/>
    <x v="607"/>
    <x v="3"/>
    <x v="0"/>
    <x v="620"/>
  </r>
  <r>
    <x v="1"/>
    <x v="0"/>
    <x v="0"/>
    <x v="134"/>
    <x v="12"/>
    <x v="169"/>
    <x v="2"/>
    <x v="2"/>
    <x v="11"/>
    <x v="608"/>
    <x v="4"/>
    <x v="0"/>
    <x v="621"/>
  </r>
  <r>
    <x v="1"/>
    <x v="2"/>
    <x v="0"/>
    <x v="135"/>
    <x v="30"/>
    <x v="170"/>
    <x v="3"/>
    <x v="1"/>
    <x v="10"/>
    <x v="90"/>
    <x v="7"/>
    <x v="0"/>
    <x v="622"/>
  </r>
  <r>
    <x v="1"/>
    <x v="2"/>
    <x v="0"/>
    <x v="38"/>
    <x v="14"/>
    <x v="134"/>
    <x v="2"/>
    <x v="1"/>
    <x v="9"/>
    <x v="609"/>
    <x v="0"/>
    <x v="0"/>
    <x v="623"/>
  </r>
  <r>
    <x v="1"/>
    <x v="1"/>
    <x v="0"/>
    <x v="136"/>
    <x v="16"/>
    <x v="171"/>
    <x v="1"/>
    <x v="1"/>
    <x v="13"/>
    <x v="610"/>
    <x v="2"/>
    <x v="2"/>
    <x v="624"/>
  </r>
  <r>
    <x v="1"/>
    <x v="1"/>
    <x v="0"/>
    <x v="136"/>
    <x v="16"/>
    <x v="171"/>
    <x v="1"/>
    <x v="1"/>
    <x v="9"/>
    <x v="611"/>
    <x v="0"/>
    <x v="2"/>
    <x v="625"/>
  </r>
  <r>
    <x v="0"/>
    <x v="1"/>
    <x v="0"/>
    <x v="137"/>
    <x v="4"/>
    <x v="172"/>
    <x v="1"/>
    <x v="0"/>
    <x v="5"/>
    <x v="612"/>
    <x v="4"/>
    <x v="0"/>
    <x v="626"/>
  </r>
  <r>
    <x v="0"/>
    <x v="1"/>
    <x v="0"/>
    <x v="137"/>
    <x v="4"/>
    <x v="172"/>
    <x v="1"/>
    <x v="2"/>
    <x v="7"/>
    <x v="214"/>
    <x v="1"/>
    <x v="2"/>
    <x v="216"/>
  </r>
  <r>
    <x v="0"/>
    <x v="1"/>
    <x v="0"/>
    <x v="137"/>
    <x v="4"/>
    <x v="172"/>
    <x v="1"/>
    <x v="2"/>
    <x v="11"/>
    <x v="613"/>
    <x v="4"/>
    <x v="0"/>
    <x v="627"/>
  </r>
  <r>
    <x v="1"/>
    <x v="2"/>
    <x v="0"/>
    <x v="20"/>
    <x v="15"/>
    <x v="23"/>
    <x v="3"/>
    <x v="1"/>
    <x v="10"/>
    <x v="614"/>
    <x v="12"/>
    <x v="0"/>
    <x v="628"/>
  </r>
  <r>
    <x v="1"/>
    <x v="1"/>
    <x v="0"/>
    <x v="20"/>
    <x v="15"/>
    <x v="45"/>
    <x v="3"/>
    <x v="1"/>
    <x v="10"/>
    <x v="615"/>
    <x v="0"/>
    <x v="0"/>
    <x v="629"/>
  </r>
  <r>
    <x v="1"/>
    <x v="1"/>
    <x v="0"/>
    <x v="20"/>
    <x v="15"/>
    <x v="45"/>
    <x v="3"/>
    <x v="2"/>
    <x v="11"/>
    <x v="616"/>
    <x v="8"/>
    <x v="0"/>
    <x v="630"/>
  </r>
  <r>
    <x v="1"/>
    <x v="0"/>
    <x v="0"/>
    <x v="38"/>
    <x v="24"/>
    <x v="47"/>
    <x v="3"/>
    <x v="1"/>
    <x v="9"/>
    <x v="617"/>
    <x v="0"/>
    <x v="2"/>
    <x v="631"/>
  </r>
  <r>
    <x v="1"/>
    <x v="0"/>
    <x v="0"/>
    <x v="38"/>
    <x v="24"/>
    <x v="47"/>
    <x v="3"/>
    <x v="1"/>
    <x v="8"/>
    <x v="618"/>
    <x v="0"/>
    <x v="6"/>
    <x v="632"/>
  </r>
  <r>
    <x v="1"/>
    <x v="0"/>
    <x v="0"/>
    <x v="38"/>
    <x v="24"/>
    <x v="47"/>
    <x v="3"/>
    <x v="1"/>
    <x v="12"/>
    <x v="619"/>
    <x v="0"/>
    <x v="2"/>
    <x v="633"/>
  </r>
  <r>
    <x v="3"/>
    <x v="2"/>
    <x v="0"/>
    <x v="34"/>
    <x v="10"/>
    <x v="173"/>
    <x v="2"/>
    <x v="0"/>
    <x v="1"/>
    <x v="620"/>
    <x v="0"/>
    <x v="4"/>
    <x v="634"/>
  </r>
  <r>
    <x v="3"/>
    <x v="2"/>
    <x v="0"/>
    <x v="34"/>
    <x v="10"/>
    <x v="173"/>
    <x v="2"/>
    <x v="1"/>
    <x v="8"/>
    <x v="621"/>
    <x v="0"/>
    <x v="3"/>
    <x v="635"/>
  </r>
  <r>
    <x v="1"/>
    <x v="0"/>
    <x v="0"/>
    <x v="81"/>
    <x v="5"/>
    <x v="174"/>
    <x v="2"/>
    <x v="1"/>
    <x v="4"/>
    <x v="622"/>
    <x v="3"/>
    <x v="2"/>
    <x v="636"/>
  </r>
  <r>
    <x v="1"/>
    <x v="0"/>
    <x v="0"/>
    <x v="81"/>
    <x v="5"/>
    <x v="174"/>
    <x v="2"/>
    <x v="1"/>
    <x v="4"/>
    <x v="623"/>
    <x v="9"/>
    <x v="2"/>
    <x v="637"/>
  </r>
  <r>
    <x v="1"/>
    <x v="0"/>
    <x v="0"/>
    <x v="81"/>
    <x v="5"/>
    <x v="174"/>
    <x v="2"/>
    <x v="0"/>
    <x v="3"/>
    <x v="624"/>
    <x v="2"/>
    <x v="4"/>
    <x v="638"/>
  </r>
  <r>
    <x v="1"/>
    <x v="0"/>
    <x v="0"/>
    <x v="81"/>
    <x v="5"/>
    <x v="174"/>
    <x v="2"/>
    <x v="1"/>
    <x v="8"/>
    <x v="625"/>
    <x v="1"/>
    <x v="3"/>
    <x v="639"/>
  </r>
  <r>
    <x v="1"/>
    <x v="1"/>
    <x v="0"/>
    <x v="20"/>
    <x v="15"/>
    <x v="164"/>
    <x v="3"/>
    <x v="1"/>
    <x v="4"/>
    <x v="626"/>
    <x v="2"/>
    <x v="0"/>
    <x v="640"/>
  </r>
  <r>
    <x v="3"/>
    <x v="0"/>
    <x v="0"/>
    <x v="103"/>
    <x v="0"/>
    <x v="175"/>
    <x v="0"/>
    <x v="1"/>
    <x v="13"/>
    <x v="627"/>
    <x v="1"/>
    <x v="0"/>
    <x v="641"/>
  </r>
  <r>
    <x v="0"/>
    <x v="1"/>
    <x v="0"/>
    <x v="61"/>
    <x v="5"/>
    <x v="176"/>
    <x v="2"/>
    <x v="1"/>
    <x v="14"/>
    <x v="628"/>
    <x v="1"/>
    <x v="2"/>
    <x v="642"/>
  </r>
  <r>
    <x v="0"/>
    <x v="1"/>
    <x v="0"/>
    <x v="61"/>
    <x v="5"/>
    <x v="176"/>
    <x v="2"/>
    <x v="1"/>
    <x v="10"/>
    <x v="629"/>
    <x v="1"/>
    <x v="2"/>
    <x v="643"/>
  </r>
  <r>
    <x v="0"/>
    <x v="1"/>
    <x v="0"/>
    <x v="61"/>
    <x v="5"/>
    <x v="176"/>
    <x v="2"/>
    <x v="2"/>
    <x v="7"/>
    <x v="630"/>
    <x v="1"/>
    <x v="2"/>
    <x v="644"/>
  </r>
  <r>
    <x v="2"/>
    <x v="0"/>
    <x v="0"/>
    <x v="138"/>
    <x v="24"/>
    <x v="177"/>
    <x v="3"/>
    <x v="0"/>
    <x v="5"/>
    <x v="631"/>
    <x v="2"/>
    <x v="2"/>
    <x v="645"/>
  </r>
  <r>
    <x v="1"/>
    <x v="2"/>
    <x v="0"/>
    <x v="22"/>
    <x v="10"/>
    <x v="155"/>
    <x v="2"/>
    <x v="0"/>
    <x v="5"/>
    <x v="112"/>
    <x v="1"/>
    <x v="7"/>
    <x v="646"/>
  </r>
  <r>
    <x v="1"/>
    <x v="2"/>
    <x v="0"/>
    <x v="22"/>
    <x v="10"/>
    <x v="155"/>
    <x v="2"/>
    <x v="0"/>
    <x v="3"/>
    <x v="632"/>
    <x v="7"/>
    <x v="5"/>
    <x v="647"/>
  </r>
  <r>
    <x v="1"/>
    <x v="2"/>
    <x v="0"/>
    <x v="22"/>
    <x v="10"/>
    <x v="155"/>
    <x v="2"/>
    <x v="1"/>
    <x v="10"/>
    <x v="633"/>
    <x v="8"/>
    <x v="2"/>
    <x v="648"/>
  </r>
  <r>
    <x v="1"/>
    <x v="0"/>
    <x v="0"/>
    <x v="94"/>
    <x v="10"/>
    <x v="116"/>
    <x v="2"/>
    <x v="1"/>
    <x v="6"/>
    <x v="634"/>
    <x v="2"/>
    <x v="2"/>
    <x v="649"/>
  </r>
  <r>
    <x v="2"/>
    <x v="0"/>
    <x v="0"/>
    <x v="38"/>
    <x v="14"/>
    <x v="134"/>
    <x v="2"/>
    <x v="1"/>
    <x v="9"/>
    <x v="635"/>
    <x v="1"/>
    <x v="0"/>
    <x v="650"/>
  </r>
  <r>
    <x v="2"/>
    <x v="0"/>
    <x v="0"/>
    <x v="38"/>
    <x v="14"/>
    <x v="134"/>
    <x v="2"/>
    <x v="1"/>
    <x v="10"/>
    <x v="636"/>
    <x v="2"/>
    <x v="0"/>
    <x v="651"/>
  </r>
  <r>
    <x v="2"/>
    <x v="0"/>
    <x v="0"/>
    <x v="38"/>
    <x v="14"/>
    <x v="134"/>
    <x v="2"/>
    <x v="2"/>
    <x v="11"/>
    <x v="637"/>
    <x v="1"/>
    <x v="0"/>
    <x v="652"/>
  </r>
  <r>
    <x v="1"/>
    <x v="0"/>
    <x v="0"/>
    <x v="139"/>
    <x v="5"/>
    <x v="178"/>
    <x v="2"/>
    <x v="1"/>
    <x v="9"/>
    <x v="638"/>
    <x v="1"/>
    <x v="3"/>
    <x v="653"/>
  </r>
  <r>
    <x v="1"/>
    <x v="0"/>
    <x v="0"/>
    <x v="139"/>
    <x v="5"/>
    <x v="178"/>
    <x v="2"/>
    <x v="2"/>
    <x v="11"/>
    <x v="639"/>
    <x v="1"/>
    <x v="2"/>
    <x v="654"/>
  </r>
  <r>
    <x v="1"/>
    <x v="0"/>
    <x v="0"/>
    <x v="139"/>
    <x v="5"/>
    <x v="178"/>
    <x v="2"/>
    <x v="0"/>
    <x v="5"/>
    <x v="640"/>
    <x v="1"/>
    <x v="7"/>
    <x v="655"/>
  </r>
  <r>
    <x v="1"/>
    <x v="0"/>
    <x v="0"/>
    <x v="139"/>
    <x v="5"/>
    <x v="178"/>
    <x v="2"/>
    <x v="1"/>
    <x v="8"/>
    <x v="641"/>
    <x v="1"/>
    <x v="3"/>
    <x v="656"/>
  </r>
  <r>
    <x v="1"/>
    <x v="0"/>
    <x v="0"/>
    <x v="20"/>
    <x v="15"/>
    <x v="23"/>
    <x v="3"/>
    <x v="1"/>
    <x v="8"/>
    <x v="642"/>
    <x v="1"/>
    <x v="2"/>
    <x v="657"/>
  </r>
  <r>
    <x v="1"/>
    <x v="0"/>
    <x v="0"/>
    <x v="20"/>
    <x v="15"/>
    <x v="23"/>
    <x v="3"/>
    <x v="1"/>
    <x v="4"/>
    <x v="643"/>
    <x v="0"/>
    <x v="0"/>
    <x v="658"/>
  </r>
  <r>
    <x v="1"/>
    <x v="0"/>
    <x v="0"/>
    <x v="20"/>
    <x v="15"/>
    <x v="23"/>
    <x v="3"/>
    <x v="1"/>
    <x v="4"/>
    <x v="644"/>
    <x v="4"/>
    <x v="0"/>
    <x v="659"/>
  </r>
  <r>
    <x v="3"/>
    <x v="1"/>
    <x v="0"/>
    <x v="140"/>
    <x v="3"/>
    <x v="179"/>
    <x v="0"/>
    <x v="2"/>
    <x v="15"/>
    <x v="645"/>
    <x v="4"/>
    <x v="5"/>
    <x v="660"/>
  </r>
  <r>
    <x v="3"/>
    <x v="1"/>
    <x v="0"/>
    <x v="140"/>
    <x v="3"/>
    <x v="179"/>
    <x v="0"/>
    <x v="1"/>
    <x v="9"/>
    <x v="646"/>
    <x v="0"/>
    <x v="2"/>
    <x v="661"/>
  </r>
  <r>
    <x v="2"/>
    <x v="0"/>
    <x v="0"/>
    <x v="25"/>
    <x v="35"/>
    <x v="129"/>
    <x v="0"/>
    <x v="2"/>
    <x v="11"/>
    <x v="647"/>
    <x v="1"/>
    <x v="0"/>
    <x v="662"/>
  </r>
  <r>
    <x v="2"/>
    <x v="0"/>
    <x v="0"/>
    <x v="25"/>
    <x v="35"/>
    <x v="129"/>
    <x v="0"/>
    <x v="1"/>
    <x v="2"/>
    <x v="2"/>
    <x v="0"/>
    <x v="0"/>
    <x v="2"/>
  </r>
  <r>
    <x v="2"/>
    <x v="0"/>
    <x v="0"/>
    <x v="25"/>
    <x v="35"/>
    <x v="129"/>
    <x v="0"/>
    <x v="1"/>
    <x v="10"/>
    <x v="537"/>
    <x v="1"/>
    <x v="0"/>
    <x v="551"/>
  </r>
  <r>
    <x v="1"/>
    <x v="0"/>
    <x v="0"/>
    <x v="20"/>
    <x v="15"/>
    <x v="45"/>
    <x v="3"/>
    <x v="0"/>
    <x v="0"/>
    <x v="648"/>
    <x v="0"/>
    <x v="2"/>
    <x v="663"/>
  </r>
  <r>
    <x v="0"/>
    <x v="0"/>
    <x v="0"/>
    <x v="141"/>
    <x v="17"/>
    <x v="180"/>
    <x v="0"/>
    <x v="0"/>
    <x v="5"/>
    <x v="649"/>
    <x v="7"/>
    <x v="0"/>
    <x v="664"/>
  </r>
  <r>
    <x v="0"/>
    <x v="0"/>
    <x v="0"/>
    <x v="141"/>
    <x v="17"/>
    <x v="180"/>
    <x v="0"/>
    <x v="2"/>
    <x v="7"/>
    <x v="650"/>
    <x v="7"/>
    <x v="0"/>
    <x v="665"/>
  </r>
  <r>
    <x v="0"/>
    <x v="0"/>
    <x v="0"/>
    <x v="141"/>
    <x v="17"/>
    <x v="180"/>
    <x v="0"/>
    <x v="1"/>
    <x v="4"/>
    <x v="651"/>
    <x v="1"/>
    <x v="0"/>
    <x v="666"/>
  </r>
  <r>
    <x v="1"/>
    <x v="0"/>
    <x v="0"/>
    <x v="1"/>
    <x v="1"/>
    <x v="1"/>
    <x v="1"/>
    <x v="2"/>
    <x v="11"/>
    <x v="652"/>
    <x v="7"/>
    <x v="0"/>
    <x v="667"/>
  </r>
  <r>
    <x v="1"/>
    <x v="0"/>
    <x v="0"/>
    <x v="1"/>
    <x v="1"/>
    <x v="1"/>
    <x v="1"/>
    <x v="1"/>
    <x v="10"/>
    <x v="653"/>
    <x v="2"/>
    <x v="0"/>
    <x v="668"/>
  </r>
  <r>
    <x v="2"/>
    <x v="2"/>
    <x v="0"/>
    <x v="142"/>
    <x v="9"/>
    <x v="181"/>
    <x v="3"/>
    <x v="1"/>
    <x v="6"/>
    <x v="654"/>
    <x v="8"/>
    <x v="2"/>
    <x v="669"/>
  </r>
  <r>
    <x v="2"/>
    <x v="2"/>
    <x v="0"/>
    <x v="142"/>
    <x v="9"/>
    <x v="181"/>
    <x v="3"/>
    <x v="1"/>
    <x v="2"/>
    <x v="655"/>
    <x v="4"/>
    <x v="2"/>
    <x v="670"/>
  </r>
  <r>
    <x v="2"/>
    <x v="2"/>
    <x v="0"/>
    <x v="142"/>
    <x v="9"/>
    <x v="181"/>
    <x v="3"/>
    <x v="1"/>
    <x v="12"/>
    <x v="83"/>
    <x v="3"/>
    <x v="2"/>
    <x v="83"/>
  </r>
  <r>
    <x v="2"/>
    <x v="2"/>
    <x v="0"/>
    <x v="142"/>
    <x v="9"/>
    <x v="181"/>
    <x v="3"/>
    <x v="1"/>
    <x v="2"/>
    <x v="656"/>
    <x v="4"/>
    <x v="2"/>
    <x v="671"/>
  </r>
  <r>
    <x v="2"/>
    <x v="2"/>
    <x v="0"/>
    <x v="142"/>
    <x v="9"/>
    <x v="181"/>
    <x v="3"/>
    <x v="1"/>
    <x v="6"/>
    <x v="657"/>
    <x v="7"/>
    <x v="2"/>
    <x v="672"/>
  </r>
  <r>
    <x v="2"/>
    <x v="2"/>
    <x v="0"/>
    <x v="142"/>
    <x v="9"/>
    <x v="181"/>
    <x v="3"/>
    <x v="1"/>
    <x v="8"/>
    <x v="658"/>
    <x v="0"/>
    <x v="6"/>
    <x v="673"/>
  </r>
  <r>
    <x v="2"/>
    <x v="2"/>
    <x v="0"/>
    <x v="142"/>
    <x v="9"/>
    <x v="181"/>
    <x v="3"/>
    <x v="1"/>
    <x v="8"/>
    <x v="319"/>
    <x v="1"/>
    <x v="6"/>
    <x v="328"/>
  </r>
  <r>
    <x v="1"/>
    <x v="1"/>
    <x v="0"/>
    <x v="138"/>
    <x v="24"/>
    <x v="177"/>
    <x v="3"/>
    <x v="0"/>
    <x v="5"/>
    <x v="659"/>
    <x v="1"/>
    <x v="2"/>
    <x v="674"/>
  </r>
  <r>
    <x v="0"/>
    <x v="1"/>
    <x v="0"/>
    <x v="4"/>
    <x v="4"/>
    <x v="5"/>
    <x v="1"/>
    <x v="0"/>
    <x v="5"/>
    <x v="660"/>
    <x v="1"/>
    <x v="0"/>
    <x v="675"/>
  </r>
  <r>
    <x v="1"/>
    <x v="0"/>
    <x v="0"/>
    <x v="85"/>
    <x v="1"/>
    <x v="106"/>
    <x v="1"/>
    <x v="0"/>
    <x v="3"/>
    <x v="661"/>
    <x v="1"/>
    <x v="2"/>
    <x v="676"/>
  </r>
  <r>
    <x v="1"/>
    <x v="1"/>
    <x v="0"/>
    <x v="143"/>
    <x v="3"/>
    <x v="182"/>
    <x v="0"/>
    <x v="1"/>
    <x v="10"/>
    <x v="559"/>
    <x v="0"/>
    <x v="2"/>
    <x v="572"/>
  </r>
  <r>
    <x v="1"/>
    <x v="1"/>
    <x v="0"/>
    <x v="143"/>
    <x v="3"/>
    <x v="182"/>
    <x v="0"/>
    <x v="1"/>
    <x v="9"/>
    <x v="662"/>
    <x v="2"/>
    <x v="2"/>
    <x v="677"/>
  </r>
  <r>
    <x v="1"/>
    <x v="1"/>
    <x v="0"/>
    <x v="143"/>
    <x v="3"/>
    <x v="182"/>
    <x v="0"/>
    <x v="2"/>
    <x v="11"/>
    <x v="663"/>
    <x v="7"/>
    <x v="2"/>
    <x v="678"/>
  </r>
  <r>
    <x v="2"/>
    <x v="0"/>
    <x v="0"/>
    <x v="20"/>
    <x v="15"/>
    <x v="45"/>
    <x v="3"/>
    <x v="2"/>
    <x v="11"/>
    <x v="664"/>
    <x v="4"/>
    <x v="0"/>
    <x v="679"/>
  </r>
  <r>
    <x v="2"/>
    <x v="0"/>
    <x v="0"/>
    <x v="20"/>
    <x v="15"/>
    <x v="45"/>
    <x v="3"/>
    <x v="0"/>
    <x v="0"/>
    <x v="665"/>
    <x v="2"/>
    <x v="2"/>
    <x v="680"/>
  </r>
  <r>
    <x v="2"/>
    <x v="0"/>
    <x v="0"/>
    <x v="20"/>
    <x v="15"/>
    <x v="45"/>
    <x v="3"/>
    <x v="1"/>
    <x v="8"/>
    <x v="666"/>
    <x v="8"/>
    <x v="2"/>
    <x v="681"/>
  </r>
  <r>
    <x v="2"/>
    <x v="2"/>
    <x v="0"/>
    <x v="20"/>
    <x v="15"/>
    <x v="45"/>
    <x v="3"/>
    <x v="1"/>
    <x v="10"/>
    <x v="444"/>
    <x v="7"/>
    <x v="0"/>
    <x v="458"/>
  </r>
  <r>
    <x v="1"/>
    <x v="0"/>
    <x v="0"/>
    <x v="144"/>
    <x v="2"/>
    <x v="183"/>
    <x v="0"/>
    <x v="1"/>
    <x v="12"/>
    <x v="667"/>
    <x v="4"/>
    <x v="2"/>
    <x v="682"/>
  </r>
  <r>
    <x v="1"/>
    <x v="1"/>
    <x v="0"/>
    <x v="145"/>
    <x v="15"/>
    <x v="184"/>
    <x v="3"/>
    <x v="1"/>
    <x v="9"/>
    <x v="668"/>
    <x v="5"/>
    <x v="0"/>
    <x v="683"/>
  </r>
  <r>
    <x v="1"/>
    <x v="1"/>
    <x v="0"/>
    <x v="145"/>
    <x v="15"/>
    <x v="184"/>
    <x v="3"/>
    <x v="2"/>
    <x v="7"/>
    <x v="669"/>
    <x v="0"/>
    <x v="0"/>
    <x v="684"/>
  </r>
  <r>
    <x v="1"/>
    <x v="1"/>
    <x v="0"/>
    <x v="145"/>
    <x v="15"/>
    <x v="184"/>
    <x v="3"/>
    <x v="2"/>
    <x v="11"/>
    <x v="670"/>
    <x v="1"/>
    <x v="0"/>
    <x v="685"/>
  </r>
  <r>
    <x v="0"/>
    <x v="1"/>
    <x v="0"/>
    <x v="4"/>
    <x v="4"/>
    <x v="59"/>
    <x v="1"/>
    <x v="1"/>
    <x v="8"/>
    <x v="544"/>
    <x v="2"/>
    <x v="2"/>
    <x v="686"/>
  </r>
  <r>
    <x v="2"/>
    <x v="0"/>
    <x v="0"/>
    <x v="18"/>
    <x v="13"/>
    <x v="21"/>
    <x v="3"/>
    <x v="0"/>
    <x v="5"/>
    <x v="583"/>
    <x v="0"/>
    <x v="0"/>
    <x v="595"/>
  </r>
  <r>
    <x v="1"/>
    <x v="0"/>
    <x v="0"/>
    <x v="46"/>
    <x v="24"/>
    <x v="55"/>
    <x v="3"/>
    <x v="0"/>
    <x v="5"/>
    <x v="671"/>
    <x v="1"/>
    <x v="2"/>
    <x v="687"/>
  </r>
  <r>
    <x v="1"/>
    <x v="2"/>
    <x v="0"/>
    <x v="11"/>
    <x v="7"/>
    <x v="12"/>
    <x v="1"/>
    <x v="1"/>
    <x v="8"/>
    <x v="672"/>
    <x v="1"/>
    <x v="2"/>
    <x v="688"/>
  </r>
  <r>
    <x v="1"/>
    <x v="2"/>
    <x v="0"/>
    <x v="11"/>
    <x v="7"/>
    <x v="12"/>
    <x v="1"/>
    <x v="0"/>
    <x v="5"/>
    <x v="673"/>
    <x v="5"/>
    <x v="0"/>
    <x v="689"/>
  </r>
  <r>
    <x v="1"/>
    <x v="2"/>
    <x v="0"/>
    <x v="1"/>
    <x v="1"/>
    <x v="62"/>
    <x v="1"/>
    <x v="1"/>
    <x v="10"/>
    <x v="674"/>
    <x v="1"/>
    <x v="0"/>
    <x v="690"/>
  </r>
  <r>
    <x v="1"/>
    <x v="1"/>
    <x v="0"/>
    <x v="66"/>
    <x v="12"/>
    <x v="185"/>
    <x v="2"/>
    <x v="0"/>
    <x v="3"/>
    <x v="675"/>
    <x v="1"/>
    <x v="0"/>
    <x v="691"/>
  </r>
  <r>
    <x v="1"/>
    <x v="1"/>
    <x v="0"/>
    <x v="66"/>
    <x v="12"/>
    <x v="185"/>
    <x v="2"/>
    <x v="1"/>
    <x v="4"/>
    <x v="676"/>
    <x v="1"/>
    <x v="0"/>
    <x v="692"/>
  </r>
  <r>
    <x v="1"/>
    <x v="2"/>
    <x v="0"/>
    <x v="10"/>
    <x v="9"/>
    <x v="11"/>
    <x v="3"/>
    <x v="0"/>
    <x v="5"/>
    <x v="677"/>
    <x v="2"/>
    <x v="2"/>
    <x v="693"/>
  </r>
  <r>
    <x v="1"/>
    <x v="1"/>
    <x v="0"/>
    <x v="146"/>
    <x v="2"/>
    <x v="186"/>
    <x v="0"/>
    <x v="1"/>
    <x v="14"/>
    <x v="678"/>
    <x v="3"/>
    <x v="2"/>
    <x v="694"/>
  </r>
  <r>
    <x v="1"/>
    <x v="0"/>
    <x v="0"/>
    <x v="89"/>
    <x v="5"/>
    <x v="110"/>
    <x v="2"/>
    <x v="1"/>
    <x v="12"/>
    <x v="679"/>
    <x v="0"/>
    <x v="2"/>
    <x v="695"/>
  </r>
  <r>
    <x v="1"/>
    <x v="0"/>
    <x v="0"/>
    <x v="89"/>
    <x v="5"/>
    <x v="110"/>
    <x v="2"/>
    <x v="2"/>
    <x v="7"/>
    <x v="680"/>
    <x v="7"/>
    <x v="2"/>
    <x v="696"/>
  </r>
  <r>
    <x v="2"/>
    <x v="0"/>
    <x v="0"/>
    <x v="147"/>
    <x v="15"/>
    <x v="187"/>
    <x v="3"/>
    <x v="1"/>
    <x v="10"/>
    <x v="681"/>
    <x v="8"/>
    <x v="0"/>
    <x v="697"/>
  </r>
  <r>
    <x v="2"/>
    <x v="0"/>
    <x v="0"/>
    <x v="147"/>
    <x v="15"/>
    <x v="187"/>
    <x v="3"/>
    <x v="0"/>
    <x v="3"/>
    <x v="682"/>
    <x v="0"/>
    <x v="10"/>
    <x v="698"/>
  </r>
  <r>
    <x v="2"/>
    <x v="0"/>
    <x v="0"/>
    <x v="147"/>
    <x v="15"/>
    <x v="187"/>
    <x v="3"/>
    <x v="1"/>
    <x v="4"/>
    <x v="683"/>
    <x v="1"/>
    <x v="0"/>
    <x v="699"/>
  </r>
  <r>
    <x v="2"/>
    <x v="0"/>
    <x v="0"/>
    <x v="147"/>
    <x v="15"/>
    <x v="187"/>
    <x v="3"/>
    <x v="0"/>
    <x v="1"/>
    <x v="684"/>
    <x v="1"/>
    <x v="9"/>
    <x v="700"/>
  </r>
  <r>
    <x v="2"/>
    <x v="0"/>
    <x v="0"/>
    <x v="147"/>
    <x v="15"/>
    <x v="187"/>
    <x v="3"/>
    <x v="1"/>
    <x v="2"/>
    <x v="685"/>
    <x v="0"/>
    <x v="0"/>
    <x v="701"/>
  </r>
  <r>
    <x v="1"/>
    <x v="2"/>
    <x v="0"/>
    <x v="4"/>
    <x v="4"/>
    <x v="60"/>
    <x v="1"/>
    <x v="1"/>
    <x v="4"/>
    <x v="420"/>
    <x v="1"/>
    <x v="0"/>
    <x v="702"/>
  </r>
  <r>
    <x v="1"/>
    <x v="2"/>
    <x v="0"/>
    <x v="4"/>
    <x v="4"/>
    <x v="60"/>
    <x v="1"/>
    <x v="2"/>
    <x v="11"/>
    <x v="686"/>
    <x v="1"/>
    <x v="0"/>
    <x v="703"/>
  </r>
  <r>
    <x v="1"/>
    <x v="2"/>
    <x v="0"/>
    <x v="4"/>
    <x v="4"/>
    <x v="60"/>
    <x v="1"/>
    <x v="1"/>
    <x v="8"/>
    <x v="687"/>
    <x v="5"/>
    <x v="2"/>
    <x v="704"/>
  </r>
  <r>
    <x v="1"/>
    <x v="2"/>
    <x v="0"/>
    <x v="4"/>
    <x v="4"/>
    <x v="60"/>
    <x v="1"/>
    <x v="1"/>
    <x v="8"/>
    <x v="688"/>
    <x v="4"/>
    <x v="2"/>
    <x v="705"/>
  </r>
  <r>
    <x v="1"/>
    <x v="2"/>
    <x v="0"/>
    <x v="4"/>
    <x v="4"/>
    <x v="60"/>
    <x v="1"/>
    <x v="0"/>
    <x v="0"/>
    <x v="689"/>
    <x v="7"/>
    <x v="0"/>
    <x v="706"/>
  </r>
  <r>
    <x v="1"/>
    <x v="2"/>
    <x v="0"/>
    <x v="4"/>
    <x v="4"/>
    <x v="60"/>
    <x v="1"/>
    <x v="1"/>
    <x v="8"/>
    <x v="690"/>
    <x v="2"/>
    <x v="2"/>
    <x v="173"/>
  </r>
  <r>
    <x v="1"/>
    <x v="0"/>
    <x v="0"/>
    <x v="8"/>
    <x v="1"/>
    <x v="94"/>
    <x v="1"/>
    <x v="2"/>
    <x v="11"/>
    <x v="691"/>
    <x v="0"/>
    <x v="0"/>
    <x v="707"/>
  </r>
  <r>
    <x v="1"/>
    <x v="2"/>
    <x v="0"/>
    <x v="14"/>
    <x v="10"/>
    <x v="17"/>
    <x v="2"/>
    <x v="1"/>
    <x v="2"/>
    <x v="692"/>
    <x v="1"/>
    <x v="2"/>
    <x v="708"/>
  </r>
  <r>
    <x v="1"/>
    <x v="2"/>
    <x v="0"/>
    <x v="14"/>
    <x v="10"/>
    <x v="17"/>
    <x v="2"/>
    <x v="1"/>
    <x v="4"/>
    <x v="693"/>
    <x v="1"/>
    <x v="2"/>
    <x v="709"/>
  </r>
  <r>
    <x v="1"/>
    <x v="2"/>
    <x v="0"/>
    <x v="14"/>
    <x v="10"/>
    <x v="17"/>
    <x v="2"/>
    <x v="1"/>
    <x v="8"/>
    <x v="694"/>
    <x v="0"/>
    <x v="3"/>
    <x v="710"/>
  </r>
  <r>
    <x v="1"/>
    <x v="0"/>
    <x v="0"/>
    <x v="61"/>
    <x v="5"/>
    <x v="77"/>
    <x v="2"/>
    <x v="1"/>
    <x v="14"/>
    <x v="548"/>
    <x v="2"/>
    <x v="2"/>
    <x v="711"/>
  </r>
  <r>
    <x v="1"/>
    <x v="0"/>
    <x v="0"/>
    <x v="61"/>
    <x v="5"/>
    <x v="77"/>
    <x v="2"/>
    <x v="1"/>
    <x v="10"/>
    <x v="695"/>
    <x v="7"/>
    <x v="2"/>
    <x v="712"/>
  </r>
  <r>
    <x v="1"/>
    <x v="0"/>
    <x v="0"/>
    <x v="61"/>
    <x v="5"/>
    <x v="77"/>
    <x v="2"/>
    <x v="1"/>
    <x v="10"/>
    <x v="696"/>
    <x v="7"/>
    <x v="2"/>
    <x v="713"/>
  </r>
  <r>
    <x v="1"/>
    <x v="0"/>
    <x v="0"/>
    <x v="61"/>
    <x v="5"/>
    <x v="77"/>
    <x v="2"/>
    <x v="1"/>
    <x v="14"/>
    <x v="697"/>
    <x v="4"/>
    <x v="2"/>
    <x v="714"/>
  </r>
  <r>
    <x v="3"/>
    <x v="1"/>
    <x v="0"/>
    <x v="70"/>
    <x v="1"/>
    <x v="188"/>
    <x v="1"/>
    <x v="0"/>
    <x v="3"/>
    <x v="698"/>
    <x v="12"/>
    <x v="2"/>
    <x v="715"/>
  </r>
  <r>
    <x v="3"/>
    <x v="1"/>
    <x v="0"/>
    <x v="70"/>
    <x v="1"/>
    <x v="188"/>
    <x v="1"/>
    <x v="1"/>
    <x v="4"/>
    <x v="699"/>
    <x v="4"/>
    <x v="0"/>
    <x v="716"/>
  </r>
  <r>
    <x v="0"/>
    <x v="0"/>
    <x v="0"/>
    <x v="148"/>
    <x v="10"/>
    <x v="189"/>
    <x v="2"/>
    <x v="2"/>
    <x v="7"/>
    <x v="700"/>
    <x v="7"/>
    <x v="2"/>
    <x v="717"/>
  </r>
  <r>
    <x v="1"/>
    <x v="0"/>
    <x v="0"/>
    <x v="149"/>
    <x v="12"/>
    <x v="190"/>
    <x v="2"/>
    <x v="1"/>
    <x v="8"/>
    <x v="701"/>
    <x v="1"/>
    <x v="0"/>
    <x v="718"/>
  </r>
  <r>
    <x v="1"/>
    <x v="0"/>
    <x v="0"/>
    <x v="149"/>
    <x v="12"/>
    <x v="190"/>
    <x v="2"/>
    <x v="0"/>
    <x v="5"/>
    <x v="702"/>
    <x v="10"/>
    <x v="0"/>
    <x v="719"/>
  </r>
  <r>
    <x v="1"/>
    <x v="0"/>
    <x v="0"/>
    <x v="149"/>
    <x v="12"/>
    <x v="190"/>
    <x v="2"/>
    <x v="1"/>
    <x v="6"/>
    <x v="703"/>
    <x v="3"/>
    <x v="0"/>
    <x v="720"/>
  </r>
  <r>
    <x v="1"/>
    <x v="0"/>
    <x v="0"/>
    <x v="149"/>
    <x v="12"/>
    <x v="190"/>
    <x v="2"/>
    <x v="1"/>
    <x v="8"/>
    <x v="704"/>
    <x v="7"/>
    <x v="0"/>
    <x v="721"/>
  </r>
  <r>
    <x v="2"/>
    <x v="1"/>
    <x v="0"/>
    <x v="8"/>
    <x v="1"/>
    <x v="94"/>
    <x v="1"/>
    <x v="2"/>
    <x v="16"/>
    <x v="384"/>
    <x v="1"/>
    <x v="2"/>
    <x v="722"/>
  </r>
  <r>
    <x v="1"/>
    <x v="0"/>
    <x v="0"/>
    <x v="1"/>
    <x v="1"/>
    <x v="1"/>
    <x v="1"/>
    <x v="0"/>
    <x v="5"/>
    <x v="705"/>
    <x v="4"/>
    <x v="0"/>
    <x v="723"/>
  </r>
  <r>
    <x v="1"/>
    <x v="1"/>
    <x v="0"/>
    <x v="108"/>
    <x v="2"/>
    <x v="133"/>
    <x v="0"/>
    <x v="0"/>
    <x v="3"/>
    <x v="706"/>
    <x v="4"/>
    <x v="1"/>
    <x v="724"/>
  </r>
  <r>
    <x v="1"/>
    <x v="0"/>
    <x v="0"/>
    <x v="150"/>
    <x v="11"/>
    <x v="191"/>
    <x v="2"/>
    <x v="1"/>
    <x v="4"/>
    <x v="332"/>
    <x v="0"/>
    <x v="0"/>
    <x v="725"/>
  </r>
  <r>
    <x v="1"/>
    <x v="0"/>
    <x v="0"/>
    <x v="150"/>
    <x v="11"/>
    <x v="191"/>
    <x v="2"/>
    <x v="2"/>
    <x v="11"/>
    <x v="596"/>
    <x v="4"/>
    <x v="0"/>
    <x v="726"/>
  </r>
  <r>
    <x v="1"/>
    <x v="1"/>
    <x v="0"/>
    <x v="20"/>
    <x v="15"/>
    <x v="29"/>
    <x v="3"/>
    <x v="1"/>
    <x v="8"/>
    <x v="531"/>
    <x v="1"/>
    <x v="2"/>
    <x v="727"/>
  </r>
  <r>
    <x v="1"/>
    <x v="1"/>
    <x v="0"/>
    <x v="124"/>
    <x v="6"/>
    <x v="156"/>
    <x v="2"/>
    <x v="1"/>
    <x v="10"/>
    <x v="20"/>
    <x v="4"/>
    <x v="0"/>
    <x v="728"/>
  </r>
  <r>
    <x v="1"/>
    <x v="0"/>
    <x v="0"/>
    <x v="1"/>
    <x v="1"/>
    <x v="25"/>
    <x v="1"/>
    <x v="1"/>
    <x v="10"/>
    <x v="707"/>
    <x v="6"/>
    <x v="0"/>
    <x v="729"/>
  </r>
  <r>
    <x v="1"/>
    <x v="1"/>
    <x v="0"/>
    <x v="118"/>
    <x v="32"/>
    <x v="148"/>
    <x v="0"/>
    <x v="1"/>
    <x v="2"/>
    <x v="708"/>
    <x v="1"/>
    <x v="0"/>
    <x v="730"/>
  </r>
  <r>
    <x v="1"/>
    <x v="0"/>
    <x v="0"/>
    <x v="38"/>
    <x v="24"/>
    <x v="47"/>
    <x v="3"/>
    <x v="2"/>
    <x v="7"/>
    <x v="709"/>
    <x v="1"/>
    <x v="10"/>
    <x v="731"/>
  </r>
  <r>
    <x v="0"/>
    <x v="1"/>
    <x v="0"/>
    <x v="151"/>
    <x v="28"/>
    <x v="192"/>
    <x v="0"/>
    <x v="1"/>
    <x v="12"/>
    <x v="710"/>
    <x v="0"/>
    <x v="0"/>
    <x v="732"/>
  </r>
  <r>
    <x v="0"/>
    <x v="1"/>
    <x v="0"/>
    <x v="151"/>
    <x v="28"/>
    <x v="192"/>
    <x v="0"/>
    <x v="1"/>
    <x v="12"/>
    <x v="711"/>
    <x v="1"/>
    <x v="0"/>
    <x v="733"/>
  </r>
  <r>
    <x v="0"/>
    <x v="1"/>
    <x v="0"/>
    <x v="151"/>
    <x v="28"/>
    <x v="192"/>
    <x v="0"/>
    <x v="2"/>
    <x v="11"/>
    <x v="712"/>
    <x v="5"/>
    <x v="0"/>
    <x v="734"/>
  </r>
  <r>
    <x v="0"/>
    <x v="1"/>
    <x v="0"/>
    <x v="151"/>
    <x v="28"/>
    <x v="192"/>
    <x v="0"/>
    <x v="1"/>
    <x v="8"/>
    <x v="713"/>
    <x v="1"/>
    <x v="0"/>
    <x v="735"/>
  </r>
  <r>
    <x v="0"/>
    <x v="1"/>
    <x v="0"/>
    <x v="151"/>
    <x v="28"/>
    <x v="192"/>
    <x v="0"/>
    <x v="1"/>
    <x v="4"/>
    <x v="714"/>
    <x v="5"/>
    <x v="0"/>
    <x v="736"/>
  </r>
  <r>
    <x v="1"/>
    <x v="1"/>
    <x v="0"/>
    <x v="84"/>
    <x v="2"/>
    <x v="104"/>
    <x v="0"/>
    <x v="0"/>
    <x v="5"/>
    <x v="715"/>
    <x v="0"/>
    <x v="2"/>
    <x v="737"/>
  </r>
  <r>
    <x v="1"/>
    <x v="0"/>
    <x v="0"/>
    <x v="81"/>
    <x v="17"/>
    <x v="101"/>
    <x v="0"/>
    <x v="0"/>
    <x v="1"/>
    <x v="716"/>
    <x v="0"/>
    <x v="0"/>
    <x v="738"/>
  </r>
  <r>
    <x v="1"/>
    <x v="1"/>
    <x v="0"/>
    <x v="96"/>
    <x v="23"/>
    <x v="193"/>
    <x v="2"/>
    <x v="1"/>
    <x v="8"/>
    <x v="717"/>
    <x v="0"/>
    <x v="0"/>
    <x v="739"/>
  </r>
  <r>
    <x v="1"/>
    <x v="1"/>
    <x v="0"/>
    <x v="96"/>
    <x v="23"/>
    <x v="193"/>
    <x v="2"/>
    <x v="2"/>
    <x v="7"/>
    <x v="718"/>
    <x v="1"/>
    <x v="0"/>
    <x v="740"/>
  </r>
  <r>
    <x v="1"/>
    <x v="1"/>
    <x v="0"/>
    <x v="96"/>
    <x v="23"/>
    <x v="193"/>
    <x v="2"/>
    <x v="1"/>
    <x v="8"/>
    <x v="719"/>
    <x v="2"/>
    <x v="0"/>
    <x v="741"/>
  </r>
  <r>
    <x v="1"/>
    <x v="1"/>
    <x v="0"/>
    <x v="96"/>
    <x v="23"/>
    <x v="193"/>
    <x v="2"/>
    <x v="1"/>
    <x v="8"/>
    <x v="720"/>
    <x v="7"/>
    <x v="0"/>
    <x v="742"/>
  </r>
  <r>
    <x v="1"/>
    <x v="1"/>
    <x v="0"/>
    <x v="96"/>
    <x v="23"/>
    <x v="193"/>
    <x v="2"/>
    <x v="1"/>
    <x v="6"/>
    <x v="721"/>
    <x v="0"/>
    <x v="0"/>
    <x v="743"/>
  </r>
  <r>
    <x v="1"/>
    <x v="1"/>
    <x v="0"/>
    <x v="96"/>
    <x v="23"/>
    <x v="193"/>
    <x v="2"/>
    <x v="0"/>
    <x v="5"/>
    <x v="722"/>
    <x v="3"/>
    <x v="0"/>
    <x v="744"/>
  </r>
  <r>
    <x v="1"/>
    <x v="0"/>
    <x v="0"/>
    <x v="74"/>
    <x v="24"/>
    <x v="93"/>
    <x v="3"/>
    <x v="1"/>
    <x v="6"/>
    <x v="723"/>
    <x v="3"/>
    <x v="2"/>
    <x v="745"/>
  </r>
  <r>
    <x v="2"/>
    <x v="2"/>
    <x v="0"/>
    <x v="8"/>
    <x v="1"/>
    <x v="94"/>
    <x v="1"/>
    <x v="0"/>
    <x v="1"/>
    <x v="724"/>
    <x v="1"/>
    <x v="2"/>
    <x v="746"/>
  </r>
  <r>
    <x v="2"/>
    <x v="2"/>
    <x v="0"/>
    <x v="8"/>
    <x v="1"/>
    <x v="94"/>
    <x v="1"/>
    <x v="1"/>
    <x v="10"/>
    <x v="725"/>
    <x v="1"/>
    <x v="0"/>
    <x v="747"/>
  </r>
  <r>
    <x v="2"/>
    <x v="2"/>
    <x v="0"/>
    <x v="8"/>
    <x v="1"/>
    <x v="94"/>
    <x v="1"/>
    <x v="1"/>
    <x v="10"/>
    <x v="100"/>
    <x v="4"/>
    <x v="0"/>
    <x v="101"/>
  </r>
  <r>
    <x v="2"/>
    <x v="2"/>
    <x v="0"/>
    <x v="8"/>
    <x v="1"/>
    <x v="94"/>
    <x v="1"/>
    <x v="1"/>
    <x v="10"/>
    <x v="726"/>
    <x v="7"/>
    <x v="0"/>
    <x v="748"/>
  </r>
  <r>
    <x v="0"/>
    <x v="0"/>
    <x v="0"/>
    <x v="38"/>
    <x v="24"/>
    <x v="47"/>
    <x v="3"/>
    <x v="1"/>
    <x v="8"/>
    <x v="727"/>
    <x v="2"/>
    <x v="6"/>
    <x v="749"/>
  </r>
  <r>
    <x v="0"/>
    <x v="0"/>
    <x v="0"/>
    <x v="38"/>
    <x v="24"/>
    <x v="47"/>
    <x v="3"/>
    <x v="2"/>
    <x v="11"/>
    <x v="728"/>
    <x v="0"/>
    <x v="2"/>
    <x v="750"/>
  </r>
  <r>
    <x v="0"/>
    <x v="0"/>
    <x v="0"/>
    <x v="38"/>
    <x v="24"/>
    <x v="47"/>
    <x v="3"/>
    <x v="0"/>
    <x v="0"/>
    <x v="729"/>
    <x v="7"/>
    <x v="5"/>
    <x v="751"/>
  </r>
  <r>
    <x v="0"/>
    <x v="0"/>
    <x v="0"/>
    <x v="38"/>
    <x v="24"/>
    <x v="47"/>
    <x v="3"/>
    <x v="2"/>
    <x v="11"/>
    <x v="730"/>
    <x v="0"/>
    <x v="2"/>
    <x v="752"/>
  </r>
  <r>
    <x v="1"/>
    <x v="1"/>
    <x v="0"/>
    <x v="29"/>
    <x v="20"/>
    <x v="37"/>
    <x v="0"/>
    <x v="1"/>
    <x v="12"/>
    <x v="731"/>
    <x v="1"/>
    <x v="0"/>
    <x v="753"/>
  </r>
  <r>
    <x v="0"/>
    <x v="0"/>
    <x v="0"/>
    <x v="152"/>
    <x v="1"/>
    <x v="194"/>
    <x v="1"/>
    <x v="1"/>
    <x v="8"/>
    <x v="732"/>
    <x v="0"/>
    <x v="2"/>
    <x v="754"/>
  </r>
  <r>
    <x v="1"/>
    <x v="0"/>
    <x v="0"/>
    <x v="152"/>
    <x v="1"/>
    <x v="194"/>
    <x v="1"/>
    <x v="0"/>
    <x v="1"/>
    <x v="733"/>
    <x v="0"/>
    <x v="2"/>
    <x v="755"/>
  </r>
  <r>
    <x v="1"/>
    <x v="0"/>
    <x v="0"/>
    <x v="102"/>
    <x v="17"/>
    <x v="195"/>
    <x v="0"/>
    <x v="1"/>
    <x v="8"/>
    <x v="734"/>
    <x v="4"/>
    <x v="0"/>
    <x v="756"/>
  </r>
  <r>
    <x v="1"/>
    <x v="0"/>
    <x v="0"/>
    <x v="102"/>
    <x v="17"/>
    <x v="195"/>
    <x v="0"/>
    <x v="1"/>
    <x v="4"/>
    <x v="735"/>
    <x v="7"/>
    <x v="0"/>
    <x v="757"/>
  </r>
  <r>
    <x v="1"/>
    <x v="0"/>
    <x v="0"/>
    <x v="102"/>
    <x v="17"/>
    <x v="195"/>
    <x v="0"/>
    <x v="1"/>
    <x v="8"/>
    <x v="736"/>
    <x v="8"/>
    <x v="0"/>
    <x v="758"/>
  </r>
  <r>
    <x v="1"/>
    <x v="0"/>
    <x v="0"/>
    <x v="102"/>
    <x v="17"/>
    <x v="195"/>
    <x v="0"/>
    <x v="0"/>
    <x v="1"/>
    <x v="737"/>
    <x v="1"/>
    <x v="0"/>
    <x v="759"/>
  </r>
  <r>
    <x v="3"/>
    <x v="0"/>
    <x v="0"/>
    <x v="153"/>
    <x v="3"/>
    <x v="196"/>
    <x v="0"/>
    <x v="2"/>
    <x v="7"/>
    <x v="738"/>
    <x v="2"/>
    <x v="2"/>
    <x v="760"/>
  </r>
  <r>
    <x v="1"/>
    <x v="0"/>
    <x v="0"/>
    <x v="8"/>
    <x v="1"/>
    <x v="94"/>
    <x v="1"/>
    <x v="1"/>
    <x v="2"/>
    <x v="739"/>
    <x v="0"/>
    <x v="0"/>
    <x v="761"/>
  </r>
  <r>
    <x v="1"/>
    <x v="0"/>
    <x v="0"/>
    <x v="8"/>
    <x v="1"/>
    <x v="94"/>
    <x v="1"/>
    <x v="1"/>
    <x v="10"/>
    <x v="740"/>
    <x v="4"/>
    <x v="0"/>
    <x v="762"/>
  </r>
  <r>
    <x v="1"/>
    <x v="0"/>
    <x v="0"/>
    <x v="30"/>
    <x v="11"/>
    <x v="38"/>
    <x v="2"/>
    <x v="1"/>
    <x v="8"/>
    <x v="171"/>
    <x v="3"/>
    <x v="0"/>
    <x v="763"/>
  </r>
  <r>
    <x v="2"/>
    <x v="1"/>
    <x v="0"/>
    <x v="30"/>
    <x v="15"/>
    <x v="144"/>
    <x v="3"/>
    <x v="1"/>
    <x v="10"/>
    <x v="741"/>
    <x v="3"/>
    <x v="0"/>
    <x v="764"/>
  </r>
  <r>
    <x v="2"/>
    <x v="1"/>
    <x v="0"/>
    <x v="30"/>
    <x v="15"/>
    <x v="144"/>
    <x v="3"/>
    <x v="1"/>
    <x v="10"/>
    <x v="91"/>
    <x v="0"/>
    <x v="0"/>
    <x v="91"/>
  </r>
  <r>
    <x v="2"/>
    <x v="1"/>
    <x v="0"/>
    <x v="30"/>
    <x v="15"/>
    <x v="144"/>
    <x v="3"/>
    <x v="1"/>
    <x v="2"/>
    <x v="742"/>
    <x v="3"/>
    <x v="0"/>
    <x v="765"/>
  </r>
  <r>
    <x v="1"/>
    <x v="0"/>
    <x v="0"/>
    <x v="154"/>
    <x v="1"/>
    <x v="197"/>
    <x v="1"/>
    <x v="0"/>
    <x v="1"/>
    <x v="510"/>
    <x v="2"/>
    <x v="2"/>
    <x v="766"/>
  </r>
  <r>
    <x v="2"/>
    <x v="1"/>
    <x v="0"/>
    <x v="70"/>
    <x v="1"/>
    <x v="188"/>
    <x v="1"/>
    <x v="0"/>
    <x v="5"/>
    <x v="743"/>
    <x v="7"/>
    <x v="0"/>
    <x v="767"/>
  </r>
  <r>
    <x v="2"/>
    <x v="1"/>
    <x v="0"/>
    <x v="70"/>
    <x v="1"/>
    <x v="188"/>
    <x v="1"/>
    <x v="2"/>
    <x v="7"/>
    <x v="744"/>
    <x v="0"/>
    <x v="2"/>
    <x v="768"/>
  </r>
  <r>
    <x v="0"/>
    <x v="1"/>
    <x v="0"/>
    <x v="20"/>
    <x v="15"/>
    <x v="23"/>
    <x v="3"/>
    <x v="1"/>
    <x v="9"/>
    <x v="745"/>
    <x v="6"/>
    <x v="0"/>
    <x v="769"/>
  </r>
  <r>
    <x v="1"/>
    <x v="1"/>
    <x v="0"/>
    <x v="53"/>
    <x v="28"/>
    <x v="68"/>
    <x v="0"/>
    <x v="1"/>
    <x v="10"/>
    <x v="91"/>
    <x v="0"/>
    <x v="0"/>
    <x v="91"/>
  </r>
  <r>
    <x v="2"/>
    <x v="0"/>
    <x v="0"/>
    <x v="8"/>
    <x v="1"/>
    <x v="34"/>
    <x v="1"/>
    <x v="0"/>
    <x v="5"/>
    <x v="717"/>
    <x v="0"/>
    <x v="0"/>
    <x v="770"/>
  </r>
  <r>
    <x v="1"/>
    <x v="0"/>
    <x v="0"/>
    <x v="60"/>
    <x v="22"/>
    <x v="76"/>
    <x v="1"/>
    <x v="1"/>
    <x v="6"/>
    <x v="746"/>
    <x v="1"/>
    <x v="2"/>
    <x v="771"/>
  </r>
  <r>
    <x v="1"/>
    <x v="0"/>
    <x v="0"/>
    <x v="60"/>
    <x v="22"/>
    <x v="76"/>
    <x v="1"/>
    <x v="2"/>
    <x v="7"/>
    <x v="747"/>
    <x v="4"/>
    <x v="2"/>
    <x v="772"/>
  </r>
  <r>
    <x v="2"/>
    <x v="0"/>
    <x v="0"/>
    <x v="155"/>
    <x v="8"/>
    <x v="198"/>
    <x v="2"/>
    <x v="0"/>
    <x v="5"/>
    <x v="158"/>
    <x v="0"/>
    <x v="0"/>
    <x v="415"/>
  </r>
  <r>
    <x v="2"/>
    <x v="0"/>
    <x v="0"/>
    <x v="155"/>
    <x v="8"/>
    <x v="198"/>
    <x v="2"/>
    <x v="2"/>
    <x v="11"/>
    <x v="145"/>
    <x v="1"/>
    <x v="0"/>
    <x v="773"/>
  </r>
  <r>
    <x v="2"/>
    <x v="0"/>
    <x v="0"/>
    <x v="156"/>
    <x v="4"/>
    <x v="199"/>
    <x v="1"/>
    <x v="1"/>
    <x v="6"/>
    <x v="132"/>
    <x v="4"/>
    <x v="0"/>
    <x v="774"/>
  </r>
  <r>
    <x v="2"/>
    <x v="0"/>
    <x v="0"/>
    <x v="156"/>
    <x v="4"/>
    <x v="199"/>
    <x v="1"/>
    <x v="0"/>
    <x v="3"/>
    <x v="748"/>
    <x v="2"/>
    <x v="0"/>
    <x v="775"/>
  </r>
  <r>
    <x v="2"/>
    <x v="0"/>
    <x v="0"/>
    <x v="156"/>
    <x v="4"/>
    <x v="199"/>
    <x v="1"/>
    <x v="1"/>
    <x v="9"/>
    <x v="749"/>
    <x v="4"/>
    <x v="0"/>
    <x v="776"/>
  </r>
  <r>
    <x v="2"/>
    <x v="0"/>
    <x v="0"/>
    <x v="156"/>
    <x v="4"/>
    <x v="199"/>
    <x v="1"/>
    <x v="2"/>
    <x v="11"/>
    <x v="750"/>
    <x v="0"/>
    <x v="0"/>
    <x v="777"/>
  </r>
  <r>
    <x v="3"/>
    <x v="0"/>
    <x v="0"/>
    <x v="157"/>
    <x v="1"/>
    <x v="200"/>
    <x v="1"/>
    <x v="0"/>
    <x v="5"/>
    <x v="717"/>
    <x v="0"/>
    <x v="0"/>
    <x v="770"/>
  </r>
  <r>
    <x v="3"/>
    <x v="0"/>
    <x v="0"/>
    <x v="157"/>
    <x v="1"/>
    <x v="200"/>
    <x v="1"/>
    <x v="2"/>
    <x v="11"/>
    <x v="751"/>
    <x v="3"/>
    <x v="0"/>
    <x v="778"/>
  </r>
  <r>
    <x v="2"/>
    <x v="1"/>
    <x v="0"/>
    <x v="158"/>
    <x v="6"/>
    <x v="201"/>
    <x v="2"/>
    <x v="1"/>
    <x v="10"/>
    <x v="187"/>
    <x v="8"/>
    <x v="0"/>
    <x v="189"/>
  </r>
  <r>
    <x v="1"/>
    <x v="0"/>
    <x v="0"/>
    <x v="10"/>
    <x v="9"/>
    <x v="11"/>
    <x v="3"/>
    <x v="1"/>
    <x v="10"/>
    <x v="752"/>
    <x v="7"/>
    <x v="2"/>
    <x v="779"/>
  </r>
  <r>
    <x v="1"/>
    <x v="0"/>
    <x v="0"/>
    <x v="10"/>
    <x v="9"/>
    <x v="11"/>
    <x v="3"/>
    <x v="1"/>
    <x v="10"/>
    <x v="753"/>
    <x v="8"/>
    <x v="2"/>
    <x v="780"/>
  </r>
  <r>
    <x v="1"/>
    <x v="0"/>
    <x v="0"/>
    <x v="10"/>
    <x v="9"/>
    <x v="11"/>
    <x v="3"/>
    <x v="1"/>
    <x v="8"/>
    <x v="754"/>
    <x v="1"/>
    <x v="6"/>
    <x v="781"/>
  </r>
  <r>
    <x v="1"/>
    <x v="0"/>
    <x v="0"/>
    <x v="10"/>
    <x v="9"/>
    <x v="11"/>
    <x v="3"/>
    <x v="0"/>
    <x v="1"/>
    <x v="755"/>
    <x v="2"/>
    <x v="4"/>
    <x v="232"/>
  </r>
  <r>
    <x v="1"/>
    <x v="0"/>
    <x v="0"/>
    <x v="10"/>
    <x v="9"/>
    <x v="11"/>
    <x v="3"/>
    <x v="1"/>
    <x v="8"/>
    <x v="756"/>
    <x v="1"/>
    <x v="6"/>
    <x v="782"/>
  </r>
  <r>
    <x v="1"/>
    <x v="0"/>
    <x v="0"/>
    <x v="10"/>
    <x v="9"/>
    <x v="11"/>
    <x v="3"/>
    <x v="1"/>
    <x v="10"/>
    <x v="757"/>
    <x v="4"/>
    <x v="2"/>
    <x v="783"/>
  </r>
  <r>
    <x v="1"/>
    <x v="0"/>
    <x v="0"/>
    <x v="78"/>
    <x v="30"/>
    <x v="98"/>
    <x v="3"/>
    <x v="2"/>
    <x v="11"/>
    <x v="758"/>
    <x v="1"/>
    <x v="0"/>
    <x v="784"/>
  </r>
  <r>
    <x v="1"/>
    <x v="0"/>
    <x v="0"/>
    <x v="78"/>
    <x v="30"/>
    <x v="98"/>
    <x v="3"/>
    <x v="1"/>
    <x v="2"/>
    <x v="759"/>
    <x v="0"/>
    <x v="0"/>
    <x v="785"/>
  </r>
  <r>
    <x v="1"/>
    <x v="0"/>
    <x v="0"/>
    <x v="8"/>
    <x v="1"/>
    <x v="94"/>
    <x v="1"/>
    <x v="2"/>
    <x v="11"/>
    <x v="760"/>
    <x v="4"/>
    <x v="0"/>
    <x v="786"/>
  </r>
  <r>
    <x v="1"/>
    <x v="0"/>
    <x v="0"/>
    <x v="8"/>
    <x v="1"/>
    <x v="94"/>
    <x v="1"/>
    <x v="2"/>
    <x v="11"/>
    <x v="761"/>
    <x v="1"/>
    <x v="0"/>
    <x v="787"/>
  </r>
  <r>
    <x v="1"/>
    <x v="0"/>
    <x v="0"/>
    <x v="69"/>
    <x v="11"/>
    <x v="87"/>
    <x v="2"/>
    <x v="1"/>
    <x v="13"/>
    <x v="762"/>
    <x v="3"/>
    <x v="0"/>
    <x v="788"/>
  </r>
  <r>
    <x v="1"/>
    <x v="0"/>
    <x v="0"/>
    <x v="69"/>
    <x v="11"/>
    <x v="87"/>
    <x v="2"/>
    <x v="1"/>
    <x v="14"/>
    <x v="763"/>
    <x v="4"/>
    <x v="0"/>
    <x v="789"/>
  </r>
  <r>
    <x v="1"/>
    <x v="0"/>
    <x v="0"/>
    <x v="69"/>
    <x v="11"/>
    <x v="87"/>
    <x v="2"/>
    <x v="1"/>
    <x v="12"/>
    <x v="764"/>
    <x v="0"/>
    <x v="0"/>
    <x v="790"/>
  </r>
  <r>
    <x v="0"/>
    <x v="0"/>
    <x v="0"/>
    <x v="159"/>
    <x v="0"/>
    <x v="202"/>
    <x v="0"/>
    <x v="0"/>
    <x v="1"/>
    <x v="85"/>
    <x v="0"/>
    <x v="0"/>
    <x v="791"/>
  </r>
  <r>
    <x v="0"/>
    <x v="0"/>
    <x v="0"/>
    <x v="159"/>
    <x v="0"/>
    <x v="202"/>
    <x v="0"/>
    <x v="1"/>
    <x v="9"/>
    <x v="765"/>
    <x v="1"/>
    <x v="0"/>
    <x v="792"/>
  </r>
  <r>
    <x v="0"/>
    <x v="0"/>
    <x v="0"/>
    <x v="159"/>
    <x v="0"/>
    <x v="202"/>
    <x v="0"/>
    <x v="2"/>
    <x v="7"/>
    <x v="766"/>
    <x v="0"/>
    <x v="0"/>
    <x v="793"/>
  </r>
  <r>
    <x v="0"/>
    <x v="0"/>
    <x v="0"/>
    <x v="159"/>
    <x v="0"/>
    <x v="202"/>
    <x v="0"/>
    <x v="2"/>
    <x v="7"/>
    <x v="767"/>
    <x v="7"/>
    <x v="0"/>
    <x v="794"/>
  </r>
  <r>
    <x v="1"/>
    <x v="1"/>
    <x v="0"/>
    <x v="67"/>
    <x v="2"/>
    <x v="85"/>
    <x v="0"/>
    <x v="1"/>
    <x v="6"/>
    <x v="768"/>
    <x v="0"/>
    <x v="2"/>
    <x v="795"/>
  </r>
  <r>
    <x v="1"/>
    <x v="1"/>
    <x v="0"/>
    <x v="67"/>
    <x v="2"/>
    <x v="85"/>
    <x v="0"/>
    <x v="1"/>
    <x v="9"/>
    <x v="769"/>
    <x v="0"/>
    <x v="2"/>
    <x v="796"/>
  </r>
  <r>
    <x v="1"/>
    <x v="1"/>
    <x v="0"/>
    <x v="67"/>
    <x v="2"/>
    <x v="85"/>
    <x v="0"/>
    <x v="2"/>
    <x v="15"/>
    <x v="770"/>
    <x v="7"/>
    <x v="5"/>
    <x v="797"/>
  </r>
  <r>
    <x v="0"/>
    <x v="0"/>
    <x v="0"/>
    <x v="139"/>
    <x v="5"/>
    <x v="178"/>
    <x v="2"/>
    <x v="1"/>
    <x v="8"/>
    <x v="771"/>
    <x v="4"/>
    <x v="3"/>
    <x v="798"/>
  </r>
  <r>
    <x v="1"/>
    <x v="2"/>
    <x v="0"/>
    <x v="29"/>
    <x v="18"/>
    <x v="84"/>
    <x v="0"/>
    <x v="1"/>
    <x v="10"/>
    <x v="772"/>
    <x v="0"/>
    <x v="2"/>
    <x v="799"/>
  </r>
  <r>
    <x v="1"/>
    <x v="1"/>
    <x v="0"/>
    <x v="5"/>
    <x v="5"/>
    <x v="6"/>
    <x v="2"/>
    <x v="2"/>
    <x v="7"/>
    <x v="773"/>
    <x v="1"/>
    <x v="2"/>
    <x v="800"/>
  </r>
  <r>
    <x v="1"/>
    <x v="1"/>
    <x v="0"/>
    <x v="20"/>
    <x v="15"/>
    <x v="45"/>
    <x v="3"/>
    <x v="1"/>
    <x v="6"/>
    <x v="774"/>
    <x v="1"/>
    <x v="0"/>
    <x v="801"/>
  </r>
  <r>
    <x v="1"/>
    <x v="1"/>
    <x v="0"/>
    <x v="20"/>
    <x v="15"/>
    <x v="45"/>
    <x v="3"/>
    <x v="1"/>
    <x v="6"/>
    <x v="132"/>
    <x v="4"/>
    <x v="0"/>
    <x v="802"/>
  </r>
  <r>
    <x v="1"/>
    <x v="1"/>
    <x v="0"/>
    <x v="20"/>
    <x v="15"/>
    <x v="45"/>
    <x v="3"/>
    <x v="0"/>
    <x v="0"/>
    <x v="775"/>
    <x v="4"/>
    <x v="2"/>
    <x v="803"/>
  </r>
  <r>
    <x v="2"/>
    <x v="1"/>
    <x v="0"/>
    <x v="1"/>
    <x v="1"/>
    <x v="1"/>
    <x v="1"/>
    <x v="1"/>
    <x v="8"/>
    <x v="776"/>
    <x v="4"/>
    <x v="2"/>
    <x v="804"/>
  </r>
  <r>
    <x v="2"/>
    <x v="1"/>
    <x v="0"/>
    <x v="1"/>
    <x v="1"/>
    <x v="1"/>
    <x v="1"/>
    <x v="1"/>
    <x v="8"/>
    <x v="777"/>
    <x v="4"/>
    <x v="2"/>
    <x v="805"/>
  </r>
  <r>
    <x v="2"/>
    <x v="1"/>
    <x v="0"/>
    <x v="1"/>
    <x v="1"/>
    <x v="1"/>
    <x v="1"/>
    <x v="1"/>
    <x v="14"/>
    <x v="710"/>
    <x v="0"/>
    <x v="0"/>
    <x v="806"/>
  </r>
  <r>
    <x v="2"/>
    <x v="1"/>
    <x v="0"/>
    <x v="1"/>
    <x v="1"/>
    <x v="1"/>
    <x v="1"/>
    <x v="1"/>
    <x v="2"/>
    <x v="2"/>
    <x v="0"/>
    <x v="0"/>
    <x v="2"/>
  </r>
  <r>
    <x v="1"/>
    <x v="0"/>
    <x v="0"/>
    <x v="103"/>
    <x v="0"/>
    <x v="175"/>
    <x v="0"/>
    <x v="2"/>
    <x v="7"/>
    <x v="778"/>
    <x v="3"/>
    <x v="0"/>
    <x v="807"/>
  </r>
  <r>
    <x v="1"/>
    <x v="0"/>
    <x v="0"/>
    <x v="103"/>
    <x v="0"/>
    <x v="175"/>
    <x v="0"/>
    <x v="0"/>
    <x v="1"/>
    <x v="779"/>
    <x v="1"/>
    <x v="0"/>
    <x v="808"/>
  </r>
  <r>
    <x v="1"/>
    <x v="0"/>
    <x v="0"/>
    <x v="160"/>
    <x v="24"/>
    <x v="203"/>
    <x v="3"/>
    <x v="0"/>
    <x v="5"/>
    <x v="780"/>
    <x v="4"/>
    <x v="2"/>
    <x v="809"/>
  </r>
  <r>
    <x v="1"/>
    <x v="1"/>
    <x v="0"/>
    <x v="161"/>
    <x v="30"/>
    <x v="204"/>
    <x v="3"/>
    <x v="2"/>
    <x v="11"/>
    <x v="781"/>
    <x v="3"/>
    <x v="0"/>
    <x v="810"/>
  </r>
  <r>
    <x v="0"/>
    <x v="1"/>
    <x v="0"/>
    <x v="162"/>
    <x v="1"/>
    <x v="205"/>
    <x v="1"/>
    <x v="1"/>
    <x v="6"/>
    <x v="782"/>
    <x v="0"/>
    <x v="0"/>
    <x v="811"/>
  </r>
  <r>
    <x v="0"/>
    <x v="1"/>
    <x v="0"/>
    <x v="162"/>
    <x v="1"/>
    <x v="205"/>
    <x v="1"/>
    <x v="1"/>
    <x v="10"/>
    <x v="783"/>
    <x v="5"/>
    <x v="0"/>
    <x v="812"/>
  </r>
  <r>
    <x v="1"/>
    <x v="0"/>
    <x v="0"/>
    <x v="25"/>
    <x v="35"/>
    <x v="129"/>
    <x v="0"/>
    <x v="1"/>
    <x v="6"/>
    <x v="784"/>
    <x v="5"/>
    <x v="0"/>
    <x v="813"/>
  </r>
  <r>
    <x v="1"/>
    <x v="0"/>
    <x v="0"/>
    <x v="20"/>
    <x v="15"/>
    <x v="45"/>
    <x v="3"/>
    <x v="0"/>
    <x v="5"/>
    <x v="785"/>
    <x v="0"/>
    <x v="0"/>
    <x v="814"/>
  </r>
  <r>
    <x v="1"/>
    <x v="0"/>
    <x v="0"/>
    <x v="20"/>
    <x v="15"/>
    <x v="45"/>
    <x v="3"/>
    <x v="1"/>
    <x v="4"/>
    <x v="420"/>
    <x v="1"/>
    <x v="0"/>
    <x v="702"/>
  </r>
  <r>
    <x v="1"/>
    <x v="0"/>
    <x v="0"/>
    <x v="20"/>
    <x v="15"/>
    <x v="45"/>
    <x v="3"/>
    <x v="1"/>
    <x v="10"/>
    <x v="786"/>
    <x v="0"/>
    <x v="0"/>
    <x v="815"/>
  </r>
  <r>
    <x v="1"/>
    <x v="0"/>
    <x v="0"/>
    <x v="20"/>
    <x v="15"/>
    <x v="45"/>
    <x v="3"/>
    <x v="1"/>
    <x v="14"/>
    <x v="787"/>
    <x v="12"/>
    <x v="0"/>
    <x v="816"/>
  </r>
  <r>
    <x v="1"/>
    <x v="0"/>
    <x v="0"/>
    <x v="20"/>
    <x v="15"/>
    <x v="45"/>
    <x v="3"/>
    <x v="1"/>
    <x v="4"/>
    <x v="788"/>
    <x v="0"/>
    <x v="0"/>
    <x v="817"/>
  </r>
  <r>
    <x v="1"/>
    <x v="2"/>
    <x v="0"/>
    <x v="163"/>
    <x v="30"/>
    <x v="206"/>
    <x v="3"/>
    <x v="1"/>
    <x v="10"/>
    <x v="244"/>
    <x v="7"/>
    <x v="0"/>
    <x v="247"/>
  </r>
  <r>
    <x v="1"/>
    <x v="2"/>
    <x v="0"/>
    <x v="163"/>
    <x v="30"/>
    <x v="206"/>
    <x v="3"/>
    <x v="1"/>
    <x v="13"/>
    <x v="181"/>
    <x v="0"/>
    <x v="0"/>
    <x v="317"/>
  </r>
  <r>
    <x v="1"/>
    <x v="0"/>
    <x v="0"/>
    <x v="8"/>
    <x v="1"/>
    <x v="34"/>
    <x v="1"/>
    <x v="1"/>
    <x v="14"/>
    <x v="348"/>
    <x v="0"/>
    <x v="0"/>
    <x v="359"/>
  </r>
  <r>
    <x v="1"/>
    <x v="0"/>
    <x v="0"/>
    <x v="8"/>
    <x v="1"/>
    <x v="34"/>
    <x v="1"/>
    <x v="1"/>
    <x v="6"/>
    <x v="789"/>
    <x v="0"/>
    <x v="0"/>
    <x v="818"/>
  </r>
  <r>
    <x v="0"/>
    <x v="1"/>
    <x v="0"/>
    <x v="108"/>
    <x v="2"/>
    <x v="133"/>
    <x v="0"/>
    <x v="2"/>
    <x v="11"/>
    <x v="790"/>
    <x v="5"/>
    <x v="2"/>
    <x v="819"/>
  </r>
  <r>
    <x v="0"/>
    <x v="1"/>
    <x v="0"/>
    <x v="108"/>
    <x v="2"/>
    <x v="133"/>
    <x v="0"/>
    <x v="1"/>
    <x v="6"/>
    <x v="791"/>
    <x v="0"/>
    <x v="2"/>
    <x v="820"/>
  </r>
  <r>
    <x v="0"/>
    <x v="1"/>
    <x v="0"/>
    <x v="108"/>
    <x v="2"/>
    <x v="133"/>
    <x v="0"/>
    <x v="2"/>
    <x v="7"/>
    <x v="792"/>
    <x v="0"/>
    <x v="2"/>
    <x v="821"/>
  </r>
  <r>
    <x v="1"/>
    <x v="1"/>
    <x v="0"/>
    <x v="24"/>
    <x v="17"/>
    <x v="28"/>
    <x v="0"/>
    <x v="1"/>
    <x v="2"/>
    <x v="793"/>
    <x v="7"/>
    <x v="0"/>
    <x v="822"/>
  </r>
  <r>
    <x v="1"/>
    <x v="1"/>
    <x v="0"/>
    <x v="24"/>
    <x v="17"/>
    <x v="28"/>
    <x v="0"/>
    <x v="0"/>
    <x v="5"/>
    <x v="794"/>
    <x v="7"/>
    <x v="0"/>
    <x v="823"/>
  </r>
  <r>
    <x v="2"/>
    <x v="1"/>
    <x v="0"/>
    <x v="10"/>
    <x v="9"/>
    <x v="11"/>
    <x v="3"/>
    <x v="1"/>
    <x v="2"/>
    <x v="795"/>
    <x v="4"/>
    <x v="2"/>
    <x v="824"/>
  </r>
  <r>
    <x v="1"/>
    <x v="1"/>
    <x v="0"/>
    <x v="152"/>
    <x v="9"/>
    <x v="207"/>
    <x v="3"/>
    <x v="1"/>
    <x v="8"/>
    <x v="796"/>
    <x v="5"/>
    <x v="6"/>
    <x v="825"/>
  </r>
  <r>
    <x v="2"/>
    <x v="2"/>
    <x v="0"/>
    <x v="10"/>
    <x v="9"/>
    <x v="105"/>
    <x v="3"/>
    <x v="1"/>
    <x v="8"/>
    <x v="797"/>
    <x v="2"/>
    <x v="6"/>
    <x v="826"/>
  </r>
  <r>
    <x v="2"/>
    <x v="2"/>
    <x v="0"/>
    <x v="10"/>
    <x v="9"/>
    <x v="105"/>
    <x v="3"/>
    <x v="2"/>
    <x v="7"/>
    <x v="798"/>
    <x v="1"/>
    <x v="10"/>
    <x v="827"/>
  </r>
  <r>
    <x v="2"/>
    <x v="0"/>
    <x v="0"/>
    <x v="3"/>
    <x v="38"/>
    <x v="208"/>
    <x v="3"/>
    <x v="1"/>
    <x v="10"/>
    <x v="799"/>
    <x v="1"/>
    <x v="0"/>
    <x v="828"/>
  </r>
  <r>
    <x v="1"/>
    <x v="0"/>
    <x v="0"/>
    <x v="20"/>
    <x v="15"/>
    <x v="29"/>
    <x v="3"/>
    <x v="1"/>
    <x v="10"/>
    <x v="710"/>
    <x v="0"/>
    <x v="0"/>
    <x v="829"/>
  </r>
  <r>
    <x v="1"/>
    <x v="0"/>
    <x v="0"/>
    <x v="20"/>
    <x v="15"/>
    <x v="29"/>
    <x v="3"/>
    <x v="1"/>
    <x v="8"/>
    <x v="800"/>
    <x v="3"/>
    <x v="2"/>
    <x v="830"/>
  </r>
  <r>
    <x v="1"/>
    <x v="0"/>
    <x v="0"/>
    <x v="35"/>
    <x v="3"/>
    <x v="43"/>
    <x v="0"/>
    <x v="1"/>
    <x v="10"/>
    <x v="801"/>
    <x v="2"/>
    <x v="2"/>
    <x v="831"/>
  </r>
  <r>
    <x v="1"/>
    <x v="2"/>
    <x v="0"/>
    <x v="3"/>
    <x v="38"/>
    <x v="208"/>
    <x v="3"/>
    <x v="0"/>
    <x v="5"/>
    <x v="802"/>
    <x v="1"/>
    <x v="0"/>
    <x v="832"/>
  </r>
  <r>
    <x v="1"/>
    <x v="2"/>
    <x v="0"/>
    <x v="3"/>
    <x v="38"/>
    <x v="208"/>
    <x v="3"/>
    <x v="2"/>
    <x v="11"/>
    <x v="803"/>
    <x v="7"/>
    <x v="0"/>
    <x v="833"/>
  </r>
  <r>
    <x v="1"/>
    <x v="2"/>
    <x v="0"/>
    <x v="3"/>
    <x v="38"/>
    <x v="208"/>
    <x v="3"/>
    <x v="2"/>
    <x v="11"/>
    <x v="804"/>
    <x v="1"/>
    <x v="0"/>
    <x v="834"/>
  </r>
  <r>
    <x v="1"/>
    <x v="2"/>
    <x v="0"/>
    <x v="10"/>
    <x v="9"/>
    <x v="74"/>
    <x v="3"/>
    <x v="1"/>
    <x v="8"/>
    <x v="805"/>
    <x v="4"/>
    <x v="6"/>
    <x v="835"/>
  </r>
  <r>
    <x v="0"/>
    <x v="2"/>
    <x v="0"/>
    <x v="20"/>
    <x v="15"/>
    <x v="23"/>
    <x v="3"/>
    <x v="1"/>
    <x v="8"/>
    <x v="806"/>
    <x v="1"/>
    <x v="2"/>
    <x v="836"/>
  </r>
  <r>
    <x v="0"/>
    <x v="2"/>
    <x v="0"/>
    <x v="20"/>
    <x v="15"/>
    <x v="23"/>
    <x v="3"/>
    <x v="0"/>
    <x v="1"/>
    <x v="807"/>
    <x v="2"/>
    <x v="9"/>
    <x v="837"/>
  </r>
  <r>
    <x v="1"/>
    <x v="0"/>
    <x v="0"/>
    <x v="24"/>
    <x v="17"/>
    <x v="28"/>
    <x v="0"/>
    <x v="1"/>
    <x v="4"/>
    <x v="117"/>
    <x v="0"/>
    <x v="0"/>
    <x v="838"/>
  </r>
  <r>
    <x v="3"/>
    <x v="0"/>
    <x v="0"/>
    <x v="8"/>
    <x v="1"/>
    <x v="9"/>
    <x v="1"/>
    <x v="1"/>
    <x v="6"/>
    <x v="808"/>
    <x v="4"/>
    <x v="0"/>
    <x v="839"/>
  </r>
  <r>
    <x v="2"/>
    <x v="2"/>
    <x v="0"/>
    <x v="66"/>
    <x v="12"/>
    <x v="83"/>
    <x v="2"/>
    <x v="0"/>
    <x v="5"/>
    <x v="809"/>
    <x v="2"/>
    <x v="0"/>
    <x v="840"/>
  </r>
  <r>
    <x v="1"/>
    <x v="0"/>
    <x v="0"/>
    <x v="30"/>
    <x v="15"/>
    <x v="144"/>
    <x v="3"/>
    <x v="0"/>
    <x v="5"/>
    <x v="45"/>
    <x v="0"/>
    <x v="0"/>
    <x v="841"/>
  </r>
  <r>
    <x v="0"/>
    <x v="1"/>
    <x v="0"/>
    <x v="1"/>
    <x v="1"/>
    <x v="62"/>
    <x v="1"/>
    <x v="1"/>
    <x v="8"/>
    <x v="810"/>
    <x v="1"/>
    <x v="2"/>
    <x v="842"/>
  </r>
  <r>
    <x v="1"/>
    <x v="0"/>
    <x v="0"/>
    <x v="70"/>
    <x v="1"/>
    <x v="188"/>
    <x v="1"/>
    <x v="1"/>
    <x v="4"/>
    <x v="811"/>
    <x v="13"/>
    <x v="0"/>
    <x v="843"/>
  </r>
  <r>
    <x v="1"/>
    <x v="2"/>
    <x v="0"/>
    <x v="29"/>
    <x v="39"/>
    <x v="209"/>
    <x v="3"/>
    <x v="1"/>
    <x v="8"/>
    <x v="812"/>
    <x v="3"/>
    <x v="0"/>
    <x v="844"/>
  </r>
  <r>
    <x v="1"/>
    <x v="1"/>
    <x v="0"/>
    <x v="8"/>
    <x v="1"/>
    <x v="34"/>
    <x v="1"/>
    <x v="1"/>
    <x v="10"/>
    <x v="813"/>
    <x v="5"/>
    <x v="0"/>
    <x v="845"/>
  </r>
  <r>
    <x v="1"/>
    <x v="0"/>
    <x v="0"/>
    <x v="106"/>
    <x v="15"/>
    <x v="131"/>
    <x v="3"/>
    <x v="2"/>
    <x v="11"/>
    <x v="179"/>
    <x v="2"/>
    <x v="0"/>
    <x v="846"/>
  </r>
  <r>
    <x v="1"/>
    <x v="0"/>
    <x v="0"/>
    <x v="106"/>
    <x v="15"/>
    <x v="131"/>
    <x v="3"/>
    <x v="1"/>
    <x v="8"/>
    <x v="96"/>
    <x v="1"/>
    <x v="2"/>
    <x v="449"/>
  </r>
  <r>
    <x v="2"/>
    <x v="2"/>
    <x v="0"/>
    <x v="66"/>
    <x v="12"/>
    <x v="83"/>
    <x v="2"/>
    <x v="1"/>
    <x v="10"/>
    <x v="814"/>
    <x v="7"/>
    <x v="0"/>
    <x v="847"/>
  </r>
  <r>
    <x v="2"/>
    <x v="2"/>
    <x v="0"/>
    <x v="66"/>
    <x v="12"/>
    <x v="83"/>
    <x v="2"/>
    <x v="1"/>
    <x v="6"/>
    <x v="204"/>
    <x v="4"/>
    <x v="0"/>
    <x v="848"/>
  </r>
  <r>
    <x v="2"/>
    <x v="2"/>
    <x v="0"/>
    <x v="66"/>
    <x v="12"/>
    <x v="83"/>
    <x v="2"/>
    <x v="2"/>
    <x v="7"/>
    <x v="815"/>
    <x v="8"/>
    <x v="0"/>
    <x v="849"/>
  </r>
  <r>
    <x v="2"/>
    <x v="1"/>
    <x v="0"/>
    <x v="8"/>
    <x v="1"/>
    <x v="34"/>
    <x v="1"/>
    <x v="1"/>
    <x v="4"/>
    <x v="816"/>
    <x v="3"/>
    <x v="0"/>
    <x v="850"/>
  </r>
  <r>
    <x v="2"/>
    <x v="1"/>
    <x v="0"/>
    <x v="8"/>
    <x v="1"/>
    <x v="34"/>
    <x v="1"/>
    <x v="1"/>
    <x v="8"/>
    <x v="817"/>
    <x v="1"/>
    <x v="2"/>
    <x v="851"/>
  </r>
  <r>
    <x v="0"/>
    <x v="0"/>
    <x v="0"/>
    <x v="12"/>
    <x v="5"/>
    <x v="14"/>
    <x v="2"/>
    <x v="1"/>
    <x v="12"/>
    <x v="818"/>
    <x v="0"/>
    <x v="2"/>
    <x v="852"/>
  </r>
  <r>
    <x v="1"/>
    <x v="0"/>
    <x v="0"/>
    <x v="66"/>
    <x v="12"/>
    <x v="83"/>
    <x v="2"/>
    <x v="1"/>
    <x v="2"/>
    <x v="819"/>
    <x v="3"/>
    <x v="0"/>
    <x v="853"/>
  </r>
  <r>
    <x v="0"/>
    <x v="1"/>
    <x v="0"/>
    <x v="109"/>
    <x v="15"/>
    <x v="135"/>
    <x v="3"/>
    <x v="1"/>
    <x v="10"/>
    <x v="820"/>
    <x v="8"/>
    <x v="0"/>
    <x v="854"/>
  </r>
  <r>
    <x v="2"/>
    <x v="1"/>
    <x v="0"/>
    <x v="24"/>
    <x v="24"/>
    <x v="157"/>
    <x v="3"/>
    <x v="1"/>
    <x v="8"/>
    <x v="821"/>
    <x v="0"/>
    <x v="6"/>
    <x v="855"/>
  </r>
  <r>
    <x v="2"/>
    <x v="0"/>
    <x v="0"/>
    <x v="164"/>
    <x v="5"/>
    <x v="210"/>
    <x v="2"/>
    <x v="1"/>
    <x v="2"/>
    <x v="822"/>
    <x v="2"/>
    <x v="2"/>
    <x v="856"/>
  </r>
  <r>
    <x v="2"/>
    <x v="0"/>
    <x v="0"/>
    <x v="164"/>
    <x v="5"/>
    <x v="210"/>
    <x v="2"/>
    <x v="1"/>
    <x v="8"/>
    <x v="823"/>
    <x v="4"/>
    <x v="3"/>
    <x v="857"/>
  </r>
  <r>
    <x v="2"/>
    <x v="0"/>
    <x v="0"/>
    <x v="22"/>
    <x v="10"/>
    <x v="155"/>
    <x v="2"/>
    <x v="2"/>
    <x v="7"/>
    <x v="824"/>
    <x v="1"/>
    <x v="2"/>
    <x v="858"/>
  </r>
  <r>
    <x v="1"/>
    <x v="0"/>
    <x v="0"/>
    <x v="1"/>
    <x v="1"/>
    <x v="3"/>
    <x v="1"/>
    <x v="1"/>
    <x v="10"/>
    <x v="130"/>
    <x v="1"/>
    <x v="0"/>
    <x v="132"/>
  </r>
  <r>
    <x v="1"/>
    <x v="0"/>
    <x v="0"/>
    <x v="1"/>
    <x v="1"/>
    <x v="3"/>
    <x v="1"/>
    <x v="1"/>
    <x v="4"/>
    <x v="643"/>
    <x v="0"/>
    <x v="0"/>
    <x v="658"/>
  </r>
  <r>
    <x v="1"/>
    <x v="0"/>
    <x v="0"/>
    <x v="1"/>
    <x v="1"/>
    <x v="3"/>
    <x v="1"/>
    <x v="1"/>
    <x v="10"/>
    <x v="91"/>
    <x v="0"/>
    <x v="0"/>
    <x v="91"/>
  </r>
  <r>
    <x v="1"/>
    <x v="0"/>
    <x v="0"/>
    <x v="20"/>
    <x v="15"/>
    <x v="29"/>
    <x v="3"/>
    <x v="0"/>
    <x v="0"/>
    <x v="825"/>
    <x v="4"/>
    <x v="2"/>
    <x v="859"/>
  </r>
  <r>
    <x v="1"/>
    <x v="0"/>
    <x v="0"/>
    <x v="20"/>
    <x v="15"/>
    <x v="29"/>
    <x v="3"/>
    <x v="2"/>
    <x v="7"/>
    <x v="826"/>
    <x v="3"/>
    <x v="0"/>
    <x v="860"/>
  </r>
  <r>
    <x v="1"/>
    <x v="0"/>
    <x v="0"/>
    <x v="20"/>
    <x v="15"/>
    <x v="29"/>
    <x v="3"/>
    <x v="1"/>
    <x v="8"/>
    <x v="827"/>
    <x v="1"/>
    <x v="2"/>
    <x v="861"/>
  </r>
  <r>
    <x v="1"/>
    <x v="2"/>
    <x v="0"/>
    <x v="25"/>
    <x v="12"/>
    <x v="30"/>
    <x v="2"/>
    <x v="2"/>
    <x v="7"/>
    <x v="828"/>
    <x v="4"/>
    <x v="0"/>
    <x v="862"/>
  </r>
  <r>
    <x v="1"/>
    <x v="2"/>
    <x v="0"/>
    <x v="25"/>
    <x v="12"/>
    <x v="30"/>
    <x v="2"/>
    <x v="2"/>
    <x v="11"/>
    <x v="829"/>
    <x v="3"/>
    <x v="0"/>
    <x v="863"/>
  </r>
  <r>
    <x v="1"/>
    <x v="2"/>
    <x v="0"/>
    <x v="25"/>
    <x v="12"/>
    <x v="30"/>
    <x v="2"/>
    <x v="1"/>
    <x v="4"/>
    <x v="830"/>
    <x v="0"/>
    <x v="0"/>
    <x v="864"/>
  </r>
  <r>
    <x v="1"/>
    <x v="2"/>
    <x v="0"/>
    <x v="165"/>
    <x v="29"/>
    <x v="211"/>
    <x v="3"/>
    <x v="0"/>
    <x v="5"/>
    <x v="496"/>
    <x v="5"/>
    <x v="0"/>
    <x v="865"/>
  </r>
  <r>
    <x v="2"/>
    <x v="1"/>
    <x v="0"/>
    <x v="158"/>
    <x v="6"/>
    <x v="201"/>
    <x v="2"/>
    <x v="0"/>
    <x v="5"/>
    <x v="831"/>
    <x v="7"/>
    <x v="0"/>
    <x v="866"/>
  </r>
  <r>
    <x v="2"/>
    <x v="1"/>
    <x v="0"/>
    <x v="158"/>
    <x v="6"/>
    <x v="201"/>
    <x v="2"/>
    <x v="2"/>
    <x v="11"/>
    <x v="832"/>
    <x v="6"/>
    <x v="0"/>
    <x v="867"/>
  </r>
  <r>
    <x v="1"/>
    <x v="1"/>
    <x v="0"/>
    <x v="52"/>
    <x v="5"/>
    <x v="65"/>
    <x v="2"/>
    <x v="0"/>
    <x v="3"/>
    <x v="833"/>
    <x v="0"/>
    <x v="4"/>
    <x v="868"/>
  </r>
  <r>
    <x v="1"/>
    <x v="1"/>
    <x v="0"/>
    <x v="52"/>
    <x v="5"/>
    <x v="65"/>
    <x v="2"/>
    <x v="0"/>
    <x v="1"/>
    <x v="834"/>
    <x v="4"/>
    <x v="4"/>
    <x v="869"/>
  </r>
  <r>
    <x v="1"/>
    <x v="1"/>
    <x v="0"/>
    <x v="52"/>
    <x v="5"/>
    <x v="65"/>
    <x v="2"/>
    <x v="1"/>
    <x v="8"/>
    <x v="835"/>
    <x v="1"/>
    <x v="3"/>
    <x v="870"/>
  </r>
  <r>
    <x v="1"/>
    <x v="1"/>
    <x v="0"/>
    <x v="61"/>
    <x v="5"/>
    <x v="77"/>
    <x v="2"/>
    <x v="1"/>
    <x v="12"/>
    <x v="836"/>
    <x v="1"/>
    <x v="2"/>
    <x v="871"/>
  </r>
  <r>
    <x v="1"/>
    <x v="1"/>
    <x v="0"/>
    <x v="61"/>
    <x v="5"/>
    <x v="77"/>
    <x v="2"/>
    <x v="1"/>
    <x v="4"/>
    <x v="837"/>
    <x v="7"/>
    <x v="2"/>
    <x v="872"/>
  </r>
  <r>
    <x v="1"/>
    <x v="0"/>
    <x v="0"/>
    <x v="166"/>
    <x v="17"/>
    <x v="212"/>
    <x v="0"/>
    <x v="1"/>
    <x v="4"/>
    <x v="332"/>
    <x v="0"/>
    <x v="0"/>
    <x v="725"/>
  </r>
  <r>
    <x v="1"/>
    <x v="0"/>
    <x v="0"/>
    <x v="20"/>
    <x v="15"/>
    <x v="29"/>
    <x v="3"/>
    <x v="2"/>
    <x v="11"/>
    <x v="838"/>
    <x v="1"/>
    <x v="0"/>
    <x v="873"/>
  </r>
  <r>
    <x v="1"/>
    <x v="0"/>
    <x v="0"/>
    <x v="20"/>
    <x v="15"/>
    <x v="29"/>
    <x v="3"/>
    <x v="2"/>
    <x v="7"/>
    <x v="839"/>
    <x v="7"/>
    <x v="0"/>
    <x v="874"/>
  </r>
  <r>
    <x v="1"/>
    <x v="0"/>
    <x v="0"/>
    <x v="20"/>
    <x v="15"/>
    <x v="29"/>
    <x v="3"/>
    <x v="1"/>
    <x v="9"/>
    <x v="840"/>
    <x v="2"/>
    <x v="0"/>
    <x v="875"/>
  </r>
  <r>
    <x v="1"/>
    <x v="1"/>
    <x v="0"/>
    <x v="20"/>
    <x v="15"/>
    <x v="164"/>
    <x v="3"/>
    <x v="1"/>
    <x v="8"/>
    <x v="841"/>
    <x v="0"/>
    <x v="2"/>
    <x v="876"/>
  </r>
  <r>
    <x v="2"/>
    <x v="0"/>
    <x v="0"/>
    <x v="10"/>
    <x v="9"/>
    <x v="105"/>
    <x v="3"/>
    <x v="1"/>
    <x v="10"/>
    <x v="12"/>
    <x v="1"/>
    <x v="2"/>
    <x v="12"/>
  </r>
  <r>
    <x v="2"/>
    <x v="0"/>
    <x v="0"/>
    <x v="10"/>
    <x v="9"/>
    <x v="105"/>
    <x v="3"/>
    <x v="2"/>
    <x v="11"/>
    <x v="842"/>
    <x v="2"/>
    <x v="2"/>
    <x v="877"/>
  </r>
  <r>
    <x v="1"/>
    <x v="2"/>
    <x v="0"/>
    <x v="24"/>
    <x v="17"/>
    <x v="28"/>
    <x v="0"/>
    <x v="1"/>
    <x v="6"/>
    <x v="843"/>
    <x v="4"/>
    <x v="0"/>
    <x v="878"/>
  </r>
  <r>
    <x v="1"/>
    <x v="2"/>
    <x v="0"/>
    <x v="24"/>
    <x v="17"/>
    <x v="28"/>
    <x v="0"/>
    <x v="1"/>
    <x v="9"/>
    <x v="844"/>
    <x v="0"/>
    <x v="0"/>
    <x v="879"/>
  </r>
  <r>
    <x v="2"/>
    <x v="0"/>
    <x v="0"/>
    <x v="167"/>
    <x v="24"/>
    <x v="213"/>
    <x v="3"/>
    <x v="1"/>
    <x v="6"/>
    <x v="845"/>
    <x v="1"/>
    <x v="2"/>
    <x v="880"/>
  </r>
  <r>
    <x v="2"/>
    <x v="0"/>
    <x v="0"/>
    <x v="167"/>
    <x v="24"/>
    <x v="213"/>
    <x v="3"/>
    <x v="1"/>
    <x v="6"/>
    <x v="846"/>
    <x v="1"/>
    <x v="2"/>
    <x v="881"/>
  </r>
  <r>
    <x v="2"/>
    <x v="0"/>
    <x v="0"/>
    <x v="167"/>
    <x v="24"/>
    <x v="213"/>
    <x v="3"/>
    <x v="1"/>
    <x v="10"/>
    <x v="847"/>
    <x v="1"/>
    <x v="2"/>
    <x v="882"/>
  </r>
  <r>
    <x v="1"/>
    <x v="0"/>
    <x v="0"/>
    <x v="10"/>
    <x v="9"/>
    <x v="11"/>
    <x v="3"/>
    <x v="1"/>
    <x v="10"/>
    <x v="848"/>
    <x v="1"/>
    <x v="2"/>
    <x v="883"/>
  </r>
  <r>
    <x v="1"/>
    <x v="2"/>
    <x v="0"/>
    <x v="10"/>
    <x v="9"/>
    <x v="74"/>
    <x v="3"/>
    <x v="1"/>
    <x v="10"/>
    <x v="849"/>
    <x v="8"/>
    <x v="2"/>
    <x v="884"/>
  </r>
  <r>
    <x v="1"/>
    <x v="2"/>
    <x v="0"/>
    <x v="10"/>
    <x v="9"/>
    <x v="74"/>
    <x v="3"/>
    <x v="1"/>
    <x v="8"/>
    <x v="850"/>
    <x v="5"/>
    <x v="6"/>
    <x v="885"/>
  </r>
  <r>
    <x v="1"/>
    <x v="2"/>
    <x v="0"/>
    <x v="10"/>
    <x v="9"/>
    <x v="74"/>
    <x v="3"/>
    <x v="1"/>
    <x v="10"/>
    <x v="12"/>
    <x v="1"/>
    <x v="2"/>
    <x v="12"/>
  </r>
  <r>
    <x v="1"/>
    <x v="2"/>
    <x v="0"/>
    <x v="10"/>
    <x v="9"/>
    <x v="74"/>
    <x v="3"/>
    <x v="1"/>
    <x v="9"/>
    <x v="851"/>
    <x v="0"/>
    <x v="2"/>
    <x v="886"/>
  </r>
  <r>
    <x v="2"/>
    <x v="1"/>
    <x v="0"/>
    <x v="168"/>
    <x v="27"/>
    <x v="214"/>
    <x v="1"/>
    <x v="2"/>
    <x v="11"/>
    <x v="852"/>
    <x v="7"/>
    <x v="0"/>
    <x v="288"/>
  </r>
  <r>
    <x v="1"/>
    <x v="1"/>
    <x v="0"/>
    <x v="169"/>
    <x v="1"/>
    <x v="215"/>
    <x v="1"/>
    <x v="1"/>
    <x v="10"/>
    <x v="91"/>
    <x v="0"/>
    <x v="0"/>
    <x v="91"/>
  </r>
  <r>
    <x v="1"/>
    <x v="1"/>
    <x v="0"/>
    <x v="169"/>
    <x v="1"/>
    <x v="215"/>
    <x v="1"/>
    <x v="1"/>
    <x v="9"/>
    <x v="853"/>
    <x v="4"/>
    <x v="0"/>
    <x v="887"/>
  </r>
  <r>
    <x v="2"/>
    <x v="1"/>
    <x v="0"/>
    <x v="8"/>
    <x v="1"/>
    <x v="94"/>
    <x v="1"/>
    <x v="1"/>
    <x v="10"/>
    <x v="854"/>
    <x v="0"/>
    <x v="0"/>
    <x v="888"/>
  </r>
  <r>
    <x v="1"/>
    <x v="1"/>
    <x v="0"/>
    <x v="170"/>
    <x v="1"/>
    <x v="216"/>
    <x v="1"/>
    <x v="1"/>
    <x v="8"/>
    <x v="855"/>
    <x v="0"/>
    <x v="2"/>
    <x v="889"/>
  </r>
  <r>
    <x v="1"/>
    <x v="1"/>
    <x v="0"/>
    <x v="170"/>
    <x v="1"/>
    <x v="216"/>
    <x v="1"/>
    <x v="0"/>
    <x v="3"/>
    <x v="856"/>
    <x v="4"/>
    <x v="2"/>
    <x v="890"/>
  </r>
  <r>
    <x v="1"/>
    <x v="0"/>
    <x v="0"/>
    <x v="4"/>
    <x v="4"/>
    <x v="59"/>
    <x v="1"/>
    <x v="1"/>
    <x v="10"/>
    <x v="56"/>
    <x v="2"/>
    <x v="0"/>
    <x v="56"/>
  </r>
  <r>
    <x v="1"/>
    <x v="0"/>
    <x v="0"/>
    <x v="4"/>
    <x v="4"/>
    <x v="59"/>
    <x v="1"/>
    <x v="1"/>
    <x v="4"/>
    <x v="857"/>
    <x v="1"/>
    <x v="0"/>
    <x v="891"/>
  </r>
  <r>
    <x v="1"/>
    <x v="0"/>
    <x v="0"/>
    <x v="4"/>
    <x v="4"/>
    <x v="59"/>
    <x v="1"/>
    <x v="1"/>
    <x v="8"/>
    <x v="858"/>
    <x v="2"/>
    <x v="2"/>
    <x v="892"/>
  </r>
  <r>
    <x v="2"/>
    <x v="0"/>
    <x v="0"/>
    <x v="123"/>
    <x v="16"/>
    <x v="154"/>
    <x v="1"/>
    <x v="0"/>
    <x v="3"/>
    <x v="859"/>
    <x v="1"/>
    <x v="5"/>
    <x v="893"/>
  </r>
  <r>
    <x v="1"/>
    <x v="2"/>
    <x v="0"/>
    <x v="10"/>
    <x v="9"/>
    <x v="74"/>
    <x v="3"/>
    <x v="0"/>
    <x v="5"/>
    <x v="860"/>
    <x v="3"/>
    <x v="2"/>
    <x v="894"/>
  </r>
  <r>
    <x v="1"/>
    <x v="2"/>
    <x v="0"/>
    <x v="10"/>
    <x v="9"/>
    <x v="74"/>
    <x v="3"/>
    <x v="0"/>
    <x v="5"/>
    <x v="861"/>
    <x v="5"/>
    <x v="2"/>
    <x v="895"/>
  </r>
  <r>
    <x v="1"/>
    <x v="2"/>
    <x v="0"/>
    <x v="10"/>
    <x v="9"/>
    <x v="74"/>
    <x v="3"/>
    <x v="0"/>
    <x v="3"/>
    <x v="862"/>
    <x v="13"/>
    <x v="10"/>
    <x v="896"/>
  </r>
  <r>
    <x v="1"/>
    <x v="2"/>
    <x v="0"/>
    <x v="10"/>
    <x v="9"/>
    <x v="74"/>
    <x v="3"/>
    <x v="1"/>
    <x v="10"/>
    <x v="12"/>
    <x v="1"/>
    <x v="2"/>
    <x v="12"/>
  </r>
  <r>
    <x v="1"/>
    <x v="2"/>
    <x v="0"/>
    <x v="10"/>
    <x v="9"/>
    <x v="74"/>
    <x v="3"/>
    <x v="1"/>
    <x v="10"/>
    <x v="863"/>
    <x v="5"/>
    <x v="2"/>
    <x v="897"/>
  </r>
  <r>
    <x v="1"/>
    <x v="0"/>
    <x v="0"/>
    <x v="10"/>
    <x v="9"/>
    <x v="105"/>
    <x v="3"/>
    <x v="0"/>
    <x v="5"/>
    <x v="864"/>
    <x v="4"/>
    <x v="2"/>
    <x v="898"/>
  </r>
  <r>
    <x v="1"/>
    <x v="0"/>
    <x v="0"/>
    <x v="171"/>
    <x v="5"/>
    <x v="217"/>
    <x v="2"/>
    <x v="1"/>
    <x v="6"/>
    <x v="220"/>
    <x v="0"/>
    <x v="2"/>
    <x v="222"/>
  </r>
  <r>
    <x v="1"/>
    <x v="0"/>
    <x v="0"/>
    <x v="171"/>
    <x v="5"/>
    <x v="217"/>
    <x v="2"/>
    <x v="0"/>
    <x v="0"/>
    <x v="865"/>
    <x v="0"/>
    <x v="8"/>
    <x v="899"/>
  </r>
  <r>
    <x v="1"/>
    <x v="0"/>
    <x v="0"/>
    <x v="25"/>
    <x v="35"/>
    <x v="129"/>
    <x v="0"/>
    <x v="1"/>
    <x v="4"/>
    <x v="866"/>
    <x v="2"/>
    <x v="0"/>
    <x v="900"/>
  </r>
  <r>
    <x v="0"/>
    <x v="0"/>
    <x v="0"/>
    <x v="42"/>
    <x v="16"/>
    <x v="51"/>
    <x v="1"/>
    <x v="2"/>
    <x v="7"/>
    <x v="867"/>
    <x v="7"/>
    <x v="2"/>
    <x v="901"/>
  </r>
  <r>
    <x v="0"/>
    <x v="0"/>
    <x v="0"/>
    <x v="42"/>
    <x v="16"/>
    <x v="51"/>
    <x v="1"/>
    <x v="1"/>
    <x v="8"/>
    <x v="320"/>
    <x v="0"/>
    <x v="6"/>
    <x v="902"/>
  </r>
  <r>
    <x v="0"/>
    <x v="0"/>
    <x v="0"/>
    <x v="42"/>
    <x v="16"/>
    <x v="51"/>
    <x v="1"/>
    <x v="1"/>
    <x v="10"/>
    <x v="12"/>
    <x v="1"/>
    <x v="2"/>
    <x v="903"/>
  </r>
  <r>
    <x v="3"/>
    <x v="0"/>
    <x v="0"/>
    <x v="147"/>
    <x v="1"/>
    <x v="218"/>
    <x v="1"/>
    <x v="0"/>
    <x v="5"/>
    <x v="868"/>
    <x v="0"/>
    <x v="0"/>
    <x v="904"/>
  </r>
  <r>
    <x v="1"/>
    <x v="1"/>
    <x v="0"/>
    <x v="8"/>
    <x v="1"/>
    <x v="94"/>
    <x v="1"/>
    <x v="0"/>
    <x v="1"/>
    <x v="243"/>
    <x v="0"/>
    <x v="2"/>
    <x v="246"/>
  </r>
  <r>
    <x v="1"/>
    <x v="2"/>
    <x v="0"/>
    <x v="115"/>
    <x v="36"/>
    <x v="145"/>
    <x v="0"/>
    <x v="1"/>
    <x v="8"/>
    <x v="869"/>
    <x v="0"/>
    <x v="0"/>
    <x v="905"/>
  </r>
  <r>
    <x v="2"/>
    <x v="1"/>
    <x v="0"/>
    <x v="8"/>
    <x v="1"/>
    <x v="94"/>
    <x v="1"/>
    <x v="1"/>
    <x v="12"/>
    <x v="870"/>
    <x v="0"/>
    <x v="0"/>
    <x v="906"/>
  </r>
  <r>
    <x v="0"/>
    <x v="0"/>
    <x v="0"/>
    <x v="172"/>
    <x v="2"/>
    <x v="219"/>
    <x v="0"/>
    <x v="1"/>
    <x v="2"/>
    <x v="871"/>
    <x v="0"/>
    <x v="2"/>
    <x v="907"/>
  </r>
  <r>
    <x v="2"/>
    <x v="2"/>
    <x v="0"/>
    <x v="20"/>
    <x v="15"/>
    <x v="164"/>
    <x v="3"/>
    <x v="1"/>
    <x v="2"/>
    <x v="759"/>
    <x v="0"/>
    <x v="0"/>
    <x v="785"/>
  </r>
  <r>
    <x v="2"/>
    <x v="2"/>
    <x v="0"/>
    <x v="20"/>
    <x v="15"/>
    <x v="164"/>
    <x v="3"/>
    <x v="1"/>
    <x v="6"/>
    <x v="872"/>
    <x v="1"/>
    <x v="0"/>
    <x v="908"/>
  </r>
  <r>
    <x v="2"/>
    <x v="2"/>
    <x v="0"/>
    <x v="20"/>
    <x v="15"/>
    <x v="164"/>
    <x v="3"/>
    <x v="1"/>
    <x v="10"/>
    <x v="91"/>
    <x v="0"/>
    <x v="0"/>
    <x v="91"/>
  </r>
  <r>
    <x v="2"/>
    <x v="2"/>
    <x v="0"/>
    <x v="20"/>
    <x v="15"/>
    <x v="164"/>
    <x v="3"/>
    <x v="1"/>
    <x v="10"/>
    <x v="873"/>
    <x v="4"/>
    <x v="0"/>
    <x v="909"/>
  </r>
  <r>
    <x v="2"/>
    <x v="2"/>
    <x v="0"/>
    <x v="20"/>
    <x v="15"/>
    <x v="164"/>
    <x v="3"/>
    <x v="1"/>
    <x v="2"/>
    <x v="874"/>
    <x v="1"/>
    <x v="0"/>
    <x v="910"/>
  </r>
  <r>
    <x v="2"/>
    <x v="2"/>
    <x v="0"/>
    <x v="20"/>
    <x v="15"/>
    <x v="164"/>
    <x v="3"/>
    <x v="1"/>
    <x v="4"/>
    <x v="875"/>
    <x v="1"/>
    <x v="0"/>
    <x v="232"/>
  </r>
  <r>
    <x v="0"/>
    <x v="0"/>
    <x v="0"/>
    <x v="10"/>
    <x v="9"/>
    <x v="63"/>
    <x v="3"/>
    <x v="0"/>
    <x v="5"/>
    <x v="876"/>
    <x v="5"/>
    <x v="2"/>
    <x v="911"/>
  </r>
  <r>
    <x v="0"/>
    <x v="0"/>
    <x v="0"/>
    <x v="10"/>
    <x v="9"/>
    <x v="63"/>
    <x v="3"/>
    <x v="2"/>
    <x v="7"/>
    <x v="29"/>
    <x v="1"/>
    <x v="10"/>
    <x v="912"/>
  </r>
  <r>
    <x v="0"/>
    <x v="0"/>
    <x v="0"/>
    <x v="10"/>
    <x v="9"/>
    <x v="63"/>
    <x v="3"/>
    <x v="1"/>
    <x v="8"/>
    <x v="658"/>
    <x v="0"/>
    <x v="6"/>
    <x v="673"/>
  </r>
  <r>
    <x v="0"/>
    <x v="0"/>
    <x v="0"/>
    <x v="10"/>
    <x v="9"/>
    <x v="63"/>
    <x v="3"/>
    <x v="1"/>
    <x v="2"/>
    <x v="877"/>
    <x v="1"/>
    <x v="2"/>
    <x v="913"/>
  </r>
  <r>
    <x v="0"/>
    <x v="2"/>
    <x v="0"/>
    <x v="20"/>
    <x v="15"/>
    <x v="164"/>
    <x v="3"/>
    <x v="2"/>
    <x v="7"/>
    <x v="878"/>
    <x v="3"/>
    <x v="0"/>
    <x v="914"/>
  </r>
  <r>
    <x v="0"/>
    <x v="2"/>
    <x v="0"/>
    <x v="20"/>
    <x v="15"/>
    <x v="164"/>
    <x v="3"/>
    <x v="1"/>
    <x v="8"/>
    <x v="373"/>
    <x v="1"/>
    <x v="2"/>
    <x v="385"/>
  </r>
  <r>
    <x v="1"/>
    <x v="0"/>
    <x v="0"/>
    <x v="32"/>
    <x v="21"/>
    <x v="40"/>
    <x v="1"/>
    <x v="1"/>
    <x v="8"/>
    <x v="879"/>
    <x v="0"/>
    <x v="6"/>
    <x v="915"/>
  </r>
  <r>
    <x v="2"/>
    <x v="1"/>
    <x v="0"/>
    <x v="66"/>
    <x v="12"/>
    <x v="185"/>
    <x v="2"/>
    <x v="2"/>
    <x v="15"/>
    <x v="256"/>
    <x v="0"/>
    <x v="9"/>
    <x v="916"/>
  </r>
  <r>
    <x v="2"/>
    <x v="0"/>
    <x v="0"/>
    <x v="40"/>
    <x v="3"/>
    <x v="124"/>
    <x v="0"/>
    <x v="1"/>
    <x v="8"/>
    <x v="573"/>
    <x v="0"/>
    <x v="6"/>
    <x v="586"/>
  </r>
  <r>
    <x v="2"/>
    <x v="1"/>
    <x v="0"/>
    <x v="38"/>
    <x v="14"/>
    <x v="134"/>
    <x v="2"/>
    <x v="1"/>
    <x v="10"/>
    <x v="880"/>
    <x v="1"/>
    <x v="0"/>
    <x v="917"/>
  </r>
  <r>
    <x v="1"/>
    <x v="0"/>
    <x v="0"/>
    <x v="20"/>
    <x v="15"/>
    <x v="45"/>
    <x v="3"/>
    <x v="0"/>
    <x v="1"/>
    <x v="881"/>
    <x v="5"/>
    <x v="9"/>
    <x v="918"/>
  </r>
  <r>
    <x v="0"/>
    <x v="0"/>
    <x v="0"/>
    <x v="103"/>
    <x v="22"/>
    <x v="127"/>
    <x v="1"/>
    <x v="1"/>
    <x v="6"/>
    <x v="882"/>
    <x v="7"/>
    <x v="2"/>
    <x v="919"/>
  </r>
  <r>
    <x v="0"/>
    <x v="0"/>
    <x v="0"/>
    <x v="103"/>
    <x v="22"/>
    <x v="127"/>
    <x v="1"/>
    <x v="2"/>
    <x v="7"/>
    <x v="883"/>
    <x v="0"/>
    <x v="2"/>
    <x v="920"/>
  </r>
  <r>
    <x v="0"/>
    <x v="0"/>
    <x v="0"/>
    <x v="103"/>
    <x v="22"/>
    <x v="127"/>
    <x v="1"/>
    <x v="0"/>
    <x v="1"/>
    <x v="884"/>
    <x v="2"/>
    <x v="2"/>
    <x v="921"/>
  </r>
  <r>
    <x v="1"/>
    <x v="2"/>
    <x v="0"/>
    <x v="45"/>
    <x v="5"/>
    <x v="89"/>
    <x v="2"/>
    <x v="1"/>
    <x v="2"/>
    <x v="885"/>
    <x v="0"/>
    <x v="2"/>
    <x v="922"/>
  </r>
  <r>
    <x v="1"/>
    <x v="2"/>
    <x v="0"/>
    <x v="45"/>
    <x v="5"/>
    <x v="89"/>
    <x v="2"/>
    <x v="1"/>
    <x v="12"/>
    <x v="886"/>
    <x v="4"/>
    <x v="2"/>
    <x v="923"/>
  </r>
  <r>
    <x v="1"/>
    <x v="2"/>
    <x v="0"/>
    <x v="45"/>
    <x v="5"/>
    <x v="89"/>
    <x v="2"/>
    <x v="2"/>
    <x v="15"/>
    <x v="887"/>
    <x v="1"/>
    <x v="10"/>
    <x v="924"/>
  </r>
  <r>
    <x v="3"/>
    <x v="0"/>
    <x v="0"/>
    <x v="12"/>
    <x v="5"/>
    <x v="16"/>
    <x v="2"/>
    <x v="1"/>
    <x v="8"/>
    <x v="888"/>
    <x v="0"/>
    <x v="3"/>
    <x v="925"/>
  </r>
  <r>
    <x v="1"/>
    <x v="1"/>
    <x v="0"/>
    <x v="109"/>
    <x v="15"/>
    <x v="135"/>
    <x v="3"/>
    <x v="0"/>
    <x v="5"/>
    <x v="889"/>
    <x v="2"/>
    <x v="0"/>
    <x v="926"/>
  </r>
  <r>
    <x v="1"/>
    <x v="1"/>
    <x v="0"/>
    <x v="109"/>
    <x v="15"/>
    <x v="135"/>
    <x v="3"/>
    <x v="1"/>
    <x v="6"/>
    <x v="890"/>
    <x v="1"/>
    <x v="0"/>
    <x v="927"/>
  </r>
  <r>
    <x v="0"/>
    <x v="2"/>
    <x v="0"/>
    <x v="108"/>
    <x v="2"/>
    <x v="133"/>
    <x v="0"/>
    <x v="0"/>
    <x v="1"/>
    <x v="891"/>
    <x v="2"/>
    <x v="2"/>
    <x v="928"/>
  </r>
  <r>
    <x v="2"/>
    <x v="0"/>
    <x v="0"/>
    <x v="20"/>
    <x v="15"/>
    <x v="23"/>
    <x v="3"/>
    <x v="1"/>
    <x v="8"/>
    <x v="892"/>
    <x v="0"/>
    <x v="2"/>
    <x v="929"/>
  </r>
  <r>
    <x v="2"/>
    <x v="0"/>
    <x v="0"/>
    <x v="49"/>
    <x v="1"/>
    <x v="58"/>
    <x v="1"/>
    <x v="1"/>
    <x v="13"/>
    <x v="893"/>
    <x v="1"/>
    <x v="0"/>
    <x v="930"/>
  </r>
  <r>
    <x v="2"/>
    <x v="0"/>
    <x v="0"/>
    <x v="49"/>
    <x v="1"/>
    <x v="58"/>
    <x v="1"/>
    <x v="1"/>
    <x v="10"/>
    <x v="894"/>
    <x v="2"/>
    <x v="0"/>
    <x v="931"/>
  </r>
  <r>
    <x v="1"/>
    <x v="1"/>
    <x v="0"/>
    <x v="173"/>
    <x v="17"/>
    <x v="220"/>
    <x v="0"/>
    <x v="1"/>
    <x v="8"/>
    <x v="895"/>
    <x v="3"/>
    <x v="0"/>
    <x v="932"/>
  </r>
  <r>
    <x v="1"/>
    <x v="1"/>
    <x v="0"/>
    <x v="173"/>
    <x v="17"/>
    <x v="220"/>
    <x v="0"/>
    <x v="2"/>
    <x v="7"/>
    <x v="896"/>
    <x v="1"/>
    <x v="0"/>
    <x v="933"/>
  </r>
  <r>
    <x v="1"/>
    <x v="0"/>
    <x v="0"/>
    <x v="0"/>
    <x v="0"/>
    <x v="0"/>
    <x v="0"/>
    <x v="1"/>
    <x v="12"/>
    <x v="897"/>
    <x v="7"/>
    <x v="0"/>
    <x v="934"/>
  </r>
  <r>
    <x v="1"/>
    <x v="0"/>
    <x v="0"/>
    <x v="0"/>
    <x v="0"/>
    <x v="0"/>
    <x v="0"/>
    <x v="1"/>
    <x v="4"/>
    <x v="898"/>
    <x v="1"/>
    <x v="0"/>
    <x v="935"/>
  </r>
  <r>
    <x v="1"/>
    <x v="0"/>
    <x v="0"/>
    <x v="0"/>
    <x v="0"/>
    <x v="0"/>
    <x v="0"/>
    <x v="0"/>
    <x v="5"/>
    <x v="899"/>
    <x v="2"/>
    <x v="0"/>
    <x v="936"/>
  </r>
  <r>
    <x v="1"/>
    <x v="0"/>
    <x v="0"/>
    <x v="0"/>
    <x v="0"/>
    <x v="0"/>
    <x v="0"/>
    <x v="0"/>
    <x v="5"/>
    <x v="900"/>
    <x v="3"/>
    <x v="0"/>
    <x v="937"/>
  </r>
  <r>
    <x v="1"/>
    <x v="2"/>
    <x v="0"/>
    <x v="137"/>
    <x v="4"/>
    <x v="172"/>
    <x v="1"/>
    <x v="1"/>
    <x v="6"/>
    <x v="901"/>
    <x v="0"/>
    <x v="0"/>
    <x v="938"/>
  </r>
  <r>
    <x v="3"/>
    <x v="0"/>
    <x v="0"/>
    <x v="20"/>
    <x v="15"/>
    <x v="23"/>
    <x v="3"/>
    <x v="2"/>
    <x v="11"/>
    <x v="902"/>
    <x v="3"/>
    <x v="0"/>
    <x v="939"/>
  </r>
  <r>
    <x v="3"/>
    <x v="0"/>
    <x v="0"/>
    <x v="20"/>
    <x v="15"/>
    <x v="23"/>
    <x v="3"/>
    <x v="0"/>
    <x v="3"/>
    <x v="903"/>
    <x v="3"/>
    <x v="10"/>
    <x v="940"/>
  </r>
  <r>
    <x v="3"/>
    <x v="0"/>
    <x v="0"/>
    <x v="20"/>
    <x v="15"/>
    <x v="23"/>
    <x v="3"/>
    <x v="1"/>
    <x v="10"/>
    <x v="537"/>
    <x v="1"/>
    <x v="0"/>
    <x v="551"/>
  </r>
  <r>
    <x v="1"/>
    <x v="0"/>
    <x v="0"/>
    <x v="174"/>
    <x v="1"/>
    <x v="221"/>
    <x v="1"/>
    <x v="1"/>
    <x v="4"/>
    <x v="904"/>
    <x v="1"/>
    <x v="0"/>
    <x v="941"/>
  </r>
  <r>
    <x v="1"/>
    <x v="0"/>
    <x v="0"/>
    <x v="108"/>
    <x v="3"/>
    <x v="222"/>
    <x v="0"/>
    <x v="1"/>
    <x v="10"/>
    <x v="905"/>
    <x v="1"/>
    <x v="2"/>
    <x v="942"/>
  </r>
  <r>
    <x v="2"/>
    <x v="0"/>
    <x v="0"/>
    <x v="48"/>
    <x v="16"/>
    <x v="57"/>
    <x v="1"/>
    <x v="1"/>
    <x v="12"/>
    <x v="906"/>
    <x v="1"/>
    <x v="2"/>
    <x v="943"/>
  </r>
  <r>
    <x v="2"/>
    <x v="0"/>
    <x v="0"/>
    <x v="48"/>
    <x v="16"/>
    <x v="57"/>
    <x v="1"/>
    <x v="1"/>
    <x v="8"/>
    <x v="907"/>
    <x v="1"/>
    <x v="6"/>
    <x v="944"/>
  </r>
  <r>
    <x v="1"/>
    <x v="0"/>
    <x v="0"/>
    <x v="140"/>
    <x v="23"/>
    <x v="223"/>
    <x v="2"/>
    <x v="1"/>
    <x v="10"/>
    <x v="908"/>
    <x v="2"/>
    <x v="0"/>
    <x v="945"/>
  </r>
  <r>
    <x v="2"/>
    <x v="0"/>
    <x v="0"/>
    <x v="22"/>
    <x v="10"/>
    <x v="155"/>
    <x v="2"/>
    <x v="2"/>
    <x v="7"/>
    <x v="909"/>
    <x v="0"/>
    <x v="2"/>
    <x v="946"/>
  </r>
  <r>
    <x v="2"/>
    <x v="0"/>
    <x v="0"/>
    <x v="70"/>
    <x v="1"/>
    <x v="88"/>
    <x v="1"/>
    <x v="0"/>
    <x v="5"/>
    <x v="910"/>
    <x v="4"/>
    <x v="0"/>
    <x v="947"/>
  </r>
  <r>
    <x v="0"/>
    <x v="0"/>
    <x v="0"/>
    <x v="175"/>
    <x v="4"/>
    <x v="224"/>
    <x v="1"/>
    <x v="0"/>
    <x v="5"/>
    <x v="911"/>
    <x v="1"/>
    <x v="0"/>
    <x v="948"/>
  </r>
  <r>
    <x v="0"/>
    <x v="0"/>
    <x v="0"/>
    <x v="175"/>
    <x v="4"/>
    <x v="224"/>
    <x v="1"/>
    <x v="1"/>
    <x v="4"/>
    <x v="912"/>
    <x v="7"/>
    <x v="0"/>
    <x v="949"/>
  </r>
  <r>
    <x v="0"/>
    <x v="0"/>
    <x v="0"/>
    <x v="4"/>
    <x v="4"/>
    <x v="5"/>
    <x v="1"/>
    <x v="0"/>
    <x v="3"/>
    <x v="913"/>
    <x v="11"/>
    <x v="0"/>
    <x v="950"/>
  </r>
  <r>
    <x v="0"/>
    <x v="0"/>
    <x v="0"/>
    <x v="4"/>
    <x v="4"/>
    <x v="5"/>
    <x v="1"/>
    <x v="2"/>
    <x v="11"/>
    <x v="914"/>
    <x v="7"/>
    <x v="0"/>
    <x v="951"/>
  </r>
  <r>
    <x v="0"/>
    <x v="2"/>
    <x v="0"/>
    <x v="1"/>
    <x v="1"/>
    <x v="1"/>
    <x v="1"/>
    <x v="1"/>
    <x v="10"/>
    <x v="56"/>
    <x v="2"/>
    <x v="0"/>
    <x v="56"/>
  </r>
  <r>
    <x v="1"/>
    <x v="1"/>
    <x v="0"/>
    <x v="20"/>
    <x v="15"/>
    <x v="164"/>
    <x v="3"/>
    <x v="0"/>
    <x v="5"/>
    <x v="540"/>
    <x v="0"/>
    <x v="0"/>
    <x v="952"/>
  </r>
  <r>
    <x v="1"/>
    <x v="1"/>
    <x v="0"/>
    <x v="20"/>
    <x v="15"/>
    <x v="164"/>
    <x v="3"/>
    <x v="0"/>
    <x v="5"/>
    <x v="816"/>
    <x v="1"/>
    <x v="0"/>
    <x v="953"/>
  </r>
  <r>
    <x v="1"/>
    <x v="1"/>
    <x v="0"/>
    <x v="20"/>
    <x v="15"/>
    <x v="164"/>
    <x v="3"/>
    <x v="2"/>
    <x v="7"/>
    <x v="915"/>
    <x v="2"/>
    <x v="0"/>
    <x v="954"/>
  </r>
  <r>
    <x v="1"/>
    <x v="1"/>
    <x v="0"/>
    <x v="20"/>
    <x v="15"/>
    <x v="164"/>
    <x v="3"/>
    <x v="1"/>
    <x v="4"/>
    <x v="916"/>
    <x v="2"/>
    <x v="0"/>
    <x v="955"/>
  </r>
  <r>
    <x v="1"/>
    <x v="0"/>
    <x v="0"/>
    <x v="176"/>
    <x v="40"/>
    <x v="225"/>
    <x v="3"/>
    <x v="1"/>
    <x v="6"/>
    <x v="917"/>
    <x v="1"/>
    <x v="0"/>
    <x v="956"/>
  </r>
  <r>
    <x v="1"/>
    <x v="0"/>
    <x v="0"/>
    <x v="176"/>
    <x v="40"/>
    <x v="225"/>
    <x v="3"/>
    <x v="0"/>
    <x v="1"/>
    <x v="918"/>
    <x v="1"/>
    <x v="0"/>
    <x v="957"/>
  </r>
  <r>
    <x v="1"/>
    <x v="0"/>
    <x v="0"/>
    <x v="176"/>
    <x v="40"/>
    <x v="225"/>
    <x v="3"/>
    <x v="2"/>
    <x v="15"/>
    <x v="919"/>
    <x v="8"/>
    <x v="0"/>
    <x v="958"/>
  </r>
  <r>
    <x v="1"/>
    <x v="0"/>
    <x v="0"/>
    <x v="10"/>
    <x v="9"/>
    <x v="63"/>
    <x v="3"/>
    <x v="1"/>
    <x v="12"/>
    <x v="920"/>
    <x v="0"/>
    <x v="2"/>
    <x v="959"/>
  </r>
  <r>
    <x v="2"/>
    <x v="2"/>
    <x v="0"/>
    <x v="1"/>
    <x v="1"/>
    <x v="62"/>
    <x v="1"/>
    <x v="1"/>
    <x v="8"/>
    <x v="921"/>
    <x v="0"/>
    <x v="2"/>
    <x v="960"/>
  </r>
  <r>
    <x v="0"/>
    <x v="2"/>
    <x v="0"/>
    <x v="24"/>
    <x v="24"/>
    <x v="157"/>
    <x v="3"/>
    <x v="1"/>
    <x v="10"/>
    <x v="12"/>
    <x v="1"/>
    <x v="2"/>
    <x v="12"/>
  </r>
  <r>
    <x v="0"/>
    <x v="2"/>
    <x v="0"/>
    <x v="24"/>
    <x v="24"/>
    <x v="157"/>
    <x v="3"/>
    <x v="1"/>
    <x v="10"/>
    <x v="922"/>
    <x v="1"/>
    <x v="2"/>
    <x v="961"/>
  </r>
  <r>
    <x v="0"/>
    <x v="2"/>
    <x v="0"/>
    <x v="24"/>
    <x v="24"/>
    <x v="157"/>
    <x v="3"/>
    <x v="2"/>
    <x v="7"/>
    <x v="923"/>
    <x v="0"/>
    <x v="10"/>
    <x v="962"/>
  </r>
  <r>
    <x v="1"/>
    <x v="1"/>
    <x v="0"/>
    <x v="83"/>
    <x v="30"/>
    <x v="103"/>
    <x v="3"/>
    <x v="1"/>
    <x v="10"/>
    <x v="924"/>
    <x v="2"/>
    <x v="0"/>
    <x v="963"/>
  </r>
  <r>
    <x v="1"/>
    <x v="1"/>
    <x v="0"/>
    <x v="83"/>
    <x v="30"/>
    <x v="103"/>
    <x v="3"/>
    <x v="2"/>
    <x v="7"/>
    <x v="925"/>
    <x v="1"/>
    <x v="0"/>
    <x v="964"/>
  </r>
  <r>
    <x v="1"/>
    <x v="1"/>
    <x v="0"/>
    <x v="83"/>
    <x v="30"/>
    <x v="103"/>
    <x v="3"/>
    <x v="0"/>
    <x v="1"/>
    <x v="926"/>
    <x v="1"/>
    <x v="0"/>
    <x v="965"/>
  </r>
  <r>
    <x v="1"/>
    <x v="1"/>
    <x v="0"/>
    <x v="83"/>
    <x v="30"/>
    <x v="103"/>
    <x v="3"/>
    <x v="0"/>
    <x v="5"/>
    <x v="927"/>
    <x v="6"/>
    <x v="0"/>
    <x v="966"/>
  </r>
  <r>
    <x v="1"/>
    <x v="1"/>
    <x v="0"/>
    <x v="83"/>
    <x v="30"/>
    <x v="103"/>
    <x v="3"/>
    <x v="1"/>
    <x v="2"/>
    <x v="928"/>
    <x v="2"/>
    <x v="0"/>
    <x v="967"/>
  </r>
  <r>
    <x v="2"/>
    <x v="0"/>
    <x v="0"/>
    <x v="74"/>
    <x v="24"/>
    <x v="93"/>
    <x v="3"/>
    <x v="1"/>
    <x v="10"/>
    <x v="929"/>
    <x v="1"/>
    <x v="2"/>
    <x v="968"/>
  </r>
  <r>
    <x v="2"/>
    <x v="0"/>
    <x v="0"/>
    <x v="74"/>
    <x v="24"/>
    <x v="93"/>
    <x v="3"/>
    <x v="1"/>
    <x v="8"/>
    <x v="930"/>
    <x v="0"/>
    <x v="6"/>
    <x v="969"/>
  </r>
  <r>
    <x v="2"/>
    <x v="0"/>
    <x v="0"/>
    <x v="74"/>
    <x v="24"/>
    <x v="93"/>
    <x v="3"/>
    <x v="1"/>
    <x v="8"/>
    <x v="931"/>
    <x v="1"/>
    <x v="6"/>
    <x v="970"/>
  </r>
  <r>
    <x v="1"/>
    <x v="2"/>
    <x v="0"/>
    <x v="177"/>
    <x v="25"/>
    <x v="226"/>
    <x v="2"/>
    <x v="0"/>
    <x v="5"/>
    <x v="932"/>
    <x v="0"/>
    <x v="0"/>
    <x v="971"/>
  </r>
  <r>
    <x v="2"/>
    <x v="0"/>
    <x v="0"/>
    <x v="1"/>
    <x v="1"/>
    <x v="25"/>
    <x v="1"/>
    <x v="1"/>
    <x v="8"/>
    <x v="933"/>
    <x v="1"/>
    <x v="2"/>
    <x v="972"/>
  </r>
  <r>
    <x v="2"/>
    <x v="0"/>
    <x v="0"/>
    <x v="140"/>
    <x v="3"/>
    <x v="179"/>
    <x v="0"/>
    <x v="1"/>
    <x v="6"/>
    <x v="934"/>
    <x v="3"/>
    <x v="2"/>
    <x v="973"/>
  </r>
  <r>
    <x v="2"/>
    <x v="0"/>
    <x v="0"/>
    <x v="140"/>
    <x v="3"/>
    <x v="179"/>
    <x v="0"/>
    <x v="1"/>
    <x v="6"/>
    <x v="935"/>
    <x v="1"/>
    <x v="2"/>
    <x v="974"/>
  </r>
  <r>
    <x v="1"/>
    <x v="2"/>
    <x v="0"/>
    <x v="178"/>
    <x v="25"/>
    <x v="227"/>
    <x v="2"/>
    <x v="0"/>
    <x v="3"/>
    <x v="936"/>
    <x v="4"/>
    <x v="0"/>
    <x v="975"/>
  </r>
  <r>
    <x v="0"/>
    <x v="0"/>
    <x v="0"/>
    <x v="20"/>
    <x v="15"/>
    <x v="45"/>
    <x v="3"/>
    <x v="2"/>
    <x v="11"/>
    <x v="937"/>
    <x v="0"/>
    <x v="0"/>
    <x v="976"/>
  </r>
  <r>
    <x v="0"/>
    <x v="0"/>
    <x v="0"/>
    <x v="20"/>
    <x v="15"/>
    <x v="45"/>
    <x v="3"/>
    <x v="0"/>
    <x v="0"/>
    <x v="938"/>
    <x v="1"/>
    <x v="2"/>
    <x v="977"/>
  </r>
  <r>
    <x v="2"/>
    <x v="1"/>
    <x v="0"/>
    <x v="22"/>
    <x v="10"/>
    <x v="26"/>
    <x v="2"/>
    <x v="1"/>
    <x v="6"/>
    <x v="939"/>
    <x v="2"/>
    <x v="2"/>
    <x v="978"/>
  </r>
  <r>
    <x v="2"/>
    <x v="1"/>
    <x v="0"/>
    <x v="22"/>
    <x v="10"/>
    <x v="26"/>
    <x v="2"/>
    <x v="1"/>
    <x v="9"/>
    <x v="940"/>
    <x v="6"/>
    <x v="3"/>
    <x v="979"/>
  </r>
  <r>
    <x v="1"/>
    <x v="2"/>
    <x v="0"/>
    <x v="179"/>
    <x v="10"/>
    <x v="228"/>
    <x v="2"/>
    <x v="0"/>
    <x v="1"/>
    <x v="941"/>
    <x v="9"/>
    <x v="4"/>
    <x v="980"/>
  </r>
  <r>
    <x v="1"/>
    <x v="0"/>
    <x v="0"/>
    <x v="100"/>
    <x v="2"/>
    <x v="229"/>
    <x v="0"/>
    <x v="2"/>
    <x v="7"/>
    <x v="738"/>
    <x v="2"/>
    <x v="2"/>
    <x v="760"/>
  </r>
  <r>
    <x v="1"/>
    <x v="0"/>
    <x v="0"/>
    <x v="100"/>
    <x v="2"/>
    <x v="229"/>
    <x v="0"/>
    <x v="0"/>
    <x v="5"/>
    <x v="102"/>
    <x v="1"/>
    <x v="2"/>
    <x v="103"/>
  </r>
  <r>
    <x v="0"/>
    <x v="0"/>
    <x v="0"/>
    <x v="8"/>
    <x v="1"/>
    <x v="9"/>
    <x v="1"/>
    <x v="2"/>
    <x v="7"/>
    <x v="942"/>
    <x v="13"/>
    <x v="2"/>
    <x v="981"/>
  </r>
  <r>
    <x v="0"/>
    <x v="0"/>
    <x v="0"/>
    <x v="8"/>
    <x v="1"/>
    <x v="9"/>
    <x v="1"/>
    <x v="2"/>
    <x v="11"/>
    <x v="311"/>
    <x v="7"/>
    <x v="0"/>
    <x v="982"/>
  </r>
  <r>
    <x v="2"/>
    <x v="1"/>
    <x v="0"/>
    <x v="10"/>
    <x v="9"/>
    <x v="63"/>
    <x v="3"/>
    <x v="0"/>
    <x v="5"/>
    <x v="943"/>
    <x v="0"/>
    <x v="2"/>
    <x v="983"/>
  </r>
  <r>
    <x v="2"/>
    <x v="1"/>
    <x v="0"/>
    <x v="10"/>
    <x v="9"/>
    <x v="63"/>
    <x v="3"/>
    <x v="1"/>
    <x v="10"/>
    <x v="944"/>
    <x v="0"/>
    <x v="2"/>
    <x v="984"/>
  </r>
  <r>
    <x v="2"/>
    <x v="1"/>
    <x v="0"/>
    <x v="10"/>
    <x v="9"/>
    <x v="63"/>
    <x v="3"/>
    <x v="0"/>
    <x v="5"/>
    <x v="945"/>
    <x v="6"/>
    <x v="2"/>
    <x v="985"/>
  </r>
  <r>
    <x v="1"/>
    <x v="2"/>
    <x v="0"/>
    <x v="20"/>
    <x v="15"/>
    <x v="29"/>
    <x v="3"/>
    <x v="1"/>
    <x v="6"/>
    <x v="946"/>
    <x v="0"/>
    <x v="0"/>
    <x v="986"/>
  </r>
  <r>
    <x v="1"/>
    <x v="2"/>
    <x v="0"/>
    <x v="20"/>
    <x v="15"/>
    <x v="29"/>
    <x v="3"/>
    <x v="0"/>
    <x v="5"/>
    <x v="947"/>
    <x v="0"/>
    <x v="0"/>
    <x v="987"/>
  </r>
  <r>
    <x v="1"/>
    <x v="2"/>
    <x v="0"/>
    <x v="20"/>
    <x v="15"/>
    <x v="29"/>
    <x v="3"/>
    <x v="1"/>
    <x v="8"/>
    <x v="948"/>
    <x v="1"/>
    <x v="2"/>
    <x v="988"/>
  </r>
  <r>
    <x v="1"/>
    <x v="2"/>
    <x v="0"/>
    <x v="20"/>
    <x v="15"/>
    <x v="29"/>
    <x v="3"/>
    <x v="1"/>
    <x v="8"/>
    <x v="949"/>
    <x v="4"/>
    <x v="2"/>
    <x v="806"/>
  </r>
  <r>
    <x v="1"/>
    <x v="1"/>
    <x v="0"/>
    <x v="70"/>
    <x v="1"/>
    <x v="88"/>
    <x v="1"/>
    <x v="1"/>
    <x v="8"/>
    <x v="950"/>
    <x v="4"/>
    <x v="2"/>
    <x v="989"/>
  </r>
  <r>
    <x v="1"/>
    <x v="1"/>
    <x v="0"/>
    <x v="70"/>
    <x v="1"/>
    <x v="88"/>
    <x v="1"/>
    <x v="1"/>
    <x v="8"/>
    <x v="951"/>
    <x v="0"/>
    <x v="2"/>
    <x v="990"/>
  </r>
  <r>
    <x v="1"/>
    <x v="2"/>
    <x v="0"/>
    <x v="10"/>
    <x v="9"/>
    <x v="105"/>
    <x v="3"/>
    <x v="1"/>
    <x v="13"/>
    <x v="952"/>
    <x v="1"/>
    <x v="2"/>
    <x v="991"/>
  </r>
  <r>
    <x v="1"/>
    <x v="0"/>
    <x v="0"/>
    <x v="12"/>
    <x v="5"/>
    <x v="14"/>
    <x v="2"/>
    <x v="0"/>
    <x v="1"/>
    <x v="953"/>
    <x v="0"/>
    <x v="4"/>
    <x v="992"/>
  </r>
  <r>
    <x v="1"/>
    <x v="1"/>
    <x v="0"/>
    <x v="167"/>
    <x v="24"/>
    <x v="213"/>
    <x v="3"/>
    <x v="1"/>
    <x v="9"/>
    <x v="954"/>
    <x v="1"/>
    <x v="2"/>
    <x v="993"/>
  </r>
  <r>
    <x v="1"/>
    <x v="1"/>
    <x v="0"/>
    <x v="167"/>
    <x v="24"/>
    <x v="213"/>
    <x v="3"/>
    <x v="1"/>
    <x v="13"/>
    <x v="955"/>
    <x v="3"/>
    <x v="2"/>
    <x v="994"/>
  </r>
  <r>
    <x v="1"/>
    <x v="1"/>
    <x v="0"/>
    <x v="167"/>
    <x v="24"/>
    <x v="213"/>
    <x v="3"/>
    <x v="1"/>
    <x v="6"/>
    <x v="956"/>
    <x v="1"/>
    <x v="2"/>
    <x v="995"/>
  </r>
  <r>
    <x v="1"/>
    <x v="1"/>
    <x v="0"/>
    <x v="167"/>
    <x v="24"/>
    <x v="213"/>
    <x v="3"/>
    <x v="2"/>
    <x v="7"/>
    <x v="957"/>
    <x v="1"/>
    <x v="10"/>
    <x v="996"/>
  </r>
  <r>
    <x v="1"/>
    <x v="1"/>
    <x v="0"/>
    <x v="167"/>
    <x v="24"/>
    <x v="213"/>
    <x v="3"/>
    <x v="1"/>
    <x v="13"/>
    <x v="958"/>
    <x v="7"/>
    <x v="2"/>
    <x v="997"/>
  </r>
  <r>
    <x v="1"/>
    <x v="1"/>
    <x v="0"/>
    <x v="167"/>
    <x v="24"/>
    <x v="213"/>
    <x v="3"/>
    <x v="1"/>
    <x v="8"/>
    <x v="959"/>
    <x v="2"/>
    <x v="6"/>
    <x v="998"/>
  </r>
  <r>
    <x v="2"/>
    <x v="0"/>
    <x v="0"/>
    <x v="8"/>
    <x v="1"/>
    <x v="34"/>
    <x v="1"/>
    <x v="0"/>
    <x v="1"/>
    <x v="960"/>
    <x v="4"/>
    <x v="2"/>
    <x v="999"/>
  </r>
  <r>
    <x v="0"/>
    <x v="0"/>
    <x v="0"/>
    <x v="180"/>
    <x v="5"/>
    <x v="230"/>
    <x v="2"/>
    <x v="1"/>
    <x v="14"/>
    <x v="961"/>
    <x v="7"/>
    <x v="2"/>
    <x v="1000"/>
  </r>
  <r>
    <x v="1"/>
    <x v="2"/>
    <x v="0"/>
    <x v="10"/>
    <x v="9"/>
    <x v="105"/>
    <x v="3"/>
    <x v="1"/>
    <x v="8"/>
    <x v="962"/>
    <x v="4"/>
    <x v="6"/>
    <x v="1001"/>
  </r>
  <r>
    <x v="1"/>
    <x v="2"/>
    <x v="0"/>
    <x v="1"/>
    <x v="1"/>
    <x v="141"/>
    <x v="1"/>
    <x v="1"/>
    <x v="6"/>
    <x v="21"/>
    <x v="3"/>
    <x v="0"/>
    <x v="21"/>
  </r>
  <r>
    <x v="1"/>
    <x v="2"/>
    <x v="0"/>
    <x v="60"/>
    <x v="22"/>
    <x v="76"/>
    <x v="1"/>
    <x v="1"/>
    <x v="10"/>
    <x v="34"/>
    <x v="1"/>
    <x v="2"/>
    <x v="34"/>
  </r>
  <r>
    <x v="1"/>
    <x v="0"/>
    <x v="0"/>
    <x v="20"/>
    <x v="15"/>
    <x v="45"/>
    <x v="3"/>
    <x v="1"/>
    <x v="8"/>
    <x v="874"/>
    <x v="0"/>
    <x v="2"/>
    <x v="701"/>
  </r>
  <r>
    <x v="1"/>
    <x v="0"/>
    <x v="0"/>
    <x v="123"/>
    <x v="16"/>
    <x v="154"/>
    <x v="1"/>
    <x v="1"/>
    <x v="8"/>
    <x v="963"/>
    <x v="2"/>
    <x v="6"/>
    <x v="1002"/>
  </r>
  <r>
    <x v="1"/>
    <x v="0"/>
    <x v="0"/>
    <x v="123"/>
    <x v="16"/>
    <x v="154"/>
    <x v="1"/>
    <x v="1"/>
    <x v="8"/>
    <x v="964"/>
    <x v="3"/>
    <x v="6"/>
    <x v="1003"/>
  </r>
  <r>
    <x v="1"/>
    <x v="0"/>
    <x v="0"/>
    <x v="123"/>
    <x v="16"/>
    <x v="154"/>
    <x v="1"/>
    <x v="2"/>
    <x v="11"/>
    <x v="236"/>
    <x v="0"/>
    <x v="2"/>
    <x v="1004"/>
  </r>
  <r>
    <x v="2"/>
    <x v="2"/>
    <x v="0"/>
    <x v="38"/>
    <x v="14"/>
    <x v="134"/>
    <x v="2"/>
    <x v="1"/>
    <x v="6"/>
    <x v="965"/>
    <x v="3"/>
    <x v="0"/>
    <x v="1005"/>
  </r>
  <r>
    <x v="0"/>
    <x v="0"/>
    <x v="0"/>
    <x v="4"/>
    <x v="4"/>
    <x v="59"/>
    <x v="1"/>
    <x v="1"/>
    <x v="9"/>
    <x v="664"/>
    <x v="0"/>
    <x v="0"/>
    <x v="1006"/>
  </r>
  <r>
    <x v="0"/>
    <x v="0"/>
    <x v="0"/>
    <x v="4"/>
    <x v="4"/>
    <x v="59"/>
    <x v="1"/>
    <x v="1"/>
    <x v="4"/>
    <x v="966"/>
    <x v="1"/>
    <x v="0"/>
    <x v="1007"/>
  </r>
  <r>
    <x v="0"/>
    <x v="0"/>
    <x v="0"/>
    <x v="4"/>
    <x v="4"/>
    <x v="59"/>
    <x v="1"/>
    <x v="1"/>
    <x v="8"/>
    <x v="967"/>
    <x v="7"/>
    <x v="2"/>
    <x v="1008"/>
  </r>
  <r>
    <x v="1"/>
    <x v="1"/>
    <x v="0"/>
    <x v="66"/>
    <x v="12"/>
    <x v="83"/>
    <x v="2"/>
    <x v="1"/>
    <x v="10"/>
    <x v="544"/>
    <x v="4"/>
    <x v="0"/>
    <x v="1009"/>
  </r>
  <r>
    <x v="1"/>
    <x v="1"/>
    <x v="0"/>
    <x v="66"/>
    <x v="12"/>
    <x v="83"/>
    <x v="2"/>
    <x v="0"/>
    <x v="1"/>
    <x v="968"/>
    <x v="6"/>
    <x v="0"/>
    <x v="1010"/>
  </r>
  <r>
    <x v="1"/>
    <x v="0"/>
    <x v="0"/>
    <x v="181"/>
    <x v="15"/>
    <x v="231"/>
    <x v="3"/>
    <x v="0"/>
    <x v="3"/>
    <x v="969"/>
    <x v="8"/>
    <x v="10"/>
    <x v="1011"/>
  </r>
  <r>
    <x v="1"/>
    <x v="0"/>
    <x v="0"/>
    <x v="181"/>
    <x v="15"/>
    <x v="231"/>
    <x v="3"/>
    <x v="1"/>
    <x v="10"/>
    <x v="970"/>
    <x v="7"/>
    <x v="0"/>
    <x v="1012"/>
  </r>
  <r>
    <x v="1"/>
    <x v="0"/>
    <x v="0"/>
    <x v="181"/>
    <x v="15"/>
    <x v="231"/>
    <x v="3"/>
    <x v="1"/>
    <x v="4"/>
    <x v="971"/>
    <x v="0"/>
    <x v="0"/>
    <x v="1013"/>
  </r>
  <r>
    <x v="1"/>
    <x v="0"/>
    <x v="0"/>
    <x v="181"/>
    <x v="15"/>
    <x v="231"/>
    <x v="3"/>
    <x v="2"/>
    <x v="15"/>
    <x v="972"/>
    <x v="3"/>
    <x v="0"/>
    <x v="1014"/>
  </r>
  <r>
    <x v="3"/>
    <x v="0"/>
    <x v="0"/>
    <x v="96"/>
    <x v="23"/>
    <x v="193"/>
    <x v="2"/>
    <x v="1"/>
    <x v="10"/>
    <x v="90"/>
    <x v="7"/>
    <x v="0"/>
    <x v="90"/>
  </r>
  <r>
    <x v="0"/>
    <x v="1"/>
    <x v="0"/>
    <x v="182"/>
    <x v="1"/>
    <x v="232"/>
    <x v="1"/>
    <x v="2"/>
    <x v="7"/>
    <x v="973"/>
    <x v="1"/>
    <x v="2"/>
    <x v="1015"/>
  </r>
  <r>
    <x v="0"/>
    <x v="1"/>
    <x v="0"/>
    <x v="182"/>
    <x v="1"/>
    <x v="232"/>
    <x v="1"/>
    <x v="1"/>
    <x v="2"/>
    <x v="974"/>
    <x v="7"/>
    <x v="0"/>
    <x v="1016"/>
  </r>
  <r>
    <x v="1"/>
    <x v="1"/>
    <x v="0"/>
    <x v="53"/>
    <x v="3"/>
    <x v="233"/>
    <x v="0"/>
    <x v="0"/>
    <x v="5"/>
    <x v="236"/>
    <x v="0"/>
    <x v="2"/>
    <x v="1004"/>
  </r>
  <r>
    <x v="1"/>
    <x v="1"/>
    <x v="0"/>
    <x v="53"/>
    <x v="3"/>
    <x v="233"/>
    <x v="0"/>
    <x v="2"/>
    <x v="7"/>
    <x v="975"/>
    <x v="0"/>
    <x v="2"/>
    <x v="1017"/>
  </r>
  <r>
    <x v="1"/>
    <x v="0"/>
    <x v="0"/>
    <x v="70"/>
    <x v="1"/>
    <x v="188"/>
    <x v="1"/>
    <x v="1"/>
    <x v="6"/>
    <x v="976"/>
    <x v="6"/>
    <x v="0"/>
    <x v="1018"/>
  </r>
  <r>
    <x v="1"/>
    <x v="0"/>
    <x v="0"/>
    <x v="70"/>
    <x v="1"/>
    <x v="188"/>
    <x v="1"/>
    <x v="2"/>
    <x v="7"/>
    <x v="977"/>
    <x v="0"/>
    <x v="2"/>
    <x v="1019"/>
  </r>
  <r>
    <x v="1"/>
    <x v="2"/>
    <x v="0"/>
    <x v="183"/>
    <x v="39"/>
    <x v="234"/>
    <x v="3"/>
    <x v="1"/>
    <x v="10"/>
    <x v="978"/>
    <x v="2"/>
    <x v="0"/>
    <x v="1020"/>
  </r>
  <r>
    <x v="1"/>
    <x v="2"/>
    <x v="0"/>
    <x v="183"/>
    <x v="39"/>
    <x v="234"/>
    <x v="3"/>
    <x v="1"/>
    <x v="9"/>
    <x v="979"/>
    <x v="0"/>
    <x v="0"/>
    <x v="1021"/>
  </r>
  <r>
    <x v="1"/>
    <x v="2"/>
    <x v="0"/>
    <x v="35"/>
    <x v="3"/>
    <x v="43"/>
    <x v="0"/>
    <x v="1"/>
    <x v="4"/>
    <x v="980"/>
    <x v="3"/>
    <x v="2"/>
    <x v="1022"/>
  </r>
  <r>
    <x v="1"/>
    <x v="2"/>
    <x v="0"/>
    <x v="35"/>
    <x v="3"/>
    <x v="43"/>
    <x v="0"/>
    <x v="1"/>
    <x v="8"/>
    <x v="981"/>
    <x v="3"/>
    <x v="6"/>
    <x v="1023"/>
  </r>
  <r>
    <x v="2"/>
    <x v="1"/>
    <x v="0"/>
    <x v="1"/>
    <x v="1"/>
    <x v="13"/>
    <x v="1"/>
    <x v="0"/>
    <x v="3"/>
    <x v="982"/>
    <x v="2"/>
    <x v="2"/>
    <x v="1024"/>
  </r>
  <r>
    <x v="2"/>
    <x v="2"/>
    <x v="0"/>
    <x v="8"/>
    <x v="1"/>
    <x v="34"/>
    <x v="1"/>
    <x v="1"/>
    <x v="6"/>
    <x v="983"/>
    <x v="4"/>
    <x v="0"/>
    <x v="1025"/>
  </r>
  <r>
    <x v="2"/>
    <x v="2"/>
    <x v="0"/>
    <x v="8"/>
    <x v="1"/>
    <x v="34"/>
    <x v="1"/>
    <x v="0"/>
    <x v="5"/>
    <x v="984"/>
    <x v="1"/>
    <x v="0"/>
    <x v="1026"/>
  </r>
  <r>
    <x v="2"/>
    <x v="2"/>
    <x v="0"/>
    <x v="8"/>
    <x v="1"/>
    <x v="34"/>
    <x v="1"/>
    <x v="2"/>
    <x v="11"/>
    <x v="985"/>
    <x v="7"/>
    <x v="0"/>
    <x v="1027"/>
  </r>
  <r>
    <x v="2"/>
    <x v="2"/>
    <x v="0"/>
    <x v="8"/>
    <x v="1"/>
    <x v="34"/>
    <x v="1"/>
    <x v="1"/>
    <x v="6"/>
    <x v="874"/>
    <x v="1"/>
    <x v="0"/>
    <x v="1028"/>
  </r>
  <r>
    <x v="1"/>
    <x v="0"/>
    <x v="0"/>
    <x v="12"/>
    <x v="5"/>
    <x v="16"/>
    <x v="2"/>
    <x v="1"/>
    <x v="8"/>
    <x v="986"/>
    <x v="1"/>
    <x v="3"/>
    <x v="1029"/>
  </r>
  <r>
    <x v="1"/>
    <x v="0"/>
    <x v="0"/>
    <x v="12"/>
    <x v="5"/>
    <x v="16"/>
    <x v="2"/>
    <x v="1"/>
    <x v="8"/>
    <x v="987"/>
    <x v="1"/>
    <x v="3"/>
    <x v="1030"/>
  </r>
  <r>
    <x v="1"/>
    <x v="0"/>
    <x v="0"/>
    <x v="169"/>
    <x v="1"/>
    <x v="215"/>
    <x v="1"/>
    <x v="1"/>
    <x v="10"/>
    <x v="988"/>
    <x v="1"/>
    <x v="0"/>
    <x v="1031"/>
  </r>
  <r>
    <x v="1"/>
    <x v="0"/>
    <x v="0"/>
    <x v="12"/>
    <x v="5"/>
    <x v="16"/>
    <x v="2"/>
    <x v="1"/>
    <x v="4"/>
    <x v="989"/>
    <x v="5"/>
    <x v="2"/>
    <x v="1032"/>
  </r>
  <r>
    <x v="1"/>
    <x v="0"/>
    <x v="0"/>
    <x v="12"/>
    <x v="5"/>
    <x v="16"/>
    <x v="2"/>
    <x v="0"/>
    <x v="5"/>
    <x v="990"/>
    <x v="0"/>
    <x v="7"/>
    <x v="1033"/>
  </r>
  <r>
    <x v="1"/>
    <x v="0"/>
    <x v="0"/>
    <x v="12"/>
    <x v="5"/>
    <x v="16"/>
    <x v="2"/>
    <x v="1"/>
    <x v="8"/>
    <x v="991"/>
    <x v="2"/>
    <x v="3"/>
    <x v="1034"/>
  </r>
  <r>
    <x v="1"/>
    <x v="0"/>
    <x v="0"/>
    <x v="12"/>
    <x v="5"/>
    <x v="16"/>
    <x v="2"/>
    <x v="1"/>
    <x v="13"/>
    <x v="992"/>
    <x v="13"/>
    <x v="2"/>
    <x v="1035"/>
  </r>
  <r>
    <x v="1"/>
    <x v="0"/>
    <x v="0"/>
    <x v="12"/>
    <x v="5"/>
    <x v="16"/>
    <x v="2"/>
    <x v="1"/>
    <x v="12"/>
    <x v="993"/>
    <x v="1"/>
    <x v="2"/>
    <x v="1036"/>
  </r>
  <r>
    <x v="1"/>
    <x v="0"/>
    <x v="0"/>
    <x v="12"/>
    <x v="5"/>
    <x v="16"/>
    <x v="2"/>
    <x v="2"/>
    <x v="7"/>
    <x v="994"/>
    <x v="2"/>
    <x v="2"/>
    <x v="1037"/>
  </r>
  <r>
    <x v="1"/>
    <x v="0"/>
    <x v="0"/>
    <x v="12"/>
    <x v="5"/>
    <x v="16"/>
    <x v="2"/>
    <x v="1"/>
    <x v="10"/>
    <x v="559"/>
    <x v="0"/>
    <x v="2"/>
    <x v="572"/>
  </r>
  <r>
    <x v="1"/>
    <x v="0"/>
    <x v="0"/>
    <x v="12"/>
    <x v="5"/>
    <x v="16"/>
    <x v="2"/>
    <x v="1"/>
    <x v="8"/>
    <x v="995"/>
    <x v="0"/>
    <x v="3"/>
    <x v="1038"/>
  </r>
  <r>
    <x v="0"/>
    <x v="0"/>
    <x v="0"/>
    <x v="184"/>
    <x v="1"/>
    <x v="142"/>
    <x v="1"/>
    <x v="1"/>
    <x v="8"/>
    <x v="996"/>
    <x v="0"/>
    <x v="2"/>
    <x v="1039"/>
  </r>
  <r>
    <x v="0"/>
    <x v="0"/>
    <x v="0"/>
    <x v="184"/>
    <x v="1"/>
    <x v="142"/>
    <x v="1"/>
    <x v="0"/>
    <x v="0"/>
    <x v="997"/>
    <x v="7"/>
    <x v="11"/>
    <x v="1040"/>
  </r>
  <r>
    <x v="0"/>
    <x v="0"/>
    <x v="0"/>
    <x v="184"/>
    <x v="1"/>
    <x v="142"/>
    <x v="1"/>
    <x v="2"/>
    <x v="11"/>
    <x v="998"/>
    <x v="0"/>
    <x v="0"/>
    <x v="1041"/>
  </r>
  <r>
    <x v="0"/>
    <x v="1"/>
    <x v="0"/>
    <x v="8"/>
    <x v="1"/>
    <x v="94"/>
    <x v="1"/>
    <x v="1"/>
    <x v="2"/>
    <x v="685"/>
    <x v="0"/>
    <x v="0"/>
    <x v="701"/>
  </r>
  <r>
    <x v="1"/>
    <x v="0"/>
    <x v="0"/>
    <x v="185"/>
    <x v="32"/>
    <x v="235"/>
    <x v="0"/>
    <x v="1"/>
    <x v="10"/>
    <x v="999"/>
    <x v="2"/>
    <x v="0"/>
    <x v="1042"/>
  </r>
  <r>
    <x v="1"/>
    <x v="0"/>
    <x v="0"/>
    <x v="185"/>
    <x v="32"/>
    <x v="235"/>
    <x v="0"/>
    <x v="2"/>
    <x v="11"/>
    <x v="1000"/>
    <x v="2"/>
    <x v="0"/>
    <x v="1043"/>
  </r>
  <r>
    <x v="1"/>
    <x v="0"/>
    <x v="0"/>
    <x v="185"/>
    <x v="32"/>
    <x v="235"/>
    <x v="0"/>
    <x v="1"/>
    <x v="10"/>
    <x v="1001"/>
    <x v="0"/>
    <x v="0"/>
    <x v="1044"/>
  </r>
  <r>
    <x v="1"/>
    <x v="0"/>
    <x v="0"/>
    <x v="185"/>
    <x v="32"/>
    <x v="235"/>
    <x v="0"/>
    <x v="1"/>
    <x v="12"/>
    <x v="764"/>
    <x v="0"/>
    <x v="0"/>
    <x v="790"/>
  </r>
  <r>
    <x v="1"/>
    <x v="0"/>
    <x v="0"/>
    <x v="186"/>
    <x v="36"/>
    <x v="236"/>
    <x v="0"/>
    <x v="2"/>
    <x v="7"/>
    <x v="1002"/>
    <x v="3"/>
    <x v="0"/>
    <x v="1045"/>
  </r>
  <r>
    <x v="1"/>
    <x v="0"/>
    <x v="0"/>
    <x v="186"/>
    <x v="36"/>
    <x v="236"/>
    <x v="0"/>
    <x v="1"/>
    <x v="6"/>
    <x v="1003"/>
    <x v="3"/>
    <x v="0"/>
    <x v="1046"/>
  </r>
  <r>
    <x v="1"/>
    <x v="0"/>
    <x v="0"/>
    <x v="186"/>
    <x v="36"/>
    <x v="236"/>
    <x v="0"/>
    <x v="0"/>
    <x v="5"/>
    <x v="1004"/>
    <x v="4"/>
    <x v="0"/>
    <x v="1047"/>
  </r>
  <r>
    <x v="1"/>
    <x v="0"/>
    <x v="0"/>
    <x v="186"/>
    <x v="36"/>
    <x v="236"/>
    <x v="0"/>
    <x v="1"/>
    <x v="6"/>
    <x v="153"/>
    <x v="1"/>
    <x v="0"/>
    <x v="155"/>
  </r>
  <r>
    <x v="1"/>
    <x v="0"/>
    <x v="0"/>
    <x v="186"/>
    <x v="36"/>
    <x v="236"/>
    <x v="0"/>
    <x v="1"/>
    <x v="12"/>
    <x v="1005"/>
    <x v="1"/>
    <x v="0"/>
    <x v="1048"/>
  </r>
  <r>
    <x v="1"/>
    <x v="0"/>
    <x v="0"/>
    <x v="186"/>
    <x v="36"/>
    <x v="236"/>
    <x v="0"/>
    <x v="0"/>
    <x v="1"/>
    <x v="1006"/>
    <x v="1"/>
    <x v="0"/>
    <x v="1049"/>
  </r>
  <r>
    <x v="1"/>
    <x v="2"/>
    <x v="0"/>
    <x v="102"/>
    <x v="14"/>
    <x v="237"/>
    <x v="2"/>
    <x v="1"/>
    <x v="6"/>
    <x v="1007"/>
    <x v="7"/>
    <x v="0"/>
    <x v="1050"/>
  </r>
  <r>
    <x v="1"/>
    <x v="2"/>
    <x v="0"/>
    <x v="102"/>
    <x v="14"/>
    <x v="237"/>
    <x v="2"/>
    <x v="1"/>
    <x v="12"/>
    <x v="1008"/>
    <x v="5"/>
    <x v="0"/>
    <x v="1051"/>
  </r>
  <r>
    <x v="1"/>
    <x v="0"/>
    <x v="0"/>
    <x v="24"/>
    <x v="17"/>
    <x v="28"/>
    <x v="0"/>
    <x v="0"/>
    <x v="3"/>
    <x v="1009"/>
    <x v="4"/>
    <x v="0"/>
    <x v="1052"/>
  </r>
  <r>
    <x v="1"/>
    <x v="0"/>
    <x v="0"/>
    <x v="24"/>
    <x v="17"/>
    <x v="28"/>
    <x v="0"/>
    <x v="1"/>
    <x v="10"/>
    <x v="1010"/>
    <x v="7"/>
    <x v="0"/>
    <x v="1053"/>
  </r>
  <r>
    <x v="1"/>
    <x v="0"/>
    <x v="0"/>
    <x v="24"/>
    <x v="17"/>
    <x v="28"/>
    <x v="0"/>
    <x v="1"/>
    <x v="12"/>
    <x v="1011"/>
    <x v="2"/>
    <x v="0"/>
    <x v="1054"/>
  </r>
  <r>
    <x v="2"/>
    <x v="1"/>
    <x v="0"/>
    <x v="187"/>
    <x v="1"/>
    <x v="238"/>
    <x v="1"/>
    <x v="1"/>
    <x v="10"/>
    <x v="537"/>
    <x v="1"/>
    <x v="0"/>
    <x v="551"/>
  </r>
  <r>
    <x v="1"/>
    <x v="2"/>
    <x v="0"/>
    <x v="10"/>
    <x v="9"/>
    <x v="63"/>
    <x v="3"/>
    <x v="1"/>
    <x v="4"/>
    <x v="1012"/>
    <x v="4"/>
    <x v="2"/>
    <x v="1055"/>
  </r>
  <r>
    <x v="1"/>
    <x v="2"/>
    <x v="0"/>
    <x v="10"/>
    <x v="9"/>
    <x v="63"/>
    <x v="3"/>
    <x v="1"/>
    <x v="2"/>
    <x v="261"/>
    <x v="1"/>
    <x v="2"/>
    <x v="1056"/>
  </r>
  <r>
    <x v="3"/>
    <x v="0"/>
    <x v="0"/>
    <x v="188"/>
    <x v="2"/>
    <x v="239"/>
    <x v="0"/>
    <x v="1"/>
    <x v="4"/>
    <x v="1013"/>
    <x v="1"/>
    <x v="2"/>
    <x v="1057"/>
  </r>
  <r>
    <x v="0"/>
    <x v="1"/>
    <x v="0"/>
    <x v="189"/>
    <x v="14"/>
    <x v="240"/>
    <x v="2"/>
    <x v="1"/>
    <x v="12"/>
    <x v="1014"/>
    <x v="8"/>
    <x v="0"/>
    <x v="1058"/>
  </r>
  <r>
    <x v="0"/>
    <x v="1"/>
    <x v="0"/>
    <x v="189"/>
    <x v="14"/>
    <x v="240"/>
    <x v="2"/>
    <x v="1"/>
    <x v="9"/>
    <x v="1015"/>
    <x v="0"/>
    <x v="0"/>
    <x v="1059"/>
  </r>
  <r>
    <x v="0"/>
    <x v="1"/>
    <x v="0"/>
    <x v="189"/>
    <x v="14"/>
    <x v="240"/>
    <x v="2"/>
    <x v="1"/>
    <x v="10"/>
    <x v="1016"/>
    <x v="0"/>
    <x v="0"/>
    <x v="1060"/>
  </r>
  <r>
    <x v="0"/>
    <x v="1"/>
    <x v="0"/>
    <x v="189"/>
    <x v="14"/>
    <x v="240"/>
    <x v="2"/>
    <x v="1"/>
    <x v="6"/>
    <x v="1017"/>
    <x v="3"/>
    <x v="0"/>
    <x v="1061"/>
  </r>
  <r>
    <x v="0"/>
    <x v="1"/>
    <x v="0"/>
    <x v="189"/>
    <x v="14"/>
    <x v="240"/>
    <x v="2"/>
    <x v="1"/>
    <x v="8"/>
    <x v="1018"/>
    <x v="0"/>
    <x v="0"/>
    <x v="1062"/>
  </r>
  <r>
    <x v="1"/>
    <x v="0"/>
    <x v="0"/>
    <x v="1"/>
    <x v="1"/>
    <x v="62"/>
    <x v="1"/>
    <x v="0"/>
    <x v="5"/>
    <x v="868"/>
    <x v="0"/>
    <x v="0"/>
    <x v="904"/>
  </r>
  <r>
    <x v="1"/>
    <x v="0"/>
    <x v="0"/>
    <x v="1"/>
    <x v="1"/>
    <x v="62"/>
    <x v="1"/>
    <x v="1"/>
    <x v="13"/>
    <x v="521"/>
    <x v="4"/>
    <x v="0"/>
    <x v="1063"/>
  </r>
  <r>
    <x v="1"/>
    <x v="0"/>
    <x v="0"/>
    <x v="1"/>
    <x v="1"/>
    <x v="62"/>
    <x v="1"/>
    <x v="1"/>
    <x v="10"/>
    <x v="90"/>
    <x v="7"/>
    <x v="0"/>
    <x v="90"/>
  </r>
  <r>
    <x v="1"/>
    <x v="0"/>
    <x v="0"/>
    <x v="1"/>
    <x v="1"/>
    <x v="62"/>
    <x v="1"/>
    <x v="2"/>
    <x v="15"/>
    <x v="1019"/>
    <x v="0"/>
    <x v="2"/>
    <x v="1064"/>
  </r>
  <r>
    <x v="1"/>
    <x v="0"/>
    <x v="0"/>
    <x v="1"/>
    <x v="1"/>
    <x v="62"/>
    <x v="1"/>
    <x v="1"/>
    <x v="4"/>
    <x v="1020"/>
    <x v="7"/>
    <x v="0"/>
    <x v="1065"/>
  </r>
  <r>
    <x v="3"/>
    <x v="0"/>
    <x v="0"/>
    <x v="190"/>
    <x v="12"/>
    <x v="241"/>
    <x v="2"/>
    <x v="1"/>
    <x v="9"/>
    <x v="1021"/>
    <x v="0"/>
    <x v="9"/>
    <x v="1066"/>
  </r>
  <r>
    <x v="3"/>
    <x v="0"/>
    <x v="0"/>
    <x v="190"/>
    <x v="12"/>
    <x v="241"/>
    <x v="2"/>
    <x v="1"/>
    <x v="13"/>
    <x v="568"/>
    <x v="0"/>
    <x v="0"/>
    <x v="1067"/>
  </r>
  <r>
    <x v="3"/>
    <x v="0"/>
    <x v="0"/>
    <x v="190"/>
    <x v="12"/>
    <x v="241"/>
    <x v="2"/>
    <x v="1"/>
    <x v="8"/>
    <x v="1022"/>
    <x v="0"/>
    <x v="0"/>
    <x v="1068"/>
  </r>
  <r>
    <x v="3"/>
    <x v="0"/>
    <x v="0"/>
    <x v="190"/>
    <x v="12"/>
    <x v="241"/>
    <x v="2"/>
    <x v="2"/>
    <x v="7"/>
    <x v="1023"/>
    <x v="7"/>
    <x v="0"/>
    <x v="1069"/>
  </r>
  <r>
    <x v="3"/>
    <x v="0"/>
    <x v="0"/>
    <x v="190"/>
    <x v="12"/>
    <x v="241"/>
    <x v="2"/>
    <x v="2"/>
    <x v="16"/>
    <x v="1024"/>
    <x v="0"/>
    <x v="0"/>
    <x v="1070"/>
  </r>
  <r>
    <x v="1"/>
    <x v="1"/>
    <x v="0"/>
    <x v="191"/>
    <x v="24"/>
    <x v="242"/>
    <x v="3"/>
    <x v="0"/>
    <x v="5"/>
    <x v="1025"/>
    <x v="5"/>
    <x v="2"/>
    <x v="1071"/>
  </r>
  <r>
    <x v="1"/>
    <x v="1"/>
    <x v="0"/>
    <x v="192"/>
    <x v="33"/>
    <x v="243"/>
    <x v="1"/>
    <x v="1"/>
    <x v="6"/>
    <x v="1026"/>
    <x v="0"/>
    <x v="0"/>
    <x v="1072"/>
  </r>
  <r>
    <x v="1"/>
    <x v="1"/>
    <x v="0"/>
    <x v="192"/>
    <x v="33"/>
    <x v="243"/>
    <x v="1"/>
    <x v="1"/>
    <x v="8"/>
    <x v="1027"/>
    <x v="3"/>
    <x v="2"/>
    <x v="1073"/>
  </r>
  <r>
    <x v="2"/>
    <x v="2"/>
    <x v="0"/>
    <x v="193"/>
    <x v="17"/>
    <x v="244"/>
    <x v="0"/>
    <x v="1"/>
    <x v="4"/>
    <x v="1028"/>
    <x v="0"/>
    <x v="0"/>
    <x v="232"/>
  </r>
  <r>
    <x v="2"/>
    <x v="2"/>
    <x v="0"/>
    <x v="193"/>
    <x v="17"/>
    <x v="244"/>
    <x v="0"/>
    <x v="0"/>
    <x v="3"/>
    <x v="1029"/>
    <x v="3"/>
    <x v="0"/>
    <x v="1074"/>
  </r>
  <r>
    <x v="2"/>
    <x v="2"/>
    <x v="0"/>
    <x v="193"/>
    <x v="17"/>
    <x v="244"/>
    <x v="0"/>
    <x v="1"/>
    <x v="8"/>
    <x v="1030"/>
    <x v="1"/>
    <x v="0"/>
    <x v="1075"/>
  </r>
  <r>
    <x v="2"/>
    <x v="2"/>
    <x v="0"/>
    <x v="193"/>
    <x v="17"/>
    <x v="244"/>
    <x v="0"/>
    <x v="0"/>
    <x v="3"/>
    <x v="1031"/>
    <x v="0"/>
    <x v="0"/>
    <x v="1076"/>
  </r>
  <r>
    <x v="0"/>
    <x v="1"/>
    <x v="0"/>
    <x v="1"/>
    <x v="1"/>
    <x v="25"/>
    <x v="1"/>
    <x v="0"/>
    <x v="1"/>
    <x v="1032"/>
    <x v="7"/>
    <x v="2"/>
    <x v="1077"/>
  </r>
  <r>
    <x v="1"/>
    <x v="0"/>
    <x v="0"/>
    <x v="31"/>
    <x v="11"/>
    <x v="39"/>
    <x v="2"/>
    <x v="1"/>
    <x v="9"/>
    <x v="1033"/>
    <x v="1"/>
    <x v="0"/>
    <x v="1078"/>
  </r>
  <r>
    <x v="1"/>
    <x v="0"/>
    <x v="0"/>
    <x v="31"/>
    <x v="11"/>
    <x v="39"/>
    <x v="2"/>
    <x v="1"/>
    <x v="8"/>
    <x v="1034"/>
    <x v="0"/>
    <x v="0"/>
    <x v="1079"/>
  </r>
  <r>
    <x v="0"/>
    <x v="0"/>
    <x v="0"/>
    <x v="194"/>
    <x v="1"/>
    <x v="245"/>
    <x v="1"/>
    <x v="1"/>
    <x v="6"/>
    <x v="1035"/>
    <x v="1"/>
    <x v="0"/>
    <x v="1080"/>
  </r>
  <r>
    <x v="1"/>
    <x v="2"/>
    <x v="0"/>
    <x v="20"/>
    <x v="15"/>
    <x v="45"/>
    <x v="3"/>
    <x v="2"/>
    <x v="7"/>
    <x v="1036"/>
    <x v="7"/>
    <x v="0"/>
    <x v="1081"/>
  </r>
  <r>
    <x v="1"/>
    <x v="2"/>
    <x v="0"/>
    <x v="20"/>
    <x v="15"/>
    <x v="45"/>
    <x v="3"/>
    <x v="1"/>
    <x v="8"/>
    <x v="1037"/>
    <x v="1"/>
    <x v="2"/>
    <x v="1082"/>
  </r>
  <r>
    <x v="1"/>
    <x v="2"/>
    <x v="0"/>
    <x v="20"/>
    <x v="15"/>
    <x v="45"/>
    <x v="3"/>
    <x v="1"/>
    <x v="8"/>
    <x v="1038"/>
    <x v="2"/>
    <x v="2"/>
    <x v="1083"/>
  </r>
  <r>
    <x v="1"/>
    <x v="0"/>
    <x v="0"/>
    <x v="25"/>
    <x v="12"/>
    <x v="30"/>
    <x v="2"/>
    <x v="1"/>
    <x v="8"/>
    <x v="1039"/>
    <x v="4"/>
    <x v="0"/>
    <x v="1084"/>
  </r>
  <r>
    <x v="3"/>
    <x v="0"/>
    <x v="0"/>
    <x v="4"/>
    <x v="4"/>
    <x v="60"/>
    <x v="1"/>
    <x v="2"/>
    <x v="11"/>
    <x v="1040"/>
    <x v="6"/>
    <x v="0"/>
    <x v="1085"/>
  </r>
  <r>
    <x v="0"/>
    <x v="0"/>
    <x v="0"/>
    <x v="20"/>
    <x v="15"/>
    <x v="45"/>
    <x v="3"/>
    <x v="0"/>
    <x v="5"/>
    <x v="1041"/>
    <x v="0"/>
    <x v="0"/>
    <x v="1086"/>
  </r>
  <r>
    <x v="0"/>
    <x v="0"/>
    <x v="0"/>
    <x v="20"/>
    <x v="15"/>
    <x v="45"/>
    <x v="3"/>
    <x v="1"/>
    <x v="4"/>
    <x v="1042"/>
    <x v="1"/>
    <x v="0"/>
    <x v="232"/>
  </r>
  <r>
    <x v="0"/>
    <x v="0"/>
    <x v="0"/>
    <x v="20"/>
    <x v="15"/>
    <x v="45"/>
    <x v="3"/>
    <x v="1"/>
    <x v="10"/>
    <x v="537"/>
    <x v="1"/>
    <x v="0"/>
    <x v="551"/>
  </r>
  <r>
    <x v="0"/>
    <x v="0"/>
    <x v="0"/>
    <x v="20"/>
    <x v="15"/>
    <x v="45"/>
    <x v="3"/>
    <x v="1"/>
    <x v="4"/>
    <x v="1043"/>
    <x v="4"/>
    <x v="0"/>
    <x v="1087"/>
  </r>
  <r>
    <x v="1"/>
    <x v="0"/>
    <x v="0"/>
    <x v="195"/>
    <x v="12"/>
    <x v="246"/>
    <x v="2"/>
    <x v="1"/>
    <x v="10"/>
    <x v="1044"/>
    <x v="0"/>
    <x v="0"/>
    <x v="1088"/>
  </r>
  <r>
    <x v="1"/>
    <x v="0"/>
    <x v="0"/>
    <x v="1"/>
    <x v="1"/>
    <x v="141"/>
    <x v="1"/>
    <x v="1"/>
    <x v="8"/>
    <x v="1045"/>
    <x v="2"/>
    <x v="2"/>
    <x v="1089"/>
  </r>
  <r>
    <x v="1"/>
    <x v="0"/>
    <x v="0"/>
    <x v="41"/>
    <x v="10"/>
    <x v="50"/>
    <x v="2"/>
    <x v="1"/>
    <x v="8"/>
    <x v="1046"/>
    <x v="4"/>
    <x v="3"/>
    <x v="1090"/>
  </r>
  <r>
    <x v="2"/>
    <x v="1"/>
    <x v="0"/>
    <x v="20"/>
    <x v="15"/>
    <x v="45"/>
    <x v="3"/>
    <x v="1"/>
    <x v="8"/>
    <x v="1047"/>
    <x v="5"/>
    <x v="2"/>
    <x v="1091"/>
  </r>
  <r>
    <x v="1"/>
    <x v="2"/>
    <x v="0"/>
    <x v="3"/>
    <x v="38"/>
    <x v="208"/>
    <x v="3"/>
    <x v="1"/>
    <x v="14"/>
    <x v="1048"/>
    <x v="1"/>
    <x v="0"/>
    <x v="1092"/>
  </r>
  <r>
    <x v="0"/>
    <x v="2"/>
    <x v="0"/>
    <x v="1"/>
    <x v="1"/>
    <x v="25"/>
    <x v="1"/>
    <x v="1"/>
    <x v="2"/>
    <x v="1049"/>
    <x v="4"/>
    <x v="0"/>
    <x v="1093"/>
  </r>
  <r>
    <x v="1"/>
    <x v="0"/>
    <x v="0"/>
    <x v="196"/>
    <x v="39"/>
    <x v="247"/>
    <x v="3"/>
    <x v="0"/>
    <x v="1"/>
    <x v="1050"/>
    <x v="0"/>
    <x v="0"/>
    <x v="740"/>
  </r>
  <r>
    <x v="1"/>
    <x v="0"/>
    <x v="0"/>
    <x v="196"/>
    <x v="39"/>
    <x v="247"/>
    <x v="3"/>
    <x v="2"/>
    <x v="7"/>
    <x v="686"/>
    <x v="1"/>
    <x v="0"/>
    <x v="1094"/>
  </r>
  <r>
    <x v="0"/>
    <x v="2"/>
    <x v="0"/>
    <x v="12"/>
    <x v="5"/>
    <x v="32"/>
    <x v="2"/>
    <x v="2"/>
    <x v="11"/>
    <x v="1051"/>
    <x v="1"/>
    <x v="2"/>
    <x v="1095"/>
  </r>
  <r>
    <x v="1"/>
    <x v="0"/>
    <x v="0"/>
    <x v="80"/>
    <x v="30"/>
    <x v="100"/>
    <x v="3"/>
    <x v="2"/>
    <x v="7"/>
    <x v="1052"/>
    <x v="3"/>
    <x v="0"/>
    <x v="1096"/>
  </r>
  <r>
    <x v="1"/>
    <x v="0"/>
    <x v="0"/>
    <x v="80"/>
    <x v="30"/>
    <x v="100"/>
    <x v="3"/>
    <x v="1"/>
    <x v="6"/>
    <x v="1053"/>
    <x v="0"/>
    <x v="0"/>
    <x v="1097"/>
  </r>
  <r>
    <x v="2"/>
    <x v="0"/>
    <x v="0"/>
    <x v="108"/>
    <x v="3"/>
    <x v="222"/>
    <x v="0"/>
    <x v="1"/>
    <x v="12"/>
    <x v="196"/>
    <x v="7"/>
    <x v="2"/>
    <x v="1098"/>
  </r>
  <r>
    <x v="2"/>
    <x v="0"/>
    <x v="0"/>
    <x v="108"/>
    <x v="3"/>
    <x v="222"/>
    <x v="0"/>
    <x v="2"/>
    <x v="7"/>
    <x v="1054"/>
    <x v="2"/>
    <x v="2"/>
    <x v="1099"/>
  </r>
  <r>
    <x v="1"/>
    <x v="1"/>
    <x v="0"/>
    <x v="4"/>
    <x v="4"/>
    <x v="5"/>
    <x v="1"/>
    <x v="1"/>
    <x v="8"/>
    <x v="1055"/>
    <x v="3"/>
    <x v="2"/>
    <x v="910"/>
  </r>
  <r>
    <x v="1"/>
    <x v="1"/>
    <x v="0"/>
    <x v="4"/>
    <x v="4"/>
    <x v="5"/>
    <x v="1"/>
    <x v="1"/>
    <x v="4"/>
    <x v="1056"/>
    <x v="5"/>
    <x v="0"/>
    <x v="702"/>
  </r>
  <r>
    <x v="1"/>
    <x v="1"/>
    <x v="0"/>
    <x v="4"/>
    <x v="4"/>
    <x v="5"/>
    <x v="1"/>
    <x v="1"/>
    <x v="10"/>
    <x v="233"/>
    <x v="4"/>
    <x v="0"/>
    <x v="245"/>
  </r>
  <r>
    <x v="1"/>
    <x v="1"/>
    <x v="0"/>
    <x v="4"/>
    <x v="4"/>
    <x v="5"/>
    <x v="1"/>
    <x v="1"/>
    <x v="4"/>
    <x v="1057"/>
    <x v="0"/>
    <x v="0"/>
    <x v="1100"/>
  </r>
  <r>
    <x v="0"/>
    <x v="2"/>
    <x v="0"/>
    <x v="1"/>
    <x v="1"/>
    <x v="1"/>
    <x v="1"/>
    <x v="1"/>
    <x v="9"/>
    <x v="1058"/>
    <x v="4"/>
    <x v="0"/>
    <x v="1101"/>
  </r>
  <r>
    <x v="0"/>
    <x v="2"/>
    <x v="0"/>
    <x v="1"/>
    <x v="1"/>
    <x v="1"/>
    <x v="1"/>
    <x v="2"/>
    <x v="7"/>
    <x v="1059"/>
    <x v="8"/>
    <x v="2"/>
    <x v="1102"/>
  </r>
  <r>
    <x v="0"/>
    <x v="2"/>
    <x v="0"/>
    <x v="1"/>
    <x v="1"/>
    <x v="1"/>
    <x v="1"/>
    <x v="0"/>
    <x v="1"/>
    <x v="1060"/>
    <x v="1"/>
    <x v="2"/>
    <x v="1103"/>
  </r>
  <r>
    <x v="0"/>
    <x v="2"/>
    <x v="0"/>
    <x v="1"/>
    <x v="1"/>
    <x v="1"/>
    <x v="1"/>
    <x v="1"/>
    <x v="10"/>
    <x v="1061"/>
    <x v="4"/>
    <x v="0"/>
    <x v="1104"/>
  </r>
  <r>
    <x v="0"/>
    <x v="2"/>
    <x v="0"/>
    <x v="1"/>
    <x v="1"/>
    <x v="1"/>
    <x v="1"/>
    <x v="1"/>
    <x v="10"/>
    <x v="1062"/>
    <x v="4"/>
    <x v="0"/>
    <x v="1105"/>
  </r>
  <r>
    <x v="3"/>
    <x v="1"/>
    <x v="0"/>
    <x v="197"/>
    <x v="2"/>
    <x v="248"/>
    <x v="0"/>
    <x v="1"/>
    <x v="10"/>
    <x v="12"/>
    <x v="1"/>
    <x v="2"/>
    <x v="12"/>
  </r>
  <r>
    <x v="3"/>
    <x v="1"/>
    <x v="0"/>
    <x v="197"/>
    <x v="2"/>
    <x v="248"/>
    <x v="0"/>
    <x v="0"/>
    <x v="5"/>
    <x v="577"/>
    <x v="4"/>
    <x v="2"/>
    <x v="1106"/>
  </r>
  <r>
    <x v="3"/>
    <x v="1"/>
    <x v="0"/>
    <x v="197"/>
    <x v="2"/>
    <x v="248"/>
    <x v="0"/>
    <x v="1"/>
    <x v="4"/>
    <x v="1063"/>
    <x v="0"/>
    <x v="2"/>
    <x v="1107"/>
  </r>
  <r>
    <x v="3"/>
    <x v="1"/>
    <x v="0"/>
    <x v="197"/>
    <x v="2"/>
    <x v="248"/>
    <x v="0"/>
    <x v="0"/>
    <x v="5"/>
    <x v="1064"/>
    <x v="7"/>
    <x v="2"/>
    <x v="1108"/>
  </r>
  <r>
    <x v="1"/>
    <x v="0"/>
    <x v="0"/>
    <x v="12"/>
    <x v="5"/>
    <x v="16"/>
    <x v="2"/>
    <x v="2"/>
    <x v="11"/>
    <x v="1065"/>
    <x v="6"/>
    <x v="2"/>
    <x v="1109"/>
  </r>
  <r>
    <x v="1"/>
    <x v="0"/>
    <x v="0"/>
    <x v="12"/>
    <x v="5"/>
    <x v="16"/>
    <x v="2"/>
    <x v="0"/>
    <x v="1"/>
    <x v="909"/>
    <x v="4"/>
    <x v="4"/>
    <x v="1110"/>
  </r>
  <r>
    <x v="1"/>
    <x v="0"/>
    <x v="0"/>
    <x v="12"/>
    <x v="5"/>
    <x v="16"/>
    <x v="2"/>
    <x v="1"/>
    <x v="8"/>
    <x v="1066"/>
    <x v="4"/>
    <x v="3"/>
    <x v="1111"/>
  </r>
  <r>
    <x v="1"/>
    <x v="1"/>
    <x v="0"/>
    <x v="60"/>
    <x v="22"/>
    <x v="76"/>
    <x v="1"/>
    <x v="0"/>
    <x v="1"/>
    <x v="724"/>
    <x v="1"/>
    <x v="2"/>
    <x v="746"/>
  </r>
  <r>
    <x v="1"/>
    <x v="1"/>
    <x v="0"/>
    <x v="60"/>
    <x v="22"/>
    <x v="76"/>
    <x v="1"/>
    <x v="1"/>
    <x v="8"/>
    <x v="1067"/>
    <x v="1"/>
    <x v="6"/>
    <x v="1112"/>
  </r>
  <r>
    <x v="1"/>
    <x v="1"/>
    <x v="0"/>
    <x v="60"/>
    <x v="22"/>
    <x v="76"/>
    <x v="1"/>
    <x v="0"/>
    <x v="1"/>
    <x v="1068"/>
    <x v="1"/>
    <x v="2"/>
    <x v="1113"/>
  </r>
  <r>
    <x v="1"/>
    <x v="1"/>
    <x v="0"/>
    <x v="60"/>
    <x v="22"/>
    <x v="76"/>
    <x v="1"/>
    <x v="1"/>
    <x v="4"/>
    <x v="1069"/>
    <x v="0"/>
    <x v="2"/>
    <x v="232"/>
  </r>
  <r>
    <x v="1"/>
    <x v="1"/>
    <x v="0"/>
    <x v="60"/>
    <x v="22"/>
    <x v="76"/>
    <x v="1"/>
    <x v="1"/>
    <x v="4"/>
    <x v="1070"/>
    <x v="1"/>
    <x v="2"/>
    <x v="1114"/>
  </r>
  <r>
    <x v="2"/>
    <x v="0"/>
    <x v="0"/>
    <x v="35"/>
    <x v="3"/>
    <x v="43"/>
    <x v="0"/>
    <x v="2"/>
    <x v="7"/>
    <x v="1071"/>
    <x v="2"/>
    <x v="2"/>
    <x v="1115"/>
  </r>
  <r>
    <x v="0"/>
    <x v="1"/>
    <x v="0"/>
    <x v="20"/>
    <x v="15"/>
    <x v="29"/>
    <x v="3"/>
    <x v="1"/>
    <x v="4"/>
    <x v="1072"/>
    <x v="7"/>
    <x v="0"/>
    <x v="1116"/>
  </r>
  <r>
    <x v="0"/>
    <x v="1"/>
    <x v="0"/>
    <x v="20"/>
    <x v="15"/>
    <x v="29"/>
    <x v="3"/>
    <x v="1"/>
    <x v="8"/>
    <x v="1073"/>
    <x v="1"/>
    <x v="2"/>
    <x v="1117"/>
  </r>
  <r>
    <x v="0"/>
    <x v="1"/>
    <x v="0"/>
    <x v="20"/>
    <x v="15"/>
    <x v="29"/>
    <x v="3"/>
    <x v="1"/>
    <x v="13"/>
    <x v="1074"/>
    <x v="3"/>
    <x v="0"/>
    <x v="1118"/>
  </r>
  <r>
    <x v="0"/>
    <x v="1"/>
    <x v="0"/>
    <x v="20"/>
    <x v="15"/>
    <x v="29"/>
    <x v="3"/>
    <x v="1"/>
    <x v="6"/>
    <x v="1075"/>
    <x v="3"/>
    <x v="0"/>
    <x v="1119"/>
  </r>
  <r>
    <x v="0"/>
    <x v="1"/>
    <x v="0"/>
    <x v="20"/>
    <x v="15"/>
    <x v="29"/>
    <x v="3"/>
    <x v="1"/>
    <x v="8"/>
    <x v="1076"/>
    <x v="0"/>
    <x v="2"/>
    <x v="1120"/>
  </r>
  <r>
    <x v="0"/>
    <x v="1"/>
    <x v="0"/>
    <x v="20"/>
    <x v="15"/>
    <x v="29"/>
    <x v="3"/>
    <x v="0"/>
    <x v="0"/>
    <x v="1077"/>
    <x v="4"/>
    <x v="2"/>
    <x v="1121"/>
  </r>
  <r>
    <x v="1"/>
    <x v="1"/>
    <x v="0"/>
    <x v="10"/>
    <x v="9"/>
    <x v="63"/>
    <x v="3"/>
    <x v="0"/>
    <x v="1"/>
    <x v="1078"/>
    <x v="0"/>
    <x v="4"/>
    <x v="1122"/>
  </r>
  <r>
    <x v="1"/>
    <x v="1"/>
    <x v="0"/>
    <x v="10"/>
    <x v="9"/>
    <x v="63"/>
    <x v="3"/>
    <x v="1"/>
    <x v="8"/>
    <x v="1079"/>
    <x v="0"/>
    <x v="6"/>
    <x v="1123"/>
  </r>
  <r>
    <x v="1"/>
    <x v="1"/>
    <x v="0"/>
    <x v="10"/>
    <x v="9"/>
    <x v="63"/>
    <x v="3"/>
    <x v="1"/>
    <x v="8"/>
    <x v="1080"/>
    <x v="7"/>
    <x v="6"/>
    <x v="1124"/>
  </r>
  <r>
    <x v="1"/>
    <x v="1"/>
    <x v="0"/>
    <x v="10"/>
    <x v="9"/>
    <x v="63"/>
    <x v="3"/>
    <x v="1"/>
    <x v="6"/>
    <x v="1081"/>
    <x v="7"/>
    <x v="2"/>
    <x v="1125"/>
  </r>
  <r>
    <x v="1"/>
    <x v="1"/>
    <x v="0"/>
    <x v="10"/>
    <x v="9"/>
    <x v="63"/>
    <x v="3"/>
    <x v="2"/>
    <x v="11"/>
    <x v="1082"/>
    <x v="1"/>
    <x v="2"/>
    <x v="1126"/>
  </r>
  <r>
    <x v="1"/>
    <x v="1"/>
    <x v="0"/>
    <x v="10"/>
    <x v="9"/>
    <x v="63"/>
    <x v="3"/>
    <x v="0"/>
    <x v="5"/>
    <x v="1083"/>
    <x v="0"/>
    <x v="2"/>
    <x v="1127"/>
  </r>
  <r>
    <x v="1"/>
    <x v="1"/>
    <x v="0"/>
    <x v="10"/>
    <x v="9"/>
    <x v="63"/>
    <x v="3"/>
    <x v="2"/>
    <x v="11"/>
    <x v="1051"/>
    <x v="1"/>
    <x v="2"/>
    <x v="1095"/>
  </r>
  <r>
    <x v="1"/>
    <x v="1"/>
    <x v="0"/>
    <x v="10"/>
    <x v="9"/>
    <x v="63"/>
    <x v="3"/>
    <x v="2"/>
    <x v="7"/>
    <x v="1084"/>
    <x v="3"/>
    <x v="10"/>
    <x v="1128"/>
  </r>
  <r>
    <x v="1"/>
    <x v="2"/>
    <x v="0"/>
    <x v="1"/>
    <x v="1"/>
    <x v="1"/>
    <x v="1"/>
    <x v="1"/>
    <x v="4"/>
    <x v="1085"/>
    <x v="6"/>
    <x v="0"/>
    <x v="1129"/>
  </r>
  <r>
    <x v="1"/>
    <x v="2"/>
    <x v="0"/>
    <x v="1"/>
    <x v="1"/>
    <x v="1"/>
    <x v="1"/>
    <x v="2"/>
    <x v="7"/>
    <x v="1086"/>
    <x v="8"/>
    <x v="2"/>
    <x v="1130"/>
  </r>
  <r>
    <x v="2"/>
    <x v="0"/>
    <x v="0"/>
    <x v="20"/>
    <x v="15"/>
    <x v="23"/>
    <x v="3"/>
    <x v="0"/>
    <x v="5"/>
    <x v="1087"/>
    <x v="1"/>
    <x v="0"/>
    <x v="1131"/>
  </r>
  <r>
    <x v="2"/>
    <x v="0"/>
    <x v="0"/>
    <x v="20"/>
    <x v="15"/>
    <x v="23"/>
    <x v="3"/>
    <x v="2"/>
    <x v="11"/>
    <x v="1088"/>
    <x v="7"/>
    <x v="0"/>
    <x v="1132"/>
  </r>
  <r>
    <x v="2"/>
    <x v="0"/>
    <x v="0"/>
    <x v="20"/>
    <x v="15"/>
    <x v="23"/>
    <x v="3"/>
    <x v="1"/>
    <x v="8"/>
    <x v="1089"/>
    <x v="7"/>
    <x v="2"/>
    <x v="1133"/>
  </r>
  <r>
    <x v="2"/>
    <x v="0"/>
    <x v="0"/>
    <x v="20"/>
    <x v="15"/>
    <x v="23"/>
    <x v="3"/>
    <x v="1"/>
    <x v="10"/>
    <x v="1090"/>
    <x v="4"/>
    <x v="0"/>
    <x v="1134"/>
  </r>
  <r>
    <x v="2"/>
    <x v="0"/>
    <x v="0"/>
    <x v="20"/>
    <x v="15"/>
    <x v="23"/>
    <x v="3"/>
    <x v="1"/>
    <x v="4"/>
    <x v="1091"/>
    <x v="1"/>
    <x v="0"/>
    <x v="1135"/>
  </r>
  <r>
    <x v="2"/>
    <x v="0"/>
    <x v="0"/>
    <x v="20"/>
    <x v="15"/>
    <x v="23"/>
    <x v="3"/>
    <x v="1"/>
    <x v="4"/>
    <x v="1092"/>
    <x v="0"/>
    <x v="0"/>
    <x v="1136"/>
  </r>
  <r>
    <x v="1"/>
    <x v="0"/>
    <x v="0"/>
    <x v="1"/>
    <x v="1"/>
    <x v="62"/>
    <x v="1"/>
    <x v="1"/>
    <x v="12"/>
    <x v="764"/>
    <x v="0"/>
    <x v="0"/>
    <x v="790"/>
  </r>
  <r>
    <x v="1"/>
    <x v="0"/>
    <x v="0"/>
    <x v="1"/>
    <x v="1"/>
    <x v="62"/>
    <x v="1"/>
    <x v="0"/>
    <x v="5"/>
    <x v="984"/>
    <x v="7"/>
    <x v="0"/>
    <x v="1137"/>
  </r>
  <r>
    <x v="1"/>
    <x v="0"/>
    <x v="0"/>
    <x v="1"/>
    <x v="1"/>
    <x v="62"/>
    <x v="1"/>
    <x v="1"/>
    <x v="6"/>
    <x v="1093"/>
    <x v="0"/>
    <x v="0"/>
    <x v="1138"/>
  </r>
  <r>
    <x v="0"/>
    <x v="0"/>
    <x v="0"/>
    <x v="198"/>
    <x v="15"/>
    <x v="249"/>
    <x v="3"/>
    <x v="1"/>
    <x v="6"/>
    <x v="1094"/>
    <x v="0"/>
    <x v="0"/>
    <x v="1139"/>
  </r>
  <r>
    <x v="0"/>
    <x v="0"/>
    <x v="0"/>
    <x v="198"/>
    <x v="15"/>
    <x v="249"/>
    <x v="3"/>
    <x v="1"/>
    <x v="12"/>
    <x v="1095"/>
    <x v="0"/>
    <x v="0"/>
    <x v="1140"/>
  </r>
  <r>
    <x v="2"/>
    <x v="1"/>
    <x v="0"/>
    <x v="74"/>
    <x v="24"/>
    <x v="93"/>
    <x v="3"/>
    <x v="2"/>
    <x v="16"/>
    <x v="1096"/>
    <x v="0"/>
    <x v="10"/>
    <x v="1141"/>
  </r>
  <r>
    <x v="3"/>
    <x v="0"/>
    <x v="0"/>
    <x v="199"/>
    <x v="2"/>
    <x v="250"/>
    <x v="0"/>
    <x v="0"/>
    <x v="5"/>
    <x v="1097"/>
    <x v="1"/>
    <x v="2"/>
    <x v="1142"/>
  </r>
  <r>
    <x v="3"/>
    <x v="0"/>
    <x v="0"/>
    <x v="199"/>
    <x v="2"/>
    <x v="250"/>
    <x v="0"/>
    <x v="1"/>
    <x v="8"/>
    <x v="1098"/>
    <x v="2"/>
    <x v="6"/>
    <x v="366"/>
  </r>
  <r>
    <x v="3"/>
    <x v="0"/>
    <x v="0"/>
    <x v="199"/>
    <x v="2"/>
    <x v="250"/>
    <x v="0"/>
    <x v="0"/>
    <x v="5"/>
    <x v="1099"/>
    <x v="0"/>
    <x v="2"/>
    <x v="232"/>
  </r>
  <r>
    <x v="3"/>
    <x v="0"/>
    <x v="0"/>
    <x v="199"/>
    <x v="2"/>
    <x v="250"/>
    <x v="0"/>
    <x v="0"/>
    <x v="5"/>
    <x v="1100"/>
    <x v="1"/>
    <x v="2"/>
    <x v="1143"/>
  </r>
  <r>
    <x v="1"/>
    <x v="0"/>
    <x v="0"/>
    <x v="4"/>
    <x v="4"/>
    <x v="59"/>
    <x v="1"/>
    <x v="0"/>
    <x v="5"/>
    <x v="1101"/>
    <x v="7"/>
    <x v="0"/>
    <x v="1144"/>
  </r>
  <r>
    <x v="1"/>
    <x v="0"/>
    <x v="0"/>
    <x v="4"/>
    <x v="4"/>
    <x v="59"/>
    <x v="1"/>
    <x v="1"/>
    <x v="6"/>
    <x v="1102"/>
    <x v="7"/>
    <x v="0"/>
    <x v="1145"/>
  </r>
  <r>
    <x v="1"/>
    <x v="0"/>
    <x v="0"/>
    <x v="4"/>
    <x v="4"/>
    <x v="59"/>
    <x v="1"/>
    <x v="1"/>
    <x v="13"/>
    <x v="1003"/>
    <x v="0"/>
    <x v="0"/>
    <x v="1146"/>
  </r>
  <r>
    <x v="1"/>
    <x v="2"/>
    <x v="0"/>
    <x v="20"/>
    <x v="15"/>
    <x v="23"/>
    <x v="3"/>
    <x v="2"/>
    <x v="7"/>
    <x v="1103"/>
    <x v="4"/>
    <x v="0"/>
    <x v="1147"/>
  </r>
  <r>
    <x v="1"/>
    <x v="0"/>
    <x v="0"/>
    <x v="20"/>
    <x v="15"/>
    <x v="29"/>
    <x v="3"/>
    <x v="1"/>
    <x v="8"/>
    <x v="1104"/>
    <x v="1"/>
    <x v="2"/>
    <x v="1148"/>
  </r>
  <r>
    <x v="1"/>
    <x v="0"/>
    <x v="0"/>
    <x v="20"/>
    <x v="15"/>
    <x v="29"/>
    <x v="3"/>
    <x v="1"/>
    <x v="13"/>
    <x v="521"/>
    <x v="4"/>
    <x v="0"/>
    <x v="1149"/>
  </r>
  <r>
    <x v="1"/>
    <x v="0"/>
    <x v="0"/>
    <x v="200"/>
    <x v="35"/>
    <x v="251"/>
    <x v="0"/>
    <x v="1"/>
    <x v="12"/>
    <x v="1105"/>
    <x v="6"/>
    <x v="0"/>
    <x v="1150"/>
  </r>
  <r>
    <x v="0"/>
    <x v="0"/>
    <x v="0"/>
    <x v="201"/>
    <x v="1"/>
    <x v="252"/>
    <x v="1"/>
    <x v="0"/>
    <x v="3"/>
    <x v="1106"/>
    <x v="5"/>
    <x v="2"/>
    <x v="1151"/>
  </r>
  <r>
    <x v="0"/>
    <x v="0"/>
    <x v="0"/>
    <x v="201"/>
    <x v="1"/>
    <x v="252"/>
    <x v="1"/>
    <x v="0"/>
    <x v="3"/>
    <x v="1107"/>
    <x v="13"/>
    <x v="2"/>
    <x v="1152"/>
  </r>
  <r>
    <x v="0"/>
    <x v="0"/>
    <x v="0"/>
    <x v="201"/>
    <x v="1"/>
    <x v="252"/>
    <x v="1"/>
    <x v="0"/>
    <x v="0"/>
    <x v="1108"/>
    <x v="1"/>
    <x v="11"/>
    <x v="1153"/>
  </r>
  <r>
    <x v="1"/>
    <x v="0"/>
    <x v="0"/>
    <x v="20"/>
    <x v="15"/>
    <x v="29"/>
    <x v="3"/>
    <x v="1"/>
    <x v="6"/>
    <x v="1109"/>
    <x v="5"/>
    <x v="0"/>
    <x v="1154"/>
  </r>
  <r>
    <x v="1"/>
    <x v="0"/>
    <x v="0"/>
    <x v="20"/>
    <x v="15"/>
    <x v="29"/>
    <x v="3"/>
    <x v="0"/>
    <x v="1"/>
    <x v="1110"/>
    <x v="6"/>
    <x v="9"/>
    <x v="1155"/>
  </r>
  <r>
    <x v="1"/>
    <x v="0"/>
    <x v="0"/>
    <x v="20"/>
    <x v="15"/>
    <x v="29"/>
    <x v="3"/>
    <x v="1"/>
    <x v="9"/>
    <x v="1111"/>
    <x v="11"/>
    <x v="0"/>
    <x v="1156"/>
  </r>
  <r>
    <x v="1"/>
    <x v="0"/>
    <x v="0"/>
    <x v="20"/>
    <x v="15"/>
    <x v="29"/>
    <x v="3"/>
    <x v="1"/>
    <x v="6"/>
    <x v="1112"/>
    <x v="0"/>
    <x v="0"/>
    <x v="1157"/>
  </r>
  <r>
    <x v="1"/>
    <x v="0"/>
    <x v="0"/>
    <x v="158"/>
    <x v="6"/>
    <x v="201"/>
    <x v="2"/>
    <x v="2"/>
    <x v="7"/>
    <x v="1113"/>
    <x v="4"/>
    <x v="0"/>
    <x v="1158"/>
  </r>
  <r>
    <x v="1"/>
    <x v="2"/>
    <x v="0"/>
    <x v="142"/>
    <x v="9"/>
    <x v="181"/>
    <x v="3"/>
    <x v="1"/>
    <x v="6"/>
    <x v="791"/>
    <x v="0"/>
    <x v="2"/>
    <x v="820"/>
  </r>
  <r>
    <x v="1"/>
    <x v="2"/>
    <x v="0"/>
    <x v="142"/>
    <x v="9"/>
    <x v="181"/>
    <x v="3"/>
    <x v="2"/>
    <x v="7"/>
    <x v="382"/>
    <x v="1"/>
    <x v="10"/>
    <x v="1159"/>
  </r>
  <r>
    <x v="1"/>
    <x v="2"/>
    <x v="0"/>
    <x v="142"/>
    <x v="9"/>
    <x v="181"/>
    <x v="3"/>
    <x v="0"/>
    <x v="5"/>
    <x v="1114"/>
    <x v="7"/>
    <x v="2"/>
    <x v="1160"/>
  </r>
  <r>
    <x v="1"/>
    <x v="2"/>
    <x v="0"/>
    <x v="142"/>
    <x v="9"/>
    <x v="181"/>
    <x v="3"/>
    <x v="0"/>
    <x v="5"/>
    <x v="1115"/>
    <x v="0"/>
    <x v="2"/>
    <x v="1161"/>
  </r>
  <r>
    <x v="0"/>
    <x v="2"/>
    <x v="0"/>
    <x v="35"/>
    <x v="3"/>
    <x v="43"/>
    <x v="0"/>
    <x v="1"/>
    <x v="8"/>
    <x v="1116"/>
    <x v="1"/>
    <x v="6"/>
    <x v="1162"/>
  </r>
  <r>
    <x v="0"/>
    <x v="2"/>
    <x v="0"/>
    <x v="35"/>
    <x v="3"/>
    <x v="43"/>
    <x v="0"/>
    <x v="1"/>
    <x v="4"/>
    <x v="1117"/>
    <x v="1"/>
    <x v="2"/>
    <x v="1163"/>
  </r>
  <r>
    <x v="0"/>
    <x v="2"/>
    <x v="0"/>
    <x v="35"/>
    <x v="3"/>
    <x v="43"/>
    <x v="0"/>
    <x v="2"/>
    <x v="11"/>
    <x v="1118"/>
    <x v="8"/>
    <x v="2"/>
    <x v="1164"/>
  </r>
  <r>
    <x v="1"/>
    <x v="0"/>
    <x v="0"/>
    <x v="108"/>
    <x v="2"/>
    <x v="133"/>
    <x v="0"/>
    <x v="2"/>
    <x v="7"/>
    <x v="1119"/>
    <x v="1"/>
    <x v="2"/>
    <x v="1165"/>
  </r>
  <r>
    <x v="1"/>
    <x v="1"/>
    <x v="0"/>
    <x v="202"/>
    <x v="3"/>
    <x v="253"/>
    <x v="0"/>
    <x v="1"/>
    <x v="8"/>
    <x v="1120"/>
    <x v="4"/>
    <x v="6"/>
    <x v="1166"/>
  </r>
  <r>
    <x v="0"/>
    <x v="0"/>
    <x v="0"/>
    <x v="85"/>
    <x v="15"/>
    <x v="254"/>
    <x v="3"/>
    <x v="1"/>
    <x v="8"/>
    <x v="1121"/>
    <x v="1"/>
    <x v="2"/>
    <x v="1167"/>
  </r>
  <r>
    <x v="2"/>
    <x v="0"/>
    <x v="0"/>
    <x v="189"/>
    <x v="14"/>
    <x v="240"/>
    <x v="2"/>
    <x v="2"/>
    <x v="7"/>
    <x v="1122"/>
    <x v="0"/>
    <x v="0"/>
    <x v="1168"/>
  </r>
  <r>
    <x v="2"/>
    <x v="0"/>
    <x v="0"/>
    <x v="189"/>
    <x v="14"/>
    <x v="240"/>
    <x v="2"/>
    <x v="0"/>
    <x v="5"/>
    <x v="1123"/>
    <x v="2"/>
    <x v="0"/>
    <x v="743"/>
  </r>
  <r>
    <x v="1"/>
    <x v="0"/>
    <x v="0"/>
    <x v="8"/>
    <x v="1"/>
    <x v="34"/>
    <x v="1"/>
    <x v="1"/>
    <x v="6"/>
    <x v="1124"/>
    <x v="1"/>
    <x v="0"/>
    <x v="1169"/>
  </r>
  <r>
    <x v="1"/>
    <x v="1"/>
    <x v="0"/>
    <x v="1"/>
    <x v="1"/>
    <x v="62"/>
    <x v="1"/>
    <x v="1"/>
    <x v="4"/>
    <x v="1125"/>
    <x v="7"/>
    <x v="0"/>
    <x v="1170"/>
  </r>
  <r>
    <x v="1"/>
    <x v="1"/>
    <x v="0"/>
    <x v="1"/>
    <x v="1"/>
    <x v="62"/>
    <x v="1"/>
    <x v="0"/>
    <x v="1"/>
    <x v="1126"/>
    <x v="5"/>
    <x v="2"/>
    <x v="1171"/>
  </r>
  <r>
    <x v="1"/>
    <x v="1"/>
    <x v="0"/>
    <x v="103"/>
    <x v="22"/>
    <x v="127"/>
    <x v="1"/>
    <x v="0"/>
    <x v="5"/>
    <x v="1127"/>
    <x v="1"/>
    <x v="2"/>
    <x v="429"/>
  </r>
  <r>
    <x v="1"/>
    <x v="0"/>
    <x v="0"/>
    <x v="159"/>
    <x v="19"/>
    <x v="255"/>
    <x v="0"/>
    <x v="1"/>
    <x v="10"/>
    <x v="1128"/>
    <x v="0"/>
    <x v="0"/>
    <x v="1172"/>
  </r>
  <r>
    <x v="1"/>
    <x v="1"/>
    <x v="0"/>
    <x v="22"/>
    <x v="10"/>
    <x v="36"/>
    <x v="2"/>
    <x v="1"/>
    <x v="4"/>
    <x v="1129"/>
    <x v="4"/>
    <x v="2"/>
    <x v="1173"/>
  </r>
  <r>
    <x v="1"/>
    <x v="1"/>
    <x v="0"/>
    <x v="22"/>
    <x v="10"/>
    <x v="36"/>
    <x v="2"/>
    <x v="1"/>
    <x v="9"/>
    <x v="1130"/>
    <x v="1"/>
    <x v="3"/>
    <x v="1174"/>
  </r>
  <r>
    <x v="1"/>
    <x v="1"/>
    <x v="0"/>
    <x v="22"/>
    <x v="10"/>
    <x v="36"/>
    <x v="2"/>
    <x v="1"/>
    <x v="8"/>
    <x v="1131"/>
    <x v="8"/>
    <x v="3"/>
    <x v="1175"/>
  </r>
  <r>
    <x v="3"/>
    <x v="0"/>
    <x v="0"/>
    <x v="5"/>
    <x v="5"/>
    <x v="6"/>
    <x v="2"/>
    <x v="1"/>
    <x v="10"/>
    <x v="559"/>
    <x v="0"/>
    <x v="2"/>
    <x v="572"/>
  </r>
  <r>
    <x v="3"/>
    <x v="0"/>
    <x v="0"/>
    <x v="5"/>
    <x v="5"/>
    <x v="6"/>
    <x v="2"/>
    <x v="0"/>
    <x v="1"/>
    <x v="1132"/>
    <x v="2"/>
    <x v="4"/>
    <x v="1176"/>
  </r>
  <r>
    <x v="3"/>
    <x v="0"/>
    <x v="0"/>
    <x v="5"/>
    <x v="5"/>
    <x v="6"/>
    <x v="2"/>
    <x v="1"/>
    <x v="10"/>
    <x v="642"/>
    <x v="1"/>
    <x v="2"/>
    <x v="1177"/>
  </r>
  <r>
    <x v="3"/>
    <x v="0"/>
    <x v="0"/>
    <x v="5"/>
    <x v="5"/>
    <x v="6"/>
    <x v="2"/>
    <x v="2"/>
    <x v="11"/>
    <x v="1133"/>
    <x v="7"/>
    <x v="2"/>
    <x v="1178"/>
  </r>
  <r>
    <x v="1"/>
    <x v="0"/>
    <x v="0"/>
    <x v="12"/>
    <x v="5"/>
    <x v="32"/>
    <x v="2"/>
    <x v="1"/>
    <x v="6"/>
    <x v="1134"/>
    <x v="1"/>
    <x v="2"/>
    <x v="1179"/>
  </r>
  <r>
    <x v="2"/>
    <x v="1"/>
    <x v="0"/>
    <x v="203"/>
    <x v="32"/>
    <x v="256"/>
    <x v="0"/>
    <x v="2"/>
    <x v="11"/>
    <x v="1135"/>
    <x v="1"/>
    <x v="0"/>
    <x v="1180"/>
  </r>
  <r>
    <x v="2"/>
    <x v="1"/>
    <x v="0"/>
    <x v="203"/>
    <x v="32"/>
    <x v="256"/>
    <x v="0"/>
    <x v="2"/>
    <x v="11"/>
    <x v="1136"/>
    <x v="4"/>
    <x v="0"/>
    <x v="1181"/>
  </r>
  <r>
    <x v="2"/>
    <x v="0"/>
    <x v="0"/>
    <x v="204"/>
    <x v="23"/>
    <x v="257"/>
    <x v="2"/>
    <x v="2"/>
    <x v="7"/>
    <x v="1137"/>
    <x v="1"/>
    <x v="0"/>
    <x v="1182"/>
  </r>
  <r>
    <x v="2"/>
    <x v="0"/>
    <x v="0"/>
    <x v="108"/>
    <x v="2"/>
    <x v="133"/>
    <x v="0"/>
    <x v="1"/>
    <x v="2"/>
    <x v="1138"/>
    <x v="1"/>
    <x v="2"/>
    <x v="1183"/>
  </r>
  <r>
    <x v="2"/>
    <x v="0"/>
    <x v="0"/>
    <x v="108"/>
    <x v="2"/>
    <x v="133"/>
    <x v="0"/>
    <x v="1"/>
    <x v="8"/>
    <x v="1139"/>
    <x v="7"/>
    <x v="6"/>
    <x v="1184"/>
  </r>
  <r>
    <x v="2"/>
    <x v="0"/>
    <x v="0"/>
    <x v="108"/>
    <x v="2"/>
    <x v="133"/>
    <x v="0"/>
    <x v="1"/>
    <x v="10"/>
    <x v="1140"/>
    <x v="1"/>
    <x v="2"/>
    <x v="1185"/>
  </r>
  <r>
    <x v="1"/>
    <x v="0"/>
    <x v="0"/>
    <x v="89"/>
    <x v="5"/>
    <x v="110"/>
    <x v="2"/>
    <x v="1"/>
    <x v="8"/>
    <x v="1141"/>
    <x v="3"/>
    <x v="3"/>
    <x v="1186"/>
  </r>
  <r>
    <x v="1"/>
    <x v="0"/>
    <x v="0"/>
    <x v="205"/>
    <x v="34"/>
    <x v="258"/>
    <x v="3"/>
    <x v="1"/>
    <x v="4"/>
    <x v="81"/>
    <x v="2"/>
    <x v="0"/>
    <x v="1187"/>
  </r>
  <r>
    <x v="1"/>
    <x v="2"/>
    <x v="0"/>
    <x v="20"/>
    <x v="15"/>
    <x v="45"/>
    <x v="3"/>
    <x v="1"/>
    <x v="6"/>
    <x v="1142"/>
    <x v="1"/>
    <x v="0"/>
    <x v="1188"/>
  </r>
  <r>
    <x v="1"/>
    <x v="1"/>
    <x v="0"/>
    <x v="20"/>
    <x v="15"/>
    <x v="29"/>
    <x v="3"/>
    <x v="0"/>
    <x v="5"/>
    <x v="1143"/>
    <x v="0"/>
    <x v="0"/>
    <x v="1189"/>
  </r>
  <r>
    <x v="1"/>
    <x v="1"/>
    <x v="0"/>
    <x v="20"/>
    <x v="15"/>
    <x v="29"/>
    <x v="3"/>
    <x v="1"/>
    <x v="8"/>
    <x v="848"/>
    <x v="4"/>
    <x v="2"/>
    <x v="883"/>
  </r>
  <r>
    <x v="1"/>
    <x v="1"/>
    <x v="0"/>
    <x v="20"/>
    <x v="15"/>
    <x v="29"/>
    <x v="3"/>
    <x v="1"/>
    <x v="6"/>
    <x v="1144"/>
    <x v="1"/>
    <x v="0"/>
    <x v="1190"/>
  </r>
  <r>
    <x v="2"/>
    <x v="2"/>
    <x v="0"/>
    <x v="8"/>
    <x v="1"/>
    <x v="34"/>
    <x v="1"/>
    <x v="1"/>
    <x v="8"/>
    <x v="1145"/>
    <x v="4"/>
    <x v="2"/>
    <x v="1191"/>
  </r>
  <r>
    <x v="2"/>
    <x v="2"/>
    <x v="0"/>
    <x v="8"/>
    <x v="1"/>
    <x v="34"/>
    <x v="1"/>
    <x v="1"/>
    <x v="10"/>
    <x v="56"/>
    <x v="2"/>
    <x v="0"/>
    <x v="56"/>
  </r>
  <r>
    <x v="1"/>
    <x v="0"/>
    <x v="0"/>
    <x v="70"/>
    <x v="1"/>
    <x v="188"/>
    <x v="1"/>
    <x v="1"/>
    <x v="14"/>
    <x v="1146"/>
    <x v="1"/>
    <x v="0"/>
    <x v="1192"/>
  </r>
  <r>
    <x v="1"/>
    <x v="0"/>
    <x v="0"/>
    <x v="70"/>
    <x v="1"/>
    <x v="188"/>
    <x v="1"/>
    <x v="1"/>
    <x v="10"/>
    <x v="1147"/>
    <x v="2"/>
    <x v="0"/>
    <x v="1193"/>
  </r>
  <r>
    <x v="1"/>
    <x v="0"/>
    <x v="0"/>
    <x v="70"/>
    <x v="1"/>
    <x v="188"/>
    <x v="1"/>
    <x v="1"/>
    <x v="2"/>
    <x v="1148"/>
    <x v="7"/>
    <x v="0"/>
    <x v="1194"/>
  </r>
  <r>
    <x v="1"/>
    <x v="0"/>
    <x v="0"/>
    <x v="206"/>
    <x v="22"/>
    <x v="259"/>
    <x v="1"/>
    <x v="1"/>
    <x v="9"/>
    <x v="1149"/>
    <x v="11"/>
    <x v="2"/>
    <x v="1195"/>
  </r>
  <r>
    <x v="1"/>
    <x v="1"/>
    <x v="0"/>
    <x v="54"/>
    <x v="1"/>
    <x v="260"/>
    <x v="1"/>
    <x v="1"/>
    <x v="8"/>
    <x v="1150"/>
    <x v="0"/>
    <x v="2"/>
    <x v="1196"/>
  </r>
  <r>
    <x v="1"/>
    <x v="1"/>
    <x v="0"/>
    <x v="54"/>
    <x v="1"/>
    <x v="260"/>
    <x v="1"/>
    <x v="1"/>
    <x v="8"/>
    <x v="1151"/>
    <x v="0"/>
    <x v="2"/>
    <x v="1197"/>
  </r>
  <r>
    <x v="0"/>
    <x v="1"/>
    <x v="0"/>
    <x v="33"/>
    <x v="11"/>
    <x v="41"/>
    <x v="2"/>
    <x v="2"/>
    <x v="7"/>
    <x v="1152"/>
    <x v="2"/>
    <x v="0"/>
    <x v="1198"/>
  </r>
  <r>
    <x v="2"/>
    <x v="0"/>
    <x v="0"/>
    <x v="8"/>
    <x v="1"/>
    <x v="9"/>
    <x v="1"/>
    <x v="1"/>
    <x v="4"/>
    <x v="1153"/>
    <x v="0"/>
    <x v="0"/>
    <x v="1199"/>
  </r>
  <r>
    <x v="0"/>
    <x v="0"/>
    <x v="0"/>
    <x v="24"/>
    <x v="17"/>
    <x v="28"/>
    <x v="0"/>
    <x v="0"/>
    <x v="5"/>
    <x v="1154"/>
    <x v="5"/>
    <x v="0"/>
    <x v="1200"/>
  </r>
  <r>
    <x v="0"/>
    <x v="0"/>
    <x v="0"/>
    <x v="24"/>
    <x v="17"/>
    <x v="28"/>
    <x v="0"/>
    <x v="0"/>
    <x v="5"/>
    <x v="1155"/>
    <x v="1"/>
    <x v="0"/>
    <x v="1201"/>
  </r>
  <r>
    <x v="0"/>
    <x v="2"/>
    <x v="0"/>
    <x v="81"/>
    <x v="17"/>
    <x v="101"/>
    <x v="0"/>
    <x v="0"/>
    <x v="0"/>
    <x v="1156"/>
    <x v="0"/>
    <x v="0"/>
    <x v="1202"/>
  </r>
  <r>
    <x v="1"/>
    <x v="0"/>
    <x v="0"/>
    <x v="38"/>
    <x v="32"/>
    <x v="112"/>
    <x v="0"/>
    <x v="0"/>
    <x v="5"/>
    <x v="1157"/>
    <x v="7"/>
    <x v="0"/>
    <x v="1203"/>
  </r>
  <r>
    <x v="1"/>
    <x v="0"/>
    <x v="0"/>
    <x v="38"/>
    <x v="32"/>
    <x v="112"/>
    <x v="0"/>
    <x v="2"/>
    <x v="7"/>
    <x v="1158"/>
    <x v="1"/>
    <x v="0"/>
    <x v="1204"/>
  </r>
  <r>
    <x v="0"/>
    <x v="0"/>
    <x v="0"/>
    <x v="12"/>
    <x v="5"/>
    <x v="66"/>
    <x v="2"/>
    <x v="2"/>
    <x v="7"/>
    <x v="1159"/>
    <x v="3"/>
    <x v="2"/>
    <x v="1205"/>
  </r>
  <r>
    <x v="2"/>
    <x v="0"/>
    <x v="0"/>
    <x v="45"/>
    <x v="1"/>
    <x v="54"/>
    <x v="1"/>
    <x v="1"/>
    <x v="10"/>
    <x v="1160"/>
    <x v="3"/>
    <x v="0"/>
    <x v="1206"/>
  </r>
  <r>
    <x v="2"/>
    <x v="0"/>
    <x v="0"/>
    <x v="45"/>
    <x v="1"/>
    <x v="54"/>
    <x v="1"/>
    <x v="1"/>
    <x v="8"/>
    <x v="1161"/>
    <x v="1"/>
    <x v="2"/>
    <x v="1207"/>
  </r>
  <r>
    <x v="2"/>
    <x v="0"/>
    <x v="0"/>
    <x v="45"/>
    <x v="1"/>
    <x v="54"/>
    <x v="1"/>
    <x v="1"/>
    <x v="9"/>
    <x v="1162"/>
    <x v="0"/>
    <x v="0"/>
    <x v="1208"/>
  </r>
  <r>
    <x v="2"/>
    <x v="0"/>
    <x v="0"/>
    <x v="45"/>
    <x v="1"/>
    <x v="54"/>
    <x v="1"/>
    <x v="1"/>
    <x v="4"/>
    <x v="424"/>
    <x v="1"/>
    <x v="0"/>
    <x v="437"/>
  </r>
  <r>
    <x v="2"/>
    <x v="0"/>
    <x v="0"/>
    <x v="45"/>
    <x v="1"/>
    <x v="54"/>
    <x v="1"/>
    <x v="0"/>
    <x v="1"/>
    <x v="224"/>
    <x v="0"/>
    <x v="2"/>
    <x v="1209"/>
  </r>
  <r>
    <x v="1"/>
    <x v="0"/>
    <x v="0"/>
    <x v="104"/>
    <x v="31"/>
    <x v="128"/>
    <x v="3"/>
    <x v="1"/>
    <x v="2"/>
    <x v="1163"/>
    <x v="7"/>
    <x v="0"/>
    <x v="1210"/>
  </r>
  <r>
    <x v="1"/>
    <x v="0"/>
    <x v="0"/>
    <x v="104"/>
    <x v="31"/>
    <x v="128"/>
    <x v="3"/>
    <x v="1"/>
    <x v="2"/>
    <x v="1164"/>
    <x v="4"/>
    <x v="0"/>
    <x v="1211"/>
  </r>
  <r>
    <x v="1"/>
    <x v="0"/>
    <x v="0"/>
    <x v="38"/>
    <x v="24"/>
    <x v="47"/>
    <x v="3"/>
    <x v="0"/>
    <x v="1"/>
    <x v="1165"/>
    <x v="0"/>
    <x v="4"/>
    <x v="1212"/>
  </r>
  <r>
    <x v="1"/>
    <x v="1"/>
    <x v="0"/>
    <x v="1"/>
    <x v="1"/>
    <x v="3"/>
    <x v="1"/>
    <x v="1"/>
    <x v="10"/>
    <x v="783"/>
    <x v="5"/>
    <x v="0"/>
    <x v="812"/>
  </r>
  <r>
    <x v="1"/>
    <x v="1"/>
    <x v="0"/>
    <x v="1"/>
    <x v="1"/>
    <x v="3"/>
    <x v="1"/>
    <x v="0"/>
    <x v="5"/>
    <x v="1166"/>
    <x v="8"/>
    <x v="0"/>
    <x v="1213"/>
  </r>
  <r>
    <x v="1"/>
    <x v="1"/>
    <x v="0"/>
    <x v="1"/>
    <x v="1"/>
    <x v="3"/>
    <x v="1"/>
    <x v="1"/>
    <x v="14"/>
    <x v="1167"/>
    <x v="2"/>
    <x v="0"/>
    <x v="1214"/>
  </r>
  <r>
    <x v="1"/>
    <x v="0"/>
    <x v="0"/>
    <x v="10"/>
    <x v="9"/>
    <x v="74"/>
    <x v="3"/>
    <x v="2"/>
    <x v="11"/>
    <x v="1168"/>
    <x v="7"/>
    <x v="2"/>
    <x v="1215"/>
  </r>
  <r>
    <x v="1"/>
    <x v="1"/>
    <x v="0"/>
    <x v="207"/>
    <x v="2"/>
    <x v="261"/>
    <x v="0"/>
    <x v="2"/>
    <x v="7"/>
    <x v="1169"/>
    <x v="0"/>
    <x v="2"/>
    <x v="1216"/>
  </r>
  <r>
    <x v="1"/>
    <x v="1"/>
    <x v="0"/>
    <x v="207"/>
    <x v="2"/>
    <x v="261"/>
    <x v="0"/>
    <x v="1"/>
    <x v="8"/>
    <x v="1170"/>
    <x v="5"/>
    <x v="6"/>
    <x v="1217"/>
  </r>
  <r>
    <x v="1"/>
    <x v="0"/>
    <x v="0"/>
    <x v="74"/>
    <x v="24"/>
    <x v="93"/>
    <x v="3"/>
    <x v="1"/>
    <x v="8"/>
    <x v="1171"/>
    <x v="1"/>
    <x v="6"/>
    <x v="1218"/>
  </r>
  <r>
    <x v="1"/>
    <x v="0"/>
    <x v="0"/>
    <x v="74"/>
    <x v="24"/>
    <x v="93"/>
    <x v="3"/>
    <x v="1"/>
    <x v="4"/>
    <x v="1172"/>
    <x v="0"/>
    <x v="2"/>
    <x v="1219"/>
  </r>
  <r>
    <x v="1"/>
    <x v="0"/>
    <x v="0"/>
    <x v="208"/>
    <x v="0"/>
    <x v="262"/>
    <x v="0"/>
    <x v="1"/>
    <x v="9"/>
    <x v="1173"/>
    <x v="2"/>
    <x v="0"/>
    <x v="1220"/>
  </r>
  <r>
    <x v="2"/>
    <x v="0"/>
    <x v="0"/>
    <x v="40"/>
    <x v="3"/>
    <x v="124"/>
    <x v="0"/>
    <x v="1"/>
    <x v="10"/>
    <x v="1174"/>
    <x v="4"/>
    <x v="2"/>
    <x v="1221"/>
  </r>
  <r>
    <x v="1"/>
    <x v="1"/>
    <x v="0"/>
    <x v="104"/>
    <x v="31"/>
    <x v="128"/>
    <x v="3"/>
    <x v="1"/>
    <x v="4"/>
    <x v="193"/>
    <x v="1"/>
    <x v="0"/>
    <x v="1222"/>
  </r>
  <r>
    <x v="2"/>
    <x v="0"/>
    <x v="0"/>
    <x v="22"/>
    <x v="10"/>
    <x v="155"/>
    <x v="2"/>
    <x v="1"/>
    <x v="8"/>
    <x v="45"/>
    <x v="5"/>
    <x v="3"/>
    <x v="1223"/>
  </r>
  <r>
    <x v="1"/>
    <x v="2"/>
    <x v="0"/>
    <x v="10"/>
    <x v="9"/>
    <x v="74"/>
    <x v="3"/>
    <x v="0"/>
    <x v="5"/>
    <x v="1175"/>
    <x v="5"/>
    <x v="2"/>
    <x v="1224"/>
  </r>
  <r>
    <x v="2"/>
    <x v="1"/>
    <x v="0"/>
    <x v="165"/>
    <x v="29"/>
    <x v="211"/>
    <x v="3"/>
    <x v="1"/>
    <x v="10"/>
    <x v="1176"/>
    <x v="7"/>
    <x v="0"/>
    <x v="1061"/>
  </r>
  <r>
    <x v="0"/>
    <x v="2"/>
    <x v="0"/>
    <x v="8"/>
    <x v="1"/>
    <x v="94"/>
    <x v="1"/>
    <x v="1"/>
    <x v="6"/>
    <x v="1177"/>
    <x v="4"/>
    <x v="0"/>
    <x v="1225"/>
  </r>
  <r>
    <x v="1"/>
    <x v="0"/>
    <x v="0"/>
    <x v="8"/>
    <x v="1"/>
    <x v="9"/>
    <x v="1"/>
    <x v="0"/>
    <x v="5"/>
    <x v="1178"/>
    <x v="1"/>
    <x v="0"/>
    <x v="1226"/>
  </r>
  <r>
    <x v="1"/>
    <x v="2"/>
    <x v="0"/>
    <x v="160"/>
    <x v="24"/>
    <x v="203"/>
    <x v="3"/>
    <x v="2"/>
    <x v="7"/>
    <x v="1179"/>
    <x v="7"/>
    <x v="10"/>
    <x v="1227"/>
  </r>
  <r>
    <x v="1"/>
    <x v="2"/>
    <x v="0"/>
    <x v="160"/>
    <x v="24"/>
    <x v="203"/>
    <x v="3"/>
    <x v="1"/>
    <x v="4"/>
    <x v="1180"/>
    <x v="0"/>
    <x v="2"/>
    <x v="1228"/>
  </r>
  <r>
    <x v="1"/>
    <x v="0"/>
    <x v="0"/>
    <x v="61"/>
    <x v="5"/>
    <x v="77"/>
    <x v="2"/>
    <x v="1"/>
    <x v="8"/>
    <x v="879"/>
    <x v="1"/>
    <x v="3"/>
    <x v="1229"/>
  </r>
  <r>
    <x v="1"/>
    <x v="0"/>
    <x v="0"/>
    <x v="61"/>
    <x v="5"/>
    <x v="77"/>
    <x v="2"/>
    <x v="1"/>
    <x v="9"/>
    <x v="1181"/>
    <x v="0"/>
    <x v="3"/>
    <x v="1230"/>
  </r>
  <r>
    <x v="1"/>
    <x v="2"/>
    <x v="0"/>
    <x v="1"/>
    <x v="1"/>
    <x v="13"/>
    <x v="1"/>
    <x v="1"/>
    <x v="8"/>
    <x v="1182"/>
    <x v="8"/>
    <x v="2"/>
    <x v="1231"/>
  </r>
  <r>
    <x v="1"/>
    <x v="0"/>
    <x v="0"/>
    <x v="209"/>
    <x v="29"/>
    <x v="263"/>
    <x v="3"/>
    <x v="1"/>
    <x v="4"/>
    <x v="1183"/>
    <x v="4"/>
    <x v="0"/>
    <x v="232"/>
  </r>
  <r>
    <x v="1"/>
    <x v="0"/>
    <x v="0"/>
    <x v="1"/>
    <x v="1"/>
    <x v="141"/>
    <x v="1"/>
    <x v="0"/>
    <x v="5"/>
    <x v="1184"/>
    <x v="1"/>
    <x v="0"/>
    <x v="1232"/>
  </r>
  <r>
    <x v="0"/>
    <x v="0"/>
    <x v="0"/>
    <x v="20"/>
    <x v="15"/>
    <x v="164"/>
    <x v="3"/>
    <x v="0"/>
    <x v="5"/>
    <x v="1185"/>
    <x v="0"/>
    <x v="0"/>
    <x v="1233"/>
  </r>
  <r>
    <x v="0"/>
    <x v="0"/>
    <x v="0"/>
    <x v="20"/>
    <x v="15"/>
    <x v="164"/>
    <x v="3"/>
    <x v="2"/>
    <x v="7"/>
    <x v="1186"/>
    <x v="1"/>
    <x v="0"/>
    <x v="1234"/>
  </r>
  <r>
    <x v="0"/>
    <x v="0"/>
    <x v="0"/>
    <x v="20"/>
    <x v="15"/>
    <x v="164"/>
    <x v="3"/>
    <x v="1"/>
    <x v="10"/>
    <x v="1187"/>
    <x v="8"/>
    <x v="0"/>
    <x v="1235"/>
  </r>
  <r>
    <x v="2"/>
    <x v="1"/>
    <x v="0"/>
    <x v="108"/>
    <x v="3"/>
    <x v="222"/>
    <x v="0"/>
    <x v="2"/>
    <x v="15"/>
    <x v="1188"/>
    <x v="0"/>
    <x v="5"/>
    <x v="1236"/>
  </r>
  <r>
    <x v="2"/>
    <x v="1"/>
    <x v="0"/>
    <x v="108"/>
    <x v="3"/>
    <x v="222"/>
    <x v="0"/>
    <x v="1"/>
    <x v="8"/>
    <x v="1189"/>
    <x v="2"/>
    <x v="6"/>
    <x v="1237"/>
  </r>
  <r>
    <x v="2"/>
    <x v="1"/>
    <x v="0"/>
    <x v="108"/>
    <x v="3"/>
    <x v="222"/>
    <x v="0"/>
    <x v="1"/>
    <x v="8"/>
    <x v="1190"/>
    <x v="5"/>
    <x v="6"/>
    <x v="1238"/>
  </r>
  <r>
    <x v="1"/>
    <x v="0"/>
    <x v="0"/>
    <x v="210"/>
    <x v="15"/>
    <x v="264"/>
    <x v="3"/>
    <x v="1"/>
    <x v="6"/>
    <x v="1191"/>
    <x v="1"/>
    <x v="0"/>
    <x v="1239"/>
  </r>
  <r>
    <x v="1"/>
    <x v="0"/>
    <x v="0"/>
    <x v="210"/>
    <x v="15"/>
    <x v="264"/>
    <x v="3"/>
    <x v="1"/>
    <x v="2"/>
    <x v="1192"/>
    <x v="2"/>
    <x v="0"/>
    <x v="1240"/>
  </r>
  <r>
    <x v="1"/>
    <x v="0"/>
    <x v="0"/>
    <x v="69"/>
    <x v="11"/>
    <x v="87"/>
    <x v="2"/>
    <x v="1"/>
    <x v="9"/>
    <x v="1193"/>
    <x v="0"/>
    <x v="0"/>
    <x v="1241"/>
  </r>
  <r>
    <x v="1"/>
    <x v="0"/>
    <x v="0"/>
    <x v="69"/>
    <x v="11"/>
    <x v="87"/>
    <x v="2"/>
    <x v="1"/>
    <x v="10"/>
    <x v="1194"/>
    <x v="3"/>
    <x v="0"/>
    <x v="1242"/>
  </r>
  <r>
    <x v="1"/>
    <x v="0"/>
    <x v="0"/>
    <x v="69"/>
    <x v="11"/>
    <x v="87"/>
    <x v="2"/>
    <x v="1"/>
    <x v="6"/>
    <x v="1195"/>
    <x v="5"/>
    <x v="0"/>
    <x v="1243"/>
  </r>
  <r>
    <x v="1"/>
    <x v="0"/>
    <x v="0"/>
    <x v="69"/>
    <x v="11"/>
    <x v="87"/>
    <x v="2"/>
    <x v="1"/>
    <x v="8"/>
    <x v="1196"/>
    <x v="12"/>
    <x v="0"/>
    <x v="1244"/>
  </r>
  <r>
    <x v="1"/>
    <x v="0"/>
    <x v="0"/>
    <x v="69"/>
    <x v="11"/>
    <x v="87"/>
    <x v="2"/>
    <x v="1"/>
    <x v="8"/>
    <x v="1197"/>
    <x v="5"/>
    <x v="0"/>
    <x v="1245"/>
  </r>
  <r>
    <x v="0"/>
    <x v="0"/>
    <x v="0"/>
    <x v="148"/>
    <x v="10"/>
    <x v="189"/>
    <x v="2"/>
    <x v="0"/>
    <x v="1"/>
    <x v="1198"/>
    <x v="1"/>
    <x v="4"/>
    <x v="1246"/>
  </r>
  <r>
    <x v="2"/>
    <x v="1"/>
    <x v="0"/>
    <x v="81"/>
    <x v="17"/>
    <x v="101"/>
    <x v="0"/>
    <x v="1"/>
    <x v="4"/>
    <x v="809"/>
    <x v="0"/>
    <x v="0"/>
    <x v="1247"/>
  </r>
  <r>
    <x v="1"/>
    <x v="1"/>
    <x v="0"/>
    <x v="8"/>
    <x v="1"/>
    <x v="9"/>
    <x v="1"/>
    <x v="2"/>
    <x v="7"/>
    <x v="1199"/>
    <x v="2"/>
    <x v="2"/>
    <x v="1248"/>
  </r>
  <r>
    <x v="1"/>
    <x v="1"/>
    <x v="0"/>
    <x v="8"/>
    <x v="1"/>
    <x v="9"/>
    <x v="1"/>
    <x v="1"/>
    <x v="10"/>
    <x v="1200"/>
    <x v="1"/>
    <x v="0"/>
    <x v="1249"/>
  </r>
  <r>
    <x v="1"/>
    <x v="1"/>
    <x v="0"/>
    <x v="8"/>
    <x v="1"/>
    <x v="9"/>
    <x v="1"/>
    <x v="0"/>
    <x v="3"/>
    <x v="1201"/>
    <x v="7"/>
    <x v="2"/>
    <x v="1250"/>
  </r>
  <r>
    <x v="3"/>
    <x v="0"/>
    <x v="0"/>
    <x v="12"/>
    <x v="5"/>
    <x v="66"/>
    <x v="2"/>
    <x v="1"/>
    <x v="4"/>
    <x v="1202"/>
    <x v="1"/>
    <x v="2"/>
    <x v="1251"/>
  </r>
  <r>
    <x v="3"/>
    <x v="0"/>
    <x v="0"/>
    <x v="12"/>
    <x v="5"/>
    <x v="66"/>
    <x v="2"/>
    <x v="1"/>
    <x v="4"/>
    <x v="1203"/>
    <x v="10"/>
    <x v="2"/>
    <x v="1252"/>
  </r>
  <r>
    <x v="2"/>
    <x v="0"/>
    <x v="0"/>
    <x v="103"/>
    <x v="0"/>
    <x v="175"/>
    <x v="0"/>
    <x v="1"/>
    <x v="10"/>
    <x v="1204"/>
    <x v="1"/>
    <x v="0"/>
    <x v="1253"/>
  </r>
  <r>
    <x v="2"/>
    <x v="0"/>
    <x v="0"/>
    <x v="5"/>
    <x v="5"/>
    <x v="6"/>
    <x v="2"/>
    <x v="0"/>
    <x v="5"/>
    <x v="1205"/>
    <x v="7"/>
    <x v="7"/>
    <x v="1254"/>
  </r>
  <r>
    <x v="0"/>
    <x v="0"/>
    <x v="0"/>
    <x v="1"/>
    <x v="1"/>
    <x v="13"/>
    <x v="1"/>
    <x v="0"/>
    <x v="1"/>
    <x v="1206"/>
    <x v="0"/>
    <x v="2"/>
    <x v="232"/>
  </r>
  <r>
    <x v="1"/>
    <x v="1"/>
    <x v="0"/>
    <x v="10"/>
    <x v="9"/>
    <x v="74"/>
    <x v="3"/>
    <x v="1"/>
    <x v="6"/>
    <x v="1207"/>
    <x v="3"/>
    <x v="2"/>
    <x v="1255"/>
  </r>
  <r>
    <x v="1"/>
    <x v="1"/>
    <x v="0"/>
    <x v="10"/>
    <x v="9"/>
    <x v="74"/>
    <x v="3"/>
    <x v="1"/>
    <x v="10"/>
    <x v="208"/>
    <x v="4"/>
    <x v="2"/>
    <x v="1256"/>
  </r>
  <r>
    <x v="1"/>
    <x v="1"/>
    <x v="0"/>
    <x v="10"/>
    <x v="9"/>
    <x v="74"/>
    <x v="3"/>
    <x v="2"/>
    <x v="7"/>
    <x v="1208"/>
    <x v="4"/>
    <x v="10"/>
    <x v="1257"/>
  </r>
  <r>
    <x v="2"/>
    <x v="1"/>
    <x v="0"/>
    <x v="93"/>
    <x v="16"/>
    <x v="115"/>
    <x v="1"/>
    <x v="1"/>
    <x v="8"/>
    <x v="1209"/>
    <x v="9"/>
    <x v="6"/>
    <x v="1258"/>
  </r>
  <r>
    <x v="2"/>
    <x v="1"/>
    <x v="0"/>
    <x v="93"/>
    <x v="16"/>
    <x v="115"/>
    <x v="1"/>
    <x v="2"/>
    <x v="15"/>
    <x v="1210"/>
    <x v="0"/>
    <x v="6"/>
    <x v="1259"/>
  </r>
  <r>
    <x v="2"/>
    <x v="1"/>
    <x v="0"/>
    <x v="93"/>
    <x v="16"/>
    <x v="115"/>
    <x v="1"/>
    <x v="2"/>
    <x v="11"/>
    <x v="1211"/>
    <x v="5"/>
    <x v="2"/>
    <x v="1260"/>
  </r>
  <r>
    <x v="2"/>
    <x v="1"/>
    <x v="0"/>
    <x v="93"/>
    <x v="16"/>
    <x v="115"/>
    <x v="1"/>
    <x v="2"/>
    <x v="7"/>
    <x v="1212"/>
    <x v="0"/>
    <x v="2"/>
    <x v="1261"/>
  </r>
  <r>
    <x v="2"/>
    <x v="1"/>
    <x v="0"/>
    <x v="93"/>
    <x v="16"/>
    <x v="115"/>
    <x v="1"/>
    <x v="0"/>
    <x v="1"/>
    <x v="185"/>
    <x v="4"/>
    <x v="2"/>
    <x v="1262"/>
  </r>
  <r>
    <x v="2"/>
    <x v="2"/>
    <x v="0"/>
    <x v="211"/>
    <x v="1"/>
    <x v="265"/>
    <x v="1"/>
    <x v="0"/>
    <x v="5"/>
    <x v="1213"/>
    <x v="2"/>
    <x v="0"/>
    <x v="1263"/>
  </r>
  <r>
    <x v="1"/>
    <x v="0"/>
    <x v="0"/>
    <x v="77"/>
    <x v="22"/>
    <x v="97"/>
    <x v="1"/>
    <x v="0"/>
    <x v="0"/>
    <x v="1214"/>
    <x v="3"/>
    <x v="6"/>
    <x v="1264"/>
  </r>
  <r>
    <x v="1"/>
    <x v="0"/>
    <x v="0"/>
    <x v="77"/>
    <x v="22"/>
    <x v="97"/>
    <x v="1"/>
    <x v="1"/>
    <x v="6"/>
    <x v="1215"/>
    <x v="1"/>
    <x v="2"/>
    <x v="1265"/>
  </r>
  <r>
    <x v="1"/>
    <x v="2"/>
    <x v="0"/>
    <x v="183"/>
    <x v="39"/>
    <x v="234"/>
    <x v="3"/>
    <x v="2"/>
    <x v="11"/>
    <x v="1216"/>
    <x v="1"/>
    <x v="0"/>
    <x v="1266"/>
  </r>
  <r>
    <x v="0"/>
    <x v="0"/>
    <x v="0"/>
    <x v="132"/>
    <x v="1"/>
    <x v="167"/>
    <x v="1"/>
    <x v="1"/>
    <x v="2"/>
    <x v="458"/>
    <x v="0"/>
    <x v="0"/>
    <x v="472"/>
  </r>
  <r>
    <x v="0"/>
    <x v="0"/>
    <x v="0"/>
    <x v="132"/>
    <x v="1"/>
    <x v="167"/>
    <x v="1"/>
    <x v="1"/>
    <x v="8"/>
    <x v="1217"/>
    <x v="4"/>
    <x v="2"/>
    <x v="1267"/>
  </r>
  <r>
    <x v="1"/>
    <x v="0"/>
    <x v="0"/>
    <x v="212"/>
    <x v="7"/>
    <x v="266"/>
    <x v="1"/>
    <x v="0"/>
    <x v="3"/>
    <x v="1218"/>
    <x v="2"/>
    <x v="0"/>
    <x v="1268"/>
  </r>
  <r>
    <x v="0"/>
    <x v="0"/>
    <x v="0"/>
    <x v="213"/>
    <x v="7"/>
    <x v="267"/>
    <x v="1"/>
    <x v="1"/>
    <x v="9"/>
    <x v="1219"/>
    <x v="1"/>
    <x v="0"/>
    <x v="1269"/>
  </r>
  <r>
    <x v="0"/>
    <x v="0"/>
    <x v="0"/>
    <x v="213"/>
    <x v="7"/>
    <x v="267"/>
    <x v="1"/>
    <x v="1"/>
    <x v="10"/>
    <x v="982"/>
    <x v="8"/>
    <x v="0"/>
    <x v="1270"/>
  </r>
  <r>
    <x v="0"/>
    <x v="0"/>
    <x v="0"/>
    <x v="213"/>
    <x v="7"/>
    <x v="267"/>
    <x v="1"/>
    <x v="1"/>
    <x v="6"/>
    <x v="1220"/>
    <x v="2"/>
    <x v="0"/>
    <x v="1271"/>
  </r>
  <r>
    <x v="0"/>
    <x v="0"/>
    <x v="0"/>
    <x v="213"/>
    <x v="7"/>
    <x v="267"/>
    <x v="1"/>
    <x v="2"/>
    <x v="7"/>
    <x v="1221"/>
    <x v="2"/>
    <x v="2"/>
    <x v="319"/>
  </r>
  <r>
    <x v="0"/>
    <x v="0"/>
    <x v="0"/>
    <x v="213"/>
    <x v="7"/>
    <x v="267"/>
    <x v="1"/>
    <x v="1"/>
    <x v="4"/>
    <x v="1222"/>
    <x v="2"/>
    <x v="0"/>
    <x v="1272"/>
  </r>
  <r>
    <x v="0"/>
    <x v="0"/>
    <x v="0"/>
    <x v="213"/>
    <x v="7"/>
    <x v="267"/>
    <x v="1"/>
    <x v="1"/>
    <x v="8"/>
    <x v="1223"/>
    <x v="7"/>
    <x v="2"/>
    <x v="1273"/>
  </r>
  <r>
    <x v="1"/>
    <x v="2"/>
    <x v="0"/>
    <x v="34"/>
    <x v="10"/>
    <x v="173"/>
    <x v="2"/>
    <x v="0"/>
    <x v="5"/>
    <x v="1224"/>
    <x v="1"/>
    <x v="7"/>
    <x v="1274"/>
  </r>
  <r>
    <x v="3"/>
    <x v="2"/>
    <x v="0"/>
    <x v="214"/>
    <x v="32"/>
    <x v="268"/>
    <x v="0"/>
    <x v="1"/>
    <x v="4"/>
    <x v="1225"/>
    <x v="7"/>
    <x v="0"/>
    <x v="1275"/>
  </r>
  <r>
    <x v="3"/>
    <x v="2"/>
    <x v="0"/>
    <x v="214"/>
    <x v="32"/>
    <x v="268"/>
    <x v="0"/>
    <x v="1"/>
    <x v="10"/>
    <x v="1226"/>
    <x v="6"/>
    <x v="0"/>
    <x v="1276"/>
  </r>
  <r>
    <x v="3"/>
    <x v="2"/>
    <x v="0"/>
    <x v="214"/>
    <x v="32"/>
    <x v="268"/>
    <x v="0"/>
    <x v="1"/>
    <x v="13"/>
    <x v="1227"/>
    <x v="2"/>
    <x v="0"/>
    <x v="1277"/>
  </r>
  <r>
    <x v="3"/>
    <x v="2"/>
    <x v="0"/>
    <x v="214"/>
    <x v="32"/>
    <x v="268"/>
    <x v="0"/>
    <x v="0"/>
    <x v="5"/>
    <x v="605"/>
    <x v="1"/>
    <x v="0"/>
    <x v="1278"/>
  </r>
  <r>
    <x v="3"/>
    <x v="2"/>
    <x v="0"/>
    <x v="214"/>
    <x v="32"/>
    <x v="268"/>
    <x v="0"/>
    <x v="0"/>
    <x v="0"/>
    <x v="1228"/>
    <x v="0"/>
    <x v="0"/>
    <x v="1279"/>
  </r>
  <r>
    <x v="3"/>
    <x v="2"/>
    <x v="0"/>
    <x v="214"/>
    <x v="32"/>
    <x v="268"/>
    <x v="0"/>
    <x v="1"/>
    <x v="12"/>
    <x v="1229"/>
    <x v="0"/>
    <x v="0"/>
    <x v="1280"/>
  </r>
  <r>
    <x v="3"/>
    <x v="2"/>
    <x v="0"/>
    <x v="214"/>
    <x v="32"/>
    <x v="268"/>
    <x v="0"/>
    <x v="2"/>
    <x v="7"/>
    <x v="1230"/>
    <x v="1"/>
    <x v="0"/>
    <x v="1281"/>
  </r>
  <r>
    <x v="3"/>
    <x v="2"/>
    <x v="0"/>
    <x v="214"/>
    <x v="32"/>
    <x v="268"/>
    <x v="0"/>
    <x v="2"/>
    <x v="7"/>
    <x v="1231"/>
    <x v="1"/>
    <x v="0"/>
    <x v="1282"/>
  </r>
  <r>
    <x v="3"/>
    <x v="2"/>
    <x v="0"/>
    <x v="214"/>
    <x v="32"/>
    <x v="268"/>
    <x v="0"/>
    <x v="1"/>
    <x v="10"/>
    <x v="1232"/>
    <x v="1"/>
    <x v="0"/>
    <x v="1283"/>
  </r>
  <r>
    <x v="3"/>
    <x v="2"/>
    <x v="0"/>
    <x v="214"/>
    <x v="32"/>
    <x v="268"/>
    <x v="0"/>
    <x v="1"/>
    <x v="4"/>
    <x v="1233"/>
    <x v="1"/>
    <x v="0"/>
    <x v="1284"/>
  </r>
  <r>
    <x v="3"/>
    <x v="2"/>
    <x v="0"/>
    <x v="214"/>
    <x v="32"/>
    <x v="268"/>
    <x v="0"/>
    <x v="1"/>
    <x v="10"/>
    <x v="1234"/>
    <x v="3"/>
    <x v="0"/>
    <x v="1285"/>
  </r>
  <r>
    <x v="2"/>
    <x v="1"/>
    <x v="0"/>
    <x v="140"/>
    <x v="3"/>
    <x v="179"/>
    <x v="0"/>
    <x v="1"/>
    <x v="6"/>
    <x v="1235"/>
    <x v="1"/>
    <x v="2"/>
    <x v="1286"/>
  </r>
  <r>
    <x v="1"/>
    <x v="1"/>
    <x v="0"/>
    <x v="34"/>
    <x v="10"/>
    <x v="173"/>
    <x v="2"/>
    <x v="0"/>
    <x v="3"/>
    <x v="1236"/>
    <x v="2"/>
    <x v="5"/>
    <x v="1287"/>
  </r>
  <r>
    <x v="1"/>
    <x v="1"/>
    <x v="0"/>
    <x v="34"/>
    <x v="10"/>
    <x v="173"/>
    <x v="2"/>
    <x v="0"/>
    <x v="3"/>
    <x v="1237"/>
    <x v="1"/>
    <x v="5"/>
    <x v="1288"/>
  </r>
  <r>
    <x v="2"/>
    <x v="0"/>
    <x v="0"/>
    <x v="20"/>
    <x v="15"/>
    <x v="45"/>
    <x v="3"/>
    <x v="1"/>
    <x v="8"/>
    <x v="1238"/>
    <x v="4"/>
    <x v="2"/>
    <x v="1289"/>
  </r>
  <r>
    <x v="2"/>
    <x v="0"/>
    <x v="0"/>
    <x v="20"/>
    <x v="15"/>
    <x v="45"/>
    <x v="3"/>
    <x v="1"/>
    <x v="10"/>
    <x v="1049"/>
    <x v="0"/>
    <x v="0"/>
    <x v="1290"/>
  </r>
  <r>
    <x v="2"/>
    <x v="0"/>
    <x v="0"/>
    <x v="20"/>
    <x v="15"/>
    <x v="45"/>
    <x v="3"/>
    <x v="2"/>
    <x v="11"/>
    <x v="1239"/>
    <x v="4"/>
    <x v="0"/>
    <x v="1291"/>
  </r>
  <r>
    <x v="2"/>
    <x v="0"/>
    <x v="0"/>
    <x v="20"/>
    <x v="15"/>
    <x v="45"/>
    <x v="3"/>
    <x v="1"/>
    <x v="10"/>
    <x v="90"/>
    <x v="7"/>
    <x v="0"/>
    <x v="90"/>
  </r>
  <r>
    <x v="1"/>
    <x v="2"/>
    <x v="0"/>
    <x v="127"/>
    <x v="17"/>
    <x v="269"/>
    <x v="0"/>
    <x v="2"/>
    <x v="7"/>
    <x v="48"/>
    <x v="0"/>
    <x v="0"/>
    <x v="48"/>
  </r>
  <r>
    <x v="1"/>
    <x v="2"/>
    <x v="0"/>
    <x v="127"/>
    <x v="17"/>
    <x v="269"/>
    <x v="0"/>
    <x v="1"/>
    <x v="12"/>
    <x v="1240"/>
    <x v="1"/>
    <x v="0"/>
    <x v="1292"/>
  </r>
  <r>
    <x v="1"/>
    <x v="2"/>
    <x v="0"/>
    <x v="38"/>
    <x v="24"/>
    <x v="47"/>
    <x v="3"/>
    <x v="0"/>
    <x v="3"/>
    <x v="1241"/>
    <x v="0"/>
    <x v="10"/>
    <x v="1293"/>
  </r>
  <r>
    <x v="1"/>
    <x v="2"/>
    <x v="0"/>
    <x v="38"/>
    <x v="24"/>
    <x v="47"/>
    <x v="3"/>
    <x v="1"/>
    <x v="10"/>
    <x v="1242"/>
    <x v="2"/>
    <x v="2"/>
    <x v="1294"/>
  </r>
  <r>
    <x v="2"/>
    <x v="2"/>
    <x v="0"/>
    <x v="10"/>
    <x v="9"/>
    <x v="105"/>
    <x v="3"/>
    <x v="1"/>
    <x v="14"/>
    <x v="1243"/>
    <x v="7"/>
    <x v="2"/>
    <x v="1295"/>
  </r>
  <r>
    <x v="2"/>
    <x v="2"/>
    <x v="0"/>
    <x v="10"/>
    <x v="9"/>
    <x v="105"/>
    <x v="3"/>
    <x v="0"/>
    <x v="3"/>
    <x v="1244"/>
    <x v="1"/>
    <x v="10"/>
    <x v="1296"/>
  </r>
  <r>
    <x v="2"/>
    <x v="2"/>
    <x v="0"/>
    <x v="10"/>
    <x v="9"/>
    <x v="105"/>
    <x v="3"/>
    <x v="2"/>
    <x v="11"/>
    <x v="1245"/>
    <x v="0"/>
    <x v="2"/>
    <x v="1297"/>
  </r>
  <r>
    <x v="1"/>
    <x v="0"/>
    <x v="0"/>
    <x v="20"/>
    <x v="15"/>
    <x v="23"/>
    <x v="3"/>
    <x v="1"/>
    <x v="6"/>
    <x v="1246"/>
    <x v="0"/>
    <x v="0"/>
    <x v="1298"/>
  </r>
  <r>
    <x v="1"/>
    <x v="0"/>
    <x v="0"/>
    <x v="20"/>
    <x v="15"/>
    <x v="23"/>
    <x v="3"/>
    <x v="0"/>
    <x v="5"/>
    <x v="369"/>
    <x v="0"/>
    <x v="0"/>
    <x v="1299"/>
  </r>
  <r>
    <x v="1"/>
    <x v="0"/>
    <x v="0"/>
    <x v="42"/>
    <x v="16"/>
    <x v="51"/>
    <x v="1"/>
    <x v="0"/>
    <x v="3"/>
    <x v="859"/>
    <x v="1"/>
    <x v="5"/>
    <x v="893"/>
  </r>
  <r>
    <x v="1"/>
    <x v="2"/>
    <x v="0"/>
    <x v="55"/>
    <x v="5"/>
    <x v="70"/>
    <x v="2"/>
    <x v="1"/>
    <x v="2"/>
    <x v="208"/>
    <x v="0"/>
    <x v="2"/>
    <x v="210"/>
  </r>
  <r>
    <x v="1"/>
    <x v="1"/>
    <x v="0"/>
    <x v="20"/>
    <x v="15"/>
    <x v="45"/>
    <x v="3"/>
    <x v="0"/>
    <x v="1"/>
    <x v="1247"/>
    <x v="0"/>
    <x v="9"/>
    <x v="1300"/>
  </r>
  <r>
    <x v="1"/>
    <x v="1"/>
    <x v="0"/>
    <x v="20"/>
    <x v="15"/>
    <x v="45"/>
    <x v="3"/>
    <x v="0"/>
    <x v="5"/>
    <x v="1248"/>
    <x v="4"/>
    <x v="0"/>
    <x v="1301"/>
  </r>
  <r>
    <x v="1"/>
    <x v="0"/>
    <x v="0"/>
    <x v="20"/>
    <x v="15"/>
    <x v="23"/>
    <x v="3"/>
    <x v="1"/>
    <x v="8"/>
    <x v="1249"/>
    <x v="3"/>
    <x v="2"/>
    <x v="1302"/>
  </r>
  <r>
    <x v="0"/>
    <x v="2"/>
    <x v="0"/>
    <x v="116"/>
    <x v="1"/>
    <x v="146"/>
    <x v="1"/>
    <x v="2"/>
    <x v="11"/>
    <x v="758"/>
    <x v="1"/>
    <x v="0"/>
    <x v="1303"/>
  </r>
  <r>
    <x v="0"/>
    <x v="2"/>
    <x v="0"/>
    <x v="116"/>
    <x v="1"/>
    <x v="146"/>
    <x v="1"/>
    <x v="0"/>
    <x v="5"/>
    <x v="1250"/>
    <x v="1"/>
    <x v="0"/>
    <x v="1304"/>
  </r>
  <r>
    <x v="2"/>
    <x v="1"/>
    <x v="0"/>
    <x v="12"/>
    <x v="5"/>
    <x v="16"/>
    <x v="2"/>
    <x v="2"/>
    <x v="7"/>
    <x v="1251"/>
    <x v="3"/>
    <x v="2"/>
    <x v="1305"/>
  </r>
  <r>
    <x v="2"/>
    <x v="1"/>
    <x v="0"/>
    <x v="12"/>
    <x v="5"/>
    <x v="16"/>
    <x v="2"/>
    <x v="2"/>
    <x v="11"/>
    <x v="1252"/>
    <x v="1"/>
    <x v="2"/>
    <x v="1306"/>
  </r>
  <r>
    <x v="2"/>
    <x v="1"/>
    <x v="0"/>
    <x v="12"/>
    <x v="5"/>
    <x v="16"/>
    <x v="2"/>
    <x v="0"/>
    <x v="5"/>
    <x v="1253"/>
    <x v="4"/>
    <x v="7"/>
    <x v="1307"/>
  </r>
  <r>
    <x v="1"/>
    <x v="1"/>
    <x v="0"/>
    <x v="123"/>
    <x v="16"/>
    <x v="154"/>
    <x v="1"/>
    <x v="1"/>
    <x v="10"/>
    <x v="1254"/>
    <x v="4"/>
    <x v="2"/>
    <x v="1308"/>
  </r>
  <r>
    <x v="1"/>
    <x v="1"/>
    <x v="0"/>
    <x v="123"/>
    <x v="16"/>
    <x v="154"/>
    <x v="1"/>
    <x v="1"/>
    <x v="8"/>
    <x v="1255"/>
    <x v="0"/>
    <x v="6"/>
    <x v="1309"/>
  </r>
  <r>
    <x v="1"/>
    <x v="1"/>
    <x v="0"/>
    <x v="123"/>
    <x v="16"/>
    <x v="154"/>
    <x v="1"/>
    <x v="1"/>
    <x v="9"/>
    <x v="1256"/>
    <x v="0"/>
    <x v="2"/>
    <x v="1310"/>
  </r>
  <r>
    <x v="1"/>
    <x v="1"/>
    <x v="0"/>
    <x v="123"/>
    <x v="16"/>
    <x v="154"/>
    <x v="1"/>
    <x v="1"/>
    <x v="8"/>
    <x v="1257"/>
    <x v="6"/>
    <x v="6"/>
    <x v="1311"/>
  </r>
  <r>
    <x v="1"/>
    <x v="1"/>
    <x v="0"/>
    <x v="123"/>
    <x v="16"/>
    <x v="154"/>
    <x v="1"/>
    <x v="1"/>
    <x v="4"/>
    <x v="1258"/>
    <x v="5"/>
    <x v="2"/>
    <x v="1312"/>
  </r>
  <r>
    <x v="1"/>
    <x v="1"/>
    <x v="0"/>
    <x v="123"/>
    <x v="16"/>
    <x v="154"/>
    <x v="1"/>
    <x v="2"/>
    <x v="7"/>
    <x v="1259"/>
    <x v="2"/>
    <x v="2"/>
    <x v="1313"/>
  </r>
  <r>
    <x v="1"/>
    <x v="1"/>
    <x v="0"/>
    <x v="123"/>
    <x v="16"/>
    <x v="154"/>
    <x v="1"/>
    <x v="1"/>
    <x v="4"/>
    <x v="1260"/>
    <x v="4"/>
    <x v="2"/>
    <x v="1314"/>
  </r>
  <r>
    <x v="0"/>
    <x v="1"/>
    <x v="0"/>
    <x v="162"/>
    <x v="1"/>
    <x v="205"/>
    <x v="1"/>
    <x v="1"/>
    <x v="8"/>
    <x v="1261"/>
    <x v="0"/>
    <x v="2"/>
    <x v="1315"/>
  </r>
  <r>
    <x v="0"/>
    <x v="1"/>
    <x v="0"/>
    <x v="162"/>
    <x v="1"/>
    <x v="205"/>
    <x v="1"/>
    <x v="1"/>
    <x v="12"/>
    <x v="1262"/>
    <x v="2"/>
    <x v="0"/>
    <x v="1316"/>
  </r>
  <r>
    <x v="0"/>
    <x v="1"/>
    <x v="0"/>
    <x v="162"/>
    <x v="1"/>
    <x v="205"/>
    <x v="1"/>
    <x v="1"/>
    <x v="8"/>
    <x v="1263"/>
    <x v="2"/>
    <x v="2"/>
    <x v="1317"/>
  </r>
  <r>
    <x v="0"/>
    <x v="1"/>
    <x v="0"/>
    <x v="162"/>
    <x v="1"/>
    <x v="205"/>
    <x v="1"/>
    <x v="1"/>
    <x v="2"/>
    <x v="1264"/>
    <x v="9"/>
    <x v="0"/>
    <x v="1318"/>
  </r>
  <r>
    <x v="1"/>
    <x v="0"/>
    <x v="0"/>
    <x v="38"/>
    <x v="24"/>
    <x v="47"/>
    <x v="3"/>
    <x v="2"/>
    <x v="7"/>
    <x v="1265"/>
    <x v="8"/>
    <x v="10"/>
    <x v="1319"/>
  </r>
  <r>
    <x v="0"/>
    <x v="0"/>
    <x v="0"/>
    <x v="159"/>
    <x v="19"/>
    <x v="255"/>
    <x v="0"/>
    <x v="1"/>
    <x v="8"/>
    <x v="1266"/>
    <x v="5"/>
    <x v="0"/>
    <x v="1320"/>
  </r>
  <r>
    <x v="0"/>
    <x v="0"/>
    <x v="0"/>
    <x v="159"/>
    <x v="19"/>
    <x v="255"/>
    <x v="0"/>
    <x v="1"/>
    <x v="14"/>
    <x v="1267"/>
    <x v="7"/>
    <x v="0"/>
    <x v="1321"/>
  </r>
  <r>
    <x v="0"/>
    <x v="0"/>
    <x v="0"/>
    <x v="159"/>
    <x v="19"/>
    <x v="255"/>
    <x v="0"/>
    <x v="0"/>
    <x v="1"/>
    <x v="1268"/>
    <x v="9"/>
    <x v="0"/>
    <x v="1322"/>
  </r>
  <r>
    <x v="1"/>
    <x v="0"/>
    <x v="0"/>
    <x v="4"/>
    <x v="4"/>
    <x v="59"/>
    <x v="1"/>
    <x v="1"/>
    <x v="10"/>
    <x v="1269"/>
    <x v="2"/>
    <x v="0"/>
    <x v="1323"/>
  </r>
  <r>
    <x v="1"/>
    <x v="0"/>
    <x v="0"/>
    <x v="215"/>
    <x v="24"/>
    <x v="270"/>
    <x v="3"/>
    <x v="1"/>
    <x v="10"/>
    <x v="276"/>
    <x v="5"/>
    <x v="2"/>
    <x v="282"/>
  </r>
  <r>
    <x v="1"/>
    <x v="0"/>
    <x v="0"/>
    <x v="215"/>
    <x v="24"/>
    <x v="270"/>
    <x v="3"/>
    <x v="1"/>
    <x v="6"/>
    <x v="791"/>
    <x v="0"/>
    <x v="2"/>
    <x v="820"/>
  </r>
  <r>
    <x v="3"/>
    <x v="0"/>
    <x v="0"/>
    <x v="112"/>
    <x v="5"/>
    <x v="139"/>
    <x v="2"/>
    <x v="2"/>
    <x v="11"/>
    <x v="425"/>
    <x v="1"/>
    <x v="2"/>
    <x v="1324"/>
  </r>
  <r>
    <x v="3"/>
    <x v="0"/>
    <x v="0"/>
    <x v="112"/>
    <x v="5"/>
    <x v="139"/>
    <x v="2"/>
    <x v="0"/>
    <x v="1"/>
    <x v="1270"/>
    <x v="2"/>
    <x v="4"/>
    <x v="1325"/>
  </r>
  <r>
    <x v="0"/>
    <x v="0"/>
    <x v="0"/>
    <x v="205"/>
    <x v="34"/>
    <x v="258"/>
    <x v="3"/>
    <x v="1"/>
    <x v="8"/>
    <x v="1271"/>
    <x v="2"/>
    <x v="0"/>
    <x v="1326"/>
  </r>
  <r>
    <x v="0"/>
    <x v="0"/>
    <x v="0"/>
    <x v="205"/>
    <x v="34"/>
    <x v="258"/>
    <x v="3"/>
    <x v="1"/>
    <x v="10"/>
    <x v="786"/>
    <x v="4"/>
    <x v="0"/>
    <x v="1327"/>
  </r>
  <r>
    <x v="0"/>
    <x v="0"/>
    <x v="0"/>
    <x v="8"/>
    <x v="1"/>
    <x v="94"/>
    <x v="1"/>
    <x v="1"/>
    <x v="8"/>
    <x v="1272"/>
    <x v="0"/>
    <x v="2"/>
    <x v="1328"/>
  </r>
  <r>
    <x v="2"/>
    <x v="1"/>
    <x v="0"/>
    <x v="102"/>
    <x v="0"/>
    <x v="126"/>
    <x v="0"/>
    <x v="1"/>
    <x v="10"/>
    <x v="1273"/>
    <x v="0"/>
    <x v="0"/>
    <x v="1329"/>
  </r>
  <r>
    <x v="1"/>
    <x v="1"/>
    <x v="0"/>
    <x v="34"/>
    <x v="22"/>
    <x v="42"/>
    <x v="1"/>
    <x v="1"/>
    <x v="4"/>
    <x v="1274"/>
    <x v="4"/>
    <x v="2"/>
    <x v="1330"/>
  </r>
  <r>
    <x v="1"/>
    <x v="0"/>
    <x v="0"/>
    <x v="22"/>
    <x v="10"/>
    <x v="36"/>
    <x v="2"/>
    <x v="2"/>
    <x v="7"/>
    <x v="1275"/>
    <x v="6"/>
    <x v="2"/>
    <x v="1331"/>
  </r>
  <r>
    <x v="2"/>
    <x v="2"/>
    <x v="0"/>
    <x v="22"/>
    <x v="10"/>
    <x v="155"/>
    <x v="2"/>
    <x v="1"/>
    <x v="4"/>
    <x v="1276"/>
    <x v="4"/>
    <x v="2"/>
    <x v="1332"/>
  </r>
  <r>
    <x v="2"/>
    <x v="2"/>
    <x v="0"/>
    <x v="22"/>
    <x v="10"/>
    <x v="155"/>
    <x v="2"/>
    <x v="0"/>
    <x v="1"/>
    <x v="1277"/>
    <x v="3"/>
    <x v="4"/>
    <x v="1333"/>
  </r>
  <r>
    <x v="2"/>
    <x v="2"/>
    <x v="0"/>
    <x v="22"/>
    <x v="10"/>
    <x v="155"/>
    <x v="2"/>
    <x v="2"/>
    <x v="7"/>
    <x v="730"/>
    <x v="0"/>
    <x v="2"/>
    <x v="1334"/>
  </r>
  <r>
    <x v="2"/>
    <x v="1"/>
    <x v="0"/>
    <x v="10"/>
    <x v="9"/>
    <x v="63"/>
    <x v="3"/>
    <x v="1"/>
    <x v="8"/>
    <x v="1278"/>
    <x v="1"/>
    <x v="6"/>
    <x v="1335"/>
  </r>
  <r>
    <x v="1"/>
    <x v="1"/>
    <x v="0"/>
    <x v="1"/>
    <x v="1"/>
    <x v="141"/>
    <x v="1"/>
    <x v="2"/>
    <x v="7"/>
    <x v="1279"/>
    <x v="1"/>
    <x v="2"/>
    <x v="1336"/>
  </r>
  <r>
    <x v="2"/>
    <x v="0"/>
    <x v="0"/>
    <x v="42"/>
    <x v="16"/>
    <x v="51"/>
    <x v="1"/>
    <x v="1"/>
    <x v="8"/>
    <x v="1280"/>
    <x v="7"/>
    <x v="6"/>
    <x v="1337"/>
  </r>
  <r>
    <x v="2"/>
    <x v="1"/>
    <x v="0"/>
    <x v="216"/>
    <x v="19"/>
    <x v="271"/>
    <x v="0"/>
    <x v="1"/>
    <x v="10"/>
    <x v="554"/>
    <x v="3"/>
    <x v="0"/>
    <x v="1338"/>
  </r>
  <r>
    <x v="2"/>
    <x v="1"/>
    <x v="0"/>
    <x v="216"/>
    <x v="19"/>
    <x v="271"/>
    <x v="0"/>
    <x v="1"/>
    <x v="8"/>
    <x v="1281"/>
    <x v="1"/>
    <x v="0"/>
    <x v="1339"/>
  </r>
  <r>
    <x v="2"/>
    <x v="1"/>
    <x v="0"/>
    <x v="216"/>
    <x v="19"/>
    <x v="271"/>
    <x v="0"/>
    <x v="1"/>
    <x v="8"/>
    <x v="1282"/>
    <x v="2"/>
    <x v="0"/>
    <x v="1340"/>
  </r>
  <r>
    <x v="2"/>
    <x v="1"/>
    <x v="0"/>
    <x v="216"/>
    <x v="19"/>
    <x v="271"/>
    <x v="0"/>
    <x v="2"/>
    <x v="15"/>
    <x v="1283"/>
    <x v="8"/>
    <x v="0"/>
    <x v="1341"/>
  </r>
  <r>
    <x v="1"/>
    <x v="2"/>
    <x v="0"/>
    <x v="38"/>
    <x v="32"/>
    <x v="112"/>
    <x v="0"/>
    <x v="1"/>
    <x v="8"/>
    <x v="1284"/>
    <x v="1"/>
    <x v="0"/>
    <x v="1342"/>
  </r>
  <r>
    <x v="1"/>
    <x v="2"/>
    <x v="0"/>
    <x v="38"/>
    <x v="32"/>
    <x v="112"/>
    <x v="0"/>
    <x v="0"/>
    <x v="3"/>
    <x v="1285"/>
    <x v="1"/>
    <x v="0"/>
    <x v="1343"/>
  </r>
  <r>
    <x v="1"/>
    <x v="1"/>
    <x v="0"/>
    <x v="217"/>
    <x v="31"/>
    <x v="272"/>
    <x v="3"/>
    <x v="1"/>
    <x v="8"/>
    <x v="1286"/>
    <x v="6"/>
    <x v="0"/>
    <x v="1344"/>
  </r>
  <r>
    <x v="1"/>
    <x v="1"/>
    <x v="0"/>
    <x v="218"/>
    <x v="5"/>
    <x v="273"/>
    <x v="2"/>
    <x v="1"/>
    <x v="2"/>
    <x v="795"/>
    <x v="4"/>
    <x v="2"/>
    <x v="824"/>
  </r>
  <r>
    <x v="3"/>
    <x v="0"/>
    <x v="0"/>
    <x v="209"/>
    <x v="29"/>
    <x v="263"/>
    <x v="3"/>
    <x v="0"/>
    <x v="5"/>
    <x v="1287"/>
    <x v="0"/>
    <x v="0"/>
    <x v="1345"/>
  </r>
  <r>
    <x v="1"/>
    <x v="0"/>
    <x v="0"/>
    <x v="4"/>
    <x v="4"/>
    <x v="5"/>
    <x v="1"/>
    <x v="1"/>
    <x v="8"/>
    <x v="1288"/>
    <x v="0"/>
    <x v="2"/>
    <x v="1346"/>
  </r>
  <r>
    <x v="1"/>
    <x v="0"/>
    <x v="0"/>
    <x v="219"/>
    <x v="30"/>
    <x v="274"/>
    <x v="3"/>
    <x v="0"/>
    <x v="3"/>
    <x v="1289"/>
    <x v="0"/>
    <x v="4"/>
    <x v="1347"/>
  </r>
  <r>
    <x v="2"/>
    <x v="1"/>
    <x v="0"/>
    <x v="45"/>
    <x v="5"/>
    <x v="89"/>
    <x v="2"/>
    <x v="2"/>
    <x v="11"/>
    <x v="1290"/>
    <x v="0"/>
    <x v="2"/>
    <x v="1348"/>
  </r>
  <r>
    <x v="2"/>
    <x v="1"/>
    <x v="0"/>
    <x v="45"/>
    <x v="5"/>
    <x v="89"/>
    <x v="2"/>
    <x v="0"/>
    <x v="1"/>
    <x v="1291"/>
    <x v="5"/>
    <x v="4"/>
    <x v="1349"/>
  </r>
  <r>
    <x v="2"/>
    <x v="1"/>
    <x v="0"/>
    <x v="20"/>
    <x v="15"/>
    <x v="29"/>
    <x v="3"/>
    <x v="1"/>
    <x v="13"/>
    <x v="1292"/>
    <x v="0"/>
    <x v="0"/>
    <x v="1350"/>
  </r>
  <r>
    <x v="1"/>
    <x v="0"/>
    <x v="0"/>
    <x v="220"/>
    <x v="16"/>
    <x v="275"/>
    <x v="1"/>
    <x v="0"/>
    <x v="5"/>
    <x v="1293"/>
    <x v="4"/>
    <x v="2"/>
    <x v="1351"/>
  </r>
  <r>
    <x v="1"/>
    <x v="0"/>
    <x v="0"/>
    <x v="220"/>
    <x v="16"/>
    <x v="275"/>
    <x v="1"/>
    <x v="2"/>
    <x v="11"/>
    <x v="98"/>
    <x v="1"/>
    <x v="2"/>
    <x v="99"/>
  </r>
  <r>
    <x v="3"/>
    <x v="2"/>
    <x v="0"/>
    <x v="108"/>
    <x v="2"/>
    <x v="133"/>
    <x v="0"/>
    <x v="2"/>
    <x v="11"/>
    <x v="1294"/>
    <x v="4"/>
    <x v="2"/>
    <x v="1352"/>
  </r>
  <r>
    <x v="1"/>
    <x v="1"/>
    <x v="0"/>
    <x v="66"/>
    <x v="12"/>
    <x v="151"/>
    <x v="2"/>
    <x v="0"/>
    <x v="1"/>
    <x v="1295"/>
    <x v="1"/>
    <x v="0"/>
    <x v="1353"/>
  </r>
  <r>
    <x v="1"/>
    <x v="1"/>
    <x v="0"/>
    <x v="66"/>
    <x v="12"/>
    <x v="151"/>
    <x v="2"/>
    <x v="1"/>
    <x v="8"/>
    <x v="1296"/>
    <x v="0"/>
    <x v="0"/>
    <x v="1354"/>
  </r>
  <r>
    <x v="1"/>
    <x v="1"/>
    <x v="0"/>
    <x v="66"/>
    <x v="12"/>
    <x v="151"/>
    <x v="2"/>
    <x v="1"/>
    <x v="10"/>
    <x v="91"/>
    <x v="0"/>
    <x v="0"/>
    <x v="91"/>
  </r>
  <r>
    <x v="0"/>
    <x v="1"/>
    <x v="0"/>
    <x v="10"/>
    <x v="9"/>
    <x v="74"/>
    <x v="3"/>
    <x v="1"/>
    <x v="6"/>
    <x v="1297"/>
    <x v="0"/>
    <x v="2"/>
    <x v="1355"/>
  </r>
  <r>
    <x v="1"/>
    <x v="1"/>
    <x v="0"/>
    <x v="1"/>
    <x v="1"/>
    <x v="25"/>
    <x v="1"/>
    <x v="1"/>
    <x v="2"/>
    <x v="1298"/>
    <x v="1"/>
    <x v="0"/>
    <x v="1356"/>
  </r>
  <r>
    <x v="3"/>
    <x v="0"/>
    <x v="0"/>
    <x v="12"/>
    <x v="5"/>
    <x v="66"/>
    <x v="2"/>
    <x v="0"/>
    <x v="5"/>
    <x v="1299"/>
    <x v="4"/>
    <x v="7"/>
    <x v="1357"/>
  </r>
  <r>
    <x v="1"/>
    <x v="2"/>
    <x v="0"/>
    <x v="221"/>
    <x v="15"/>
    <x v="276"/>
    <x v="3"/>
    <x v="1"/>
    <x v="6"/>
    <x v="1300"/>
    <x v="5"/>
    <x v="0"/>
    <x v="1358"/>
  </r>
  <r>
    <x v="1"/>
    <x v="2"/>
    <x v="0"/>
    <x v="221"/>
    <x v="15"/>
    <x v="276"/>
    <x v="3"/>
    <x v="1"/>
    <x v="8"/>
    <x v="1161"/>
    <x v="1"/>
    <x v="2"/>
    <x v="1207"/>
  </r>
  <r>
    <x v="1"/>
    <x v="2"/>
    <x v="0"/>
    <x v="20"/>
    <x v="15"/>
    <x v="23"/>
    <x v="3"/>
    <x v="1"/>
    <x v="2"/>
    <x v="1301"/>
    <x v="3"/>
    <x v="0"/>
    <x v="1359"/>
  </r>
  <r>
    <x v="1"/>
    <x v="0"/>
    <x v="0"/>
    <x v="222"/>
    <x v="3"/>
    <x v="277"/>
    <x v="0"/>
    <x v="1"/>
    <x v="14"/>
    <x v="1302"/>
    <x v="3"/>
    <x v="2"/>
    <x v="1360"/>
  </r>
  <r>
    <x v="2"/>
    <x v="0"/>
    <x v="0"/>
    <x v="223"/>
    <x v="1"/>
    <x v="278"/>
    <x v="1"/>
    <x v="2"/>
    <x v="7"/>
    <x v="1303"/>
    <x v="4"/>
    <x v="2"/>
    <x v="1361"/>
  </r>
  <r>
    <x v="1"/>
    <x v="0"/>
    <x v="0"/>
    <x v="8"/>
    <x v="1"/>
    <x v="34"/>
    <x v="1"/>
    <x v="1"/>
    <x v="10"/>
    <x v="233"/>
    <x v="4"/>
    <x v="0"/>
    <x v="245"/>
  </r>
  <r>
    <x v="1"/>
    <x v="0"/>
    <x v="0"/>
    <x v="8"/>
    <x v="1"/>
    <x v="34"/>
    <x v="1"/>
    <x v="1"/>
    <x v="10"/>
    <x v="1304"/>
    <x v="3"/>
    <x v="0"/>
    <x v="1362"/>
  </r>
  <r>
    <x v="1"/>
    <x v="0"/>
    <x v="0"/>
    <x v="8"/>
    <x v="1"/>
    <x v="34"/>
    <x v="1"/>
    <x v="1"/>
    <x v="4"/>
    <x v="1305"/>
    <x v="1"/>
    <x v="0"/>
    <x v="1363"/>
  </r>
  <r>
    <x v="0"/>
    <x v="0"/>
    <x v="0"/>
    <x v="25"/>
    <x v="18"/>
    <x v="279"/>
    <x v="0"/>
    <x v="1"/>
    <x v="6"/>
    <x v="1261"/>
    <x v="0"/>
    <x v="2"/>
    <x v="1127"/>
  </r>
  <r>
    <x v="0"/>
    <x v="0"/>
    <x v="0"/>
    <x v="25"/>
    <x v="18"/>
    <x v="279"/>
    <x v="0"/>
    <x v="1"/>
    <x v="10"/>
    <x v="1306"/>
    <x v="7"/>
    <x v="2"/>
    <x v="1364"/>
  </r>
  <r>
    <x v="1"/>
    <x v="1"/>
    <x v="0"/>
    <x v="4"/>
    <x v="4"/>
    <x v="60"/>
    <x v="1"/>
    <x v="2"/>
    <x v="11"/>
    <x v="1307"/>
    <x v="1"/>
    <x v="0"/>
    <x v="1365"/>
  </r>
  <r>
    <x v="1"/>
    <x v="0"/>
    <x v="0"/>
    <x v="20"/>
    <x v="15"/>
    <x v="45"/>
    <x v="3"/>
    <x v="1"/>
    <x v="13"/>
    <x v="1053"/>
    <x v="0"/>
    <x v="0"/>
    <x v="1366"/>
  </r>
  <r>
    <x v="1"/>
    <x v="2"/>
    <x v="0"/>
    <x v="1"/>
    <x v="1"/>
    <x v="141"/>
    <x v="1"/>
    <x v="2"/>
    <x v="7"/>
    <x v="1308"/>
    <x v="3"/>
    <x v="2"/>
    <x v="1367"/>
  </r>
  <r>
    <x v="1"/>
    <x v="2"/>
    <x v="0"/>
    <x v="1"/>
    <x v="1"/>
    <x v="141"/>
    <x v="1"/>
    <x v="2"/>
    <x v="11"/>
    <x v="1309"/>
    <x v="1"/>
    <x v="0"/>
    <x v="1368"/>
  </r>
  <r>
    <x v="1"/>
    <x v="2"/>
    <x v="0"/>
    <x v="1"/>
    <x v="1"/>
    <x v="141"/>
    <x v="1"/>
    <x v="0"/>
    <x v="5"/>
    <x v="528"/>
    <x v="1"/>
    <x v="0"/>
    <x v="543"/>
  </r>
  <r>
    <x v="1"/>
    <x v="0"/>
    <x v="0"/>
    <x v="10"/>
    <x v="9"/>
    <x v="105"/>
    <x v="3"/>
    <x v="1"/>
    <x v="2"/>
    <x v="1310"/>
    <x v="0"/>
    <x v="2"/>
    <x v="1369"/>
  </r>
  <r>
    <x v="0"/>
    <x v="1"/>
    <x v="0"/>
    <x v="20"/>
    <x v="15"/>
    <x v="23"/>
    <x v="3"/>
    <x v="1"/>
    <x v="12"/>
    <x v="1311"/>
    <x v="4"/>
    <x v="0"/>
    <x v="1370"/>
  </r>
  <r>
    <x v="1"/>
    <x v="1"/>
    <x v="0"/>
    <x v="20"/>
    <x v="15"/>
    <x v="45"/>
    <x v="3"/>
    <x v="1"/>
    <x v="10"/>
    <x v="486"/>
    <x v="7"/>
    <x v="0"/>
    <x v="1371"/>
  </r>
  <r>
    <x v="1"/>
    <x v="1"/>
    <x v="0"/>
    <x v="20"/>
    <x v="15"/>
    <x v="45"/>
    <x v="3"/>
    <x v="0"/>
    <x v="1"/>
    <x v="1312"/>
    <x v="5"/>
    <x v="9"/>
    <x v="1372"/>
  </r>
  <r>
    <x v="1"/>
    <x v="1"/>
    <x v="0"/>
    <x v="137"/>
    <x v="4"/>
    <x v="172"/>
    <x v="1"/>
    <x v="0"/>
    <x v="5"/>
    <x v="1313"/>
    <x v="0"/>
    <x v="0"/>
    <x v="1373"/>
  </r>
  <r>
    <x v="0"/>
    <x v="0"/>
    <x v="0"/>
    <x v="38"/>
    <x v="32"/>
    <x v="112"/>
    <x v="0"/>
    <x v="1"/>
    <x v="6"/>
    <x v="1314"/>
    <x v="1"/>
    <x v="0"/>
    <x v="1374"/>
  </r>
  <r>
    <x v="1"/>
    <x v="0"/>
    <x v="0"/>
    <x v="224"/>
    <x v="5"/>
    <x v="280"/>
    <x v="2"/>
    <x v="1"/>
    <x v="6"/>
    <x v="1315"/>
    <x v="3"/>
    <x v="2"/>
    <x v="1375"/>
  </r>
  <r>
    <x v="1"/>
    <x v="0"/>
    <x v="0"/>
    <x v="224"/>
    <x v="5"/>
    <x v="280"/>
    <x v="2"/>
    <x v="1"/>
    <x v="4"/>
    <x v="1316"/>
    <x v="7"/>
    <x v="2"/>
    <x v="1376"/>
  </r>
  <r>
    <x v="1"/>
    <x v="0"/>
    <x v="0"/>
    <x v="224"/>
    <x v="5"/>
    <x v="280"/>
    <x v="2"/>
    <x v="1"/>
    <x v="6"/>
    <x v="1317"/>
    <x v="2"/>
    <x v="2"/>
    <x v="1377"/>
  </r>
  <r>
    <x v="2"/>
    <x v="2"/>
    <x v="0"/>
    <x v="8"/>
    <x v="1"/>
    <x v="34"/>
    <x v="1"/>
    <x v="1"/>
    <x v="8"/>
    <x v="1318"/>
    <x v="2"/>
    <x v="2"/>
    <x v="1378"/>
  </r>
  <r>
    <x v="1"/>
    <x v="0"/>
    <x v="0"/>
    <x v="89"/>
    <x v="5"/>
    <x v="110"/>
    <x v="2"/>
    <x v="1"/>
    <x v="10"/>
    <x v="195"/>
    <x v="1"/>
    <x v="2"/>
    <x v="197"/>
  </r>
  <r>
    <x v="1"/>
    <x v="0"/>
    <x v="0"/>
    <x v="89"/>
    <x v="5"/>
    <x v="110"/>
    <x v="2"/>
    <x v="1"/>
    <x v="10"/>
    <x v="1319"/>
    <x v="6"/>
    <x v="2"/>
    <x v="931"/>
  </r>
  <r>
    <x v="1"/>
    <x v="0"/>
    <x v="0"/>
    <x v="89"/>
    <x v="5"/>
    <x v="110"/>
    <x v="2"/>
    <x v="1"/>
    <x v="4"/>
    <x v="1117"/>
    <x v="1"/>
    <x v="2"/>
    <x v="1163"/>
  </r>
  <r>
    <x v="1"/>
    <x v="2"/>
    <x v="0"/>
    <x v="1"/>
    <x v="1"/>
    <x v="62"/>
    <x v="1"/>
    <x v="2"/>
    <x v="7"/>
    <x v="1320"/>
    <x v="0"/>
    <x v="2"/>
    <x v="1379"/>
  </r>
  <r>
    <x v="1"/>
    <x v="2"/>
    <x v="0"/>
    <x v="1"/>
    <x v="1"/>
    <x v="62"/>
    <x v="1"/>
    <x v="0"/>
    <x v="5"/>
    <x v="583"/>
    <x v="0"/>
    <x v="0"/>
    <x v="595"/>
  </r>
  <r>
    <x v="1"/>
    <x v="2"/>
    <x v="0"/>
    <x v="1"/>
    <x v="1"/>
    <x v="25"/>
    <x v="1"/>
    <x v="1"/>
    <x v="6"/>
    <x v="944"/>
    <x v="4"/>
    <x v="0"/>
    <x v="524"/>
  </r>
  <r>
    <x v="1"/>
    <x v="2"/>
    <x v="0"/>
    <x v="1"/>
    <x v="1"/>
    <x v="25"/>
    <x v="1"/>
    <x v="0"/>
    <x v="3"/>
    <x v="1321"/>
    <x v="5"/>
    <x v="2"/>
    <x v="1380"/>
  </r>
  <r>
    <x v="1"/>
    <x v="0"/>
    <x v="0"/>
    <x v="20"/>
    <x v="15"/>
    <x v="23"/>
    <x v="3"/>
    <x v="1"/>
    <x v="8"/>
    <x v="598"/>
    <x v="1"/>
    <x v="2"/>
    <x v="1381"/>
  </r>
  <r>
    <x v="1"/>
    <x v="0"/>
    <x v="0"/>
    <x v="38"/>
    <x v="32"/>
    <x v="112"/>
    <x v="0"/>
    <x v="2"/>
    <x v="15"/>
    <x v="1322"/>
    <x v="4"/>
    <x v="0"/>
    <x v="1382"/>
  </r>
  <r>
    <x v="3"/>
    <x v="2"/>
    <x v="0"/>
    <x v="155"/>
    <x v="8"/>
    <x v="198"/>
    <x v="2"/>
    <x v="1"/>
    <x v="8"/>
    <x v="1323"/>
    <x v="1"/>
    <x v="0"/>
    <x v="29"/>
  </r>
  <r>
    <x v="2"/>
    <x v="0"/>
    <x v="0"/>
    <x v="1"/>
    <x v="1"/>
    <x v="1"/>
    <x v="1"/>
    <x v="0"/>
    <x v="5"/>
    <x v="1324"/>
    <x v="0"/>
    <x v="0"/>
    <x v="1383"/>
  </r>
  <r>
    <x v="1"/>
    <x v="1"/>
    <x v="0"/>
    <x v="225"/>
    <x v="1"/>
    <x v="281"/>
    <x v="1"/>
    <x v="1"/>
    <x v="6"/>
    <x v="1325"/>
    <x v="8"/>
    <x v="0"/>
    <x v="1384"/>
  </r>
  <r>
    <x v="1"/>
    <x v="1"/>
    <x v="0"/>
    <x v="225"/>
    <x v="1"/>
    <x v="281"/>
    <x v="1"/>
    <x v="1"/>
    <x v="6"/>
    <x v="1326"/>
    <x v="6"/>
    <x v="0"/>
    <x v="1385"/>
  </r>
  <r>
    <x v="1"/>
    <x v="0"/>
    <x v="0"/>
    <x v="61"/>
    <x v="5"/>
    <x v="77"/>
    <x v="2"/>
    <x v="1"/>
    <x v="4"/>
    <x v="1327"/>
    <x v="1"/>
    <x v="2"/>
    <x v="1386"/>
  </r>
  <r>
    <x v="1"/>
    <x v="0"/>
    <x v="0"/>
    <x v="61"/>
    <x v="5"/>
    <x v="77"/>
    <x v="2"/>
    <x v="1"/>
    <x v="8"/>
    <x v="1328"/>
    <x v="2"/>
    <x v="3"/>
    <x v="1387"/>
  </r>
  <r>
    <x v="1"/>
    <x v="0"/>
    <x v="0"/>
    <x v="61"/>
    <x v="5"/>
    <x v="77"/>
    <x v="2"/>
    <x v="1"/>
    <x v="8"/>
    <x v="1329"/>
    <x v="4"/>
    <x v="3"/>
    <x v="1388"/>
  </r>
  <r>
    <x v="1"/>
    <x v="0"/>
    <x v="0"/>
    <x v="10"/>
    <x v="9"/>
    <x v="74"/>
    <x v="3"/>
    <x v="0"/>
    <x v="1"/>
    <x v="1330"/>
    <x v="7"/>
    <x v="4"/>
    <x v="1389"/>
  </r>
  <r>
    <x v="0"/>
    <x v="0"/>
    <x v="0"/>
    <x v="226"/>
    <x v="33"/>
    <x v="282"/>
    <x v="1"/>
    <x v="0"/>
    <x v="3"/>
    <x v="1331"/>
    <x v="4"/>
    <x v="0"/>
    <x v="1390"/>
  </r>
  <r>
    <x v="0"/>
    <x v="0"/>
    <x v="0"/>
    <x v="4"/>
    <x v="4"/>
    <x v="59"/>
    <x v="1"/>
    <x v="1"/>
    <x v="8"/>
    <x v="1332"/>
    <x v="0"/>
    <x v="2"/>
    <x v="1391"/>
  </r>
  <r>
    <x v="0"/>
    <x v="0"/>
    <x v="0"/>
    <x v="4"/>
    <x v="4"/>
    <x v="59"/>
    <x v="1"/>
    <x v="1"/>
    <x v="8"/>
    <x v="1333"/>
    <x v="1"/>
    <x v="2"/>
    <x v="1392"/>
  </r>
  <r>
    <x v="0"/>
    <x v="1"/>
    <x v="0"/>
    <x v="8"/>
    <x v="1"/>
    <x v="94"/>
    <x v="1"/>
    <x v="1"/>
    <x v="8"/>
    <x v="1334"/>
    <x v="3"/>
    <x v="2"/>
    <x v="1393"/>
  </r>
  <r>
    <x v="1"/>
    <x v="2"/>
    <x v="0"/>
    <x v="22"/>
    <x v="10"/>
    <x v="26"/>
    <x v="2"/>
    <x v="1"/>
    <x v="6"/>
    <x v="1045"/>
    <x v="2"/>
    <x v="2"/>
    <x v="1394"/>
  </r>
  <r>
    <x v="1"/>
    <x v="0"/>
    <x v="0"/>
    <x v="93"/>
    <x v="16"/>
    <x v="115"/>
    <x v="1"/>
    <x v="0"/>
    <x v="5"/>
    <x v="1335"/>
    <x v="5"/>
    <x v="2"/>
    <x v="1395"/>
  </r>
  <r>
    <x v="1"/>
    <x v="0"/>
    <x v="0"/>
    <x v="93"/>
    <x v="16"/>
    <x v="115"/>
    <x v="1"/>
    <x v="1"/>
    <x v="10"/>
    <x v="544"/>
    <x v="2"/>
    <x v="2"/>
    <x v="1396"/>
  </r>
  <r>
    <x v="1"/>
    <x v="0"/>
    <x v="0"/>
    <x v="93"/>
    <x v="16"/>
    <x v="115"/>
    <x v="1"/>
    <x v="1"/>
    <x v="10"/>
    <x v="654"/>
    <x v="8"/>
    <x v="2"/>
    <x v="1397"/>
  </r>
  <r>
    <x v="1"/>
    <x v="0"/>
    <x v="0"/>
    <x v="93"/>
    <x v="16"/>
    <x v="115"/>
    <x v="1"/>
    <x v="1"/>
    <x v="4"/>
    <x v="1336"/>
    <x v="5"/>
    <x v="2"/>
    <x v="1398"/>
  </r>
  <r>
    <x v="1"/>
    <x v="0"/>
    <x v="0"/>
    <x v="93"/>
    <x v="16"/>
    <x v="115"/>
    <x v="1"/>
    <x v="1"/>
    <x v="6"/>
    <x v="31"/>
    <x v="5"/>
    <x v="2"/>
    <x v="31"/>
  </r>
  <r>
    <x v="1"/>
    <x v="0"/>
    <x v="0"/>
    <x v="227"/>
    <x v="9"/>
    <x v="283"/>
    <x v="3"/>
    <x v="1"/>
    <x v="6"/>
    <x v="1337"/>
    <x v="0"/>
    <x v="2"/>
    <x v="1399"/>
  </r>
  <r>
    <x v="1"/>
    <x v="0"/>
    <x v="0"/>
    <x v="227"/>
    <x v="9"/>
    <x v="283"/>
    <x v="3"/>
    <x v="0"/>
    <x v="5"/>
    <x v="25"/>
    <x v="0"/>
    <x v="2"/>
    <x v="1400"/>
  </r>
  <r>
    <x v="0"/>
    <x v="1"/>
    <x v="0"/>
    <x v="46"/>
    <x v="13"/>
    <x v="284"/>
    <x v="3"/>
    <x v="1"/>
    <x v="13"/>
    <x v="1338"/>
    <x v="3"/>
    <x v="0"/>
    <x v="1401"/>
  </r>
  <r>
    <x v="0"/>
    <x v="1"/>
    <x v="0"/>
    <x v="46"/>
    <x v="13"/>
    <x v="284"/>
    <x v="3"/>
    <x v="1"/>
    <x v="10"/>
    <x v="545"/>
    <x v="0"/>
    <x v="0"/>
    <x v="1402"/>
  </r>
  <r>
    <x v="1"/>
    <x v="1"/>
    <x v="0"/>
    <x v="100"/>
    <x v="2"/>
    <x v="229"/>
    <x v="0"/>
    <x v="1"/>
    <x v="10"/>
    <x v="1339"/>
    <x v="1"/>
    <x v="2"/>
    <x v="1403"/>
  </r>
  <r>
    <x v="1"/>
    <x v="0"/>
    <x v="0"/>
    <x v="228"/>
    <x v="16"/>
    <x v="285"/>
    <x v="1"/>
    <x v="1"/>
    <x v="4"/>
    <x v="1340"/>
    <x v="7"/>
    <x v="2"/>
    <x v="1404"/>
  </r>
  <r>
    <x v="1"/>
    <x v="0"/>
    <x v="0"/>
    <x v="228"/>
    <x v="16"/>
    <x v="285"/>
    <x v="1"/>
    <x v="1"/>
    <x v="13"/>
    <x v="1341"/>
    <x v="1"/>
    <x v="2"/>
    <x v="1405"/>
  </r>
  <r>
    <x v="1"/>
    <x v="1"/>
    <x v="0"/>
    <x v="20"/>
    <x v="15"/>
    <x v="45"/>
    <x v="3"/>
    <x v="1"/>
    <x v="4"/>
    <x v="1342"/>
    <x v="5"/>
    <x v="0"/>
    <x v="232"/>
  </r>
  <r>
    <x v="1"/>
    <x v="2"/>
    <x v="0"/>
    <x v="229"/>
    <x v="1"/>
    <x v="286"/>
    <x v="1"/>
    <x v="0"/>
    <x v="0"/>
    <x v="1343"/>
    <x v="0"/>
    <x v="11"/>
    <x v="1406"/>
  </r>
  <r>
    <x v="1"/>
    <x v="1"/>
    <x v="0"/>
    <x v="230"/>
    <x v="30"/>
    <x v="287"/>
    <x v="3"/>
    <x v="1"/>
    <x v="4"/>
    <x v="1344"/>
    <x v="1"/>
    <x v="0"/>
    <x v="1407"/>
  </r>
  <r>
    <x v="1"/>
    <x v="1"/>
    <x v="0"/>
    <x v="230"/>
    <x v="30"/>
    <x v="287"/>
    <x v="3"/>
    <x v="1"/>
    <x v="9"/>
    <x v="1345"/>
    <x v="1"/>
    <x v="0"/>
    <x v="1408"/>
  </r>
  <r>
    <x v="0"/>
    <x v="0"/>
    <x v="0"/>
    <x v="231"/>
    <x v="31"/>
    <x v="288"/>
    <x v="3"/>
    <x v="2"/>
    <x v="7"/>
    <x v="1346"/>
    <x v="7"/>
    <x v="0"/>
    <x v="1409"/>
  </r>
  <r>
    <x v="0"/>
    <x v="0"/>
    <x v="0"/>
    <x v="231"/>
    <x v="31"/>
    <x v="288"/>
    <x v="3"/>
    <x v="1"/>
    <x v="6"/>
    <x v="1347"/>
    <x v="0"/>
    <x v="0"/>
    <x v="1410"/>
  </r>
  <r>
    <x v="0"/>
    <x v="0"/>
    <x v="0"/>
    <x v="231"/>
    <x v="31"/>
    <x v="288"/>
    <x v="3"/>
    <x v="0"/>
    <x v="0"/>
    <x v="1348"/>
    <x v="1"/>
    <x v="0"/>
    <x v="1411"/>
  </r>
  <r>
    <x v="0"/>
    <x v="0"/>
    <x v="0"/>
    <x v="231"/>
    <x v="31"/>
    <x v="288"/>
    <x v="3"/>
    <x v="1"/>
    <x v="8"/>
    <x v="1349"/>
    <x v="3"/>
    <x v="0"/>
    <x v="1412"/>
  </r>
  <r>
    <x v="0"/>
    <x v="0"/>
    <x v="0"/>
    <x v="38"/>
    <x v="24"/>
    <x v="47"/>
    <x v="3"/>
    <x v="0"/>
    <x v="5"/>
    <x v="1350"/>
    <x v="2"/>
    <x v="2"/>
    <x v="1413"/>
  </r>
  <r>
    <x v="0"/>
    <x v="0"/>
    <x v="0"/>
    <x v="38"/>
    <x v="24"/>
    <x v="47"/>
    <x v="3"/>
    <x v="1"/>
    <x v="13"/>
    <x v="1351"/>
    <x v="5"/>
    <x v="2"/>
    <x v="1414"/>
  </r>
  <r>
    <x v="1"/>
    <x v="2"/>
    <x v="0"/>
    <x v="70"/>
    <x v="1"/>
    <x v="142"/>
    <x v="1"/>
    <x v="1"/>
    <x v="8"/>
    <x v="1352"/>
    <x v="1"/>
    <x v="2"/>
    <x v="1415"/>
  </r>
  <r>
    <x v="1"/>
    <x v="2"/>
    <x v="0"/>
    <x v="70"/>
    <x v="1"/>
    <x v="142"/>
    <x v="1"/>
    <x v="1"/>
    <x v="10"/>
    <x v="1353"/>
    <x v="4"/>
    <x v="0"/>
    <x v="1416"/>
  </r>
  <r>
    <x v="0"/>
    <x v="1"/>
    <x v="0"/>
    <x v="232"/>
    <x v="15"/>
    <x v="289"/>
    <x v="3"/>
    <x v="0"/>
    <x v="0"/>
    <x v="1354"/>
    <x v="3"/>
    <x v="2"/>
    <x v="1417"/>
  </r>
  <r>
    <x v="1"/>
    <x v="1"/>
    <x v="0"/>
    <x v="52"/>
    <x v="5"/>
    <x v="65"/>
    <x v="2"/>
    <x v="1"/>
    <x v="10"/>
    <x v="757"/>
    <x v="4"/>
    <x v="2"/>
    <x v="783"/>
  </r>
  <r>
    <x v="1"/>
    <x v="1"/>
    <x v="0"/>
    <x v="52"/>
    <x v="5"/>
    <x v="65"/>
    <x v="2"/>
    <x v="1"/>
    <x v="8"/>
    <x v="1355"/>
    <x v="0"/>
    <x v="3"/>
    <x v="1418"/>
  </r>
  <r>
    <x v="1"/>
    <x v="1"/>
    <x v="0"/>
    <x v="52"/>
    <x v="5"/>
    <x v="65"/>
    <x v="2"/>
    <x v="1"/>
    <x v="4"/>
    <x v="1356"/>
    <x v="0"/>
    <x v="2"/>
    <x v="1419"/>
  </r>
  <r>
    <x v="2"/>
    <x v="0"/>
    <x v="0"/>
    <x v="20"/>
    <x v="15"/>
    <x v="164"/>
    <x v="3"/>
    <x v="2"/>
    <x v="16"/>
    <x v="1357"/>
    <x v="7"/>
    <x v="2"/>
    <x v="1420"/>
  </r>
  <r>
    <x v="0"/>
    <x v="2"/>
    <x v="0"/>
    <x v="12"/>
    <x v="5"/>
    <x v="14"/>
    <x v="2"/>
    <x v="1"/>
    <x v="9"/>
    <x v="1358"/>
    <x v="5"/>
    <x v="3"/>
    <x v="1421"/>
  </r>
  <r>
    <x v="1"/>
    <x v="0"/>
    <x v="0"/>
    <x v="70"/>
    <x v="1"/>
    <x v="142"/>
    <x v="1"/>
    <x v="1"/>
    <x v="10"/>
    <x v="1359"/>
    <x v="0"/>
    <x v="0"/>
    <x v="1422"/>
  </r>
  <r>
    <x v="2"/>
    <x v="2"/>
    <x v="0"/>
    <x v="233"/>
    <x v="6"/>
    <x v="290"/>
    <x v="2"/>
    <x v="1"/>
    <x v="2"/>
    <x v="742"/>
    <x v="3"/>
    <x v="0"/>
    <x v="765"/>
  </r>
  <r>
    <x v="1"/>
    <x v="0"/>
    <x v="0"/>
    <x v="102"/>
    <x v="0"/>
    <x v="126"/>
    <x v="0"/>
    <x v="1"/>
    <x v="8"/>
    <x v="1360"/>
    <x v="2"/>
    <x v="0"/>
    <x v="1423"/>
  </r>
  <r>
    <x v="1"/>
    <x v="1"/>
    <x v="0"/>
    <x v="234"/>
    <x v="4"/>
    <x v="291"/>
    <x v="1"/>
    <x v="1"/>
    <x v="6"/>
    <x v="266"/>
    <x v="1"/>
    <x v="0"/>
    <x v="1424"/>
  </r>
  <r>
    <x v="1"/>
    <x v="0"/>
    <x v="0"/>
    <x v="85"/>
    <x v="15"/>
    <x v="254"/>
    <x v="3"/>
    <x v="2"/>
    <x v="11"/>
    <x v="1361"/>
    <x v="4"/>
    <x v="0"/>
    <x v="1425"/>
  </r>
  <r>
    <x v="1"/>
    <x v="0"/>
    <x v="0"/>
    <x v="10"/>
    <x v="9"/>
    <x v="11"/>
    <x v="3"/>
    <x v="1"/>
    <x v="12"/>
    <x v="560"/>
    <x v="7"/>
    <x v="2"/>
    <x v="1426"/>
  </r>
  <r>
    <x v="1"/>
    <x v="0"/>
    <x v="0"/>
    <x v="10"/>
    <x v="9"/>
    <x v="11"/>
    <x v="3"/>
    <x v="1"/>
    <x v="6"/>
    <x v="1362"/>
    <x v="2"/>
    <x v="2"/>
    <x v="1427"/>
  </r>
  <r>
    <x v="0"/>
    <x v="0"/>
    <x v="0"/>
    <x v="4"/>
    <x v="4"/>
    <x v="5"/>
    <x v="1"/>
    <x v="0"/>
    <x v="3"/>
    <x v="1363"/>
    <x v="0"/>
    <x v="0"/>
    <x v="1428"/>
  </r>
  <r>
    <x v="1"/>
    <x v="1"/>
    <x v="0"/>
    <x v="4"/>
    <x v="4"/>
    <x v="5"/>
    <x v="1"/>
    <x v="1"/>
    <x v="8"/>
    <x v="1364"/>
    <x v="6"/>
    <x v="2"/>
    <x v="1429"/>
  </r>
  <r>
    <x v="1"/>
    <x v="2"/>
    <x v="0"/>
    <x v="8"/>
    <x v="1"/>
    <x v="9"/>
    <x v="1"/>
    <x v="1"/>
    <x v="2"/>
    <x v="1365"/>
    <x v="5"/>
    <x v="0"/>
    <x v="1430"/>
  </r>
  <r>
    <x v="2"/>
    <x v="2"/>
    <x v="0"/>
    <x v="4"/>
    <x v="4"/>
    <x v="60"/>
    <x v="1"/>
    <x v="1"/>
    <x v="6"/>
    <x v="1094"/>
    <x v="7"/>
    <x v="0"/>
    <x v="1139"/>
  </r>
  <r>
    <x v="3"/>
    <x v="0"/>
    <x v="0"/>
    <x v="20"/>
    <x v="15"/>
    <x v="164"/>
    <x v="3"/>
    <x v="0"/>
    <x v="3"/>
    <x v="24"/>
    <x v="2"/>
    <x v="10"/>
    <x v="1431"/>
  </r>
  <r>
    <x v="3"/>
    <x v="0"/>
    <x v="0"/>
    <x v="10"/>
    <x v="9"/>
    <x v="63"/>
    <x v="3"/>
    <x v="1"/>
    <x v="10"/>
    <x v="1366"/>
    <x v="1"/>
    <x v="2"/>
    <x v="1432"/>
  </r>
  <r>
    <x v="3"/>
    <x v="0"/>
    <x v="0"/>
    <x v="29"/>
    <x v="20"/>
    <x v="37"/>
    <x v="0"/>
    <x v="1"/>
    <x v="4"/>
    <x v="1367"/>
    <x v="2"/>
    <x v="0"/>
    <x v="766"/>
  </r>
  <r>
    <x v="1"/>
    <x v="2"/>
    <x v="0"/>
    <x v="4"/>
    <x v="4"/>
    <x v="59"/>
    <x v="1"/>
    <x v="2"/>
    <x v="7"/>
    <x v="1368"/>
    <x v="1"/>
    <x v="2"/>
    <x v="1433"/>
  </r>
  <r>
    <x v="2"/>
    <x v="0"/>
    <x v="0"/>
    <x v="235"/>
    <x v="5"/>
    <x v="292"/>
    <x v="2"/>
    <x v="2"/>
    <x v="11"/>
    <x v="1369"/>
    <x v="1"/>
    <x v="2"/>
    <x v="1434"/>
  </r>
  <r>
    <x v="2"/>
    <x v="0"/>
    <x v="0"/>
    <x v="235"/>
    <x v="5"/>
    <x v="292"/>
    <x v="2"/>
    <x v="1"/>
    <x v="8"/>
    <x v="1370"/>
    <x v="4"/>
    <x v="3"/>
    <x v="1435"/>
  </r>
  <r>
    <x v="3"/>
    <x v="0"/>
    <x v="0"/>
    <x v="1"/>
    <x v="1"/>
    <x v="25"/>
    <x v="1"/>
    <x v="1"/>
    <x v="10"/>
    <x v="1232"/>
    <x v="1"/>
    <x v="0"/>
    <x v="1283"/>
  </r>
  <r>
    <x v="1"/>
    <x v="1"/>
    <x v="0"/>
    <x v="118"/>
    <x v="32"/>
    <x v="148"/>
    <x v="0"/>
    <x v="1"/>
    <x v="6"/>
    <x v="1371"/>
    <x v="1"/>
    <x v="0"/>
    <x v="1436"/>
  </r>
  <r>
    <x v="2"/>
    <x v="0"/>
    <x v="0"/>
    <x v="1"/>
    <x v="1"/>
    <x v="25"/>
    <x v="1"/>
    <x v="0"/>
    <x v="1"/>
    <x v="884"/>
    <x v="2"/>
    <x v="2"/>
    <x v="1437"/>
  </r>
  <r>
    <x v="2"/>
    <x v="0"/>
    <x v="0"/>
    <x v="1"/>
    <x v="1"/>
    <x v="25"/>
    <x v="1"/>
    <x v="1"/>
    <x v="12"/>
    <x v="1372"/>
    <x v="1"/>
    <x v="0"/>
    <x v="1438"/>
  </r>
  <r>
    <x v="2"/>
    <x v="0"/>
    <x v="0"/>
    <x v="1"/>
    <x v="1"/>
    <x v="25"/>
    <x v="1"/>
    <x v="2"/>
    <x v="11"/>
    <x v="803"/>
    <x v="7"/>
    <x v="0"/>
    <x v="1439"/>
  </r>
  <r>
    <x v="2"/>
    <x v="0"/>
    <x v="0"/>
    <x v="1"/>
    <x v="1"/>
    <x v="25"/>
    <x v="1"/>
    <x v="0"/>
    <x v="1"/>
    <x v="1373"/>
    <x v="0"/>
    <x v="2"/>
    <x v="1440"/>
  </r>
  <r>
    <x v="2"/>
    <x v="0"/>
    <x v="0"/>
    <x v="236"/>
    <x v="5"/>
    <x v="293"/>
    <x v="2"/>
    <x v="2"/>
    <x v="7"/>
    <x v="1374"/>
    <x v="1"/>
    <x v="2"/>
    <x v="1441"/>
  </r>
  <r>
    <x v="2"/>
    <x v="0"/>
    <x v="0"/>
    <x v="236"/>
    <x v="5"/>
    <x v="293"/>
    <x v="2"/>
    <x v="0"/>
    <x v="1"/>
    <x v="1375"/>
    <x v="2"/>
    <x v="4"/>
    <x v="1442"/>
  </r>
  <r>
    <x v="1"/>
    <x v="2"/>
    <x v="0"/>
    <x v="34"/>
    <x v="10"/>
    <x v="173"/>
    <x v="2"/>
    <x v="1"/>
    <x v="4"/>
    <x v="1376"/>
    <x v="0"/>
    <x v="2"/>
    <x v="1443"/>
  </r>
  <r>
    <x v="1"/>
    <x v="2"/>
    <x v="0"/>
    <x v="159"/>
    <x v="19"/>
    <x v="255"/>
    <x v="0"/>
    <x v="1"/>
    <x v="10"/>
    <x v="1377"/>
    <x v="7"/>
    <x v="0"/>
    <x v="1444"/>
  </r>
  <r>
    <x v="2"/>
    <x v="0"/>
    <x v="0"/>
    <x v="20"/>
    <x v="15"/>
    <x v="164"/>
    <x v="3"/>
    <x v="1"/>
    <x v="9"/>
    <x v="1378"/>
    <x v="1"/>
    <x v="0"/>
    <x v="1445"/>
  </r>
  <r>
    <x v="2"/>
    <x v="0"/>
    <x v="0"/>
    <x v="20"/>
    <x v="15"/>
    <x v="23"/>
    <x v="3"/>
    <x v="2"/>
    <x v="7"/>
    <x v="669"/>
    <x v="0"/>
    <x v="0"/>
    <x v="684"/>
  </r>
  <r>
    <x v="2"/>
    <x v="0"/>
    <x v="0"/>
    <x v="20"/>
    <x v="15"/>
    <x v="23"/>
    <x v="3"/>
    <x v="0"/>
    <x v="3"/>
    <x v="1379"/>
    <x v="6"/>
    <x v="10"/>
    <x v="1446"/>
  </r>
  <r>
    <x v="2"/>
    <x v="0"/>
    <x v="0"/>
    <x v="20"/>
    <x v="15"/>
    <x v="23"/>
    <x v="3"/>
    <x v="1"/>
    <x v="4"/>
    <x v="108"/>
    <x v="0"/>
    <x v="0"/>
    <x v="1447"/>
  </r>
  <r>
    <x v="2"/>
    <x v="0"/>
    <x v="0"/>
    <x v="20"/>
    <x v="15"/>
    <x v="23"/>
    <x v="3"/>
    <x v="1"/>
    <x v="8"/>
    <x v="1380"/>
    <x v="0"/>
    <x v="2"/>
    <x v="1448"/>
  </r>
  <r>
    <x v="2"/>
    <x v="0"/>
    <x v="0"/>
    <x v="20"/>
    <x v="15"/>
    <x v="23"/>
    <x v="3"/>
    <x v="0"/>
    <x v="5"/>
    <x v="116"/>
    <x v="1"/>
    <x v="0"/>
    <x v="118"/>
  </r>
  <r>
    <x v="2"/>
    <x v="0"/>
    <x v="0"/>
    <x v="20"/>
    <x v="15"/>
    <x v="23"/>
    <x v="3"/>
    <x v="0"/>
    <x v="5"/>
    <x v="51"/>
    <x v="0"/>
    <x v="0"/>
    <x v="51"/>
  </r>
  <r>
    <x v="2"/>
    <x v="0"/>
    <x v="0"/>
    <x v="20"/>
    <x v="15"/>
    <x v="23"/>
    <x v="3"/>
    <x v="2"/>
    <x v="7"/>
    <x v="504"/>
    <x v="2"/>
    <x v="0"/>
    <x v="520"/>
  </r>
  <r>
    <x v="2"/>
    <x v="0"/>
    <x v="0"/>
    <x v="20"/>
    <x v="15"/>
    <x v="23"/>
    <x v="3"/>
    <x v="1"/>
    <x v="10"/>
    <x v="140"/>
    <x v="1"/>
    <x v="0"/>
    <x v="142"/>
  </r>
  <r>
    <x v="2"/>
    <x v="0"/>
    <x v="0"/>
    <x v="20"/>
    <x v="15"/>
    <x v="23"/>
    <x v="3"/>
    <x v="1"/>
    <x v="13"/>
    <x v="1381"/>
    <x v="1"/>
    <x v="0"/>
    <x v="1449"/>
  </r>
  <r>
    <x v="2"/>
    <x v="0"/>
    <x v="0"/>
    <x v="20"/>
    <x v="15"/>
    <x v="23"/>
    <x v="3"/>
    <x v="2"/>
    <x v="11"/>
    <x v="411"/>
    <x v="4"/>
    <x v="0"/>
    <x v="1450"/>
  </r>
  <r>
    <x v="1"/>
    <x v="1"/>
    <x v="0"/>
    <x v="173"/>
    <x v="17"/>
    <x v="220"/>
    <x v="0"/>
    <x v="1"/>
    <x v="6"/>
    <x v="1382"/>
    <x v="4"/>
    <x v="0"/>
    <x v="1451"/>
  </r>
  <r>
    <x v="1"/>
    <x v="1"/>
    <x v="0"/>
    <x v="237"/>
    <x v="5"/>
    <x v="294"/>
    <x v="2"/>
    <x v="1"/>
    <x v="6"/>
    <x v="1383"/>
    <x v="3"/>
    <x v="2"/>
    <x v="1452"/>
  </r>
  <r>
    <x v="1"/>
    <x v="1"/>
    <x v="0"/>
    <x v="237"/>
    <x v="5"/>
    <x v="294"/>
    <x v="2"/>
    <x v="1"/>
    <x v="13"/>
    <x v="1384"/>
    <x v="2"/>
    <x v="2"/>
    <x v="1453"/>
  </r>
  <r>
    <x v="0"/>
    <x v="0"/>
    <x v="0"/>
    <x v="175"/>
    <x v="4"/>
    <x v="224"/>
    <x v="1"/>
    <x v="2"/>
    <x v="7"/>
    <x v="1385"/>
    <x v="4"/>
    <x v="2"/>
    <x v="1454"/>
  </r>
  <r>
    <x v="3"/>
    <x v="0"/>
    <x v="0"/>
    <x v="1"/>
    <x v="1"/>
    <x v="3"/>
    <x v="1"/>
    <x v="1"/>
    <x v="10"/>
    <x v="1386"/>
    <x v="1"/>
    <x v="0"/>
    <x v="1455"/>
  </r>
  <r>
    <x v="2"/>
    <x v="2"/>
    <x v="0"/>
    <x v="97"/>
    <x v="10"/>
    <x v="120"/>
    <x v="2"/>
    <x v="0"/>
    <x v="0"/>
    <x v="1387"/>
    <x v="1"/>
    <x v="4"/>
    <x v="1456"/>
  </r>
  <r>
    <x v="1"/>
    <x v="0"/>
    <x v="0"/>
    <x v="38"/>
    <x v="24"/>
    <x v="47"/>
    <x v="3"/>
    <x v="0"/>
    <x v="1"/>
    <x v="1388"/>
    <x v="0"/>
    <x v="4"/>
    <x v="1457"/>
  </r>
  <r>
    <x v="2"/>
    <x v="1"/>
    <x v="0"/>
    <x v="20"/>
    <x v="15"/>
    <x v="164"/>
    <x v="3"/>
    <x v="0"/>
    <x v="5"/>
    <x v="1389"/>
    <x v="11"/>
    <x v="0"/>
    <x v="1458"/>
  </r>
  <r>
    <x v="0"/>
    <x v="0"/>
    <x v="0"/>
    <x v="238"/>
    <x v="5"/>
    <x v="295"/>
    <x v="2"/>
    <x v="1"/>
    <x v="10"/>
    <x v="1390"/>
    <x v="4"/>
    <x v="2"/>
    <x v="1459"/>
  </r>
  <r>
    <x v="0"/>
    <x v="0"/>
    <x v="0"/>
    <x v="238"/>
    <x v="5"/>
    <x v="295"/>
    <x v="2"/>
    <x v="1"/>
    <x v="14"/>
    <x v="405"/>
    <x v="7"/>
    <x v="2"/>
    <x v="418"/>
  </r>
  <r>
    <x v="0"/>
    <x v="0"/>
    <x v="0"/>
    <x v="238"/>
    <x v="5"/>
    <x v="295"/>
    <x v="2"/>
    <x v="1"/>
    <x v="6"/>
    <x v="304"/>
    <x v="4"/>
    <x v="2"/>
    <x v="311"/>
  </r>
  <r>
    <x v="0"/>
    <x v="0"/>
    <x v="0"/>
    <x v="238"/>
    <x v="5"/>
    <x v="295"/>
    <x v="2"/>
    <x v="0"/>
    <x v="5"/>
    <x v="312"/>
    <x v="0"/>
    <x v="7"/>
    <x v="1460"/>
  </r>
  <r>
    <x v="0"/>
    <x v="1"/>
    <x v="0"/>
    <x v="18"/>
    <x v="13"/>
    <x v="21"/>
    <x v="3"/>
    <x v="0"/>
    <x v="5"/>
    <x v="46"/>
    <x v="0"/>
    <x v="0"/>
    <x v="1461"/>
  </r>
  <r>
    <x v="1"/>
    <x v="0"/>
    <x v="0"/>
    <x v="214"/>
    <x v="18"/>
    <x v="296"/>
    <x v="0"/>
    <x v="1"/>
    <x v="6"/>
    <x v="405"/>
    <x v="1"/>
    <x v="2"/>
    <x v="1462"/>
  </r>
  <r>
    <x v="1"/>
    <x v="0"/>
    <x v="0"/>
    <x v="46"/>
    <x v="13"/>
    <x v="284"/>
    <x v="3"/>
    <x v="1"/>
    <x v="6"/>
    <x v="1391"/>
    <x v="5"/>
    <x v="0"/>
    <x v="1463"/>
  </r>
  <r>
    <x v="0"/>
    <x v="0"/>
    <x v="0"/>
    <x v="1"/>
    <x v="1"/>
    <x v="13"/>
    <x v="1"/>
    <x v="2"/>
    <x v="7"/>
    <x v="786"/>
    <x v="2"/>
    <x v="2"/>
    <x v="1464"/>
  </r>
  <r>
    <x v="0"/>
    <x v="0"/>
    <x v="0"/>
    <x v="1"/>
    <x v="1"/>
    <x v="13"/>
    <x v="1"/>
    <x v="1"/>
    <x v="6"/>
    <x v="1392"/>
    <x v="1"/>
    <x v="0"/>
    <x v="1465"/>
  </r>
  <r>
    <x v="0"/>
    <x v="0"/>
    <x v="0"/>
    <x v="1"/>
    <x v="1"/>
    <x v="13"/>
    <x v="1"/>
    <x v="1"/>
    <x v="6"/>
    <x v="1393"/>
    <x v="2"/>
    <x v="0"/>
    <x v="1466"/>
  </r>
  <r>
    <x v="0"/>
    <x v="0"/>
    <x v="0"/>
    <x v="1"/>
    <x v="1"/>
    <x v="13"/>
    <x v="1"/>
    <x v="1"/>
    <x v="8"/>
    <x v="568"/>
    <x v="7"/>
    <x v="2"/>
    <x v="1467"/>
  </r>
  <r>
    <x v="0"/>
    <x v="0"/>
    <x v="0"/>
    <x v="1"/>
    <x v="1"/>
    <x v="13"/>
    <x v="1"/>
    <x v="1"/>
    <x v="10"/>
    <x v="20"/>
    <x v="4"/>
    <x v="0"/>
    <x v="728"/>
  </r>
  <r>
    <x v="0"/>
    <x v="0"/>
    <x v="0"/>
    <x v="1"/>
    <x v="1"/>
    <x v="13"/>
    <x v="1"/>
    <x v="1"/>
    <x v="8"/>
    <x v="1394"/>
    <x v="1"/>
    <x v="2"/>
    <x v="1468"/>
  </r>
  <r>
    <x v="1"/>
    <x v="1"/>
    <x v="0"/>
    <x v="1"/>
    <x v="1"/>
    <x v="141"/>
    <x v="1"/>
    <x v="0"/>
    <x v="0"/>
    <x v="1395"/>
    <x v="0"/>
    <x v="11"/>
    <x v="1469"/>
  </r>
  <r>
    <x v="1"/>
    <x v="1"/>
    <x v="0"/>
    <x v="1"/>
    <x v="1"/>
    <x v="141"/>
    <x v="1"/>
    <x v="2"/>
    <x v="7"/>
    <x v="1212"/>
    <x v="0"/>
    <x v="2"/>
    <x v="1470"/>
  </r>
  <r>
    <x v="1"/>
    <x v="1"/>
    <x v="0"/>
    <x v="1"/>
    <x v="1"/>
    <x v="141"/>
    <x v="1"/>
    <x v="2"/>
    <x v="7"/>
    <x v="1396"/>
    <x v="0"/>
    <x v="2"/>
    <x v="1471"/>
  </r>
  <r>
    <x v="1"/>
    <x v="1"/>
    <x v="0"/>
    <x v="182"/>
    <x v="1"/>
    <x v="232"/>
    <x v="1"/>
    <x v="1"/>
    <x v="4"/>
    <x v="1397"/>
    <x v="3"/>
    <x v="0"/>
    <x v="1472"/>
  </r>
  <r>
    <x v="1"/>
    <x v="2"/>
    <x v="0"/>
    <x v="10"/>
    <x v="9"/>
    <x v="105"/>
    <x v="3"/>
    <x v="2"/>
    <x v="11"/>
    <x v="364"/>
    <x v="1"/>
    <x v="2"/>
    <x v="1473"/>
  </r>
  <r>
    <x v="1"/>
    <x v="2"/>
    <x v="0"/>
    <x v="16"/>
    <x v="11"/>
    <x v="19"/>
    <x v="2"/>
    <x v="1"/>
    <x v="2"/>
    <x v="1398"/>
    <x v="7"/>
    <x v="0"/>
    <x v="1474"/>
  </r>
  <r>
    <x v="1"/>
    <x v="2"/>
    <x v="0"/>
    <x v="16"/>
    <x v="11"/>
    <x v="19"/>
    <x v="2"/>
    <x v="1"/>
    <x v="2"/>
    <x v="1399"/>
    <x v="4"/>
    <x v="0"/>
    <x v="1475"/>
  </r>
  <r>
    <x v="1"/>
    <x v="2"/>
    <x v="0"/>
    <x v="16"/>
    <x v="11"/>
    <x v="19"/>
    <x v="2"/>
    <x v="1"/>
    <x v="6"/>
    <x v="1400"/>
    <x v="1"/>
    <x v="0"/>
    <x v="1476"/>
  </r>
  <r>
    <x v="0"/>
    <x v="2"/>
    <x v="0"/>
    <x v="20"/>
    <x v="15"/>
    <x v="164"/>
    <x v="3"/>
    <x v="1"/>
    <x v="4"/>
    <x v="1401"/>
    <x v="0"/>
    <x v="0"/>
    <x v="1477"/>
  </r>
  <r>
    <x v="0"/>
    <x v="2"/>
    <x v="0"/>
    <x v="20"/>
    <x v="15"/>
    <x v="164"/>
    <x v="3"/>
    <x v="1"/>
    <x v="10"/>
    <x v="1402"/>
    <x v="7"/>
    <x v="0"/>
    <x v="1478"/>
  </r>
  <r>
    <x v="1"/>
    <x v="0"/>
    <x v="0"/>
    <x v="239"/>
    <x v="4"/>
    <x v="297"/>
    <x v="1"/>
    <x v="0"/>
    <x v="5"/>
    <x v="1403"/>
    <x v="0"/>
    <x v="0"/>
    <x v="1479"/>
  </r>
  <r>
    <x v="1"/>
    <x v="0"/>
    <x v="0"/>
    <x v="239"/>
    <x v="4"/>
    <x v="297"/>
    <x v="1"/>
    <x v="1"/>
    <x v="2"/>
    <x v="1404"/>
    <x v="8"/>
    <x v="0"/>
    <x v="1480"/>
  </r>
  <r>
    <x v="1"/>
    <x v="0"/>
    <x v="0"/>
    <x v="239"/>
    <x v="4"/>
    <x v="297"/>
    <x v="1"/>
    <x v="1"/>
    <x v="8"/>
    <x v="1405"/>
    <x v="0"/>
    <x v="2"/>
    <x v="1481"/>
  </r>
  <r>
    <x v="1"/>
    <x v="0"/>
    <x v="0"/>
    <x v="239"/>
    <x v="4"/>
    <x v="297"/>
    <x v="1"/>
    <x v="2"/>
    <x v="11"/>
    <x v="1406"/>
    <x v="0"/>
    <x v="0"/>
    <x v="1482"/>
  </r>
  <r>
    <x v="1"/>
    <x v="0"/>
    <x v="0"/>
    <x v="1"/>
    <x v="1"/>
    <x v="13"/>
    <x v="1"/>
    <x v="2"/>
    <x v="7"/>
    <x v="1407"/>
    <x v="2"/>
    <x v="2"/>
    <x v="1483"/>
  </r>
  <r>
    <x v="1"/>
    <x v="0"/>
    <x v="0"/>
    <x v="1"/>
    <x v="1"/>
    <x v="13"/>
    <x v="1"/>
    <x v="2"/>
    <x v="11"/>
    <x v="1408"/>
    <x v="1"/>
    <x v="0"/>
    <x v="1484"/>
  </r>
  <r>
    <x v="1"/>
    <x v="2"/>
    <x v="0"/>
    <x v="20"/>
    <x v="15"/>
    <x v="164"/>
    <x v="3"/>
    <x v="1"/>
    <x v="9"/>
    <x v="1409"/>
    <x v="2"/>
    <x v="0"/>
    <x v="1485"/>
  </r>
  <r>
    <x v="1"/>
    <x v="0"/>
    <x v="0"/>
    <x v="240"/>
    <x v="28"/>
    <x v="298"/>
    <x v="0"/>
    <x v="0"/>
    <x v="1"/>
    <x v="1410"/>
    <x v="5"/>
    <x v="0"/>
    <x v="1486"/>
  </r>
  <r>
    <x v="0"/>
    <x v="0"/>
    <x v="0"/>
    <x v="138"/>
    <x v="24"/>
    <x v="177"/>
    <x v="3"/>
    <x v="0"/>
    <x v="5"/>
    <x v="1411"/>
    <x v="2"/>
    <x v="2"/>
    <x v="1487"/>
  </r>
  <r>
    <x v="0"/>
    <x v="0"/>
    <x v="0"/>
    <x v="138"/>
    <x v="24"/>
    <x v="177"/>
    <x v="3"/>
    <x v="1"/>
    <x v="8"/>
    <x v="1412"/>
    <x v="5"/>
    <x v="6"/>
    <x v="1488"/>
  </r>
  <r>
    <x v="3"/>
    <x v="0"/>
    <x v="0"/>
    <x v="138"/>
    <x v="24"/>
    <x v="177"/>
    <x v="3"/>
    <x v="1"/>
    <x v="4"/>
    <x v="1413"/>
    <x v="1"/>
    <x v="2"/>
    <x v="1489"/>
  </r>
  <r>
    <x v="3"/>
    <x v="0"/>
    <x v="0"/>
    <x v="138"/>
    <x v="24"/>
    <x v="177"/>
    <x v="3"/>
    <x v="1"/>
    <x v="10"/>
    <x v="1414"/>
    <x v="0"/>
    <x v="2"/>
    <x v="1490"/>
  </r>
  <r>
    <x v="3"/>
    <x v="0"/>
    <x v="0"/>
    <x v="138"/>
    <x v="24"/>
    <x v="177"/>
    <x v="3"/>
    <x v="1"/>
    <x v="10"/>
    <x v="559"/>
    <x v="0"/>
    <x v="2"/>
    <x v="572"/>
  </r>
  <r>
    <x v="3"/>
    <x v="0"/>
    <x v="0"/>
    <x v="138"/>
    <x v="24"/>
    <x v="177"/>
    <x v="3"/>
    <x v="1"/>
    <x v="4"/>
    <x v="1415"/>
    <x v="0"/>
    <x v="2"/>
    <x v="1491"/>
  </r>
  <r>
    <x v="3"/>
    <x v="0"/>
    <x v="0"/>
    <x v="138"/>
    <x v="24"/>
    <x v="177"/>
    <x v="3"/>
    <x v="2"/>
    <x v="11"/>
    <x v="514"/>
    <x v="0"/>
    <x v="2"/>
    <x v="530"/>
  </r>
  <r>
    <x v="1"/>
    <x v="0"/>
    <x v="0"/>
    <x v="241"/>
    <x v="21"/>
    <x v="299"/>
    <x v="1"/>
    <x v="1"/>
    <x v="10"/>
    <x v="12"/>
    <x v="1"/>
    <x v="2"/>
    <x v="12"/>
  </r>
  <r>
    <x v="1"/>
    <x v="0"/>
    <x v="0"/>
    <x v="241"/>
    <x v="21"/>
    <x v="299"/>
    <x v="1"/>
    <x v="1"/>
    <x v="4"/>
    <x v="1416"/>
    <x v="2"/>
    <x v="2"/>
    <x v="1492"/>
  </r>
  <r>
    <x v="1"/>
    <x v="0"/>
    <x v="0"/>
    <x v="241"/>
    <x v="21"/>
    <x v="299"/>
    <x v="1"/>
    <x v="2"/>
    <x v="7"/>
    <x v="1417"/>
    <x v="4"/>
    <x v="2"/>
    <x v="1493"/>
  </r>
  <r>
    <x v="1"/>
    <x v="0"/>
    <x v="0"/>
    <x v="176"/>
    <x v="40"/>
    <x v="225"/>
    <x v="3"/>
    <x v="1"/>
    <x v="10"/>
    <x v="537"/>
    <x v="1"/>
    <x v="0"/>
    <x v="551"/>
  </r>
  <r>
    <x v="1"/>
    <x v="0"/>
    <x v="0"/>
    <x v="176"/>
    <x v="40"/>
    <x v="225"/>
    <x v="3"/>
    <x v="1"/>
    <x v="8"/>
    <x v="1313"/>
    <x v="0"/>
    <x v="0"/>
    <x v="1494"/>
  </r>
  <r>
    <x v="1"/>
    <x v="0"/>
    <x v="0"/>
    <x v="176"/>
    <x v="40"/>
    <x v="225"/>
    <x v="3"/>
    <x v="1"/>
    <x v="10"/>
    <x v="1418"/>
    <x v="0"/>
    <x v="0"/>
    <x v="1495"/>
  </r>
  <r>
    <x v="1"/>
    <x v="0"/>
    <x v="0"/>
    <x v="176"/>
    <x v="40"/>
    <x v="225"/>
    <x v="3"/>
    <x v="0"/>
    <x v="5"/>
    <x v="1419"/>
    <x v="1"/>
    <x v="0"/>
    <x v="1496"/>
  </r>
  <r>
    <x v="1"/>
    <x v="1"/>
    <x v="0"/>
    <x v="242"/>
    <x v="10"/>
    <x v="300"/>
    <x v="2"/>
    <x v="1"/>
    <x v="13"/>
    <x v="1420"/>
    <x v="0"/>
    <x v="2"/>
    <x v="1497"/>
  </r>
  <r>
    <x v="2"/>
    <x v="1"/>
    <x v="0"/>
    <x v="4"/>
    <x v="4"/>
    <x v="60"/>
    <x v="1"/>
    <x v="1"/>
    <x v="4"/>
    <x v="1421"/>
    <x v="1"/>
    <x v="0"/>
    <x v="1498"/>
  </r>
  <r>
    <x v="2"/>
    <x v="1"/>
    <x v="0"/>
    <x v="4"/>
    <x v="4"/>
    <x v="60"/>
    <x v="1"/>
    <x v="2"/>
    <x v="16"/>
    <x v="1422"/>
    <x v="3"/>
    <x v="0"/>
    <x v="1499"/>
  </r>
  <r>
    <x v="2"/>
    <x v="1"/>
    <x v="0"/>
    <x v="4"/>
    <x v="4"/>
    <x v="60"/>
    <x v="1"/>
    <x v="1"/>
    <x v="10"/>
    <x v="1423"/>
    <x v="0"/>
    <x v="0"/>
    <x v="1500"/>
  </r>
  <r>
    <x v="2"/>
    <x v="2"/>
    <x v="0"/>
    <x v="10"/>
    <x v="9"/>
    <x v="11"/>
    <x v="3"/>
    <x v="2"/>
    <x v="11"/>
    <x v="1424"/>
    <x v="0"/>
    <x v="2"/>
    <x v="1501"/>
  </r>
  <r>
    <x v="2"/>
    <x v="2"/>
    <x v="0"/>
    <x v="10"/>
    <x v="9"/>
    <x v="11"/>
    <x v="3"/>
    <x v="1"/>
    <x v="13"/>
    <x v="754"/>
    <x v="0"/>
    <x v="2"/>
    <x v="1502"/>
  </r>
  <r>
    <x v="0"/>
    <x v="0"/>
    <x v="0"/>
    <x v="10"/>
    <x v="9"/>
    <x v="105"/>
    <x v="3"/>
    <x v="1"/>
    <x v="8"/>
    <x v="1425"/>
    <x v="5"/>
    <x v="6"/>
    <x v="1503"/>
  </r>
  <r>
    <x v="0"/>
    <x v="0"/>
    <x v="0"/>
    <x v="10"/>
    <x v="9"/>
    <x v="105"/>
    <x v="3"/>
    <x v="2"/>
    <x v="7"/>
    <x v="1426"/>
    <x v="7"/>
    <x v="10"/>
    <x v="1504"/>
  </r>
  <r>
    <x v="3"/>
    <x v="1"/>
    <x v="0"/>
    <x v="8"/>
    <x v="1"/>
    <x v="94"/>
    <x v="1"/>
    <x v="1"/>
    <x v="10"/>
    <x v="1427"/>
    <x v="0"/>
    <x v="0"/>
    <x v="1505"/>
  </r>
  <r>
    <x v="3"/>
    <x v="1"/>
    <x v="0"/>
    <x v="8"/>
    <x v="1"/>
    <x v="94"/>
    <x v="1"/>
    <x v="1"/>
    <x v="10"/>
    <x v="518"/>
    <x v="0"/>
    <x v="0"/>
    <x v="534"/>
  </r>
  <r>
    <x v="2"/>
    <x v="0"/>
    <x v="0"/>
    <x v="4"/>
    <x v="4"/>
    <x v="59"/>
    <x v="1"/>
    <x v="1"/>
    <x v="4"/>
    <x v="1428"/>
    <x v="5"/>
    <x v="0"/>
    <x v="1506"/>
  </r>
  <r>
    <x v="2"/>
    <x v="0"/>
    <x v="0"/>
    <x v="4"/>
    <x v="4"/>
    <x v="59"/>
    <x v="1"/>
    <x v="2"/>
    <x v="11"/>
    <x v="608"/>
    <x v="4"/>
    <x v="0"/>
    <x v="621"/>
  </r>
  <r>
    <x v="2"/>
    <x v="0"/>
    <x v="0"/>
    <x v="4"/>
    <x v="4"/>
    <x v="59"/>
    <x v="1"/>
    <x v="1"/>
    <x v="13"/>
    <x v="366"/>
    <x v="0"/>
    <x v="0"/>
    <x v="1507"/>
  </r>
  <r>
    <x v="2"/>
    <x v="0"/>
    <x v="0"/>
    <x v="4"/>
    <x v="4"/>
    <x v="59"/>
    <x v="1"/>
    <x v="1"/>
    <x v="8"/>
    <x v="578"/>
    <x v="0"/>
    <x v="2"/>
    <x v="51"/>
  </r>
  <r>
    <x v="2"/>
    <x v="0"/>
    <x v="0"/>
    <x v="4"/>
    <x v="4"/>
    <x v="59"/>
    <x v="1"/>
    <x v="1"/>
    <x v="4"/>
    <x v="1429"/>
    <x v="1"/>
    <x v="0"/>
    <x v="1508"/>
  </r>
  <r>
    <x v="2"/>
    <x v="0"/>
    <x v="0"/>
    <x v="158"/>
    <x v="6"/>
    <x v="201"/>
    <x v="2"/>
    <x v="0"/>
    <x v="5"/>
    <x v="1430"/>
    <x v="3"/>
    <x v="0"/>
    <x v="1509"/>
  </r>
  <r>
    <x v="1"/>
    <x v="0"/>
    <x v="0"/>
    <x v="1"/>
    <x v="1"/>
    <x v="62"/>
    <x v="1"/>
    <x v="2"/>
    <x v="7"/>
    <x v="1431"/>
    <x v="1"/>
    <x v="2"/>
    <x v="1510"/>
  </r>
  <r>
    <x v="1"/>
    <x v="0"/>
    <x v="0"/>
    <x v="4"/>
    <x v="4"/>
    <x v="60"/>
    <x v="1"/>
    <x v="1"/>
    <x v="8"/>
    <x v="1279"/>
    <x v="1"/>
    <x v="2"/>
    <x v="1511"/>
  </r>
  <r>
    <x v="1"/>
    <x v="0"/>
    <x v="0"/>
    <x v="4"/>
    <x v="4"/>
    <x v="60"/>
    <x v="1"/>
    <x v="1"/>
    <x v="8"/>
    <x v="1150"/>
    <x v="0"/>
    <x v="2"/>
    <x v="1512"/>
  </r>
  <r>
    <x v="1"/>
    <x v="1"/>
    <x v="0"/>
    <x v="10"/>
    <x v="9"/>
    <x v="105"/>
    <x v="3"/>
    <x v="2"/>
    <x v="7"/>
    <x v="1186"/>
    <x v="2"/>
    <x v="10"/>
    <x v="1513"/>
  </r>
  <r>
    <x v="1"/>
    <x v="1"/>
    <x v="0"/>
    <x v="10"/>
    <x v="9"/>
    <x v="105"/>
    <x v="3"/>
    <x v="1"/>
    <x v="8"/>
    <x v="1432"/>
    <x v="1"/>
    <x v="6"/>
    <x v="1514"/>
  </r>
  <r>
    <x v="0"/>
    <x v="0"/>
    <x v="0"/>
    <x v="61"/>
    <x v="5"/>
    <x v="162"/>
    <x v="2"/>
    <x v="1"/>
    <x v="4"/>
    <x v="1433"/>
    <x v="2"/>
    <x v="2"/>
    <x v="1515"/>
  </r>
  <r>
    <x v="0"/>
    <x v="0"/>
    <x v="0"/>
    <x v="61"/>
    <x v="5"/>
    <x v="162"/>
    <x v="2"/>
    <x v="2"/>
    <x v="11"/>
    <x v="1434"/>
    <x v="1"/>
    <x v="2"/>
    <x v="1516"/>
  </r>
  <r>
    <x v="0"/>
    <x v="0"/>
    <x v="0"/>
    <x v="61"/>
    <x v="5"/>
    <x v="162"/>
    <x v="2"/>
    <x v="1"/>
    <x v="13"/>
    <x v="1435"/>
    <x v="1"/>
    <x v="2"/>
    <x v="1517"/>
  </r>
  <r>
    <x v="0"/>
    <x v="0"/>
    <x v="0"/>
    <x v="61"/>
    <x v="5"/>
    <x v="162"/>
    <x v="2"/>
    <x v="2"/>
    <x v="11"/>
    <x v="1436"/>
    <x v="0"/>
    <x v="2"/>
    <x v="1518"/>
  </r>
  <r>
    <x v="0"/>
    <x v="0"/>
    <x v="0"/>
    <x v="61"/>
    <x v="5"/>
    <x v="162"/>
    <x v="2"/>
    <x v="1"/>
    <x v="10"/>
    <x v="1339"/>
    <x v="1"/>
    <x v="2"/>
    <x v="1403"/>
  </r>
  <r>
    <x v="0"/>
    <x v="0"/>
    <x v="0"/>
    <x v="61"/>
    <x v="5"/>
    <x v="162"/>
    <x v="2"/>
    <x v="1"/>
    <x v="6"/>
    <x v="1215"/>
    <x v="1"/>
    <x v="2"/>
    <x v="1265"/>
  </r>
  <r>
    <x v="1"/>
    <x v="0"/>
    <x v="0"/>
    <x v="20"/>
    <x v="15"/>
    <x v="164"/>
    <x v="3"/>
    <x v="0"/>
    <x v="3"/>
    <x v="1437"/>
    <x v="4"/>
    <x v="10"/>
    <x v="1519"/>
  </r>
  <r>
    <x v="1"/>
    <x v="0"/>
    <x v="0"/>
    <x v="12"/>
    <x v="5"/>
    <x v="14"/>
    <x v="2"/>
    <x v="2"/>
    <x v="7"/>
    <x v="1438"/>
    <x v="1"/>
    <x v="2"/>
    <x v="1520"/>
  </r>
  <r>
    <x v="2"/>
    <x v="1"/>
    <x v="0"/>
    <x v="226"/>
    <x v="33"/>
    <x v="282"/>
    <x v="1"/>
    <x v="2"/>
    <x v="11"/>
    <x v="1439"/>
    <x v="0"/>
    <x v="0"/>
    <x v="1521"/>
  </r>
  <r>
    <x v="1"/>
    <x v="0"/>
    <x v="0"/>
    <x v="243"/>
    <x v="5"/>
    <x v="301"/>
    <x v="2"/>
    <x v="2"/>
    <x v="7"/>
    <x v="68"/>
    <x v="4"/>
    <x v="2"/>
    <x v="68"/>
  </r>
  <r>
    <x v="2"/>
    <x v="0"/>
    <x v="0"/>
    <x v="244"/>
    <x v="17"/>
    <x v="302"/>
    <x v="0"/>
    <x v="1"/>
    <x v="2"/>
    <x v="1440"/>
    <x v="0"/>
    <x v="0"/>
    <x v="1522"/>
  </r>
  <r>
    <x v="1"/>
    <x v="1"/>
    <x v="0"/>
    <x v="12"/>
    <x v="5"/>
    <x v="16"/>
    <x v="2"/>
    <x v="0"/>
    <x v="5"/>
    <x v="1441"/>
    <x v="0"/>
    <x v="7"/>
    <x v="1523"/>
  </r>
  <r>
    <x v="1"/>
    <x v="1"/>
    <x v="0"/>
    <x v="12"/>
    <x v="5"/>
    <x v="16"/>
    <x v="2"/>
    <x v="1"/>
    <x v="8"/>
    <x v="1442"/>
    <x v="1"/>
    <x v="3"/>
    <x v="1524"/>
  </r>
  <r>
    <x v="1"/>
    <x v="0"/>
    <x v="0"/>
    <x v="8"/>
    <x v="1"/>
    <x v="94"/>
    <x v="1"/>
    <x v="1"/>
    <x v="4"/>
    <x v="1443"/>
    <x v="1"/>
    <x v="0"/>
    <x v="1525"/>
  </r>
  <r>
    <x v="1"/>
    <x v="0"/>
    <x v="0"/>
    <x v="8"/>
    <x v="1"/>
    <x v="94"/>
    <x v="1"/>
    <x v="1"/>
    <x v="10"/>
    <x v="1444"/>
    <x v="1"/>
    <x v="0"/>
    <x v="1526"/>
  </r>
  <r>
    <x v="1"/>
    <x v="1"/>
    <x v="0"/>
    <x v="10"/>
    <x v="9"/>
    <x v="63"/>
    <x v="3"/>
    <x v="1"/>
    <x v="4"/>
    <x v="1445"/>
    <x v="7"/>
    <x v="2"/>
    <x v="1527"/>
  </r>
  <r>
    <x v="1"/>
    <x v="1"/>
    <x v="0"/>
    <x v="10"/>
    <x v="9"/>
    <x v="63"/>
    <x v="3"/>
    <x v="2"/>
    <x v="7"/>
    <x v="1446"/>
    <x v="1"/>
    <x v="10"/>
    <x v="771"/>
  </r>
  <r>
    <x v="1"/>
    <x v="1"/>
    <x v="0"/>
    <x v="10"/>
    <x v="9"/>
    <x v="63"/>
    <x v="3"/>
    <x v="0"/>
    <x v="5"/>
    <x v="1447"/>
    <x v="0"/>
    <x v="2"/>
    <x v="1528"/>
  </r>
  <r>
    <x v="1"/>
    <x v="1"/>
    <x v="0"/>
    <x v="10"/>
    <x v="9"/>
    <x v="63"/>
    <x v="3"/>
    <x v="2"/>
    <x v="15"/>
    <x v="1448"/>
    <x v="4"/>
    <x v="6"/>
    <x v="1529"/>
  </r>
  <r>
    <x v="0"/>
    <x v="0"/>
    <x v="0"/>
    <x v="1"/>
    <x v="1"/>
    <x v="141"/>
    <x v="1"/>
    <x v="1"/>
    <x v="10"/>
    <x v="1449"/>
    <x v="7"/>
    <x v="0"/>
    <x v="1530"/>
  </r>
  <r>
    <x v="1"/>
    <x v="1"/>
    <x v="0"/>
    <x v="8"/>
    <x v="1"/>
    <x v="94"/>
    <x v="1"/>
    <x v="0"/>
    <x v="5"/>
    <x v="1450"/>
    <x v="1"/>
    <x v="0"/>
    <x v="1531"/>
  </r>
  <r>
    <x v="2"/>
    <x v="1"/>
    <x v="0"/>
    <x v="10"/>
    <x v="9"/>
    <x v="105"/>
    <x v="3"/>
    <x v="1"/>
    <x v="9"/>
    <x v="1451"/>
    <x v="0"/>
    <x v="2"/>
    <x v="1532"/>
  </r>
  <r>
    <x v="2"/>
    <x v="1"/>
    <x v="0"/>
    <x v="10"/>
    <x v="9"/>
    <x v="105"/>
    <x v="3"/>
    <x v="1"/>
    <x v="8"/>
    <x v="1452"/>
    <x v="0"/>
    <x v="6"/>
    <x v="1533"/>
  </r>
  <r>
    <x v="2"/>
    <x v="1"/>
    <x v="0"/>
    <x v="10"/>
    <x v="9"/>
    <x v="105"/>
    <x v="3"/>
    <x v="1"/>
    <x v="8"/>
    <x v="1453"/>
    <x v="0"/>
    <x v="6"/>
    <x v="1534"/>
  </r>
  <r>
    <x v="2"/>
    <x v="0"/>
    <x v="0"/>
    <x v="10"/>
    <x v="9"/>
    <x v="11"/>
    <x v="3"/>
    <x v="1"/>
    <x v="10"/>
    <x v="559"/>
    <x v="0"/>
    <x v="2"/>
    <x v="572"/>
  </r>
  <r>
    <x v="2"/>
    <x v="0"/>
    <x v="0"/>
    <x v="10"/>
    <x v="9"/>
    <x v="11"/>
    <x v="3"/>
    <x v="0"/>
    <x v="5"/>
    <x v="715"/>
    <x v="0"/>
    <x v="2"/>
    <x v="737"/>
  </r>
  <r>
    <x v="1"/>
    <x v="0"/>
    <x v="0"/>
    <x v="10"/>
    <x v="9"/>
    <x v="105"/>
    <x v="3"/>
    <x v="0"/>
    <x v="3"/>
    <x v="1454"/>
    <x v="5"/>
    <x v="10"/>
    <x v="1535"/>
  </r>
  <r>
    <x v="1"/>
    <x v="0"/>
    <x v="0"/>
    <x v="245"/>
    <x v="14"/>
    <x v="303"/>
    <x v="2"/>
    <x v="1"/>
    <x v="10"/>
    <x v="1455"/>
    <x v="2"/>
    <x v="0"/>
    <x v="1536"/>
  </r>
  <r>
    <x v="1"/>
    <x v="0"/>
    <x v="0"/>
    <x v="245"/>
    <x v="14"/>
    <x v="303"/>
    <x v="2"/>
    <x v="1"/>
    <x v="8"/>
    <x v="1456"/>
    <x v="2"/>
    <x v="0"/>
    <x v="1537"/>
  </r>
  <r>
    <x v="1"/>
    <x v="0"/>
    <x v="0"/>
    <x v="38"/>
    <x v="24"/>
    <x v="47"/>
    <x v="3"/>
    <x v="0"/>
    <x v="5"/>
    <x v="870"/>
    <x v="2"/>
    <x v="2"/>
    <x v="1538"/>
  </r>
  <r>
    <x v="0"/>
    <x v="2"/>
    <x v="0"/>
    <x v="243"/>
    <x v="5"/>
    <x v="301"/>
    <x v="2"/>
    <x v="2"/>
    <x v="11"/>
    <x v="1457"/>
    <x v="0"/>
    <x v="2"/>
    <x v="1539"/>
  </r>
  <r>
    <x v="0"/>
    <x v="2"/>
    <x v="0"/>
    <x v="246"/>
    <x v="30"/>
    <x v="304"/>
    <x v="3"/>
    <x v="2"/>
    <x v="11"/>
    <x v="1458"/>
    <x v="4"/>
    <x v="0"/>
    <x v="1540"/>
  </r>
  <r>
    <x v="0"/>
    <x v="2"/>
    <x v="0"/>
    <x v="246"/>
    <x v="30"/>
    <x v="304"/>
    <x v="3"/>
    <x v="1"/>
    <x v="8"/>
    <x v="1459"/>
    <x v="1"/>
    <x v="0"/>
    <x v="1541"/>
  </r>
  <r>
    <x v="0"/>
    <x v="2"/>
    <x v="0"/>
    <x v="246"/>
    <x v="30"/>
    <x v="304"/>
    <x v="3"/>
    <x v="2"/>
    <x v="7"/>
    <x v="1460"/>
    <x v="0"/>
    <x v="0"/>
    <x v="1542"/>
  </r>
  <r>
    <x v="1"/>
    <x v="0"/>
    <x v="0"/>
    <x v="1"/>
    <x v="1"/>
    <x v="141"/>
    <x v="1"/>
    <x v="1"/>
    <x v="9"/>
    <x v="1461"/>
    <x v="0"/>
    <x v="0"/>
    <x v="1543"/>
  </r>
  <r>
    <x v="1"/>
    <x v="0"/>
    <x v="0"/>
    <x v="1"/>
    <x v="1"/>
    <x v="141"/>
    <x v="1"/>
    <x v="1"/>
    <x v="2"/>
    <x v="742"/>
    <x v="3"/>
    <x v="0"/>
    <x v="765"/>
  </r>
  <r>
    <x v="0"/>
    <x v="0"/>
    <x v="0"/>
    <x v="4"/>
    <x v="4"/>
    <x v="60"/>
    <x v="1"/>
    <x v="0"/>
    <x v="3"/>
    <x v="1462"/>
    <x v="5"/>
    <x v="0"/>
    <x v="1544"/>
  </r>
  <r>
    <x v="0"/>
    <x v="0"/>
    <x v="0"/>
    <x v="20"/>
    <x v="15"/>
    <x v="45"/>
    <x v="3"/>
    <x v="1"/>
    <x v="8"/>
    <x v="921"/>
    <x v="0"/>
    <x v="2"/>
    <x v="960"/>
  </r>
  <r>
    <x v="0"/>
    <x v="0"/>
    <x v="0"/>
    <x v="20"/>
    <x v="15"/>
    <x v="45"/>
    <x v="3"/>
    <x v="0"/>
    <x v="1"/>
    <x v="1463"/>
    <x v="6"/>
    <x v="9"/>
    <x v="1545"/>
  </r>
  <r>
    <x v="0"/>
    <x v="0"/>
    <x v="0"/>
    <x v="20"/>
    <x v="15"/>
    <x v="45"/>
    <x v="3"/>
    <x v="1"/>
    <x v="10"/>
    <x v="739"/>
    <x v="0"/>
    <x v="0"/>
    <x v="1546"/>
  </r>
  <r>
    <x v="1"/>
    <x v="2"/>
    <x v="0"/>
    <x v="70"/>
    <x v="1"/>
    <x v="88"/>
    <x v="1"/>
    <x v="1"/>
    <x v="13"/>
    <x v="1101"/>
    <x v="2"/>
    <x v="0"/>
    <x v="1547"/>
  </r>
  <r>
    <x v="3"/>
    <x v="0"/>
    <x v="0"/>
    <x v="220"/>
    <x v="16"/>
    <x v="275"/>
    <x v="1"/>
    <x v="1"/>
    <x v="8"/>
    <x v="1464"/>
    <x v="1"/>
    <x v="6"/>
    <x v="1548"/>
  </r>
  <r>
    <x v="1"/>
    <x v="0"/>
    <x v="0"/>
    <x v="10"/>
    <x v="9"/>
    <x v="74"/>
    <x v="3"/>
    <x v="1"/>
    <x v="8"/>
    <x v="1465"/>
    <x v="0"/>
    <x v="6"/>
    <x v="1549"/>
  </r>
  <r>
    <x v="1"/>
    <x v="0"/>
    <x v="0"/>
    <x v="8"/>
    <x v="1"/>
    <x v="34"/>
    <x v="1"/>
    <x v="1"/>
    <x v="2"/>
    <x v="1466"/>
    <x v="5"/>
    <x v="0"/>
    <x v="1550"/>
  </r>
  <r>
    <x v="1"/>
    <x v="0"/>
    <x v="0"/>
    <x v="8"/>
    <x v="1"/>
    <x v="34"/>
    <x v="1"/>
    <x v="2"/>
    <x v="7"/>
    <x v="1467"/>
    <x v="0"/>
    <x v="2"/>
    <x v="1551"/>
  </r>
  <r>
    <x v="1"/>
    <x v="0"/>
    <x v="0"/>
    <x v="8"/>
    <x v="1"/>
    <x v="34"/>
    <x v="1"/>
    <x v="1"/>
    <x v="10"/>
    <x v="1468"/>
    <x v="0"/>
    <x v="0"/>
    <x v="1552"/>
  </r>
  <r>
    <x v="1"/>
    <x v="0"/>
    <x v="0"/>
    <x v="8"/>
    <x v="1"/>
    <x v="34"/>
    <x v="1"/>
    <x v="0"/>
    <x v="1"/>
    <x v="1469"/>
    <x v="7"/>
    <x v="2"/>
    <x v="1553"/>
  </r>
  <r>
    <x v="1"/>
    <x v="0"/>
    <x v="0"/>
    <x v="8"/>
    <x v="1"/>
    <x v="34"/>
    <x v="1"/>
    <x v="1"/>
    <x v="6"/>
    <x v="189"/>
    <x v="2"/>
    <x v="0"/>
    <x v="191"/>
  </r>
  <r>
    <x v="1"/>
    <x v="0"/>
    <x v="0"/>
    <x v="8"/>
    <x v="1"/>
    <x v="34"/>
    <x v="1"/>
    <x v="1"/>
    <x v="9"/>
    <x v="1470"/>
    <x v="9"/>
    <x v="0"/>
    <x v="1554"/>
  </r>
  <r>
    <x v="1"/>
    <x v="0"/>
    <x v="0"/>
    <x v="12"/>
    <x v="5"/>
    <x v="32"/>
    <x v="2"/>
    <x v="1"/>
    <x v="10"/>
    <x v="1471"/>
    <x v="5"/>
    <x v="2"/>
    <x v="1555"/>
  </r>
  <r>
    <x v="0"/>
    <x v="0"/>
    <x v="0"/>
    <x v="22"/>
    <x v="10"/>
    <x v="26"/>
    <x v="2"/>
    <x v="0"/>
    <x v="3"/>
    <x v="1472"/>
    <x v="3"/>
    <x v="5"/>
    <x v="1556"/>
  </r>
  <r>
    <x v="1"/>
    <x v="0"/>
    <x v="0"/>
    <x v="8"/>
    <x v="1"/>
    <x v="94"/>
    <x v="1"/>
    <x v="0"/>
    <x v="0"/>
    <x v="1473"/>
    <x v="0"/>
    <x v="11"/>
    <x v="1557"/>
  </r>
  <r>
    <x v="1"/>
    <x v="0"/>
    <x v="0"/>
    <x v="20"/>
    <x v="15"/>
    <x v="164"/>
    <x v="3"/>
    <x v="1"/>
    <x v="8"/>
    <x v="323"/>
    <x v="0"/>
    <x v="2"/>
    <x v="332"/>
  </r>
  <r>
    <x v="1"/>
    <x v="0"/>
    <x v="0"/>
    <x v="20"/>
    <x v="15"/>
    <x v="164"/>
    <x v="3"/>
    <x v="1"/>
    <x v="9"/>
    <x v="1474"/>
    <x v="2"/>
    <x v="0"/>
    <x v="1558"/>
  </r>
  <r>
    <x v="1"/>
    <x v="0"/>
    <x v="0"/>
    <x v="20"/>
    <x v="15"/>
    <x v="164"/>
    <x v="3"/>
    <x v="1"/>
    <x v="4"/>
    <x v="1475"/>
    <x v="2"/>
    <x v="0"/>
    <x v="232"/>
  </r>
  <r>
    <x v="1"/>
    <x v="0"/>
    <x v="0"/>
    <x v="20"/>
    <x v="15"/>
    <x v="164"/>
    <x v="3"/>
    <x v="0"/>
    <x v="5"/>
    <x v="1476"/>
    <x v="4"/>
    <x v="0"/>
    <x v="1559"/>
  </r>
  <r>
    <x v="1"/>
    <x v="0"/>
    <x v="0"/>
    <x v="20"/>
    <x v="15"/>
    <x v="164"/>
    <x v="3"/>
    <x v="0"/>
    <x v="5"/>
    <x v="1477"/>
    <x v="8"/>
    <x v="0"/>
    <x v="1560"/>
  </r>
  <r>
    <x v="1"/>
    <x v="0"/>
    <x v="0"/>
    <x v="20"/>
    <x v="15"/>
    <x v="164"/>
    <x v="3"/>
    <x v="1"/>
    <x v="8"/>
    <x v="1478"/>
    <x v="4"/>
    <x v="2"/>
    <x v="1561"/>
  </r>
  <r>
    <x v="1"/>
    <x v="0"/>
    <x v="0"/>
    <x v="22"/>
    <x v="10"/>
    <x v="36"/>
    <x v="2"/>
    <x v="2"/>
    <x v="7"/>
    <x v="1290"/>
    <x v="0"/>
    <x v="2"/>
    <x v="1153"/>
  </r>
  <r>
    <x v="1"/>
    <x v="0"/>
    <x v="0"/>
    <x v="22"/>
    <x v="10"/>
    <x v="36"/>
    <x v="2"/>
    <x v="2"/>
    <x v="11"/>
    <x v="1294"/>
    <x v="4"/>
    <x v="2"/>
    <x v="1562"/>
  </r>
  <r>
    <x v="1"/>
    <x v="0"/>
    <x v="0"/>
    <x v="22"/>
    <x v="10"/>
    <x v="36"/>
    <x v="2"/>
    <x v="0"/>
    <x v="0"/>
    <x v="1387"/>
    <x v="1"/>
    <x v="4"/>
    <x v="1563"/>
  </r>
  <r>
    <x v="2"/>
    <x v="0"/>
    <x v="0"/>
    <x v="10"/>
    <x v="9"/>
    <x v="105"/>
    <x v="3"/>
    <x v="1"/>
    <x v="9"/>
    <x v="1479"/>
    <x v="1"/>
    <x v="2"/>
    <x v="1564"/>
  </r>
  <r>
    <x v="2"/>
    <x v="0"/>
    <x v="0"/>
    <x v="10"/>
    <x v="9"/>
    <x v="105"/>
    <x v="3"/>
    <x v="1"/>
    <x v="9"/>
    <x v="1480"/>
    <x v="0"/>
    <x v="2"/>
    <x v="1565"/>
  </r>
  <r>
    <x v="2"/>
    <x v="0"/>
    <x v="0"/>
    <x v="10"/>
    <x v="9"/>
    <x v="105"/>
    <x v="3"/>
    <x v="1"/>
    <x v="9"/>
    <x v="1481"/>
    <x v="4"/>
    <x v="2"/>
    <x v="1566"/>
  </r>
  <r>
    <x v="0"/>
    <x v="1"/>
    <x v="0"/>
    <x v="65"/>
    <x v="24"/>
    <x v="82"/>
    <x v="3"/>
    <x v="0"/>
    <x v="3"/>
    <x v="1482"/>
    <x v="2"/>
    <x v="10"/>
    <x v="1567"/>
  </r>
  <r>
    <x v="3"/>
    <x v="0"/>
    <x v="0"/>
    <x v="24"/>
    <x v="17"/>
    <x v="28"/>
    <x v="0"/>
    <x v="2"/>
    <x v="11"/>
    <x v="1483"/>
    <x v="4"/>
    <x v="0"/>
    <x v="1568"/>
  </r>
  <r>
    <x v="3"/>
    <x v="0"/>
    <x v="0"/>
    <x v="24"/>
    <x v="17"/>
    <x v="28"/>
    <x v="0"/>
    <x v="1"/>
    <x v="2"/>
    <x v="1484"/>
    <x v="1"/>
    <x v="0"/>
    <x v="1569"/>
  </r>
  <r>
    <x v="1"/>
    <x v="1"/>
    <x v="0"/>
    <x v="115"/>
    <x v="3"/>
    <x v="305"/>
    <x v="0"/>
    <x v="1"/>
    <x v="10"/>
    <x v="1485"/>
    <x v="8"/>
    <x v="2"/>
    <x v="1570"/>
  </r>
  <r>
    <x v="1"/>
    <x v="1"/>
    <x v="0"/>
    <x v="115"/>
    <x v="3"/>
    <x v="305"/>
    <x v="0"/>
    <x v="1"/>
    <x v="10"/>
    <x v="1414"/>
    <x v="0"/>
    <x v="2"/>
    <x v="1490"/>
  </r>
  <r>
    <x v="1"/>
    <x v="0"/>
    <x v="0"/>
    <x v="61"/>
    <x v="5"/>
    <x v="176"/>
    <x v="2"/>
    <x v="1"/>
    <x v="4"/>
    <x v="1070"/>
    <x v="1"/>
    <x v="2"/>
    <x v="1114"/>
  </r>
  <r>
    <x v="1"/>
    <x v="0"/>
    <x v="0"/>
    <x v="61"/>
    <x v="5"/>
    <x v="176"/>
    <x v="2"/>
    <x v="1"/>
    <x v="6"/>
    <x v="1486"/>
    <x v="4"/>
    <x v="2"/>
    <x v="1571"/>
  </r>
  <r>
    <x v="0"/>
    <x v="0"/>
    <x v="0"/>
    <x v="108"/>
    <x v="3"/>
    <x v="222"/>
    <x v="0"/>
    <x v="1"/>
    <x v="9"/>
    <x v="1487"/>
    <x v="0"/>
    <x v="2"/>
    <x v="1572"/>
  </r>
  <r>
    <x v="0"/>
    <x v="0"/>
    <x v="0"/>
    <x v="108"/>
    <x v="3"/>
    <x v="222"/>
    <x v="0"/>
    <x v="2"/>
    <x v="7"/>
    <x v="1103"/>
    <x v="2"/>
    <x v="2"/>
    <x v="1573"/>
  </r>
  <r>
    <x v="0"/>
    <x v="0"/>
    <x v="0"/>
    <x v="108"/>
    <x v="3"/>
    <x v="222"/>
    <x v="0"/>
    <x v="1"/>
    <x v="6"/>
    <x v="964"/>
    <x v="1"/>
    <x v="2"/>
    <x v="1574"/>
  </r>
  <r>
    <x v="1"/>
    <x v="1"/>
    <x v="0"/>
    <x v="8"/>
    <x v="1"/>
    <x v="34"/>
    <x v="1"/>
    <x v="1"/>
    <x v="4"/>
    <x v="966"/>
    <x v="1"/>
    <x v="0"/>
    <x v="1007"/>
  </r>
  <r>
    <x v="1"/>
    <x v="1"/>
    <x v="0"/>
    <x v="8"/>
    <x v="1"/>
    <x v="34"/>
    <x v="1"/>
    <x v="2"/>
    <x v="11"/>
    <x v="1488"/>
    <x v="0"/>
    <x v="0"/>
    <x v="1575"/>
  </r>
  <r>
    <x v="1"/>
    <x v="1"/>
    <x v="0"/>
    <x v="8"/>
    <x v="1"/>
    <x v="34"/>
    <x v="1"/>
    <x v="2"/>
    <x v="11"/>
    <x v="1489"/>
    <x v="2"/>
    <x v="0"/>
    <x v="1576"/>
  </r>
  <r>
    <x v="1"/>
    <x v="2"/>
    <x v="0"/>
    <x v="70"/>
    <x v="1"/>
    <x v="88"/>
    <x v="1"/>
    <x v="1"/>
    <x v="2"/>
    <x v="1490"/>
    <x v="8"/>
    <x v="0"/>
    <x v="1577"/>
  </r>
  <r>
    <x v="1"/>
    <x v="0"/>
    <x v="0"/>
    <x v="10"/>
    <x v="9"/>
    <x v="11"/>
    <x v="3"/>
    <x v="1"/>
    <x v="10"/>
    <x v="557"/>
    <x v="4"/>
    <x v="2"/>
    <x v="570"/>
  </r>
  <r>
    <x v="1"/>
    <x v="0"/>
    <x v="0"/>
    <x v="10"/>
    <x v="9"/>
    <x v="11"/>
    <x v="3"/>
    <x v="0"/>
    <x v="5"/>
    <x v="1491"/>
    <x v="0"/>
    <x v="2"/>
    <x v="1578"/>
  </r>
  <r>
    <x v="1"/>
    <x v="0"/>
    <x v="0"/>
    <x v="10"/>
    <x v="9"/>
    <x v="11"/>
    <x v="3"/>
    <x v="1"/>
    <x v="4"/>
    <x v="1492"/>
    <x v="0"/>
    <x v="2"/>
    <x v="1579"/>
  </r>
  <r>
    <x v="1"/>
    <x v="0"/>
    <x v="0"/>
    <x v="10"/>
    <x v="9"/>
    <x v="11"/>
    <x v="3"/>
    <x v="2"/>
    <x v="11"/>
    <x v="1493"/>
    <x v="3"/>
    <x v="2"/>
    <x v="1580"/>
  </r>
  <r>
    <x v="2"/>
    <x v="0"/>
    <x v="0"/>
    <x v="30"/>
    <x v="15"/>
    <x v="144"/>
    <x v="3"/>
    <x v="1"/>
    <x v="6"/>
    <x v="518"/>
    <x v="0"/>
    <x v="0"/>
    <x v="1581"/>
  </r>
  <r>
    <x v="0"/>
    <x v="0"/>
    <x v="0"/>
    <x v="108"/>
    <x v="3"/>
    <x v="222"/>
    <x v="0"/>
    <x v="1"/>
    <x v="8"/>
    <x v="1494"/>
    <x v="8"/>
    <x v="6"/>
    <x v="1582"/>
  </r>
  <r>
    <x v="0"/>
    <x v="0"/>
    <x v="0"/>
    <x v="108"/>
    <x v="3"/>
    <x v="222"/>
    <x v="0"/>
    <x v="1"/>
    <x v="10"/>
    <x v="1495"/>
    <x v="1"/>
    <x v="2"/>
    <x v="1583"/>
  </r>
  <r>
    <x v="1"/>
    <x v="2"/>
    <x v="0"/>
    <x v="12"/>
    <x v="5"/>
    <x v="14"/>
    <x v="2"/>
    <x v="1"/>
    <x v="10"/>
    <x v="559"/>
    <x v="0"/>
    <x v="2"/>
    <x v="572"/>
  </r>
  <r>
    <x v="1"/>
    <x v="2"/>
    <x v="0"/>
    <x v="12"/>
    <x v="5"/>
    <x v="14"/>
    <x v="2"/>
    <x v="1"/>
    <x v="6"/>
    <x v="869"/>
    <x v="1"/>
    <x v="2"/>
    <x v="1584"/>
  </r>
  <r>
    <x v="1"/>
    <x v="2"/>
    <x v="0"/>
    <x v="52"/>
    <x v="5"/>
    <x v="65"/>
    <x v="2"/>
    <x v="0"/>
    <x v="3"/>
    <x v="1496"/>
    <x v="0"/>
    <x v="4"/>
    <x v="1585"/>
  </r>
  <r>
    <x v="2"/>
    <x v="0"/>
    <x v="0"/>
    <x v="182"/>
    <x v="1"/>
    <x v="232"/>
    <x v="1"/>
    <x v="0"/>
    <x v="5"/>
    <x v="1497"/>
    <x v="0"/>
    <x v="0"/>
    <x v="1586"/>
  </r>
  <r>
    <x v="2"/>
    <x v="1"/>
    <x v="0"/>
    <x v="8"/>
    <x v="1"/>
    <x v="34"/>
    <x v="1"/>
    <x v="1"/>
    <x v="4"/>
    <x v="1498"/>
    <x v="6"/>
    <x v="0"/>
    <x v="1587"/>
  </r>
  <r>
    <x v="2"/>
    <x v="1"/>
    <x v="0"/>
    <x v="8"/>
    <x v="1"/>
    <x v="34"/>
    <x v="1"/>
    <x v="1"/>
    <x v="10"/>
    <x v="1427"/>
    <x v="0"/>
    <x v="0"/>
    <x v="1505"/>
  </r>
  <r>
    <x v="2"/>
    <x v="1"/>
    <x v="0"/>
    <x v="8"/>
    <x v="1"/>
    <x v="34"/>
    <x v="1"/>
    <x v="1"/>
    <x v="10"/>
    <x v="18"/>
    <x v="0"/>
    <x v="0"/>
    <x v="1588"/>
  </r>
  <r>
    <x v="0"/>
    <x v="2"/>
    <x v="0"/>
    <x v="5"/>
    <x v="5"/>
    <x v="6"/>
    <x v="2"/>
    <x v="1"/>
    <x v="10"/>
    <x v="1499"/>
    <x v="10"/>
    <x v="2"/>
    <x v="1589"/>
  </r>
  <r>
    <x v="0"/>
    <x v="2"/>
    <x v="0"/>
    <x v="5"/>
    <x v="5"/>
    <x v="6"/>
    <x v="2"/>
    <x v="2"/>
    <x v="7"/>
    <x v="1500"/>
    <x v="5"/>
    <x v="2"/>
    <x v="1590"/>
  </r>
  <r>
    <x v="2"/>
    <x v="2"/>
    <x v="0"/>
    <x v="12"/>
    <x v="5"/>
    <x v="14"/>
    <x v="2"/>
    <x v="1"/>
    <x v="8"/>
    <x v="1501"/>
    <x v="5"/>
    <x v="3"/>
    <x v="1591"/>
  </r>
  <r>
    <x v="1"/>
    <x v="0"/>
    <x v="0"/>
    <x v="12"/>
    <x v="5"/>
    <x v="14"/>
    <x v="2"/>
    <x v="2"/>
    <x v="11"/>
    <x v="1502"/>
    <x v="0"/>
    <x v="2"/>
    <x v="1592"/>
  </r>
  <r>
    <x v="1"/>
    <x v="0"/>
    <x v="0"/>
    <x v="10"/>
    <x v="9"/>
    <x v="105"/>
    <x v="3"/>
    <x v="1"/>
    <x v="6"/>
    <x v="1503"/>
    <x v="1"/>
    <x v="2"/>
    <x v="1593"/>
  </r>
  <r>
    <x v="1"/>
    <x v="0"/>
    <x v="0"/>
    <x v="70"/>
    <x v="1"/>
    <x v="188"/>
    <x v="1"/>
    <x v="0"/>
    <x v="0"/>
    <x v="1504"/>
    <x v="4"/>
    <x v="11"/>
    <x v="1594"/>
  </r>
  <r>
    <x v="1"/>
    <x v="0"/>
    <x v="0"/>
    <x v="70"/>
    <x v="1"/>
    <x v="188"/>
    <x v="1"/>
    <x v="1"/>
    <x v="8"/>
    <x v="1505"/>
    <x v="5"/>
    <x v="2"/>
    <x v="1595"/>
  </r>
  <r>
    <x v="1"/>
    <x v="0"/>
    <x v="0"/>
    <x v="70"/>
    <x v="1"/>
    <x v="188"/>
    <x v="1"/>
    <x v="0"/>
    <x v="0"/>
    <x v="1506"/>
    <x v="1"/>
    <x v="11"/>
    <x v="1596"/>
  </r>
  <r>
    <x v="1"/>
    <x v="2"/>
    <x v="0"/>
    <x v="244"/>
    <x v="17"/>
    <x v="302"/>
    <x v="0"/>
    <x v="1"/>
    <x v="14"/>
    <x v="1507"/>
    <x v="0"/>
    <x v="0"/>
    <x v="1597"/>
  </r>
  <r>
    <x v="1"/>
    <x v="2"/>
    <x v="0"/>
    <x v="244"/>
    <x v="17"/>
    <x v="302"/>
    <x v="0"/>
    <x v="1"/>
    <x v="2"/>
    <x v="1508"/>
    <x v="7"/>
    <x v="0"/>
    <x v="1598"/>
  </r>
  <r>
    <x v="1"/>
    <x v="2"/>
    <x v="0"/>
    <x v="244"/>
    <x v="17"/>
    <x v="302"/>
    <x v="0"/>
    <x v="0"/>
    <x v="5"/>
    <x v="1509"/>
    <x v="6"/>
    <x v="0"/>
    <x v="1599"/>
  </r>
  <r>
    <x v="1"/>
    <x v="2"/>
    <x v="0"/>
    <x v="244"/>
    <x v="17"/>
    <x v="302"/>
    <x v="0"/>
    <x v="1"/>
    <x v="2"/>
    <x v="759"/>
    <x v="0"/>
    <x v="0"/>
    <x v="785"/>
  </r>
  <r>
    <x v="1"/>
    <x v="0"/>
    <x v="0"/>
    <x v="247"/>
    <x v="3"/>
    <x v="306"/>
    <x v="0"/>
    <x v="1"/>
    <x v="8"/>
    <x v="1510"/>
    <x v="4"/>
    <x v="6"/>
    <x v="1600"/>
  </r>
  <r>
    <x v="1"/>
    <x v="0"/>
    <x v="0"/>
    <x v="247"/>
    <x v="3"/>
    <x v="306"/>
    <x v="0"/>
    <x v="1"/>
    <x v="8"/>
    <x v="1511"/>
    <x v="2"/>
    <x v="6"/>
    <x v="1601"/>
  </r>
  <r>
    <x v="1"/>
    <x v="1"/>
    <x v="0"/>
    <x v="61"/>
    <x v="5"/>
    <x v="176"/>
    <x v="2"/>
    <x v="1"/>
    <x v="14"/>
    <x v="1512"/>
    <x v="4"/>
    <x v="2"/>
    <x v="1602"/>
  </r>
  <r>
    <x v="1"/>
    <x v="1"/>
    <x v="0"/>
    <x v="61"/>
    <x v="5"/>
    <x v="176"/>
    <x v="2"/>
    <x v="1"/>
    <x v="8"/>
    <x v="1513"/>
    <x v="3"/>
    <x v="3"/>
    <x v="1603"/>
  </r>
  <r>
    <x v="0"/>
    <x v="1"/>
    <x v="0"/>
    <x v="22"/>
    <x v="10"/>
    <x v="36"/>
    <x v="2"/>
    <x v="1"/>
    <x v="4"/>
    <x v="1514"/>
    <x v="0"/>
    <x v="2"/>
    <x v="1604"/>
  </r>
  <r>
    <x v="0"/>
    <x v="1"/>
    <x v="0"/>
    <x v="22"/>
    <x v="10"/>
    <x v="36"/>
    <x v="2"/>
    <x v="2"/>
    <x v="11"/>
    <x v="1515"/>
    <x v="5"/>
    <x v="2"/>
    <x v="1605"/>
  </r>
  <r>
    <x v="1"/>
    <x v="1"/>
    <x v="0"/>
    <x v="248"/>
    <x v="39"/>
    <x v="307"/>
    <x v="3"/>
    <x v="1"/>
    <x v="8"/>
    <x v="1516"/>
    <x v="0"/>
    <x v="0"/>
    <x v="1606"/>
  </r>
  <r>
    <x v="1"/>
    <x v="1"/>
    <x v="0"/>
    <x v="248"/>
    <x v="39"/>
    <x v="307"/>
    <x v="3"/>
    <x v="1"/>
    <x v="4"/>
    <x v="1517"/>
    <x v="6"/>
    <x v="0"/>
    <x v="1607"/>
  </r>
  <r>
    <x v="1"/>
    <x v="1"/>
    <x v="0"/>
    <x v="248"/>
    <x v="39"/>
    <x v="307"/>
    <x v="3"/>
    <x v="1"/>
    <x v="6"/>
    <x v="1518"/>
    <x v="0"/>
    <x v="0"/>
    <x v="1608"/>
  </r>
  <r>
    <x v="1"/>
    <x v="1"/>
    <x v="0"/>
    <x v="248"/>
    <x v="39"/>
    <x v="307"/>
    <x v="3"/>
    <x v="1"/>
    <x v="2"/>
    <x v="974"/>
    <x v="7"/>
    <x v="0"/>
    <x v="1016"/>
  </r>
  <r>
    <x v="1"/>
    <x v="0"/>
    <x v="0"/>
    <x v="1"/>
    <x v="1"/>
    <x v="25"/>
    <x v="1"/>
    <x v="1"/>
    <x v="10"/>
    <x v="1519"/>
    <x v="6"/>
    <x v="0"/>
    <x v="1609"/>
  </r>
  <r>
    <x v="1"/>
    <x v="0"/>
    <x v="0"/>
    <x v="1"/>
    <x v="1"/>
    <x v="25"/>
    <x v="1"/>
    <x v="1"/>
    <x v="6"/>
    <x v="453"/>
    <x v="2"/>
    <x v="0"/>
    <x v="467"/>
  </r>
  <r>
    <x v="1"/>
    <x v="0"/>
    <x v="0"/>
    <x v="20"/>
    <x v="15"/>
    <x v="164"/>
    <x v="3"/>
    <x v="2"/>
    <x v="11"/>
    <x v="127"/>
    <x v="1"/>
    <x v="0"/>
    <x v="1610"/>
  </r>
  <r>
    <x v="1"/>
    <x v="0"/>
    <x v="0"/>
    <x v="20"/>
    <x v="15"/>
    <x v="164"/>
    <x v="3"/>
    <x v="1"/>
    <x v="4"/>
    <x v="1520"/>
    <x v="7"/>
    <x v="0"/>
    <x v="1611"/>
  </r>
  <r>
    <x v="1"/>
    <x v="1"/>
    <x v="0"/>
    <x v="47"/>
    <x v="31"/>
    <x v="117"/>
    <x v="3"/>
    <x v="1"/>
    <x v="10"/>
    <x v="1521"/>
    <x v="0"/>
    <x v="0"/>
    <x v="1612"/>
  </r>
  <r>
    <x v="1"/>
    <x v="1"/>
    <x v="0"/>
    <x v="47"/>
    <x v="31"/>
    <x v="117"/>
    <x v="3"/>
    <x v="1"/>
    <x v="8"/>
    <x v="1522"/>
    <x v="1"/>
    <x v="0"/>
    <x v="1613"/>
  </r>
  <r>
    <x v="1"/>
    <x v="1"/>
    <x v="0"/>
    <x v="158"/>
    <x v="6"/>
    <x v="201"/>
    <x v="2"/>
    <x v="1"/>
    <x v="10"/>
    <x v="1523"/>
    <x v="4"/>
    <x v="0"/>
    <x v="1614"/>
  </r>
  <r>
    <x v="1"/>
    <x v="1"/>
    <x v="0"/>
    <x v="158"/>
    <x v="6"/>
    <x v="201"/>
    <x v="2"/>
    <x v="2"/>
    <x v="11"/>
    <x v="1524"/>
    <x v="5"/>
    <x v="0"/>
    <x v="1615"/>
  </r>
  <r>
    <x v="1"/>
    <x v="1"/>
    <x v="0"/>
    <x v="158"/>
    <x v="6"/>
    <x v="201"/>
    <x v="2"/>
    <x v="1"/>
    <x v="8"/>
    <x v="1525"/>
    <x v="8"/>
    <x v="0"/>
    <x v="1616"/>
  </r>
  <r>
    <x v="1"/>
    <x v="1"/>
    <x v="0"/>
    <x v="158"/>
    <x v="6"/>
    <x v="201"/>
    <x v="2"/>
    <x v="2"/>
    <x v="7"/>
    <x v="283"/>
    <x v="1"/>
    <x v="0"/>
    <x v="1617"/>
  </r>
  <r>
    <x v="1"/>
    <x v="1"/>
    <x v="0"/>
    <x v="249"/>
    <x v="6"/>
    <x v="308"/>
    <x v="2"/>
    <x v="2"/>
    <x v="7"/>
    <x v="1526"/>
    <x v="1"/>
    <x v="0"/>
    <x v="1618"/>
  </r>
  <r>
    <x v="1"/>
    <x v="1"/>
    <x v="0"/>
    <x v="249"/>
    <x v="6"/>
    <x v="308"/>
    <x v="2"/>
    <x v="2"/>
    <x v="7"/>
    <x v="1527"/>
    <x v="0"/>
    <x v="0"/>
    <x v="1619"/>
  </r>
  <r>
    <x v="1"/>
    <x v="1"/>
    <x v="0"/>
    <x v="249"/>
    <x v="6"/>
    <x v="308"/>
    <x v="2"/>
    <x v="2"/>
    <x v="11"/>
    <x v="1528"/>
    <x v="2"/>
    <x v="0"/>
    <x v="1620"/>
  </r>
  <r>
    <x v="1"/>
    <x v="0"/>
    <x v="0"/>
    <x v="20"/>
    <x v="15"/>
    <x v="164"/>
    <x v="3"/>
    <x v="1"/>
    <x v="10"/>
    <x v="1529"/>
    <x v="7"/>
    <x v="0"/>
    <x v="1621"/>
  </r>
  <r>
    <x v="2"/>
    <x v="0"/>
    <x v="0"/>
    <x v="6"/>
    <x v="6"/>
    <x v="7"/>
    <x v="2"/>
    <x v="0"/>
    <x v="1"/>
    <x v="1530"/>
    <x v="8"/>
    <x v="0"/>
    <x v="1622"/>
  </r>
  <r>
    <x v="2"/>
    <x v="0"/>
    <x v="0"/>
    <x v="6"/>
    <x v="6"/>
    <x v="7"/>
    <x v="2"/>
    <x v="1"/>
    <x v="6"/>
    <x v="1531"/>
    <x v="4"/>
    <x v="0"/>
    <x v="1623"/>
  </r>
  <r>
    <x v="1"/>
    <x v="1"/>
    <x v="0"/>
    <x v="12"/>
    <x v="5"/>
    <x v="16"/>
    <x v="2"/>
    <x v="1"/>
    <x v="4"/>
    <x v="1532"/>
    <x v="0"/>
    <x v="2"/>
    <x v="1624"/>
  </r>
  <r>
    <x v="1"/>
    <x v="2"/>
    <x v="0"/>
    <x v="250"/>
    <x v="41"/>
    <x v="309"/>
    <x v="2"/>
    <x v="1"/>
    <x v="6"/>
    <x v="1533"/>
    <x v="1"/>
    <x v="0"/>
    <x v="1625"/>
  </r>
  <r>
    <x v="2"/>
    <x v="2"/>
    <x v="0"/>
    <x v="20"/>
    <x v="15"/>
    <x v="23"/>
    <x v="3"/>
    <x v="1"/>
    <x v="4"/>
    <x v="1534"/>
    <x v="8"/>
    <x v="0"/>
    <x v="1626"/>
  </r>
  <r>
    <x v="2"/>
    <x v="2"/>
    <x v="0"/>
    <x v="20"/>
    <x v="15"/>
    <x v="23"/>
    <x v="3"/>
    <x v="2"/>
    <x v="7"/>
    <x v="1535"/>
    <x v="1"/>
    <x v="0"/>
    <x v="1627"/>
  </r>
  <r>
    <x v="2"/>
    <x v="2"/>
    <x v="0"/>
    <x v="20"/>
    <x v="15"/>
    <x v="23"/>
    <x v="3"/>
    <x v="1"/>
    <x v="8"/>
    <x v="1536"/>
    <x v="5"/>
    <x v="2"/>
    <x v="1628"/>
  </r>
  <r>
    <x v="1"/>
    <x v="0"/>
    <x v="0"/>
    <x v="49"/>
    <x v="1"/>
    <x v="58"/>
    <x v="1"/>
    <x v="0"/>
    <x v="5"/>
    <x v="1537"/>
    <x v="2"/>
    <x v="0"/>
    <x v="1629"/>
  </r>
  <r>
    <x v="0"/>
    <x v="0"/>
    <x v="0"/>
    <x v="61"/>
    <x v="5"/>
    <x v="176"/>
    <x v="2"/>
    <x v="1"/>
    <x v="13"/>
    <x v="1492"/>
    <x v="4"/>
    <x v="2"/>
    <x v="1630"/>
  </r>
  <r>
    <x v="0"/>
    <x v="0"/>
    <x v="0"/>
    <x v="61"/>
    <x v="5"/>
    <x v="176"/>
    <x v="2"/>
    <x v="1"/>
    <x v="10"/>
    <x v="1538"/>
    <x v="1"/>
    <x v="2"/>
    <x v="1631"/>
  </r>
  <r>
    <x v="1"/>
    <x v="2"/>
    <x v="0"/>
    <x v="109"/>
    <x v="4"/>
    <x v="310"/>
    <x v="1"/>
    <x v="0"/>
    <x v="5"/>
    <x v="1539"/>
    <x v="7"/>
    <x v="0"/>
    <x v="1632"/>
  </r>
  <r>
    <x v="0"/>
    <x v="0"/>
    <x v="0"/>
    <x v="10"/>
    <x v="9"/>
    <x v="63"/>
    <x v="3"/>
    <x v="1"/>
    <x v="8"/>
    <x v="1540"/>
    <x v="7"/>
    <x v="6"/>
    <x v="1633"/>
  </r>
  <r>
    <x v="0"/>
    <x v="0"/>
    <x v="0"/>
    <x v="10"/>
    <x v="9"/>
    <x v="63"/>
    <x v="3"/>
    <x v="1"/>
    <x v="14"/>
    <x v="1541"/>
    <x v="3"/>
    <x v="2"/>
    <x v="1634"/>
  </r>
  <r>
    <x v="0"/>
    <x v="0"/>
    <x v="0"/>
    <x v="10"/>
    <x v="9"/>
    <x v="63"/>
    <x v="3"/>
    <x v="2"/>
    <x v="11"/>
    <x v="1542"/>
    <x v="0"/>
    <x v="2"/>
    <x v="1635"/>
  </r>
  <r>
    <x v="2"/>
    <x v="1"/>
    <x v="0"/>
    <x v="1"/>
    <x v="1"/>
    <x v="13"/>
    <x v="1"/>
    <x v="2"/>
    <x v="7"/>
    <x v="1543"/>
    <x v="3"/>
    <x v="2"/>
    <x v="1636"/>
  </r>
  <r>
    <x v="2"/>
    <x v="1"/>
    <x v="0"/>
    <x v="1"/>
    <x v="1"/>
    <x v="13"/>
    <x v="1"/>
    <x v="1"/>
    <x v="10"/>
    <x v="1544"/>
    <x v="3"/>
    <x v="0"/>
    <x v="1637"/>
  </r>
  <r>
    <x v="2"/>
    <x v="1"/>
    <x v="0"/>
    <x v="1"/>
    <x v="1"/>
    <x v="13"/>
    <x v="1"/>
    <x v="2"/>
    <x v="11"/>
    <x v="1545"/>
    <x v="3"/>
    <x v="0"/>
    <x v="1638"/>
  </r>
  <r>
    <x v="2"/>
    <x v="1"/>
    <x v="0"/>
    <x v="251"/>
    <x v="26"/>
    <x v="311"/>
    <x v="2"/>
    <x v="2"/>
    <x v="7"/>
    <x v="1546"/>
    <x v="3"/>
    <x v="0"/>
    <x v="1639"/>
  </r>
  <r>
    <x v="1"/>
    <x v="1"/>
    <x v="0"/>
    <x v="22"/>
    <x v="10"/>
    <x v="26"/>
    <x v="2"/>
    <x v="0"/>
    <x v="5"/>
    <x v="1547"/>
    <x v="3"/>
    <x v="7"/>
    <x v="1640"/>
  </r>
  <r>
    <x v="1"/>
    <x v="1"/>
    <x v="0"/>
    <x v="22"/>
    <x v="10"/>
    <x v="26"/>
    <x v="2"/>
    <x v="1"/>
    <x v="10"/>
    <x v="1548"/>
    <x v="1"/>
    <x v="2"/>
    <x v="1641"/>
  </r>
  <r>
    <x v="0"/>
    <x v="0"/>
    <x v="0"/>
    <x v="193"/>
    <x v="17"/>
    <x v="244"/>
    <x v="0"/>
    <x v="0"/>
    <x v="3"/>
    <x v="1549"/>
    <x v="3"/>
    <x v="0"/>
    <x v="1642"/>
  </r>
  <r>
    <x v="1"/>
    <x v="0"/>
    <x v="0"/>
    <x v="46"/>
    <x v="24"/>
    <x v="55"/>
    <x v="3"/>
    <x v="0"/>
    <x v="5"/>
    <x v="291"/>
    <x v="2"/>
    <x v="2"/>
    <x v="1643"/>
  </r>
  <r>
    <x v="1"/>
    <x v="0"/>
    <x v="0"/>
    <x v="46"/>
    <x v="24"/>
    <x v="55"/>
    <x v="3"/>
    <x v="0"/>
    <x v="5"/>
    <x v="1550"/>
    <x v="0"/>
    <x v="2"/>
    <x v="1644"/>
  </r>
  <r>
    <x v="1"/>
    <x v="1"/>
    <x v="0"/>
    <x v="1"/>
    <x v="1"/>
    <x v="62"/>
    <x v="1"/>
    <x v="0"/>
    <x v="3"/>
    <x v="1551"/>
    <x v="1"/>
    <x v="2"/>
    <x v="1645"/>
  </r>
  <r>
    <x v="3"/>
    <x v="0"/>
    <x v="0"/>
    <x v="4"/>
    <x v="4"/>
    <x v="59"/>
    <x v="1"/>
    <x v="1"/>
    <x v="2"/>
    <x v="1552"/>
    <x v="0"/>
    <x v="0"/>
    <x v="1646"/>
  </r>
  <r>
    <x v="3"/>
    <x v="0"/>
    <x v="0"/>
    <x v="4"/>
    <x v="4"/>
    <x v="59"/>
    <x v="1"/>
    <x v="1"/>
    <x v="6"/>
    <x v="1553"/>
    <x v="0"/>
    <x v="0"/>
    <x v="1647"/>
  </r>
  <r>
    <x v="0"/>
    <x v="0"/>
    <x v="0"/>
    <x v="1"/>
    <x v="1"/>
    <x v="1"/>
    <x v="1"/>
    <x v="1"/>
    <x v="2"/>
    <x v="739"/>
    <x v="0"/>
    <x v="0"/>
    <x v="761"/>
  </r>
  <r>
    <x v="1"/>
    <x v="0"/>
    <x v="0"/>
    <x v="22"/>
    <x v="10"/>
    <x v="36"/>
    <x v="2"/>
    <x v="1"/>
    <x v="9"/>
    <x v="1554"/>
    <x v="0"/>
    <x v="3"/>
    <x v="1648"/>
  </r>
  <r>
    <x v="1"/>
    <x v="0"/>
    <x v="0"/>
    <x v="22"/>
    <x v="10"/>
    <x v="36"/>
    <x v="2"/>
    <x v="0"/>
    <x v="5"/>
    <x v="1555"/>
    <x v="0"/>
    <x v="7"/>
    <x v="1649"/>
  </r>
  <r>
    <x v="1"/>
    <x v="1"/>
    <x v="0"/>
    <x v="22"/>
    <x v="10"/>
    <x v="36"/>
    <x v="2"/>
    <x v="1"/>
    <x v="9"/>
    <x v="1556"/>
    <x v="5"/>
    <x v="3"/>
    <x v="1650"/>
  </r>
  <r>
    <x v="1"/>
    <x v="1"/>
    <x v="0"/>
    <x v="22"/>
    <x v="10"/>
    <x v="36"/>
    <x v="2"/>
    <x v="1"/>
    <x v="13"/>
    <x v="1512"/>
    <x v="4"/>
    <x v="2"/>
    <x v="1651"/>
  </r>
  <r>
    <x v="1"/>
    <x v="1"/>
    <x v="0"/>
    <x v="22"/>
    <x v="10"/>
    <x v="36"/>
    <x v="2"/>
    <x v="0"/>
    <x v="1"/>
    <x v="1557"/>
    <x v="1"/>
    <x v="4"/>
    <x v="1652"/>
  </r>
  <r>
    <x v="1"/>
    <x v="1"/>
    <x v="0"/>
    <x v="22"/>
    <x v="10"/>
    <x v="36"/>
    <x v="2"/>
    <x v="1"/>
    <x v="10"/>
    <x v="1170"/>
    <x v="7"/>
    <x v="2"/>
    <x v="1653"/>
  </r>
  <r>
    <x v="1"/>
    <x v="0"/>
    <x v="0"/>
    <x v="252"/>
    <x v="21"/>
    <x v="312"/>
    <x v="1"/>
    <x v="1"/>
    <x v="8"/>
    <x v="1558"/>
    <x v="12"/>
    <x v="6"/>
    <x v="1654"/>
  </r>
  <r>
    <x v="1"/>
    <x v="0"/>
    <x v="0"/>
    <x v="252"/>
    <x v="21"/>
    <x v="312"/>
    <x v="1"/>
    <x v="0"/>
    <x v="5"/>
    <x v="1559"/>
    <x v="4"/>
    <x v="2"/>
    <x v="1655"/>
  </r>
  <r>
    <x v="1"/>
    <x v="0"/>
    <x v="0"/>
    <x v="252"/>
    <x v="21"/>
    <x v="312"/>
    <x v="1"/>
    <x v="0"/>
    <x v="5"/>
    <x v="1560"/>
    <x v="7"/>
    <x v="2"/>
    <x v="1656"/>
  </r>
  <r>
    <x v="0"/>
    <x v="2"/>
    <x v="0"/>
    <x v="253"/>
    <x v="3"/>
    <x v="313"/>
    <x v="0"/>
    <x v="2"/>
    <x v="7"/>
    <x v="1561"/>
    <x v="1"/>
    <x v="2"/>
    <x v="1657"/>
  </r>
  <r>
    <x v="0"/>
    <x v="1"/>
    <x v="0"/>
    <x v="203"/>
    <x v="32"/>
    <x v="256"/>
    <x v="0"/>
    <x v="1"/>
    <x v="10"/>
    <x v="783"/>
    <x v="5"/>
    <x v="0"/>
    <x v="812"/>
  </r>
  <r>
    <x v="1"/>
    <x v="0"/>
    <x v="0"/>
    <x v="138"/>
    <x v="24"/>
    <x v="177"/>
    <x v="3"/>
    <x v="2"/>
    <x v="7"/>
    <x v="1562"/>
    <x v="0"/>
    <x v="10"/>
    <x v="1658"/>
  </r>
  <r>
    <x v="3"/>
    <x v="2"/>
    <x v="0"/>
    <x v="254"/>
    <x v="26"/>
    <x v="314"/>
    <x v="2"/>
    <x v="2"/>
    <x v="7"/>
    <x v="1563"/>
    <x v="8"/>
    <x v="0"/>
    <x v="1659"/>
  </r>
  <r>
    <x v="3"/>
    <x v="2"/>
    <x v="0"/>
    <x v="254"/>
    <x v="26"/>
    <x v="314"/>
    <x v="2"/>
    <x v="0"/>
    <x v="3"/>
    <x v="1564"/>
    <x v="7"/>
    <x v="0"/>
    <x v="1660"/>
  </r>
  <r>
    <x v="1"/>
    <x v="1"/>
    <x v="0"/>
    <x v="53"/>
    <x v="3"/>
    <x v="233"/>
    <x v="0"/>
    <x v="0"/>
    <x v="1"/>
    <x v="718"/>
    <x v="1"/>
    <x v="2"/>
    <x v="1661"/>
  </r>
  <r>
    <x v="1"/>
    <x v="1"/>
    <x v="0"/>
    <x v="89"/>
    <x v="5"/>
    <x v="110"/>
    <x v="2"/>
    <x v="2"/>
    <x v="15"/>
    <x v="1565"/>
    <x v="1"/>
    <x v="10"/>
    <x v="1662"/>
  </r>
  <r>
    <x v="1"/>
    <x v="1"/>
    <x v="0"/>
    <x v="89"/>
    <x v="5"/>
    <x v="110"/>
    <x v="2"/>
    <x v="1"/>
    <x v="10"/>
    <x v="1566"/>
    <x v="3"/>
    <x v="2"/>
    <x v="1663"/>
  </r>
  <r>
    <x v="2"/>
    <x v="0"/>
    <x v="0"/>
    <x v="255"/>
    <x v="29"/>
    <x v="315"/>
    <x v="3"/>
    <x v="1"/>
    <x v="6"/>
    <x v="1567"/>
    <x v="2"/>
    <x v="0"/>
    <x v="1664"/>
  </r>
  <r>
    <x v="0"/>
    <x v="1"/>
    <x v="0"/>
    <x v="185"/>
    <x v="32"/>
    <x v="235"/>
    <x v="0"/>
    <x v="1"/>
    <x v="9"/>
    <x v="1568"/>
    <x v="3"/>
    <x v="0"/>
    <x v="1665"/>
  </r>
  <r>
    <x v="1"/>
    <x v="1"/>
    <x v="0"/>
    <x v="35"/>
    <x v="3"/>
    <x v="43"/>
    <x v="0"/>
    <x v="1"/>
    <x v="2"/>
    <x v="1569"/>
    <x v="1"/>
    <x v="2"/>
    <x v="1666"/>
  </r>
  <r>
    <x v="1"/>
    <x v="1"/>
    <x v="0"/>
    <x v="35"/>
    <x v="3"/>
    <x v="43"/>
    <x v="0"/>
    <x v="0"/>
    <x v="5"/>
    <x v="1570"/>
    <x v="4"/>
    <x v="2"/>
    <x v="1667"/>
  </r>
  <r>
    <x v="1"/>
    <x v="1"/>
    <x v="0"/>
    <x v="35"/>
    <x v="3"/>
    <x v="43"/>
    <x v="0"/>
    <x v="1"/>
    <x v="9"/>
    <x v="1571"/>
    <x v="7"/>
    <x v="2"/>
    <x v="1668"/>
  </r>
  <r>
    <x v="1"/>
    <x v="1"/>
    <x v="0"/>
    <x v="35"/>
    <x v="3"/>
    <x v="43"/>
    <x v="0"/>
    <x v="1"/>
    <x v="10"/>
    <x v="128"/>
    <x v="0"/>
    <x v="2"/>
    <x v="130"/>
  </r>
  <r>
    <x v="1"/>
    <x v="1"/>
    <x v="0"/>
    <x v="256"/>
    <x v="0"/>
    <x v="316"/>
    <x v="0"/>
    <x v="0"/>
    <x v="1"/>
    <x v="1572"/>
    <x v="7"/>
    <x v="0"/>
    <x v="1669"/>
  </r>
  <r>
    <x v="0"/>
    <x v="1"/>
    <x v="0"/>
    <x v="52"/>
    <x v="5"/>
    <x v="65"/>
    <x v="2"/>
    <x v="1"/>
    <x v="2"/>
    <x v="110"/>
    <x v="4"/>
    <x v="2"/>
    <x v="1670"/>
  </r>
  <r>
    <x v="0"/>
    <x v="1"/>
    <x v="0"/>
    <x v="52"/>
    <x v="5"/>
    <x v="65"/>
    <x v="2"/>
    <x v="0"/>
    <x v="5"/>
    <x v="1573"/>
    <x v="0"/>
    <x v="7"/>
    <x v="1671"/>
  </r>
  <r>
    <x v="1"/>
    <x v="0"/>
    <x v="0"/>
    <x v="4"/>
    <x v="4"/>
    <x v="60"/>
    <x v="1"/>
    <x v="2"/>
    <x v="11"/>
    <x v="26"/>
    <x v="1"/>
    <x v="0"/>
    <x v="26"/>
  </r>
  <r>
    <x v="0"/>
    <x v="2"/>
    <x v="0"/>
    <x v="176"/>
    <x v="40"/>
    <x v="225"/>
    <x v="3"/>
    <x v="1"/>
    <x v="10"/>
    <x v="1574"/>
    <x v="5"/>
    <x v="0"/>
    <x v="1672"/>
  </r>
  <r>
    <x v="0"/>
    <x v="2"/>
    <x v="0"/>
    <x v="176"/>
    <x v="40"/>
    <x v="225"/>
    <x v="3"/>
    <x v="0"/>
    <x v="5"/>
    <x v="1015"/>
    <x v="0"/>
    <x v="0"/>
    <x v="1673"/>
  </r>
  <r>
    <x v="3"/>
    <x v="1"/>
    <x v="0"/>
    <x v="1"/>
    <x v="1"/>
    <x v="25"/>
    <x v="1"/>
    <x v="0"/>
    <x v="1"/>
    <x v="1575"/>
    <x v="1"/>
    <x v="2"/>
    <x v="1674"/>
  </r>
  <r>
    <x v="3"/>
    <x v="1"/>
    <x v="0"/>
    <x v="1"/>
    <x v="1"/>
    <x v="25"/>
    <x v="1"/>
    <x v="1"/>
    <x v="8"/>
    <x v="1576"/>
    <x v="0"/>
    <x v="2"/>
    <x v="1675"/>
  </r>
  <r>
    <x v="0"/>
    <x v="0"/>
    <x v="0"/>
    <x v="257"/>
    <x v="14"/>
    <x v="317"/>
    <x v="2"/>
    <x v="1"/>
    <x v="4"/>
    <x v="1577"/>
    <x v="7"/>
    <x v="0"/>
    <x v="1676"/>
  </r>
  <r>
    <x v="0"/>
    <x v="0"/>
    <x v="0"/>
    <x v="257"/>
    <x v="14"/>
    <x v="317"/>
    <x v="2"/>
    <x v="2"/>
    <x v="11"/>
    <x v="1578"/>
    <x v="2"/>
    <x v="0"/>
    <x v="1677"/>
  </r>
  <r>
    <x v="0"/>
    <x v="0"/>
    <x v="0"/>
    <x v="257"/>
    <x v="14"/>
    <x v="317"/>
    <x v="2"/>
    <x v="1"/>
    <x v="10"/>
    <x v="1579"/>
    <x v="2"/>
    <x v="0"/>
    <x v="1678"/>
  </r>
  <r>
    <x v="0"/>
    <x v="0"/>
    <x v="0"/>
    <x v="257"/>
    <x v="14"/>
    <x v="317"/>
    <x v="2"/>
    <x v="1"/>
    <x v="12"/>
    <x v="1580"/>
    <x v="3"/>
    <x v="0"/>
    <x v="1679"/>
  </r>
  <r>
    <x v="0"/>
    <x v="0"/>
    <x v="0"/>
    <x v="257"/>
    <x v="14"/>
    <x v="317"/>
    <x v="2"/>
    <x v="1"/>
    <x v="10"/>
    <x v="615"/>
    <x v="0"/>
    <x v="0"/>
    <x v="629"/>
  </r>
  <r>
    <x v="0"/>
    <x v="0"/>
    <x v="0"/>
    <x v="257"/>
    <x v="14"/>
    <x v="317"/>
    <x v="2"/>
    <x v="1"/>
    <x v="4"/>
    <x v="1581"/>
    <x v="2"/>
    <x v="0"/>
    <x v="1680"/>
  </r>
  <r>
    <x v="1"/>
    <x v="1"/>
    <x v="0"/>
    <x v="1"/>
    <x v="1"/>
    <x v="3"/>
    <x v="1"/>
    <x v="1"/>
    <x v="6"/>
    <x v="1582"/>
    <x v="1"/>
    <x v="0"/>
    <x v="1681"/>
  </r>
  <r>
    <x v="0"/>
    <x v="1"/>
    <x v="0"/>
    <x v="12"/>
    <x v="5"/>
    <x v="16"/>
    <x v="2"/>
    <x v="1"/>
    <x v="4"/>
    <x v="1583"/>
    <x v="2"/>
    <x v="2"/>
    <x v="1682"/>
  </r>
  <r>
    <x v="0"/>
    <x v="1"/>
    <x v="0"/>
    <x v="12"/>
    <x v="5"/>
    <x v="16"/>
    <x v="2"/>
    <x v="1"/>
    <x v="8"/>
    <x v="1353"/>
    <x v="4"/>
    <x v="3"/>
    <x v="1683"/>
  </r>
  <r>
    <x v="2"/>
    <x v="1"/>
    <x v="0"/>
    <x v="39"/>
    <x v="29"/>
    <x v="318"/>
    <x v="3"/>
    <x v="1"/>
    <x v="9"/>
    <x v="1584"/>
    <x v="0"/>
    <x v="0"/>
    <x v="1684"/>
  </r>
  <r>
    <x v="2"/>
    <x v="1"/>
    <x v="0"/>
    <x v="39"/>
    <x v="29"/>
    <x v="318"/>
    <x v="3"/>
    <x v="2"/>
    <x v="7"/>
    <x v="1585"/>
    <x v="7"/>
    <x v="0"/>
    <x v="1685"/>
  </r>
  <r>
    <x v="2"/>
    <x v="0"/>
    <x v="0"/>
    <x v="20"/>
    <x v="15"/>
    <x v="29"/>
    <x v="3"/>
    <x v="0"/>
    <x v="0"/>
    <x v="1586"/>
    <x v="0"/>
    <x v="2"/>
    <x v="1686"/>
  </r>
  <r>
    <x v="2"/>
    <x v="0"/>
    <x v="0"/>
    <x v="20"/>
    <x v="15"/>
    <x v="29"/>
    <x v="3"/>
    <x v="2"/>
    <x v="7"/>
    <x v="664"/>
    <x v="4"/>
    <x v="0"/>
    <x v="1006"/>
  </r>
  <r>
    <x v="3"/>
    <x v="0"/>
    <x v="0"/>
    <x v="52"/>
    <x v="5"/>
    <x v="65"/>
    <x v="2"/>
    <x v="1"/>
    <x v="4"/>
    <x v="1587"/>
    <x v="4"/>
    <x v="2"/>
    <x v="1687"/>
  </r>
  <r>
    <x v="1"/>
    <x v="1"/>
    <x v="0"/>
    <x v="34"/>
    <x v="22"/>
    <x v="42"/>
    <x v="1"/>
    <x v="0"/>
    <x v="3"/>
    <x v="1588"/>
    <x v="2"/>
    <x v="5"/>
    <x v="1688"/>
  </r>
  <r>
    <x v="1"/>
    <x v="1"/>
    <x v="0"/>
    <x v="34"/>
    <x v="22"/>
    <x v="42"/>
    <x v="1"/>
    <x v="0"/>
    <x v="5"/>
    <x v="1589"/>
    <x v="1"/>
    <x v="2"/>
    <x v="1689"/>
  </r>
  <r>
    <x v="3"/>
    <x v="1"/>
    <x v="0"/>
    <x v="46"/>
    <x v="24"/>
    <x v="55"/>
    <x v="3"/>
    <x v="2"/>
    <x v="7"/>
    <x v="1590"/>
    <x v="1"/>
    <x v="10"/>
    <x v="1690"/>
  </r>
  <r>
    <x v="2"/>
    <x v="1"/>
    <x v="0"/>
    <x v="0"/>
    <x v="33"/>
    <x v="319"/>
    <x v="1"/>
    <x v="0"/>
    <x v="5"/>
    <x v="1591"/>
    <x v="2"/>
    <x v="0"/>
    <x v="1691"/>
  </r>
  <r>
    <x v="1"/>
    <x v="2"/>
    <x v="0"/>
    <x v="10"/>
    <x v="9"/>
    <x v="105"/>
    <x v="3"/>
    <x v="1"/>
    <x v="10"/>
    <x v="276"/>
    <x v="5"/>
    <x v="2"/>
    <x v="282"/>
  </r>
  <r>
    <x v="1"/>
    <x v="2"/>
    <x v="0"/>
    <x v="10"/>
    <x v="9"/>
    <x v="105"/>
    <x v="3"/>
    <x v="1"/>
    <x v="4"/>
    <x v="1592"/>
    <x v="0"/>
    <x v="2"/>
    <x v="1692"/>
  </r>
  <r>
    <x v="0"/>
    <x v="0"/>
    <x v="0"/>
    <x v="4"/>
    <x v="4"/>
    <x v="5"/>
    <x v="1"/>
    <x v="1"/>
    <x v="10"/>
    <x v="90"/>
    <x v="7"/>
    <x v="0"/>
    <x v="90"/>
  </r>
  <r>
    <x v="1"/>
    <x v="1"/>
    <x v="0"/>
    <x v="8"/>
    <x v="1"/>
    <x v="34"/>
    <x v="1"/>
    <x v="1"/>
    <x v="6"/>
    <x v="1593"/>
    <x v="2"/>
    <x v="0"/>
    <x v="1693"/>
  </r>
  <r>
    <x v="1"/>
    <x v="1"/>
    <x v="0"/>
    <x v="8"/>
    <x v="1"/>
    <x v="34"/>
    <x v="1"/>
    <x v="0"/>
    <x v="1"/>
    <x v="476"/>
    <x v="0"/>
    <x v="2"/>
    <x v="490"/>
  </r>
  <r>
    <x v="1"/>
    <x v="1"/>
    <x v="0"/>
    <x v="8"/>
    <x v="1"/>
    <x v="34"/>
    <x v="1"/>
    <x v="0"/>
    <x v="3"/>
    <x v="1594"/>
    <x v="7"/>
    <x v="2"/>
    <x v="1694"/>
  </r>
  <r>
    <x v="1"/>
    <x v="0"/>
    <x v="0"/>
    <x v="258"/>
    <x v="4"/>
    <x v="320"/>
    <x v="1"/>
    <x v="0"/>
    <x v="3"/>
    <x v="554"/>
    <x v="7"/>
    <x v="0"/>
    <x v="1695"/>
  </r>
  <r>
    <x v="1"/>
    <x v="2"/>
    <x v="0"/>
    <x v="38"/>
    <x v="24"/>
    <x v="47"/>
    <x v="3"/>
    <x v="1"/>
    <x v="10"/>
    <x v="1595"/>
    <x v="0"/>
    <x v="2"/>
    <x v="1696"/>
  </r>
  <r>
    <x v="1"/>
    <x v="0"/>
    <x v="0"/>
    <x v="85"/>
    <x v="15"/>
    <x v="254"/>
    <x v="3"/>
    <x v="0"/>
    <x v="0"/>
    <x v="1596"/>
    <x v="7"/>
    <x v="2"/>
    <x v="1697"/>
  </r>
  <r>
    <x v="1"/>
    <x v="0"/>
    <x v="0"/>
    <x v="52"/>
    <x v="5"/>
    <x v="65"/>
    <x v="2"/>
    <x v="2"/>
    <x v="7"/>
    <x v="549"/>
    <x v="1"/>
    <x v="2"/>
    <x v="1698"/>
  </r>
  <r>
    <x v="1"/>
    <x v="0"/>
    <x v="0"/>
    <x v="1"/>
    <x v="1"/>
    <x v="13"/>
    <x v="1"/>
    <x v="0"/>
    <x v="1"/>
    <x v="1597"/>
    <x v="4"/>
    <x v="2"/>
    <x v="1699"/>
  </r>
  <r>
    <x v="1"/>
    <x v="0"/>
    <x v="0"/>
    <x v="1"/>
    <x v="1"/>
    <x v="13"/>
    <x v="1"/>
    <x v="2"/>
    <x v="7"/>
    <x v="214"/>
    <x v="1"/>
    <x v="2"/>
    <x v="216"/>
  </r>
  <r>
    <x v="1"/>
    <x v="1"/>
    <x v="0"/>
    <x v="108"/>
    <x v="2"/>
    <x v="133"/>
    <x v="0"/>
    <x v="1"/>
    <x v="8"/>
    <x v="1598"/>
    <x v="6"/>
    <x v="6"/>
    <x v="1700"/>
  </r>
  <r>
    <x v="3"/>
    <x v="0"/>
    <x v="0"/>
    <x v="20"/>
    <x v="15"/>
    <x v="164"/>
    <x v="3"/>
    <x v="1"/>
    <x v="12"/>
    <x v="1599"/>
    <x v="1"/>
    <x v="0"/>
    <x v="1701"/>
  </r>
  <r>
    <x v="3"/>
    <x v="0"/>
    <x v="0"/>
    <x v="20"/>
    <x v="15"/>
    <x v="164"/>
    <x v="3"/>
    <x v="0"/>
    <x v="1"/>
    <x v="1600"/>
    <x v="3"/>
    <x v="9"/>
    <x v="1702"/>
  </r>
  <r>
    <x v="3"/>
    <x v="0"/>
    <x v="0"/>
    <x v="20"/>
    <x v="15"/>
    <x v="164"/>
    <x v="3"/>
    <x v="1"/>
    <x v="4"/>
    <x v="1601"/>
    <x v="4"/>
    <x v="0"/>
    <x v="1703"/>
  </r>
  <r>
    <x v="1"/>
    <x v="2"/>
    <x v="0"/>
    <x v="10"/>
    <x v="9"/>
    <x v="105"/>
    <x v="3"/>
    <x v="1"/>
    <x v="10"/>
    <x v="1602"/>
    <x v="3"/>
    <x v="2"/>
    <x v="1704"/>
  </r>
  <r>
    <x v="0"/>
    <x v="0"/>
    <x v="0"/>
    <x v="259"/>
    <x v="5"/>
    <x v="321"/>
    <x v="2"/>
    <x v="1"/>
    <x v="2"/>
    <x v="1603"/>
    <x v="0"/>
    <x v="2"/>
    <x v="1705"/>
  </r>
  <r>
    <x v="0"/>
    <x v="0"/>
    <x v="0"/>
    <x v="8"/>
    <x v="1"/>
    <x v="34"/>
    <x v="1"/>
    <x v="0"/>
    <x v="5"/>
    <x v="610"/>
    <x v="1"/>
    <x v="0"/>
    <x v="1706"/>
  </r>
  <r>
    <x v="2"/>
    <x v="2"/>
    <x v="0"/>
    <x v="146"/>
    <x v="2"/>
    <x v="186"/>
    <x v="0"/>
    <x v="1"/>
    <x v="13"/>
    <x v="1604"/>
    <x v="0"/>
    <x v="2"/>
    <x v="1361"/>
  </r>
  <r>
    <x v="2"/>
    <x v="2"/>
    <x v="0"/>
    <x v="146"/>
    <x v="2"/>
    <x v="186"/>
    <x v="0"/>
    <x v="1"/>
    <x v="8"/>
    <x v="1104"/>
    <x v="8"/>
    <x v="6"/>
    <x v="1707"/>
  </r>
  <r>
    <x v="2"/>
    <x v="0"/>
    <x v="0"/>
    <x v="54"/>
    <x v="24"/>
    <x v="322"/>
    <x v="3"/>
    <x v="1"/>
    <x v="9"/>
    <x v="1605"/>
    <x v="4"/>
    <x v="2"/>
    <x v="1708"/>
  </r>
  <r>
    <x v="2"/>
    <x v="0"/>
    <x v="0"/>
    <x v="54"/>
    <x v="24"/>
    <x v="322"/>
    <x v="3"/>
    <x v="0"/>
    <x v="3"/>
    <x v="1606"/>
    <x v="1"/>
    <x v="10"/>
    <x v="1709"/>
  </r>
  <r>
    <x v="1"/>
    <x v="1"/>
    <x v="0"/>
    <x v="101"/>
    <x v="1"/>
    <x v="125"/>
    <x v="1"/>
    <x v="1"/>
    <x v="10"/>
    <x v="232"/>
    <x v="0"/>
    <x v="0"/>
    <x v="234"/>
  </r>
  <r>
    <x v="1"/>
    <x v="1"/>
    <x v="0"/>
    <x v="101"/>
    <x v="1"/>
    <x v="125"/>
    <x v="1"/>
    <x v="1"/>
    <x v="6"/>
    <x v="1607"/>
    <x v="7"/>
    <x v="0"/>
    <x v="1710"/>
  </r>
  <r>
    <x v="0"/>
    <x v="0"/>
    <x v="0"/>
    <x v="260"/>
    <x v="2"/>
    <x v="323"/>
    <x v="0"/>
    <x v="1"/>
    <x v="12"/>
    <x v="1608"/>
    <x v="7"/>
    <x v="2"/>
    <x v="1711"/>
  </r>
  <r>
    <x v="1"/>
    <x v="0"/>
    <x v="0"/>
    <x v="261"/>
    <x v="21"/>
    <x v="324"/>
    <x v="1"/>
    <x v="1"/>
    <x v="10"/>
    <x v="1609"/>
    <x v="7"/>
    <x v="2"/>
    <x v="1712"/>
  </r>
  <r>
    <x v="2"/>
    <x v="0"/>
    <x v="0"/>
    <x v="262"/>
    <x v="17"/>
    <x v="325"/>
    <x v="0"/>
    <x v="1"/>
    <x v="6"/>
    <x v="1610"/>
    <x v="1"/>
    <x v="0"/>
    <x v="1713"/>
  </r>
  <r>
    <x v="1"/>
    <x v="0"/>
    <x v="0"/>
    <x v="263"/>
    <x v="37"/>
    <x v="326"/>
    <x v="1"/>
    <x v="1"/>
    <x v="8"/>
    <x v="1611"/>
    <x v="0"/>
    <x v="2"/>
    <x v="1714"/>
  </r>
  <r>
    <x v="2"/>
    <x v="0"/>
    <x v="0"/>
    <x v="31"/>
    <x v="11"/>
    <x v="39"/>
    <x v="2"/>
    <x v="1"/>
    <x v="8"/>
    <x v="1612"/>
    <x v="0"/>
    <x v="0"/>
    <x v="1715"/>
  </r>
  <r>
    <x v="0"/>
    <x v="0"/>
    <x v="0"/>
    <x v="100"/>
    <x v="2"/>
    <x v="327"/>
    <x v="0"/>
    <x v="1"/>
    <x v="12"/>
    <x v="1613"/>
    <x v="0"/>
    <x v="2"/>
    <x v="1716"/>
  </r>
  <r>
    <x v="0"/>
    <x v="0"/>
    <x v="0"/>
    <x v="100"/>
    <x v="2"/>
    <x v="327"/>
    <x v="0"/>
    <x v="1"/>
    <x v="8"/>
    <x v="1614"/>
    <x v="4"/>
    <x v="6"/>
    <x v="1717"/>
  </r>
  <r>
    <x v="0"/>
    <x v="0"/>
    <x v="0"/>
    <x v="100"/>
    <x v="2"/>
    <x v="327"/>
    <x v="0"/>
    <x v="0"/>
    <x v="3"/>
    <x v="1615"/>
    <x v="1"/>
    <x v="1"/>
    <x v="1718"/>
  </r>
  <r>
    <x v="0"/>
    <x v="0"/>
    <x v="0"/>
    <x v="159"/>
    <x v="20"/>
    <x v="328"/>
    <x v="0"/>
    <x v="1"/>
    <x v="4"/>
    <x v="1616"/>
    <x v="5"/>
    <x v="0"/>
    <x v="1719"/>
  </r>
  <r>
    <x v="2"/>
    <x v="2"/>
    <x v="0"/>
    <x v="66"/>
    <x v="12"/>
    <x v="185"/>
    <x v="2"/>
    <x v="2"/>
    <x v="7"/>
    <x v="1617"/>
    <x v="0"/>
    <x v="0"/>
    <x v="1720"/>
  </r>
  <r>
    <x v="2"/>
    <x v="1"/>
    <x v="0"/>
    <x v="24"/>
    <x v="21"/>
    <x v="329"/>
    <x v="1"/>
    <x v="1"/>
    <x v="10"/>
    <x v="1170"/>
    <x v="7"/>
    <x v="2"/>
    <x v="1653"/>
  </r>
  <r>
    <x v="2"/>
    <x v="1"/>
    <x v="0"/>
    <x v="24"/>
    <x v="21"/>
    <x v="329"/>
    <x v="1"/>
    <x v="0"/>
    <x v="1"/>
    <x v="1618"/>
    <x v="0"/>
    <x v="2"/>
    <x v="1721"/>
  </r>
  <r>
    <x v="2"/>
    <x v="1"/>
    <x v="0"/>
    <x v="24"/>
    <x v="21"/>
    <x v="329"/>
    <x v="1"/>
    <x v="2"/>
    <x v="11"/>
    <x v="158"/>
    <x v="0"/>
    <x v="2"/>
    <x v="1722"/>
  </r>
  <r>
    <x v="2"/>
    <x v="1"/>
    <x v="0"/>
    <x v="245"/>
    <x v="14"/>
    <x v="303"/>
    <x v="2"/>
    <x v="1"/>
    <x v="4"/>
    <x v="1619"/>
    <x v="8"/>
    <x v="0"/>
    <x v="1723"/>
  </r>
  <r>
    <x v="1"/>
    <x v="1"/>
    <x v="0"/>
    <x v="264"/>
    <x v="2"/>
    <x v="330"/>
    <x v="0"/>
    <x v="1"/>
    <x v="8"/>
    <x v="1620"/>
    <x v="0"/>
    <x v="6"/>
    <x v="1724"/>
  </r>
  <r>
    <x v="1"/>
    <x v="1"/>
    <x v="0"/>
    <x v="264"/>
    <x v="2"/>
    <x v="330"/>
    <x v="0"/>
    <x v="1"/>
    <x v="8"/>
    <x v="1621"/>
    <x v="5"/>
    <x v="6"/>
    <x v="1725"/>
  </r>
  <r>
    <x v="2"/>
    <x v="1"/>
    <x v="0"/>
    <x v="1"/>
    <x v="1"/>
    <x v="141"/>
    <x v="1"/>
    <x v="0"/>
    <x v="5"/>
    <x v="1622"/>
    <x v="4"/>
    <x v="0"/>
    <x v="1726"/>
  </r>
  <r>
    <x v="1"/>
    <x v="0"/>
    <x v="0"/>
    <x v="147"/>
    <x v="15"/>
    <x v="187"/>
    <x v="3"/>
    <x v="0"/>
    <x v="5"/>
    <x v="1623"/>
    <x v="0"/>
    <x v="0"/>
    <x v="1727"/>
  </r>
  <r>
    <x v="1"/>
    <x v="1"/>
    <x v="0"/>
    <x v="1"/>
    <x v="1"/>
    <x v="141"/>
    <x v="1"/>
    <x v="2"/>
    <x v="11"/>
    <x v="637"/>
    <x v="1"/>
    <x v="0"/>
    <x v="652"/>
  </r>
  <r>
    <x v="0"/>
    <x v="1"/>
    <x v="0"/>
    <x v="12"/>
    <x v="5"/>
    <x v="16"/>
    <x v="2"/>
    <x v="1"/>
    <x v="10"/>
    <x v="1624"/>
    <x v="3"/>
    <x v="2"/>
    <x v="1728"/>
  </r>
  <r>
    <x v="0"/>
    <x v="1"/>
    <x v="0"/>
    <x v="12"/>
    <x v="5"/>
    <x v="16"/>
    <x v="2"/>
    <x v="2"/>
    <x v="15"/>
    <x v="1625"/>
    <x v="1"/>
    <x v="10"/>
    <x v="1729"/>
  </r>
  <r>
    <x v="2"/>
    <x v="0"/>
    <x v="0"/>
    <x v="185"/>
    <x v="32"/>
    <x v="235"/>
    <x v="0"/>
    <x v="2"/>
    <x v="11"/>
    <x v="179"/>
    <x v="2"/>
    <x v="0"/>
    <x v="1730"/>
  </r>
  <r>
    <x v="1"/>
    <x v="2"/>
    <x v="0"/>
    <x v="199"/>
    <x v="2"/>
    <x v="250"/>
    <x v="0"/>
    <x v="1"/>
    <x v="2"/>
    <x v="871"/>
    <x v="0"/>
    <x v="2"/>
    <x v="907"/>
  </r>
  <r>
    <x v="1"/>
    <x v="2"/>
    <x v="0"/>
    <x v="199"/>
    <x v="2"/>
    <x v="250"/>
    <x v="0"/>
    <x v="1"/>
    <x v="6"/>
    <x v="1626"/>
    <x v="1"/>
    <x v="2"/>
    <x v="1731"/>
  </r>
  <r>
    <x v="1"/>
    <x v="2"/>
    <x v="0"/>
    <x v="199"/>
    <x v="2"/>
    <x v="250"/>
    <x v="0"/>
    <x v="1"/>
    <x v="2"/>
    <x v="1627"/>
    <x v="1"/>
    <x v="2"/>
    <x v="1732"/>
  </r>
  <r>
    <x v="1"/>
    <x v="0"/>
    <x v="0"/>
    <x v="47"/>
    <x v="31"/>
    <x v="117"/>
    <x v="3"/>
    <x v="1"/>
    <x v="6"/>
    <x v="1628"/>
    <x v="2"/>
    <x v="0"/>
    <x v="1733"/>
  </r>
  <r>
    <x v="0"/>
    <x v="2"/>
    <x v="0"/>
    <x v="66"/>
    <x v="12"/>
    <x v="83"/>
    <x v="2"/>
    <x v="2"/>
    <x v="7"/>
    <x v="1629"/>
    <x v="0"/>
    <x v="0"/>
    <x v="1734"/>
  </r>
  <r>
    <x v="2"/>
    <x v="1"/>
    <x v="0"/>
    <x v="232"/>
    <x v="15"/>
    <x v="289"/>
    <x v="3"/>
    <x v="1"/>
    <x v="8"/>
    <x v="1630"/>
    <x v="2"/>
    <x v="2"/>
    <x v="1735"/>
  </r>
  <r>
    <x v="2"/>
    <x v="1"/>
    <x v="0"/>
    <x v="232"/>
    <x v="15"/>
    <x v="289"/>
    <x v="3"/>
    <x v="0"/>
    <x v="1"/>
    <x v="1631"/>
    <x v="0"/>
    <x v="9"/>
    <x v="1736"/>
  </r>
  <r>
    <x v="1"/>
    <x v="1"/>
    <x v="0"/>
    <x v="265"/>
    <x v="9"/>
    <x v="331"/>
    <x v="3"/>
    <x v="1"/>
    <x v="4"/>
    <x v="1632"/>
    <x v="0"/>
    <x v="2"/>
    <x v="1737"/>
  </r>
  <r>
    <x v="0"/>
    <x v="1"/>
    <x v="0"/>
    <x v="81"/>
    <x v="5"/>
    <x v="174"/>
    <x v="2"/>
    <x v="2"/>
    <x v="7"/>
    <x v="1633"/>
    <x v="6"/>
    <x v="2"/>
    <x v="1738"/>
  </r>
  <r>
    <x v="0"/>
    <x v="1"/>
    <x v="0"/>
    <x v="81"/>
    <x v="5"/>
    <x v="174"/>
    <x v="2"/>
    <x v="1"/>
    <x v="6"/>
    <x v="1634"/>
    <x v="1"/>
    <x v="2"/>
    <x v="1739"/>
  </r>
  <r>
    <x v="0"/>
    <x v="0"/>
    <x v="0"/>
    <x v="70"/>
    <x v="1"/>
    <x v="142"/>
    <x v="1"/>
    <x v="1"/>
    <x v="10"/>
    <x v="1635"/>
    <x v="1"/>
    <x v="0"/>
    <x v="1740"/>
  </r>
  <r>
    <x v="1"/>
    <x v="1"/>
    <x v="0"/>
    <x v="8"/>
    <x v="1"/>
    <x v="94"/>
    <x v="1"/>
    <x v="2"/>
    <x v="11"/>
    <x v="1636"/>
    <x v="0"/>
    <x v="0"/>
    <x v="1741"/>
  </r>
  <r>
    <x v="1"/>
    <x v="0"/>
    <x v="0"/>
    <x v="1"/>
    <x v="1"/>
    <x v="62"/>
    <x v="1"/>
    <x v="2"/>
    <x v="7"/>
    <x v="1637"/>
    <x v="1"/>
    <x v="2"/>
    <x v="1742"/>
  </r>
  <r>
    <x v="2"/>
    <x v="0"/>
    <x v="0"/>
    <x v="60"/>
    <x v="22"/>
    <x v="76"/>
    <x v="1"/>
    <x v="1"/>
    <x v="10"/>
    <x v="1638"/>
    <x v="0"/>
    <x v="2"/>
    <x v="1743"/>
  </r>
  <r>
    <x v="0"/>
    <x v="2"/>
    <x v="0"/>
    <x v="4"/>
    <x v="4"/>
    <x v="59"/>
    <x v="1"/>
    <x v="1"/>
    <x v="10"/>
    <x v="90"/>
    <x v="7"/>
    <x v="0"/>
    <x v="90"/>
  </r>
  <r>
    <x v="0"/>
    <x v="2"/>
    <x v="0"/>
    <x v="4"/>
    <x v="4"/>
    <x v="59"/>
    <x v="1"/>
    <x v="1"/>
    <x v="4"/>
    <x v="1639"/>
    <x v="7"/>
    <x v="0"/>
    <x v="1744"/>
  </r>
  <r>
    <x v="0"/>
    <x v="2"/>
    <x v="0"/>
    <x v="4"/>
    <x v="4"/>
    <x v="59"/>
    <x v="1"/>
    <x v="2"/>
    <x v="7"/>
    <x v="1640"/>
    <x v="1"/>
    <x v="2"/>
    <x v="1745"/>
  </r>
  <r>
    <x v="0"/>
    <x v="0"/>
    <x v="0"/>
    <x v="48"/>
    <x v="16"/>
    <x v="57"/>
    <x v="1"/>
    <x v="2"/>
    <x v="7"/>
    <x v="1641"/>
    <x v="7"/>
    <x v="2"/>
    <x v="1746"/>
  </r>
  <r>
    <x v="0"/>
    <x v="0"/>
    <x v="0"/>
    <x v="240"/>
    <x v="28"/>
    <x v="298"/>
    <x v="0"/>
    <x v="0"/>
    <x v="0"/>
    <x v="1642"/>
    <x v="1"/>
    <x v="0"/>
    <x v="1747"/>
  </r>
  <r>
    <x v="0"/>
    <x v="0"/>
    <x v="0"/>
    <x v="240"/>
    <x v="28"/>
    <x v="298"/>
    <x v="0"/>
    <x v="0"/>
    <x v="5"/>
    <x v="1643"/>
    <x v="2"/>
    <x v="0"/>
    <x v="1748"/>
  </r>
  <r>
    <x v="1"/>
    <x v="1"/>
    <x v="0"/>
    <x v="8"/>
    <x v="1"/>
    <x v="9"/>
    <x v="1"/>
    <x v="1"/>
    <x v="10"/>
    <x v="1644"/>
    <x v="2"/>
    <x v="0"/>
    <x v="1749"/>
  </r>
  <r>
    <x v="1"/>
    <x v="1"/>
    <x v="0"/>
    <x v="8"/>
    <x v="1"/>
    <x v="9"/>
    <x v="1"/>
    <x v="2"/>
    <x v="11"/>
    <x v="1645"/>
    <x v="8"/>
    <x v="0"/>
    <x v="1750"/>
  </r>
  <r>
    <x v="0"/>
    <x v="2"/>
    <x v="0"/>
    <x v="8"/>
    <x v="1"/>
    <x v="9"/>
    <x v="1"/>
    <x v="0"/>
    <x v="5"/>
    <x v="1646"/>
    <x v="1"/>
    <x v="0"/>
    <x v="1751"/>
  </r>
  <r>
    <x v="1"/>
    <x v="0"/>
    <x v="0"/>
    <x v="266"/>
    <x v="22"/>
    <x v="332"/>
    <x v="1"/>
    <x v="1"/>
    <x v="8"/>
    <x v="1647"/>
    <x v="0"/>
    <x v="6"/>
    <x v="1752"/>
  </r>
  <r>
    <x v="1"/>
    <x v="0"/>
    <x v="0"/>
    <x v="266"/>
    <x v="22"/>
    <x v="332"/>
    <x v="1"/>
    <x v="1"/>
    <x v="4"/>
    <x v="1383"/>
    <x v="3"/>
    <x v="2"/>
    <x v="1753"/>
  </r>
  <r>
    <x v="1"/>
    <x v="0"/>
    <x v="0"/>
    <x v="266"/>
    <x v="22"/>
    <x v="332"/>
    <x v="1"/>
    <x v="1"/>
    <x v="8"/>
    <x v="1648"/>
    <x v="4"/>
    <x v="6"/>
    <x v="1754"/>
  </r>
  <r>
    <x v="1"/>
    <x v="0"/>
    <x v="0"/>
    <x v="266"/>
    <x v="22"/>
    <x v="332"/>
    <x v="1"/>
    <x v="0"/>
    <x v="1"/>
    <x v="1649"/>
    <x v="1"/>
    <x v="2"/>
    <x v="1755"/>
  </r>
  <r>
    <x v="2"/>
    <x v="1"/>
    <x v="0"/>
    <x v="94"/>
    <x v="10"/>
    <x v="116"/>
    <x v="2"/>
    <x v="1"/>
    <x v="2"/>
    <x v="655"/>
    <x v="4"/>
    <x v="2"/>
    <x v="670"/>
  </r>
  <r>
    <x v="2"/>
    <x v="1"/>
    <x v="0"/>
    <x v="94"/>
    <x v="10"/>
    <x v="116"/>
    <x v="2"/>
    <x v="1"/>
    <x v="4"/>
    <x v="1180"/>
    <x v="0"/>
    <x v="2"/>
    <x v="1228"/>
  </r>
  <r>
    <x v="2"/>
    <x v="1"/>
    <x v="0"/>
    <x v="94"/>
    <x v="10"/>
    <x v="116"/>
    <x v="2"/>
    <x v="1"/>
    <x v="8"/>
    <x v="1650"/>
    <x v="6"/>
    <x v="3"/>
    <x v="1756"/>
  </r>
  <r>
    <x v="1"/>
    <x v="1"/>
    <x v="0"/>
    <x v="238"/>
    <x v="5"/>
    <x v="295"/>
    <x v="2"/>
    <x v="2"/>
    <x v="11"/>
    <x v="1651"/>
    <x v="4"/>
    <x v="2"/>
    <x v="1757"/>
  </r>
  <r>
    <x v="1"/>
    <x v="1"/>
    <x v="0"/>
    <x v="238"/>
    <x v="5"/>
    <x v="295"/>
    <x v="2"/>
    <x v="1"/>
    <x v="10"/>
    <x v="559"/>
    <x v="0"/>
    <x v="2"/>
    <x v="572"/>
  </r>
  <r>
    <x v="1"/>
    <x v="1"/>
    <x v="0"/>
    <x v="20"/>
    <x v="15"/>
    <x v="29"/>
    <x v="3"/>
    <x v="1"/>
    <x v="6"/>
    <x v="789"/>
    <x v="0"/>
    <x v="0"/>
    <x v="1758"/>
  </r>
  <r>
    <x v="1"/>
    <x v="1"/>
    <x v="0"/>
    <x v="20"/>
    <x v="15"/>
    <x v="29"/>
    <x v="3"/>
    <x v="0"/>
    <x v="5"/>
    <x v="1034"/>
    <x v="0"/>
    <x v="0"/>
    <x v="1759"/>
  </r>
  <r>
    <x v="1"/>
    <x v="1"/>
    <x v="0"/>
    <x v="20"/>
    <x v="15"/>
    <x v="29"/>
    <x v="3"/>
    <x v="0"/>
    <x v="3"/>
    <x v="1652"/>
    <x v="7"/>
    <x v="10"/>
    <x v="1760"/>
  </r>
  <r>
    <x v="1"/>
    <x v="1"/>
    <x v="0"/>
    <x v="20"/>
    <x v="15"/>
    <x v="29"/>
    <x v="3"/>
    <x v="1"/>
    <x v="9"/>
    <x v="1653"/>
    <x v="7"/>
    <x v="0"/>
    <x v="1761"/>
  </r>
  <r>
    <x v="1"/>
    <x v="1"/>
    <x v="0"/>
    <x v="20"/>
    <x v="15"/>
    <x v="29"/>
    <x v="3"/>
    <x v="1"/>
    <x v="8"/>
    <x v="1654"/>
    <x v="8"/>
    <x v="2"/>
    <x v="1762"/>
  </r>
  <r>
    <x v="1"/>
    <x v="1"/>
    <x v="0"/>
    <x v="20"/>
    <x v="15"/>
    <x v="29"/>
    <x v="3"/>
    <x v="2"/>
    <x v="7"/>
    <x v="925"/>
    <x v="1"/>
    <x v="0"/>
    <x v="964"/>
  </r>
  <r>
    <x v="1"/>
    <x v="1"/>
    <x v="0"/>
    <x v="20"/>
    <x v="15"/>
    <x v="29"/>
    <x v="3"/>
    <x v="1"/>
    <x v="2"/>
    <x v="1365"/>
    <x v="5"/>
    <x v="0"/>
    <x v="1430"/>
  </r>
  <r>
    <x v="1"/>
    <x v="1"/>
    <x v="0"/>
    <x v="20"/>
    <x v="15"/>
    <x v="29"/>
    <x v="3"/>
    <x v="0"/>
    <x v="1"/>
    <x v="1655"/>
    <x v="2"/>
    <x v="9"/>
    <x v="965"/>
  </r>
  <r>
    <x v="1"/>
    <x v="1"/>
    <x v="0"/>
    <x v="20"/>
    <x v="15"/>
    <x v="29"/>
    <x v="3"/>
    <x v="1"/>
    <x v="6"/>
    <x v="1656"/>
    <x v="1"/>
    <x v="0"/>
    <x v="1763"/>
  </r>
  <r>
    <x v="1"/>
    <x v="1"/>
    <x v="0"/>
    <x v="20"/>
    <x v="15"/>
    <x v="29"/>
    <x v="3"/>
    <x v="2"/>
    <x v="11"/>
    <x v="1657"/>
    <x v="0"/>
    <x v="0"/>
    <x v="1764"/>
  </r>
  <r>
    <x v="1"/>
    <x v="1"/>
    <x v="0"/>
    <x v="20"/>
    <x v="15"/>
    <x v="29"/>
    <x v="3"/>
    <x v="2"/>
    <x v="11"/>
    <x v="761"/>
    <x v="1"/>
    <x v="0"/>
    <x v="787"/>
  </r>
  <r>
    <x v="1"/>
    <x v="1"/>
    <x v="0"/>
    <x v="20"/>
    <x v="15"/>
    <x v="29"/>
    <x v="3"/>
    <x v="1"/>
    <x v="10"/>
    <x v="854"/>
    <x v="4"/>
    <x v="0"/>
    <x v="1765"/>
  </r>
  <r>
    <x v="0"/>
    <x v="0"/>
    <x v="0"/>
    <x v="24"/>
    <x v="25"/>
    <x v="333"/>
    <x v="2"/>
    <x v="1"/>
    <x v="8"/>
    <x v="1658"/>
    <x v="1"/>
    <x v="0"/>
    <x v="1766"/>
  </r>
  <r>
    <x v="0"/>
    <x v="0"/>
    <x v="0"/>
    <x v="24"/>
    <x v="25"/>
    <x v="333"/>
    <x v="2"/>
    <x v="1"/>
    <x v="9"/>
    <x v="1659"/>
    <x v="1"/>
    <x v="0"/>
    <x v="1767"/>
  </r>
  <r>
    <x v="0"/>
    <x v="0"/>
    <x v="0"/>
    <x v="24"/>
    <x v="25"/>
    <x v="333"/>
    <x v="2"/>
    <x v="2"/>
    <x v="11"/>
    <x v="1660"/>
    <x v="2"/>
    <x v="0"/>
    <x v="1768"/>
  </r>
  <r>
    <x v="0"/>
    <x v="0"/>
    <x v="0"/>
    <x v="24"/>
    <x v="25"/>
    <x v="333"/>
    <x v="2"/>
    <x v="2"/>
    <x v="11"/>
    <x v="1661"/>
    <x v="5"/>
    <x v="0"/>
    <x v="1769"/>
  </r>
  <r>
    <x v="0"/>
    <x v="0"/>
    <x v="0"/>
    <x v="24"/>
    <x v="25"/>
    <x v="333"/>
    <x v="2"/>
    <x v="1"/>
    <x v="8"/>
    <x v="1662"/>
    <x v="1"/>
    <x v="0"/>
    <x v="1770"/>
  </r>
  <r>
    <x v="0"/>
    <x v="0"/>
    <x v="0"/>
    <x v="24"/>
    <x v="25"/>
    <x v="333"/>
    <x v="2"/>
    <x v="1"/>
    <x v="10"/>
    <x v="1663"/>
    <x v="2"/>
    <x v="0"/>
    <x v="1771"/>
  </r>
  <r>
    <x v="0"/>
    <x v="0"/>
    <x v="0"/>
    <x v="24"/>
    <x v="25"/>
    <x v="333"/>
    <x v="2"/>
    <x v="1"/>
    <x v="4"/>
    <x v="1664"/>
    <x v="1"/>
    <x v="0"/>
    <x v="1772"/>
  </r>
  <r>
    <x v="0"/>
    <x v="0"/>
    <x v="0"/>
    <x v="24"/>
    <x v="25"/>
    <x v="333"/>
    <x v="2"/>
    <x v="1"/>
    <x v="9"/>
    <x v="1665"/>
    <x v="0"/>
    <x v="0"/>
    <x v="1773"/>
  </r>
  <r>
    <x v="1"/>
    <x v="0"/>
    <x v="0"/>
    <x v="267"/>
    <x v="30"/>
    <x v="334"/>
    <x v="3"/>
    <x v="2"/>
    <x v="7"/>
    <x v="1666"/>
    <x v="1"/>
    <x v="0"/>
    <x v="1774"/>
  </r>
  <r>
    <x v="1"/>
    <x v="0"/>
    <x v="0"/>
    <x v="267"/>
    <x v="30"/>
    <x v="334"/>
    <x v="3"/>
    <x v="1"/>
    <x v="14"/>
    <x v="1667"/>
    <x v="2"/>
    <x v="0"/>
    <x v="1775"/>
  </r>
  <r>
    <x v="1"/>
    <x v="0"/>
    <x v="0"/>
    <x v="267"/>
    <x v="30"/>
    <x v="334"/>
    <x v="3"/>
    <x v="1"/>
    <x v="10"/>
    <x v="1668"/>
    <x v="1"/>
    <x v="0"/>
    <x v="1776"/>
  </r>
  <r>
    <x v="1"/>
    <x v="0"/>
    <x v="0"/>
    <x v="251"/>
    <x v="26"/>
    <x v="311"/>
    <x v="2"/>
    <x v="2"/>
    <x v="11"/>
    <x v="407"/>
    <x v="4"/>
    <x v="0"/>
    <x v="1777"/>
  </r>
  <r>
    <x v="1"/>
    <x v="2"/>
    <x v="0"/>
    <x v="22"/>
    <x v="10"/>
    <x v="36"/>
    <x v="2"/>
    <x v="1"/>
    <x v="6"/>
    <x v="1669"/>
    <x v="1"/>
    <x v="2"/>
    <x v="1778"/>
  </r>
  <r>
    <x v="1"/>
    <x v="2"/>
    <x v="0"/>
    <x v="22"/>
    <x v="10"/>
    <x v="36"/>
    <x v="2"/>
    <x v="2"/>
    <x v="11"/>
    <x v="177"/>
    <x v="3"/>
    <x v="2"/>
    <x v="179"/>
  </r>
  <r>
    <x v="1"/>
    <x v="0"/>
    <x v="0"/>
    <x v="22"/>
    <x v="10"/>
    <x v="26"/>
    <x v="2"/>
    <x v="1"/>
    <x v="8"/>
    <x v="1670"/>
    <x v="4"/>
    <x v="3"/>
    <x v="1779"/>
  </r>
  <r>
    <x v="1"/>
    <x v="0"/>
    <x v="0"/>
    <x v="22"/>
    <x v="10"/>
    <x v="26"/>
    <x v="2"/>
    <x v="1"/>
    <x v="13"/>
    <x v="1671"/>
    <x v="0"/>
    <x v="2"/>
    <x v="1780"/>
  </r>
  <r>
    <x v="1"/>
    <x v="0"/>
    <x v="0"/>
    <x v="22"/>
    <x v="10"/>
    <x v="26"/>
    <x v="2"/>
    <x v="2"/>
    <x v="11"/>
    <x v="1672"/>
    <x v="1"/>
    <x v="2"/>
    <x v="1781"/>
  </r>
  <r>
    <x v="0"/>
    <x v="1"/>
    <x v="0"/>
    <x v="122"/>
    <x v="19"/>
    <x v="153"/>
    <x v="0"/>
    <x v="1"/>
    <x v="4"/>
    <x v="1673"/>
    <x v="1"/>
    <x v="0"/>
    <x v="1782"/>
  </r>
  <r>
    <x v="0"/>
    <x v="1"/>
    <x v="0"/>
    <x v="122"/>
    <x v="19"/>
    <x v="153"/>
    <x v="0"/>
    <x v="2"/>
    <x v="7"/>
    <x v="1674"/>
    <x v="2"/>
    <x v="0"/>
    <x v="1783"/>
  </r>
  <r>
    <x v="0"/>
    <x v="1"/>
    <x v="0"/>
    <x v="122"/>
    <x v="19"/>
    <x v="153"/>
    <x v="0"/>
    <x v="0"/>
    <x v="1"/>
    <x v="1675"/>
    <x v="5"/>
    <x v="0"/>
    <x v="1784"/>
  </r>
  <r>
    <x v="1"/>
    <x v="0"/>
    <x v="0"/>
    <x v="127"/>
    <x v="21"/>
    <x v="160"/>
    <x v="1"/>
    <x v="1"/>
    <x v="6"/>
    <x v="791"/>
    <x v="0"/>
    <x v="2"/>
    <x v="820"/>
  </r>
  <r>
    <x v="3"/>
    <x v="0"/>
    <x v="0"/>
    <x v="220"/>
    <x v="16"/>
    <x v="275"/>
    <x v="1"/>
    <x v="0"/>
    <x v="1"/>
    <x v="1676"/>
    <x v="4"/>
    <x v="2"/>
    <x v="1785"/>
  </r>
  <r>
    <x v="3"/>
    <x v="0"/>
    <x v="0"/>
    <x v="220"/>
    <x v="16"/>
    <x v="275"/>
    <x v="1"/>
    <x v="1"/>
    <x v="4"/>
    <x v="1677"/>
    <x v="4"/>
    <x v="2"/>
    <x v="1786"/>
  </r>
  <r>
    <x v="0"/>
    <x v="1"/>
    <x v="0"/>
    <x v="38"/>
    <x v="32"/>
    <x v="112"/>
    <x v="0"/>
    <x v="1"/>
    <x v="8"/>
    <x v="1053"/>
    <x v="0"/>
    <x v="0"/>
    <x v="1787"/>
  </r>
  <r>
    <x v="1"/>
    <x v="0"/>
    <x v="0"/>
    <x v="268"/>
    <x v="26"/>
    <x v="335"/>
    <x v="2"/>
    <x v="2"/>
    <x v="7"/>
    <x v="1678"/>
    <x v="4"/>
    <x v="0"/>
    <x v="1788"/>
  </r>
  <r>
    <x v="0"/>
    <x v="1"/>
    <x v="0"/>
    <x v="71"/>
    <x v="1"/>
    <x v="90"/>
    <x v="1"/>
    <x v="1"/>
    <x v="9"/>
    <x v="1679"/>
    <x v="5"/>
    <x v="0"/>
    <x v="1789"/>
  </r>
  <r>
    <x v="0"/>
    <x v="1"/>
    <x v="0"/>
    <x v="71"/>
    <x v="1"/>
    <x v="90"/>
    <x v="1"/>
    <x v="0"/>
    <x v="5"/>
    <x v="1680"/>
    <x v="1"/>
    <x v="0"/>
    <x v="1790"/>
  </r>
  <r>
    <x v="0"/>
    <x v="1"/>
    <x v="0"/>
    <x v="71"/>
    <x v="1"/>
    <x v="90"/>
    <x v="1"/>
    <x v="1"/>
    <x v="10"/>
    <x v="1681"/>
    <x v="4"/>
    <x v="0"/>
    <x v="1791"/>
  </r>
  <r>
    <x v="2"/>
    <x v="0"/>
    <x v="0"/>
    <x v="38"/>
    <x v="24"/>
    <x v="47"/>
    <x v="3"/>
    <x v="2"/>
    <x v="16"/>
    <x v="1682"/>
    <x v="4"/>
    <x v="10"/>
    <x v="1792"/>
  </r>
  <r>
    <x v="1"/>
    <x v="0"/>
    <x v="0"/>
    <x v="24"/>
    <x v="25"/>
    <x v="333"/>
    <x v="2"/>
    <x v="1"/>
    <x v="8"/>
    <x v="1683"/>
    <x v="1"/>
    <x v="0"/>
    <x v="1793"/>
  </r>
  <r>
    <x v="1"/>
    <x v="0"/>
    <x v="0"/>
    <x v="24"/>
    <x v="25"/>
    <x v="333"/>
    <x v="2"/>
    <x v="0"/>
    <x v="3"/>
    <x v="1684"/>
    <x v="3"/>
    <x v="0"/>
    <x v="1794"/>
  </r>
  <r>
    <x v="1"/>
    <x v="0"/>
    <x v="0"/>
    <x v="24"/>
    <x v="25"/>
    <x v="333"/>
    <x v="2"/>
    <x v="1"/>
    <x v="12"/>
    <x v="1685"/>
    <x v="1"/>
    <x v="0"/>
    <x v="1795"/>
  </r>
  <r>
    <x v="1"/>
    <x v="0"/>
    <x v="0"/>
    <x v="24"/>
    <x v="25"/>
    <x v="333"/>
    <x v="2"/>
    <x v="1"/>
    <x v="10"/>
    <x v="1686"/>
    <x v="1"/>
    <x v="0"/>
    <x v="707"/>
  </r>
  <r>
    <x v="1"/>
    <x v="0"/>
    <x v="0"/>
    <x v="10"/>
    <x v="9"/>
    <x v="63"/>
    <x v="3"/>
    <x v="1"/>
    <x v="8"/>
    <x v="1687"/>
    <x v="4"/>
    <x v="6"/>
    <x v="1796"/>
  </r>
  <r>
    <x v="1"/>
    <x v="2"/>
    <x v="0"/>
    <x v="24"/>
    <x v="21"/>
    <x v="329"/>
    <x v="1"/>
    <x v="1"/>
    <x v="2"/>
    <x v="1688"/>
    <x v="5"/>
    <x v="2"/>
    <x v="1797"/>
  </r>
  <r>
    <x v="1"/>
    <x v="2"/>
    <x v="0"/>
    <x v="24"/>
    <x v="21"/>
    <x v="329"/>
    <x v="1"/>
    <x v="1"/>
    <x v="6"/>
    <x v="752"/>
    <x v="0"/>
    <x v="2"/>
    <x v="1798"/>
  </r>
  <r>
    <x v="1"/>
    <x v="2"/>
    <x v="0"/>
    <x v="24"/>
    <x v="21"/>
    <x v="329"/>
    <x v="1"/>
    <x v="1"/>
    <x v="13"/>
    <x v="1689"/>
    <x v="1"/>
    <x v="2"/>
    <x v="1799"/>
  </r>
  <r>
    <x v="0"/>
    <x v="0"/>
    <x v="0"/>
    <x v="12"/>
    <x v="5"/>
    <x v="66"/>
    <x v="2"/>
    <x v="1"/>
    <x v="9"/>
    <x v="1690"/>
    <x v="2"/>
    <x v="3"/>
    <x v="1800"/>
  </r>
  <r>
    <x v="0"/>
    <x v="0"/>
    <x v="0"/>
    <x v="12"/>
    <x v="5"/>
    <x v="66"/>
    <x v="2"/>
    <x v="0"/>
    <x v="5"/>
    <x v="1691"/>
    <x v="4"/>
    <x v="7"/>
    <x v="1801"/>
  </r>
  <r>
    <x v="2"/>
    <x v="1"/>
    <x v="0"/>
    <x v="269"/>
    <x v="17"/>
    <x v="336"/>
    <x v="0"/>
    <x v="1"/>
    <x v="2"/>
    <x v="1692"/>
    <x v="4"/>
    <x v="0"/>
    <x v="1802"/>
  </r>
  <r>
    <x v="2"/>
    <x v="1"/>
    <x v="0"/>
    <x v="269"/>
    <x v="17"/>
    <x v="336"/>
    <x v="0"/>
    <x v="2"/>
    <x v="7"/>
    <x v="1693"/>
    <x v="7"/>
    <x v="0"/>
    <x v="1803"/>
  </r>
  <r>
    <x v="2"/>
    <x v="1"/>
    <x v="0"/>
    <x v="269"/>
    <x v="17"/>
    <x v="336"/>
    <x v="0"/>
    <x v="2"/>
    <x v="7"/>
    <x v="1694"/>
    <x v="2"/>
    <x v="0"/>
    <x v="1804"/>
  </r>
  <r>
    <x v="1"/>
    <x v="0"/>
    <x v="0"/>
    <x v="45"/>
    <x v="1"/>
    <x v="54"/>
    <x v="1"/>
    <x v="2"/>
    <x v="11"/>
    <x v="1695"/>
    <x v="2"/>
    <x v="0"/>
    <x v="1805"/>
  </r>
  <r>
    <x v="1"/>
    <x v="0"/>
    <x v="0"/>
    <x v="45"/>
    <x v="1"/>
    <x v="54"/>
    <x v="1"/>
    <x v="1"/>
    <x v="6"/>
    <x v="1075"/>
    <x v="3"/>
    <x v="0"/>
    <x v="1806"/>
  </r>
  <r>
    <x v="0"/>
    <x v="0"/>
    <x v="0"/>
    <x v="103"/>
    <x v="0"/>
    <x v="175"/>
    <x v="0"/>
    <x v="1"/>
    <x v="4"/>
    <x v="1429"/>
    <x v="1"/>
    <x v="0"/>
    <x v="1508"/>
  </r>
  <r>
    <x v="0"/>
    <x v="0"/>
    <x v="0"/>
    <x v="103"/>
    <x v="0"/>
    <x v="175"/>
    <x v="0"/>
    <x v="0"/>
    <x v="1"/>
    <x v="1696"/>
    <x v="2"/>
    <x v="0"/>
    <x v="1807"/>
  </r>
  <r>
    <x v="1"/>
    <x v="2"/>
    <x v="0"/>
    <x v="270"/>
    <x v="5"/>
    <x v="337"/>
    <x v="2"/>
    <x v="1"/>
    <x v="8"/>
    <x v="520"/>
    <x v="1"/>
    <x v="3"/>
    <x v="536"/>
  </r>
  <r>
    <x v="1"/>
    <x v="1"/>
    <x v="0"/>
    <x v="29"/>
    <x v="25"/>
    <x v="338"/>
    <x v="2"/>
    <x v="1"/>
    <x v="6"/>
    <x v="1697"/>
    <x v="3"/>
    <x v="0"/>
    <x v="1808"/>
  </r>
  <r>
    <x v="1"/>
    <x v="1"/>
    <x v="0"/>
    <x v="29"/>
    <x v="25"/>
    <x v="338"/>
    <x v="2"/>
    <x v="2"/>
    <x v="11"/>
    <x v="1698"/>
    <x v="3"/>
    <x v="0"/>
    <x v="1809"/>
  </r>
  <r>
    <x v="2"/>
    <x v="0"/>
    <x v="0"/>
    <x v="22"/>
    <x v="10"/>
    <x v="36"/>
    <x v="2"/>
    <x v="0"/>
    <x v="0"/>
    <x v="1699"/>
    <x v="0"/>
    <x v="4"/>
    <x v="1810"/>
  </r>
  <r>
    <x v="1"/>
    <x v="0"/>
    <x v="0"/>
    <x v="271"/>
    <x v="18"/>
    <x v="339"/>
    <x v="0"/>
    <x v="1"/>
    <x v="6"/>
    <x v="1700"/>
    <x v="1"/>
    <x v="2"/>
    <x v="1811"/>
  </r>
  <r>
    <x v="1"/>
    <x v="0"/>
    <x v="0"/>
    <x v="271"/>
    <x v="18"/>
    <x v="339"/>
    <x v="0"/>
    <x v="1"/>
    <x v="9"/>
    <x v="1701"/>
    <x v="0"/>
    <x v="2"/>
    <x v="1812"/>
  </r>
  <r>
    <x v="1"/>
    <x v="0"/>
    <x v="0"/>
    <x v="271"/>
    <x v="18"/>
    <x v="339"/>
    <x v="0"/>
    <x v="1"/>
    <x v="10"/>
    <x v="1702"/>
    <x v="4"/>
    <x v="2"/>
    <x v="1813"/>
  </r>
  <r>
    <x v="3"/>
    <x v="0"/>
    <x v="0"/>
    <x v="12"/>
    <x v="5"/>
    <x v="16"/>
    <x v="2"/>
    <x v="2"/>
    <x v="11"/>
    <x v="1290"/>
    <x v="0"/>
    <x v="2"/>
    <x v="1814"/>
  </r>
  <r>
    <x v="3"/>
    <x v="0"/>
    <x v="0"/>
    <x v="12"/>
    <x v="5"/>
    <x v="16"/>
    <x v="2"/>
    <x v="1"/>
    <x v="4"/>
    <x v="1703"/>
    <x v="1"/>
    <x v="2"/>
    <x v="1815"/>
  </r>
  <r>
    <x v="1"/>
    <x v="0"/>
    <x v="0"/>
    <x v="109"/>
    <x v="19"/>
    <x v="340"/>
    <x v="0"/>
    <x v="0"/>
    <x v="1"/>
    <x v="1704"/>
    <x v="7"/>
    <x v="0"/>
    <x v="1816"/>
  </r>
  <r>
    <x v="1"/>
    <x v="0"/>
    <x v="0"/>
    <x v="109"/>
    <x v="19"/>
    <x v="340"/>
    <x v="0"/>
    <x v="1"/>
    <x v="10"/>
    <x v="1705"/>
    <x v="0"/>
    <x v="0"/>
    <x v="1817"/>
  </r>
  <r>
    <x v="1"/>
    <x v="0"/>
    <x v="0"/>
    <x v="109"/>
    <x v="19"/>
    <x v="340"/>
    <x v="0"/>
    <x v="1"/>
    <x v="4"/>
    <x v="1706"/>
    <x v="4"/>
    <x v="0"/>
    <x v="1818"/>
  </r>
  <r>
    <x v="1"/>
    <x v="0"/>
    <x v="0"/>
    <x v="272"/>
    <x v="1"/>
    <x v="341"/>
    <x v="1"/>
    <x v="1"/>
    <x v="8"/>
    <x v="679"/>
    <x v="0"/>
    <x v="2"/>
    <x v="695"/>
  </r>
  <r>
    <x v="1"/>
    <x v="0"/>
    <x v="0"/>
    <x v="272"/>
    <x v="1"/>
    <x v="341"/>
    <x v="1"/>
    <x v="1"/>
    <x v="2"/>
    <x v="2"/>
    <x v="0"/>
    <x v="0"/>
    <x v="2"/>
  </r>
  <r>
    <x v="1"/>
    <x v="0"/>
    <x v="0"/>
    <x v="272"/>
    <x v="1"/>
    <x v="341"/>
    <x v="1"/>
    <x v="1"/>
    <x v="14"/>
    <x v="1707"/>
    <x v="4"/>
    <x v="0"/>
    <x v="1819"/>
  </r>
  <r>
    <x v="1"/>
    <x v="0"/>
    <x v="0"/>
    <x v="272"/>
    <x v="1"/>
    <x v="341"/>
    <x v="1"/>
    <x v="1"/>
    <x v="10"/>
    <x v="1708"/>
    <x v="5"/>
    <x v="0"/>
    <x v="1820"/>
  </r>
  <r>
    <x v="2"/>
    <x v="2"/>
    <x v="0"/>
    <x v="205"/>
    <x v="34"/>
    <x v="258"/>
    <x v="3"/>
    <x v="1"/>
    <x v="4"/>
    <x v="1709"/>
    <x v="6"/>
    <x v="0"/>
    <x v="1821"/>
  </r>
  <r>
    <x v="2"/>
    <x v="2"/>
    <x v="0"/>
    <x v="205"/>
    <x v="34"/>
    <x v="258"/>
    <x v="3"/>
    <x v="1"/>
    <x v="10"/>
    <x v="339"/>
    <x v="1"/>
    <x v="0"/>
    <x v="1822"/>
  </r>
  <r>
    <x v="2"/>
    <x v="2"/>
    <x v="0"/>
    <x v="205"/>
    <x v="34"/>
    <x v="258"/>
    <x v="3"/>
    <x v="1"/>
    <x v="8"/>
    <x v="1710"/>
    <x v="1"/>
    <x v="0"/>
    <x v="1823"/>
  </r>
  <r>
    <x v="2"/>
    <x v="2"/>
    <x v="0"/>
    <x v="205"/>
    <x v="34"/>
    <x v="258"/>
    <x v="3"/>
    <x v="0"/>
    <x v="1"/>
    <x v="1711"/>
    <x v="4"/>
    <x v="0"/>
    <x v="1824"/>
  </r>
  <r>
    <x v="0"/>
    <x v="0"/>
    <x v="0"/>
    <x v="201"/>
    <x v="1"/>
    <x v="252"/>
    <x v="1"/>
    <x v="1"/>
    <x v="8"/>
    <x v="1712"/>
    <x v="2"/>
    <x v="2"/>
    <x v="1825"/>
  </r>
  <r>
    <x v="2"/>
    <x v="0"/>
    <x v="0"/>
    <x v="4"/>
    <x v="4"/>
    <x v="5"/>
    <x v="1"/>
    <x v="0"/>
    <x v="0"/>
    <x v="1713"/>
    <x v="0"/>
    <x v="0"/>
    <x v="1826"/>
  </r>
  <r>
    <x v="0"/>
    <x v="2"/>
    <x v="0"/>
    <x v="152"/>
    <x v="1"/>
    <x v="194"/>
    <x v="1"/>
    <x v="1"/>
    <x v="8"/>
    <x v="1714"/>
    <x v="0"/>
    <x v="2"/>
    <x v="1827"/>
  </r>
  <r>
    <x v="0"/>
    <x v="2"/>
    <x v="0"/>
    <x v="152"/>
    <x v="1"/>
    <x v="194"/>
    <x v="1"/>
    <x v="1"/>
    <x v="8"/>
    <x v="1715"/>
    <x v="4"/>
    <x v="2"/>
    <x v="1828"/>
  </r>
  <r>
    <x v="1"/>
    <x v="1"/>
    <x v="0"/>
    <x v="273"/>
    <x v="31"/>
    <x v="342"/>
    <x v="3"/>
    <x v="1"/>
    <x v="8"/>
    <x v="1646"/>
    <x v="1"/>
    <x v="0"/>
    <x v="1829"/>
  </r>
  <r>
    <x v="1"/>
    <x v="1"/>
    <x v="0"/>
    <x v="273"/>
    <x v="31"/>
    <x v="342"/>
    <x v="3"/>
    <x v="1"/>
    <x v="4"/>
    <x v="1716"/>
    <x v="2"/>
    <x v="0"/>
    <x v="1830"/>
  </r>
  <r>
    <x v="1"/>
    <x v="1"/>
    <x v="0"/>
    <x v="273"/>
    <x v="31"/>
    <x v="342"/>
    <x v="3"/>
    <x v="1"/>
    <x v="8"/>
    <x v="1717"/>
    <x v="4"/>
    <x v="0"/>
    <x v="1831"/>
  </r>
  <r>
    <x v="1"/>
    <x v="1"/>
    <x v="0"/>
    <x v="273"/>
    <x v="31"/>
    <x v="342"/>
    <x v="3"/>
    <x v="1"/>
    <x v="10"/>
    <x v="1023"/>
    <x v="1"/>
    <x v="0"/>
    <x v="1832"/>
  </r>
  <r>
    <x v="1"/>
    <x v="1"/>
    <x v="0"/>
    <x v="5"/>
    <x v="5"/>
    <x v="6"/>
    <x v="2"/>
    <x v="1"/>
    <x v="10"/>
    <x v="1718"/>
    <x v="0"/>
    <x v="2"/>
    <x v="1833"/>
  </r>
  <r>
    <x v="1"/>
    <x v="1"/>
    <x v="0"/>
    <x v="5"/>
    <x v="5"/>
    <x v="6"/>
    <x v="2"/>
    <x v="1"/>
    <x v="6"/>
    <x v="1719"/>
    <x v="7"/>
    <x v="2"/>
    <x v="1834"/>
  </r>
  <r>
    <x v="1"/>
    <x v="0"/>
    <x v="0"/>
    <x v="30"/>
    <x v="11"/>
    <x v="38"/>
    <x v="2"/>
    <x v="1"/>
    <x v="8"/>
    <x v="338"/>
    <x v="0"/>
    <x v="0"/>
    <x v="1835"/>
  </r>
  <r>
    <x v="1"/>
    <x v="0"/>
    <x v="0"/>
    <x v="30"/>
    <x v="11"/>
    <x v="38"/>
    <x v="2"/>
    <x v="0"/>
    <x v="1"/>
    <x v="1720"/>
    <x v="1"/>
    <x v="0"/>
    <x v="1836"/>
  </r>
  <r>
    <x v="1"/>
    <x v="2"/>
    <x v="0"/>
    <x v="274"/>
    <x v="37"/>
    <x v="343"/>
    <x v="1"/>
    <x v="1"/>
    <x v="10"/>
    <x v="1721"/>
    <x v="1"/>
    <x v="0"/>
    <x v="1837"/>
  </r>
  <r>
    <x v="1"/>
    <x v="2"/>
    <x v="0"/>
    <x v="274"/>
    <x v="37"/>
    <x v="343"/>
    <x v="1"/>
    <x v="1"/>
    <x v="2"/>
    <x v="2"/>
    <x v="0"/>
    <x v="0"/>
    <x v="2"/>
  </r>
  <r>
    <x v="1"/>
    <x v="2"/>
    <x v="0"/>
    <x v="97"/>
    <x v="16"/>
    <x v="344"/>
    <x v="1"/>
    <x v="1"/>
    <x v="10"/>
    <x v="1627"/>
    <x v="1"/>
    <x v="2"/>
    <x v="1838"/>
  </r>
  <r>
    <x v="1"/>
    <x v="2"/>
    <x v="0"/>
    <x v="97"/>
    <x v="16"/>
    <x v="344"/>
    <x v="1"/>
    <x v="1"/>
    <x v="8"/>
    <x v="1722"/>
    <x v="3"/>
    <x v="6"/>
    <x v="1839"/>
  </r>
  <r>
    <x v="1"/>
    <x v="2"/>
    <x v="0"/>
    <x v="97"/>
    <x v="16"/>
    <x v="344"/>
    <x v="1"/>
    <x v="1"/>
    <x v="8"/>
    <x v="1723"/>
    <x v="0"/>
    <x v="6"/>
    <x v="1840"/>
  </r>
  <r>
    <x v="1"/>
    <x v="2"/>
    <x v="0"/>
    <x v="97"/>
    <x v="16"/>
    <x v="344"/>
    <x v="1"/>
    <x v="0"/>
    <x v="5"/>
    <x v="1724"/>
    <x v="2"/>
    <x v="2"/>
    <x v="1841"/>
  </r>
  <r>
    <x v="1"/>
    <x v="1"/>
    <x v="0"/>
    <x v="70"/>
    <x v="1"/>
    <x v="188"/>
    <x v="1"/>
    <x v="1"/>
    <x v="8"/>
    <x v="1725"/>
    <x v="5"/>
    <x v="2"/>
    <x v="1842"/>
  </r>
  <r>
    <x v="1"/>
    <x v="1"/>
    <x v="0"/>
    <x v="80"/>
    <x v="24"/>
    <x v="345"/>
    <x v="3"/>
    <x v="1"/>
    <x v="6"/>
    <x v="1726"/>
    <x v="3"/>
    <x v="2"/>
    <x v="1566"/>
  </r>
  <r>
    <x v="1"/>
    <x v="1"/>
    <x v="0"/>
    <x v="12"/>
    <x v="5"/>
    <x v="14"/>
    <x v="2"/>
    <x v="1"/>
    <x v="10"/>
    <x v="12"/>
    <x v="1"/>
    <x v="2"/>
    <x v="12"/>
  </r>
  <r>
    <x v="1"/>
    <x v="1"/>
    <x v="0"/>
    <x v="275"/>
    <x v="30"/>
    <x v="346"/>
    <x v="3"/>
    <x v="1"/>
    <x v="9"/>
    <x v="1727"/>
    <x v="0"/>
    <x v="0"/>
    <x v="1843"/>
  </r>
  <r>
    <x v="1"/>
    <x v="1"/>
    <x v="0"/>
    <x v="275"/>
    <x v="30"/>
    <x v="346"/>
    <x v="3"/>
    <x v="2"/>
    <x v="7"/>
    <x v="1728"/>
    <x v="1"/>
    <x v="0"/>
    <x v="1844"/>
  </r>
  <r>
    <x v="1"/>
    <x v="1"/>
    <x v="0"/>
    <x v="275"/>
    <x v="30"/>
    <x v="346"/>
    <x v="3"/>
    <x v="1"/>
    <x v="10"/>
    <x v="444"/>
    <x v="7"/>
    <x v="0"/>
    <x v="458"/>
  </r>
  <r>
    <x v="2"/>
    <x v="0"/>
    <x v="0"/>
    <x v="10"/>
    <x v="9"/>
    <x v="63"/>
    <x v="3"/>
    <x v="0"/>
    <x v="5"/>
    <x v="1729"/>
    <x v="3"/>
    <x v="2"/>
    <x v="1845"/>
  </r>
  <r>
    <x v="2"/>
    <x v="0"/>
    <x v="0"/>
    <x v="10"/>
    <x v="9"/>
    <x v="63"/>
    <x v="3"/>
    <x v="1"/>
    <x v="8"/>
    <x v="1278"/>
    <x v="1"/>
    <x v="6"/>
    <x v="1846"/>
  </r>
  <r>
    <x v="2"/>
    <x v="0"/>
    <x v="0"/>
    <x v="10"/>
    <x v="9"/>
    <x v="63"/>
    <x v="3"/>
    <x v="1"/>
    <x v="8"/>
    <x v="90"/>
    <x v="4"/>
    <x v="6"/>
    <x v="1847"/>
  </r>
  <r>
    <x v="2"/>
    <x v="0"/>
    <x v="0"/>
    <x v="10"/>
    <x v="9"/>
    <x v="63"/>
    <x v="3"/>
    <x v="0"/>
    <x v="1"/>
    <x v="1730"/>
    <x v="8"/>
    <x v="4"/>
    <x v="1848"/>
  </r>
  <r>
    <x v="2"/>
    <x v="0"/>
    <x v="0"/>
    <x v="10"/>
    <x v="9"/>
    <x v="63"/>
    <x v="3"/>
    <x v="1"/>
    <x v="6"/>
    <x v="1731"/>
    <x v="2"/>
    <x v="2"/>
    <x v="1849"/>
  </r>
  <r>
    <x v="2"/>
    <x v="0"/>
    <x v="0"/>
    <x v="10"/>
    <x v="9"/>
    <x v="63"/>
    <x v="3"/>
    <x v="0"/>
    <x v="5"/>
    <x v="863"/>
    <x v="5"/>
    <x v="2"/>
    <x v="1850"/>
  </r>
  <r>
    <x v="1"/>
    <x v="0"/>
    <x v="0"/>
    <x v="102"/>
    <x v="14"/>
    <x v="237"/>
    <x v="2"/>
    <x v="0"/>
    <x v="5"/>
    <x v="1732"/>
    <x v="1"/>
    <x v="0"/>
    <x v="1851"/>
  </r>
  <r>
    <x v="2"/>
    <x v="0"/>
    <x v="0"/>
    <x v="66"/>
    <x v="12"/>
    <x v="83"/>
    <x v="2"/>
    <x v="2"/>
    <x v="11"/>
    <x v="1695"/>
    <x v="2"/>
    <x v="0"/>
    <x v="1852"/>
  </r>
  <r>
    <x v="2"/>
    <x v="0"/>
    <x v="0"/>
    <x v="66"/>
    <x v="12"/>
    <x v="83"/>
    <x v="2"/>
    <x v="0"/>
    <x v="1"/>
    <x v="1733"/>
    <x v="3"/>
    <x v="0"/>
    <x v="1853"/>
  </r>
  <r>
    <x v="2"/>
    <x v="0"/>
    <x v="0"/>
    <x v="66"/>
    <x v="12"/>
    <x v="83"/>
    <x v="2"/>
    <x v="2"/>
    <x v="11"/>
    <x v="1734"/>
    <x v="7"/>
    <x v="0"/>
    <x v="1854"/>
  </r>
  <r>
    <x v="2"/>
    <x v="0"/>
    <x v="0"/>
    <x v="66"/>
    <x v="12"/>
    <x v="83"/>
    <x v="2"/>
    <x v="0"/>
    <x v="3"/>
    <x v="1735"/>
    <x v="0"/>
    <x v="0"/>
    <x v="1855"/>
  </r>
  <r>
    <x v="1"/>
    <x v="1"/>
    <x v="0"/>
    <x v="1"/>
    <x v="1"/>
    <x v="13"/>
    <x v="1"/>
    <x v="1"/>
    <x v="13"/>
    <x v="1176"/>
    <x v="1"/>
    <x v="0"/>
    <x v="1856"/>
  </r>
  <r>
    <x v="1"/>
    <x v="1"/>
    <x v="0"/>
    <x v="1"/>
    <x v="1"/>
    <x v="13"/>
    <x v="1"/>
    <x v="1"/>
    <x v="4"/>
    <x v="1736"/>
    <x v="2"/>
    <x v="0"/>
    <x v="1857"/>
  </r>
  <r>
    <x v="1"/>
    <x v="1"/>
    <x v="0"/>
    <x v="1"/>
    <x v="1"/>
    <x v="13"/>
    <x v="1"/>
    <x v="1"/>
    <x v="8"/>
    <x v="1737"/>
    <x v="0"/>
    <x v="2"/>
    <x v="1858"/>
  </r>
  <r>
    <x v="1"/>
    <x v="1"/>
    <x v="0"/>
    <x v="1"/>
    <x v="1"/>
    <x v="13"/>
    <x v="1"/>
    <x v="1"/>
    <x v="10"/>
    <x v="1738"/>
    <x v="11"/>
    <x v="0"/>
    <x v="1859"/>
  </r>
  <r>
    <x v="1"/>
    <x v="1"/>
    <x v="0"/>
    <x v="1"/>
    <x v="1"/>
    <x v="13"/>
    <x v="1"/>
    <x v="1"/>
    <x v="8"/>
    <x v="1739"/>
    <x v="1"/>
    <x v="2"/>
    <x v="1860"/>
  </r>
  <r>
    <x v="1"/>
    <x v="1"/>
    <x v="0"/>
    <x v="1"/>
    <x v="1"/>
    <x v="13"/>
    <x v="1"/>
    <x v="1"/>
    <x v="4"/>
    <x v="1740"/>
    <x v="4"/>
    <x v="0"/>
    <x v="1861"/>
  </r>
  <r>
    <x v="1"/>
    <x v="1"/>
    <x v="0"/>
    <x v="1"/>
    <x v="1"/>
    <x v="13"/>
    <x v="1"/>
    <x v="0"/>
    <x v="1"/>
    <x v="1741"/>
    <x v="1"/>
    <x v="2"/>
    <x v="1862"/>
  </r>
  <r>
    <x v="1"/>
    <x v="1"/>
    <x v="0"/>
    <x v="1"/>
    <x v="1"/>
    <x v="13"/>
    <x v="1"/>
    <x v="2"/>
    <x v="11"/>
    <x v="1742"/>
    <x v="6"/>
    <x v="0"/>
    <x v="1863"/>
  </r>
  <r>
    <x v="1"/>
    <x v="1"/>
    <x v="0"/>
    <x v="1"/>
    <x v="1"/>
    <x v="13"/>
    <x v="1"/>
    <x v="1"/>
    <x v="6"/>
    <x v="708"/>
    <x v="1"/>
    <x v="0"/>
    <x v="1864"/>
  </r>
  <r>
    <x v="1"/>
    <x v="0"/>
    <x v="0"/>
    <x v="225"/>
    <x v="1"/>
    <x v="281"/>
    <x v="1"/>
    <x v="2"/>
    <x v="11"/>
    <x v="1743"/>
    <x v="4"/>
    <x v="0"/>
    <x v="1865"/>
  </r>
  <r>
    <x v="1"/>
    <x v="0"/>
    <x v="0"/>
    <x v="225"/>
    <x v="1"/>
    <x v="281"/>
    <x v="1"/>
    <x v="0"/>
    <x v="3"/>
    <x v="1744"/>
    <x v="1"/>
    <x v="2"/>
    <x v="1866"/>
  </r>
  <r>
    <x v="0"/>
    <x v="1"/>
    <x v="0"/>
    <x v="10"/>
    <x v="9"/>
    <x v="63"/>
    <x v="3"/>
    <x v="1"/>
    <x v="8"/>
    <x v="1745"/>
    <x v="7"/>
    <x v="6"/>
    <x v="1867"/>
  </r>
  <r>
    <x v="1"/>
    <x v="0"/>
    <x v="0"/>
    <x v="276"/>
    <x v="1"/>
    <x v="347"/>
    <x v="1"/>
    <x v="0"/>
    <x v="1"/>
    <x v="510"/>
    <x v="2"/>
    <x v="2"/>
    <x v="1868"/>
  </r>
  <r>
    <x v="1"/>
    <x v="1"/>
    <x v="0"/>
    <x v="4"/>
    <x v="4"/>
    <x v="59"/>
    <x v="1"/>
    <x v="1"/>
    <x v="8"/>
    <x v="1746"/>
    <x v="0"/>
    <x v="2"/>
    <x v="1869"/>
  </r>
  <r>
    <x v="0"/>
    <x v="2"/>
    <x v="0"/>
    <x v="71"/>
    <x v="1"/>
    <x v="90"/>
    <x v="1"/>
    <x v="2"/>
    <x v="11"/>
    <x v="127"/>
    <x v="1"/>
    <x v="0"/>
    <x v="1870"/>
  </r>
  <r>
    <x v="0"/>
    <x v="2"/>
    <x v="0"/>
    <x v="71"/>
    <x v="1"/>
    <x v="90"/>
    <x v="1"/>
    <x v="2"/>
    <x v="7"/>
    <x v="1747"/>
    <x v="3"/>
    <x v="2"/>
    <x v="1871"/>
  </r>
  <r>
    <x v="1"/>
    <x v="0"/>
    <x v="0"/>
    <x v="8"/>
    <x v="1"/>
    <x v="34"/>
    <x v="1"/>
    <x v="0"/>
    <x v="5"/>
    <x v="1748"/>
    <x v="1"/>
    <x v="0"/>
    <x v="1872"/>
  </r>
  <r>
    <x v="2"/>
    <x v="0"/>
    <x v="0"/>
    <x v="248"/>
    <x v="39"/>
    <x v="307"/>
    <x v="3"/>
    <x v="1"/>
    <x v="10"/>
    <x v="1749"/>
    <x v="2"/>
    <x v="0"/>
    <x v="1873"/>
  </r>
  <r>
    <x v="2"/>
    <x v="0"/>
    <x v="0"/>
    <x v="248"/>
    <x v="39"/>
    <x v="307"/>
    <x v="3"/>
    <x v="1"/>
    <x v="9"/>
    <x v="1750"/>
    <x v="3"/>
    <x v="0"/>
    <x v="1874"/>
  </r>
  <r>
    <x v="2"/>
    <x v="0"/>
    <x v="0"/>
    <x v="248"/>
    <x v="39"/>
    <x v="307"/>
    <x v="3"/>
    <x v="1"/>
    <x v="10"/>
    <x v="450"/>
    <x v="2"/>
    <x v="0"/>
    <x v="464"/>
  </r>
  <r>
    <x v="1"/>
    <x v="0"/>
    <x v="0"/>
    <x v="42"/>
    <x v="16"/>
    <x v="51"/>
    <x v="1"/>
    <x v="1"/>
    <x v="10"/>
    <x v="1751"/>
    <x v="3"/>
    <x v="2"/>
    <x v="1875"/>
  </r>
  <r>
    <x v="1"/>
    <x v="0"/>
    <x v="0"/>
    <x v="42"/>
    <x v="16"/>
    <x v="51"/>
    <x v="1"/>
    <x v="2"/>
    <x v="7"/>
    <x v="1752"/>
    <x v="0"/>
    <x v="2"/>
    <x v="1876"/>
  </r>
  <r>
    <x v="1"/>
    <x v="0"/>
    <x v="0"/>
    <x v="42"/>
    <x v="16"/>
    <x v="51"/>
    <x v="1"/>
    <x v="0"/>
    <x v="5"/>
    <x v="323"/>
    <x v="0"/>
    <x v="2"/>
    <x v="1877"/>
  </r>
  <r>
    <x v="1"/>
    <x v="0"/>
    <x v="0"/>
    <x v="1"/>
    <x v="1"/>
    <x v="141"/>
    <x v="1"/>
    <x v="1"/>
    <x v="10"/>
    <x v="776"/>
    <x v="5"/>
    <x v="0"/>
    <x v="1878"/>
  </r>
  <r>
    <x v="1"/>
    <x v="2"/>
    <x v="0"/>
    <x v="12"/>
    <x v="5"/>
    <x v="66"/>
    <x v="2"/>
    <x v="1"/>
    <x v="2"/>
    <x v="208"/>
    <x v="0"/>
    <x v="2"/>
    <x v="210"/>
  </r>
  <r>
    <x v="1"/>
    <x v="0"/>
    <x v="0"/>
    <x v="20"/>
    <x v="15"/>
    <x v="29"/>
    <x v="3"/>
    <x v="1"/>
    <x v="2"/>
    <x v="1164"/>
    <x v="4"/>
    <x v="0"/>
    <x v="1211"/>
  </r>
  <r>
    <x v="1"/>
    <x v="0"/>
    <x v="0"/>
    <x v="20"/>
    <x v="15"/>
    <x v="29"/>
    <x v="3"/>
    <x v="1"/>
    <x v="2"/>
    <x v="1753"/>
    <x v="2"/>
    <x v="0"/>
    <x v="1879"/>
  </r>
  <r>
    <x v="1"/>
    <x v="0"/>
    <x v="0"/>
    <x v="20"/>
    <x v="15"/>
    <x v="29"/>
    <x v="3"/>
    <x v="1"/>
    <x v="4"/>
    <x v="1754"/>
    <x v="2"/>
    <x v="0"/>
    <x v="1880"/>
  </r>
  <r>
    <x v="1"/>
    <x v="0"/>
    <x v="0"/>
    <x v="20"/>
    <x v="15"/>
    <x v="29"/>
    <x v="3"/>
    <x v="1"/>
    <x v="10"/>
    <x v="64"/>
    <x v="1"/>
    <x v="0"/>
    <x v="64"/>
  </r>
  <r>
    <x v="1"/>
    <x v="0"/>
    <x v="0"/>
    <x v="20"/>
    <x v="15"/>
    <x v="29"/>
    <x v="3"/>
    <x v="1"/>
    <x v="13"/>
    <x v="532"/>
    <x v="0"/>
    <x v="0"/>
    <x v="1881"/>
  </r>
  <r>
    <x v="1"/>
    <x v="1"/>
    <x v="0"/>
    <x v="277"/>
    <x v="1"/>
    <x v="348"/>
    <x v="1"/>
    <x v="1"/>
    <x v="2"/>
    <x v="1755"/>
    <x v="0"/>
    <x v="0"/>
    <x v="1882"/>
  </r>
  <r>
    <x v="1"/>
    <x v="0"/>
    <x v="0"/>
    <x v="40"/>
    <x v="13"/>
    <x v="49"/>
    <x v="3"/>
    <x v="1"/>
    <x v="8"/>
    <x v="1756"/>
    <x v="1"/>
    <x v="0"/>
    <x v="1883"/>
  </r>
  <r>
    <x v="1"/>
    <x v="0"/>
    <x v="0"/>
    <x v="40"/>
    <x v="13"/>
    <x v="49"/>
    <x v="3"/>
    <x v="0"/>
    <x v="3"/>
    <x v="1757"/>
    <x v="1"/>
    <x v="4"/>
    <x v="1884"/>
  </r>
  <r>
    <x v="1"/>
    <x v="2"/>
    <x v="0"/>
    <x v="278"/>
    <x v="11"/>
    <x v="349"/>
    <x v="2"/>
    <x v="0"/>
    <x v="1"/>
    <x v="1758"/>
    <x v="2"/>
    <x v="0"/>
    <x v="1885"/>
  </r>
  <r>
    <x v="0"/>
    <x v="0"/>
    <x v="0"/>
    <x v="168"/>
    <x v="27"/>
    <x v="214"/>
    <x v="1"/>
    <x v="1"/>
    <x v="14"/>
    <x v="1759"/>
    <x v="7"/>
    <x v="0"/>
    <x v="1886"/>
  </r>
  <r>
    <x v="1"/>
    <x v="0"/>
    <x v="0"/>
    <x v="40"/>
    <x v="3"/>
    <x v="124"/>
    <x v="0"/>
    <x v="1"/>
    <x v="6"/>
    <x v="1317"/>
    <x v="2"/>
    <x v="2"/>
    <x v="1887"/>
  </r>
  <r>
    <x v="1"/>
    <x v="2"/>
    <x v="0"/>
    <x v="25"/>
    <x v="35"/>
    <x v="129"/>
    <x v="0"/>
    <x v="1"/>
    <x v="8"/>
    <x v="1760"/>
    <x v="8"/>
    <x v="0"/>
    <x v="1888"/>
  </r>
  <r>
    <x v="1"/>
    <x v="2"/>
    <x v="0"/>
    <x v="25"/>
    <x v="35"/>
    <x v="129"/>
    <x v="0"/>
    <x v="1"/>
    <x v="6"/>
    <x v="1361"/>
    <x v="4"/>
    <x v="0"/>
    <x v="1889"/>
  </r>
  <r>
    <x v="1"/>
    <x v="2"/>
    <x v="0"/>
    <x v="25"/>
    <x v="35"/>
    <x v="129"/>
    <x v="0"/>
    <x v="1"/>
    <x v="6"/>
    <x v="480"/>
    <x v="1"/>
    <x v="0"/>
    <x v="495"/>
  </r>
  <r>
    <x v="1"/>
    <x v="0"/>
    <x v="0"/>
    <x v="32"/>
    <x v="21"/>
    <x v="40"/>
    <x v="1"/>
    <x v="1"/>
    <x v="4"/>
    <x v="1015"/>
    <x v="1"/>
    <x v="2"/>
    <x v="1890"/>
  </r>
  <r>
    <x v="1"/>
    <x v="0"/>
    <x v="0"/>
    <x v="32"/>
    <x v="21"/>
    <x v="40"/>
    <x v="1"/>
    <x v="2"/>
    <x v="11"/>
    <x v="1761"/>
    <x v="3"/>
    <x v="2"/>
    <x v="1891"/>
  </r>
  <r>
    <x v="1"/>
    <x v="0"/>
    <x v="0"/>
    <x v="60"/>
    <x v="22"/>
    <x v="76"/>
    <x v="1"/>
    <x v="1"/>
    <x v="4"/>
    <x v="1762"/>
    <x v="1"/>
    <x v="2"/>
    <x v="1892"/>
  </r>
  <r>
    <x v="1"/>
    <x v="0"/>
    <x v="0"/>
    <x v="60"/>
    <x v="22"/>
    <x v="76"/>
    <x v="1"/>
    <x v="1"/>
    <x v="6"/>
    <x v="1763"/>
    <x v="4"/>
    <x v="2"/>
    <x v="1893"/>
  </r>
  <r>
    <x v="3"/>
    <x v="2"/>
    <x v="0"/>
    <x v="93"/>
    <x v="16"/>
    <x v="115"/>
    <x v="1"/>
    <x v="0"/>
    <x v="1"/>
    <x v="1764"/>
    <x v="4"/>
    <x v="2"/>
    <x v="507"/>
  </r>
  <r>
    <x v="0"/>
    <x v="1"/>
    <x v="0"/>
    <x v="20"/>
    <x v="15"/>
    <x v="29"/>
    <x v="3"/>
    <x v="1"/>
    <x v="10"/>
    <x v="1765"/>
    <x v="4"/>
    <x v="0"/>
    <x v="1894"/>
  </r>
  <r>
    <x v="0"/>
    <x v="1"/>
    <x v="0"/>
    <x v="20"/>
    <x v="15"/>
    <x v="29"/>
    <x v="3"/>
    <x v="2"/>
    <x v="11"/>
    <x v="1766"/>
    <x v="0"/>
    <x v="0"/>
    <x v="804"/>
  </r>
  <r>
    <x v="1"/>
    <x v="0"/>
    <x v="0"/>
    <x v="199"/>
    <x v="2"/>
    <x v="250"/>
    <x v="0"/>
    <x v="1"/>
    <x v="10"/>
    <x v="12"/>
    <x v="1"/>
    <x v="2"/>
    <x v="12"/>
  </r>
  <r>
    <x v="3"/>
    <x v="1"/>
    <x v="0"/>
    <x v="279"/>
    <x v="5"/>
    <x v="350"/>
    <x v="2"/>
    <x v="1"/>
    <x v="8"/>
    <x v="1767"/>
    <x v="7"/>
    <x v="3"/>
    <x v="1895"/>
  </r>
  <r>
    <x v="3"/>
    <x v="0"/>
    <x v="0"/>
    <x v="56"/>
    <x v="1"/>
    <x v="71"/>
    <x v="1"/>
    <x v="1"/>
    <x v="10"/>
    <x v="1016"/>
    <x v="7"/>
    <x v="0"/>
    <x v="1896"/>
  </r>
  <r>
    <x v="3"/>
    <x v="0"/>
    <x v="0"/>
    <x v="56"/>
    <x v="1"/>
    <x v="71"/>
    <x v="1"/>
    <x v="1"/>
    <x v="8"/>
    <x v="1104"/>
    <x v="1"/>
    <x v="2"/>
    <x v="1148"/>
  </r>
  <r>
    <x v="3"/>
    <x v="0"/>
    <x v="0"/>
    <x v="56"/>
    <x v="1"/>
    <x v="71"/>
    <x v="1"/>
    <x v="1"/>
    <x v="6"/>
    <x v="1310"/>
    <x v="1"/>
    <x v="0"/>
    <x v="1897"/>
  </r>
  <r>
    <x v="3"/>
    <x v="0"/>
    <x v="0"/>
    <x v="56"/>
    <x v="1"/>
    <x v="71"/>
    <x v="1"/>
    <x v="1"/>
    <x v="13"/>
    <x v="1768"/>
    <x v="2"/>
    <x v="0"/>
    <x v="1898"/>
  </r>
  <r>
    <x v="3"/>
    <x v="0"/>
    <x v="0"/>
    <x v="56"/>
    <x v="1"/>
    <x v="71"/>
    <x v="1"/>
    <x v="0"/>
    <x v="1"/>
    <x v="825"/>
    <x v="4"/>
    <x v="2"/>
    <x v="1899"/>
  </r>
  <r>
    <x v="3"/>
    <x v="0"/>
    <x v="0"/>
    <x v="56"/>
    <x v="1"/>
    <x v="71"/>
    <x v="1"/>
    <x v="1"/>
    <x v="14"/>
    <x v="1271"/>
    <x v="1"/>
    <x v="0"/>
    <x v="1900"/>
  </r>
  <r>
    <x v="3"/>
    <x v="0"/>
    <x v="0"/>
    <x v="56"/>
    <x v="1"/>
    <x v="71"/>
    <x v="1"/>
    <x v="2"/>
    <x v="7"/>
    <x v="1769"/>
    <x v="4"/>
    <x v="2"/>
    <x v="1901"/>
  </r>
  <r>
    <x v="3"/>
    <x v="0"/>
    <x v="0"/>
    <x v="56"/>
    <x v="1"/>
    <x v="71"/>
    <x v="1"/>
    <x v="1"/>
    <x v="4"/>
    <x v="1770"/>
    <x v="0"/>
    <x v="0"/>
    <x v="1902"/>
  </r>
  <r>
    <x v="3"/>
    <x v="0"/>
    <x v="0"/>
    <x v="56"/>
    <x v="1"/>
    <x v="71"/>
    <x v="1"/>
    <x v="0"/>
    <x v="0"/>
    <x v="1771"/>
    <x v="7"/>
    <x v="11"/>
    <x v="1903"/>
  </r>
  <r>
    <x v="0"/>
    <x v="0"/>
    <x v="0"/>
    <x v="30"/>
    <x v="15"/>
    <x v="144"/>
    <x v="3"/>
    <x v="0"/>
    <x v="3"/>
    <x v="1772"/>
    <x v="7"/>
    <x v="10"/>
    <x v="1904"/>
  </r>
  <r>
    <x v="1"/>
    <x v="0"/>
    <x v="0"/>
    <x v="280"/>
    <x v="1"/>
    <x v="351"/>
    <x v="1"/>
    <x v="1"/>
    <x v="10"/>
    <x v="1773"/>
    <x v="3"/>
    <x v="0"/>
    <x v="1905"/>
  </r>
  <r>
    <x v="2"/>
    <x v="1"/>
    <x v="0"/>
    <x v="4"/>
    <x v="4"/>
    <x v="59"/>
    <x v="1"/>
    <x v="1"/>
    <x v="10"/>
    <x v="266"/>
    <x v="7"/>
    <x v="0"/>
    <x v="1906"/>
  </r>
  <r>
    <x v="2"/>
    <x v="1"/>
    <x v="0"/>
    <x v="4"/>
    <x v="4"/>
    <x v="59"/>
    <x v="1"/>
    <x v="1"/>
    <x v="8"/>
    <x v="1630"/>
    <x v="2"/>
    <x v="2"/>
    <x v="1735"/>
  </r>
  <r>
    <x v="1"/>
    <x v="0"/>
    <x v="0"/>
    <x v="281"/>
    <x v="2"/>
    <x v="352"/>
    <x v="0"/>
    <x v="1"/>
    <x v="8"/>
    <x v="1774"/>
    <x v="1"/>
    <x v="6"/>
    <x v="1907"/>
  </r>
  <r>
    <x v="2"/>
    <x v="1"/>
    <x v="0"/>
    <x v="282"/>
    <x v="1"/>
    <x v="353"/>
    <x v="1"/>
    <x v="0"/>
    <x v="1"/>
    <x v="1775"/>
    <x v="1"/>
    <x v="2"/>
    <x v="1908"/>
  </r>
  <r>
    <x v="0"/>
    <x v="2"/>
    <x v="0"/>
    <x v="190"/>
    <x v="12"/>
    <x v="241"/>
    <x v="2"/>
    <x v="0"/>
    <x v="0"/>
    <x v="1776"/>
    <x v="0"/>
    <x v="0"/>
    <x v="1909"/>
  </r>
  <r>
    <x v="0"/>
    <x v="2"/>
    <x v="0"/>
    <x v="190"/>
    <x v="12"/>
    <x v="241"/>
    <x v="2"/>
    <x v="1"/>
    <x v="2"/>
    <x v="1777"/>
    <x v="6"/>
    <x v="0"/>
    <x v="1910"/>
  </r>
  <r>
    <x v="1"/>
    <x v="2"/>
    <x v="0"/>
    <x v="10"/>
    <x v="9"/>
    <x v="105"/>
    <x v="3"/>
    <x v="1"/>
    <x v="12"/>
    <x v="1778"/>
    <x v="2"/>
    <x v="2"/>
    <x v="1911"/>
  </r>
  <r>
    <x v="1"/>
    <x v="2"/>
    <x v="0"/>
    <x v="10"/>
    <x v="9"/>
    <x v="105"/>
    <x v="3"/>
    <x v="2"/>
    <x v="7"/>
    <x v="1557"/>
    <x v="3"/>
    <x v="10"/>
    <x v="1912"/>
  </r>
  <r>
    <x v="1"/>
    <x v="0"/>
    <x v="0"/>
    <x v="10"/>
    <x v="9"/>
    <x v="105"/>
    <x v="3"/>
    <x v="2"/>
    <x v="11"/>
    <x v="1779"/>
    <x v="1"/>
    <x v="2"/>
    <x v="1913"/>
  </r>
  <r>
    <x v="1"/>
    <x v="2"/>
    <x v="0"/>
    <x v="10"/>
    <x v="9"/>
    <x v="63"/>
    <x v="3"/>
    <x v="0"/>
    <x v="5"/>
    <x v="1780"/>
    <x v="1"/>
    <x v="2"/>
    <x v="1914"/>
  </r>
  <r>
    <x v="1"/>
    <x v="2"/>
    <x v="0"/>
    <x v="10"/>
    <x v="9"/>
    <x v="63"/>
    <x v="3"/>
    <x v="1"/>
    <x v="10"/>
    <x v="557"/>
    <x v="4"/>
    <x v="2"/>
    <x v="570"/>
  </r>
  <r>
    <x v="0"/>
    <x v="1"/>
    <x v="0"/>
    <x v="18"/>
    <x v="38"/>
    <x v="354"/>
    <x v="3"/>
    <x v="1"/>
    <x v="9"/>
    <x v="1781"/>
    <x v="4"/>
    <x v="0"/>
    <x v="1915"/>
  </r>
  <r>
    <x v="0"/>
    <x v="1"/>
    <x v="0"/>
    <x v="18"/>
    <x v="38"/>
    <x v="354"/>
    <x v="3"/>
    <x v="1"/>
    <x v="6"/>
    <x v="1782"/>
    <x v="6"/>
    <x v="0"/>
    <x v="1916"/>
  </r>
  <r>
    <x v="0"/>
    <x v="1"/>
    <x v="0"/>
    <x v="18"/>
    <x v="38"/>
    <x v="354"/>
    <x v="3"/>
    <x v="0"/>
    <x v="5"/>
    <x v="392"/>
    <x v="3"/>
    <x v="0"/>
    <x v="1917"/>
  </r>
  <r>
    <x v="1"/>
    <x v="0"/>
    <x v="0"/>
    <x v="20"/>
    <x v="15"/>
    <x v="164"/>
    <x v="3"/>
    <x v="1"/>
    <x v="10"/>
    <x v="1783"/>
    <x v="1"/>
    <x v="0"/>
    <x v="1918"/>
  </r>
  <r>
    <x v="1"/>
    <x v="0"/>
    <x v="0"/>
    <x v="10"/>
    <x v="9"/>
    <x v="63"/>
    <x v="3"/>
    <x v="1"/>
    <x v="8"/>
    <x v="1784"/>
    <x v="1"/>
    <x v="6"/>
    <x v="1919"/>
  </r>
  <r>
    <x v="1"/>
    <x v="0"/>
    <x v="0"/>
    <x v="10"/>
    <x v="9"/>
    <x v="63"/>
    <x v="3"/>
    <x v="1"/>
    <x v="13"/>
    <x v="1785"/>
    <x v="3"/>
    <x v="2"/>
    <x v="1920"/>
  </r>
  <r>
    <x v="1"/>
    <x v="0"/>
    <x v="0"/>
    <x v="10"/>
    <x v="9"/>
    <x v="63"/>
    <x v="3"/>
    <x v="2"/>
    <x v="7"/>
    <x v="1786"/>
    <x v="4"/>
    <x v="10"/>
    <x v="1921"/>
  </r>
  <r>
    <x v="1"/>
    <x v="0"/>
    <x v="0"/>
    <x v="55"/>
    <x v="5"/>
    <x v="70"/>
    <x v="2"/>
    <x v="0"/>
    <x v="5"/>
    <x v="1787"/>
    <x v="2"/>
    <x v="7"/>
    <x v="1922"/>
  </r>
  <r>
    <x v="1"/>
    <x v="0"/>
    <x v="0"/>
    <x v="55"/>
    <x v="5"/>
    <x v="70"/>
    <x v="2"/>
    <x v="1"/>
    <x v="8"/>
    <x v="1788"/>
    <x v="4"/>
    <x v="3"/>
    <x v="1923"/>
  </r>
  <r>
    <x v="3"/>
    <x v="0"/>
    <x v="0"/>
    <x v="20"/>
    <x v="15"/>
    <x v="29"/>
    <x v="3"/>
    <x v="1"/>
    <x v="10"/>
    <x v="674"/>
    <x v="1"/>
    <x v="0"/>
    <x v="690"/>
  </r>
  <r>
    <x v="1"/>
    <x v="1"/>
    <x v="0"/>
    <x v="85"/>
    <x v="15"/>
    <x v="254"/>
    <x v="3"/>
    <x v="1"/>
    <x v="8"/>
    <x v="1789"/>
    <x v="6"/>
    <x v="2"/>
    <x v="1924"/>
  </r>
  <r>
    <x v="1"/>
    <x v="1"/>
    <x v="0"/>
    <x v="85"/>
    <x v="15"/>
    <x v="254"/>
    <x v="3"/>
    <x v="1"/>
    <x v="14"/>
    <x v="1790"/>
    <x v="0"/>
    <x v="0"/>
    <x v="1925"/>
  </r>
  <r>
    <x v="1"/>
    <x v="1"/>
    <x v="0"/>
    <x v="85"/>
    <x v="15"/>
    <x v="254"/>
    <x v="3"/>
    <x v="0"/>
    <x v="3"/>
    <x v="1791"/>
    <x v="1"/>
    <x v="10"/>
    <x v="1926"/>
  </r>
  <r>
    <x v="1"/>
    <x v="1"/>
    <x v="0"/>
    <x v="10"/>
    <x v="9"/>
    <x v="11"/>
    <x v="3"/>
    <x v="1"/>
    <x v="10"/>
    <x v="426"/>
    <x v="5"/>
    <x v="2"/>
    <x v="1927"/>
  </r>
  <r>
    <x v="1"/>
    <x v="1"/>
    <x v="0"/>
    <x v="10"/>
    <x v="9"/>
    <x v="11"/>
    <x v="3"/>
    <x v="2"/>
    <x v="7"/>
    <x v="1792"/>
    <x v="0"/>
    <x v="10"/>
    <x v="1928"/>
  </r>
  <r>
    <x v="1"/>
    <x v="1"/>
    <x v="0"/>
    <x v="10"/>
    <x v="9"/>
    <x v="11"/>
    <x v="3"/>
    <x v="1"/>
    <x v="13"/>
    <x v="1793"/>
    <x v="3"/>
    <x v="2"/>
    <x v="1929"/>
  </r>
  <r>
    <x v="1"/>
    <x v="1"/>
    <x v="0"/>
    <x v="283"/>
    <x v="9"/>
    <x v="355"/>
    <x v="3"/>
    <x v="0"/>
    <x v="1"/>
    <x v="1794"/>
    <x v="1"/>
    <x v="4"/>
    <x v="1930"/>
  </r>
  <r>
    <x v="1"/>
    <x v="1"/>
    <x v="0"/>
    <x v="283"/>
    <x v="9"/>
    <x v="355"/>
    <x v="3"/>
    <x v="1"/>
    <x v="8"/>
    <x v="1795"/>
    <x v="4"/>
    <x v="6"/>
    <x v="1931"/>
  </r>
  <r>
    <x v="1"/>
    <x v="1"/>
    <x v="0"/>
    <x v="283"/>
    <x v="9"/>
    <x v="355"/>
    <x v="3"/>
    <x v="1"/>
    <x v="4"/>
    <x v="1796"/>
    <x v="5"/>
    <x v="2"/>
    <x v="1932"/>
  </r>
  <r>
    <x v="1"/>
    <x v="0"/>
    <x v="0"/>
    <x v="3"/>
    <x v="1"/>
    <x v="137"/>
    <x v="1"/>
    <x v="0"/>
    <x v="5"/>
    <x v="1797"/>
    <x v="7"/>
    <x v="0"/>
    <x v="1933"/>
  </r>
  <r>
    <x v="1"/>
    <x v="0"/>
    <x v="0"/>
    <x v="20"/>
    <x v="15"/>
    <x v="45"/>
    <x v="3"/>
    <x v="2"/>
    <x v="7"/>
    <x v="1798"/>
    <x v="2"/>
    <x v="0"/>
    <x v="1934"/>
  </r>
  <r>
    <x v="1"/>
    <x v="0"/>
    <x v="0"/>
    <x v="284"/>
    <x v="5"/>
    <x v="356"/>
    <x v="2"/>
    <x v="0"/>
    <x v="1"/>
    <x v="1799"/>
    <x v="1"/>
    <x v="4"/>
    <x v="1935"/>
  </r>
  <r>
    <x v="0"/>
    <x v="0"/>
    <x v="0"/>
    <x v="285"/>
    <x v="25"/>
    <x v="357"/>
    <x v="2"/>
    <x v="2"/>
    <x v="11"/>
    <x v="1800"/>
    <x v="3"/>
    <x v="0"/>
    <x v="1936"/>
  </r>
  <r>
    <x v="1"/>
    <x v="0"/>
    <x v="0"/>
    <x v="94"/>
    <x v="31"/>
    <x v="358"/>
    <x v="3"/>
    <x v="1"/>
    <x v="10"/>
    <x v="1801"/>
    <x v="1"/>
    <x v="0"/>
    <x v="1937"/>
  </r>
  <r>
    <x v="1"/>
    <x v="1"/>
    <x v="0"/>
    <x v="20"/>
    <x v="15"/>
    <x v="29"/>
    <x v="3"/>
    <x v="1"/>
    <x v="8"/>
    <x v="1802"/>
    <x v="0"/>
    <x v="2"/>
    <x v="1938"/>
  </r>
  <r>
    <x v="1"/>
    <x v="2"/>
    <x v="0"/>
    <x v="61"/>
    <x v="5"/>
    <x v="176"/>
    <x v="2"/>
    <x v="0"/>
    <x v="5"/>
    <x v="1803"/>
    <x v="1"/>
    <x v="7"/>
    <x v="1939"/>
  </r>
  <r>
    <x v="0"/>
    <x v="0"/>
    <x v="0"/>
    <x v="1"/>
    <x v="1"/>
    <x v="3"/>
    <x v="1"/>
    <x v="1"/>
    <x v="13"/>
    <x v="1369"/>
    <x v="5"/>
    <x v="0"/>
    <x v="1940"/>
  </r>
  <r>
    <x v="2"/>
    <x v="0"/>
    <x v="0"/>
    <x v="31"/>
    <x v="11"/>
    <x v="39"/>
    <x v="2"/>
    <x v="1"/>
    <x v="4"/>
    <x v="875"/>
    <x v="1"/>
    <x v="0"/>
    <x v="232"/>
  </r>
  <r>
    <x v="2"/>
    <x v="0"/>
    <x v="0"/>
    <x v="31"/>
    <x v="11"/>
    <x v="39"/>
    <x v="2"/>
    <x v="1"/>
    <x v="4"/>
    <x v="424"/>
    <x v="1"/>
    <x v="0"/>
    <x v="437"/>
  </r>
  <r>
    <x v="1"/>
    <x v="2"/>
    <x v="0"/>
    <x v="207"/>
    <x v="2"/>
    <x v="261"/>
    <x v="0"/>
    <x v="1"/>
    <x v="6"/>
    <x v="326"/>
    <x v="4"/>
    <x v="2"/>
    <x v="1941"/>
  </r>
  <r>
    <x v="1"/>
    <x v="0"/>
    <x v="0"/>
    <x v="22"/>
    <x v="10"/>
    <x v="26"/>
    <x v="2"/>
    <x v="1"/>
    <x v="8"/>
    <x v="1804"/>
    <x v="1"/>
    <x v="3"/>
    <x v="1942"/>
  </r>
  <r>
    <x v="3"/>
    <x v="0"/>
    <x v="0"/>
    <x v="74"/>
    <x v="24"/>
    <x v="93"/>
    <x v="3"/>
    <x v="0"/>
    <x v="5"/>
    <x v="1805"/>
    <x v="7"/>
    <x v="2"/>
    <x v="1943"/>
  </r>
  <r>
    <x v="1"/>
    <x v="2"/>
    <x v="0"/>
    <x v="182"/>
    <x v="1"/>
    <x v="232"/>
    <x v="1"/>
    <x v="1"/>
    <x v="6"/>
    <x v="722"/>
    <x v="7"/>
    <x v="0"/>
    <x v="1944"/>
  </r>
  <r>
    <x v="1"/>
    <x v="2"/>
    <x v="0"/>
    <x v="286"/>
    <x v="1"/>
    <x v="359"/>
    <x v="1"/>
    <x v="1"/>
    <x v="10"/>
    <x v="1806"/>
    <x v="1"/>
    <x v="0"/>
    <x v="1945"/>
  </r>
  <r>
    <x v="1"/>
    <x v="0"/>
    <x v="0"/>
    <x v="128"/>
    <x v="5"/>
    <x v="161"/>
    <x v="2"/>
    <x v="2"/>
    <x v="11"/>
    <x v="1807"/>
    <x v="1"/>
    <x v="2"/>
    <x v="1946"/>
  </r>
  <r>
    <x v="1"/>
    <x v="0"/>
    <x v="0"/>
    <x v="128"/>
    <x v="5"/>
    <x v="161"/>
    <x v="2"/>
    <x v="1"/>
    <x v="10"/>
    <x v="1808"/>
    <x v="0"/>
    <x v="2"/>
    <x v="1947"/>
  </r>
  <r>
    <x v="1"/>
    <x v="0"/>
    <x v="0"/>
    <x v="128"/>
    <x v="5"/>
    <x v="161"/>
    <x v="2"/>
    <x v="0"/>
    <x v="5"/>
    <x v="1809"/>
    <x v="2"/>
    <x v="7"/>
    <x v="1948"/>
  </r>
  <r>
    <x v="1"/>
    <x v="0"/>
    <x v="0"/>
    <x v="128"/>
    <x v="5"/>
    <x v="161"/>
    <x v="2"/>
    <x v="1"/>
    <x v="6"/>
    <x v="1810"/>
    <x v="7"/>
    <x v="2"/>
    <x v="1949"/>
  </r>
  <r>
    <x v="1"/>
    <x v="0"/>
    <x v="0"/>
    <x v="128"/>
    <x v="5"/>
    <x v="161"/>
    <x v="2"/>
    <x v="1"/>
    <x v="8"/>
    <x v="1811"/>
    <x v="3"/>
    <x v="3"/>
    <x v="1950"/>
  </r>
  <r>
    <x v="0"/>
    <x v="0"/>
    <x v="0"/>
    <x v="239"/>
    <x v="24"/>
    <x v="360"/>
    <x v="3"/>
    <x v="1"/>
    <x v="6"/>
    <x v="260"/>
    <x v="1"/>
    <x v="2"/>
    <x v="1951"/>
  </r>
  <r>
    <x v="0"/>
    <x v="0"/>
    <x v="0"/>
    <x v="239"/>
    <x v="24"/>
    <x v="360"/>
    <x v="3"/>
    <x v="2"/>
    <x v="11"/>
    <x v="973"/>
    <x v="1"/>
    <x v="2"/>
    <x v="1952"/>
  </r>
  <r>
    <x v="0"/>
    <x v="0"/>
    <x v="0"/>
    <x v="239"/>
    <x v="24"/>
    <x v="360"/>
    <x v="3"/>
    <x v="2"/>
    <x v="7"/>
    <x v="709"/>
    <x v="1"/>
    <x v="10"/>
    <x v="731"/>
  </r>
  <r>
    <x v="1"/>
    <x v="1"/>
    <x v="0"/>
    <x v="287"/>
    <x v="5"/>
    <x v="361"/>
    <x v="2"/>
    <x v="0"/>
    <x v="1"/>
    <x v="1812"/>
    <x v="0"/>
    <x v="4"/>
    <x v="1953"/>
  </r>
  <r>
    <x v="2"/>
    <x v="0"/>
    <x v="0"/>
    <x v="8"/>
    <x v="1"/>
    <x v="34"/>
    <x v="1"/>
    <x v="1"/>
    <x v="8"/>
    <x v="1813"/>
    <x v="1"/>
    <x v="2"/>
    <x v="1954"/>
  </r>
  <r>
    <x v="1"/>
    <x v="2"/>
    <x v="0"/>
    <x v="12"/>
    <x v="5"/>
    <x v="32"/>
    <x v="2"/>
    <x v="1"/>
    <x v="8"/>
    <x v="1814"/>
    <x v="1"/>
    <x v="3"/>
    <x v="1955"/>
  </r>
  <r>
    <x v="0"/>
    <x v="1"/>
    <x v="0"/>
    <x v="12"/>
    <x v="5"/>
    <x v="16"/>
    <x v="2"/>
    <x v="1"/>
    <x v="4"/>
    <x v="1815"/>
    <x v="4"/>
    <x v="2"/>
    <x v="1956"/>
  </r>
  <r>
    <x v="1"/>
    <x v="2"/>
    <x v="0"/>
    <x v="288"/>
    <x v="7"/>
    <x v="362"/>
    <x v="1"/>
    <x v="1"/>
    <x v="10"/>
    <x v="1816"/>
    <x v="0"/>
    <x v="0"/>
    <x v="1957"/>
  </r>
  <r>
    <x v="1"/>
    <x v="2"/>
    <x v="0"/>
    <x v="288"/>
    <x v="7"/>
    <x v="362"/>
    <x v="1"/>
    <x v="1"/>
    <x v="10"/>
    <x v="1817"/>
    <x v="6"/>
    <x v="0"/>
    <x v="1958"/>
  </r>
  <r>
    <x v="1"/>
    <x v="2"/>
    <x v="0"/>
    <x v="288"/>
    <x v="7"/>
    <x v="362"/>
    <x v="1"/>
    <x v="1"/>
    <x v="8"/>
    <x v="1818"/>
    <x v="2"/>
    <x v="2"/>
    <x v="1959"/>
  </r>
  <r>
    <x v="1"/>
    <x v="2"/>
    <x v="0"/>
    <x v="288"/>
    <x v="7"/>
    <x v="362"/>
    <x v="1"/>
    <x v="1"/>
    <x v="10"/>
    <x v="1819"/>
    <x v="8"/>
    <x v="0"/>
    <x v="1960"/>
  </r>
  <r>
    <x v="1"/>
    <x v="0"/>
    <x v="0"/>
    <x v="20"/>
    <x v="15"/>
    <x v="29"/>
    <x v="3"/>
    <x v="1"/>
    <x v="8"/>
    <x v="1820"/>
    <x v="3"/>
    <x v="2"/>
    <x v="1961"/>
  </r>
  <r>
    <x v="1"/>
    <x v="0"/>
    <x v="0"/>
    <x v="20"/>
    <x v="15"/>
    <x v="29"/>
    <x v="3"/>
    <x v="1"/>
    <x v="2"/>
    <x v="1821"/>
    <x v="1"/>
    <x v="0"/>
    <x v="1962"/>
  </r>
  <r>
    <x v="1"/>
    <x v="0"/>
    <x v="0"/>
    <x v="20"/>
    <x v="15"/>
    <x v="29"/>
    <x v="3"/>
    <x v="0"/>
    <x v="1"/>
    <x v="1822"/>
    <x v="4"/>
    <x v="9"/>
    <x v="1963"/>
  </r>
  <r>
    <x v="1"/>
    <x v="0"/>
    <x v="0"/>
    <x v="20"/>
    <x v="15"/>
    <x v="29"/>
    <x v="3"/>
    <x v="2"/>
    <x v="15"/>
    <x v="1823"/>
    <x v="2"/>
    <x v="0"/>
    <x v="1964"/>
  </r>
  <r>
    <x v="1"/>
    <x v="0"/>
    <x v="0"/>
    <x v="20"/>
    <x v="15"/>
    <x v="29"/>
    <x v="3"/>
    <x v="2"/>
    <x v="11"/>
    <x v="1695"/>
    <x v="2"/>
    <x v="0"/>
    <x v="1805"/>
  </r>
  <r>
    <x v="1"/>
    <x v="0"/>
    <x v="0"/>
    <x v="20"/>
    <x v="15"/>
    <x v="29"/>
    <x v="3"/>
    <x v="0"/>
    <x v="5"/>
    <x v="1824"/>
    <x v="8"/>
    <x v="0"/>
    <x v="1965"/>
  </r>
  <r>
    <x v="0"/>
    <x v="1"/>
    <x v="0"/>
    <x v="162"/>
    <x v="1"/>
    <x v="205"/>
    <x v="1"/>
    <x v="1"/>
    <x v="8"/>
    <x v="1825"/>
    <x v="0"/>
    <x v="2"/>
    <x v="1966"/>
  </r>
  <r>
    <x v="3"/>
    <x v="0"/>
    <x v="0"/>
    <x v="114"/>
    <x v="19"/>
    <x v="363"/>
    <x v="0"/>
    <x v="2"/>
    <x v="11"/>
    <x v="180"/>
    <x v="0"/>
    <x v="0"/>
    <x v="182"/>
  </r>
  <r>
    <x v="1"/>
    <x v="0"/>
    <x v="0"/>
    <x v="38"/>
    <x v="14"/>
    <x v="134"/>
    <x v="2"/>
    <x v="1"/>
    <x v="12"/>
    <x v="1826"/>
    <x v="5"/>
    <x v="0"/>
    <x v="1967"/>
  </r>
  <r>
    <x v="1"/>
    <x v="0"/>
    <x v="0"/>
    <x v="38"/>
    <x v="14"/>
    <x v="134"/>
    <x v="2"/>
    <x v="0"/>
    <x v="5"/>
    <x v="1827"/>
    <x v="0"/>
    <x v="0"/>
    <x v="1968"/>
  </r>
  <r>
    <x v="1"/>
    <x v="0"/>
    <x v="0"/>
    <x v="38"/>
    <x v="14"/>
    <x v="134"/>
    <x v="2"/>
    <x v="2"/>
    <x v="7"/>
    <x v="1828"/>
    <x v="6"/>
    <x v="0"/>
    <x v="1969"/>
  </r>
  <r>
    <x v="1"/>
    <x v="0"/>
    <x v="0"/>
    <x v="1"/>
    <x v="1"/>
    <x v="13"/>
    <x v="1"/>
    <x v="1"/>
    <x v="9"/>
    <x v="1829"/>
    <x v="1"/>
    <x v="0"/>
    <x v="1970"/>
  </r>
  <r>
    <x v="1"/>
    <x v="0"/>
    <x v="0"/>
    <x v="4"/>
    <x v="4"/>
    <x v="59"/>
    <x v="1"/>
    <x v="1"/>
    <x v="8"/>
    <x v="1830"/>
    <x v="1"/>
    <x v="2"/>
    <x v="1971"/>
  </r>
  <r>
    <x v="1"/>
    <x v="0"/>
    <x v="0"/>
    <x v="4"/>
    <x v="4"/>
    <x v="59"/>
    <x v="1"/>
    <x v="1"/>
    <x v="9"/>
    <x v="1831"/>
    <x v="1"/>
    <x v="0"/>
    <x v="487"/>
  </r>
  <r>
    <x v="1"/>
    <x v="0"/>
    <x v="0"/>
    <x v="4"/>
    <x v="4"/>
    <x v="59"/>
    <x v="1"/>
    <x v="1"/>
    <x v="10"/>
    <x v="1832"/>
    <x v="4"/>
    <x v="0"/>
    <x v="1972"/>
  </r>
  <r>
    <x v="1"/>
    <x v="0"/>
    <x v="0"/>
    <x v="4"/>
    <x v="4"/>
    <x v="59"/>
    <x v="1"/>
    <x v="1"/>
    <x v="9"/>
    <x v="1833"/>
    <x v="1"/>
    <x v="0"/>
    <x v="1973"/>
  </r>
  <r>
    <x v="1"/>
    <x v="0"/>
    <x v="0"/>
    <x v="4"/>
    <x v="4"/>
    <x v="59"/>
    <x v="1"/>
    <x v="2"/>
    <x v="11"/>
    <x v="908"/>
    <x v="2"/>
    <x v="0"/>
    <x v="1974"/>
  </r>
  <r>
    <x v="1"/>
    <x v="0"/>
    <x v="0"/>
    <x v="289"/>
    <x v="18"/>
    <x v="364"/>
    <x v="0"/>
    <x v="1"/>
    <x v="6"/>
    <x v="1834"/>
    <x v="0"/>
    <x v="2"/>
    <x v="1975"/>
  </r>
  <r>
    <x v="1"/>
    <x v="0"/>
    <x v="0"/>
    <x v="122"/>
    <x v="19"/>
    <x v="153"/>
    <x v="0"/>
    <x v="1"/>
    <x v="6"/>
    <x v="1835"/>
    <x v="1"/>
    <x v="0"/>
    <x v="1976"/>
  </r>
  <r>
    <x v="1"/>
    <x v="0"/>
    <x v="0"/>
    <x v="10"/>
    <x v="9"/>
    <x v="74"/>
    <x v="3"/>
    <x v="1"/>
    <x v="10"/>
    <x v="12"/>
    <x v="1"/>
    <x v="2"/>
    <x v="12"/>
  </r>
  <r>
    <x v="1"/>
    <x v="0"/>
    <x v="0"/>
    <x v="10"/>
    <x v="9"/>
    <x v="74"/>
    <x v="3"/>
    <x v="1"/>
    <x v="10"/>
    <x v="1836"/>
    <x v="7"/>
    <x v="2"/>
    <x v="1414"/>
  </r>
  <r>
    <x v="1"/>
    <x v="0"/>
    <x v="0"/>
    <x v="290"/>
    <x v="36"/>
    <x v="365"/>
    <x v="0"/>
    <x v="0"/>
    <x v="5"/>
    <x v="496"/>
    <x v="5"/>
    <x v="0"/>
    <x v="865"/>
  </r>
  <r>
    <x v="1"/>
    <x v="0"/>
    <x v="0"/>
    <x v="290"/>
    <x v="36"/>
    <x v="365"/>
    <x v="0"/>
    <x v="2"/>
    <x v="7"/>
    <x v="1837"/>
    <x v="3"/>
    <x v="0"/>
    <x v="1977"/>
  </r>
  <r>
    <x v="1"/>
    <x v="2"/>
    <x v="0"/>
    <x v="4"/>
    <x v="4"/>
    <x v="5"/>
    <x v="1"/>
    <x v="1"/>
    <x v="8"/>
    <x v="855"/>
    <x v="0"/>
    <x v="2"/>
    <x v="1978"/>
  </r>
  <r>
    <x v="1"/>
    <x v="2"/>
    <x v="0"/>
    <x v="4"/>
    <x v="4"/>
    <x v="5"/>
    <x v="1"/>
    <x v="0"/>
    <x v="5"/>
    <x v="1838"/>
    <x v="1"/>
    <x v="0"/>
    <x v="1979"/>
  </r>
  <r>
    <x v="1"/>
    <x v="0"/>
    <x v="0"/>
    <x v="152"/>
    <x v="9"/>
    <x v="207"/>
    <x v="3"/>
    <x v="0"/>
    <x v="5"/>
    <x v="1839"/>
    <x v="7"/>
    <x v="2"/>
    <x v="1980"/>
  </r>
  <r>
    <x v="0"/>
    <x v="2"/>
    <x v="0"/>
    <x v="39"/>
    <x v="18"/>
    <x v="48"/>
    <x v="0"/>
    <x v="1"/>
    <x v="6"/>
    <x v="1840"/>
    <x v="1"/>
    <x v="2"/>
    <x v="1981"/>
  </r>
  <r>
    <x v="1"/>
    <x v="2"/>
    <x v="0"/>
    <x v="34"/>
    <x v="10"/>
    <x v="173"/>
    <x v="2"/>
    <x v="1"/>
    <x v="8"/>
    <x v="1841"/>
    <x v="3"/>
    <x v="3"/>
    <x v="1982"/>
  </r>
  <r>
    <x v="1"/>
    <x v="2"/>
    <x v="0"/>
    <x v="34"/>
    <x v="10"/>
    <x v="173"/>
    <x v="2"/>
    <x v="2"/>
    <x v="7"/>
    <x v="1842"/>
    <x v="4"/>
    <x v="2"/>
    <x v="1983"/>
  </r>
  <r>
    <x v="1"/>
    <x v="2"/>
    <x v="0"/>
    <x v="20"/>
    <x v="15"/>
    <x v="29"/>
    <x v="3"/>
    <x v="1"/>
    <x v="6"/>
    <x v="1045"/>
    <x v="4"/>
    <x v="0"/>
    <x v="1984"/>
  </r>
  <r>
    <x v="0"/>
    <x v="0"/>
    <x v="0"/>
    <x v="54"/>
    <x v="29"/>
    <x v="69"/>
    <x v="3"/>
    <x v="2"/>
    <x v="7"/>
    <x v="1843"/>
    <x v="3"/>
    <x v="0"/>
    <x v="1985"/>
  </r>
  <r>
    <x v="0"/>
    <x v="0"/>
    <x v="0"/>
    <x v="54"/>
    <x v="29"/>
    <x v="69"/>
    <x v="3"/>
    <x v="1"/>
    <x v="8"/>
    <x v="1844"/>
    <x v="12"/>
    <x v="0"/>
    <x v="1986"/>
  </r>
  <r>
    <x v="2"/>
    <x v="1"/>
    <x v="0"/>
    <x v="291"/>
    <x v="12"/>
    <x v="366"/>
    <x v="2"/>
    <x v="1"/>
    <x v="9"/>
    <x v="1845"/>
    <x v="5"/>
    <x v="9"/>
    <x v="1987"/>
  </r>
  <r>
    <x v="1"/>
    <x v="0"/>
    <x v="0"/>
    <x v="20"/>
    <x v="15"/>
    <x v="45"/>
    <x v="3"/>
    <x v="0"/>
    <x v="5"/>
    <x v="1846"/>
    <x v="7"/>
    <x v="0"/>
    <x v="1988"/>
  </r>
  <r>
    <x v="2"/>
    <x v="0"/>
    <x v="0"/>
    <x v="49"/>
    <x v="1"/>
    <x v="58"/>
    <x v="1"/>
    <x v="1"/>
    <x v="8"/>
    <x v="1847"/>
    <x v="7"/>
    <x v="2"/>
    <x v="1989"/>
  </r>
  <r>
    <x v="2"/>
    <x v="0"/>
    <x v="0"/>
    <x v="49"/>
    <x v="1"/>
    <x v="58"/>
    <x v="1"/>
    <x v="1"/>
    <x v="8"/>
    <x v="1848"/>
    <x v="11"/>
    <x v="2"/>
    <x v="1990"/>
  </r>
  <r>
    <x v="2"/>
    <x v="0"/>
    <x v="0"/>
    <x v="49"/>
    <x v="1"/>
    <x v="58"/>
    <x v="1"/>
    <x v="1"/>
    <x v="9"/>
    <x v="1776"/>
    <x v="0"/>
    <x v="0"/>
    <x v="1991"/>
  </r>
  <r>
    <x v="2"/>
    <x v="0"/>
    <x v="0"/>
    <x v="49"/>
    <x v="1"/>
    <x v="58"/>
    <x v="1"/>
    <x v="0"/>
    <x v="1"/>
    <x v="1849"/>
    <x v="4"/>
    <x v="2"/>
    <x v="1992"/>
  </r>
  <r>
    <x v="1"/>
    <x v="1"/>
    <x v="0"/>
    <x v="108"/>
    <x v="2"/>
    <x v="133"/>
    <x v="0"/>
    <x v="1"/>
    <x v="6"/>
    <x v="1850"/>
    <x v="0"/>
    <x v="2"/>
    <x v="1578"/>
  </r>
  <r>
    <x v="1"/>
    <x v="1"/>
    <x v="0"/>
    <x v="8"/>
    <x v="1"/>
    <x v="94"/>
    <x v="1"/>
    <x v="1"/>
    <x v="8"/>
    <x v="1851"/>
    <x v="4"/>
    <x v="2"/>
    <x v="1993"/>
  </r>
  <r>
    <x v="1"/>
    <x v="1"/>
    <x v="0"/>
    <x v="8"/>
    <x v="1"/>
    <x v="94"/>
    <x v="1"/>
    <x v="1"/>
    <x v="4"/>
    <x v="1852"/>
    <x v="7"/>
    <x v="0"/>
    <x v="1994"/>
  </r>
  <r>
    <x v="1"/>
    <x v="1"/>
    <x v="0"/>
    <x v="8"/>
    <x v="1"/>
    <x v="94"/>
    <x v="1"/>
    <x v="2"/>
    <x v="7"/>
    <x v="1853"/>
    <x v="4"/>
    <x v="2"/>
    <x v="1995"/>
  </r>
  <r>
    <x v="3"/>
    <x v="0"/>
    <x v="0"/>
    <x v="292"/>
    <x v="24"/>
    <x v="367"/>
    <x v="3"/>
    <x v="2"/>
    <x v="7"/>
    <x v="1854"/>
    <x v="0"/>
    <x v="10"/>
    <x v="1996"/>
  </r>
  <r>
    <x v="3"/>
    <x v="0"/>
    <x v="0"/>
    <x v="292"/>
    <x v="24"/>
    <x v="367"/>
    <x v="3"/>
    <x v="1"/>
    <x v="6"/>
    <x v="1855"/>
    <x v="8"/>
    <x v="2"/>
    <x v="1997"/>
  </r>
  <r>
    <x v="3"/>
    <x v="0"/>
    <x v="0"/>
    <x v="292"/>
    <x v="24"/>
    <x v="367"/>
    <x v="3"/>
    <x v="0"/>
    <x v="1"/>
    <x v="1856"/>
    <x v="7"/>
    <x v="4"/>
    <x v="1998"/>
  </r>
  <r>
    <x v="1"/>
    <x v="1"/>
    <x v="0"/>
    <x v="10"/>
    <x v="9"/>
    <x v="63"/>
    <x v="3"/>
    <x v="1"/>
    <x v="10"/>
    <x v="1548"/>
    <x v="1"/>
    <x v="2"/>
    <x v="1641"/>
  </r>
  <r>
    <x v="0"/>
    <x v="0"/>
    <x v="0"/>
    <x v="293"/>
    <x v="22"/>
    <x v="368"/>
    <x v="1"/>
    <x v="0"/>
    <x v="0"/>
    <x v="1857"/>
    <x v="7"/>
    <x v="6"/>
    <x v="1999"/>
  </r>
  <r>
    <x v="1"/>
    <x v="1"/>
    <x v="0"/>
    <x v="89"/>
    <x v="5"/>
    <x v="110"/>
    <x v="2"/>
    <x v="1"/>
    <x v="13"/>
    <x v="1671"/>
    <x v="0"/>
    <x v="2"/>
    <x v="1780"/>
  </r>
  <r>
    <x v="1"/>
    <x v="1"/>
    <x v="0"/>
    <x v="89"/>
    <x v="5"/>
    <x v="110"/>
    <x v="2"/>
    <x v="2"/>
    <x v="7"/>
    <x v="1858"/>
    <x v="7"/>
    <x v="2"/>
    <x v="2000"/>
  </r>
  <r>
    <x v="1"/>
    <x v="0"/>
    <x v="0"/>
    <x v="20"/>
    <x v="15"/>
    <x v="23"/>
    <x v="3"/>
    <x v="0"/>
    <x v="3"/>
    <x v="1859"/>
    <x v="7"/>
    <x v="10"/>
    <x v="2001"/>
  </r>
  <r>
    <x v="1"/>
    <x v="0"/>
    <x v="0"/>
    <x v="8"/>
    <x v="1"/>
    <x v="34"/>
    <x v="1"/>
    <x v="1"/>
    <x v="8"/>
    <x v="1860"/>
    <x v="0"/>
    <x v="2"/>
    <x v="2002"/>
  </r>
  <r>
    <x v="1"/>
    <x v="0"/>
    <x v="0"/>
    <x v="8"/>
    <x v="1"/>
    <x v="34"/>
    <x v="1"/>
    <x v="1"/>
    <x v="9"/>
    <x v="1861"/>
    <x v="0"/>
    <x v="0"/>
    <x v="2003"/>
  </r>
  <r>
    <x v="1"/>
    <x v="0"/>
    <x v="0"/>
    <x v="189"/>
    <x v="14"/>
    <x v="240"/>
    <x v="2"/>
    <x v="0"/>
    <x v="5"/>
    <x v="1862"/>
    <x v="2"/>
    <x v="0"/>
    <x v="2004"/>
  </r>
  <r>
    <x v="1"/>
    <x v="0"/>
    <x v="0"/>
    <x v="22"/>
    <x v="10"/>
    <x v="26"/>
    <x v="2"/>
    <x v="1"/>
    <x v="4"/>
    <x v="1863"/>
    <x v="2"/>
    <x v="2"/>
    <x v="2005"/>
  </r>
  <r>
    <x v="0"/>
    <x v="0"/>
    <x v="0"/>
    <x v="32"/>
    <x v="21"/>
    <x v="40"/>
    <x v="1"/>
    <x v="2"/>
    <x v="7"/>
    <x v="1864"/>
    <x v="4"/>
    <x v="2"/>
    <x v="1814"/>
  </r>
  <r>
    <x v="1"/>
    <x v="1"/>
    <x v="0"/>
    <x v="140"/>
    <x v="42"/>
    <x v="369"/>
    <x v="3"/>
    <x v="2"/>
    <x v="11"/>
    <x v="1865"/>
    <x v="3"/>
    <x v="0"/>
    <x v="2006"/>
  </r>
  <r>
    <x v="0"/>
    <x v="0"/>
    <x v="0"/>
    <x v="245"/>
    <x v="14"/>
    <x v="303"/>
    <x v="2"/>
    <x v="1"/>
    <x v="4"/>
    <x v="1866"/>
    <x v="0"/>
    <x v="0"/>
    <x v="2007"/>
  </r>
  <r>
    <x v="0"/>
    <x v="0"/>
    <x v="0"/>
    <x v="245"/>
    <x v="14"/>
    <x v="303"/>
    <x v="2"/>
    <x v="1"/>
    <x v="6"/>
    <x v="1867"/>
    <x v="8"/>
    <x v="0"/>
    <x v="2008"/>
  </r>
  <r>
    <x v="1"/>
    <x v="2"/>
    <x v="0"/>
    <x v="212"/>
    <x v="7"/>
    <x v="266"/>
    <x v="1"/>
    <x v="1"/>
    <x v="14"/>
    <x v="1821"/>
    <x v="2"/>
    <x v="0"/>
    <x v="2009"/>
  </r>
  <r>
    <x v="1"/>
    <x v="2"/>
    <x v="0"/>
    <x v="22"/>
    <x v="10"/>
    <x v="26"/>
    <x v="2"/>
    <x v="0"/>
    <x v="5"/>
    <x v="1821"/>
    <x v="0"/>
    <x v="7"/>
    <x v="2010"/>
  </r>
  <r>
    <x v="0"/>
    <x v="0"/>
    <x v="0"/>
    <x v="1"/>
    <x v="1"/>
    <x v="13"/>
    <x v="1"/>
    <x v="1"/>
    <x v="8"/>
    <x v="1868"/>
    <x v="7"/>
    <x v="2"/>
    <x v="2011"/>
  </r>
  <r>
    <x v="0"/>
    <x v="0"/>
    <x v="0"/>
    <x v="1"/>
    <x v="1"/>
    <x v="13"/>
    <x v="1"/>
    <x v="1"/>
    <x v="8"/>
    <x v="1869"/>
    <x v="3"/>
    <x v="2"/>
    <x v="111"/>
  </r>
  <r>
    <x v="1"/>
    <x v="0"/>
    <x v="0"/>
    <x v="10"/>
    <x v="9"/>
    <x v="63"/>
    <x v="3"/>
    <x v="2"/>
    <x v="7"/>
    <x v="1870"/>
    <x v="1"/>
    <x v="10"/>
    <x v="2012"/>
  </r>
  <r>
    <x v="1"/>
    <x v="2"/>
    <x v="0"/>
    <x v="45"/>
    <x v="1"/>
    <x v="54"/>
    <x v="1"/>
    <x v="1"/>
    <x v="4"/>
    <x v="400"/>
    <x v="0"/>
    <x v="0"/>
    <x v="2013"/>
  </r>
  <r>
    <x v="1"/>
    <x v="2"/>
    <x v="0"/>
    <x v="45"/>
    <x v="1"/>
    <x v="54"/>
    <x v="1"/>
    <x v="1"/>
    <x v="6"/>
    <x v="345"/>
    <x v="0"/>
    <x v="0"/>
    <x v="356"/>
  </r>
  <r>
    <x v="1"/>
    <x v="2"/>
    <x v="0"/>
    <x v="45"/>
    <x v="1"/>
    <x v="54"/>
    <x v="1"/>
    <x v="1"/>
    <x v="13"/>
    <x v="1871"/>
    <x v="0"/>
    <x v="0"/>
    <x v="2014"/>
  </r>
  <r>
    <x v="1"/>
    <x v="2"/>
    <x v="0"/>
    <x v="45"/>
    <x v="1"/>
    <x v="54"/>
    <x v="1"/>
    <x v="1"/>
    <x v="9"/>
    <x v="1872"/>
    <x v="7"/>
    <x v="0"/>
    <x v="2015"/>
  </r>
  <r>
    <x v="1"/>
    <x v="2"/>
    <x v="0"/>
    <x v="45"/>
    <x v="1"/>
    <x v="54"/>
    <x v="1"/>
    <x v="2"/>
    <x v="7"/>
    <x v="1640"/>
    <x v="1"/>
    <x v="2"/>
    <x v="1745"/>
  </r>
  <r>
    <x v="0"/>
    <x v="0"/>
    <x v="0"/>
    <x v="1"/>
    <x v="1"/>
    <x v="25"/>
    <x v="1"/>
    <x v="1"/>
    <x v="10"/>
    <x v="518"/>
    <x v="0"/>
    <x v="0"/>
    <x v="534"/>
  </r>
  <r>
    <x v="0"/>
    <x v="0"/>
    <x v="0"/>
    <x v="1"/>
    <x v="1"/>
    <x v="25"/>
    <x v="1"/>
    <x v="1"/>
    <x v="8"/>
    <x v="1818"/>
    <x v="2"/>
    <x v="2"/>
    <x v="1959"/>
  </r>
  <r>
    <x v="0"/>
    <x v="0"/>
    <x v="0"/>
    <x v="1"/>
    <x v="1"/>
    <x v="25"/>
    <x v="1"/>
    <x v="1"/>
    <x v="8"/>
    <x v="132"/>
    <x v="2"/>
    <x v="2"/>
    <x v="2016"/>
  </r>
  <r>
    <x v="0"/>
    <x v="0"/>
    <x v="0"/>
    <x v="1"/>
    <x v="1"/>
    <x v="25"/>
    <x v="1"/>
    <x v="1"/>
    <x v="9"/>
    <x v="1873"/>
    <x v="5"/>
    <x v="0"/>
    <x v="2017"/>
  </r>
  <r>
    <x v="0"/>
    <x v="0"/>
    <x v="0"/>
    <x v="1"/>
    <x v="1"/>
    <x v="25"/>
    <x v="1"/>
    <x v="1"/>
    <x v="10"/>
    <x v="537"/>
    <x v="1"/>
    <x v="0"/>
    <x v="551"/>
  </r>
  <r>
    <x v="0"/>
    <x v="2"/>
    <x v="0"/>
    <x v="70"/>
    <x v="1"/>
    <x v="188"/>
    <x v="1"/>
    <x v="1"/>
    <x v="10"/>
    <x v="140"/>
    <x v="1"/>
    <x v="0"/>
    <x v="142"/>
  </r>
  <r>
    <x v="2"/>
    <x v="1"/>
    <x v="0"/>
    <x v="8"/>
    <x v="1"/>
    <x v="94"/>
    <x v="1"/>
    <x v="1"/>
    <x v="9"/>
    <x v="1874"/>
    <x v="1"/>
    <x v="0"/>
    <x v="2018"/>
  </r>
  <r>
    <x v="2"/>
    <x v="1"/>
    <x v="0"/>
    <x v="8"/>
    <x v="1"/>
    <x v="94"/>
    <x v="1"/>
    <x v="1"/>
    <x v="9"/>
    <x v="1875"/>
    <x v="0"/>
    <x v="0"/>
    <x v="2019"/>
  </r>
  <r>
    <x v="1"/>
    <x v="1"/>
    <x v="0"/>
    <x v="294"/>
    <x v="43"/>
    <x v="370"/>
    <x v="3"/>
    <x v="2"/>
    <x v="7"/>
    <x v="1876"/>
    <x v="1"/>
    <x v="0"/>
    <x v="2020"/>
  </r>
  <r>
    <x v="1"/>
    <x v="1"/>
    <x v="0"/>
    <x v="294"/>
    <x v="43"/>
    <x v="370"/>
    <x v="3"/>
    <x v="0"/>
    <x v="5"/>
    <x v="1041"/>
    <x v="0"/>
    <x v="0"/>
    <x v="1086"/>
  </r>
  <r>
    <x v="2"/>
    <x v="0"/>
    <x v="0"/>
    <x v="8"/>
    <x v="1"/>
    <x v="34"/>
    <x v="1"/>
    <x v="0"/>
    <x v="1"/>
    <x v="1877"/>
    <x v="3"/>
    <x v="2"/>
    <x v="2021"/>
  </r>
  <r>
    <x v="2"/>
    <x v="0"/>
    <x v="0"/>
    <x v="8"/>
    <x v="1"/>
    <x v="34"/>
    <x v="1"/>
    <x v="1"/>
    <x v="10"/>
    <x v="1878"/>
    <x v="0"/>
    <x v="0"/>
    <x v="2022"/>
  </r>
  <r>
    <x v="0"/>
    <x v="2"/>
    <x v="0"/>
    <x v="70"/>
    <x v="1"/>
    <x v="142"/>
    <x v="1"/>
    <x v="1"/>
    <x v="13"/>
    <x v="1879"/>
    <x v="7"/>
    <x v="0"/>
    <x v="2023"/>
  </r>
  <r>
    <x v="0"/>
    <x v="2"/>
    <x v="0"/>
    <x v="70"/>
    <x v="1"/>
    <x v="142"/>
    <x v="1"/>
    <x v="2"/>
    <x v="11"/>
    <x v="804"/>
    <x v="1"/>
    <x v="0"/>
    <x v="834"/>
  </r>
  <r>
    <x v="3"/>
    <x v="0"/>
    <x v="0"/>
    <x v="20"/>
    <x v="15"/>
    <x v="45"/>
    <x v="3"/>
    <x v="2"/>
    <x v="11"/>
    <x v="652"/>
    <x v="7"/>
    <x v="0"/>
    <x v="667"/>
  </r>
  <r>
    <x v="2"/>
    <x v="0"/>
    <x v="0"/>
    <x v="81"/>
    <x v="17"/>
    <x v="101"/>
    <x v="0"/>
    <x v="0"/>
    <x v="0"/>
    <x v="1880"/>
    <x v="1"/>
    <x v="0"/>
    <x v="2024"/>
  </r>
  <r>
    <x v="0"/>
    <x v="0"/>
    <x v="0"/>
    <x v="118"/>
    <x v="32"/>
    <x v="148"/>
    <x v="0"/>
    <x v="2"/>
    <x v="11"/>
    <x v="1881"/>
    <x v="0"/>
    <x v="0"/>
    <x v="2025"/>
  </r>
  <r>
    <x v="0"/>
    <x v="0"/>
    <x v="0"/>
    <x v="118"/>
    <x v="32"/>
    <x v="148"/>
    <x v="0"/>
    <x v="1"/>
    <x v="10"/>
    <x v="266"/>
    <x v="7"/>
    <x v="0"/>
    <x v="1906"/>
  </r>
  <r>
    <x v="0"/>
    <x v="0"/>
    <x v="0"/>
    <x v="118"/>
    <x v="32"/>
    <x v="148"/>
    <x v="0"/>
    <x v="1"/>
    <x v="8"/>
    <x v="338"/>
    <x v="0"/>
    <x v="0"/>
    <x v="1835"/>
  </r>
  <r>
    <x v="3"/>
    <x v="2"/>
    <x v="0"/>
    <x v="53"/>
    <x v="3"/>
    <x v="233"/>
    <x v="0"/>
    <x v="1"/>
    <x v="10"/>
    <x v="885"/>
    <x v="0"/>
    <x v="2"/>
    <x v="2026"/>
  </r>
  <r>
    <x v="3"/>
    <x v="0"/>
    <x v="0"/>
    <x v="4"/>
    <x v="4"/>
    <x v="60"/>
    <x v="1"/>
    <x v="1"/>
    <x v="10"/>
    <x v="91"/>
    <x v="0"/>
    <x v="0"/>
    <x v="2027"/>
  </r>
  <r>
    <x v="1"/>
    <x v="1"/>
    <x v="0"/>
    <x v="30"/>
    <x v="15"/>
    <x v="144"/>
    <x v="3"/>
    <x v="1"/>
    <x v="10"/>
    <x v="90"/>
    <x v="7"/>
    <x v="0"/>
    <x v="90"/>
  </r>
  <r>
    <x v="1"/>
    <x v="1"/>
    <x v="0"/>
    <x v="30"/>
    <x v="15"/>
    <x v="144"/>
    <x v="3"/>
    <x v="1"/>
    <x v="8"/>
    <x v="1882"/>
    <x v="7"/>
    <x v="2"/>
    <x v="2028"/>
  </r>
  <r>
    <x v="1"/>
    <x v="1"/>
    <x v="0"/>
    <x v="100"/>
    <x v="2"/>
    <x v="123"/>
    <x v="0"/>
    <x v="1"/>
    <x v="6"/>
    <x v="1883"/>
    <x v="2"/>
    <x v="2"/>
    <x v="2029"/>
  </r>
  <r>
    <x v="1"/>
    <x v="0"/>
    <x v="0"/>
    <x v="4"/>
    <x v="4"/>
    <x v="59"/>
    <x v="1"/>
    <x v="1"/>
    <x v="4"/>
    <x v="1884"/>
    <x v="5"/>
    <x v="0"/>
    <x v="2030"/>
  </r>
  <r>
    <x v="1"/>
    <x v="0"/>
    <x v="0"/>
    <x v="8"/>
    <x v="1"/>
    <x v="34"/>
    <x v="1"/>
    <x v="0"/>
    <x v="5"/>
    <x v="1885"/>
    <x v="3"/>
    <x v="0"/>
    <x v="2031"/>
  </r>
  <r>
    <x v="1"/>
    <x v="0"/>
    <x v="0"/>
    <x v="8"/>
    <x v="1"/>
    <x v="34"/>
    <x v="1"/>
    <x v="2"/>
    <x v="16"/>
    <x v="1886"/>
    <x v="0"/>
    <x v="2"/>
    <x v="2032"/>
  </r>
  <r>
    <x v="0"/>
    <x v="1"/>
    <x v="0"/>
    <x v="1"/>
    <x v="1"/>
    <x v="1"/>
    <x v="1"/>
    <x v="0"/>
    <x v="3"/>
    <x v="1887"/>
    <x v="7"/>
    <x v="2"/>
    <x v="2033"/>
  </r>
  <r>
    <x v="0"/>
    <x v="1"/>
    <x v="0"/>
    <x v="1"/>
    <x v="1"/>
    <x v="1"/>
    <x v="1"/>
    <x v="0"/>
    <x v="1"/>
    <x v="1888"/>
    <x v="1"/>
    <x v="2"/>
    <x v="2034"/>
  </r>
  <r>
    <x v="1"/>
    <x v="0"/>
    <x v="0"/>
    <x v="295"/>
    <x v="35"/>
    <x v="371"/>
    <x v="0"/>
    <x v="1"/>
    <x v="4"/>
    <x v="1889"/>
    <x v="2"/>
    <x v="0"/>
    <x v="232"/>
  </r>
  <r>
    <x v="1"/>
    <x v="0"/>
    <x v="0"/>
    <x v="295"/>
    <x v="35"/>
    <x v="371"/>
    <x v="0"/>
    <x v="0"/>
    <x v="3"/>
    <x v="1890"/>
    <x v="7"/>
    <x v="0"/>
    <x v="2035"/>
  </r>
  <r>
    <x v="1"/>
    <x v="0"/>
    <x v="0"/>
    <x v="295"/>
    <x v="35"/>
    <x v="371"/>
    <x v="0"/>
    <x v="2"/>
    <x v="11"/>
    <x v="1891"/>
    <x v="4"/>
    <x v="0"/>
    <x v="2036"/>
  </r>
  <r>
    <x v="2"/>
    <x v="0"/>
    <x v="0"/>
    <x v="4"/>
    <x v="4"/>
    <x v="60"/>
    <x v="1"/>
    <x v="0"/>
    <x v="1"/>
    <x v="1892"/>
    <x v="0"/>
    <x v="2"/>
    <x v="2037"/>
  </r>
  <r>
    <x v="2"/>
    <x v="0"/>
    <x v="0"/>
    <x v="4"/>
    <x v="4"/>
    <x v="60"/>
    <x v="1"/>
    <x v="0"/>
    <x v="1"/>
    <x v="1893"/>
    <x v="8"/>
    <x v="2"/>
    <x v="2038"/>
  </r>
  <r>
    <x v="2"/>
    <x v="0"/>
    <x v="0"/>
    <x v="4"/>
    <x v="4"/>
    <x v="60"/>
    <x v="1"/>
    <x v="0"/>
    <x v="0"/>
    <x v="1636"/>
    <x v="0"/>
    <x v="0"/>
    <x v="982"/>
  </r>
  <r>
    <x v="2"/>
    <x v="1"/>
    <x v="0"/>
    <x v="209"/>
    <x v="29"/>
    <x v="263"/>
    <x v="3"/>
    <x v="1"/>
    <x v="10"/>
    <x v="1894"/>
    <x v="3"/>
    <x v="0"/>
    <x v="2039"/>
  </r>
  <r>
    <x v="1"/>
    <x v="0"/>
    <x v="0"/>
    <x v="296"/>
    <x v="14"/>
    <x v="372"/>
    <x v="2"/>
    <x v="2"/>
    <x v="7"/>
    <x v="100"/>
    <x v="0"/>
    <x v="0"/>
    <x v="2040"/>
  </r>
  <r>
    <x v="1"/>
    <x v="0"/>
    <x v="0"/>
    <x v="296"/>
    <x v="14"/>
    <x v="372"/>
    <x v="2"/>
    <x v="1"/>
    <x v="9"/>
    <x v="1895"/>
    <x v="3"/>
    <x v="0"/>
    <x v="2041"/>
  </r>
  <r>
    <x v="2"/>
    <x v="1"/>
    <x v="0"/>
    <x v="87"/>
    <x v="18"/>
    <x v="108"/>
    <x v="0"/>
    <x v="1"/>
    <x v="10"/>
    <x v="642"/>
    <x v="1"/>
    <x v="2"/>
    <x v="1177"/>
  </r>
  <r>
    <x v="1"/>
    <x v="0"/>
    <x v="0"/>
    <x v="127"/>
    <x v="17"/>
    <x v="269"/>
    <x v="0"/>
    <x v="1"/>
    <x v="9"/>
    <x v="1896"/>
    <x v="0"/>
    <x v="0"/>
    <x v="2042"/>
  </r>
  <r>
    <x v="0"/>
    <x v="1"/>
    <x v="0"/>
    <x v="167"/>
    <x v="24"/>
    <x v="213"/>
    <x v="3"/>
    <x v="1"/>
    <x v="9"/>
    <x v="1897"/>
    <x v="2"/>
    <x v="2"/>
    <x v="2043"/>
  </r>
  <r>
    <x v="2"/>
    <x v="0"/>
    <x v="0"/>
    <x v="1"/>
    <x v="1"/>
    <x v="3"/>
    <x v="1"/>
    <x v="1"/>
    <x v="6"/>
    <x v="1220"/>
    <x v="2"/>
    <x v="0"/>
    <x v="2044"/>
  </r>
  <r>
    <x v="2"/>
    <x v="1"/>
    <x v="0"/>
    <x v="4"/>
    <x v="4"/>
    <x v="60"/>
    <x v="1"/>
    <x v="0"/>
    <x v="3"/>
    <x v="1898"/>
    <x v="0"/>
    <x v="0"/>
    <x v="2045"/>
  </r>
  <r>
    <x v="1"/>
    <x v="1"/>
    <x v="0"/>
    <x v="38"/>
    <x v="32"/>
    <x v="112"/>
    <x v="0"/>
    <x v="2"/>
    <x v="7"/>
    <x v="1158"/>
    <x v="1"/>
    <x v="0"/>
    <x v="1204"/>
  </r>
  <r>
    <x v="1"/>
    <x v="1"/>
    <x v="0"/>
    <x v="38"/>
    <x v="32"/>
    <x v="112"/>
    <x v="0"/>
    <x v="0"/>
    <x v="5"/>
    <x v="1899"/>
    <x v="5"/>
    <x v="0"/>
    <x v="2046"/>
  </r>
  <r>
    <x v="1"/>
    <x v="1"/>
    <x v="0"/>
    <x v="38"/>
    <x v="32"/>
    <x v="112"/>
    <x v="0"/>
    <x v="1"/>
    <x v="10"/>
    <x v="91"/>
    <x v="0"/>
    <x v="0"/>
    <x v="91"/>
  </r>
  <r>
    <x v="1"/>
    <x v="1"/>
    <x v="0"/>
    <x v="20"/>
    <x v="15"/>
    <x v="29"/>
    <x v="3"/>
    <x v="2"/>
    <x v="7"/>
    <x v="1900"/>
    <x v="7"/>
    <x v="0"/>
    <x v="2047"/>
  </r>
  <r>
    <x v="1"/>
    <x v="1"/>
    <x v="0"/>
    <x v="209"/>
    <x v="29"/>
    <x v="263"/>
    <x v="3"/>
    <x v="0"/>
    <x v="5"/>
    <x v="1901"/>
    <x v="1"/>
    <x v="0"/>
    <x v="2048"/>
  </r>
  <r>
    <x v="1"/>
    <x v="0"/>
    <x v="0"/>
    <x v="20"/>
    <x v="15"/>
    <x v="164"/>
    <x v="3"/>
    <x v="1"/>
    <x v="10"/>
    <x v="1902"/>
    <x v="4"/>
    <x v="0"/>
    <x v="2049"/>
  </r>
  <r>
    <x v="1"/>
    <x v="0"/>
    <x v="0"/>
    <x v="20"/>
    <x v="15"/>
    <x v="164"/>
    <x v="3"/>
    <x v="0"/>
    <x v="5"/>
    <x v="1903"/>
    <x v="2"/>
    <x v="0"/>
    <x v="2050"/>
  </r>
  <r>
    <x v="1"/>
    <x v="0"/>
    <x v="0"/>
    <x v="20"/>
    <x v="15"/>
    <x v="164"/>
    <x v="3"/>
    <x v="2"/>
    <x v="7"/>
    <x v="1904"/>
    <x v="7"/>
    <x v="0"/>
    <x v="2051"/>
  </r>
  <r>
    <x v="1"/>
    <x v="0"/>
    <x v="0"/>
    <x v="20"/>
    <x v="15"/>
    <x v="164"/>
    <x v="3"/>
    <x v="2"/>
    <x v="11"/>
    <x v="751"/>
    <x v="3"/>
    <x v="0"/>
    <x v="778"/>
  </r>
  <r>
    <x v="1"/>
    <x v="0"/>
    <x v="0"/>
    <x v="20"/>
    <x v="15"/>
    <x v="164"/>
    <x v="3"/>
    <x v="2"/>
    <x v="7"/>
    <x v="178"/>
    <x v="4"/>
    <x v="0"/>
    <x v="2052"/>
  </r>
  <r>
    <x v="1"/>
    <x v="0"/>
    <x v="0"/>
    <x v="297"/>
    <x v="12"/>
    <x v="373"/>
    <x v="2"/>
    <x v="1"/>
    <x v="8"/>
    <x v="1905"/>
    <x v="1"/>
    <x v="0"/>
    <x v="2053"/>
  </r>
  <r>
    <x v="1"/>
    <x v="0"/>
    <x v="0"/>
    <x v="297"/>
    <x v="12"/>
    <x v="373"/>
    <x v="2"/>
    <x v="1"/>
    <x v="8"/>
    <x v="132"/>
    <x v="4"/>
    <x v="0"/>
    <x v="2054"/>
  </r>
  <r>
    <x v="1"/>
    <x v="1"/>
    <x v="0"/>
    <x v="38"/>
    <x v="32"/>
    <x v="112"/>
    <x v="0"/>
    <x v="2"/>
    <x v="11"/>
    <x v="613"/>
    <x v="4"/>
    <x v="0"/>
    <x v="627"/>
  </r>
  <r>
    <x v="0"/>
    <x v="2"/>
    <x v="0"/>
    <x v="185"/>
    <x v="32"/>
    <x v="235"/>
    <x v="0"/>
    <x v="0"/>
    <x v="1"/>
    <x v="1906"/>
    <x v="4"/>
    <x v="0"/>
    <x v="2055"/>
  </r>
  <r>
    <x v="0"/>
    <x v="2"/>
    <x v="0"/>
    <x v="185"/>
    <x v="32"/>
    <x v="235"/>
    <x v="0"/>
    <x v="1"/>
    <x v="10"/>
    <x v="1907"/>
    <x v="1"/>
    <x v="0"/>
    <x v="2056"/>
  </r>
  <r>
    <x v="2"/>
    <x v="1"/>
    <x v="0"/>
    <x v="22"/>
    <x v="10"/>
    <x v="36"/>
    <x v="2"/>
    <x v="0"/>
    <x v="0"/>
    <x v="1078"/>
    <x v="0"/>
    <x v="4"/>
    <x v="2057"/>
  </r>
  <r>
    <x v="2"/>
    <x v="1"/>
    <x v="0"/>
    <x v="12"/>
    <x v="5"/>
    <x v="16"/>
    <x v="2"/>
    <x v="1"/>
    <x v="10"/>
    <x v="1908"/>
    <x v="1"/>
    <x v="2"/>
    <x v="2058"/>
  </r>
  <r>
    <x v="1"/>
    <x v="0"/>
    <x v="0"/>
    <x v="20"/>
    <x v="15"/>
    <x v="29"/>
    <x v="3"/>
    <x v="2"/>
    <x v="11"/>
    <x v="1909"/>
    <x v="2"/>
    <x v="0"/>
    <x v="2059"/>
  </r>
  <r>
    <x v="2"/>
    <x v="2"/>
    <x v="0"/>
    <x v="97"/>
    <x v="16"/>
    <x v="344"/>
    <x v="1"/>
    <x v="0"/>
    <x v="1"/>
    <x v="1910"/>
    <x v="7"/>
    <x v="2"/>
    <x v="2060"/>
  </r>
  <r>
    <x v="2"/>
    <x v="2"/>
    <x v="0"/>
    <x v="97"/>
    <x v="16"/>
    <x v="344"/>
    <x v="1"/>
    <x v="1"/>
    <x v="4"/>
    <x v="1911"/>
    <x v="4"/>
    <x v="2"/>
    <x v="2061"/>
  </r>
  <r>
    <x v="2"/>
    <x v="2"/>
    <x v="0"/>
    <x v="97"/>
    <x v="16"/>
    <x v="344"/>
    <x v="1"/>
    <x v="1"/>
    <x v="6"/>
    <x v="1912"/>
    <x v="2"/>
    <x v="2"/>
    <x v="2062"/>
  </r>
  <r>
    <x v="2"/>
    <x v="2"/>
    <x v="0"/>
    <x v="97"/>
    <x v="16"/>
    <x v="344"/>
    <x v="1"/>
    <x v="1"/>
    <x v="6"/>
    <x v="1810"/>
    <x v="7"/>
    <x v="2"/>
    <x v="2063"/>
  </r>
  <r>
    <x v="2"/>
    <x v="2"/>
    <x v="0"/>
    <x v="97"/>
    <x v="16"/>
    <x v="344"/>
    <x v="1"/>
    <x v="1"/>
    <x v="4"/>
    <x v="1913"/>
    <x v="1"/>
    <x v="2"/>
    <x v="2064"/>
  </r>
  <r>
    <x v="1"/>
    <x v="1"/>
    <x v="0"/>
    <x v="298"/>
    <x v="44"/>
    <x v="374"/>
    <x v="2"/>
    <x v="1"/>
    <x v="2"/>
    <x v="2"/>
    <x v="0"/>
    <x v="0"/>
    <x v="2"/>
  </r>
  <r>
    <x v="1"/>
    <x v="1"/>
    <x v="0"/>
    <x v="298"/>
    <x v="44"/>
    <x v="374"/>
    <x v="2"/>
    <x v="1"/>
    <x v="9"/>
    <x v="1914"/>
    <x v="0"/>
    <x v="0"/>
    <x v="2065"/>
  </r>
  <r>
    <x v="1"/>
    <x v="1"/>
    <x v="0"/>
    <x v="298"/>
    <x v="44"/>
    <x v="374"/>
    <x v="2"/>
    <x v="1"/>
    <x v="8"/>
    <x v="1915"/>
    <x v="2"/>
    <x v="0"/>
    <x v="2066"/>
  </r>
  <r>
    <x v="1"/>
    <x v="1"/>
    <x v="0"/>
    <x v="298"/>
    <x v="44"/>
    <x v="374"/>
    <x v="2"/>
    <x v="0"/>
    <x v="1"/>
    <x v="1091"/>
    <x v="1"/>
    <x v="0"/>
    <x v="2067"/>
  </r>
  <r>
    <x v="1"/>
    <x v="1"/>
    <x v="0"/>
    <x v="298"/>
    <x v="44"/>
    <x v="374"/>
    <x v="2"/>
    <x v="1"/>
    <x v="8"/>
    <x v="1916"/>
    <x v="3"/>
    <x v="0"/>
    <x v="2068"/>
  </r>
  <r>
    <x v="1"/>
    <x v="1"/>
    <x v="0"/>
    <x v="298"/>
    <x v="44"/>
    <x v="374"/>
    <x v="2"/>
    <x v="2"/>
    <x v="11"/>
    <x v="1917"/>
    <x v="1"/>
    <x v="0"/>
    <x v="2069"/>
  </r>
  <r>
    <x v="2"/>
    <x v="0"/>
    <x v="0"/>
    <x v="102"/>
    <x v="17"/>
    <x v="195"/>
    <x v="0"/>
    <x v="1"/>
    <x v="9"/>
    <x v="1918"/>
    <x v="4"/>
    <x v="0"/>
    <x v="2070"/>
  </r>
  <r>
    <x v="1"/>
    <x v="1"/>
    <x v="0"/>
    <x v="4"/>
    <x v="4"/>
    <x v="60"/>
    <x v="1"/>
    <x v="2"/>
    <x v="11"/>
    <x v="1919"/>
    <x v="3"/>
    <x v="0"/>
    <x v="2071"/>
  </r>
  <r>
    <x v="0"/>
    <x v="1"/>
    <x v="0"/>
    <x v="0"/>
    <x v="0"/>
    <x v="0"/>
    <x v="0"/>
    <x v="1"/>
    <x v="8"/>
    <x v="1920"/>
    <x v="1"/>
    <x v="0"/>
    <x v="2072"/>
  </r>
  <r>
    <x v="0"/>
    <x v="1"/>
    <x v="0"/>
    <x v="0"/>
    <x v="0"/>
    <x v="0"/>
    <x v="0"/>
    <x v="1"/>
    <x v="8"/>
    <x v="1921"/>
    <x v="4"/>
    <x v="0"/>
    <x v="2073"/>
  </r>
  <r>
    <x v="0"/>
    <x v="1"/>
    <x v="0"/>
    <x v="0"/>
    <x v="0"/>
    <x v="0"/>
    <x v="0"/>
    <x v="1"/>
    <x v="8"/>
    <x v="1922"/>
    <x v="2"/>
    <x v="0"/>
    <x v="2074"/>
  </r>
  <r>
    <x v="0"/>
    <x v="1"/>
    <x v="0"/>
    <x v="0"/>
    <x v="0"/>
    <x v="0"/>
    <x v="0"/>
    <x v="1"/>
    <x v="8"/>
    <x v="1923"/>
    <x v="13"/>
    <x v="0"/>
    <x v="2075"/>
  </r>
  <r>
    <x v="0"/>
    <x v="1"/>
    <x v="0"/>
    <x v="20"/>
    <x v="15"/>
    <x v="45"/>
    <x v="3"/>
    <x v="1"/>
    <x v="8"/>
    <x v="1924"/>
    <x v="1"/>
    <x v="2"/>
    <x v="2076"/>
  </r>
  <r>
    <x v="0"/>
    <x v="1"/>
    <x v="0"/>
    <x v="20"/>
    <x v="15"/>
    <x v="45"/>
    <x v="3"/>
    <x v="0"/>
    <x v="0"/>
    <x v="1925"/>
    <x v="7"/>
    <x v="2"/>
    <x v="2077"/>
  </r>
  <r>
    <x v="0"/>
    <x v="1"/>
    <x v="0"/>
    <x v="20"/>
    <x v="15"/>
    <x v="45"/>
    <x v="3"/>
    <x v="1"/>
    <x v="10"/>
    <x v="91"/>
    <x v="0"/>
    <x v="0"/>
    <x v="91"/>
  </r>
  <r>
    <x v="2"/>
    <x v="2"/>
    <x v="0"/>
    <x v="299"/>
    <x v="22"/>
    <x v="375"/>
    <x v="1"/>
    <x v="1"/>
    <x v="12"/>
    <x v="642"/>
    <x v="1"/>
    <x v="2"/>
    <x v="1177"/>
  </r>
  <r>
    <x v="1"/>
    <x v="1"/>
    <x v="0"/>
    <x v="10"/>
    <x v="9"/>
    <x v="11"/>
    <x v="3"/>
    <x v="0"/>
    <x v="5"/>
    <x v="1926"/>
    <x v="4"/>
    <x v="2"/>
    <x v="2078"/>
  </r>
  <r>
    <x v="0"/>
    <x v="1"/>
    <x v="0"/>
    <x v="1"/>
    <x v="1"/>
    <x v="25"/>
    <x v="1"/>
    <x v="1"/>
    <x v="4"/>
    <x v="108"/>
    <x v="0"/>
    <x v="0"/>
    <x v="1447"/>
  </r>
  <r>
    <x v="0"/>
    <x v="1"/>
    <x v="0"/>
    <x v="1"/>
    <x v="1"/>
    <x v="25"/>
    <x v="1"/>
    <x v="1"/>
    <x v="10"/>
    <x v="1927"/>
    <x v="2"/>
    <x v="0"/>
    <x v="2079"/>
  </r>
  <r>
    <x v="1"/>
    <x v="0"/>
    <x v="0"/>
    <x v="240"/>
    <x v="14"/>
    <x v="376"/>
    <x v="2"/>
    <x v="1"/>
    <x v="10"/>
    <x v="1928"/>
    <x v="2"/>
    <x v="0"/>
    <x v="2080"/>
  </r>
  <r>
    <x v="1"/>
    <x v="0"/>
    <x v="0"/>
    <x v="240"/>
    <x v="14"/>
    <x v="376"/>
    <x v="2"/>
    <x v="1"/>
    <x v="10"/>
    <x v="396"/>
    <x v="7"/>
    <x v="0"/>
    <x v="408"/>
  </r>
  <r>
    <x v="1"/>
    <x v="0"/>
    <x v="0"/>
    <x v="300"/>
    <x v="18"/>
    <x v="377"/>
    <x v="0"/>
    <x v="1"/>
    <x v="9"/>
    <x v="1929"/>
    <x v="5"/>
    <x v="2"/>
    <x v="2081"/>
  </r>
  <r>
    <x v="3"/>
    <x v="0"/>
    <x v="0"/>
    <x v="54"/>
    <x v="29"/>
    <x v="69"/>
    <x v="3"/>
    <x v="1"/>
    <x v="12"/>
    <x v="139"/>
    <x v="1"/>
    <x v="0"/>
    <x v="141"/>
  </r>
  <r>
    <x v="3"/>
    <x v="0"/>
    <x v="0"/>
    <x v="54"/>
    <x v="29"/>
    <x v="69"/>
    <x v="3"/>
    <x v="1"/>
    <x v="9"/>
    <x v="1930"/>
    <x v="3"/>
    <x v="0"/>
    <x v="2082"/>
  </r>
  <r>
    <x v="3"/>
    <x v="0"/>
    <x v="0"/>
    <x v="20"/>
    <x v="15"/>
    <x v="29"/>
    <x v="3"/>
    <x v="1"/>
    <x v="10"/>
    <x v="233"/>
    <x v="4"/>
    <x v="0"/>
    <x v="245"/>
  </r>
  <r>
    <x v="3"/>
    <x v="0"/>
    <x v="0"/>
    <x v="20"/>
    <x v="15"/>
    <x v="29"/>
    <x v="3"/>
    <x v="1"/>
    <x v="10"/>
    <x v="1931"/>
    <x v="4"/>
    <x v="0"/>
    <x v="2083"/>
  </r>
  <r>
    <x v="1"/>
    <x v="0"/>
    <x v="0"/>
    <x v="38"/>
    <x v="24"/>
    <x v="47"/>
    <x v="3"/>
    <x v="1"/>
    <x v="6"/>
    <x v="1932"/>
    <x v="0"/>
    <x v="2"/>
    <x v="2084"/>
  </r>
  <r>
    <x v="1"/>
    <x v="0"/>
    <x v="0"/>
    <x v="131"/>
    <x v="32"/>
    <x v="166"/>
    <x v="0"/>
    <x v="1"/>
    <x v="6"/>
    <x v="1075"/>
    <x v="3"/>
    <x v="0"/>
    <x v="1119"/>
  </r>
  <r>
    <x v="2"/>
    <x v="2"/>
    <x v="0"/>
    <x v="47"/>
    <x v="31"/>
    <x v="117"/>
    <x v="3"/>
    <x v="0"/>
    <x v="5"/>
    <x v="1933"/>
    <x v="2"/>
    <x v="0"/>
    <x v="2085"/>
  </r>
  <r>
    <x v="2"/>
    <x v="2"/>
    <x v="0"/>
    <x v="47"/>
    <x v="31"/>
    <x v="117"/>
    <x v="3"/>
    <x v="2"/>
    <x v="11"/>
    <x v="1934"/>
    <x v="1"/>
    <x v="0"/>
    <x v="2086"/>
  </r>
  <r>
    <x v="0"/>
    <x v="0"/>
    <x v="0"/>
    <x v="22"/>
    <x v="10"/>
    <x v="36"/>
    <x v="2"/>
    <x v="1"/>
    <x v="4"/>
    <x v="1935"/>
    <x v="1"/>
    <x v="2"/>
    <x v="2087"/>
  </r>
  <r>
    <x v="1"/>
    <x v="2"/>
    <x v="0"/>
    <x v="158"/>
    <x v="6"/>
    <x v="201"/>
    <x v="2"/>
    <x v="1"/>
    <x v="9"/>
    <x v="1936"/>
    <x v="6"/>
    <x v="0"/>
    <x v="2088"/>
  </r>
  <r>
    <x v="1"/>
    <x v="0"/>
    <x v="0"/>
    <x v="52"/>
    <x v="5"/>
    <x v="65"/>
    <x v="2"/>
    <x v="1"/>
    <x v="10"/>
    <x v="1826"/>
    <x v="2"/>
    <x v="2"/>
    <x v="2089"/>
  </r>
  <r>
    <x v="1"/>
    <x v="0"/>
    <x v="0"/>
    <x v="52"/>
    <x v="5"/>
    <x v="65"/>
    <x v="2"/>
    <x v="1"/>
    <x v="8"/>
    <x v="1937"/>
    <x v="0"/>
    <x v="3"/>
    <x v="2090"/>
  </r>
  <r>
    <x v="1"/>
    <x v="0"/>
    <x v="0"/>
    <x v="52"/>
    <x v="5"/>
    <x v="65"/>
    <x v="2"/>
    <x v="0"/>
    <x v="3"/>
    <x v="1938"/>
    <x v="2"/>
    <x v="4"/>
    <x v="232"/>
  </r>
  <r>
    <x v="3"/>
    <x v="1"/>
    <x v="0"/>
    <x v="1"/>
    <x v="1"/>
    <x v="3"/>
    <x v="1"/>
    <x v="1"/>
    <x v="8"/>
    <x v="1939"/>
    <x v="5"/>
    <x v="2"/>
    <x v="2091"/>
  </r>
  <r>
    <x v="3"/>
    <x v="1"/>
    <x v="0"/>
    <x v="1"/>
    <x v="1"/>
    <x v="3"/>
    <x v="1"/>
    <x v="1"/>
    <x v="8"/>
    <x v="1940"/>
    <x v="0"/>
    <x v="2"/>
    <x v="2092"/>
  </r>
  <r>
    <x v="3"/>
    <x v="1"/>
    <x v="0"/>
    <x v="1"/>
    <x v="1"/>
    <x v="3"/>
    <x v="1"/>
    <x v="1"/>
    <x v="10"/>
    <x v="139"/>
    <x v="0"/>
    <x v="0"/>
    <x v="2093"/>
  </r>
  <r>
    <x v="3"/>
    <x v="1"/>
    <x v="0"/>
    <x v="1"/>
    <x v="1"/>
    <x v="3"/>
    <x v="1"/>
    <x v="1"/>
    <x v="9"/>
    <x v="1941"/>
    <x v="1"/>
    <x v="0"/>
    <x v="2094"/>
  </r>
  <r>
    <x v="3"/>
    <x v="1"/>
    <x v="0"/>
    <x v="1"/>
    <x v="1"/>
    <x v="3"/>
    <x v="1"/>
    <x v="1"/>
    <x v="6"/>
    <x v="1942"/>
    <x v="5"/>
    <x v="0"/>
    <x v="2095"/>
  </r>
  <r>
    <x v="2"/>
    <x v="1"/>
    <x v="0"/>
    <x v="8"/>
    <x v="1"/>
    <x v="34"/>
    <x v="1"/>
    <x v="0"/>
    <x v="0"/>
    <x v="1943"/>
    <x v="3"/>
    <x v="11"/>
    <x v="2096"/>
  </r>
  <r>
    <x v="2"/>
    <x v="1"/>
    <x v="0"/>
    <x v="8"/>
    <x v="1"/>
    <x v="34"/>
    <x v="1"/>
    <x v="1"/>
    <x v="8"/>
    <x v="1944"/>
    <x v="2"/>
    <x v="2"/>
    <x v="2097"/>
  </r>
  <r>
    <x v="2"/>
    <x v="1"/>
    <x v="0"/>
    <x v="8"/>
    <x v="1"/>
    <x v="34"/>
    <x v="1"/>
    <x v="2"/>
    <x v="11"/>
    <x v="1945"/>
    <x v="7"/>
    <x v="0"/>
    <x v="2098"/>
  </r>
  <r>
    <x v="2"/>
    <x v="1"/>
    <x v="0"/>
    <x v="8"/>
    <x v="1"/>
    <x v="34"/>
    <x v="1"/>
    <x v="2"/>
    <x v="15"/>
    <x v="1946"/>
    <x v="1"/>
    <x v="2"/>
    <x v="2099"/>
  </r>
  <r>
    <x v="1"/>
    <x v="1"/>
    <x v="0"/>
    <x v="20"/>
    <x v="15"/>
    <x v="23"/>
    <x v="3"/>
    <x v="0"/>
    <x v="3"/>
    <x v="1947"/>
    <x v="3"/>
    <x v="10"/>
    <x v="2100"/>
  </r>
  <r>
    <x v="1"/>
    <x v="1"/>
    <x v="0"/>
    <x v="20"/>
    <x v="15"/>
    <x v="23"/>
    <x v="3"/>
    <x v="0"/>
    <x v="3"/>
    <x v="1948"/>
    <x v="4"/>
    <x v="10"/>
    <x v="2101"/>
  </r>
  <r>
    <x v="1"/>
    <x v="1"/>
    <x v="0"/>
    <x v="20"/>
    <x v="15"/>
    <x v="23"/>
    <x v="3"/>
    <x v="0"/>
    <x v="3"/>
    <x v="1949"/>
    <x v="1"/>
    <x v="10"/>
    <x v="2102"/>
  </r>
  <r>
    <x v="1"/>
    <x v="1"/>
    <x v="0"/>
    <x v="20"/>
    <x v="15"/>
    <x v="23"/>
    <x v="3"/>
    <x v="1"/>
    <x v="10"/>
    <x v="1950"/>
    <x v="3"/>
    <x v="0"/>
    <x v="2103"/>
  </r>
  <r>
    <x v="1"/>
    <x v="1"/>
    <x v="0"/>
    <x v="20"/>
    <x v="15"/>
    <x v="23"/>
    <x v="3"/>
    <x v="1"/>
    <x v="10"/>
    <x v="1951"/>
    <x v="4"/>
    <x v="0"/>
    <x v="2104"/>
  </r>
  <r>
    <x v="1"/>
    <x v="0"/>
    <x v="0"/>
    <x v="38"/>
    <x v="24"/>
    <x v="47"/>
    <x v="3"/>
    <x v="1"/>
    <x v="8"/>
    <x v="1662"/>
    <x v="2"/>
    <x v="6"/>
    <x v="2105"/>
  </r>
  <r>
    <x v="1"/>
    <x v="2"/>
    <x v="0"/>
    <x v="141"/>
    <x v="17"/>
    <x v="180"/>
    <x v="0"/>
    <x v="0"/>
    <x v="5"/>
    <x v="1952"/>
    <x v="0"/>
    <x v="0"/>
    <x v="2106"/>
  </r>
  <r>
    <x v="1"/>
    <x v="2"/>
    <x v="0"/>
    <x v="141"/>
    <x v="17"/>
    <x v="180"/>
    <x v="0"/>
    <x v="1"/>
    <x v="9"/>
    <x v="1953"/>
    <x v="0"/>
    <x v="0"/>
    <x v="2107"/>
  </r>
  <r>
    <x v="1"/>
    <x v="2"/>
    <x v="0"/>
    <x v="141"/>
    <x v="17"/>
    <x v="180"/>
    <x v="0"/>
    <x v="1"/>
    <x v="8"/>
    <x v="1954"/>
    <x v="4"/>
    <x v="0"/>
    <x v="2108"/>
  </r>
  <r>
    <x v="0"/>
    <x v="0"/>
    <x v="0"/>
    <x v="301"/>
    <x v="1"/>
    <x v="378"/>
    <x v="1"/>
    <x v="0"/>
    <x v="1"/>
    <x v="1955"/>
    <x v="7"/>
    <x v="2"/>
    <x v="2109"/>
  </r>
  <r>
    <x v="2"/>
    <x v="0"/>
    <x v="0"/>
    <x v="183"/>
    <x v="39"/>
    <x v="234"/>
    <x v="3"/>
    <x v="1"/>
    <x v="10"/>
    <x v="1062"/>
    <x v="4"/>
    <x v="0"/>
    <x v="1105"/>
  </r>
  <r>
    <x v="1"/>
    <x v="1"/>
    <x v="0"/>
    <x v="54"/>
    <x v="24"/>
    <x v="322"/>
    <x v="3"/>
    <x v="0"/>
    <x v="5"/>
    <x v="1956"/>
    <x v="5"/>
    <x v="2"/>
    <x v="2110"/>
  </r>
  <r>
    <x v="1"/>
    <x v="1"/>
    <x v="0"/>
    <x v="54"/>
    <x v="24"/>
    <x v="322"/>
    <x v="3"/>
    <x v="1"/>
    <x v="6"/>
    <x v="1957"/>
    <x v="0"/>
    <x v="2"/>
    <x v="2111"/>
  </r>
  <r>
    <x v="0"/>
    <x v="1"/>
    <x v="0"/>
    <x v="99"/>
    <x v="34"/>
    <x v="122"/>
    <x v="3"/>
    <x v="2"/>
    <x v="11"/>
    <x v="842"/>
    <x v="4"/>
    <x v="0"/>
    <x v="2112"/>
  </r>
  <r>
    <x v="0"/>
    <x v="1"/>
    <x v="0"/>
    <x v="34"/>
    <x v="10"/>
    <x v="173"/>
    <x v="2"/>
    <x v="0"/>
    <x v="5"/>
    <x v="1958"/>
    <x v="8"/>
    <x v="7"/>
    <x v="2113"/>
  </r>
  <r>
    <x v="0"/>
    <x v="1"/>
    <x v="0"/>
    <x v="34"/>
    <x v="10"/>
    <x v="173"/>
    <x v="2"/>
    <x v="1"/>
    <x v="13"/>
    <x v="1959"/>
    <x v="7"/>
    <x v="2"/>
    <x v="2114"/>
  </r>
  <r>
    <x v="0"/>
    <x v="1"/>
    <x v="0"/>
    <x v="34"/>
    <x v="10"/>
    <x v="173"/>
    <x v="2"/>
    <x v="1"/>
    <x v="10"/>
    <x v="1960"/>
    <x v="6"/>
    <x v="2"/>
    <x v="2115"/>
  </r>
  <r>
    <x v="0"/>
    <x v="1"/>
    <x v="0"/>
    <x v="34"/>
    <x v="10"/>
    <x v="173"/>
    <x v="2"/>
    <x v="0"/>
    <x v="1"/>
    <x v="1961"/>
    <x v="0"/>
    <x v="4"/>
    <x v="1557"/>
  </r>
  <r>
    <x v="1"/>
    <x v="0"/>
    <x v="0"/>
    <x v="214"/>
    <x v="32"/>
    <x v="268"/>
    <x v="0"/>
    <x v="1"/>
    <x v="13"/>
    <x v="1962"/>
    <x v="1"/>
    <x v="0"/>
    <x v="2116"/>
  </r>
  <r>
    <x v="0"/>
    <x v="0"/>
    <x v="0"/>
    <x v="38"/>
    <x v="24"/>
    <x v="47"/>
    <x v="3"/>
    <x v="1"/>
    <x v="8"/>
    <x v="1963"/>
    <x v="4"/>
    <x v="6"/>
    <x v="2117"/>
  </r>
  <r>
    <x v="0"/>
    <x v="0"/>
    <x v="0"/>
    <x v="38"/>
    <x v="24"/>
    <x v="47"/>
    <x v="3"/>
    <x v="1"/>
    <x v="14"/>
    <x v="1964"/>
    <x v="0"/>
    <x v="2"/>
    <x v="2118"/>
  </r>
  <r>
    <x v="1"/>
    <x v="2"/>
    <x v="0"/>
    <x v="302"/>
    <x v="1"/>
    <x v="379"/>
    <x v="1"/>
    <x v="1"/>
    <x v="10"/>
    <x v="1965"/>
    <x v="2"/>
    <x v="0"/>
    <x v="2119"/>
  </r>
  <r>
    <x v="1"/>
    <x v="2"/>
    <x v="0"/>
    <x v="160"/>
    <x v="24"/>
    <x v="203"/>
    <x v="3"/>
    <x v="1"/>
    <x v="13"/>
    <x v="1966"/>
    <x v="0"/>
    <x v="2"/>
    <x v="2120"/>
  </r>
  <r>
    <x v="1"/>
    <x v="2"/>
    <x v="0"/>
    <x v="160"/>
    <x v="24"/>
    <x v="203"/>
    <x v="3"/>
    <x v="1"/>
    <x v="10"/>
    <x v="1967"/>
    <x v="0"/>
    <x v="2"/>
    <x v="2121"/>
  </r>
  <r>
    <x v="1"/>
    <x v="2"/>
    <x v="0"/>
    <x v="160"/>
    <x v="24"/>
    <x v="203"/>
    <x v="3"/>
    <x v="0"/>
    <x v="5"/>
    <x v="1968"/>
    <x v="3"/>
    <x v="2"/>
    <x v="2122"/>
  </r>
  <r>
    <x v="2"/>
    <x v="0"/>
    <x v="0"/>
    <x v="201"/>
    <x v="1"/>
    <x v="252"/>
    <x v="1"/>
    <x v="1"/>
    <x v="9"/>
    <x v="1969"/>
    <x v="4"/>
    <x v="0"/>
    <x v="2123"/>
  </r>
  <r>
    <x v="2"/>
    <x v="0"/>
    <x v="0"/>
    <x v="201"/>
    <x v="1"/>
    <x v="252"/>
    <x v="1"/>
    <x v="1"/>
    <x v="6"/>
    <x v="1970"/>
    <x v="6"/>
    <x v="0"/>
    <x v="2124"/>
  </r>
  <r>
    <x v="2"/>
    <x v="0"/>
    <x v="0"/>
    <x v="201"/>
    <x v="1"/>
    <x v="252"/>
    <x v="1"/>
    <x v="1"/>
    <x v="8"/>
    <x v="1971"/>
    <x v="4"/>
    <x v="2"/>
    <x v="2125"/>
  </r>
  <r>
    <x v="2"/>
    <x v="0"/>
    <x v="0"/>
    <x v="201"/>
    <x v="1"/>
    <x v="252"/>
    <x v="1"/>
    <x v="2"/>
    <x v="7"/>
    <x v="1972"/>
    <x v="4"/>
    <x v="2"/>
    <x v="2126"/>
  </r>
  <r>
    <x v="2"/>
    <x v="0"/>
    <x v="0"/>
    <x v="201"/>
    <x v="1"/>
    <x v="252"/>
    <x v="1"/>
    <x v="2"/>
    <x v="16"/>
    <x v="1973"/>
    <x v="0"/>
    <x v="2"/>
    <x v="2127"/>
  </r>
  <r>
    <x v="2"/>
    <x v="0"/>
    <x v="0"/>
    <x v="70"/>
    <x v="1"/>
    <x v="188"/>
    <x v="1"/>
    <x v="1"/>
    <x v="13"/>
    <x v="1974"/>
    <x v="0"/>
    <x v="0"/>
    <x v="2128"/>
  </r>
  <r>
    <x v="2"/>
    <x v="0"/>
    <x v="0"/>
    <x v="70"/>
    <x v="1"/>
    <x v="188"/>
    <x v="1"/>
    <x v="1"/>
    <x v="8"/>
    <x v="667"/>
    <x v="0"/>
    <x v="2"/>
    <x v="682"/>
  </r>
  <r>
    <x v="1"/>
    <x v="0"/>
    <x v="0"/>
    <x v="20"/>
    <x v="15"/>
    <x v="29"/>
    <x v="3"/>
    <x v="1"/>
    <x v="10"/>
    <x v="90"/>
    <x v="7"/>
    <x v="0"/>
    <x v="90"/>
  </r>
  <r>
    <x v="1"/>
    <x v="0"/>
    <x v="0"/>
    <x v="20"/>
    <x v="15"/>
    <x v="29"/>
    <x v="3"/>
    <x v="1"/>
    <x v="10"/>
    <x v="1075"/>
    <x v="3"/>
    <x v="0"/>
    <x v="2129"/>
  </r>
  <r>
    <x v="1"/>
    <x v="0"/>
    <x v="0"/>
    <x v="20"/>
    <x v="15"/>
    <x v="29"/>
    <x v="3"/>
    <x v="2"/>
    <x v="11"/>
    <x v="1975"/>
    <x v="6"/>
    <x v="0"/>
    <x v="2130"/>
  </r>
  <r>
    <x v="1"/>
    <x v="0"/>
    <x v="0"/>
    <x v="20"/>
    <x v="15"/>
    <x v="29"/>
    <x v="3"/>
    <x v="0"/>
    <x v="5"/>
    <x v="1976"/>
    <x v="4"/>
    <x v="0"/>
    <x v="2131"/>
  </r>
  <r>
    <x v="1"/>
    <x v="0"/>
    <x v="0"/>
    <x v="303"/>
    <x v="31"/>
    <x v="380"/>
    <x v="3"/>
    <x v="1"/>
    <x v="6"/>
    <x v="1977"/>
    <x v="0"/>
    <x v="0"/>
    <x v="2132"/>
  </r>
  <r>
    <x v="1"/>
    <x v="1"/>
    <x v="0"/>
    <x v="20"/>
    <x v="15"/>
    <x v="45"/>
    <x v="3"/>
    <x v="2"/>
    <x v="11"/>
    <x v="1978"/>
    <x v="0"/>
    <x v="0"/>
    <x v="2133"/>
  </r>
  <r>
    <x v="1"/>
    <x v="1"/>
    <x v="0"/>
    <x v="20"/>
    <x v="15"/>
    <x v="45"/>
    <x v="3"/>
    <x v="2"/>
    <x v="11"/>
    <x v="1979"/>
    <x v="0"/>
    <x v="0"/>
    <x v="2134"/>
  </r>
  <r>
    <x v="1"/>
    <x v="1"/>
    <x v="0"/>
    <x v="20"/>
    <x v="15"/>
    <x v="45"/>
    <x v="3"/>
    <x v="1"/>
    <x v="10"/>
    <x v="1980"/>
    <x v="2"/>
    <x v="0"/>
    <x v="2135"/>
  </r>
  <r>
    <x v="0"/>
    <x v="0"/>
    <x v="0"/>
    <x v="8"/>
    <x v="1"/>
    <x v="9"/>
    <x v="1"/>
    <x v="1"/>
    <x v="2"/>
    <x v="1755"/>
    <x v="0"/>
    <x v="0"/>
    <x v="2136"/>
  </r>
  <r>
    <x v="0"/>
    <x v="0"/>
    <x v="0"/>
    <x v="8"/>
    <x v="1"/>
    <x v="9"/>
    <x v="1"/>
    <x v="1"/>
    <x v="6"/>
    <x v="1438"/>
    <x v="5"/>
    <x v="0"/>
    <x v="2137"/>
  </r>
  <r>
    <x v="1"/>
    <x v="1"/>
    <x v="0"/>
    <x v="159"/>
    <x v="20"/>
    <x v="328"/>
    <x v="0"/>
    <x v="1"/>
    <x v="4"/>
    <x v="1981"/>
    <x v="3"/>
    <x v="0"/>
    <x v="2138"/>
  </r>
  <r>
    <x v="1"/>
    <x v="1"/>
    <x v="0"/>
    <x v="159"/>
    <x v="20"/>
    <x v="328"/>
    <x v="0"/>
    <x v="1"/>
    <x v="4"/>
    <x v="1982"/>
    <x v="2"/>
    <x v="0"/>
    <x v="2139"/>
  </r>
  <r>
    <x v="0"/>
    <x v="0"/>
    <x v="0"/>
    <x v="24"/>
    <x v="25"/>
    <x v="333"/>
    <x v="2"/>
    <x v="1"/>
    <x v="4"/>
    <x v="1983"/>
    <x v="5"/>
    <x v="0"/>
    <x v="2140"/>
  </r>
  <r>
    <x v="0"/>
    <x v="0"/>
    <x v="0"/>
    <x v="24"/>
    <x v="25"/>
    <x v="333"/>
    <x v="2"/>
    <x v="1"/>
    <x v="12"/>
    <x v="158"/>
    <x v="2"/>
    <x v="0"/>
    <x v="160"/>
  </r>
  <r>
    <x v="1"/>
    <x v="1"/>
    <x v="0"/>
    <x v="114"/>
    <x v="5"/>
    <x v="143"/>
    <x v="2"/>
    <x v="0"/>
    <x v="0"/>
    <x v="1984"/>
    <x v="3"/>
    <x v="8"/>
    <x v="2141"/>
  </r>
  <r>
    <x v="1"/>
    <x v="0"/>
    <x v="0"/>
    <x v="1"/>
    <x v="1"/>
    <x v="62"/>
    <x v="1"/>
    <x v="2"/>
    <x v="11"/>
    <x v="1985"/>
    <x v="6"/>
    <x v="0"/>
    <x v="2142"/>
  </r>
  <r>
    <x v="1"/>
    <x v="0"/>
    <x v="0"/>
    <x v="1"/>
    <x v="1"/>
    <x v="62"/>
    <x v="1"/>
    <x v="2"/>
    <x v="7"/>
    <x v="1986"/>
    <x v="3"/>
    <x v="2"/>
    <x v="2143"/>
  </r>
  <r>
    <x v="1"/>
    <x v="0"/>
    <x v="0"/>
    <x v="1"/>
    <x v="1"/>
    <x v="62"/>
    <x v="1"/>
    <x v="2"/>
    <x v="7"/>
    <x v="705"/>
    <x v="12"/>
    <x v="2"/>
    <x v="2144"/>
  </r>
  <r>
    <x v="1"/>
    <x v="0"/>
    <x v="0"/>
    <x v="8"/>
    <x v="1"/>
    <x v="34"/>
    <x v="1"/>
    <x v="1"/>
    <x v="6"/>
    <x v="1987"/>
    <x v="2"/>
    <x v="0"/>
    <x v="2145"/>
  </r>
  <r>
    <x v="1"/>
    <x v="0"/>
    <x v="0"/>
    <x v="8"/>
    <x v="1"/>
    <x v="34"/>
    <x v="1"/>
    <x v="2"/>
    <x v="7"/>
    <x v="1988"/>
    <x v="1"/>
    <x v="2"/>
    <x v="2146"/>
  </r>
  <r>
    <x v="2"/>
    <x v="2"/>
    <x v="0"/>
    <x v="8"/>
    <x v="1"/>
    <x v="34"/>
    <x v="1"/>
    <x v="0"/>
    <x v="5"/>
    <x v="1989"/>
    <x v="8"/>
    <x v="0"/>
    <x v="2147"/>
  </r>
  <r>
    <x v="1"/>
    <x v="2"/>
    <x v="0"/>
    <x v="10"/>
    <x v="9"/>
    <x v="74"/>
    <x v="3"/>
    <x v="1"/>
    <x v="13"/>
    <x v="1093"/>
    <x v="0"/>
    <x v="2"/>
    <x v="2148"/>
  </r>
  <r>
    <x v="0"/>
    <x v="1"/>
    <x v="0"/>
    <x v="1"/>
    <x v="1"/>
    <x v="1"/>
    <x v="1"/>
    <x v="1"/>
    <x v="8"/>
    <x v="1990"/>
    <x v="2"/>
    <x v="2"/>
    <x v="2149"/>
  </r>
  <r>
    <x v="1"/>
    <x v="0"/>
    <x v="0"/>
    <x v="1"/>
    <x v="1"/>
    <x v="62"/>
    <x v="1"/>
    <x v="1"/>
    <x v="10"/>
    <x v="489"/>
    <x v="0"/>
    <x v="0"/>
    <x v="1452"/>
  </r>
  <r>
    <x v="1"/>
    <x v="0"/>
    <x v="0"/>
    <x v="1"/>
    <x v="1"/>
    <x v="62"/>
    <x v="1"/>
    <x v="0"/>
    <x v="3"/>
    <x v="1991"/>
    <x v="1"/>
    <x v="2"/>
    <x v="2150"/>
  </r>
  <r>
    <x v="1"/>
    <x v="0"/>
    <x v="0"/>
    <x v="158"/>
    <x v="6"/>
    <x v="201"/>
    <x v="2"/>
    <x v="0"/>
    <x v="1"/>
    <x v="1992"/>
    <x v="2"/>
    <x v="0"/>
    <x v="2151"/>
  </r>
  <r>
    <x v="1"/>
    <x v="2"/>
    <x v="0"/>
    <x v="304"/>
    <x v="31"/>
    <x v="381"/>
    <x v="3"/>
    <x v="0"/>
    <x v="0"/>
    <x v="85"/>
    <x v="0"/>
    <x v="0"/>
    <x v="2152"/>
  </r>
  <r>
    <x v="1"/>
    <x v="1"/>
    <x v="0"/>
    <x v="305"/>
    <x v="27"/>
    <x v="382"/>
    <x v="1"/>
    <x v="2"/>
    <x v="11"/>
    <x v="1993"/>
    <x v="2"/>
    <x v="0"/>
    <x v="2153"/>
  </r>
  <r>
    <x v="1"/>
    <x v="1"/>
    <x v="0"/>
    <x v="305"/>
    <x v="27"/>
    <x v="382"/>
    <x v="1"/>
    <x v="1"/>
    <x v="8"/>
    <x v="1924"/>
    <x v="1"/>
    <x v="2"/>
    <x v="2076"/>
  </r>
  <r>
    <x v="1"/>
    <x v="1"/>
    <x v="0"/>
    <x v="306"/>
    <x v="33"/>
    <x v="383"/>
    <x v="1"/>
    <x v="2"/>
    <x v="15"/>
    <x v="1994"/>
    <x v="12"/>
    <x v="2"/>
    <x v="2154"/>
  </r>
  <r>
    <x v="1"/>
    <x v="1"/>
    <x v="0"/>
    <x v="307"/>
    <x v="1"/>
    <x v="384"/>
    <x v="1"/>
    <x v="1"/>
    <x v="4"/>
    <x v="1995"/>
    <x v="0"/>
    <x v="0"/>
    <x v="2155"/>
  </r>
  <r>
    <x v="1"/>
    <x v="1"/>
    <x v="0"/>
    <x v="307"/>
    <x v="1"/>
    <x v="384"/>
    <x v="1"/>
    <x v="2"/>
    <x v="11"/>
    <x v="311"/>
    <x v="7"/>
    <x v="0"/>
    <x v="1348"/>
  </r>
  <r>
    <x v="1"/>
    <x v="2"/>
    <x v="0"/>
    <x v="308"/>
    <x v="10"/>
    <x v="385"/>
    <x v="2"/>
    <x v="1"/>
    <x v="4"/>
    <x v="84"/>
    <x v="1"/>
    <x v="2"/>
    <x v="84"/>
  </r>
  <r>
    <x v="1"/>
    <x v="2"/>
    <x v="0"/>
    <x v="308"/>
    <x v="10"/>
    <x v="385"/>
    <x v="2"/>
    <x v="1"/>
    <x v="10"/>
    <x v="772"/>
    <x v="0"/>
    <x v="2"/>
    <x v="799"/>
  </r>
  <r>
    <x v="1"/>
    <x v="0"/>
    <x v="0"/>
    <x v="54"/>
    <x v="24"/>
    <x v="322"/>
    <x v="3"/>
    <x v="2"/>
    <x v="11"/>
    <x v="1996"/>
    <x v="3"/>
    <x v="2"/>
    <x v="2156"/>
  </r>
  <r>
    <x v="1"/>
    <x v="0"/>
    <x v="0"/>
    <x v="54"/>
    <x v="24"/>
    <x v="322"/>
    <x v="3"/>
    <x v="1"/>
    <x v="8"/>
    <x v="1997"/>
    <x v="7"/>
    <x v="6"/>
    <x v="2157"/>
  </r>
  <r>
    <x v="1"/>
    <x v="0"/>
    <x v="0"/>
    <x v="54"/>
    <x v="24"/>
    <x v="322"/>
    <x v="3"/>
    <x v="0"/>
    <x v="3"/>
    <x v="1998"/>
    <x v="0"/>
    <x v="10"/>
    <x v="2158"/>
  </r>
  <r>
    <x v="1"/>
    <x v="0"/>
    <x v="0"/>
    <x v="54"/>
    <x v="24"/>
    <x v="322"/>
    <x v="3"/>
    <x v="1"/>
    <x v="13"/>
    <x v="1999"/>
    <x v="11"/>
    <x v="2"/>
    <x v="2159"/>
  </r>
  <r>
    <x v="1"/>
    <x v="1"/>
    <x v="0"/>
    <x v="81"/>
    <x v="5"/>
    <x v="174"/>
    <x v="2"/>
    <x v="1"/>
    <x v="8"/>
    <x v="2000"/>
    <x v="4"/>
    <x v="3"/>
    <x v="2160"/>
  </r>
  <r>
    <x v="1"/>
    <x v="1"/>
    <x v="0"/>
    <x v="81"/>
    <x v="5"/>
    <x v="174"/>
    <x v="2"/>
    <x v="1"/>
    <x v="8"/>
    <x v="2001"/>
    <x v="4"/>
    <x v="3"/>
    <x v="2161"/>
  </r>
  <r>
    <x v="1"/>
    <x v="1"/>
    <x v="0"/>
    <x v="81"/>
    <x v="5"/>
    <x v="174"/>
    <x v="2"/>
    <x v="0"/>
    <x v="5"/>
    <x v="2002"/>
    <x v="3"/>
    <x v="7"/>
    <x v="2162"/>
  </r>
  <r>
    <x v="1"/>
    <x v="2"/>
    <x v="0"/>
    <x v="8"/>
    <x v="1"/>
    <x v="94"/>
    <x v="1"/>
    <x v="1"/>
    <x v="2"/>
    <x v="2003"/>
    <x v="8"/>
    <x v="0"/>
    <x v="2163"/>
  </r>
  <r>
    <x v="1"/>
    <x v="1"/>
    <x v="0"/>
    <x v="4"/>
    <x v="4"/>
    <x v="5"/>
    <x v="1"/>
    <x v="0"/>
    <x v="5"/>
    <x v="2004"/>
    <x v="0"/>
    <x v="0"/>
    <x v="2164"/>
  </r>
  <r>
    <x v="1"/>
    <x v="0"/>
    <x v="0"/>
    <x v="20"/>
    <x v="15"/>
    <x v="29"/>
    <x v="3"/>
    <x v="0"/>
    <x v="1"/>
    <x v="2005"/>
    <x v="3"/>
    <x v="9"/>
    <x v="2165"/>
  </r>
  <r>
    <x v="1"/>
    <x v="0"/>
    <x v="0"/>
    <x v="12"/>
    <x v="5"/>
    <x v="32"/>
    <x v="2"/>
    <x v="2"/>
    <x v="7"/>
    <x v="2006"/>
    <x v="4"/>
    <x v="2"/>
    <x v="2166"/>
  </r>
  <r>
    <x v="2"/>
    <x v="1"/>
    <x v="0"/>
    <x v="24"/>
    <x v="17"/>
    <x v="28"/>
    <x v="0"/>
    <x v="1"/>
    <x v="12"/>
    <x v="2007"/>
    <x v="0"/>
    <x v="0"/>
    <x v="2167"/>
  </r>
  <r>
    <x v="2"/>
    <x v="1"/>
    <x v="0"/>
    <x v="24"/>
    <x v="17"/>
    <x v="28"/>
    <x v="0"/>
    <x v="1"/>
    <x v="9"/>
    <x v="2008"/>
    <x v="1"/>
    <x v="0"/>
    <x v="2168"/>
  </r>
  <r>
    <x v="1"/>
    <x v="0"/>
    <x v="0"/>
    <x v="168"/>
    <x v="27"/>
    <x v="214"/>
    <x v="1"/>
    <x v="0"/>
    <x v="5"/>
    <x v="2009"/>
    <x v="6"/>
    <x v="0"/>
    <x v="2169"/>
  </r>
  <r>
    <x v="0"/>
    <x v="0"/>
    <x v="0"/>
    <x v="103"/>
    <x v="22"/>
    <x v="127"/>
    <x v="1"/>
    <x v="0"/>
    <x v="3"/>
    <x v="2010"/>
    <x v="0"/>
    <x v="5"/>
    <x v="2170"/>
  </r>
  <r>
    <x v="0"/>
    <x v="0"/>
    <x v="0"/>
    <x v="103"/>
    <x v="22"/>
    <x v="127"/>
    <x v="1"/>
    <x v="1"/>
    <x v="10"/>
    <x v="2011"/>
    <x v="4"/>
    <x v="2"/>
    <x v="2171"/>
  </r>
  <r>
    <x v="1"/>
    <x v="0"/>
    <x v="0"/>
    <x v="67"/>
    <x v="2"/>
    <x v="85"/>
    <x v="0"/>
    <x v="0"/>
    <x v="5"/>
    <x v="2012"/>
    <x v="0"/>
    <x v="2"/>
    <x v="2172"/>
  </r>
  <r>
    <x v="1"/>
    <x v="0"/>
    <x v="0"/>
    <x v="309"/>
    <x v="30"/>
    <x v="386"/>
    <x v="3"/>
    <x v="2"/>
    <x v="7"/>
    <x v="2013"/>
    <x v="2"/>
    <x v="0"/>
    <x v="2173"/>
  </r>
  <r>
    <x v="1"/>
    <x v="0"/>
    <x v="0"/>
    <x v="309"/>
    <x v="30"/>
    <x v="386"/>
    <x v="3"/>
    <x v="0"/>
    <x v="3"/>
    <x v="2014"/>
    <x v="0"/>
    <x v="4"/>
    <x v="2174"/>
  </r>
  <r>
    <x v="1"/>
    <x v="0"/>
    <x v="0"/>
    <x v="309"/>
    <x v="30"/>
    <x v="386"/>
    <x v="3"/>
    <x v="1"/>
    <x v="9"/>
    <x v="2015"/>
    <x v="4"/>
    <x v="0"/>
    <x v="2175"/>
  </r>
  <r>
    <x v="1"/>
    <x v="0"/>
    <x v="0"/>
    <x v="309"/>
    <x v="30"/>
    <x v="386"/>
    <x v="3"/>
    <x v="2"/>
    <x v="11"/>
    <x v="2016"/>
    <x v="2"/>
    <x v="0"/>
    <x v="2176"/>
  </r>
  <r>
    <x v="1"/>
    <x v="0"/>
    <x v="0"/>
    <x v="309"/>
    <x v="30"/>
    <x v="386"/>
    <x v="3"/>
    <x v="1"/>
    <x v="12"/>
    <x v="2017"/>
    <x v="5"/>
    <x v="0"/>
    <x v="2177"/>
  </r>
  <r>
    <x v="1"/>
    <x v="0"/>
    <x v="0"/>
    <x v="309"/>
    <x v="30"/>
    <x v="386"/>
    <x v="3"/>
    <x v="2"/>
    <x v="7"/>
    <x v="2018"/>
    <x v="0"/>
    <x v="0"/>
    <x v="2178"/>
  </r>
  <r>
    <x v="1"/>
    <x v="0"/>
    <x v="0"/>
    <x v="1"/>
    <x v="1"/>
    <x v="25"/>
    <x v="1"/>
    <x v="1"/>
    <x v="12"/>
    <x v="1897"/>
    <x v="0"/>
    <x v="0"/>
    <x v="2179"/>
  </r>
  <r>
    <x v="1"/>
    <x v="0"/>
    <x v="0"/>
    <x v="10"/>
    <x v="9"/>
    <x v="105"/>
    <x v="3"/>
    <x v="0"/>
    <x v="1"/>
    <x v="2019"/>
    <x v="2"/>
    <x v="4"/>
    <x v="2180"/>
  </r>
  <r>
    <x v="0"/>
    <x v="0"/>
    <x v="0"/>
    <x v="310"/>
    <x v="20"/>
    <x v="387"/>
    <x v="0"/>
    <x v="1"/>
    <x v="4"/>
    <x v="2020"/>
    <x v="1"/>
    <x v="0"/>
    <x v="2181"/>
  </r>
  <r>
    <x v="1"/>
    <x v="2"/>
    <x v="0"/>
    <x v="49"/>
    <x v="1"/>
    <x v="58"/>
    <x v="1"/>
    <x v="1"/>
    <x v="8"/>
    <x v="2021"/>
    <x v="2"/>
    <x v="2"/>
    <x v="2182"/>
  </r>
  <r>
    <x v="0"/>
    <x v="0"/>
    <x v="0"/>
    <x v="20"/>
    <x v="15"/>
    <x v="164"/>
    <x v="3"/>
    <x v="1"/>
    <x v="2"/>
    <x v="2022"/>
    <x v="2"/>
    <x v="0"/>
    <x v="2183"/>
  </r>
  <r>
    <x v="0"/>
    <x v="0"/>
    <x v="0"/>
    <x v="20"/>
    <x v="15"/>
    <x v="164"/>
    <x v="3"/>
    <x v="2"/>
    <x v="7"/>
    <x v="2023"/>
    <x v="5"/>
    <x v="0"/>
    <x v="2184"/>
  </r>
  <r>
    <x v="0"/>
    <x v="0"/>
    <x v="0"/>
    <x v="20"/>
    <x v="15"/>
    <x v="164"/>
    <x v="3"/>
    <x v="1"/>
    <x v="8"/>
    <x v="1073"/>
    <x v="1"/>
    <x v="2"/>
    <x v="2185"/>
  </r>
  <r>
    <x v="0"/>
    <x v="0"/>
    <x v="0"/>
    <x v="20"/>
    <x v="15"/>
    <x v="164"/>
    <x v="3"/>
    <x v="2"/>
    <x v="11"/>
    <x v="2024"/>
    <x v="1"/>
    <x v="0"/>
    <x v="2186"/>
  </r>
  <r>
    <x v="0"/>
    <x v="0"/>
    <x v="0"/>
    <x v="20"/>
    <x v="15"/>
    <x v="164"/>
    <x v="3"/>
    <x v="2"/>
    <x v="11"/>
    <x v="1819"/>
    <x v="8"/>
    <x v="0"/>
    <x v="2187"/>
  </r>
  <r>
    <x v="0"/>
    <x v="0"/>
    <x v="0"/>
    <x v="20"/>
    <x v="15"/>
    <x v="164"/>
    <x v="3"/>
    <x v="1"/>
    <x v="4"/>
    <x v="2025"/>
    <x v="8"/>
    <x v="0"/>
    <x v="2188"/>
  </r>
  <r>
    <x v="0"/>
    <x v="0"/>
    <x v="0"/>
    <x v="20"/>
    <x v="15"/>
    <x v="164"/>
    <x v="3"/>
    <x v="1"/>
    <x v="2"/>
    <x v="2026"/>
    <x v="7"/>
    <x v="0"/>
    <x v="2189"/>
  </r>
  <r>
    <x v="0"/>
    <x v="0"/>
    <x v="0"/>
    <x v="20"/>
    <x v="15"/>
    <x v="164"/>
    <x v="3"/>
    <x v="1"/>
    <x v="6"/>
    <x v="2027"/>
    <x v="5"/>
    <x v="0"/>
    <x v="2190"/>
  </r>
  <r>
    <x v="0"/>
    <x v="0"/>
    <x v="0"/>
    <x v="20"/>
    <x v="15"/>
    <x v="164"/>
    <x v="3"/>
    <x v="1"/>
    <x v="4"/>
    <x v="2028"/>
    <x v="1"/>
    <x v="0"/>
    <x v="2191"/>
  </r>
  <r>
    <x v="1"/>
    <x v="0"/>
    <x v="0"/>
    <x v="135"/>
    <x v="30"/>
    <x v="170"/>
    <x v="3"/>
    <x v="1"/>
    <x v="9"/>
    <x v="2029"/>
    <x v="0"/>
    <x v="0"/>
    <x v="2192"/>
  </r>
  <r>
    <x v="0"/>
    <x v="0"/>
    <x v="0"/>
    <x v="4"/>
    <x v="4"/>
    <x v="60"/>
    <x v="1"/>
    <x v="1"/>
    <x v="10"/>
    <x v="2030"/>
    <x v="1"/>
    <x v="0"/>
    <x v="2193"/>
  </r>
  <r>
    <x v="0"/>
    <x v="0"/>
    <x v="0"/>
    <x v="4"/>
    <x v="4"/>
    <x v="60"/>
    <x v="1"/>
    <x v="1"/>
    <x v="8"/>
    <x v="2031"/>
    <x v="1"/>
    <x v="2"/>
    <x v="2194"/>
  </r>
  <r>
    <x v="1"/>
    <x v="0"/>
    <x v="0"/>
    <x v="20"/>
    <x v="15"/>
    <x v="29"/>
    <x v="3"/>
    <x v="1"/>
    <x v="8"/>
    <x v="202"/>
    <x v="2"/>
    <x v="2"/>
    <x v="2195"/>
  </r>
  <r>
    <x v="1"/>
    <x v="0"/>
    <x v="0"/>
    <x v="20"/>
    <x v="15"/>
    <x v="29"/>
    <x v="3"/>
    <x v="1"/>
    <x v="8"/>
    <x v="892"/>
    <x v="0"/>
    <x v="2"/>
    <x v="2196"/>
  </r>
  <r>
    <x v="1"/>
    <x v="0"/>
    <x v="0"/>
    <x v="20"/>
    <x v="15"/>
    <x v="29"/>
    <x v="3"/>
    <x v="2"/>
    <x v="7"/>
    <x v="2032"/>
    <x v="7"/>
    <x v="0"/>
    <x v="2197"/>
  </r>
  <r>
    <x v="1"/>
    <x v="0"/>
    <x v="0"/>
    <x v="20"/>
    <x v="15"/>
    <x v="29"/>
    <x v="3"/>
    <x v="1"/>
    <x v="2"/>
    <x v="974"/>
    <x v="7"/>
    <x v="0"/>
    <x v="1016"/>
  </r>
  <r>
    <x v="1"/>
    <x v="0"/>
    <x v="0"/>
    <x v="311"/>
    <x v="17"/>
    <x v="388"/>
    <x v="0"/>
    <x v="1"/>
    <x v="10"/>
    <x v="2033"/>
    <x v="7"/>
    <x v="0"/>
    <x v="2198"/>
  </r>
  <r>
    <x v="1"/>
    <x v="0"/>
    <x v="0"/>
    <x v="311"/>
    <x v="17"/>
    <x v="388"/>
    <x v="0"/>
    <x v="1"/>
    <x v="4"/>
    <x v="2034"/>
    <x v="4"/>
    <x v="0"/>
    <x v="2199"/>
  </r>
  <r>
    <x v="1"/>
    <x v="0"/>
    <x v="0"/>
    <x v="311"/>
    <x v="17"/>
    <x v="388"/>
    <x v="0"/>
    <x v="1"/>
    <x v="10"/>
    <x v="56"/>
    <x v="2"/>
    <x v="0"/>
    <x v="56"/>
  </r>
  <r>
    <x v="1"/>
    <x v="0"/>
    <x v="0"/>
    <x v="311"/>
    <x v="17"/>
    <x v="388"/>
    <x v="0"/>
    <x v="1"/>
    <x v="4"/>
    <x v="2035"/>
    <x v="7"/>
    <x v="0"/>
    <x v="2200"/>
  </r>
  <r>
    <x v="1"/>
    <x v="0"/>
    <x v="0"/>
    <x v="115"/>
    <x v="3"/>
    <x v="305"/>
    <x v="0"/>
    <x v="0"/>
    <x v="5"/>
    <x v="2036"/>
    <x v="8"/>
    <x v="2"/>
    <x v="2201"/>
  </r>
  <r>
    <x v="1"/>
    <x v="0"/>
    <x v="0"/>
    <x v="115"/>
    <x v="3"/>
    <x v="305"/>
    <x v="0"/>
    <x v="0"/>
    <x v="0"/>
    <x v="2037"/>
    <x v="4"/>
    <x v="2"/>
    <x v="2202"/>
  </r>
  <r>
    <x v="1"/>
    <x v="0"/>
    <x v="0"/>
    <x v="115"/>
    <x v="3"/>
    <x v="305"/>
    <x v="0"/>
    <x v="1"/>
    <x v="9"/>
    <x v="2038"/>
    <x v="4"/>
    <x v="2"/>
    <x v="2203"/>
  </r>
  <r>
    <x v="2"/>
    <x v="0"/>
    <x v="0"/>
    <x v="1"/>
    <x v="1"/>
    <x v="3"/>
    <x v="1"/>
    <x v="0"/>
    <x v="1"/>
    <x v="2039"/>
    <x v="0"/>
    <x v="2"/>
    <x v="2204"/>
  </r>
  <r>
    <x v="2"/>
    <x v="0"/>
    <x v="0"/>
    <x v="1"/>
    <x v="1"/>
    <x v="3"/>
    <x v="1"/>
    <x v="2"/>
    <x v="11"/>
    <x v="2040"/>
    <x v="2"/>
    <x v="0"/>
    <x v="2205"/>
  </r>
  <r>
    <x v="2"/>
    <x v="0"/>
    <x v="0"/>
    <x v="1"/>
    <x v="1"/>
    <x v="3"/>
    <x v="1"/>
    <x v="1"/>
    <x v="2"/>
    <x v="2041"/>
    <x v="3"/>
    <x v="0"/>
    <x v="2206"/>
  </r>
  <r>
    <x v="2"/>
    <x v="0"/>
    <x v="0"/>
    <x v="1"/>
    <x v="1"/>
    <x v="3"/>
    <x v="1"/>
    <x v="1"/>
    <x v="9"/>
    <x v="2042"/>
    <x v="4"/>
    <x v="0"/>
    <x v="2207"/>
  </r>
  <r>
    <x v="0"/>
    <x v="1"/>
    <x v="0"/>
    <x v="1"/>
    <x v="1"/>
    <x v="1"/>
    <x v="1"/>
    <x v="0"/>
    <x v="3"/>
    <x v="2043"/>
    <x v="1"/>
    <x v="2"/>
    <x v="2208"/>
  </r>
  <r>
    <x v="1"/>
    <x v="0"/>
    <x v="0"/>
    <x v="20"/>
    <x v="15"/>
    <x v="164"/>
    <x v="3"/>
    <x v="1"/>
    <x v="6"/>
    <x v="1392"/>
    <x v="1"/>
    <x v="0"/>
    <x v="2209"/>
  </r>
  <r>
    <x v="1"/>
    <x v="0"/>
    <x v="0"/>
    <x v="61"/>
    <x v="5"/>
    <x v="77"/>
    <x v="2"/>
    <x v="1"/>
    <x v="14"/>
    <x v="2044"/>
    <x v="7"/>
    <x v="2"/>
    <x v="2210"/>
  </r>
  <r>
    <x v="1"/>
    <x v="0"/>
    <x v="0"/>
    <x v="61"/>
    <x v="5"/>
    <x v="77"/>
    <x v="2"/>
    <x v="1"/>
    <x v="4"/>
    <x v="2045"/>
    <x v="0"/>
    <x v="2"/>
    <x v="2211"/>
  </r>
  <r>
    <x v="1"/>
    <x v="0"/>
    <x v="0"/>
    <x v="4"/>
    <x v="4"/>
    <x v="59"/>
    <x v="1"/>
    <x v="1"/>
    <x v="4"/>
    <x v="2046"/>
    <x v="5"/>
    <x v="0"/>
    <x v="232"/>
  </r>
  <r>
    <x v="1"/>
    <x v="2"/>
    <x v="0"/>
    <x v="4"/>
    <x v="4"/>
    <x v="59"/>
    <x v="1"/>
    <x v="2"/>
    <x v="7"/>
    <x v="200"/>
    <x v="4"/>
    <x v="2"/>
    <x v="2212"/>
  </r>
  <r>
    <x v="1"/>
    <x v="2"/>
    <x v="0"/>
    <x v="4"/>
    <x v="4"/>
    <x v="59"/>
    <x v="1"/>
    <x v="0"/>
    <x v="3"/>
    <x v="2047"/>
    <x v="2"/>
    <x v="0"/>
    <x v="2213"/>
  </r>
  <r>
    <x v="1"/>
    <x v="2"/>
    <x v="0"/>
    <x v="4"/>
    <x v="4"/>
    <x v="59"/>
    <x v="1"/>
    <x v="1"/>
    <x v="8"/>
    <x v="2048"/>
    <x v="2"/>
    <x v="2"/>
    <x v="2214"/>
  </r>
  <r>
    <x v="1"/>
    <x v="2"/>
    <x v="0"/>
    <x v="4"/>
    <x v="4"/>
    <x v="59"/>
    <x v="1"/>
    <x v="1"/>
    <x v="6"/>
    <x v="345"/>
    <x v="0"/>
    <x v="0"/>
    <x v="356"/>
  </r>
  <r>
    <x v="0"/>
    <x v="1"/>
    <x v="0"/>
    <x v="46"/>
    <x v="13"/>
    <x v="284"/>
    <x v="3"/>
    <x v="1"/>
    <x v="4"/>
    <x v="2049"/>
    <x v="0"/>
    <x v="0"/>
    <x v="2215"/>
  </r>
  <r>
    <x v="0"/>
    <x v="1"/>
    <x v="0"/>
    <x v="46"/>
    <x v="13"/>
    <x v="284"/>
    <x v="3"/>
    <x v="1"/>
    <x v="6"/>
    <x v="294"/>
    <x v="1"/>
    <x v="0"/>
    <x v="2216"/>
  </r>
  <r>
    <x v="0"/>
    <x v="1"/>
    <x v="0"/>
    <x v="46"/>
    <x v="13"/>
    <x v="284"/>
    <x v="3"/>
    <x v="1"/>
    <x v="10"/>
    <x v="130"/>
    <x v="1"/>
    <x v="0"/>
    <x v="132"/>
  </r>
  <r>
    <x v="0"/>
    <x v="0"/>
    <x v="0"/>
    <x v="20"/>
    <x v="15"/>
    <x v="23"/>
    <x v="3"/>
    <x v="2"/>
    <x v="7"/>
    <x v="2050"/>
    <x v="4"/>
    <x v="0"/>
    <x v="2217"/>
  </r>
  <r>
    <x v="0"/>
    <x v="0"/>
    <x v="0"/>
    <x v="20"/>
    <x v="15"/>
    <x v="23"/>
    <x v="3"/>
    <x v="1"/>
    <x v="10"/>
    <x v="100"/>
    <x v="4"/>
    <x v="0"/>
    <x v="2218"/>
  </r>
  <r>
    <x v="0"/>
    <x v="0"/>
    <x v="0"/>
    <x v="1"/>
    <x v="1"/>
    <x v="13"/>
    <x v="1"/>
    <x v="1"/>
    <x v="10"/>
    <x v="2051"/>
    <x v="5"/>
    <x v="0"/>
    <x v="2219"/>
  </r>
  <r>
    <x v="1"/>
    <x v="0"/>
    <x v="0"/>
    <x v="312"/>
    <x v="15"/>
    <x v="389"/>
    <x v="3"/>
    <x v="2"/>
    <x v="7"/>
    <x v="2052"/>
    <x v="3"/>
    <x v="0"/>
    <x v="2220"/>
  </r>
  <r>
    <x v="0"/>
    <x v="0"/>
    <x v="0"/>
    <x v="12"/>
    <x v="5"/>
    <x v="14"/>
    <x v="2"/>
    <x v="0"/>
    <x v="3"/>
    <x v="2053"/>
    <x v="2"/>
    <x v="4"/>
    <x v="2221"/>
  </r>
  <r>
    <x v="0"/>
    <x v="0"/>
    <x v="0"/>
    <x v="12"/>
    <x v="5"/>
    <x v="14"/>
    <x v="2"/>
    <x v="2"/>
    <x v="7"/>
    <x v="2054"/>
    <x v="2"/>
    <x v="2"/>
    <x v="2222"/>
  </r>
  <r>
    <x v="1"/>
    <x v="0"/>
    <x v="0"/>
    <x v="313"/>
    <x v="14"/>
    <x v="390"/>
    <x v="2"/>
    <x v="0"/>
    <x v="1"/>
    <x v="342"/>
    <x v="8"/>
    <x v="0"/>
    <x v="2223"/>
  </r>
  <r>
    <x v="1"/>
    <x v="2"/>
    <x v="0"/>
    <x v="70"/>
    <x v="1"/>
    <x v="88"/>
    <x v="1"/>
    <x v="1"/>
    <x v="4"/>
    <x v="2055"/>
    <x v="1"/>
    <x v="0"/>
    <x v="2224"/>
  </r>
  <r>
    <x v="1"/>
    <x v="2"/>
    <x v="0"/>
    <x v="70"/>
    <x v="1"/>
    <x v="88"/>
    <x v="1"/>
    <x v="1"/>
    <x v="12"/>
    <x v="2056"/>
    <x v="0"/>
    <x v="0"/>
    <x v="2225"/>
  </r>
  <r>
    <x v="1"/>
    <x v="1"/>
    <x v="0"/>
    <x v="8"/>
    <x v="1"/>
    <x v="9"/>
    <x v="1"/>
    <x v="1"/>
    <x v="8"/>
    <x v="2057"/>
    <x v="7"/>
    <x v="2"/>
    <x v="2226"/>
  </r>
  <r>
    <x v="2"/>
    <x v="0"/>
    <x v="0"/>
    <x v="100"/>
    <x v="2"/>
    <x v="327"/>
    <x v="0"/>
    <x v="1"/>
    <x v="12"/>
    <x v="2058"/>
    <x v="1"/>
    <x v="2"/>
    <x v="2227"/>
  </r>
  <r>
    <x v="2"/>
    <x v="1"/>
    <x v="0"/>
    <x v="242"/>
    <x v="10"/>
    <x v="300"/>
    <x v="2"/>
    <x v="1"/>
    <x v="10"/>
    <x v="2059"/>
    <x v="0"/>
    <x v="2"/>
    <x v="2228"/>
  </r>
  <r>
    <x v="2"/>
    <x v="1"/>
    <x v="0"/>
    <x v="242"/>
    <x v="10"/>
    <x v="300"/>
    <x v="2"/>
    <x v="1"/>
    <x v="8"/>
    <x v="2060"/>
    <x v="4"/>
    <x v="3"/>
    <x v="2229"/>
  </r>
  <r>
    <x v="2"/>
    <x v="1"/>
    <x v="0"/>
    <x v="242"/>
    <x v="10"/>
    <x v="300"/>
    <x v="2"/>
    <x v="1"/>
    <x v="8"/>
    <x v="2061"/>
    <x v="4"/>
    <x v="3"/>
    <x v="2230"/>
  </r>
  <r>
    <x v="1"/>
    <x v="0"/>
    <x v="0"/>
    <x v="8"/>
    <x v="1"/>
    <x v="94"/>
    <x v="1"/>
    <x v="1"/>
    <x v="2"/>
    <x v="1552"/>
    <x v="0"/>
    <x v="0"/>
    <x v="1646"/>
  </r>
  <r>
    <x v="0"/>
    <x v="0"/>
    <x v="0"/>
    <x v="8"/>
    <x v="1"/>
    <x v="34"/>
    <x v="1"/>
    <x v="1"/>
    <x v="4"/>
    <x v="2062"/>
    <x v="4"/>
    <x v="0"/>
    <x v="2231"/>
  </r>
  <r>
    <x v="0"/>
    <x v="0"/>
    <x v="0"/>
    <x v="8"/>
    <x v="1"/>
    <x v="34"/>
    <x v="1"/>
    <x v="1"/>
    <x v="14"/>
    <x v="2063"/>
    <x v="2"/>
    <x v="0"/>
    <x v="2232"/>
  </r>
  <r>
    <x v="0"/>
    <x v="0"/>
    <x v="0"/>
    <x v="8"/>
    <x v="1"/>
    <x v="34"/>
    <x v="1"/>
    <x v="0"/>
    <x v="5"/>
    <x v="2064"/>
    <x v="8"/>
    <x v="0"/>
    <x v="2233"/>
  </r>
  <r>
    <x v="3"/>
    <x v="0"/>
    <x v="0"/>
    <x v="12"/>
    <x v="5"/>
    <x v="32"/>
    <x v="2"/>
    <x v="1"/>
    <x v="9"/>
    <x v="2065"/>
    <x v="4"/>
    <x v="3"/>
    <x v="2234"/>
  </r>
  <r>
    <x v="1"/>
    <x v="1"/>
    <x v="0"/>
    <x v="1"/>
    <x v="1"/>
    <x v="62"/>
    <x v="1"/>
    <x v="2"/>
    <x v="7"/>
    <x v="2066"/>
    <x v="1"/>
    <x v="2"/>
    <x v="2235"/>
  </r>
  <r>
    <x v="1"/>
    <x v="1"/>
    <x v="0"/>
    <x v="1"/>
    <x v="1"/>
    <x v="62"/>
    <x v="1"/>
    <x v="2"/>
    <x v="11"/>
    <x v="2067"/>
    <x v="5"/>
    <x v="0"/>
    <x v="2236"/>
  </r>
  <r>
    <x v="1"/>
    <x v="2"/>
    <x v="0"/>
    <x v="268"/>
    <x v="26"/>
    <x v="335"/>
    <x v="2"/>
    <x v="1"/>
    <x v="4"/>
    <x v="2068"/>
    <x v="4"/>
    <x v="0"/>
    <x v="2237"/>
  </r>
  <r>
    <x v="2"/>
    <x v="0"/>
    <x v="0"/>
    <x v="53"/>
    <x v="28"/>
    <x v="68"/>
    <x v="0"/>
    <x v="2"/>
    <x v="11"/>
    <x v="2069"/>
    <x v="5"/>
    <x v="0"/>
    <x v="2238"/>
  </r>
  <r>
    <x v="1"/>
    <x v="2"/>
    <x v="0"/>
    <x v="67"/>
    <x v="2"/>
    <x v="85"/>
    <x v="0"/>
    <x v="1"/>
    <x v="8"/>
    <x v="2070"/>
    <x v="2"/>
    <x v="6"/>
    <x v="2239"/>
  </r>
  <r>
    <x v="1"/>
    <x v="1"/>
    <x v="0"/>
    <x v="22"/>
    <x v="10"/>
    <x v="36"/>
    <x v="2"/>
    <x v="2"/>
    <x v="11"/>
    <x v="1651"/>
    <x v="4"/>
    <x v="2"/>
    <x v="2240"/>
  </r>
  <r>
    <x v="1"/>
    <x v="1"/>
    <x v="0"/>
    <x v="22"/>
    <x v="10"/>
    <x v="36"/>
    <x v="2"/>
    <x v="0"/>
    <x v="1"/>
    <x v="1388"/>
    <x v="0"/>
    <x v="4"/>
    <x v="1457"/>
  </r>
  <r>
    <x v="1"/>
    <x v="0"/>
    <x v="0"/>
    <x v="256"/>
    <x v="24"/>
    <x v="391"/>
    <x v="3"/>
    <x v="1"/>
    <x v="4"/>
    <x v="2071"/>
    <x v="0"/>
    <x v="2"/>
    <x v="2241"/>
  </r>
  <r>
    <x v="1"/>
    <x v="0"/>
    <x v="0"/>
    <x v="12"/>
    <x v="5"/>
    <x v="14"/>
    <x v="2"/>
    <x v="1"/>
    <x v="12"/>
    <x v="2072"/>
    <x v="6"/>
    <x v="2"/>
    <x v="2242"/>
  </r>
  <r>
    <x v="1"/>
    <x v="1"/>
    <x v="0"/>
    <x v="58"/>
    <x v="30"/>
    <x v="73"/>
    <x v="3"/>
    <x v="0"/>
    <x v="5"/>
    <x v="2073"/>
    <x v="1"/>
    <x v="0"/>
    <x v="2243"/>
  </r>
  <r>
    <x v="1"/>
    <x v="2"/>
    <x v="0"/>
    <x v="268"/>
    <x v="26"/>
    <x v="335"/>
    <x v="2"/>
    <x v="1"/>
    <x v="2"/>
    <x v="171"/>
    <x v="3"/>
    <x v="0"/>
    <x v="763"/>
  </r>
  <r>
    <x v="1"/>
    <x v="2"/>
    <x v="0"/>
    <x v="268"/>
    <x v="26"/>
    <x v="335"/>
    <x v="2"/>
    <x v="1"/>
    <x v="2"/>
    <x v="2074"/>
    <x v="5"/>
    <x v="0"/>
    <x v="2244"/>
  </r>
  <r>
    <x v="1"/>
    <x v="2"/>
    <x v="0"/>
    <x v="268"/>
    <x v="26"/>
    <x v="335"/>
    <x v="2"/>
    <x v="1"/>
    <x v="9"/>
    <x v="2075"/>
    <x v="1"/>
    <x v="0"/>
    <x v="2245"/>
  </r>
  <r>
    <x v="1"/>
    <x v="2"/>
    <x v="0"/>
    <x v="268"/>
    <x v="26"/>
    <x v="335"/>
    <x v="2"/>
    <x v="1"/>
    <x v="10"/>
    <x v="91"/>
    <x v="0"/>
    <x v="0"/>
    <x v="91"/>
  </r>
  <r>
    <x v="1"/>
    <x v="2"/>
    <x v="0"/>
    <x v="268"/>
    <x v="26"/>
    <x v="335"/>
    <x v="2"/>
    <x v="2"/>
    <x v="7"/>
    <x v="2076"/>
    <x v="7"/>
    <x v="0"/>
    <x v="1573"/>
  </r>
  <r>
    <x v="1"/>
    <x v="2"/>
    <x v="0"/>
    <x v="268"/>
    <x v="26"/>
    <x v="335"/>
    <x v="2"/>
    <x v="1"/>
    <x v="8"/>
    <x v="2077"/>
    <x v="4"/>
    <x v="0"/>
    <x v="2246"/>
  </r>
  <r>
    <x v="1"/>
    <x v="0"/>
    <x v="0"/>
    <x v="12"/>
    <x v="5"/>
    <x v="16"/>
    <x v="2"/>
    <x v="1"/>
    <x v="6"/>
    <x v="2078"/>
    <x v="6"/>
    <x v="2"/>
    <x v="2247"/>
  </r>
  <r>
    <x v="1"/>
    <x v="0"/>
    <x v="0"/>
    <x v="12"/>
    <x v="5"/>
    <x v="16"/>
    <x v="2"/>
    <x v="2"/>
    <x v="11"/>
    <x v="2079"/>
    <x v="0"/>
    <x v="2"/>
    <x v="1191"/>
  </r>
  <r>
    <x v="1"/>
    <x v="0"/>
    <x v="0"/>
    <x v="12"/>
    <x v="5"/>
    <x v="16"/>
    <x v="2"/>
    <x v="1"/>
    <x v="8"/>
    <x v="2080"/>
    <x v="1"/>
    <x v="3"/>
    <x v="2248"/>
  </r>
  <r>
    <x v="1"/>
    <x v="0"/>
    <x v="0"/>
    <x v="12"/>
    <x v="5"/>
    <x v="16"/>
    <x v="2"/>
    <x v="1"/>
    <x v="8"/>
    <x v="2081"/>
    <x v="5"/>
    <x v="3"/>
    <x v="2249"/>
  </r>
  <r>
    <x v="1"/>
    <x v="0"/>
    <x v="0"/>
    <x v="12"/>
    <x v="5"/>
    <x v="16"/>
    <x v="2"/>
    <x v="1"/>
    <x v="10"/>
    <x v="885"/>
    <x v="0"/>
    <x v="2"/>
    <x v="2250"/>
  </r>
  <r>
    <x v="1"/>
    <x v="2"/>
    <x v="0"/>
    <x v="2"/>
    <x v="2"/>
    <x v="2"/>
    <x v="0"/>
    <x v="1"/>
    <x v="10"/>
    <x v="559"/>
    <x v="0"/>
    <x v="2"/>
    <x v="572"/>
  </r>
  <r>
    <x v="1"/>
    <x v="1"/>
    <x v="0"/>
    <x v="290"/>
    <x v="36"/>
    <x v="365"/>
    <x v="0"/>
    <x v="1"/>
    <x v="10"/>
    <x v="1147"/>
    <x v="2"/>
    <x v="0"/>
    <x v="1193"/>
  </r>
  <r>
    <x v="1"/>
    <x v="1"/>
    <x v="0"/>
    <x v="290"/>
    <x v="36"/>
    <x v="365"/>
    <x v="0"/>
    <x v="1"/>
    <x v="8"/>
    <x v="2082"/>
    <x v="4"/>
    <x v="0"/>
    <x v="2251"/>
  </r>
  <r>
    <x v="1"/>
    <x v="1"/>
    <x v="0"/>
    <x v="290"/>
    <x v="36"/>
    <x v="365"/>
    <x v="0"/>
    <x v="1"/>
    <x v="13"/>
    <x v="2083"/>
    <x v="3"/>
    <x v="0"/>
    <x v="2252"/>
  </r>
  <r>
    <x v="1"/>
    <x v="1"/>
    <x v="0"/>
    <x v="290"/>
    <x v="36"/>
    <x v="365"/>
    <x v="0"/>
    <x v="2"/>
    <x v="11"/>
    <x v="107"/>
    <x v="4"/>
    <x v="0"/>
    <x v="2253"/>
  </r>
  <r>
    <x v="0"/>
    <x v="1"/>
    <x v="0"/>
    <x v="10"/>
    <x v="9"/>
    <x v="74"/>
    <x v="3"/>
    <x v="1"/>
    <x v="4"/>
    <x v="2084"/>
    <x v="5"/>
    <x v="2"/>
    <x v="2254"/>
  </r>
  <r>
    <x v="2"/>
    <x v="1"/>
    <x v="0"/>
    <x v="314"/>
    <x v="1"/>
    <x v="392"/>
    <x v="1"/>
    <x v="2"/>
    <x v="11"/>
    <x v="2085"/>
    <x v="4"/>
    <x v="0"/>
    <x v="2255"/>
  </r>
  <r>
    <x v="0"/>
    <x v="0"/>
    <x v="0"/>
    <x v="138"/>
    <x v="24"/>
    <x v="177"/>
    <x v="3"/>
    <x v="0"/>
    <x v="1"/>
    <x v="2086"/>
    <x v="0"/>
    <x v="4"/>
    <x v="2256"/>
  </r>
  <r>
    <x v="0"/>
    <x v="0"/>
    <x v="0"/>
    <x v="138"/>
    <x v="24"/>
    <x v="177"/>
    <x v="3"/>
    <x v="2"/>
    <x v="7"/>
    <x v="2087"/>
    <x v="4"/>
    <x v="10"/>
    <x v="2257"/>
  </r>
  <r>
    <x v="0"/>
    <x v="0"/>
    <x v="0"/>
    <x v="138"/>
    <x v="24"/>
    <x v="177"/>
    <x v="3"/>
    <x v="2"/>
    <x v="7"/>
    <x v="2088"/>
    <x v="7"/>
    <x v="10"/>
    <x v="2258"/>
  </r>
  <r>
    <x v="3"/>
    <x v="1"/>
    <x v="0"/>
    <x v="8"/>
    <x v="1"/>
    <x v="34"/>
    <x v="1"/>
    <x v="0"/>
    <x v="1"/>
    <x v="2089"/>
    <x v="5"/>
    <x v="2"/>
    <x v="2259"/>
  </r>
  <r>
    <x v="3"/>
    <x v="1"/>
    <x v="0"/>
    <x v="8"/>
    <x v="1"/>
    <x v="34"/>
    <x v="1"/>
    <x v="0"/>
    <x v="1"/>
    <x v="2090"/>
    <x v="1"/>
    <x v="2"/>
    <x v="2260"/>
  </r>
  <r>
    <x v="1"/>
    <x v="1"/>
    <x v="0"/>
    <x v="48"/>
    <x v="16"/>
    <x v="57"/>
    <x v="1"/>
    <x v="0"/>
    <x v="5"/>
    <x v="2091"/>
    <x v="3"/>
    <x v="2"/>
    <x v="2261"/>
  </r>
  <r>
    <x v="0"/>
    <x v="1"/>
    <x v="0"/>
    <x v="10"/>
    <x v="9"/>
    <x v="63"/>
    <x v="3"/>
    <x v="1"/>
    <x v="9"/>
    <x v="2092"/>
    <x v="1"/>
    <x v="2"/>
    <x v="2262"/>
  </r>
  <r>
    <x v="1"/>
    <x v="2"/>
    <x v="0"/>
    <x v="303"/>
    <x v="31"/>
    <x v="380"/>
    <x v="3"/>
    <x v="0"/>
    <x v="0"/>
    <x v="2093"/>
    <x v="1"/>
    <x v="0"/>
    <x v="2263"/>
  </r>
  <r>
    <x v="1"/>
    <x v="2"/>
    <x v="0"/>
    <x v="303"/>
    <x v="31"/>
    <x v="380"/>
    <x v="3"/>
    <x v="1"/>
    <x v="2"/>
    <x v="1787"/>
    <x v="4"/>
    <x v="0"/>
    <x v="2264"/>
  </r>
  <r>
    <x v="1"/>
    <x v="0"/>
    <x v="0"/>
    <x v="49"/>
    <x v="1"/>
    <x v="58"/>
    <x v="1"/>
    <x v="1"/>
    <x v="4"/>
    <x v="2094"/>
    <x v="4"/>
    <x v="0"/>
    <x v="2265"/>
  </r>
  <r>
    <x v="1"/>
    <x v="0"/>
    <x v="0"/>
    <x v="49"/>
    <x v="1"/>
    <x v="58"/>
    <x v="1"/>
    <x v="0"/>
    <x v="0"/>
    <x v="2095"/>
    <x v="7"/>
    <x v="11"/>
    <x v="2266"/>
  </r>
  <r>
    <x v="1"/>
    <x v="0"/>
    <x v="0"/>
    <x v="42"/>
    <x v="16"/>
    <x v="51"/>
    <x v="1"/>
    <x v="1"/>
    <x v="6"/>
    <x v="2060"/>
    <x v="7"/>
    <x v="2"/>
    <x v="2267"/>
  </r>
  <r>
    <x v="1"/>
    <x v="0"/>
    <x v="0"/>
    <x v="42"/>
    <x v="16"/>
    <x v="51"/>
    <x v="1"/>
    <x v="2"/>
    <x v="7"/>
    <x v="2096"/>
    <x v="2"/>
    <x v="2"/>
    <x v="2268"/>
  </r>
  <r>
    <x v="1"/>
    <x v="0"/>
    <x v="0"/>
    <x v="42"/>
    <x v="16"/>
    <x v="51"/>
    <x v="1"/>
    <x v="1"/>
    <x v="10"/>
    <x v="2097"/>
    <x v="8"/>
    <x v="2"/>
    <x v="2269"/>
  </r>
  <r>
    <x v="1"/>
    <x v="0"/>
    <x v="0"/>
    <x v="42"/>
    <x v="16"/>
    <x v="51"/>
    <x v="1"/>
    <x v="1"/>
    <x v="2"/>
    <x v="1310"/>
    <x v="0"/>
    <x v="2"/>
    <x v="1369"/>
  </r>
  <r>
    <x v="1"/>
    <x v="0"/>
    <x v="0"/>
    <x v="0"/>
    <x v="0"/>
    <x v="0"/>
    <x v="0"/>
    <x v="0"/>
    <x v="5"/>
    <x v="2098"/>
    <x v="5"/>
    <x v="0"/>
    <x v="2270"/>
  </r>
  <r>
    <x v="1"/>
    <x v="0"/>
    <x v="0"/>
    <x v="0"/>
    <x v="0"/>
    <x v="0"/>
    <x v="0"/>
    <x v="1"/>
    <x v="8"/>
    <x v="2099"/>
    <x v="0"/>
    <x v="0"/>
    <x v="2271"/>
  </r>
  <r>
    <x v="1"/>
    <x v="2"/>
    <x v="0"/>
    <x v="29"/>
    <x v="20"/>
    <x v="37"/>
    <x v="0"/>
    <x v="1"/>
    <x v="10"/>
    <x v="233"/>
    <x v="4"/>
    <x v="0"/>
    <x v="245"/>
  </r>
  <r>
    <x v="1"/>
    <x v="0"/>
    <x v="0"/>
    <x v="315"/>
    <x v="2"/>
    <x v="393"/>
    <x v="0"/>
    <x v="2"/>
    <x v="7"/>
    <x v="2100"/>
    <x v="3"/>
    <x v="2"/>
    <x v="2272"/>
  </r>
  <r>
    <x v="1"/>
    <x v="0"/>
    <x v="0"/>
    <x v="20"/>
    <x v="15"/>
    <x v="45"/>
    <x v="3"/>
    <x v="2"/>
    <x v="11"/>
    <x v="1406"/>
    <x v="0"/>
    <x v="0"/>
    <x v="2273"/>
  </r>
  <r>
    <x v="1"/>
    <x v="1"/>
    <x v="0"/>
    <x v="12"/>
    <x v="5"/>
    <x v="32"/>
    <x v="2"/>
    <x v="0"/>
    <x v="5"/>
    <x v="2101"/>
    <x v="8"/>
    <x v="7"/>
    <x v="2274"/>
  </r>
  <r>
    <x v="1"/>
    <x v="1"/>
    <x v="0"/>
    <x v="197"/>
    <x v="2"/>
    <x v="248"/>
    <x v="0"/>
    <x v="1"/>
    <x v="9"/>
    <x v="2102"/>
    <x v="0"/>
    <x v="2"/>
    <x v="2275"/>
  </r>
  <r>
    <x v="1"/>
    <x v="0"/>
    <x v="0"/>
    <x v="11"/>
    <x v="7"/>
    <x v="12"/>
    <x v="1"/>
    <x v="0"/>
    <x v="0"/>
    <x v="2103"/>
    <x v="3"/>
    <x v="0"/>
    <x v="2276"/>
  </r>
  <r>
    <x v="1"/>
    <x v="0"/>
    <x v="0"/>
    <x v="11"/>
    <x v="7"/>
    <x v="12"/>
    <x v="1"/>
    <x v="1"/>
    <x v="2"/>
    <x v="2104"/>
    <x v="2"/>
    <x v="0"/>
    <x v="2277"/>
  </r>
  <r>
    <x v="1"/>
    <x v="0"/>
    <x v="0"/>
    <x v="11"/>
    <x v="7"/>
    <x v="12"/>
    <x v="1"/>
    <x v="1"/>
    <x v="4"/>
    <x v="2105"/>
    <x v="0"/>
    <x v="0"/>
    <x v="2278"/>
  </r>
  <r>
    <x v="1"/>
    <x v="0"/>
    <x v="0"/>
    <x v="316"/>
    <x v="18"/>
    <x v="394"/>
    <x v="0"/>
    <x v="1"/>
    <x v="2"/>
    <x v="2106"/>
    <x v="4"/>
    <x v="2"/>
    <x v="802"/>
  </r>
  <r>
    <x v="1"/>
    <x v="0"/>
    <x v="0"/>
    <x v="316"/>
    <x v="18"/>
    <x v="394"/>
    <x v="0"/>
    <x v="1"/>
    <x v="10"/>
    <x v="559"/>
    <x v="0"/>
    <x v="2"/>
    <x v="572"/>
  </r>
  <r>
    <x v="0"/>
    <x v="1"/>
    <x v="0"/>
    <x v="20"/>
    <x v="15"/>
    <x v="29"/>
    <x v="3"/>
    <x v="2"/>
    <x v="11"/>
    <x v="2107"/>
    <x v="7"/>
    <x v="0"/>
    <x v="2279"/>
  </r>
  <r>
    <x v="0"/>
    <x v="1"/>
    <x v="0"/>
    <x v="20"/>
    <x v="15"/>
    <x v="29"/>
    <x v="3"/>
    <x v="1"/>
    <x v="4"/>
    <x v="2108"/>
    <x v="0"/>
    <x v="0"/>
    <x v="2280"/>
  </r>
  <r>
    <x v="2"/>
    <x v="0"/>
    <x v="0"/>
    <x v="256"/>
    <x v="0"/>
    <x v="316"/>
    <x v="0"/>
    <x v="2"/>
    <x v="11"/>
    <x v="2109"/>
    <x v="4"/>
    <x v="0"/>
    <x v="2281"/>
  </r>
  <r>
    <x v="0"/>
    <x v="0"/>
    <x v="0"/>
    <x v="317"/>
    <x v="4"/>
    <x v="395"/>
    <x v="1"/>
    <x v="1"/>
    <x v="8"/>
    <x v="1415"/>
    <x v="2"/>
    <x v="2"/>
    <x v="1247"/>
  </r>
  <r>
    <x v="0"/>
    <x v="0"/>
    <x v="0"/>
    <x v="317"/>
    <x v="4"/>
    <x v="395"/>
    <x v="1"/>
    <x v="0"/>
    <x v="3"/>
    <x v="2110"/>
    <x v="6"/>
    <x v="0"/>
    <x v="2282"/>
  </r>
  <r>
    <x v="1"/>
    <x v="1"/>
    <x v="0"/>
    <x v="20"/>
    <x v="15"/>
    <x v="164"/>
    <x v="3"/>
    <x v="1"/>
    <x v="4"/>
    <x v="2111"/>
    <x v="8"/>
    <x v="0"/>
    <x v="2283"/>
  </r>
  <r>
    <x v="3"/>
    <x v="1"/>
    <x v="0"/>
    <x v="46"/>
    <x v="24"/>
    <x v="55"/>
    <x v="3"/>
    <x v="2"/>
    <x v="7"/>
    <x v="2112"/>
    <x v="0"/>
    <x v="10"/>
    <x v="2284"/>
  </r>
  <r>
    <x v="3"/>
    <x v="1"/>
    <x v="0"/>
    <x v="46"/>
    <x v="24"/>
    <x v="55"/>
    <x v="3"/>
    <x v="1"/>
    <x v="6"/>
    <x v="2113"/>
    <x v="4"/>
    <x v="2"/>
    <x v="2285"/>
  </r>
  <r>
    <x v="1"/>
    <x v="2"/>
    <x v="0"/>
    <x v="318"/>
    <x v="10"/>
    <x v="396"/>
    <x v="2"/>
    <x v="1"/>
    <x v="6"/>
    <x v="2114"/>
    <x v="0"/>
    <x v="2"/>
    <x v="2286"/>
  </r>
  <r>
    <x v="0"/>
    <x v="0"/>
    <x v="0"/>
    <x v="238"/>
    <x v="5"/>
    <x v="295"/>
    <x v="2"/>
    <x v="2"/>
    <x v="11"/>
    <x v="2115"/>
    <x v="3"/>
    <x v="2"/>
    <x v="2287"/>
  </r>
  <r>
    <x v="1"/>
    <x v="2"/>
    <x v="0"/>
    <x v="240"/>
    <x v="14"/>
    <x v="376"/>
    <x v="2"/>
    <x v="0"/>
    <x v="5"/>
    <x v="1862"/>
    <x v="2"/>
    <x v="0"/>
    <x v="2004"/>
  </r>
  <r>
    <x v="1"/>
    <x v="1"/>
    <x v="0"/>
    <x v="38"/>
    <x v="32"/>
    <x v="112"/>
    <x v="0"/>
    <x v="1"/>
    <x v="12"/>
    <x v="2116"/>
    <x v="1"/>
    <x v="0"/>
    <x v="2288"/>
  </r>
  <r>
    <x v="1"/>
    <x v="1"/>
    <x v="0"/>
    <x v="38"/>
    <x v="32"/>
    <x v="112"/>
    <x v="0"/>
    <x v="1"/>
    <x v="8"/>
    <x v="2117"/>
    <x v="2"/>
    <x v="0"/>
    <x v="2289"/>
  </r>
  <r>
    <x v="1"/>
    <x v="1"/>
    <x v="0"/>
    <x v="38"/>
    <x v="32"/>
    <x v="112"/>
    <x v="0"/>
    <x v="1"/>
    <x v="12"/>
    <x v="710"/>
    <x v="0"/>
    <x v="0"/>
    <x v="732"/>
  </r>
  <r>
    <x v="1"/>
    <x v="1"/>
    <x v="0"/>
    <x v="38"/>
    <x v="32"/>
    <x v="112"/>
    <x v="0"/>
    <x v="1"/>
    <x v="9"/>
    <x v="2118"/>
    <x v="1"/>
    <x v="0"/>
    <x v="2290"/>
  </r>
  <r>
    <x v="1"/>
    <x v="2"/>
    <x v="0"/>
    <x v="166"/>
    <x v="17"/>
    <x v="212"/>
    <x v="0"/>
    <x v="0"/>
    <x v="5"/>
    <x v="2119"/>
    <x v="1"/>
    <x v="0"/>
    <x v="2291"/>
  </r>
  <r>
    <x v="1"/>
    <x v="2"/>
    <x v="0"/>
    <x v="166"/>
    <x v="17"/>
    <x v="212"/>
    <x v="0"/>
    <x v="1"/>
    <x v="4"/>
    <x v="2120"/>
    <x v="8"/>
    <x v="0"/>
    <x v="232"/>
  </r>
  <r>
    <x v="1"/>
    <x v="2"/>
    <x v="0"/>
    <x v="166"/>
    <x v="17"/>
    <x v="212"/>
    <x v="0"/>
    <x v="1"/>
    <x v="10"/>
    <x v="537"/>
    <x v="1"/>
    <x v="0"/>
    <x v="551"/>
  </r>
  <r>
    <x v="1"/>
    <x v="2"/>
    <x v="0"/>
    <x v="166"/>
    <x v="17"/>
    <x v="212"/>
    <x v="0"/>
    <x v="1"/>
    <x v="10"/>
    <x v="1438"/>
    <x v="0"/>
    <x v="0"/>
    <x v="2292"/>
  </r>
  <r>
    <x v="1"/>
    <x v="2"/>
    <x v="0"/>
    <x v="166"/>
    <x v="17"/>
    <x v="212"/>
    <x v="0"/>
    <x v="2"/>
    <x v="7"/>
    <x v="2121"/>
    <x v="11"/>
    <x v="0"/>
    <x v="232"/>
  </r>
  <r>
    <x v="1"/>
    <x v="2"/>
    <x v="0"/>
    <x v="166"/>
    <x v="17"/>
    <x v="212"/>
    <x v="0"/>
    <x v="0"/>
    <x v="5"/>
    <x v="2122"/>
    <x v="1"/>
    <x v="0"/>
    <x v="2293"/>
  </r>
  <r>
    <x v="1"/>
    <x v="2"/>
    <x v="0"/>
    <x v="166"/>
    <x v="17"/>
    <x v="212"/>
    <x v="0"/>
    <x v="2"/>
    <x v="7"/>
    <x v="2123"/>
    <x v="0"/>
    <x v="0"/>
    <x v="2294"/>
  </r>
  <r>
    <x v="1"/>
    <x v="1"/>
    <x v="0"/>
    <x v="319"/>
    <x v="5"/>
    <x v="397"/>
    <x v="2"/>
    <x v="1"/>
    <x v="12"/>
    <x v="2124"/>
    <x v="0"/>
    <x v="2"/>
    <x v="2295"/>
  </r>
  <r>
    <x v="1"/>
    <x v="0"/>
    <x v="0"/>
    <x v="20"/>
    <x v="15"/>
    <x v="23"/>
    <x v="3"/>
    <x v="1"/>
    <x v="4"/>
    <x v="2125"/>
    <x v="3"/>
    <x v="0"/>
    <x v="2296"/>
  </r>
  <r>
    <x v="1"/>
    <x v="0"/>
    <x v="0"/>
    <x v="20"/>
    <x v="15"/>
    <x v="23"/>
    <x v="3"/>
    <x v="0"/>
    <x v="5"/>
    <x v="743"/>
    <x v="7"/>
    <x v="0"/>
    <x v="2297"/>
  </r>
  <r>
    <x v="1"/>
    <x v="2"/>
    <x v="0"/>
    <x v="1"/>
    <x v="1"/>
    <x v="25"/>
    <x v="1"/>
    <x v="1"/>
    <x v="4"/>
    <x v="156"/>
    <x v="7"/>
    <x v="0"/>
    <x v="2298"/>
  </r>
  <r>
    <x v="1"/>
    <x v="2"/>
    <x v="0"/>
    <x v="1"/>
    <x v="1"/>
    <x v="25"/>
    <x v="1"/>
    <x v="2"/>
    <x v="7"/>
    <x v="2126"/>
    <x v="1"/>
    <x v="2"/>
    <x v="2299"/>
  </r>
  <r>
    <x v="1"/>
    <x v="0"/>
    <x v="0"/>
    <x v="320"/>
    <x v="10"/>
    <x v="398"/>
    <x v="2"/>
    <x v="0"/>
    <x v="5"/>
    <x v="2127"/>
    <x v="0"/>
    <x v="7"/>
    <x v="2300"/>
  </r>
  <r>
    <x v="1"/>
    <x v="0"/>
    <x v="0"/>
    <x v="320"/>
    <x v="10"/>
    <x v="398"/>
    <x v="2"/>
    <x v="0"/>
    <x v="3"/>
    <x v="2128"/>
    <x v="1"/>
    <x v="5"/>
    <x v="2301"/>
  </r>
  <r>
    <x v="0"/>
    <x v="1"/>
    <x v="0"/>
    <x v="321"/>
    <x v="20"/>
    <x v="399"/>
    <x v="0"/>
    <x v="2"/>
    <x v="7"/>
    <x v="2129"/>
    <x v="0"/>
    <x v="0"/>
    <x v="2302"/>
  </r>
  <r>
    <x v="0"/>
    <x v="1"/>
    <x v="0"/>
    <x v="321"/>
    <x v="20"/>
    <x v="399"/>
    <x v="0"/>
    <x v="1"/>
    <x v="8"/>
    <x v="2130"/>
    <x v="8"/>
    <x v="0"/>
    <x v="2303"/>
  </r>
  <r>
    <x v="1"/>
    <x v="1"/>
    <x v="0"/>
    <x v="38"/>
    <x v="14"/>
    <x v="134"/>
    <x v="2"/>
    <x v="1"/>
    <x v="12"/>
    <x v="2131"/>
    <x v="0"/>
    <x v="0"/>
    <x v="2304"/>
  </r>
  <r>
    <x v="1"/>
    <x v="1"/>
    <x v="0"/>
    <x v="38"/>
    <x v="14"/>
    <x v="134"/>
    <x v="2"/>
    <x v="1"/>
    <x v="8"/>
    <x v="2132"/>
    <x v="1"/>
    <x v="0"/>
    <x v="2305"/>
  </r>
  <r>
    <x v="1"/>
    <x v="1"/>
    <x v="0"/>
    <x v="38"/>
    <x v="14"/>
    <x v="134"/>
    <x v="2"/>
    <x v="2"/>
    <x v="7"/>
    <x v="2133"/>
    <x v="1"/>
    <x v="0"/>
    <x v="2306"/>
  </r>
  <r>
    <x v="1"/>
    <x v="1"/>
    <x v="0"/>
    <x v="38"/>
    <x v="14"/>
    <x v="134"/>
    <x v="2"/>
    <x v="1"/>
    <x v="4"/>
    <x v="2134"/>
    <x v="0"/>
    <x v="0"/>
    <x v="2307"/>
  </r>
  <r>
    <x v="1"/>
    <x v="1"/>
    <x v="0"/>
    <x v="38"/>
    <x v="14"/>
    <x v="134"/>
    <x v="2"/>
    <x v="1"/>
    <x v="10"/>
    <x v="1801"/>
    <x v="1"/>
    <x v="0"/>
    <x v="2308"/>
  </r>
  <r>
    <x v="1"/>
    <x v="0"/>
    <x v="0"/>
    <x v="20"/>
    <x v="15"/>
    <x v="23"/>
    <x v="3"/>
    <x v="1"/>
    <x v="9"/>
    <x v="2135"/>
    <x v="0"/>
    <x v="0"/>
    <x v="2309"/>
  </r>
  <r>
    <x v="1"/>
    <x v="0"/>
    <x v="0"/>
    <x v="20"/>
    <x v="15"/>
    <x v="23"/>
    <x v="3"/>
    <x v="1"/>
    <x v="14"/>
    <x v="2136"/>
    <x v="3"/>
    <x v="0"/>
    <x v="2310"/>
  </r>
  <r>
    <x v="3"/>
    <x v="0"/>
    <x v="0"/>
    <x v="20"/>
    <x v="15"/>
    <x v="45"/>
    <x v="3"/>
    <x v="1"/>
    <x v="10"/>
    <x v="1801"/>
    <x v="1"/>
    <x v="0"/>
    <x v="1937"/>
  </r>
  <r>
    <x v="3"/>
    <x v="0"/>
    <x v="0"/>
    <x v="20"/>
    <x v="15"/>
    <x v="45"/>
    <x v="3"/>
    <x v="2"/>
    <x v="15"/>
    <x v="2137"/>
    <x v="1"/>
    <x v="0"/>
    <x v="2311"/>
  </r>
  <r>
    <x v="3"/>
    <x v="0"/>
    <x v="0"/>
    <x v="20"/>
    <x v="15"/>
    <x v="45"/>
    <x v="3"/>
    <x v="0"/>
    <x v="0"/>
    <x v="2138"/>
    <x v="7"/>
    <x v="2"/>
    <x v="2312"/>
  </r>
  <r>
    <x v="3"/>
    <x v="0"/>
    <x v="0"/>
    <x v="20"/>
    <x v="15"/>
    <x v="45"/>
    <x v="3"/>
    <x v="0"/>
    <x v="5"/>
    <x v="2139"/>
    <x v="4"/>
    <x v="0"/>
    <x v="2313"/>
  </r>
  <r>
    <x v="1"/>
    <x v="1"/>
    <x v="0"/>
    <x v="108"/>
    <x v="2"/>
    <x v="133"/>
    <x v="0"/>
    <x v="1"/>
    <x v="8"/>
    <x v="2140"/>
    <x v="7"/>
    <x v="6"/>
    <x v="2314"/>
  </r>
  <r>
    <x v="1"/>
    <x v="2"/>
    <x v="0"/>
    <x v="70"/>
    <x v="1"/>
    <x v="142"/>
    <x v="1"/>
    <x v="1"/>
    <x v="6"/>
    <x v="2141"/>
    <x v="7"/>
    <x v="0"/>
    <x v="2315"/>
  </r>
  <r>
    <x v="1"/>
    <x v="1"/>
    <x v="0"/>
    <x v="81"/>
    <x v="5"/>
    <x v="174"/>
    <x v="2"/>
    <x v="2"/>
    <x v="11"/>
    <x v="1063"/>
    <x v="1"/>
    <x v="2"/>
    <x v="232"/>
  </r>
  <r>
    <x v="1"/>
    <x v="1"/>
    <x v="0"/>
    <x v="81"/>
    <x v="5"/>
    <x v="174"/>
    <x v="2"/>
    <x v="1"/>
    <x v="2"/>
    <x v="2142"/>
    <x v="7"/>
    <x v="2"/>
    <x v="2316"/>
  </r>
  <r>
    <x v="1"/>
    <x v="1"/>
    <x v="0"/>
    <x v="81"/>
    <x v="5"/>
    <x v="174"/>
    <x v="2"/>
    <x v="0"/>
    <x v="3"/>
    <x v="2143"/>
    <x v="2"/>
    <x v="4"/>
    <x v="2317"/>
  </r>
  <r>
    <x v="1"/>
    <x v="1"/>
    <x v="0"/>
    <x v="81"/>
    <x v="5"/>
    <x v="174"/>
    <x v="2"/>
    <x v="1"/>
    <x v="2"/>
    <x v="2144"/>
    <x v="0"/>
    <x v="2"/>
    <x v="2318"/>
  </r>
  <r>
    <x v="1"/>
    <x v="1"/>
    <x v="0"/>
    <x v="81"/>
    <x v="5"/>
    <x v="174"/>
    <x v="2"/>
    <x v="1"/>
    <x v="10"/>
    <x v="929"/>
    <x v="1"/>
    <x v="2"/>
    <x v="968"/>
  </r>
  <r>
    <x v="1"/>
    <x v="1"/>
    <x v="0"/>
    <x v="81"/>
    <x v="5"/>
    <x v="174"/>
    <x v="2"/>
    <x v="0"/>
    <x v="5"/>
    <x v="855"/>
    <x v="1"/>
    <x v="7"/>
    <x v="2319"/>
  </r>
  <r>
    <x v="1"/>
    <x v="1"/>
    <x v="0"/>
    <x v="1"/>
    <x v="1"/>
    <x v="62"/>
    <x v="1"/>
    <x v="0"/>
    <x v="1"/>
    <x v="1501"/>
    <x v="0"/>
    <x v="2"/>
    <x v="2320"/>
  </r>
  <r>
    <x v="1"/>
    <x v="1"/>
    <x v="0"/>
    <x v="1"/>
    <x v="1"/>
    <x v="13"/>
    <x v="1"/>
    <x v="0"/>
    <x v="1"/>
    <x v="2145"/>
    <x v="1"/>
    <x v="2"/>
    <x v="2321"/>
  </r>
  <r>
    <x v="1"/>
    <x v="1"/>
    <x v="0"/>
    <x v="1"/>
    <x v="1"/>
    <x v="13"/>
    <x v="1"/>
    <x v="1"/>
    <x v="8"/>
    <x v="2146"/>
    <x v="5"/>
    <x v="2"/>
    <x v="2322"/>
  </r>
  <r>
    <x v="1"/>
    <x v="0"/>
    <x v="0"/>
    <x v="8"/>
    <x v="1"/>
    <x v="94"/>
    <x v="1"/>
    <x v="1"/>
    <x v="2"/>
    <x v="396"/>
    <x v="0"/>
    <x v="0"/>
    <x v="2323"/>
  </r>
  <r>
    <x v="1"/>
    <x v="0"/>
    <x v="0"/>
    <x v="8"/>
    <x v="1"/>
    <x v="94"/>
    <x v="1"/>
    <x v="1"/>
    <x v="8"/>
    <x v="2147"/>
    <x v="11"/>
    <x v="2"/>
    <x v="2324"/>
  </r>
  <r>
    <x v="1"/>
    <x v="1"/>
    <x v="0"/>
    <x v="51"/>
    <x v="27"/>
    <x v="64"/>
    <x v="1"/>
    <x v="1"/>
    <x v="6"/>
    <x v="2148"/>
    <x v="1"/>
    <x v="0"/>
    <x v="2325"/>
  </r>
  <r>
    <x v="1"/>
    <x v="1"/>
    <x v="0"/>
    <x v="51"/>
    <x v="27"/>
    <x v="64"/>
    <x v="1"/>
    <x v="2"/>
    <x v="7"/>
    <x v="2149"/>
    <x v="4"/>
    <x v="2"/>
    <x v="2326"/>
  </r>
  <r>
    <x v="1"/>
    <x v="1"/>
    <x v="0"/>
    <x v="51"/>
    <x v="27"/>
    <x v="64"/>
    <x v="1"/>
    <x v="1"/>
    <x v="4"/>
    <x v="2150"/>
    <x v="1"/>
    <x v="0"/>
    <x v="2327"/>
  </r>
  <r>
    <x v="1"/>
    <x v="1"/>
    <x v="0"/>
    <x v="51"/>
    <x v="27"/>
    <x v="64"/>
    <x v="1"/>
    <x v="1"/>
    <x v="2"/>
    <x v="1753"/>
    <x v="2"/>
    <x v="0"/>
    <x v="1879"/>
  </r>
  <r>
    <x v="0"/>
    <x v="1"/>
    <x v="0"/>
    <x v="285"/>
    <x v="25"/>
    <x v="357"/>
    <x v="2"/>
    <x v="1"/>
    <x v="10"/>
    <x v="233"/>
    <x v="4"/>
    <x v="0"/>
    <x v="245"/>
  </r>
  <r>
    <x v="2"/>
    <x v="2"/>
    <x v="0"/>
    <x v="20"/>
    <x v="15"/>
    <x v="23"/>
    <x v="3"/>
    <x v="2"/>
    <x v="16"/>
    <x v="2151"/>
    <x v="4"/>
    <x v="2"/>
    <x v="2328"/>
  </r>
  <r>
    <x v="2"/>
    <x v="2"/>
    <x v="0"/>
    <x v="20"/>
    <x v="15"/>
    <x v="23"/>
    <x v="3"/>
    <x v="2"/>
    <x v="7"/>
    <x v="2152"/>
    <x v="8"/>
    <x v="0"/>
    <x v="2329"/>
  </r>
  <r>
    <x v="2"/>
    <x v="2"/>
    <x v="0"/>
    <x v="20"/>
    <x v="15"/>
    <x v="23"/>
    <x v="3"/>
    <x v="1"/>
    <x v="12"/>
    <x v="1011"/>
    <x v="2"/>
    <x v="0"/>
    <x v="1054"/>
  </r>
  <r>
    <x v="2"/>
    <x v="2"/>
    <x v="0"/>
    <x v="20"/>
    <x v="15"/>
    <x v="23"/>
    <x v="3"/>
    <x v="2"/>
    <x v="7"/>
    <x v="2153"/>
    <x v="7"/>
    <x v="0"/>
    <x v="2330"/>
  </r>
  <r>
    <x v="2"/>
    <x v="1"/>
    <x v="0"/>
    <x v="24"/>
    <x v="24"/>
    <x v="157"/>
    <x v="3"/>
    <x v="2"/>
    <x v="11"/>
    <x v="2154"/>
    <x v="4"/>
    <x v="2"/>
    <x v="2331"/>
  </r>
  <r>
    <x v="2"/>
    <x v="1"/>
    <x v="0"/>
    <x v="24"/>
    <x v="24"/>
    <x v="157"/>
    <x v="3"/>
    <x v="2"/>
    <x v="15"/>
    <x v="2155"/>
    <x v="3"/>
    <x v="6"/>
    <x v="2332"/>
  </r>
  <r>
    <x v="2"/>
    <x v="1"/>
    <x v="0"/>
    <x v="24"/>
    <x v="24"/>
    <x v="157"/>
    <x v="3"/>
    <x v="1"/>
    <x v="8"/>
    <x v="2156"/>
    <x v="12"/>
    <x v="6"/>
    <x v="2333"/>
  </r>
  <r>
    <x v="1"/>
    <x v="0"/>
    <x v="0"/>
    <x v="251"/>
    <x v="26"/>
    <x v="311"/>
    <x v="2"/>
    <x v="1"/>
    <x v="10"/>
    <x v="1801"/>
    <x v="1"/>
    <x v="0"/>
    <x v="1937"/>
  </r>
  <r>
    <x v="1"/>
    <x v="0"/>
    <x v="0"/>
    <x v="4"/>
    <x v="4"/>
    <x v="5"/>
    <x v="1"/>
    <x v="0"/>
    <x v="5"/>
    <x v="786"/>
    <x v="0"/>
    <x v="0"/>
    <x v="2334"/>
  </r>
  <r>
    <x v="1"/>
    <x v="0"/>
    <x v="0"/>
    <x v="4"/>
    <x v="4"/>
    <x v="5"/>
    <x v="1"/>
    <x v="0"/>
    <x v="1"/>
    <x v="2157"/>
    <x v="0"/>
    <x v="2"/>
    <x v="2335"/>
  </r>
  <r>
    <x v="1"/>
    <x v="0"/>
    <x v="0"/>
    <x v="4"/>
    <x v="4"/>
    <x v="5"/>
    <x v="1"/>
    <x v="0"/>
    <x v="1"/>
    <x v="2158"/>
    <x v="7"/>
    <x v="2"/>
    <x v="2336"/>
  </r>
  <r>
    <x v="0"/>
    <x v="1"/>
    <x v="0"/>
    <x v="115"/>
    <x v="3"/>
    <x v="305"/>
    <x v="0"/>
    <x v="0"/>
    <x v="5"/>
    <x v="1253"/>
    <x v="0"/>
    <x v="2"/>
    <x v="2337"/>
  </r>
  <r>
    <x v="0"/>
    <x v="1"/>
    <x v="0"/>
    <x v="115"/>
    <x v="3"/>
    <x v="305"/>
    <x v="0"/>
    <x v="1"/>
    <x v="8"/>
    <x v="2159"/>
    <x v="2"/>
    <x v="6"/>
    <x v="2338"/>
  </r>
  <r>
    <x v="1"/>
    <x v="1"/>
    <x v="0"/>
    <x v="1"/>
    <x v="1"/>
    <x v="62"/>
    <x v="1"/>
    <x v="1"/>
    <x v="4"/>
    <x v="2105"/>
    <x v="0"/>
    <x v="0"/>
    <x v="2278"/>
  </r>
  <r>
    <x v="1"/>
    <x v="0"/>
    <x v="0"/>
    <x v="20"/>
    <x v="15"/>
    <x v="45"/>
    <x v="3"/>
    <x v="1"/>
    <x v="10"/>
    <x v="2160"/>
    <x v="4"/>
    <x v="0"/>
    <x v="2339"/>
  </r>
  <r>
    <x v="1"/>
    <x v="0"/>
    <x v="0"/>
    <x v="20"/>
    <x v="15"/>
    <x v="45"/>
    <x v="3"/>
    <x v="1"/>
    <x v="8"/>
    <x v="531"/>
    <x v="1"/>
    <x v="2"/>
    <x v="727"/>
  </r>
  <r>
    <x v="1"/>
    <x v="0"/>
    <x v="0"/>
    <x v="20"/>
    <x v="15"/>
    <x v="45"/>
    <x v="3"/>
    <x v="1"/>
    <x v="6"/>
    <x v="2161"/>
    <x v="1"/>
    <x v="0"/>
    <x v="2340"/>
  </r>
  <r>
    <x v="1"/>
    <x v="0"/>
    <x v="0"/>
    <x v="20"/>
    <x v="15"/>
    <x v="45"/>
    <x v="3"/>
    <x v="0"/>
    <x v="1"/>
    <x v="2162"/>
    <x v="4"/>
    <x v="9"/>
    <x v="2341"/>
  </r>
  <r>
    <x v="1"/>
    <x v="0"/>
    <x v="0"/>
    <x v="322"/>
    <x v="36"/>
    <x v="400"/>
    <x v="0"/>
    <x v="2"/>
    <x v="11"/>
    <x v="803"/>
    <x v="7"/>
    <x v="0"/>
    <x v="2342"/>
  </r>
  <r>
    <x v="2"/>
    <x v="0"/>
    <x v="0"/>
    <x v="34"/>
    <x v="10"/>
    <x v="173"/>
    <x v="2"/>
    <x v="1"/>
    <x v="10"/>
    <x v="775"/>
    <x v="5"/>
    <x v="2"/>
    <x v="2343"/>
  </r>
  <r>
    <x v="0"/>
    <x v="2"/>
    <x v="0"/>
    <x v="253"/>
    <x v="3"/>
    <x v="313"/>
    <x v="0"/>
    <x v="2"/>
    <x v="7"/>
    <x v="2163"/>
    <x v="7"/>
    <x v="2"/>
    <x v="2344"/>
  </r>
  <r>
    <x v="0"/>
    <x v="2"/>
    <x v="0"/>
    <x v="253"/>
    <x v="3"/>
    <x v="313"/>
    <x v="0"/>
    <x v="0"/>
    <x v="5"/>
    <x v="2164"/>
    <x v="8"/>
    <x v="2"/>
    <x v="2345"/>
  </r>
  <r>
    <x v="0"/>
    <x v="0"/>
    <x v="0"/>
    <x v="251"/>
    <x v="26"/>
    <x v="311"/>
    <x v="2"/>
    <x v="0"/>
    <x v="5"/>
    <x v="2165"/>
    <x v="1"/>
    <x v="0"/>
    <x v="2346"/>
  </r>
  <r>
    <x v="0"/>
    <x v="0"/>
    <x v="0"/>
    <x v="251"/>
    <x v="26"/>
    <x v="311"/>
    <x v="2"/>
    <x v="1"/>
    <x v="8"/>
    <x v="2166"/>
    <x v="1"/>
    <x v="0"/>
    <x v="2347"/>
  </r>
  <r>
    <x v="0"/>
    <x v="0"/>
    <x v="0"/>
    <x v="251"/>
    <x v="26"/>
    <x v="311"/>
    <x v="2"/>
    <x v="1"/>
    <x v="10"/>
    <x v="91"/>
    <x v="0"/>
    <x v="0"/>
    <x v="91"/>
  </r>
  <r>
    <x v="0"/>
    <x v="0"/>
    <x v="0"/>
    <x v="251"/>
    <x v="26"/>
    <x v="311"/>
    <x v="2"/>
    <x v="0"/>
    <x v="5"/>
    <x v="2098"/>
    <x v="5"/>
    <x v="0"/>
    <x v="2270"/>
  </r>
  <r>
    <x v="0"/>
    <x v="0"/>
    <x v="0"/>
    <x v="251"/>
    <x v="26"/>
    <x v="311"/>
    <x v="2"/>
    <x v="2"/>
    <x v="7"/>
    <x v="1230"/>
    <x v="1"/>
    <x v="0"/>
    <x v="1281"/>
  </r>
  <r>
    <x v="1"/>
    <x v="1"/>
    <x v="0"/>
    <x v="86"/>
    <x v="1"/>
    <x v="107"/>
    <x v="1"/>
    <x v="0"/>
    <x v="0"/>
    <x v="2167"/>
    <x v="2"/>
    <x v="11"/>
    <x v="2348"/>
  </r>
  <r>
    <x v="0"/>
    <x v="1"/>
    <x v="0"/>
    <x v="212"/>
    <x v="7"/>
    <x v="266"/>
    <x v="1"/>
    <x v="1"/>
    <x v="8"/>
    <x v="2168"/>
    <x v="1"/>
    <x v="2"/>
    <x v="2349"/>
  </r>
  <r>
    <x v="0"/>
    <x v="1"/>
    <x v="0"/>
    <x v="212"/>
    <x v="7"/>
    <x v="266"/>
    <x v="1"/>
    <x v="1"/>
    <x v="8"/>
    <x v="692"/>
    <x v="1"/>
    <x v="2"/>
    <x v="708"/>
  </r>
  <r>
    <x v="0"/>
    <x v="1"/>
    <x v="0"/>
    <x v="212"/>
    <x v="7"/>
    <x v="266"/>
    <x v="1"/>
    <x v="1"/>
    <x v="10"/>
    <x v="2169"/>
    <x v="1"/>
    <x v="0"/>
    <x v="2350"/>
  </r>
  <r>
    <x v="0"/>
    <x v="1"/>
    <x v="0"/>
    <x v="212"/>
    <x v="7"/>
    <x v="266"/>
    <x v="1"/>
    <x v="0"/>
    <x v="0"/>
    <x v="2170"/>
    <x v="1"/>
    <x v="0"/>
    <x v="2351"/>
  </r>
  <r>
    <x v="0"/>
    <x v="1"/>
    <x v="0"/>
    <x v="212"/>
    <x v="7"/>
    <x v="266"/>
    <x v="1"/>
    <x v="1"/>
    <x v="8"/>
    <x v="2171"/>
    <x v="0"/>
    <x v="2"/>
    <x v="2352"/>
  </r>
  <r>
    <x v="0"/>
    <x v="1"/>
    <x v="0"/>
    <x v="212"/>
    <x v="7"/>
    <x v="266"/>
    <x v="1"/>
    <x v="1"/>
    <x v="4"/>
    <x v="2172"/>
    <x v="0"/>
    <x v="0"/>
    <x v="2353"/>
  </r>
  <r>
    <x v="0"/>
    <x v="1"/>
    <x v="0"/>
    <x v="212"/>
    <x v="7"/>
    <x v="266"/>
    <x v="1"/>
    <x v="1"/>
    <x v="2"/>
    <x v="928"/>
    <x v="2"/>
    <x v="0"/>
    <x v="967"/>
  </r>
  <r>
    <x v="1"/>
    <x v="0"/>
    <x v="0"/>
    <x v="8"/>
    <x v="1"/>
    <x v="94"/>
    <x v="1"/>
    <x v="1"/>
    <x v="12"/>
    <x v="139"/>
    <x v="1"/>
    <x v="0"/>
    <x v="141"/>
  </r>
  <r>
    <x v="1"/>
    <x v="1"/>
    <x v="0"/>
    <x v="23"/>
    <x v="16"/>
    <x v="27"/>
    <x v="1"/>
    <x v="0"/>
    <x v="1"/>
    <x v="2173"/>
    <x v="4"/>
    <x v="2"/>
    <x v="2354"/>
  </r>
  <r>
    <x v="1"/>
    <x v="1"/>
    <x v="0"/>
    <x v="20"/>
    <x v="15"/>
    <x v="45"/>
    <x v="3"/>
    <x v="2"/>
    <x v="7"/>
    <x v="2174"/>
    <x v="10"/>
    <x v="0"/>
    <x v="2355"/>
  </r>
  <r>
    <x v="1"/>
    <x v="1"/>
    <x v="0"/>
    <x v="20"/>
    <x v="15"/>
    <x v="45"/>
    <x v="3"/>
    <x v="1"/>
    <x v="12"/>
    <x v="1095"/>
    <x v="0"/>
    <x v="0"/>
    <x v="1140"/>
  </r>
  <r>
    <x v="2"/>
    <x v="2"/>
    <x v="0"/>
    <x v="24"/>
    <x v="25"/>
    <x v="333"/>
    <x v="2"/>
    <x v="1"/>
    <x v="8"/>
    <x v="2175"/>
    <x v="0"/>
    <x v="0"/>
    <x v="2356"/>
  </r>
  <r>
    <x v="2"/>
    <x v="0"/>
    <x v="0"/>
    <x v="26"/>
    <x v="18"/>
    <x v="31"/>
    <x v="0"/>
    <x v="1"/>
    <x v="2"/>
    <x v="2176"/>
    <x v="7"/>
    <x v="2"/>
    <x v="2357"/>
  </r>
  <r>
    <x v="2"/>
    <x v="0"/>
    <x v="0"/>
    <x v="26"/>
    <x v="18"/>
    <x v="31"/>
    <x v="0"/>
    <x v="0"/>
    <x v="3"/>
    <x v="2177"/>
    <x v="1"/>
    <x v="10"/>
    <x v="2358"/>
  </r>
  <r>
    <x v="2"/>
    <x v="0"/>
    <x v="0"/>
    <x v="26"/>
    <x v="18"/>
    <x v="31"/>
    <x v="0"/>
    <x v="1"/>
    <x v="8"/>
    <x v="2178"/>
    <x v="0"/>
    <x v="6"/>
    <x v="2359"/>
  </r>
  <r>
    <x v="3"/>
    <x v="0"/>
    <x v="0"/>
    <x v="112"/>
    <x v="5"/>
    <x v="139"/>
    <x v="2"/>
    <x v="2"/>
    <x v="11"/>
    <x v="2179"/>
    <x v="1"/>
    <x v="2"/>
    <x v="2360"/>
  </r>
  <r>
    <x v="3"/>
    <x v="0"/>
    <x v="0"/>
    <x v="112"/>
    <x v="5"/>
    <x v="139"/>
    <x v="2"/>
    <x v="1"/>
    <x v="10"/>
    <x v="2180"/>
    <x v="7"/>
    <x v="2"/>
    <x v="2361"/>
  </r>
  <r>
    <x v="1"/>
    <x v="2"/>
    <x v="0"/>
    <x v="1"/>
    <x v="1"/>
    <x v="62"/>
    <x v="1"/>
    <x v="0"/>
    <x v="1"/>
    <x v="1573"/>
    <x v="7"/>
    <x v="2"/>
    <x v="2362"/>
  </r>
  <r>
    <x v="1"/>
    <x v="2"/>
    <x v="0"/>
    <x v="1"/>
    <x v="1"/>
    <x v="62"/>
    <x v="1"/>
    <x v="1"/>
    <x v="9"/>
    <x v="2181"/>
    <x v="4"/>
    <x v="0"/>
    <x v="2363"/>
  </r>
  <r>
    <x v="0"/>
    <x v="1"/>
    <x v="0"/>
    <x v="90"/>
    <x v="31"/>
    <x v="111"/>
    <x v="3"/>
    <x v="1"/>
    <x v="10"/>
    <x v="1668"/>
    <x v="1"/>
    <x v="0"/>
    <x v="1776"/>
  </r>
  <r>
    <x v="0"/>
    <x v="1"/>
    <x v="0"/>
    <x v="90"/>
    <x v="31"/>
    <x v="111"/>
    <x v="3"/>
    <x v="0"/>
    <x v="1"/>
    <x v="2182"/>
    <x v="5"/>
    <x v="0"/>
    <x v="2364"/>
  </r>
  <r>
    <x v="0"/>
    <x v="1"/>
    <x v="0"/>
    <x v="90"/>
    <x v="31"/>
    <x v="111"/>
    <x v="3"/>
    <x v="1"/>
    <x v="10"/>
    <x v="2183"/>
    <x v="0"/>
    <x v="0"/>
    <x v="2365"/>
  </r>
  <r>
    <x v="0"/>
    <x v="1"/>
    <x v="0"/>
    <x v="90"/>
    <x v="31"/>
    <x v="111"/>
    <x v="3"/>
    <x v="1"/>
    <x v="4"/>
    <x v="2184"/>
    <x v="2"/>
    <x v="0"/>
    <x v="2366"/>
  </r>
  <r>
    <x v="3"/>
    <x v="0"/>
    <x v="0"/>
    <x v="70"/>
    <x v="1"/>
    <x v="142"/>
    <x v="1"/>
    <x v="1"/>
    <x v="10"/>
    <x v="1668"/>
    <x v="1"/>
    <x v="0"/>
    <x v="1776"/>
  </r>
  <r>
    <x v="1"/>
    <x v="0"/>
    <x v="0"/>
    <x v="153"/>
    <x v="3"/>
    <x v="196"/>
    <x v="0"/>
    <x v="1"/>
    <x v="6"/>
    <x v="2175"/>
    <x v="2"/>
    <x v="2"/>
    <x v="2367"/>
  </r>
  <r>
    <x v="1"/>
    <x v="0"/>
    <x v="0"/>
    <x v="153"/>
    <x v="3"/>
    <x v="196"/>
    <x v="0"/>
    <x v="1"/>
    <x v="9"/>
    <x v="2185"/>
    <x v="7"/>
    <x v="2"/>
    <x v="2368"/>
  </r>
  <r>
    <x v="3"/>
    <x v="0"/>
    <x v="0"/>
    <x v="206"/>
    <x v="22"/>
    <x v="259"/>
    <x v="1"/>
    <x v="1"/>
    <x v="8"/>
    <x v="2186"/>
    <x v="3"/>
    <x v="6"/>
    <x v="2369"/>
  </r>
  <r>
    <x v="3"/>
    <x v="0"/>
    <x v="0"/>
    <x v="206"/>
    <x v="22"/>
    <x v="259"/>
    <x v="1"/>
    <x v="1"/>
    <x v="8"/>
    <x v="2187"/>
    <x v="0"/>
    <x v="6"/>
    <x v="2370"/>
  </r>
  <r>
    <x v="1"/>
    <x v="2"/>
    <x v="0"/>
    <x v="25"/>
    <x v="12"/>
    <x v="30"/>
    <x v="2"/>
    <x v="1"/>
    <x v="8"/>
    <x v="928"/>
    <x v="2"/>
    <x v="0"/>
    <x v="967"/>
  </r>
  <r>
    <x v="1"/>
    <x v="2"/>
    <x v="0"/>
    <x v="25"/>
    <x v="12"/>
    <x v="30"/>
    <x v="2"/>
    <x v="2"/>
    <x v="11"/>
    <x v="1000"/>
    <x v="2"/>
    <x v="0"/>
    <x v="1043"/>
  </r>
  <r>
    <x v="1"/>
    <x v="2"/>
    <x v="0"/>
    <x v="25"/>
    <x v="12"/>
    <x v="30"/>
    <x v="2"/>
    <x v="1"/>
    <x v="8"/>
    <x v="2188"/>
    <x v="4"/>
    <x v="0"/>
    <x v="2371"/>
  </r>
  <r>
    <x v="1"/>
    <x v="2"/>
    <x v="0"/>
    <x v="25"/>
    <x v="12"/>
    <x v="30"/>
    <x v="2"/>
    <x v="2"/>
    <x v="15"/>
    <x v="2189"/>
    <x v="1"/>
    <x v="9"/>
    <x v="2372"/>
  </r>
  <r>
    <x v="1"/>
    <x v="2"/>
    <x v="0"/>
    <x v="25"/>
    <x v="12"/>
    <x v="30"/>
    <x v="2"/>
    <x v="2"/>
    <x v="7"/>
    <x v="2190"/>
    <x v="7"/>
    <x v="0"/>
    <x v="2373"/>
  </r>
  <r>
    <x v="1"/>
    <x v="0"/>
    <x v="0"/>
    <x v="1"/>
    <x v="1"/>
    <x v="25"/>
    <x v="1"/>
    <x v="1"/>
    <x v="8"/>
    <x v="2191"/>
    <x v="6"/>
    <x v="2"/>
    <x v="2374"/>
  </r>
  <r>
    <x v="1"/>
    <x v="0"/>
    <x v="0"/>
    <x v="222"/>
    <x v="3"/>
    <x v="277"/>
    <x v="0"/>
    <x v="1"/>
    <x v="12"/>
    <x v="2192"/>
    <x v="1"/>
    <x v="2"/>
    <x v="2375"/>
  </r>
  <r>
    <x v="1"/>
    <x v="0"/>
    <x v="0"/>
    <x v="222"/>
    <x v="3"/>
    <x v="277"/>
    <x v="0"/>
    <x v="1"/>
    <x v="8"/>
    <x v="2193"/>
    <x v="0"/>
    <x v="6"/>
    <x v="2376"/>
  </r>
  <r>
    <x v="2"/>
    <x v="0"/>
    <x v="0"/>
    <x v="97"/>
    <x v="10"/>
    <x v="120"/>
    <x v="2"/>
    <x v="1"/>
    <x v="8"/>
    <x v="2194"/>
    <x v="2"/>
    <x v="3"/>
    <x v="2377"/>
  </r>
  <r>
    <x v="2"/>
    <x v="1"/>
    <x v="0"/>
    <x v="1"/>
    <x v="1"/>
    <x v="3"/>
    <x v="1"/>
    <x v="1"/>
    <x v="10"/>
    <x v="2195"/>
    <x v="2"/>
    <x v="0"/>
    <x v="2378"/>
  </r>
  <r>
    <x v="2"/>
    <x v="0"/>
    <x v="0"/>
    <x v="22"/>
    <x v="10"/>
    <x v="155"/>
    <x v="2"/>
    <x v="1"/>
    <x v="6"/>
    <x v="791"/>
    <x v="4"/>
    <x v="2"/>
    <x v="2379"/>
  </r>
  <r>
    <x v="1"/>
    <x v="0"/>
    <x v="0"/>
    <x v="10"/>
    <x v="9"/>
    <x v="63"/>
    <x v="3"/>
    <x v="1"/>
    <x v="8"/>
    <x v="2196"/>
    <x v="1"/>
    <x v="6"/>
    <x v="2380"/>
  </r>
  <r>
    <x v="1"/>
    <x v="0"/>
    <x v="0"/>
    <x v="323"/>
    <x v="22"/>
    <x v="401"/>
    <x v="1"/>
    <x v="1"/>
    <x v="10"/>
    <x v="1142"/>
    <x v="1"/>
    <x v="2"/>
    <x v="2381"/>
  </r>
  <r>
    <x v="1"/>
    <x v="0"/>
    <x v="0"/>
    <x v="323"/>
    <x v="22"/>
    <x v="401"/>
    <x v="1"/>
    <x v="2"/>
    <x v="7"/>
    <x v="2197"/>
    <x v="1"/>
    <x v="2"/>
    <x v="2382"/>
  </r>
  <r>
    <x v="1"/>
    <x v="1"/>
    <x v="0"/>
    <x v="4"/>
    <x v="4"/>
    <x v="60"/>
    <x v="1"/>
    <x v="0"/>
    <x v="5"/>
    <x v="2198"/>
    <x v="2"/>
    <x v="0"/>
    <x v="2383"/>
  </r>
  <r>
    <x v="1"/>
    <x v="0"/>
    <x v="0"/>
    <x v="146"/>
    <x v="2"/>
    <x v="186"/>
    <x v="0"/>
    <x v="0"/>
    <x v="5"/>
    <x v="2199"/>
    <x v="7"/>
    <x v="2"/>
    <x v="2384"/>
  </r>
  <r>
    <x v="2"/>
    <x v="0"/>
    <x v="0"/>
    <x v="152"/>
    <x v="24"/>
    <x v="402"/>
    <x v="3"/>
    <x v="1"/>
    <x v="10"/>
    <x v="2200"/>
    <x v="0"/>
    <x v="2"/>
    <x v="2385"/>
  </r>
  <r>
    <x v="1"/>
    <x v="2"/>
    <x v="0"/>
    <x v="108"/>
    <x v="2"/>
    <x v="133"/>
    <x v="0"/>
    <x v="2"/>
    <x v="15"/>
    <x v="2201"/>
    <x v="4"/>
    <x v="5"/>
    <x v="2386"/>
  </r>
  <r>
    <x v="1"/>
    <x v="2"/>
    <x v="0"/>
    <x v="108"/>
    <x v="2"/>
    <x v="133"/>
    <x v="0"/>
    <x v="2"/>
    <x v="15"/>
    <x v="2202"/>
    <x v="5"/>
    <x v="5"/>
    <x v="2387"/>
  </r>
  <r>
    <x v="1"/>
    <x v="2"/>
    <x v="0"/>
    <x v="108"/>
    <x v="2"/>
    <x v="133"/>
    <x v="0"/>
    <x v="1"/>
    <x v="10"/>
    <x v="2203"/>
    <x v="4"/>
    <x v="2"/>
    <x v="2388"/>
  </r>
  <r>
    <x v="1"/>
    <x v="2"/>
    <x v="0"/>
    <x v="108"/>
    <x v="2"/>
    <x v="133"/>
    <x v="0"/>
    <x v="1"/>
    <x v="6"/>
    <x v="2204"/>
    <x v="1"/>
    <x v="2"/>
    <x v="2389"/>
  </r>
  <r>
    <x v="1"/>
    <x v="2"/>
    <x v="0"/>
    <x v="108"/>
    <x v="2"/>
    <x v="133"/>
    <x v="0"/>
    <x v="0"/>
    <x v="5"/>
    <x v="2205"/>
    <x v="0"/>
    <x v="2"/>
    <x v="2390"/>
  </r>
  <r>
    <x v="1"/>
    <x v="2"/>
    <x v="0"/>
    <x v="108"/>
    <x v="2"/>
    <x v="133"/>
    <x v="0"/>
    <x v="1"/>
    <x v="13"/>
    <x v="2206"/>
    <x v="1"/>
    <x v="2"/>
    <x v="2391"/>
  </r>
  <r>
    <x v="1"/>
    <x v="2"/>
    <x v="0"/>
    <x v="108"/>
    <x v="2"/>
    <x v="133"/>
    <x v="0"/>
    <x v="0"/>
    <x v="5"/>
    <x v="1888"/>
    <x v="1"/>
    <x v="2"/>
    <x v="2392"/>
  </r>
  <r>
    <x v="1"/>
    <x v="0"/>
    <x v="0"/>
    <x v="248"/>
    <x v="39"/>
    <x v="307"/>
    <x v="3"/>
    <x v="1"/>
    <x v="10"/>
    <x v="2207"/>
    <x v="1"/>
    <x v="0"/>
    <x v="2393"/>
  </r>
  <r>
    <x v="0"/>
    <x v="0"/>
    <x v="0"/>
    <x v="20"/>
    <x v="15"/>
    <x v="29"/>
    <x v="3"/>
    <x v="2"/>
    <x v="11"/>
    <x v="2208"/>
    <x v="5"/>
    <x v="0"/>
    <x v="2394"/>
  </r>
  <r>
    <x v="1"/>
    <x v="2"/>
    <x v="0"/>
    <x v="51"/>
    <x v="27"/>
    <x v="64"/>
    <x v="1"/>
    <x v="1"/>
    <x v="14"/>
    <x v="1438"/>
    <x v="0"/>
    <x v="0"/>
    <x v="2137"/>
  </r>
  <r>
    <x v="1"/>
    <x v="2"/>
    <x v="0"/>
    <x v="51"/>
    <x v="27"/>
    <x v="64"/>
    <x v="1"/>
    <x v="1"/>
    <x v="10"/>
    <x v="537"/>
    <x v="1"/>
    <x v="0"/>
    <x v="551"/>
  </r>
  <r>
    <x v="1"/>
    <x v="2"/>
    <x v="0"/>
    <x v="51"/>
    <x v="27"/>
    <x v="64"/>
    <x v="1"/>
    <x v="1"/>
    <x v="10"/>
    <x v="801"/>
    <x v="4"/>
    <x v="0"/>
    <x v="2395"/>
  </r>
  <r>
    <x v="1"/>
    <x v="0"/>
    <x v="0"/>
    <x v="1"/>
    <x v="1"/>
    <x v="13"/>
    <x v="1"/>
    <x v="0"/>
    <x v="5"/>
    <x v="2209"/>
    <x v="3"/>
    <x v="0"/>
    <x v="2396"/>
  </r>
  <r>
    <x v="1"/>
    <x v="0"/>
    <x v="0"/>
    <x v="1"/>
    <x v="1"/>
    <x v="13"/>
    <x v="1"/>
    <x v="2"/>
    <x v="15"/>
    <x v="2210"/>
    <x v="1"/>
    <x v="2"/>
    <x v="2397"/>
  </r>
  <r>
    <x v="1"/>
    <x v="0"/>
    <x v="0"/>
    <x v="108"/>
    <x v="2"/>
    <x v="133"/>
    <x v="0"/>
    <x v="1"/>
    <x v="8"/>
    <x v="2211"/>
    <x v="0"/>
    <x v="6"/>
    <x v="2398"/>
  </r>
  <r>
    <x v="2"/>
    <x v="1"/>
    <x v="0"/>
    <x v="80"/>
    <x v="24"/>
    <x v="345"/>
    <x v="3"/>
    <x v="0"/>
    <x v="5"/>
    <x v="2212"/>
    <x v="4"/>
    <x v="2"/>
    <x v="2399"/>
  </r>
  <r>
    <x v="0"/>
    <x v="0"/>
    <x v="0"/>
    <x v="21"/>
    <x v="15"/>
    <x v="24"/>
    <x v="3"/>
    <x v="1"/>
    <x v="6"/>
    <x v="1817"/>
    <x v="6"/>
    <x v="0"/>
    <x v="2400"/>
  </r>
  <r>
    <x v="1"/>
    <x v="0"/>
    <x v="0"/>
    <x v="40"/>
    <x v="3"/>
    <x v="124"/>
    <x v="0"/>
    <x v="2"/>
    <x v="7"/>
    <x v="214"/>
    <x v="1"/>
    <x v="2"/>
    <x v="2401"/>
  </r>
  <r>
    <x v="1"/>
    <x v="2"/>
    <x v="0"/>
    <x v="4"/>
    <x v="4"/>
    <x v="59"/>
    <x v="1"/>
    <x v="1"/>
    <x v="6"/>
    <x v="2213"/>
    <x v="2"/>
    <x v="0"/>
    <x v="2402"/>
  </r>
  <r>
    <x v="1"/>
    <x v="1"/>
    <x v="0"/>
    <x v="20"/>
    <x v="15"/>
    <x v="23"/>
    <x v="3"/>
    <x v="2"/>
    <x v="7"/>
    <x v="2214"/>
    <x v="0"/>
    <x v="0"/>
    <x v="2403"/>
  </r>
  <r>
    <x v="1"/>
    <x v="2"/>
    <x v="0"/>
    <x v="38"/>
    <x v="32"/>
    <x v="112"/>
    <x v="0"/>
    <x v="2"/>
    <x v="11"/>
    <x v="2215"/>
    <x v="0"/>
    <x v="0"/>
    <x v="2404"/>
  </r>
  <r>
    <x v="1"/>
    <x v="0"/>
    <x v="0"/>
    <x v="20"/>
    <x v="15"/>
    <x v="23"/>
    <x v="3"/>
    <x v="2"/>
    <x v="7"/>
    <x v="2216"/>
    <x v="1"/>
    <x v="0"/>
    <x v="2405"/>
  </r>
  <r>
    <x v="1"/>
    <x v="0"/>
    <x v="0"/>
    <x v="116"/>
    <x v="1"/>
    <x v="146"/>
    <x v="1"/>
    <x v="1"/>
    <x v="4"/>
    <x v="2217"/>
    <x v="0"/>
    <x v="0"/>
    <x v="886"/>
  </r>
  <r>
    <x v="0"/>
    <x v="0"/>
    <x v="0"/>
    <x v="12"/>
    <x v="5"/>
    <x v="14"/>
    <x v="2"/>
    <x v="0"/>
    <x v="5"/>
    <x v="112"/>
    <x v="1"/>
    <x v="7"/>
    <x v="646"/>
  </r>
  <r>
    <x v="0"/>
    <x v="1"/>
    <x v="0"/>
    <x v="143"/>
    <x v="3"/>
    <x v="182"/>
    <x v="0"/>
    <x v="1"/>
    <x v="13"/>
    <x v="1341"/>
    <x v="1"/>
    <x v="2"/>
    <x v="1405"/>
  </r>
  <r>
    <x v="0"/>
    <x v="1"/>
    <x v="0"/>
    <x v="143"/>
    <x v="3"/>
    <x v="182"/>
    <x v="0"/>
    <x v="1"/>
    <x v="9"/>
    <x v="2218"/>
    <x v="2"/>
    <x v="2"/>
    <x v="1537"/>
  </r>
  <r>
    <x v="0"/>
    <x v="0"/>
    <x v="0"/>
    <x v="166"/>
    <x v="17"/>
    <x v="212"/>
    <x v="0"/>
    <x v="1"/>
    <x v="4"/>
    <x v="2219"/>
    <x v="2"/>
    <x v="0"/>
    <x v="2406"/>
  </r>
  <r>
    <x v="1"/>
    <x v="0"/>
    <x v="0"/>
    <x v="132"/>
    <x v="1"/>
    <x v="167"/>
    <x v="1"/>
    <x v="1"/>
    <x v="2"/>
    <x v="2220"/>
    <x v="2"/>
    <x v="0"/>
    <x v="2407"/>
  </r>
  <r>
    <x v="1"/>
    <x v="0"/>
    <x v="0"/>
    <x v="132"/>
    <x v="1"/>
    <x v="167"/>
    <x v="1"/>
    <x v="1"/>
    <x v="8"/>
    <x v="2221"/>
    <x v="0"/>
    <x v="2"/>
    <x v="2408"/>
  </r>
  <r>
    <x v="1"/>
    <x v="0"/>
    <x v="0"/>
    <x v="10"/>
    <x v="9"/>
    <x v="74"/>
    <x v="3"/>
    <x v="2"/>
    <x v="7"/>
    <x v="1880"/>
    <x v="2"/>
    <x v="10"/>
    <x v="2409"/>
  </r>
  <r>
    <x v="1"/>
    <x v="0"/>
    <x v="0"/>
    <x v="10"/>
    <x v="9"/>
    <x v="74"/>
    <x v="3"/>
    <x v="0"/>
    <x v="3"/>
    <x v="2222"/>
    <x v="4"/>
    <x v="10"/>
    <x v="2410"/>
  </r>
  <r>
    <x v="2"/>
    <x v="0"/>
    <x v="0"/>
    <x v="167"/>
    <x v="24"/>
    <x v="213"/>
    <x v="3"/>
    <x v="1"/>
    <x v="8"/>
    <x v="2223"/>
    <x v="7"/>
    <x v="6"/>
    <x v="2411"/>
  </r>
  <r>
    <x v="2"/>
    <x v="0"/>
    <x v="0"/>
    <x v="167"/>
    <x v="24"/>
    <x v="213"/>
    <x v="3"/>
    <x v="2"/>
    <x v="7"/>
    <x v="2224"/>
    <x v="3"/>
    <x v="10"/>
    <x v="2412"/>
  </r>
  <r>
    <x v="1"/>
    <x v="0"/>
    <x v="0"/>
    <x v="4"/>
    <x v="4"/>
    <x v="59"/>
    <x v="1"/>
    <x v="1"/>
    <x v="6"/>
    <x v="153"/>
    <x v="1"/>
    <x v="0"/>
    <x v="155"/>
  </r>
  <r>
    <x v="1"/>
    <x v="0"/>
    <x v="0"/>
    <x v="4"/>
    <x v="4"/>
    <x v="59"/>
    <x v="1"/>
    <x v="2"/>
    <x v="11"/>
    <x v="2225"/>
    <x v="4"/>
    <x v="0"/>
    <x v="2413"/>
  </r>
  <r>
    <x v="1"/>
    <x v="0"/>
    <x v="0"/>
    <x v="4"/>
    <x v="4"/>
    <x v="59"/>
    <x v="1"/>
    <x v="0"/>
    <x v="5"/>
    <x v="2226"/>
    <x v="7"/>
    <x v="0"/>
    <x v="2414"/>
  </r>
  <r>
    <x v="1"/>
    <x v="0"/>
    <x v="0"/>
    <x v="135"/>
    <x v="30"/>
    <x v="170"/>
    <x v="3"/>
    <x v="2"/>
    <x v="7"/>
    <x v="2227"/>
    <x v="0"/>
    <x v="0"/>
    <x v="2415"/>
  </r>
  <r>
    <x v="1"/>
    <x v="0"/>
    <x v="0"/>
    <x v="135"/>
    <x v="30"/>
    <x v="170"/>
    <x v="3"/>
    <x v="1"/>
    <x v="6"/>
    <x v="2228"/>
    <x v="7"/>
    <x v="0"/>
    <x v="2416"/>
  </r>
  <r>
    <x v="0"/>
    <x v="0"/>
    <x v="0"/>
    <x v="324"/>
    <x v="27"/>
    <x v="403"/>
    <x v="1"/>
    <x v="1"/>
    <x v="10"/>
    <x v="335"/>
    <x v="4"/>
    <x v="0"/>
    <x v="346"/>
  </r>
  <r>
    <x v="1"/>
    <x v="0"/>
    <x v="0"/>
    <x v="46"/>
    <x v="13"/>
    <x v="284"/>
    <x v="3"/>
    <x v="2"/>
    <x v="7"/>
    <x v="2216"/>
    <x v="1"/>
    <x v="0"/>
    <x v="2417"/>
  </r>
  <r>
    <x v="1"/>
    <x v="0"/>
    <x v="0"/>
    <x v="46"/>
    <x v="13"/>
    <x v="284"/>
    <x v="3"/>
    <x v="1"/>
    <x v="10"/>
    <x v="2229"/>
    <x v="3"/>
    <x v="0"/>
    <x v="2418"/>
  </r>
  <r>
    <x v="1"/>
    <x v="0"/>
    <x v="0"/>
    <x v="46"/>
    <x v="13"/>
    <x v="284"/>
    <x v="3"/>
    <x v="0"/>
    <x v="0"/>
    <x v="670"/>
    <x v="1"/>
    <x v="0"/>
    <x v="2419"/>
  </r>
  <r>
    <x v="1"/>
    <x v="0"/>
    <x v="0"/>
    <x v="46"/>
    <x v="13"/>
    <x v="284"/>
    <x v="3"/>
    <x v="2"/>
    <x v="7"/>
    <x v="2230"/>
    <x v="0"/>
    <x v="0"/>
    <x v="2420"/>
  </r>
  <r>
    <x v="2"/>
    <x v="1"/>
    <x v="0"/>
    <x v="325"/>
    <x v="19"/>
    <x v="404"/>
    <x v="0"/>
    <x v="1"/>
    <x v="14"/>
    <x v="2231"/>
    <x v="4"/>
    <x v="0"/>
    <x v="2421"/>
  </r>
  <r>
    <x v="2"/>
    <x v="1"/>
    <x v="0"/>
    <x v="325"/>
    <x v="19"/>
    <x v="404"/>
    <x v="0"/>
    <x v="2"/>
    <x v="11"/>
    <x v="2232"/>
    <x v="0"/>
    <x v="0"/>
    <x v="2422"/>
  </r>
  <r>
    <x v="0"/>
    <x v="0"/>
    <x v="0"/>
    <x v="46"/>
    <x v="24"/>
    <x v="55"/>
    <x v="3"/>
    <x v="1"/>
    <x v="12"/>
    <x v="666"/>
    <x v="2"/>
    <x v="2"/>
    <x v="2423"/>
  </r>
  <r>
    <x v="1"/>
    <x v="0"/>
    <x v="0"/>
    <x v="70"/>
    <x v="1"/>
    <x v="88"/>
    <x v="1"/>
    <x v="0"/>
    <x v="5"/>
    <x v="2233"/>
    <x v="0"/>
    <x v="0"/>
    <x v="2424"/>
  </r>
  <r>
    <x v="0"/>
    <x v="1"/>
    <x v="0"/>
    <x v="8"/>
    <x v="1"/>
    <x v="34"/>
    <x v="1"/>
    <x v="0"/>
    <x v="5"/>
    <x v="2234"/>
    <x v="5"/>
    <x v="0"/>
    <x v="2425"/>
  </r>
  <r>
    <x v="0"/>
    <x v="1"/>
    <x v="0"/>
    <x v="8"/>
    <x v="1"/>
    <x v="34"/>
    <x v="1"/>
    <x v="2"/>
    <x v="7"/>
    <x v="2235"/>
    <x v="1"/>
    <x v="2"/>
    <x v="2426"/>
  </r>
  <r>
    <x v="0"/>
    <x v="0"/>
    <x v="0"/>
    <x v="108"/>
    <x v="3"/>
    <x v="222"/>
    <x v="0"/>
    <x v="2"/>
    <x v="11"/>
    <x v="2236"/>
    <x v="7"/>
    <x v="2"/>
    <x v="2427"/>
  </r>
  <r>
    <x v="1"/>
    <x v="0"/>
    <x v="0"/>
    <x v="47"/>
    <x v="31"/>
    <x v="117"/>
    <x v="3"/>
    <x v="0"/>
    <x v="3"/>
    <x v="2237"/>
    <x v="1"/>
    <x v="4"/>
    <x v="2428"/>
  </r>
  <r>
    <x v="1"/>
    <x v="2"/>
    <x v="0"/>
    <x v="326"/>
    <x v="5"/>
    <x v="405"/>
    <x v="2"/>
    <x v="2"/>
    <x v="11"/>
    <x v="220"/>
    <x v="4"/>
    <x v="2"/>
    <x v="2429"/>
  </r>
  <r>
    <x v="1"/>
    <x v="0"/>
    <x v="0"/>
    <x v="315"/>
    <x v="2"/>
    <x v="393"/>
    <x v="0"/>
    <x v="1"/>
    <x v="8"/>
    <x v="2238"/>
    <x v="1"/>
    <x v="6"/>
    <x v="2430"/>
  </r>
  <r>
    <x v="1"/>
    <x v="0"/>
    <x v="0"/>
    <x v="4"/>
    <x v="4"/>
    <x v="60"/>
    <x v="1"/>
    <x v="0"/>
    <x v="1"/>
    <x v="2239"/>
    <x v="1"/>
    <x v="2"/>
    <x v="2431"/>
  </r>
  <r>
    <x v="0"/>
    <x v="0"/>
    <x v="0"/>
    <x v="327"/>
    <x v="1"/>
    <x v="406"/>
    <x v="1"/>
    <x v="1"/>
    <x v="4"/>
    <x v="2240"/>
    <x v="10"/>
    <x v="0"/>
    <x v="2432"/>
  </r>
  <r>
    <x v="1"/>
    <x v="0"/>
    <x v="0"/>
    <x v="1"/>
    <x v="1"/>
    <x v="141"/>
    <x v="1"/>
    <x v="0"/>
    <x v="1"/>
    <x v="2241"/>
    <x v="0"/>
    <x v="2"/>
    <x v="2433"/>
  </r>
  <r>
    <x v="1"/>
    <x v="0"/>
    <x v="0"/>
    <x v="8"/>
    <x v="1"/>
    <x v="34"/>
    <x v="1"/>
    <x v="1"/>
    <x v="6"/>
    <x v="345"/>
    <x v="0"/>
    <x v="0"/>
    <x v="2434"/>
  </r>
  <r>
    <x v="1"/>
    <x v="0"/>
    <x v="0"/>
    <x v="8"/>
    <x v="1"/>
    <x v="34"/>
    <x v="1"/>
    <x v="2"/>
    <x v="11"/>
    <x v="2242"/>
    <x v="1"/>
    <x v="0"/>
    <x v="2435"/>
  </r>
  <r>
    <x v="1"/>
    <x v="0"/>
    <x v="0"/>
    <x v="8"/>
    <x v="1"/>
    <x v="34"/>
    <x v="1"/>
    <x v="2"/>
    <x v="7"/>
    <x v="2243"/>
    <x v="2"/>
    <x v="2"/>
    <x v="2436"/>
  </r>
  <r>
    <x v="1"/>
    <x v="0"/>
    <x v="0"/>
    <x v="8"/>
    <x v="1"/>
    <x v="34"/>
    <x v="1"/>
    <x v="1"/>
    <x v="9"/>
    <x v="2244"/>
    <x v="2"/>
    <x v="0"/>
    <x v="2437"/>
  </r>
  <r>
    <x v="1"/>
    <x v="0"/>
    <x v="0"/>
    <x v="8"/>
    <x v="1"/>
    <x v="34"/>
    <x v="1"/>
    <x v="1"/>
    <x v="10"/>
    <x v="489"/>
    <x v="0"/>
    <x v="0"/>
    <x v="1452"/>
  </r>
  <r>
    <x v="0"/>
    <x v="0"/>
    <x v="0"/>
    <x v="20"/>
    <x v="15"/>
    <x v="45"/>
    <x v="3"/>
    <x v="2"/>
    <x v="11"/>
    <x v="758"/>
    <x v="1"/>
    <x v="0"/>
    <x v="784"/>
  </r>
  <r>
    <x v="1"/>
    <x v="2"/>
    <x v="0"/>
    <x v="38"/>
    <x v="32"/>
    <x v="112"/>
    <x v="0"/>
    <x v="0"/>
    <x v="5"/>
    <x v="2245"/>
    <x v="4"/>
    <x v="0"/>
    <x v="2438"/>
  </r>
  <r>
    <x v="1"/>
    <x v="2"/>
    <x v="0"/>
    <x v="38"/>
    <x v="32"/>
    <x v="112"/>
    <x v="0"/>
    <x v="1"/>
    <x v="4"/>
    <x v="2246"/>
    <x v="4"/>
    <x v="0"/>
    <x v="2439"/>
  </r>
  <r>
    <x v="2"/>
    <x v="2"/>
    <x v="0"/>
    <x v="208"/>
    <x v="7"/>
    <x v="407"/>
    <x v="1"/>
    <x v="1"/>
    <x v="10"/>
    <x v="2247"/>
    <x v="2"/>
    <x v="0"/>
    <x v="2440"/>
  </r>
  <r>
    <x v="2"/>
    <x v="2"/>
    <x v="0"/>
    <x v="8"/>
    <x v="1"/>
    <x v="94"/>
    <x v="1"/>
    <x v="2"/>
    <x v="11"/>
    <x v="2248"/>
    <x v="7"/>
    <x v="0"/>
    <x v="2441"/>
  </r>
  <r>
    <x v="2"/>
    <x v="2"/>
    <x v="0"/>
    <x v="8"/>
    <x v="1"/>
    <x v="94"/>
    <x v="1"/>
    <x v="1"/>
    <x v="8"/>
    <x v="2249"/>
    <x v="2"/>
    <x v="2"/>
    <x v="2442"/>
  </r>
  <r>
    <x v="1"/>
    <x v="2"/>
    <x v="0"/>
    <x v="10"/>
    <x v="9"/>
    <x v="11"/>
    <x v="3"/>
    <x v="1"/>
    <x v="8"/>
    <x v="2250"/>
    <x v="1"/>
    <x v="6"/>
    <x v="2443"/>
  </r>
  <r>
    <x v="1"/>
    <x v="2"/>
    <x v="0"/>
    <x v="10"/>
    <x v="9"/>
    <x v="11"/>
    <x v="3"/>
    <x v="1"/>
    <x v="8"/>
    <x v="2251"/>
    <x v="2"/>
    <x v="6"/>
    <x v="2444"/>
  </r>
  <r>
    <x v="1"/>
    <x v="2"/>
    <x v="0"/>
    <x v="10"/>
    <x v="9"/>
    <x v="11"/>
    <x v="3"/>
    <x v="1"/>
    <x v="4"/>
    <x v="433"/>
    <x v="0"/>
    <x v="2"/>
    <x v="2445"/>
  </r>
  <r>
    <x v="2"/>
    <x v="0"/>
    <x v="0"/>
    <x v="10"/>
    <x v="9"/>
    <x v="63"/>
    <x v="3"/>
    <x v="1"/>
    <x v="9"/>
    <x v="2252"/>
    <x v="7"/>
    <x v="2"/>
    <x v="2446"/>
  </r>
  <r>
    <x v="2"/>
    <x v="0"/>
    <x v="0"/>
    <x v="10"/>
    <x v="9"/>
    <x v="63"/>
    <x v="3"/>
    <x v="1"/>
    <x v="9"/>
    <x v="2253"/>
    <x v="8"/>
    <x v="2"/>
    <x v="2447"/>
  </r>
  <r>
    <x v="1"/>
    <x v="0"/>
    <x v="0"/>
    <x v="61"/>
    <x v="5"/>
    <x v="77"/>
    <x v="2"/>
    <x v="1"/>
    <x v="9"/>
    <x v="2254"/>
    <x v="0"/>
    <x v="3"/>
    <x v="2448"/>
  </r>
  <r>
    <x v="1"/>
    <x v="0"/>
    <x v="0"/>
    <x v="61"/>
    <x v="5"/>
    <x v="77"/>
    <x v="2"/>
    <x v="2"/>
    <x v="11"/>
    <x v="2255"/>
    <x v="3"/>
    <x v="2"/>
    <x v="2449"/>
  </r>
  <r>
    <x v="1"/>
    <x v="0"/>
    <x v="0"/>
    <x v="61"/>
    <x v="5"/>
    <x v="77"/>
    <x v="2"/>
    <x v="2"/>
    <x v="11"/>
    <x v="331"/>
    <x v="1"/>
    <x v="2"/>
    <x v="2450"/>
  </r>
  <r>
    <x v="1"/>
    <x v="0"/>
    <x v="0"/>
    <x v="328"/>
    <x v="6"/>
    <x v="408"/>
    <x v="2"/>
    <x v="1"/>
    <x v="4"/>
    <x v="2256"/>
    <x v="2"/>
    <x v="0"/>
    <x v="2451"/>
  </r>
  <r>
    <x v="2"/>
    <x v="0"/>
    <x v="0"/>
    <x v="2"/>
    <x v="2"/>
    <x v="2"/>
    <x v="0"/>
    <x v="0"/>
    <x v="5"/>
    <x v="2257"/>
    <x v="1"/>
    <x v="2"/>
    <x v="2452"/>
  </r>
  <r>
    <x v="1"/>
    <x v="0"/>
    <x v="0"/>
    <x v="66"/>
    <x v="12"/>
    <x v="185"/>
    <x v="2"/>
    <x v="1"/>
    <x v="8"/>
    <x v="2258"/>
    <x v="1"/>
    <x v="0"/>
    <x v="2453"/>
  </r>
  <r>
    <x v="1"/>
    <x v="2"/>
    <x v="0"/>
    <x v="24"/>
    <x v="24"/>
    <x v="157"/>
    <x v="3"/>
    <x v="1"/>
    <x v="10"/>
    <x v="559"/>
    <x v="0"/>
    <x v="2"/>
    <x v="572"/>
  </r>
  <r>
    <x v="1"/>
    <x v="0"/>
    <x v="0"/>
    <x v="70"/>
    <x v="1"/>
    <x v="88"/>
    <x v="1"/>
    <x v="1"/>
    <x v="4"/>
    <x v="1233"/>
    <x v="1"/>
    <x v="0"/>
    <x v="1284"/>
  </r>
  <r>
    <x v="1"/>
    <x v="1"/>
    <x v="0"/>
    <x v="77"/>
    <x v="22"/>
    <x v="97"/>
    <x v="1"/>
    <x v="1"/>
    <x v="9"/>
    <x v="2259"/>
    <x v="3"/>
    <x v="2"/>
    <x v="2454"/>
  </r>
  <r>
    <x v="0"/>
    <x v="0"/>
    <x v="0"/>
    <x v="329"/>
    <x v="1"/>
    <x v="409"/>
    <x v="1"/>
    <x v="0"/>
    <x v="0"/>
    <x v="2260"/>
    <x v="0"/>
    <x v="11"/>
    <x v="2455"/>
  </r>
  <r>
    <x v="1"/>
    <x v="1"/>
    <x v="0"/>
    <x v="330"/>
    <x v="2"/>
    <x v="410"/>
    <x v="0"/>
    <x v="0"/>
    <x v="5"/>
    <x v="208"/>
    <x v="8"/>
    <x v="2"/>
    <x v="2456"/>
  </r>
  <r>
    <x v="1"/>
    <x v="1"/>
    <x v="0"/>
    <x v="330"/>
    <x v="2"/>
    <x v="410"/>
    <x v="0"/>
    <x v="2"/>
    <x v="11"/>
    <x v="477"/>
    <x v="1"/>
    <x v="2"/>
    <x v="2457"/>
  </r>
  <r>
    <x v="2"/>
    <x v="0"/>
    <x v="0"/>
    <x v="20"/>
    <x v="15"/>
    <x v="45"/>
    <x v="3"/>
    <x v="1"/>
    <x v="2"/>
    <x v="2261"/>
    <x v="4"/>
    <x v="0"/>
    <x v="2458"/>
  </r>
  <r>
    <x v="1"/>
    <x v="0"/>
    <x v="0"/>
    <x v="69"/>
    <x v="11"/>
    <x v="87"/>
    <x v="2"/>
    <x v="1"/>
    <x v="6"/>
    <x v="1103"/>
    <x v="12"/>
    <x v="0"/>
    <x v="2459"/>
  </r>
  <r>
    <x v="1"/>
    <x v="0"/>
    <x v="0"/>
    <x v="66"/>
    <x v="12"/>
    <x v="151"/>
    <x v="2"/>
    <x v="2"/>
    <x v="7"/>
    <x v="2018"/>
    <x v="0"/>
    <x v="0"/>
    <x v="2178"/>
  </r>
  <r>
    <x v="1"/>
    <x v="1"/>
    <x v="0"/>
    <x v="10"/>
    <x v="9"/>
    <x v="63"/>
    <x v="3"/>
    <x v="2"/>
    <x v="7"/>
    <x v="1792"/>
    <x v="0"/>
    <x v="10"/>
    <x v="2460"/>
  </r>
  <r>
    <x v="1"/>
    <x v="1"/>
    <x v="0"/>
    <x v="21"/>
    <x v="24"/>
    <x v="411"/>
    <x v="3"/>
    <x v="2"/>
    <x v="7"/>
    <x v="112"/>
    <x v="4"/>
    <x v="10"/>
    <x v="2461"/>
  </r>
  <r>
    <x v="2"/>
    <x v="2"/>
    <x v="0"/>
    <x v="1"/>
    <x v="1"/>
    <x v="1"/>
    <x v="1"/>
    <x v="0"/>
    <x v="1"/>
    <x v="2262"/>
    <x v="4"/>
    <x v="2"/>
    <x v="232"/>
  </r>
  <r>
    <x v="2"/>
    <x v="2"/>
    <x v="0"/>
    <x v="1"/>
    <x v="1"/>
    <x v="1"/>
    <x v="1"/>
    <x v="1"/>
    <x v="13"/>
    <x v="2263"/>
    <x v="0"/>
    <x v="0"/>
    <x v="2462"/>
  </r>
  <r>
    <x v="1"/>
    <x v="1"/>
    <x v="0"/>
    <x v="331"/>
    <x v="5"/>
    <x v="412"/>
    <x v="2"/>
    <x v="0"/>
    <x v="5"/>
    <x v="2264"/>
    <x v="2"/>
    <x v="7"/>
    <x v="2463"/>
  </r>
  <r>
    <x v="1"/>
    <x v="1"/>
    <x v="0"/>
    <x v="331"/>
    <x v="5"/>
    <x v="412"/>
    <x v="2"/>
    <x v="1"/>
    <x v="6"/>
    <x v="2265"/>
    <x v="3"/>
    <x v="2"/>
    <x v="2464"/>
  </r>
  <r>
    <x v="1"/>
    <x v="1"/>
    <x v="0"/>
    <x v="331"/>
    <x v="5"/>
    <x v="412"/>
    <x v="2"/>
    <x v="0"/>
    <x v="5"/>
    <x v="786"/>
    <x v="2"/>
    <x v="7"/>
    <x v="2465"/>
  </r>
  <r>
    <x v="2"/>
    <x v="1"/>
    <x v="0"/>
    <x v="155"/>
    <x v="8"/>
    <x v="198"/>
    <x v="2"/>
    <x v="1"/>
    <x v="9"/>
    <x v="2266"/>
    <x v="0"/>
    <x v="0"/>
    <x v="2466"/>
  </r>
  <r>
    <x v="2"/>
    <x v="1"/>
    <x v="0"/>
    <x v="155"/>
    <x v="8"/>
    <x v="198"/>
    <x v="2"/>
    <x v="1"/>
    <x v="9"/>
    <x v="2267"/>
    <x v="1"/>
    <x v="0"/>
    <x v="743"/>
  </r>
  <r>
    <x v="2"/>
    <x v="1"/>
    <x v="0"/>
    <x v="155"/>
    <x v="8"/>
    <x v="198"/>
    <x v="2"/>
    <x v="1"/>
    <x v="10"/>
    <x v="90"/>
    <x v="7"/>
    <x v="0"/>
    <x v="90"/>
  </r>
  <r>
    <x v="1"/>
    <x v="1"/>
    <x v="0"/>
    <x v="332"/>
    <x v="1"/>
    <x v="413"/>
    <x v="1"/>
    <x v="2"/>
    <x v="7"/>
    <x v="2268"/>
    <x v="9"/>
    <x v="2"/>
    <x v="2467"/>
  </r>
  <r>
    <x v="1"/>
    <x v="1"/>
    <x v="0"/>
    <x v="332"/>
    <x v="1"/>
    <x v="413"/>
    <x v="1"/>
    <x v="2"/>
    <x v="7"/>
    <x v="2269"/>
    <x v="4"/>
    <x v="2"/>
    <x v="2468"/>
  </r>
  <r>
    <x v="1"/>
    <x v="1"/>
    <x v="0"/>
    <x v="332"/>
    <x v="1"/>
    <x v="413"/>
    <x v="1"/>
    <x v="1"/>
    <x v="8"/>
    <x v="2270"/>
    <x v="3"/>
    <x v="2"/>
    <x v="2469"/>
  </r>
  <r>
    <x v="1"/>
    <x v="1"/>
    <x v="0"/>
    <x v="332"/>
    <x v="1"/>
    <x v="413"/>
    <x v="1"/>
    <x v="0"/>
    <x v="0"/>
    <x v="2271"/>
    <x v="1"/>
    <x v="11"/>
    <x v="2470"/>
  </r>
  <r>
    <x v="1"/>
    <x v="0"/>
    <x v="0"/>
    <x v="290"/>
    <x v="36"/>
    <x v="365"/>
    <x v="0"/>
    <x v="1"/>
    <x v="6"/>
    <x v="518"/>
    <x v="4"/>
    <x v="0"/>
    <x v="2471"/>
  </r>
  <r>
    <x v="1"/>
    <x v="0"/>
    <x v="0"/>
    <x v="290"/>
    <x v="36"/>
    <x v="365"/>
    <x v="0"/>
    <x v="1"/>
    <x v="10"/>
    <x v="786"/>
    <x v="0"/>
    <x v="0"/>
    <x v="815"/>
  </r>
  <r>
    <x v="1"/>
    <x v="0"/>
    <x v="0"/>
    <x v="290"/>
    <x v="36"/>
    <x v="365"/>
    <x v="0"/>
    <x v="1"/>
    <x v="8"/>
    <x v="2272"/>
    <x v="2"/>
    <x v="0"/>
    <x v="2472"/>
  </r>
  <r>
    <x v="2"/>
    <x v="1"/>
    <x v="0"/>
    <x v="100"/>
    <x v="2"/>
    <x v="123"/>
    <x v="0"/>
    <x v="2"/>
    <x v="7"/>
    <x v="2243"/>
    <x v="2"/>
    <x v="2"/>
    <x v="2473"/>
  </r>
  <r>
    <x v="2"/>
    <x v="0"/>
    <x v="0"/>
    <x v="127"/>
    <x v="21"/>
    <x v="160"/>
    <x v="1"/>
    <x v="1"/>
    <x v="6"/>
    <x v="2273"/>
    <x v="7"/>
    <x v="2"/>
    <x v="2474"/>
  </r>
  <r>
    <x v="1"/>
    <x v="0"/>
    <x v="0"/>
    <x v="324"/>
    <x v="27"/>
    <x v="403"/>
    <x v="1"/>
    <x v="0"/>
    <x v="5"/>
    <x v="1419"/>
    <x v="1"/>
    <x v="0"/>
    <x v="1496"/>
  </r>
  <r>
    <x v="1"/>
    <x v="0"/>
    <x v="0"/>
    <x v="8"/>
    <x v="1"/>
    <x v="34"/>
    <x v="1"/>
    <x v="1"/>
    <x v="10"/>
    <x v="1371"/>
    <x v="1"/>
    <x v="0"/>
    <x v="2475"/>
  </r>
  <r>
    <x v="1"/>
    <x v="0"/>
    <x v="0"/>
    <x v="8"/>
    <x v="1"/>
    <x v="34"/>
    <x v="1"/>
    <x v="1"/>
    <x v="10"/>
    <x v="2274"/>
    <x v="5"/>
    <x v="0"/>
    <x v="2476"/>
  </r>
  <r>
    <x v="1"/>
    <x v="0"/>
    <x v="0"/>
    <x v="236"/>
    <x v="5"/>
    <x v="293"/>
    <x v="2"/>
    <x v="0"/>
    <x v="1"/>
    <x v="2275"/>
    <x v="0"/>
    <x v="4"/>
    <x v="2477"/>
  </r>
  <r>
    <x v="0"/>
    <x v="0"/>
    <x v="0"/>
    <x v="4"/>
    <x v="4"/>
    <x v="60"/>
    <x v="1"/>
    <x v="1"/>
    <x v="13"/>
    <x v="2276"/>
    <x v="0"/>
    <x v="0"/>
    <x v="2478"/>
  </r>
  <r>
    <x v="0"/>
    <x v="0"/>
    <x v="0"/>
    <x v="4"/>
    <x v="4"/>
    <x v="60"/>
    <x v="1"/>
    <x v="1"/>
    <x v="10"/>
    <x v="91"/>
    <x v="0"/>
    <x v="0"/>
    <x v="91"/>
  </r>
  <r>
    <x v="0"/>
    <x v="0"/>
    <x v="0"/>
    <x v="4"/>
    <x v="4"/>
    <x v="60"/>
    <x v="1"/>
    <x v="0"/>
    <x v="0"/>
    <x v="2277"/>
    <x v="2"/>
    <x v="0"/>
    <x v="2479"/>
  </r>
  <r>
    <x v="0"/>
    <x v="0"/>
    <x v="0"/>
    <x v="4"/>
    <x v="4"/>
    <x v="60"/>
    <x v="1"/>
    <x v="0"/>
    <x v="1"/>
    <x v="2278"/>
    <x v="0"/>
    <x v="2"/>
    <x v="2480"/>
  </r>
  <r>
    <x v="0"/>
    <x v="2"/>
    <x v="0"/>
    <x v="158"/>
    <x v="6"/>
    <x v="201"/>
    <x v="2"/>
    <x v="1"/>
    <x v="10"/>
    <x v="2279"/>
    <x v="6"/>
    <x v="0"/>
    <x v="2481"/>
  </r>
  <r>
    <x v="0"/>
    <x v="2"/>
    <x v="0"/>
    <x v="158"/>
    <x v="6"/>
    <x v="201"/>
    <x v="2"/>
    <x v="0"/>
    <x v="5"/>
    <x v="2280"/>
    <x v="5"/>
    <x v="0"/>
    <x v="2482"/>
  </r>
  <r>
    <x v="0"/>
    <x v="2"/>
    <x v="0"/>
    <x v="158"/>
    <x v="6"/>
    <x v="201"/>
    <x v="2"/>
    <x v="0"/>
    <x v="3"/>
    <x v="2281"/>
    <x v="1"/>
    <x v="0"/>
    <x v="2483"/>
  </r>
  <r>
    <x v="0"/>
    <x v="2"/>
    <x v="0"/>
    <x v="158"/>
    <x v="6"/>
    <x v="201"/>
    <x v="2"/>
    <x v="2"/>
    <x v="11"/>
    <x v="2282"/>
    <x v="4"/>
    <x v="0"/>
    <x v="2484"/>
  </r>
  <r>
    <x v="0"/>
    <x v="2"/>
    <x v="0"/>
    <x v="158"/>
    <x v="6"/>
    <x v="201"/>
    <x v="2"/>
    <x v="0"/>
    <x v="3"/>
    <x v="2283"/>
    <x v="1"/>
    <x v="0"/>
    <x v="2485"/>
  </r>
  <r>
    <x v="1"/>
    <x v="2"/>
    <x v="0"/>
    <x v="47"/>
    <x v="31"/>
    <x v="117"/>
    <x v="3"/>
    <x v="1"/>
    <x v="8"/>
    <x v="2284"/>
    <x v="2"/>
    <x v="0"/>
    <x v="2486"/>
  </r>
  <r>
    <x v="1"/>
    <x v="2"/>
    <x v="0"/>
    <x v="47"/>
    <x v="31"/>
    <x v="117"/>
    <x v="3"/>
    <x v="0"/>
    <x v="1"/>
    <x v="2285"/>
    <x v="7"/>
    <x v="0"/>
    <x v="2487"/>
  </r>
  <r>
    <x v="1"/>
    <x v="2"/>
    <x v="0"/>
    <x v="47"/>
    <x v="31"/>
    <x v="117"/>
    <x v="3"/>
    <x v="0"/>
    <x v="5"/>
    <x v="2217"/>
    <x v="0"/>
    <x v="0"/>
    <x v="2488"/>
  </r>
  <r>
    <x v="1"/>
    <x v="2"/>
    <x v="0"/>
    <x v="47"/>
    <x v="31"/>
    <x v="117"/>
    <x v="3"/>
    <x v="1"/>
    <x v="4"/>
    <x v="2286"/>
    <x v="5"/>
    <x v="0"/>
    <x v="2489"/>
  </r>
  <r>
    <x v="2"/>
    <x v="0"/>
    <x v="0"/>
    <x v="184"/>
    <x v="1"/>
    <x v="142"/>
    <x v="1"/>
    <x v="1"/>
    <x v="8"/>
    <x v="944"/>
    <x v="2"/>
    <x v="2"/>
    <x v="2490"/>
  </r>
  <r>
    <x v="2"/>
    <x v="0"/>
    <x v="0"/>
    <x v="184"/>
    <x v="1"/>
    <x v="142"/>
    <x v="1"/>
    <x v="0"/>
    <x v="3"/>
    <x v="2287"/>
    <x v="1"/>
    <x v="2"/>
    <x v="2491"/>
  </r>
  <r>
    <x v="1"/>
    <x v="0"/>
    <x v="0"/>
    <x v="125"/>
    <x v="1"/>
    <x v="158"/>
    <x v="1"/>
    <x v="2"/>
    <x v="7"/>
    <x v="214"/>
    <x v="1"/>
    <x v="2"/>
    <x v="216"/>
  </r>
  <r>
    <x v="2"/>
    <x v="0"/>
    <x v="0"/>
    <x v="81"/>
    <x v="5"/>
    <x v="174"/>
    <x v="2"/>
    <x v="1"/>
    <x v="6"/>
    <x v="433"/>
    <x v="0"/>
    <x v="2"/>
    <x v="2492"/>
  </r>
  <r>
    <x v="2"/>
    <x v="0"/>
    <x v="0"/>
    <x v="81"/>
    <x v="5"/>
    <x v="174"/>
    <x v="2"/>
    <x v="1"/>
    <x v="4"/>
    <x v="2288"/>
    <x v="0"/>
    <x v="2"/>
    <x v="2493"/>
  </r>
  <r>
    <x v="1"/>
    <x v="2"/>
    <x v="0"/>
    <x v="12"/>
    <x v="5"/>
    <x v="16"/>
    <x v="2"/>
    <x v="1"/>
    <x v="10"/>
    <x v="2289"/>
    <x v="8"/>
    <x v="2"/>
    <x v="2494"/>
  </r>
  <r>
    <x v="1"/>
    <x v="2"/>
    <x v="0"/>
    <x v="12"/>
    <x v="5"/>
    <x v="16"/>
    <x v="2"/>
    <x v="0"/>
    <x v="0"/>
    <x v="2290"/>
    <x v="0"/>
    <x v="8"/>
    <x v="2495"/>
  </r>
  <r>
    <x v="1"/>
    <x v="2"/>
    <x v="0"/>
    <x v="12"/>
    <x v="5"/>
    <x v="16"/>
    <x v="2"/>
    <x v="1"/>
    <x v="8"/>
    <x v="625"/>
    <x v="0"/>
    <x v="3"/>
    <x v="2496"/>
  </r>
  <r>
    <x v="1"/>
    <x v="2"/>
    <x v="0"/>
    <x v="12"/>
    <x v="5"/>
    <x v="16"/>
    <x v="2"/>
    <x v="1"/>
    <x v="12"/>
    <x v="30"/>
    <x v="0"/>
    <x v="2"/>
    <x v="30"/>
  </r>
  <r>
    <x v="2"/>
    <x v="0"/>
    <x v="0"/>
    <x v="152"/>
    <x v="24"/>
    <x v="402"/>
    <x v="3"/>
    <x v="1"/>
    <x v="10"/>
    <x v="2291"/>
    <x v="5"/>
    <x v="2"/>
    <x v="2497"/>
  </r>
  <r>
    <x v="2"/>
    <x v="0"/>
    <x v="0"/>
    <x v="152"/>
    <x v="24"/>
    <x v="402"/>
    <x v="3"/>
    <x v="1"/>
    <x v="4"/>
    <x v="2292"/>
    <x v="2"/>
    <x v="2"/>
    <x v="2498"/>
  </r>
  <r>
    <x v="2"/>
    <x v="0"/>
    <x v="0"/>
    <x v="152"/>
    <x v="24"/>
    <x v="402"/>
    <x v="3"/>
    <x v="1"/>
    <x v="10"/>
    <x v="128"/>
    <x v="0"/>
    <x v="2"/>
    <x v="130"/>
  </r>
  <r>
    <x v="1"/>
    <x v="0"/>
    <x v="0"/>
    <x v="32"/>
    <x v="21"/>
    <x v="40"/>
    <x v="1"/>
    <x v="1"/>
    <x v="4"/>
    <x v="2293"/>
    <x v="2"/>
    <x v="2"/>
    <x v="2499"/>
  </r>
  <r>
    <x v="1"/>
    <x v="0"/>
    <x v="0"/>
    <x v="32"/>
    <x v="21"/>
    <x v="40"/>
    <x v="1"/>
    <x v="2"/>
    <x v="7"/>
    <x v="2294"/>
    <x v="1"/>
    <x v="2"/>
    <x v="2500"/>
  </r>
  <r>
    <x v="0"/>
    <x v="1"/>
    <x v="0"/>
    <x v="325"/>
    <x v="19"/>
    <x v="404"/>
    <x v="0"/>
    <x v="1"/>
    <x v="6"/>
    <x v="2295"/>
    <x v="3"/>
    <x v="0"/>
    <x v="2501"/>
  </r>
  <r>
    <x v="0"/>
    <x v="1"/>
    <x v="0"/>
    <x v="325"/>
    <x v="19"/>
    <x v="404"/>
    <x v="0"/>
    <x v="1"/>
    <x v="8"/>
    <x v="181"/>
    <x v="0"/>
    <x v="0"/>
    <x v="183"/>
  </r>
  <r>
    <x v="1"/>
    <x v="0"/>
    <x v="0"/>
    <x v="1"/>
    <x v="1"/>
    <x v="1"/>
    <x v="1"/>
    <x v="1"/>
    <x v="9"/>
    <x v="2296"/>
    <x v="7"/>
    <x v="0"/>
    <x v="2502"/>
  </r>
  <r>
    <x v="1"/>
    <x v="0"/>
    <x v="0"/>
    <x v="1"/>
    <x v="1"/>
    <x v="1"/>
    <x v="1"/>
    <x v="1"/>
    <x v="10"/>
    <x v="537"/>
    <x v="1"/>
    <x v="0"/>
    <x v="551"/>
  </r>
  <r>
    <x v="1"/>
    <x v="0"/>
    <x v="0"/>
    <x v="1"/>
    <x v="1"/>
    <x v="1"/>
    <x v="1"/>
    <x v="1"/>
    <x v="8"/>
    <x v="2077"/>
    <x v="2"/>
    <x v="2"/>
    <x v="2503"/>
  </r>
  <r>
    <x v="2"/>
    <x v="0"/>
    <x v="0"/>
    <x v="315"/>
    <x v="2"/>
    <x v="393"/>
    <x v="0"/>
    <x v="2"/>
    <x v="15"/>
    <x v="1188"/>
    <x v="0"/>
    <x v="5"/>
    <x v="1236"/>
  </r>
  <r>
    <x v="0"/>
    <x v="1"/>
    <x v="0"/>
    <x v="20"/>
    <x v="15"/>
    <x v="29"/>
    <x v="3"/>
    <x v="1"/>
    <x v="4"/>
    <x v="2297"/>
    <x v="7"/>
    <x v="0"/>
    <x v="2504"/>
  </r>
  <r>
    <x v="1"/>
    <x v="2"/>
    <x v="0"/>
    <x v="269"/>
    <x v="17"/>
    <x v="336"/>
    <x v="0"/>
    <x v="0"/>
    <x v="1"/>
    <x v="2298"/>
    <x v="4"/>
    <x v="0"/>
    <x v="2505"/>
  </r>
  <r>
    <x v="0"/>
    <x v="0"/>
    <x v="0"/>
    <x v="115"/>
    <x v="3"/>
    <x v="305"/>
    <x v="0"/>
    <x v="1"/>
    <x v="10"/>
    <x v="2299"/>
    <x v="3"/>
    <x v="2"/>
    <x v="2506"/>
  </r>
  <r>
    <x v="1"/>
    <x v="0"/>
    <x v="0"/>
    <x v="114"/>
    <x v="5"/>
    <x v="143"/>
    <x v="2"/>
    <x v="1"/>
    <x v="4"/>
    <x v="2300"/>
    <x v="0"/>
    <x v="2"/>
    <x v="2507"/>
  </r>
  <r>
    <x v="1"/>
    <x v="0"/>
    <x v="0"/>
    <x v="10"/>
    <x v="9"/>
    <x v="11"/>
    <x v="3"/>
    <x v="2"/>
    <x v="11"/>
    <x v="2301"/>
    <x v="1"/>
    <x v="2"/>
    <x v="2508"/>
  </r>
  <r>
    <x v="1"/>
    <x v="1"/>
    <x v="0"/>
    <x v="318"/>
    <x v="10"/>
    <x v="396"/>
    <x v="2"/>
    <x v="0"/>
    <x v="1"/>
    <x v="2302"/>
    <x v="8"/>
    <x v="4"/>
    <x v="2509"/>
  </r>
  <r>
    <x v="2"/>
    <x v="0"/>
    <x v="0"/>
    <x v="231"/>
    <x v="31"/>
    <x v="288"/>
    <x v="3"/>
    <x v="1"/>
    <x v="6"/>
    <x v="711"/>
    <x v="1"/>
    <x v="0"/>
    <x v="2510"/>
  </r>
  <r>
    <x v="1"/>
    <x v="2"/>
    <x v="0"/>
    <x v="22"/>
    <x v="10"/>
    <x v="155"/>
    <x v="2"/>
    <x v="1"/>
    <x v="8"/>
    <x v="2303"/>
    <x v="1"/>
    <x v="3"/>
    <x v="2511"/>
  </r>
  <r>
    <x v="1"/>
    <x v="1"/>
    <x v="0"/>
    <x v="185"/>
    <x v="32"/>
    <x v="235"/>
    <x v="0"/>
    <x v="0"/>
    <x v="5"/>
    <x v="2304"/>
    <x v="5"/>
    <x v="0"/>
    <x v="2512"/>
  </r>
  <r>
    <x v="1"/>
    <x v="1"/>
    <x v="0"/>
    <x v="185"/>
    <x v="32"/>
    <x v="235"/>
    <x v="0"/>
    <x v="1"/>
    <x v="8"/>
    <x v="2305"/>
    <x v="1"/>
    <x v="0"/>
    <x v="2513"/>
  </r>
  <r>
    <x v="1"/>
    <x v="1"/>
    <x v="0"/>
    <x v="144"/>
    <x v="2"/>
    <x v="183"/>
    <x v="0"/>
    <x v="1"/>
    <x v="8"/>
    <x v="2306"/>
    <x v="5"/>
    <x v="6"/>
    <x v="2514"/>
  </r>
  <r>
    <x v="2"/>
    <x v="1"/>
    <x v="0"/>
    <x v="10"/>
    <x v="9"/>
    <x v="74"/>
    <x v="3"/>
    <x v="1"/>
    <x v="4"/>
    <x v="1445"/>
    <x v="7"/>
    <x v="2"/>
    <x v="2515"/>
  </r>
  <r>
    <x v="1"/>
    <x v="2"/>
    <x v="0"/>
    <x v="38"/>
    <x v="14"/>
    <x v="134"/>
    <x v="2"/>
    <x v="1"/>
    <x v="10"/>
    <x v="2307"/>
    <x v="4"/>
    <x v="0"/>
    <x v="2516"/>
  </r>
  <r>
    <x v="0"/>
    <x v="0"/>
    <x v="0"/>
    <x v="147"/>
    <x v="15"/>
    <x v="187"/>
    <x v="3"/>
    <x v="0"/>
    <x v="5"/>
    <x v="1852"/>
    <x v="7"/>
    <x v="0"/>
    <x v="2517"/>
  </r>
  <r>
    <x v="0"/>
    <x v="0"/>
    <x v="0"/>
    <x v="147"/>
    <x v="15"/>
    <x v="187"/>
    <x v="3"/>
    <x v="0"/>
    <x v="5"/>
    <x v="2308"/>
    <x v="4"/>
    <x v="0"/>
    <x v="2518"/>
  </r>
  <r>
    <x v="3"/>
    <x v="1"/>
    <x v="0"/>
    <x v="47"/>
    <x v="31"/>
    <x v="117"/>
    <x v="3"/>
    <x v="1"/>
    <x v="4"/>
    <x v="2309"/>
    <x v="1"/>
    <x v="0"/>
    <x v="2519"/>
  </r>
  <r>
    <x v="1"/>
    <x v="0"/>
    <x v="0"/>
    <x v="298"/>
    <x v="44"/>
    <x v="374"/>
    <x v="2"/>
    <x v="1"/>
    <x v="2"/>
    <x v="2310"/>
    <x v="3"/>
    <x v="0"/>
    <x v="2520"/>
  </r>
  <r>
    <x v="2"/>
    <x v="1"/>
    <x v="0"/>
    <x v="70"/>
    <x v="1"/>
    <x v="88"/>
    <x v="1"/>
    <x v="0"/>
    <x v="1"/>
    <x v="2311"/>
    <x v="4"/>
    <x v="2"/>
    <x v="2521"/>
  </r>
  <r>
    <x v="0"/>
    <x v="0"/>
    <x v="0"/>
    <x v="115"/>
    <x v="3"/>
    <x v="305"/>
    <x v="0"/>
    <x v="0"/>
    <x v="1"/>
    <x v="2241"/>
    <x v="0"/>
    <x v="2"/>
    <x v="2433"/>
  </r>
  <r>
    <x v="1"/>
    <x v="0"/>
    <x v="0"/>
    <x v="118"/>
    <x v="32"/>
    <x v="148"/>
    <x v="0"/>
    <x v="2"/>
    <x v="11"/>
    <x v="760"/>
    <x v="4"/>
    <x v="0"/>
    <x v="786"/>
  </r>
  <r>
    <x v="1"/>
    <x v="0"/>
    <x v="0"/>
    <x v="118"/>
    <x v="32"/>
    <x v="148"/>
    <x v="0"/>
    <x v="2"/>
    <x v="7"/>
    <x v="2216"/>
    <x v="1"/>
    <x v="0"/>
    <x v="2522"/>
  </r>
  <r>
    <x v="1"/>
    <x v="0"/>
    <x v="0"/>
    <x v="118"/>
    <x v="32"/>
    <x v="148"/>
    <x v="0"/>
    <x v="0"/>
    <x v="0"/>
    <x v="2312"/>
    <x v="6"/>
    <x v="0"/>
    <x v="2523"/>
  </r>
  <r>
    <x v="1"/>
    <x v="0"/>
    <x v="0"/>
    <x v="118"/>
    <x v="32"/>
    <x v="148"/>
    <x v="0"/>
    <x v="1"/>
    <x v="10"/>
    <x v="2313"/>
    <x v="3"/>
    <x v="0"/>
    <x v="2524"/>
  </r>
  <r>
    <x v="1"/>
    <x v="0"/>
    <x v="0"/>
    <x v="333"/>
    <x v="2"/>
    <x v="414"/>
    <x v="0"/>
    <x v="1"/>
    <x v="10"/>
    <x v="557"/>
    <x v="4"/>
    <x v="2"/>
    <x v="570"/>
  </r>
  <r>
    <x v="3"/>
    <x v="0"/>
    <x v="0"/>
    <x v="8"/>
    <x v="1"/>
    <x v="34"/>
    <x v="1"/>
    <x v="1"/>
    <x v="4"/>
    <x v="966"/>
    <x v="1"/>
    <x v="0"/>
    <x v="1007"/>
  </r>
  <r>
    <x v="3"/>
    <x v="0"/>
    <x v="0"/>
    <x v="8"/>
    <x v="1"/>
    <x v="34"/>
    <x v="1"/>
    <x v="1"/>
    <x v="9"/>
    <x v="2314"/>
    <x v="3"/>
    <x v="0"/>
    <x v="2525"/>
  </r>
  <r>
    <x v="3"/>
    <x v="0"/>
    <x v="0"/>
    <x v="8"/>
    <x v="1"/>
    <x v="34"/>
    <x v="1"/>
    <x v="1"/>
    <x v="6"/>
    <x v="423"/>
    <x v="1"/>
    <x v="0"/>
    <x v="436"/>
  </r>
  <r>
    <x v="3"/>
    <x v="0"/>
    <x v="0"/>
    <x v="8"/>
    <x v="1"/>
    <x v="34"/>
    <x v="1"/>
    <x v="1"/>
    <x v="14"/>
    <x v="1043"/>
    <x v="4"/>
    <x v="0"/>
    <x v="2526"/>
  </r>
  <r>
    <x v="0"/>
    <x v="0"/>
    <x v="0"/>
    <x v="167"/>
    <x v="24"/>
    <x v="213"/>
    <x v="3"/>
    <x v="1"/>
    <x v="14"/>
    <x v="2315"/>
    <x v="2"/>
    <x v="2"/>
    <x v="2527"/>
  </r>
  <r>
    <x v="0"/>
    <x v="0"/>
    <x v="0"/>
    <x v="167"/>
    <x v="24"/>
    <x v="213"/>
    <x v="3"/>
    <x v="1"/>
    <x v="4"/>
    <x v="2316"/>
    <x v="1"/>
    <x v="2"/>
    <x v="2528"/>
  </r>
  <r>
    <x v="1"/>
    <x v="0"/>
    <x v="0"/>
    <x v="84"/>
    <x v="2"/>
    <x v="104"/>
    <x v="0"/>
    <x v="0"/>
    <x v="5"/>
    <x v="1217"/>
    <x v="0"/>
    <x v="2"/>
    <x v="2529"/>
  </r>
  <r>
    <x v="1"/>
    <x v="1"/>
    <x v="0"/>
    <x v="93"/>
    <x v="16"/>
    <x v="115"/>
    <x v="1"/>
    <x v="1"/>
    <x v="10"/>
    <x v="1339"/>
    <x v="1"/>
    <x v="2"/>
    <x v="1403"/>
  </r>
  <r>
    <x v="1"/>
    <x v="1"/>
    <x v="0"/>
    <x v="93"/>
    <x v="16"/>
    <x v="115"/>
    <x v="1"/>
    <x v="0"/>
    <x v="1"/>
    <x v="2317"/>
    <x v="1"/>
    <x v="2"/>
    <x v="2530"/>
  </r>
  <r>
    <x v="1"/>
    <x v="0"/>
    <x v="0"/>
    <x v="1"/>
    <x v="1"/>
    <x v="1"/>
    <x v="1"/>
    <x v="1"/>
    <x v="6"/>
    <x v="2318"/>
    <x v="7"/>
    <x v="0"/>
    <x v="2531"/>
  </r>
  <r>
    <x v="1"/>
    <x v="0"/>
    <x v="0"/>
    <x v="70"/>
    <x v="1"/>
    <x v="188"/>
    <x v="1"/>
    <x v="1"/>
    <x v="4"/>
    <x v="2319"/>
    <x v="8"/>
    <x v="0"/>
    <x v="2532"/>
  </r>
  <r>
    <x v="2"/>
    <x v="0"/>
    <x v="0"/>
    <x v="20"/>
    <x v="15"/>
    <x v="45"/>
    <x v="3"/>
    <x v="1"/>
    <x v="13"/>
    <x v="2320"/>
    <x v="1"/>
    <x v="0"/>
    <x v="2533"/>
  </r>
  <r>
    <x v="0"/>
    <x v="0"/>
    <x v="0"/>
    <x v="70"/>
    <x v="1"/>
    <x v="88"/>
    <x v="1"/>
    <x v="0"/>
    <x v="1"/>
    <x v="2321"/>
    <x v="0"/>
    <x v="2"/>
    <x v="2534"/>
  </r>
  <r>
    <x v="0"/>
    <x v="0"/>
    <x v="0"/>
    <x v="70"/>
    <x v="1"/>
    <x v="88"/>
    <x v="1"/>
    <x v="0"/>
    <x v="1"/>
    <x v="2322"/>
    <x v="3"/>
    <x v="2"/>
    <x v="2535"/>
  </r>
  <r>
    <x v="1"/>
    <x v="2"/>
    <x v="0"/>
    <x v="58"/>
    <x v="30"/>
    <x v="73"/>
    <x v="3"/>
    <x v="1"/>
    <x v="12"/>
    <x v="2323"/>
    <x v="0"/>
    <x v="0"/>
    <x v="2536"/>
  </r>
  <r>
    <x v="1"/>
    <x v="2"/>
    <x v="0"/>
    <x v="58"/>
    <x v="30"/>
    <x v="73"/>
    <x v="3"/>
    <x v="1"/>
    <x v="6"/>
    <x v="2324"/>
    <x v="0"/>
    <x v="0"/>
    <x v="2537"/>
  </r>
  <r>
    <x v="1"/>
    <x v="2"/>
    <x v="0"/>
    <x v="58"/>
    <x v="30"/>
    <x v="73"/>
    <x v="3"/>
    <x v="2"/>
    <x v="11"/>
    <x v="2325"/>
    <x v="1"/>
    <x v="0"/>
    <x v="2538"/>
  </r>
  <r>
    <x v="0"/>
    <x v="2"/>
    <x v="0"/>
    <x v="334"/>
    <x v="30"/>
    <x v="415"/>
    <x v="3"/>
    <x v="1"/>
    <x v="8"/>
    <x v="2326"/>
    <x v="5"/>
    <x v="0"/>
    <x v="2539"/>
  </r>
  <r>
    <x v="0"/>
    <x v="2"/>
    <x v="0"/>
    <x v="334"/>
    <x v="30"/>
    <x v="415"/>
    <x v="3"/>
    <x v="1"/>
    <x v="14"/>
    <x v="1048"/>
    <x v="1"/>
    <x v="0"/>
    <x v="1092"/>
  </r>
  <r>
    <x v="1"/>
    <x v="0"/>
    <x v="0"/>
    <x v="318"/>
    <x v="10"/>
    <x v="396"/>
    <x v="2"/>
    <x v="1"/>
    <x v="8"/>
    <x v="2327"/>
    <x v="2"/>
    <x v="3"/>
    <x v="2540"/>
  </r>
  <r>
    <x v="0"/>
    <x v="0"/>
    <x v="0"/>
    <x v="8"/>
    <x v="1"/>
    <x v="94"/>
    <x v="1"/>
    <x v="0"/>
    <x v="5"/>
    <x v="2328"/>
    <x v="4"/>
    <x v="0"/>
    <x v="2541"/>
  </r>
  <r>
    <x v="1"/>
    <x v="0"/>
    <x v="0"/>
    <x v="8"/>
    <x v="1"/>
    <x v="34"/>
    <x v="1"/>
    <x v="1"/>
    <x v="8"/>
    <x v="732"/>
    <x v="0"/>
    <x v="2"/>
    <x v="754"/>
  </r>
  <r>
    <x v="1"/>
    <x v="0"/>
    <x v="0"/>
    <x v="228"/>
    <x v="16"/>
    <x v="285"/>
    <x v="1"/>
    <x v="0"/>
    <x v="1"/>
    <x v="2329"/>
    <x v="2"/>
    <x v="2"/>
    <x v="2542"/>
  </r>
  <r>
    <x v="2"/>
    <x v="0"/>
    <x v="0"/>
    <x v="1"/>
    <x v="1"/>
    <x v="141"/>
    <x v="1"/>
    <x v="1"/>
    <x v="6"/>
    <x v="153"/>
    <x v="1"/>
    <x v="0"/>
    <x v="155"/>
  </r>
  <r>
    <x v="2"/>
    <x v="0"/>
    <x v="0"/>
    <x v="1"/>
    <x v="1"/>
    <x v="141"/>
    <x v="1"/>
    <x v="1"/>
    <x v="10"/>
    <x v="91"/>
    <x v="0"/>
    <x v="0"/>
    <x v="91"/>
  </r>
  <r>
    <x v="2"/>
    <x v="0"/>
    <x v="0"/>
    <x v="1"/>
    <x v="1"/>
    <x v="141"/>
    <x v="1"/>
    <x v="1"/>
    <x v="10"/>
    <x v="56"/>
    <x v="2"/>
    <x v="0"/>
    <x v="56"/>
  </r>
  <r>
    <x v="1"/>
    <x v="1"/>
    <x v="0"/>
    <x v="4"/>
    <x v="4"/>
    <x v="59"/>
    <x v="1"/>
    <x v="1"/>
    <x v="10"/>
    <x v="2330"/>
    <x v="2"/>
    <x v="0"/>
    <x v="2543"/>
  </r>
  <r>
    <x v="0"/>
    <x v="0"/>
    <x v="0"/>
    <x v="335"/>
    <x v="28"/>
    <x v="416"/>
    <x v="0"/>
    <x v="0"/>
    <x v="1"/>
    <x v="2331"/>
    <x v="0"/>
    <x v="0"/>
    <x v="2544"/>
  </r>
  <r>
    <x v="0"/>
    <x v="0"/>
    <x v="0"/>
    <x v="335"/>
    <x v="28"/>
    <x v="416"/>
    <x v="0"/>
    <x v="1"/>
    <x v="8"/>
    <x v="1444"/>
    <x v="1"/>
    <x v="0"/>
    <x v="2545"/>
  </r>
  <r>
    <x v="1"/>
    <x v="1"/>
    <x v="0"/>
    <x v="30"/>
    <x v="15"/>
    <x v="144"/>
    <x v="3"/>
    <x v="1"/>
    <x v="10"/>
    <x v="1049"/>
    <x v="0"/>
    <x v="0"/>
    <x v="1290"/>
  </r>
  <r>
    <x v="1"/>
    <x v="1"/>
    <x v="0"/>
    <x v="30"/>
    <x v="15"/>
    <x v="144"/>
    <x v="3"/>
    <x v="1"/>
    <x v="10"/>
    <x v="1579"/>
    <x v="2"/>
    <x v="0"/>
    <x v="1678"/>
  </r>
  <r>
    <x v="1"/>
    <x v="1"/>
    <x v="0"/>
    <x v="30"/>
    <x v="15"/>
    <x v="144"/>
    <x v="3"/>
    <x v="0"/>
    <x v="5"/>
    <x v="2332"/>
    <x v="10"/>
    <x v="0"/>
    <x v="1415"/>
  </r>
  <r>
    <x v="1"/>
    <x v="1"/>
    <x v="0"/>
    <x v="30"/>
    <x v="15"/>
    <x v="144"/>
    <x v="3"/>
    <x v="2"/>
    <x v="7"/>
    <x v="1197"/>
    <x v="1"/>
    <x v="0"/>
    <x v="2546"/>
  </r>
  <r>
    <x v="1"/>
    <x v="0"/>
    <x v="0"/>
    <x v="85"/>
    <x v="15"/>
    <x v="254"/>
    <x v="3"/>
    <x v="1"/>
    <x v="6"/>
    <x v="2333"/>
    <x v="2"/>
    <x v="0"/>
    <x v="2547"/>
  </r>
  <r>
    <x v="1"/>
    <x v="1"/>
    <x v="0"/>
    <x v="35"/>
    <x v="3"/>
    <x v="43"/>
    <x v="0"/>
    <x v="2"/>
    <x v="16"/>
    <x v="2334"/>
    <x v="4"/>
    <x v="2"/>
    <x v="2548"/>
  </r>
  <r>
    <x v="1"/>
    <x v="0"/>
    <x v="0"/>
    <x v="12"/>
    <x v="5"/>
    <x v="66"/>
    <x v="2"/>
    <x v="0"/>
    <x v="1"/>
    <x v="2335"/>
    <x v="0"/>
    <x v="4"/>
    <x v="2549"/>
  </r>
  <r>
    <x v="1"/>
    <x v="0"/>
    <x v="0"/>
    <x v="20"/>
    <x v="15"/>
    <x v="45"/>
    <x v="3"/>
    <x v="2"/>
    <x v="16"/>
    <x v="1973"/>
    <x v="0"/>
    <x v="2"/>
    <x v="2127"/>
  </r>
  <r>
    <x v="1"/>
    <x v="0"/>
    <x v="0"/>
    <x v="20"/>
    <x v="15"/>
    <x v="45"/>
    <x v="3"/>
    <x v="1"/>
    <x v="2"/>
    <x v="2336"/>
    <x v="4"/>
    <x v="0"/>
    <x v="2550"/>
  </r>
  <r>
    <x v="1"/>
    <x v="2"/>
    <x v="0"/>
    <x v="38"/>
    <x v="32"/>
    <x v="112"/>
    <x v="0"/>
    <x v="1"/>
    <x v="10"/>
    <x v="2337"/>
    <x v="3"/>
    <x v="0"/>
    <x v="2551"/>
  </r>
  <r>
    <x v="1"/>
    <x v="0"/>
    <x v="0"/>
    <x v="22"/>
    <x v="10"/>
    <x v="26"/>
    <x v="2"/>
    <x v="1"/>
    <x v="10"/>
    <x v="1062"/>
    <x v="2"/>
    <x v="2"/>
    <x v="2552"/>
  </r>
  <r>
    <x v="1"/>
    <x v="1"/>
    <x v="0"/>
    <x v="336"/>
    <x v="10"/>
    <x v="417"/>
    <x v="2"/>
    <x v="1"/>
    <x v="10"/>
    <x v="2338"/>
    <x v="3"/>
    <x v="2"/>
    <x v="2553"/>
  </r>
  <r>
    <x v="1"/>
    <x v="1"/>
    <x v="0"/>
    <x v="336"/>
    <x v="10"/>
    <x v="417"/>
    <x v="2"/>
    <x v="0"/>
    <x v="1"/>
    <x v="2339"/>
    <x v="1"/>
    <x v="4"/>
    <x v="2554"/>
  </r>
  <r>
    <x v="1"/>
    <x v="2"/>
    <x v="0"/>
    <x v="4"/>
    <x v="4"/>
    <x v="60"/>
    <x v="1"/>
    <x v="1"/>
    <x v="4"/>
    <x v="2340"/>
    <x v="0"/>
    <x v="0"/>
    <x v="2555"/>
  </r>
  <r>
    <x v="1"/>
    <x v="0"/>
    <x v="0"/>
    <x v="16"/>
    <x v="11"/>
    <x v="19"/>
    <x v="2"/>
    <x v="1"/>
    <x v="10"/>
    <x v="18"/>
    <x v="0"/>
    <x v="0"/>
    <x v="1588"/>
  </r>
  <r>
    <x v="1"/>
    <x v="0"/>
    <x v="0"/>
    <x v="16"/>
    <x v="11"/>
    <x v="19"/>
    <x v="2"/>
    <x v="1"/>
    <x v="4"/>
    <x v="2341"/>
    <x v="2"/>
    <x v="0"/>
    <x v="2556"/>
  </r>
  <r>
    <x v="1"/>
    <x v="0"/>
    <x v="0"/>
    <x v="16"/>
    <x v="11"/>
    <x v="19"/>
    <x v="2"/>
    <x v="1"/>
    <x v="2"/>
    <x v="1801"/>
    <x v="1"/>
    <x v="0"/>
    <x v="2557"/>
  </r>
  <r>
    <x v="1"/>
    <x v="0"/>
    <x v="0"/>
    <x v="4"/>
    <x v="4"/>
    <x v="5"/>
    <x v="1"/>
    <x v="1"/>
    <x v="13"/>
    <x v="2156"/>
    <x v="1"/>
    <x v="0"/>
    <x v="2558"/>
  </r>
  <r>
    <x v="1"/>
    <x v="0"/>
    <x v="0"/>
    <x v="197"/>
    <x v="2"/>
    <x v="248"/>
    <x v="0"/>
    <x v="1"/>
    <x v="9"/>
    <x v="2342"/>
    <x v="4"/>
    <x v="2"/>
    <x v="2559"/>
  </r>
  <r>
    <x v="1"/>
    <x v="0"/>
    <x v="0"/>
    <x v="337"/>
    <x v="15"/>
    <x v="418"/>
    <x v="3"/>
    <x v="1"/>
    <x v="12"/>
    <x v="1399"/>
    <x v="2"/>
    <x v="0"/>
    <x v="2560"/>
  </r>
  <r>
    <x v="1"/>
    <x v="0"/>
    <x v="0"/>
    <x v="337"/>
    <x v="15"/>
    <x v="418"/>
    <x v="3"/>
    <x v="1"/>
    <x v="6"/>
    <x v="762"/>
    <x v="4"/>
    <x v="0"/>
    <x v="1482"/>
  </r>
  <r>
    <x v="1"/>
    <x v="0"/>
    <x v="0"/>
    <x v="337"/>
    <x v="15"/>
    <x v="418"/>
    <x v="3"/>
    <x v="1"/>
    <x v="8"/>
    <x v="2343"/>
    <x v="1"/>
    <x v="2"/>
    <x v="2561"/>
  </r>
  <r>
    <x v="0"/>
    <x v="0"/>
    <x v="0"/>
    <x v="338"/>
    <x v="14"/>
    <x v="419"/>
    <x v="2"/>
    <x v="2"/>
    <x v="7"/>
    <x v="2344"/>
    <x v="1"/>
    <x v="0"/>
    <x v="2562"/>
  </r>
  <r>
    <x v="0"/>
    <x v="0"/>
    <x v="0"/>
    <x v="338"/>
    <x v="14"/>
    <x v="419"/>
    <x v="2"/>
    <x v="1"/>
    <x v="8"/>
    <x v="2345"/>
    <x v="0"/>
    <x v="0"/>
    <x v="2563"/>
  </r>
  <r>
    <x v="0"/>
    <x v="0"/>
    <x v="0"/>
    <x v="338"/>
    <x v="14"/>
    <x v="419"/>
    <x v="2"/>
    <x v="2"/>
    <x v="7"/>
    <x v="1259"/>
    <x v="4"/>
    <x v="0"/>
    <x v="2564"/>
  </r>
  <r>
    <x v="2"/>
    <x v="0"/>
    <x v="0"/>
    <x v="61"/>
    <x v="5"/>
    <x v="77"/>
    <x v="2"/>
    <x v="1"/>
    <x v="6"/>
    <x v="2346"/>
    <x v="7"/>
    <x v="2"/>
    <x v="2565"/>
  </r>
  <r>
    <x v="3"/>
    <x v="1"/>
    <x v="0"/>
    <x v="10"/>
    <x v="9"/>
    <x v="11"/>
    <x v="3"/>
    <x v="1"/>
    <x v="13"/>
    <x v="2347"/>
    <x v="2"/>
    <x v="2"/>
    <x v="2566"/>
  </r>
  <r>
    <x v="3"/>
    <x v="1"/>
    <x v="0"/>
    <x v="10"/>
    <x v="9"/>
    <x v="11"/>
    <x v="3"/>
    <x v="0"/>
    <x v="5"/>
    <x v="322"/>
    <x v="0"/>
    <x v="2"/>
    <x v="2567"/>
  </r>
  <r>
    <x v="3"/>
    <x v="1"/>
    <x v="0"/>
    <x v="10"/>
    <x v="9"/>
    <x v="11"/>
    <x v="3"/>
    <x v="0"/>
    <x v="5"/>
    <x v="2348"/>
    <x v="3"/>
    <x v="2"/>
    <x v="2568"/>
  </r>
  <r>
    <x v="3"/>
    <x v="0"/>
    <x v="0"/>
    <x v="8"/>
    <x v="1"/>
    <x v="9"/>
    <x v="1"/>
    <x v="1"/>
    <x v="4"/>
    <x v="2349"/>
    <x v="0"/>
    <x v="0"/>
    <x v="2569"/>
  </r>
  <r>
    <x v="0"/>
    <x v="2"/>
    <x v="0"/>
    <x v="89"/>
    <x v="5"/>
    <x v="110"/>
    <x v="2"/>
    <x v="1"/>
    <x v="8"/>
    <x v="2350"/>
    <x v="1"/>
    <x v="3"/>
    <x v="2570"/>
  </r>
  <r>
    <x v="1"/>
    <x v="1"/>
    <x v="0"/>
    <x v="66"/>
    <x v="12"/>
    <x v="151"/>
    <x v="2"/>
    <x v="1"/>
    <x v="13"/>
    <x v="2351"/>
    <x v="7"/>
    <x v="0"/>
    <x v="2571"/>
  </r>
  <r>
    <x v="2"/>
    <x v="0"/>
    <x v="0"/>
    <x v="232"/>
    <x v="15"/>
    <x v="289"/>
    <x v="3"/>
    <x v="1"/>
    <x v="9"/>
    <x v="189"/>
    <x v="7"/>
    <x v="0"/>
    <x v="2572"/>
  </r>
  <r>
    <x v="2"/>
    <x v="0"/>
    <x v="0"/>
    <x v="232"/>
    <x v="15"/>
    <x v="289"/>
    <x v="3"/>
    <x v="0"/>
    <x v="5"/>
    <x v="2352"/>
    <x v="7"/>
    <x v="0"/>
    <x v="2573"/>
  </r>
  <r>
    <x v="0"/>
    <x v="0"/>
    <x v="0"/>
    <x v="38"/>
    <x v="32"/>
    <x v="112"/>
    <x v="0"/>
    <x v="0"/>
    <x v="5"/>
    <x v="605"/>
    <x v="1"/>
    <x v="0"/>
    <x v="2574"/>
  </r>
  <r>
    <x v="1"/>
    <x v="0"/>
    <x v="0"/>
    <x v="339"/>
    <x v="11"/>
    <x v="420"/>
    <x v="2"/>
    <x v="1"/>
    <x v="6"/>
    <x v="874"/>
    <x v="1"/>
    <x v="0"/>
    <x v="1028"/>
  </r>
  <r>
    <x v="1"/>
    <x v="2"/>
    <x v="0"/>
    <x v="140"/>
    <x v="3"/>
    <x v="179"/>
    <x v="0"/>
    <x v="1"/>
    <x v="8"/>
    <x v="2353"/>
    <x v="4"/>
    <x v="6"/>
    <x v="2575"/>
  </r>
  <r>
    <x v="1"/>
    <x v="2"/>
    <x v="0"/>
    <x v="63"/>
    <x v="12"/>
    <x v="80"/>
    <x v="2"/>
    <x v="0"/>
    <x v="5"/>
    <x v="2354"/>
    <x v="4"/>
    <x v="0"/>
    <x v="1087"/>
  </r>
  <r>
    <x v="3"/>
    <x v="0"/>
    <x v="0"/>
    <x v="8"/>
    <x v="1"/>
    <x v="9"/>
    <x v="1"/>
    <x v="1"/>
    <x v="8"/>
    <x v="2124"/>
    <x v="0"/>
    <x v="2"/>
    <x v="2576"/>
  </r>
  <r>
    <x v="3"/>
    <x v="0"/>
    <x v="0"/>
    <x v="8"/>
    <x v="1"/>
    <x v="9"/>
    <x v="1"/>
    <x v="1"/>
    <x v="8"/>
    <x v="6"/>
    <x v="0"/>
    <x v="2"/>
    <x v="2577"/>
  </r>
  <r>
    <x v="3"/>
    <x v="0"/>
    <x v="0"/>
    <x v="8"/>
    <x v="1"/>
    <x v="9"/>
    <x v="1"/>
    <x v="0"/>
    <x v="1"/>
    <x v="2355"/>
    <x v="7"/>
    <x v="2"/>
    <x v="2578"/>
  </r>
  <r>
    <x v="1"/>
    <x v="0"/>
    <x v="0"/>
    <x v="4"/>
    <x v="4"/>
    <x v="59"/>
    <x v="1"/>
    <x v="2"/>
    <x v="7"/>
    <x v="2356"/>
    <x v="7"/>
    <x v="2"/>
    <x v="2579"/>
  </r>
  <r>
    <x v="1"/>
    <x v="0"/>
    <x v="0"/>
    <x v="4"/>
    <x v="4"/>
    <x v="59"/>
    <x v="1"/>
    <x v="2"/>
    <x v="7"/>
    <x v="2087"/>
    <x v="1"/>
    <x v="2"/>
    <x v="2580"/>
  </r>
  <r>
    <x v="1"/>
    <x v="0"/>
    <x v="0"/>
    <x v="4"/>
    <x v="4"/>
    <x v="59"/>
    <x v="1"/>
    <x v="1"/>
    <x v="12"/>
    <x v="2357"/>
    <x v="7"/>
    <x v="0"/>
    <x v="2581"/>
  </r>
  <r>
    <x v="1"/>
    <x v="0"/>
    <x v="0"/>
    <x v="4"/>
    <x v="4"/>
    <x v="59"/>
    <x v="1"/>
    <x v="1"/>
    <x v="8"/>
    <x v="2358"/>
    <x v="3"/>
    <x v="2"/>
    <x v="2582"/>
  </r>
  <r>
    <x v="1"/>
    <x v="0"/>
    <x v="0"/>
    <x v="4"/>
    <x v="4"/>
    <x v="59"/>
    <x v="1"/>
    <x v="1"/>
    <x v="10"/>
    <x v="2359"/>
    <x v="3"/>
    <x v="0"/>
    <x v="2583"/>
  </r>
  <r>
    <x v="1"/>
    <x v="0"/>
    <x v="0"/>
    <x v="4"/>
    <x v="4"/>
    <x v="59"/>
    <x v="1"/>
    <x v="1"/>
    <x v="10"/>
    <x v="2360"/>
    <x v="2"/>
    <x v="0"/>
    <x v="2584"/>
  </r>
  <r>
    <x v="1"/>
    <x v="0"/>
    <x v="0"/>
    <x v="4"/>
    <x v="4"/>
    <x v="59"/>
    <x v="1"/>
    <x v="1"/>
    <x v="8"/>
    <x v="672"/>
    <x v="1"/>
    <x v="2"/>
    <x v="688"/>
  </r>
  <r>
    <x v="1"/>
    <x v="1"/>
    <x v="0"/>
    <x v="158"/>
    <x v="6"/>
    <x v="201"/>
    <x v="2"/>
    <x v="0"/>
    <x v="1"/>
    <x v="2361"/>
    <x v="7"/>
    <x v="0"/>
    <x v="2585"/>
  </r>
  <r>
    <x v="1"/>
    <x v="1"/>
    <x v="0"/>
    <x v="158"/>
    <x v="6"/>
    <x v="201"/>
    <x v="2"/>
    <x v="0"/>
    <x v="1"/>
    <x v="2362"/>
    <x v="3"/>
    <x v="0"/>
    <x v="2586"/>
  </r>
  <r>
    <x v="1"/>
    <x v="1"/>
    <x v="0"/>
    <x v="158"/>
    <x v="6"/>
    <x v="201"/>
    <x v="2"/>
    <x v="0"/>
    <x v="1"/>
    <x v="2363"/>
    <x v="1"/>
    <x v="0"/>
    <x v="2587"/>
  </r>
  <r>
    <x v="1"/>
    <x v="0"/>
    <x v="0"/>
    <x v="1"/>
    <x v="1"/>
    <x v="13"/>
    <x v="1"/>
    <x v="1"/>
    <x v="4"/>
    <x v="2364"/>
    <x v="6"/>
    <x v="0"/>
    <x v="2588"/>
  </r>
  <r>
    <x v="1"/>
    <x v="0"/>
    <x v="0"/>
    <x v="1"/>
    <x v="1"/>
    <x v="13"/>
    <x v="1"/>
    <x v="0"/>
    <x v="5"/>
    <x v="2365"/>
    <x v="7"/>
    <x v="0"/>
    <x v="2589"/>
  </r>
  <r>
    <x v="2"/>
    <x v="0"/>
    <x v="0"/>
    <x v="8"/>
    <x v="1"/>
    <x v="34"/>
    <x v="1"/>
    <x v="0"/>
    <x v="5"/>
    <x v="2366"/>
    <x v="3"/>
    <x v="0"/>
    <x v="2590"/>
  </r>
  <r>
    <x v="1"/>
    <x v="2"/>
    <x v="0"/>
    <x v="70"/>
    <x v="1"/>
    <x v="142"/>
    <x v="1"/>
    <x v="0"/>
    <x v="5"/>
    <x v="607"/>
    <x v="1"/>
    <x v="0"/>
    <x v="2591"/>
  </r>
  <r>
    <x v="1"/>
    <x v="2"/>
    <x v="0"/>
    <x v="70"/>
    <x v="1"/>
    <x v="142"/>
    <x v="1"/>
    <x v="1"/>
    <x v="8"/>
    <x v="643"/>
    <x v="9"/>
    <x v="2"/>
    <x v="2592"/>
  </r>
  <r>
    <x v="1"/>
    <x v="2"/>
    <x v="0"/>
    <x v="70"/>
    <x v="1"/>
    <x v="142"/>
    <x v="1"/>
    <x v="1"/>
    <x v="12"/>
    <x v="2367"/>
    <x v="2"/>
    <x v="0"/>
    <x v="2593"/>
  </r>
  <r>
    <x v="3"/>
    <x v="2"/>
    <x v="0"/>
    <x v="220"/>
    <x v="16"/>
    <x v="275"/>
    <x v="1"/>
    <x v="2"/>
    <x v="11"/>
    <x v="2368"/>
    <x v="4"/>
    <x v="2"/>
    <x v="2594"/>
  </r>
  <r>
    <x v="3"/>
    <x v="2"/>
    <x v="0"/>
    <x v="220"/>
    <x v="16"/>
    <x v="275"/>
    <x v="1"/>
    <x v="1"/>
    <x v="10"/>
    <x v="1062"/>
    <x v="2"/>
    <x v="2"/>
    <x v="2552"/>
  </r>
  <r>
    <x v="3"/>
    <x v="2"/>
    <x v="0"/>
    <x v="220"/>
    <x v="16"/>
    <x v="275"/>
    <x v="1"/>
    <x v="0"/>
    <x v="1"/>
    <x v="2369"/>
    <x v="0"/>
    <x v="2"/>
    <x v="2595"/>
  </r>
  <r>
    <x v="3"/>
    <x v="2"/>
    <x v="0"/>
    <x v="220"/>
    <x v="16"/>
    <x v="275"/>
    <x v="1"/>
    <x v="0"/>
    <x v="5"/>
    <x v="391"/>
    <x v="0"/>
    <x v="2"/>
    <x v="2596"/>
  </r>
  <r>
    <x v="3"/>
    <x v="2"/>
    <x v="0"/>
    <x v="220"/>
    <x v="16"/>
    <x v="275"/>
    <x v="1"/>
    <x v="2"/>
    <x v="7"/>
    <x v="1054"/>
    <x v="0"/>
    <x v="2"/>
    <x v="1099"/>
  </r>
  <r>
    <x v="3"/>
    <x v="2"/>
    <x v="0"/>
    <x v="220"/>
    <x v="16"/>
    <x v="275"/>
    <x v="1"/>
    <x v="2"/>
    <x v="7"/>
    <x v="2370"/>
    <x v="0"/>
    <x v="2"/>
    <x v="2597"/>
  </r>
  <r>
    <x v="1"/>
    <x v="1"/>
    <x v="0"/>
    <x v="20"/>
    <x v="15"/>
    <x v="45"/>
    <x v="3"/>
    <x v="2"/>
    <x v="7"/>
    <x v="1346"/>
    <x v="7"/>
    <x v="0"/>
    <x v="1409"/>
  </r>
  <r>
    <x v="1"/>
    <x v="2"/>
    <x v="0"/>
    <x v="232"/>
    <x v="15"/>
    <x v="289"/>
    <x v="3"/>
    <x v="0"/>
    <x v="1"/>
    <x v="2371"/>
    <x v="1"/>
    <x v="9"/>
    <x v="2598"/>
  </r>
  <r>
    <x v="1"/>
    <x v="0"/>
    <x v="0"/>
    <x v="24"/>
    <x v="24"/>
    <x v="157"/>
    <x v="3"/>
    <x v="1"/>
    <x v="8"/>
    <x v="2372"/>
    <x v="7"/>
    <x v="6"/>
    <x v="2599"/>
  </r>
  <r>
    <x v="1"/>
    <x v="0"/>
    <x v="0"/>
    <x v="1"/>
    <x v="1"/>
    <x v="3"/>
    <x v="1"/>
    <x v="1"/>
    <x v="8"/>
    <x v="950"/>
    <x v="4"/>
    <x v="2"/>
    <x v="989"/>
  </r>
  <r>
    <x v="1"/>
    <x v="0"/>
    <x v="0"/>
    <x v="1"/>
    <x v="1"/>
    <x v="3"/>
    <x v="1"/>
    <x v="1"/>
    <x v="13"/>
    <x v="1931"/>
    <x v="4"/>
    <x v="0"/>
    <x v="2600"/>
  </r>
  <r>
    <x v="1"/>
    <x v="2"/>
    <x v="0"/>
    <x v="4"/>
    <x v="4"/>
    <x v="60"/>
    <x v="1"/>
    <x v="1"/>
    <x v="10"/>
    <x v="2373"/>
    <x v="1"/>
    <x v="0"/>
    <x v="1893"/>
  </r>
  <r>
    <x v="1"/>
    <x v="2"/>
    <x v="0"/>
    <x v="4"/>
    <x v="4"/>
    <x v="60"/>
    <x v="1"/>
    <x v="1"/>
    <x v="2"/>
    <x v="2374"/>
    <x v="8"/>
    <x v="0"/>
    <x v="2601"/>
  </r>
  <r>
    <x v="0"/>
    <x v="1"/>
    <x v="0"/>
    <x v="147"/>
    <x v="1"/>
    <x v="218"/>
    <x v="1"/>
    <x v="0"/>
    <x v="1"/>
    <x v="2375"/>
    <x v="0"/>
    <x v="2"/>
    <x v="2602"/>
  </r>
  <r>
    <x v="0"/>
    <x v="1"/>
    <x v="0"/>
    <x v="147"/>
    <x v="1"/>
    <x v="218"/>
    <x v="1"/>
    <x v="0"/>
    <x v="1"/>
    <x v="2376"/>
    <x v="0"/>
    <x v="2"/>
    <x v="2603"/>
  </r>
  <r>
    <x v="0"/>
    <x v="1"/>
    <x v="0"/>
    <x v="147"/>
    <x v="1"/>
    <x v="218"/>
    <x v="1"/>
    <x v="1"/>
    <x v="8"/>
    <x v="1867"/>
    <x v="2"/>
    <x v="2"/>
    <x v="2604"/>
  </r>
  <r>
    <x v="0"/>
    <x v="1"/>
    <x v="0"/>
    <x v="147"/>
    <x v="1"/>
    <x v="218"/>
    <x v="1"/>
    <x v="0"/>
    <x v="5"/>
    <x v="1623"/>
    <x v="0"/>
    <x v="0"/>
    <x v="2605"/>
  </r>
  <r>
    <x v="1"/>
    <x v="0"/>
    <x v="0"/>
    <x v="242"/>
    <x v="10"/>
    <x v="300"/>
    <x v="2"/>
    <x v="0"/>
    <x v="5"/>
    <x v="2377"/>
    <x v="5"/>
    <x v="7"/>
    <x v="2606"/>
  </r>
  <r>
    <x v="1"/>
    <x v="0"/>
    <x v="0"/>
    <x v="242"/>
    <x v="10"/>
    <x v="300"/>
    <x v="2"/>
    <x v="1"/>
    <x v="4"/>
    <x v="2378"/>
    <x v="4"/>
    <x v="2"/>
    <x v="2607"/>
  </r>
  <r>
    <x v="0"/>
    <x v="0"/>
    <x v="0"/>
    <x v="115"/>
    <x v="3"/>
    <x v="305"/>
    <x v="0"/>
    <x v="1"/>
    <x v="9"/>
    <x v="2379"/>
    <x v="1"/>
    <x v="2"/>
    <x v="2608"/>
  </r>
  <r>
    <x v="0"/>
    <x v="0"/>
    <x v="0"/>
    <x v="115"/>
    <x v="3"/>
    <x v="305"/>
    <x v="0"/>
    <x v="1"/>
    <x v="10"/>
    <x v="276"/>
    <x v="5"/>
    <x v="2"/>
    <x v="282"/>
  </r>
  <r>
    <x v="0"/>
    <x v="0"/>
    <x v="0"/>
    <x v="115"/>
    <x v="3"/>
    <x v="305"/>
    <x v="0"/>
    <x v="1"/>
    <x v="8"/>
    <x v="1333"/>
    <x v="8"/>
    <x v="6"/>
    <x v="2609"/>
  </r>
  <r>
    <x v="0"/>
    <x v="0"/>
    <x v="0"/>
    <x v="115"/>
    <x v="3"/>
    <x v="305"/>
    <x v="0"/>
    <x v="0"/>
    <x v="5"/>
    <x v="2380"/>
    <x v="0"/>
    <x v="2"/>
    <x v="2610"/>
  </r>
  <r>
    <x v="0"/>
    <x v="0"/>
    <x v="0"/>
    <x v="115"/>
    <x v="3"/>
    <x v="305"/>
    <x v="0"/>
    <x v="1"/>
    <x v="4"/>
    <x v="1764"/>
    <x v="4"/>
    <x v="2"/>
    <x v="2611"/>
  </r>
  <r>
    <x v="1"/>
    <x v="0"/>
    <x v="0"/>
    <x v="251"/>
    <x v="26"/>
    <x v="311"/>
    <x v="2"/>
    <x v="1"/>
    <x v="8"/>
    <x v="2381"/>
    <x v="2"/>
    <x v="0"/>
    <x v="2612"/>
  </r>
  <r>
    <x v="1"/>
    <x v="0"/>
    <x v="0"/>
    <x v="235"/>
    <x v="5"/>
    <x v="292"/>
    <x v="2"/>
    <x v="0"/>
    <x v="3"/>
    <x v="1289"/>
    <x v="0"/>
    <x v="4"/>
    <x v="1347"/>
  </r>
  <r>
    <x v="1"/>
    <x v="0"/>
    <x v="0"/>
    <x v="235"/>
    <x v="5"/>
    <x v="292"/>
    <x v="2"/>
    <x v="1"/>
    <x v="10"/>
    <x v="795"/>
    <x v="4"/>
    <x v="2"/>
    <x v="2613"/>
  </r>
  <r>
    <x v="3"/>
    <x v="1"/>
    <x v="0"/>
    <x v="10"/>
    <x v="9"/>
    <x v="105"/>
    <x v="3"/>
    <x v="0"/>
    <x v="1"/>
    <x v="2382"/>
    <x v="3"/>
    <x v="4"/>
    <x v="2614"/>
  </r>
  <r>
    <x v="0"/>
    <x v="0"/>
    <x v="0"/>
    <x v="30"/>
    <x v="15"/>
    <x v="144"/>
    <x v="3"/>
    <x v="1"/>
    <x v="4"/>
    <x v="2383"/>
    <x v="0"/>
    <x v="0"/>
    <x v="2615"/>
  </r>
  <r>
    <x v="0"/>
    <x v="0"/>
    <x v="0"/>
    <x v="340"/>
    <x v="20"/>
    <x v="421"/>
    <x v="0"/>
    <x v="0"/>
    <x v="1"/>
    <x v="2384"/>
    <x v="5"/>
    <x v="0"/>
    <x v="2616"/>
  </r>
  <r>
    <x v="1"/>
    <x v="0"/>
    <x v="0"/>
    <x v="10"/>
    <x v="9"/>
    <x v="63"/>
    <x v="3"/>
    <x v="1"/>
    <x v="10"/>
    <x v="557"/>
    <x v="4"/>
    <x v="2"/>
    <x v="570"/>
  </r>
  <r>
    <x v="1"/>
    <x v="0"/>
    <x v="0"/>
    <x v="10"/>
    <x v="9"/>
    <x v="63"/>
    <x v="3"/>
    <x v="0"/>
    <x v="5"/>
    <x v="2385"/>
    <x v="0"/>
    <x v="2"/>
    <x v="2617"/>
  </r>
  <r>
    <x v="1"/>
    <x v="0"/>
    <x v="0"/>
    <x v="4"/>
    <x v="4"/>
    <x v="60"/>
    <x v="1"/>
    <x v="0"/>
    <x v="1"/>
    <x v="2386"/>
    <x v="4"/>
    <x v="2"/>
    <x v="2618"/>
  </r>
  <r>
    <x v="1"/>
    <x v="0"/>
    <x v="0"/>
    <x v="4"/>
    <x v="4"/>
    <x v="60"/>
    <x v="1"/>
    <x v="1"/>
    <x v="8"/>
    <x v="2387"/>
    <x v="4"/>
    <x v="2"/>
    <x v="2619"/>
  </r>
  <r>
    <x v="0"/>
    <x v="0"/>
    <x v="0"/>
    <x v="24"/>
    <x v="21"/>
    <x v="329"/>
    <x v="1"/>
    <x v="1"/>
    <x v="4"/>
    <x v="351"/>
    <x v="1"/>
    <x v="2"/>
    <x v="362"/>
  </r>
  <r>
    <x v="0"/>
    <x v="0"/>
    <x v="0"/>
    <x v="24"/>
    <x v="21"/>
    <x v="329"/>
    <x v="1"/>
    <x v="0"/>
    <x v="3"/>
    <x v="2388"/>
    <x v="7"/>
    <x v="5"/>
    <x v="2620"/>
  </r>
  <r>
    <x v="1"/>
    <x v="2"/>
    <x v="0"/>
    <x v="38"/>
    <x v="32"/>
    <x v="112"/>
    <x v="0"/>
    <x v="0"/>
    <x v="5"/>
    <x v="1589"/>
    <x v="4"/>
    <x v="0"/>
    <x v="2621"/>
  </r>
  <r>
    <x v="1"/>
    <x v="2"/>
    <x v="0"/>
    <x v="38"/>
    <x v="32"/>
    <x v="112"/>
    <x v="0"/>
    <x v="1"/>
    <x v="10"/>
    <x v="2389"/>
    <x v="0"/>
    <x v="0"/>
    <x v="2622"/>
  </r>
  <r>
    <x v="1"/>
    <x v="2"/>
    <x v="0"/>
    <x v="38"/>
    <x v="32"/>
    <x v="112"/>
    <x v="0"/>
    <x v="1"/>
    <x v="4"/>
    <x v="2390"/>
    <x v="6"/>
    <x v="0"/>
    <x v="2623"/>
  </r>
  <r>
    <x v="0"/>
    <x v="1"/>
    <x v="0"/>
    <x v="1"/>
    <x v="1"/>
    <x v="3"/>
    <x v="1"/>
    <x v="2"/>
    <x v="11"/>
    <x v="2391"/>
    <x v="7"/>
    <x v="0"/>
    <x v="2624"/>
  </r>
  <r>
    <x v="0"/>
    <x v="1"/>
    <x v="0"/>
    <x v="1"/>
    <x v="1"/>
    <x v="3"/>
    <x v="1"/>
    <x v="1"/>
    <x v="8"/>
    <x v="2392"/>
    <x v="4"/>
    <x v="2"/>
    <x v="2625"/>
  </r>
  <r>
    <x v="0"/>
    <x v="1"/>
    <x v="0"/>
    <x v="1"/>
    <x v="1"/>
    <x v="3"/>
    <x v="1"/>
    <x v="1"/>
    <x v="4"/>
    <x v="465"/>
    <x v="2"/>
    <x v="0"/>
    <x v="479"/>
  </r>
  <r>
    <x v="0"/>
    <x v="1"/>
    <x v="0"/>
    <x v="1"/>
    <x v="1"/>
    <x v="3"/>
    <x v="1"/>
    <x v="1"/>
    <x v="8"/>
    <x v="2393"/>
    <x v="3"/>
    <x v="2"/>
    <x v="2626"/>
  </r>
  <r>
    <x v="1"/>
    <x v="1"/>
    <x v="0"/>
    <x v="20"/>
    <x v="15"/>
    <x v="23"/>
    <x v="3"/>
    <x v="1"/>
    <x v="9"/>
    <x v="635"/>
    <x v="1"/>
    <x v="0"/>
    <x v="650"/>
  </r>
  <r>
    <x v="1"/>
    <x v="0"/>
    <x v="0"/>
    <x v="66"/>
    <x v="12"/>
    <x v="83"/>
    <x v="2"/>
    <x v="1"/>
    <x v="8"/>
    <x v="1630"/>
    <x v="4"/>
    <x v="0"/>
    <x v="2627"/>
  </r>
  <r>
    <x v="0"/>
    <x v="0"/>
    <x v="0"/>
    <x v="280"/>
    <x v="1"/>
    <x v="351"/>
    <x v="1"/>
    <x v="1"/>
    <x v="8"/>
    <x v="2394"/>
    <x v="4"/>
    <x v="2"/>
    <x v="2628"/>
  </r>
  <r>
    <x v="1"/>
    <x v="0"/>
    <x v="0"/>
    <x v="42"/>
    <x v="16"/>
    <x v="51"/>
    <x v="1"/>
    <x v="1"/>
    <x v="4"/>
    <x v="2292"/>
    <x v="2"/>
    <x v="2"/>
    <x v="2498"/>
  </r>
  <r>
    <x v="1"/>
    <x v="0"/>
    <x v="0"/>
    <x v="10"/>
    <x v="9"/>
    <x v="74"/>
    <x v="3"/>
    <x v="1"/>
    <x v="12"/>
    <x v="1702"/>
    <x v="4"/>
    <x v="2"/>
    <x v="2629"/>
  </r>
  <r>
    <x v="1"/>
    <x v="0"/>
    <x v="0"/>
    <x v="10"/>
    <x v="9"/>
    <x v="74"/>
    <x v="3"/>
    <x v="0"/>
    <x v="5"/>
    <x v="2176"/>
    <x v="7"/>
    <x v="2"/>
    <x v="2630"/>
  </r>
  <r>
    <x v="1"/>
    <x v="0"/>
    <x v="0"/>
    <x v="10"/>
    <x v="9"/>
    <x v="74"/>
    <x v="3"/>
    <x v="2"/>
    <x v="11"/>
    <x v="1651"/>
    <x v="4"/>
    <x v="2"/>
    <x v="2631"/>
  </r>
  <r>
    <x v="1"/>
    <x v="0"/>
    <x v="0"/>
    <x v="10"/>
    <x v="9"/>
    <x v="74"/>
    <x v="3"/>
    <x v="2"/>
    <x v="15"/>
    <x v="2395"/>
    <x v="1"/>
    <x v="6"/>
    <x v="2632"/>
  </r>
  <r>
    <x v="1"/>
    <x v="0"/>
    <x v="0"/>
    <x v="10"/>
    <x v="9"/>
    <x v="74"/>
    <x v="3"/>
    <x v="1"/>
    <x v="9"/>
    <x v="2396"/>
    <x v="0"/>
    <x v="2"/>
    <x v="2633"/>
  </r>
  <r>
    <x v="1"/>
    <x v="0"/>
    <x v="0"/>
    <x v="10"/>
    <x v="9"/>
    <x v="74"/>
    <x v="3"/>
    <x v="1"/>
    <x v="8"/>
    <x v="2397"/>
    <x v="0"/>
    <x v="6"/>
    <x v="2634"/>
  </r>
  <r>
    <x v="1"/>
    <x v="2"/>
    <x v="0"/>
    <x v="341"/>
    <x v="12"/>
    <x v="422"/>
    <x v="2"/>
    <x v="1"/>
    <x v="8"/>
    <x v="2398"/>
    <x v="2"/>
    <x v="0"/>
    <x v="2635"/>
  </r>
  <r>
    <x v="1"/>
    <x v="2"/>
    <x v="0"/>
    <x v="30"/>
    <x v="15"/>
    <x v="144"/>
    <x v="3"/>
    <x v="1"/>
    <x v="8"/>
    <x v="2399"/>
    <x v="4"/>
    <x v="2"/>
    <x v="2636"/>
  </r>
  <r>
    <x v="2"/>
    <x v="2"/>
    <x v="0"/>
    <x v="20"/>
    <x v="15"/>
    <x v="164"/>
    <x v="3"/>
    <x v="1"/>
    <x v="9"/>
    <x v="2400"/>
    <x v="7"/>
    <x v="0"/>
    <x v="2637"/>
  </r>
  <r>
    <x v="1"/>
    <x v="2"/>
    <x v="0"/>
    <x v="342"/>
    <x v="6"/>
    <x v="423"/>
    <x v="2"/>
    <x v="1"/>
    <x v="8"/>
    <x v="1281"/>
    <x v="1"/>
    <x v="0"/>
    <x v="1339"/>
  </r>
  <r>
    <x v="2"/>
    <x v="0"/>
    <x v="0"/>
    <x v="20"/>
    <x v="15"/>
    <x v="29"/>
    <x v="3"/>
    <x v="1"/>
    <x v="9"/>
    <x v="2401"/>
    <x v="2"/>
    <x v="0"/>
    <x v="2638"/>
  </r>
  <r>
    <x v="1"/>
    <x v="0"/>
    <x v="0"/>
    <x v="277"/>
    <x v="1"/>
    <x v="348"/>
    <x v="1"/>
    <x v="1"/>
    <x v="8"/>
    <x v="2402"/>
    <x v="1"/>
    <x v="2"/>
    <x v="2639"/>
  </r>
  <r>
    <x v="2"/>
    <x v="0"/>
    <x v="0"/>
    <x v="208"/>
    <x v="0"/>
    <x v="262"/>
    <x v="0"/>
    <x v="0"/>
    <x v="5"/>
    <x v="1838"/>
    <x v="1"/>
    <x v="0"/>
    <x v="1979"/>
  </r>
  <r>
    <x v="1"/>
    <x v="1"/>
    <x v="0"/>
    <x v="167"/>
    <x v="24"/>
    <x v="213"/>
    <x v="3"/>
    <x v="1"/>
    <x v="9"/>
    <x v="2403"/>
    <x v="2"/>
    <x v="2"/>
    <x v="2640"/>
  </r>
  <r>
    <x v="1"/>
    <x v="2"/>
    <x v="0"/>
    <x v="103"/>
    <x v="22"/>
    <x v="127"/>
    <x v="1"/>
    <x v="1"/>
    <x v="8"/>
    <x v="2404"/>
    <x v="2"/>
    <x v="6"/>
    <x v="2641"/>
  </r>
  <r>
    <x v="1"/>
    <x v="2"/>
    <x v="0"/>
    <x v="103"/>
    <x v="22"/>
    <x v="127"/>
    <x v="1"/>
    <x v="2"/>
    <x v="15"/>
    <x v="2405"/>
    <x v="2"/>
    <x v="6"/>
    <x v="2642"/>
  </r>
  <r>
    <x v="1"/>
    <x v="2"/>
    <x v="0"/>
    <x v="103"/>
    <x v="22"/>
    <x v="127"/>
    <x v="1"/>
    <x v="1"/>
    <x v="8"/>
    <x v="2406"/>
    <x v="0"/>
    <x v="6"/>
    <x v="2643"/>
  </r>
  <r>
    <x v="1"/>
    <x v="2"/>
    <x v="0"/>
    <x v="103"/>
    <x v="22"/>
    <x v="127"/>
    <x v="1"/>
    <x v="1"/>
    <x v="8"/>
    <x v="2407"/>
    <x v="5"/>
    <x v="6"/>
    <x v="2644"/>
  </r>
  <r>
    <x v="1"/>
    <x v="2"/>
    <x v="0"/>
    <x v="103"/>
    <x v="22"/>
    <x v="127"/>
    <x v="1"/>
    <x v="1"/>
    <x v="10"/>
    <x v="557"/>
    <x v="4"/>
    <x v="2"/>
    <x v="570"/>
  </r>
  <r>
    <x v="1"/>
    <x v="2"/>
    <x v="0"/>
    <x v="20"/>
    <x v="15"/>
    <x v="45"/>
    <x v="3"/>
    <x v="0"/>
    <x v="3"/>
    <x v="2408"/>
    <x v="0"/>
    <x v="10"/>
    <x v="2645"/>
  </r>
  <r>
    <x v="1"/>
    <x v="2"/>
    <x v="0"/>
    <x v="343"/>
    <x v="5"/>
    <x v="424"/>
    <x v="2"/>
    <x v="1"/>
    <x v="4"/>
    <x v="2409"/>
    <x v="8"/>
    <x v="2"/>
    <x v="2646"/>
  </r>
  <r>
    <x v="1"/>
    <x v="2"/>
    <x v="0"/>
    <x v="343"/>
    <x v="5"/>
    <x v="424"/>
    <x v="2"/>
    <x v="0"/>
    <x v="5"/>
    <x v="1803"/>
    <x v="1"/>
    <x v="7"/>
    <x v="1939"/>
  </r>
  <r>
    <x v="1"/>
    <x v="2"/>
    <x v="0"/>
    <x v="343"/>
    <x v="5"/>
    <x v="424"/>
    <x v="2"/>
    <x v="2"/>
    <x v="11"/>
    <x v="2410"/>
    <x v="3"/>
    <x v="2"/>
    <x v="2647"/>
  </r>
  <r>
    <x v="1"/>
    <x v="0"/>
    <x v="0"/>
    <x v="7"/>
    <x v="7"/>
    <x v="8"/>
    <x v="1"/>
    <x v="1"/>
    <x v="13"/>
    <x v="1310"/>
    <x v="1"/>
    <x v="0"/>
    <x v="2648"/>
  </r>
  <r>
    <x v="1"/>
    <x v="0"/>
    <x v="0"/>
    <x v="7"/>
    <x v="7"/>
    <x v="8"/>
    <x v="1"/>
    <x v="1"/>
    <x v="10"/>
    <x v="1635"/>
    <x v="1"/>
    <x v="0"/>
    <x v="1740"/>
  </r>
  <r>
    <x v="1"/>
    <x v="0"/>
    <x v="0"/>
    <x v="7"/>
    <x v="7"/>
    <x v="8"/>
    <x v="1"/>
    <x v="0"/>
    <x v="5"/>
    <x v="2411"/>
    <x v="1"/>
    <x v="0"/>
    <x v="2649"/>
  </r>
  <r>
    <x v="1"/>
    <x v="0"/>
    <x v="0"/>
    <x v="7"/>
    <x v="7"/>
    <x v="8"/>
    <x v="1"/>
    <x v="1"/>
    <x v="8"/>
    <x v="1281"/>
    <x v="2"/>
    <x v="2"/>
    <x v="2650"/>
  </r>
  <r>
    <x v="1"/>
    <x v="0"/>
    <x v="0"/>
    <x v="180"/>
    <x v="5"/>
    <x v="230"/>
    <x v="2"/>
    <x v="0"/>
    <x v="0"/>
    <x v="2412"/>
    <x v="0"/>
    <x v="8"/>
    <x v="2651"/>
  </r>
  <r>
    <x v="1"/>
    <x v="0"/>
    <x v="0"/>
    <x v="20"/>
    <x v="15"/>
    <x v="164"/>
    <x v="3"/>
    <x v="1"/>
    <x v="8"/>
    <x v="2413"/>
    <x v="10"/>
    <x v="2"/>
    <x v="2652"/>
  </r>
  <r>
    <x v="1"/>
    <x v="0"/>
    <x v="0"/>
    <x v="20"/>
    <x v="15"/>
    <x v="164"/>
    <x v="3"/>
    <x v="1"/>
    <x v="10"/>
    <x v="1444"/>
    <x v="1"/>
    <x v="0"/>
    <x v="2653"/>
  </r>
  <r>
    <x v="1"/>
    <x v="2"/>
    <x v="0"/>
    <x v="10"/>
    <x v="9"/>
    <x v="11"/>
    <x v="3"/>
    <x v="0"/>
    <x v="5"/>
    <x v="1796"/>
    <x v="1"/>
    <x v="2"/>
    <x v="232"/>
  </r>
  <r>
    <x v="3"/>
    <x v="1"/>
    <x v="0"/>
    <x v="344"/>
    <x v="37"/>
    <x v="425"/>
    <x v="1"/>
    <x v="1"/>
    <x v="8"/>
    <x v="1808"/>
    <x v="0"/>
    <x v="2"/>
    <x v="2654"/>
  </r>
  <r>
    <x v="1"/>
    <x v="0"/>
    <x v="0"/>
    <x v="269"/>
    <x v="17"/>
    <x v="336"/>
    <x v="0"/>
    <x v="0"/>
    <x v="1"/>
    <x v="2414"/>
    <x v="2"/>
    <x v="0"/>
    <x v="2655"/>
  </r>
  <r>
    <x v="1"/>
    <x v="1"/>
    <x v="0"/>
    <x v="345"/>
    <x v="21"/>
    <x v="426"/>
    <x v="1"/>
    <x v="2"/>
    <x v="7"/>
    <x v="2415"/>
    <x v="4"/>
    <x v="2"/>
    <x v="2656"/>
  </r>
  <r>
    <x v="1"/>
    <x v="1"/>
    <x v="0"/>
    <x v="291"/>
    <x v="12"/>
    <x v="366"/>
    <x v="2"/>
    <x v="0"/>
    <x v="0"/>
    <x v="1918"/>
    <x v="4"/>
    <x v="0"/>
    <x v="2657"/>
  </r>
  <r>
    <x v="1"/>
    <x v="1"/>
    <x v="0"/>
    <x v="291"/>
    <x v="12"/>
    <x v="366"/>
    <x v="2"/>
    <x v="1"/>
    <x v="6"/>
    <x v="2416"/>
    <x v="7"/>
    <x v="0"/>
    <x v="2658"/>
  </r>
  <r>
    <x v="1"/>
    <x v="0"/>
    <x v="0"/>
    <x v="345"/>
    <x v="21"/>
    <x v="426"/>
    <x v="1"/>
    <x v="0"/>
    <x v="1"/>
    <x v="2417"/>
    <x v="4"/>
    <x v="2"/>
    <x v="2659"/>
  </r>
  <r>
    <x v="1"/>
    <x v="2"/>
    <x v="0"/>
    <x v="10"/>
    <x v="9"/>
    <x v="105"/>
    <x v="3"/>
    <x v="1"/>
    <x v="10"/>
    <x v="557"/>
    <x v="4"/>
    <x v="2"/>
    <x v="570"/>
  </r>
  <r>
    <x v="1"/>
    <x v="0"/>
    <x v="0"/>
    <x v="53"/>
    <x v="28"/>
    <x v="68"/>
    <x v="0"/>
    <x v="2"/>
    <x v="11"/>
    <x v="2418"/>
    <x v="5"/>
    <x v="0"/>
    <x v="2660"/>
  </r>
  <r>
    <x v="1"/>
    <x v="0"/>
    <x v="0"/>
    <x v="53"/>
    <x v="28"/>
    <x v="68"/>
    <x v="0"/>
    <x v="1"/>
    <x v="8"/>
    <x v="2419"/>
    <x v="3"/>
    <x v="0"/>
    <x v="2661"/>
  </r>
  <r>
    <x v="1"/>
    <x v="0"/>
    <x v="0"/>
    <x v="53"/>
    <x v="28"/>
    <x v="68"/>
    <x v="0"/>
    <x v="1"/>
    <x v="6"/>
    <x v="2420"/>
    <x v="0"/>
    <x v="0"/>
    <x v="2662"/>
  </r>
  <r>
    <x v="1"/>
    <x v="0"/>
    <x v="0"/>
    <x v="53"/>
    <x v="28"/>
    <x v="68"/>
    <x v="0"/>
    <x v="1"/>
    <x v="10"/>
    <x v="56"/>
    <x v="2"/>
    <x v="0"/>
    <x v="56"/>
  </r>
  <r>
    <x v="1"/>
    <x v="0"/>
    <x v="0"/>
    <x v="53"/>
    <x v="28"/>
    <x v="68"/>
    <x v="0"/>
    <x v="0"/>
    <x v="5"/>
    <x v="2421"/>
    <x v="0"/>
    <x v="0"/>
    <x v="2663"/>
  </r>
  <r>
    <x v="1"/>
    <x v="1"/>
    <x v="0"/>
    <x v="45"/>
    <x v="1"/>
    <x v="54"/>
    <x v="1"/>
    <x v="0"/>
    <x v="3"/>
    <x v="2422"/>
    <x v="1"/>
    <x v="2"/>
    <x v="2664"/>
  </r>
  <r>
    <x v="1"/>
    <x v="0"/>
    <x v="0"/>
    <x v="346"/>
    <x v="18"/>
    <x v="427"/>
    <x v="0"/>
    <x v="0"/>
    <x v="5"/>
    <x v="2423"/>
    <x v="2"/>
    <x v="2"/>
    <x v="2665"/>
  </r>
  <r>
    <x v="3"/>
    <x v="2"/>
    <x v="0"/>
    <x v="85"/>
    <x v="1"/>
    <x v="106"/>
    <x v="1"/>
    <x v="1"/>
    <x v="10"/>
    <x v="91"/>
    <x v="0"/>
    <x v="0"/>
    <x v="91"/>
  </r>
  <r>
    <x v="3"/>
    <x v="2"/>
    <x v="0"/>
    <x v="85"/>
    <x v="1"/>
    <x v="106"/>
    <x v="1"/>
    <x v="1"/>
    <x v="12"/>
    <x v="2424"/>
    <x v="0"/>
    <x v="0"/>
    <x v="2666"/>
  </r>
  <r>
    <x v="3"/>
    <x v="2"/>
    <x v="0"/>
    <x v="85"/>
    <x v="1"/>
    <x v="106"/>
    <x v="1"/>
    <x v="0"/>
    <x v="1"/>
    <x v="2425"/>
    <x v="8"/>
    <x v="2"/>
    <x v="2667"/>
  </r>
  <r>
    <x v="0"/>
    <x v="0"/>
    <x v="0"/>
    <x v="21"/>
    <x v="24"/>
    <x v="411"/>
    <x v="3"/>
    <x v="2"/>
    <x v="7"/>
    <x v="2426"/>
    <x v="2"/>
    <x v="10"/>
    <x v="2668"/>
  </r>
  <r>
    <x v="0"/>
    <x v="2"/>
    <x v="0"/>
    <x v="31"/>
    <x v="11"/>
    <x v="39"/>
    <x v="2"/>
    <x v="1"/>
    <x v="6"/>
    <x v="2213"/>
    <x v="2"/>
    <x v="0"/>
    <x v="2669"/>
  </r>
  <r>
    <x v="0"/>
    <x v="2"/>
    <x v="0"/>
    <x v="31"/>
    <x v="11"/>
    <x v="39"/>
    <x v="2"/>
    <x v="1"/>
    <x v="10"/>
    <x v="970"/>
    <x v="7"/>
    <x v="0"/>
    <x v="1012"/>
  </r>
  <r>
    <x v="1"/>
    <x v="0"/>
    <x v="0"/>
    <x v="4"/>
    <x v="4"/>
    <x v="59"/>
    <x v="1"/>
    <x v="1"/>
    <x v="8"/>
    <x v="746"/>
    <x v="3"/>
    <x v="2"/>
    <x v="2670"/>
  </r>
  <r>
    <x v="2"/>
    <x v="2"/>
    <x v="0"/>
    <x v="38"/>
    <x v="32"/>
    <x v="112"/>
    <x v="0"/>
    <x v="0"/>
    <x v="3"/>
    <x v="1735"/>
    <x v="0"/>
    <x v="0"/>
    <x v="1855"/>
  </r>
  <r>
    <x v="2"/>
    <x v="2"/>
    <x v="0"/>
    <x v="38"/>
    <x v="32"/>
    <x v="112"/>
    <x v="0"/>
    <x v="2"/>
    <x v="11"/>
    <x v="308"/>
    <x v="4"/>
    <x v="0"/>
    <x v="315"/>
  </r>
  <r>
    <x v="1"/>
    <x v="2"/>
    <x v="0"/>
    <x v="347"/>
    <x v="45"/>
    <x v="428"/>
    <x v="1"/>
    <x v="0"/>
    <x v="5"/>
    <x v="108"/>
    <x v="0"/>
    <x v="0"/>
    <x v="1447"/>
  </r>
  <r>
    <x v="1"/>
    <x v="2"/>
    <x v="0"/>
    <x v="347"/>
    <x v="45"/>
    <x v="428"/>
    <x v="1"/>
    <x v="1"/>
    <x v="9"/>
    <x v="2427"/>
    <x v="4"/>
    <x v="0"/>
    <x v="2671"/>
  </r>
  <r>
    <x v="1"/>
    <x v="2"/>
    <x v="0"/>
    <x v="347"/>
    <x v="45"/>
    <x v="428"/>
    <x v="1"/>
    <x v="1"/>
    <x v="10"/>
    <x v="2428"/>
    <x v="0"/>
    <x v="0"/>
    <x v="2672"/>
  </r>
  <r>
    <x v="0"/>
    <x v="2"/>
    <x v="0"/>
    <x v="66"/>
    <x v="12"/>
    <x v="83"/>
    <x v="2"/>
    <x v="2"/>
    <x v="7"/>
    <x v="2429"/>
    <x v="0"/>
    <x v="0"/>
    <x v="2673"/>
  </r>
  <r>
    <x v="0"/>
    <x v="2"/>
    <x v="0"/>
    <x v="66"/>
    <x v="12"/>
    <x v="83"/>
    <x v="2"/>
    <x v="1"/>
    <x v="8"/>
    <x v="266"/>
    <x v="0"/>
    <x v="0"/>
    <x v="2674"/>
  </r>
  <r>
    <x v="1"/>
    <x v="1"/>
    <x v="0"/>
    <x v="22"/>
    <x v="10"/>
    <x v="36"/>
    <x v="2"/>
    <x v="2"/>
    <x v="16"/>
    <x v="2430"/>
    <x v="2"/>
    <x v="2"/>
    <x v="2675"/>
  </r>
  <r>
    <x v="0"/>
    <x v="1"/>
    <x v="0"/>
    <x v="8"/>
    <x v="1"/>
    <x v="94"/>
    <x v="1"/>
    <x v="1"/>
    <x v="12"/>
    <x v="2431"/>
    <x v="0"/>
    <x v="0"/>
    <x v="2676"/>
  </r>
  <r>
    <x v="0"/>
    <x v="1"/>
    <x v="0"/>
    <x v="8"/>
    <x v="1"/>
    <x v="94"/>
    <x v="1"/>
    <x v="1"/>
    <x v="2"/>
    <x v="2432"/>
    <x v="12"/>
    <x v="0"/>
    <x v="2677"/>
  </r>
  <r>
    <x v="0"/>
    <x v="1"/>
    <x v="0"/>
    <x v="8"/>
    <x v="1"/>
    <x v="94"/>
    <x v="1"/>
    <x v="0"/>
    <x v="5"/>
    <x v="2433"/>
    <x v="0"/>
    <x v="0"/>
    <x v="2678"/>
  </r>
  <r>
    <x v="0"/>
    <x v="1"/>
    <x v="0"/>
    <x v="8"/>
    <x v="1"/>
    <x v="94"/>
    <x v="1"/>
    <x v="0"/>
    <x v="3"/>
    <x v="2434"/>
    <x v="0"/>
    <x v="2"/>
    <x v="2679"/>
  </r>
  <r>
    <x v="1"/>
    <x v="1"/>
    <x v="0"/>
    <x v="46"/>
    <x v="24"/>
    <x v="55"/>
    <x v="3"/>
    <x v="2"/>
    <x v="11"/>
    <x v="2435"/>
    <x v="1"/>
    <x v="2"/>
    <x v="2680"/>
  </r>
  <r>
    <x v="1"/>
    <x v="0"/>
    <x v="0"/>
    <x v="61"/>
    <x v="5"/>
    <x v="176"/>
    <x v="2"/>
    <x v="1"/>
    <x v="10"/>
    <x v="2017"/>
    <x v="8"/>
    <x v="2"/>
    <x v="2681"/>
  </r>
  <r>
    <x v="2"/>
    <x v="1"/>
    <x v="0"/>
    <x v="46"/>
    <x v="13"/>
    <x v="284"/>
    <x v="3"/>
    <x v="2"/>
    <x v="7"/>
    <x v="2436"/>
    <x v="1"/>
    <x v="0"/>
    <x v="2682"/>
  </r>
  <r>
    <x v="2"/>
    <x v="1"/>
    <x v="0"/>
    <x v="46"/>
    <x v="13"/>
    <x v="284"/>
    <x v="3"/>
    <x v="2"/>
    <x v="11"/>
    <x v="2437"/>
    <x v="1"/>
    <x v="0"/>
    <x v="2683"/>
  </r>
  <r>
    <x v="0"/>
    <x v="2"/>
    <x v="0"/>
    <x v="305"/>
    <x v="27"/>
    <x v="382"/>
    <x v="1"/>
    <x v="1"/>
    <x v="4"/>
    <x v="2438"/>
    <x v="8"/>
    <x v="0"/>
    <x v="2684"/>
  </r>
  <r>
    <x v="0"/>
    <x v="2"/>
    <x v="0"/>
    <x v="305"/>
    <x v="27"/>
    <x v="382"/>
    <x v="1"/>
    <x v="2"/>
    <x v="7"/>
    <x v="1182"/>
    <x v="8"/>
    <x v="2"/>
    <x v="2685"/>
  </r>
  <r>
    <x v="0"/>
    <x v="2"/>
    <x v="0"/>
    <x v="305"/>
    <x v="27"/>
    <x v="382"/>
    <x v="1"/>
    <x v="2"/>
    <x v="11"/>
    <x v="2439"/>
    <x v="2"/>
    <x v="0"/>
    <x v="2686"/>
  </r>
  <r>
    <x v="0"/>
    <x v="2"/>
    <x v="0"/>
    <x v="305"/>
    <x v="27"/>
    <x v="382"/>
    <x v="1"/>
    <x v="1"/>
    <x v="10"/>
    <x v="1544"/>
    <x v="3"/>
    <x v="0"/>
    <x v="1637"/>
  </r>
  <r>
    <x v="0"/>
    <x v="2"/>
    <x v="0"/>
    <x v="305"/>
    <x v="27"/>
    <x v="382"/>
    <x v="1"/>
    <x v="1"/>
    <x v="10"/>
    <x v="2440"/>
    <x v="5"/>
    <x v="0"/>
    <x v="2687"/>
  </r>
  <r>
    <x v="3"/>
    <x v="2"/>
    <x v="0"/>
    <x v="167"/>
    <x v="24"/>
    <x v="213"/>
    <x v="3"/>
    <x v="1"/>
    <x v="9"/>
    <x v="2441"/>
    <x v="4"/>
    <x v="2"/>
    <x v="2688"/>
  </r>
  <r>
    <x v="1"/>
    <x v="1"/>
    <x v="0"/>
    <x v="46"/>
    <x v="13"/>
    <x v="284"/>
    <x v="3"/>
    <x v="1"/>
    <x v="4"/>
    <x v="2442"/>
    <x v="3"/>
    <x v="0"/>
    <x v="2689"/>
  </r>
  <r>
    <x v="1"/>
    <x v="1"/>
    <x v="0"/>
    <x v="46"/>
    <x v="13"/>
    <x v="284"/>
    <x v="3"/>
    <x v="0"/>
    <x v="5"/>
    <x v="2443"/>
    <x v="1"/>
    <x v="0"/>
    <x v="2690"/>
  </r>
  <r>
    <x v="1"/>
    <x v="1"/>
    <x v="0"/>
    <x v="46"/>
    <x v="13"/>
    <x v="284"/>
    <x v="3"/>
    <x v="1"/>
    <x v="6"/>
    <x v="2444"/>
    <x v="2"/>
    <x v="0"/>
    <x v="2691"/>
  </r>
  <r>
    <x v="2"/>
    <x v="0"/>
    <x v="0"/>
    <x v="1"/>
    <x v="1"/>
    <x v="62"/>
    <x v="1"/>
    <x v="1"/>
    <x v="4"/>
    <x v="2445"/>
    <x v="0"/>
    <x v="0"/>
    <x v="2692"/>
  </r>
  <r>
    <x v="1"/>
    <x v="0"/>
    <x v="0"/>
    <x v="1"/>
    <x v="1"/>
    <x v="3"/>
    <x v="1"/>
    <x v="0"/>
    <x v="0"/>
    <x v="2446"/>
    <x v="0"/>
    <x v="11"/>
    <x v="2693"/>
  </r>
  <r>
    <x v="1"/>
    <x v="2"/>
    <x v="0"/>
    <x v="61"/>
    <x v="5"/>
    <x v="162"/>
    <x v="2"/>
    <x v="1"/>
    <x v="4"/>
    <x v="2447"/>
    <x v="1"/>
    <x v="2"/>
    <x v="2694"/>
  </r>
  <r>
    <x v="1"/>
    <x v="2"/>
    <x v="0"/>
    <x v="61"/>
    <x v="5"/>
    <x v="162"/>
    <x v="2"/>
    <x v="0"/>
    <x v="5"/>
    <x v="80"/>
    <x v="2"/>
    <x v="7"/>
    <x v="2695"/>
  </r>
  <r>
    <x v="1"/>
    <x v="2"/>
    <x v="0"/>
    <x v="61"/>
    <x v="5"/>
    <x v="162"/>
    <x v="2"/>
    <x v="0"/>
    <x v="1"/>
    <x v="2448"/>
    <x v="0"/>
    <x v="4"/>
    <x v="2696"/>
  </r>
  <r>
    <x v="1"/>
    <x v="2"/>
    <x v="0"/>
    <x v="70"/>
    <x v="1"/>
    <x v="88"/>
    <x v="1"/>
    <x v="1"/>
    <x v="6"/>
    <x v="2449"/>
    <x v="8"/>
    <x v="0"/>
    <x v="1790"/>
  </r>
  <r>
    <x v="2"/>
    <x v="2"/>
    <x v="0"/>
    <x v="339"/>
    <x v="1"/>
    <x v="429"/>
    <x v="1"/>
    <x v="1"/>
    <x v="10"/>
    <x v="91"/>
    <x v="0"/>
    <x v="0"/>
    <x v="91"/>
  </r>
  <r>
    <x v="2"/>
    <x v="2"/>
    <x v="0"/>
    <x v="339"/>
    <x v="1"/>
    <x v="429"/>
    <x v="1"/>
    <x v="2"/>
    <x v="7"/>
    <x v="746"/>
    <x v="1"/>
    <x v="2"/>
    <x v="2697"/>
  </r>
  <r>
    <x v="1"/>
    <x v="2"/>
    <x v="0"/>
    <x v="103"/>
    <x v="0"/>
    <x v="175"/>
    <x v="0"/>
    <x v="1"/>
    <x v="8"/>
    <x v="2450"/>
    <x v="0"/>
    <x v="0"/>
    <x v="2698"/>
  </r>
  <r>
    <x v="1"/>
    <x v="2"/>
    <x v="0"/>
    <x v="103"/>
    <x v="0"/>
    <x v="175"/>
    <x v="0"/>
    <x v="2"/>
    <x v="7"/>
    <x v="2451"/>
    <x v="1"/>
    <x v="0"/>
    <x v="2699"/>
  </r>
  <r>
    <x v="1"/>
    <x v="0"/>
    <x v="0"/>
    <x v="20"/>
    <x v="15"/>
    <x v="23"/>
    <x v="3"/>
    <x v="1"/>
    <x v="8"/>
    <x v="2452"/>
    <x v="7"/>
    <x v="2"/>
    <x v="2700"/>
  </r>
  <r>
    <x v="1"/>
    <x v="0"/>
    <x v="0"/>
    <x v="12"/>
    <x v="5"/>
    <x v="32"/>
    <x v="2"/>
    <x v="1"/>
    <x v="8"/>
    <x v="2453"/>
    <x v="4"/>
    <x v="3"/>
    <x v="2701"/>
  </r>
  <r>
    <x v="1"/>
    <x v="0"/>
    <x v="0"/>
    <x v="12"/>
    <x v="5"/>
    <x v="32"/>
    <x v="2"/>
    <x v="2"/>
    <x v="11"/>
    <x v="2454"/>
    <x v="0"/>
    <x v="2"/>
    <x v="2702"/>
  </r>
  <r>
    <x v="1"/>
    <x v="0"/>
    <x v="0"/>
    <x v="12"/>
    <x v="5"/>
    <x v="32"/>
    <x v="2"/>
    <x v="0"/>
    <x v="5"/>
    <x v="2176"/>
    <x v="0"/>
    <x v="7"/>
    <x v="2703"/>
  </r>
  <r>
    <x v="1"/>
    <x v="0"/>
    <x v="0"/>
    <x v="12"/>
    <x v="5"/>
    <x v="32"/>
    <x v="2"/>
    <x v="1"/>
    <x v="9"/>
    <x v="837"/>
    <x v="0"/>
    <x v="3"/>
    <x v="2704"/>
  </r>
  <r>
    <x v="0"/>
    <x v="2"/>
    <x v="0"/>
    <x v="0"/>
    <x v="0"/>
    <x v="0"/>
    <x v="0"/>
    <x v="0"/>
    <x v="5"/>
    <x v="2455"/>
    <x v="2"/>
    <x v="0"/>
    <x v="2705"/>
  </r>
  <r>
    <x v="0"/>
    <x v="2"/>
    <x v="0"/>
    <x v="0"/>
    <x v="0"/>
    <x v="0"/>
    <x v="0"/>
    <x v="2"/>
    <x v="7"/>
    <x v="142"/>
    <x v="3"/>
    <x v="0"/>
    <x v="2706"/>
  </r>
  <r>
    <x v="1"/>
    <x v="0"/>
    <x v="0"/>
    <x v="46"/>
    <x v="13"/>
    <x v="284"/>
    <x v="3"/>
    <x v="1"/>
    <x v="8"/>
    <x v="2456"/>
    <x v="3"/>
    <x v="0"/>
    <x v="2707"/>
  </r>
  <r>
    <x v="1"/>
    <x v="0"/>
    <x v="0"/>
    <x v="46"/>
    <x v="13"/>
    <x v="284"/>
    <x v="3"/>
    <x v="2"/>
    <x v="7"/>
    <x v="2457"/>
    <x v="2"/>
    <x v="0"/>
    <x v="2708"/>
  </r>
  <r>
    <x v="1"/>
    <x v="0"/>
    <x v="0"/>
    <x v="46"/>
    <x v="13"/>
    <x v="284"/>
    <x v="3"/>
    <x v="1"/>
    <x v="10"/>
    <x v="1668"/>
    <x v="1"/>
    <x v="0"/>
    <x v="1776"/>
  </r>
  <r>
    <x v="3"/>
    <x v="0"/>
    <x v="0"/>
    <x v="348"/>
    <x v="10"/>
    <x v="430"/>
    <x v="2"/>
    <x v="1"/>
    <x v="14"/>
    <x v="2458"/>
    <x v="4"/>
    <x v="2"/>
    <x v="2709"/>
  </r>
  <r>
    <x v="3"/>
    <x v="0"/>
    <x v="0"/>
    <x v="348"/>
    <x v="10"/>
    <x v="430"/>
    <x v="2"/>
    <x v="1"/>
    <x v="10"/>
    <x v="559"/>
    <x v="0"/>
    <x v="2"/>
    <x v="572"/>
  </r>
  <r>
    <x v="3"/>
    <x v="0"/>
    <x v="0"/>
    <x v="348"/>
    <x v="10"/>
    <x v="430"/>
    <x v="2"/>
    <x v="1"/>
    <x v="13"/>
    <x v="2459"/>
    <x v="8"/>
    <x v="2"/>
    <x v="2133"/>
  </r>
  <r>
    <x v="3"/>
    <x v="0"/>
    <x v="0"/>
    <x v="348"/>
    <x v="10"/>
    <x v="430"/>
    <x v="2"/>
    <x v="1"/>
    <x v="9"/>
    <x v="2460"/>
    <x v="0"/>
    <x v="3"/>
    <x v="2710"/>
  </r>
  <r>
    <x v="1"/>
    <x v="1"/>
    <x v="0"/>
    <x v="5"/>
    <x v="5"/>
    <x v="6"/>
    <x v="2"/>
    <x v="1"/>
    <x v="2"/>
    <x v="2461"/>
    <x v="4"/>
    <x v="2"/>
    <x v="2711"/>
  </r>
  <r>
    <x v="1"/>
    <x v="1"/>
    <x v="0"/>
    <x v="5"/>
    <x v="5"/>
    <x v="6"/>
    <x v="2"/>
    <x v="0"/>
    <x v="0"/>
    <x v="2462"/>
    <x v="4"/>
    <x v="8"/>
    <x v="2712"/>
  </r>
  <r>
    <x v="1"/>
    <x v="0"/>
    <x v="0"/>
    <x v="20"/>
    <x v="15"/>
    <x v="23"/>
    <x v="3"/>
    <x v="1"/>
    <x v="8"/>
    <x v="2168"/>
    <x v="1"/>
    <x v="2"/>
    <x v="2349"/>
  </r>
  <r>
    <x v="1"/>
    <x v="0"/>
    <x v="0"/>
    <x v="20"/>
    <x v="15"/>
    <x v="23"/>
    <x v="3"/>
    <x v="0"/>
    <x v="0"/>
    <x v="2463"/>
    <x v="1"/>
    <x v="2"/>
    <x v="2713"/>
  </r>
  <r>
    <x v="0"/>
    <x v="1"/>
    <x v="0"/>
    <x v="205"/>
    <x v="34"/>
    <x v="258"/>
    <x v="3"/>
    <x v="1"/>
    <x v="14"/>
    <x v="2464"/>
    <x v="5"/>
    <x v="0"/>
    <x v="2714"/>
  </r>
  <r>
    <x v="0"/>
    <x v="1"/>
    <x v="0"/>
    <x v="205"/>
    <x v="34"/>
    <x v="258"/>
    <x v="3"/>
    <x v="0"/>
    <x v="0"/>
    <x v="2465"/>
    <x v="7"/>
    <x v="0"/>
    <x v="2715"/>
  </r>
  <r>
    <x v="1"/>
    <x v="2"/>
    <x v="0"/>
    <x v="38"/>
    <x v="24"/>
    <x v="47"/>
    <x v="3"/>
    <x v="1"/>
    <x v="8"/>
    <x v="2466"/>
    <x v="3"/>
    <x v="6"/>
    <x v="2716"/>
  </r>
  <r>
    <x v="1"/>
    <x v="0"/>
    <x v="0"/>
    <x v="20"/>
    <x v="15"/>
    <x v="23"/>
    <x v="3"/>
    <x v="1"/>
    <x v="10"/>
    <x v="2274"/>
    <x v="5"/>
    <x v="0"/>
    <x v="2476"/>
  </r>
  <r>
    <x v="1"/>
    <x v="1"/>
    <x v="0"/>
    <x v="12"/>
    <x v="5"/>
    <x v="32"/>
    <x v="2"/>
    <x v="1"/>
    <x v="2"/>
    <x v="577"/>
    <x v="4"/>
    <x v="2"/>
    <x v="589"/>
  </r>
  <r>
    <x v="1"/>
    <x v="2"/>
    <x v="0"/>
    <x v="34"/>
    <x v="10"/>
    <x v="173"/>
    <x v="2"/>
    <x v="1"/>
    <x v="4"/>
    <x v="2467"/>
    <x v="5"/>
    <x v="2"/>
    <x v="2717"/>
  </r>
  <r>
    <x v="1"/>
    <x v="0"/>
    <x v="0"/>
    <x v="24"/>
    <x v="25"/>
    <x v="333"/>
    <x v="2"/>
    <x v="1"/>
    <x v="10"/>
    <x v="2468"/>
    <x v="1"/>
    <x v="0"/>
    <x v="2718"/>
  </r>
  <r>
    <x v="1"/>
    <x v="0"/>
    <x v="0"/>
    <x v="24"/>
    <x v="25"/>
    <x v="333"/>
    <x v="2"/>
    <x v="1"/>
    <x v="4"/>
    <x v="420"/>
    <x v="1"/>
    <x v="0"/>
    <x v="2719"/>
  </r>
  <r>
    <x v="1"/>
    <x v="0"/>
    <x v="0"/>
    <x v="24"/>
    <x v="25"/>
    <x v="333"/>
    <x v="2"/>
    <x v="1"/>
    <x v="10"/>
    <x v="2469"/>
    <x v="7"/>
    <x v="0"/>
    <x v="2720"/>
  </r>
  <r>
    <x v="1"/>
    <x v="0"/>
    <x v="0"/>
    <x v="24"/>
    <x v="25"/>
    <x v="333"/>
    <x v="2"/>
    <x v="1"/>
    <x v="10"/>
    <x v="187"/>
    <x v="8"/>
    <x v="0"/>
    <x v="2721"/>
  </r>
  <r>
    <x v="1"/>
    <x v="0"/>
    <x v="0"/>
    <x v="24"/>
    <x v="25"/>
    <x v="333"/>
    <x v="2"/>
    <x v="1"/>
    <x v="4"/>
    <x v="2470"/>
    <x v="7"/>
    <x v="0"/>
    <x v="2722"/>
  </r>
  <r>
    <x v="1"/>
    <x v="0"/>
    <x v="0"/>
    <x v="4"/>
    <x v="4"/>
    <x v="59"/>
    <x v="1"/>
    <x v="2"/>
    <x v="15"/>
    <x v="2471"/>
    <x v="1"/>
    <x v="2"/>
    <x v="2723"/>
  </r>
  <r>
    <x v="1"/>
    <x v="0"/>
    <x v="0"/>
    <x v="4"/>
    <x v="4"/>
    <x v="59"/>
    <x v="1"/>
    <x v="1"/>
    <x v="12"/>
    <x v="2472"/>
    <x v="2"/>
    <x v="0"/>
    <x v="2724"/>
  </r>
  <r>
    <x v="1"/>
    <x v="0"/>
    <x v="0"/>
    <x v="4"/>
    <x v="4"/>
    <x v="59"/>
    <x v="1"/>
    <x v="1"/>
    <x v="10"/>
    <x v="813"/>
    <x v="5"/>
    <x v="0"/>
    <x v="845"/>
  </r>
  <r>
    <x v="1"/>
    <x v="0"/>
    <x v="0"/>
    <x v="4"/>
    <x v="4"/>
    <x v="59"/>
    <x v="1"/>
    <x v="0"/>
    <x v="1"/>
    <x v="1956"/>
    <x v="5"/>
    <x v="2"/>
    <x v="2725"/>
  </r>
  <r>
    <x v="1"/>
    <x v="0"/>
    <x v="0"/>
    <x v="4"/>
    <x v="4"/>
    <x v="59"/>
    <x v="1"/>
    <x v="1"/>
    <x v="9"/>
    <x v="2473"/>
    <x v="2"/>
    <x v="0"/>
    <x v="2726"/>
  </r>
  <r>
    <x v="1"/>
    <x v="0"/>
    <x v="0"/>
    <x v="4"/>
    <x v="4"/>
    <x v="59"/>
    <x v="1"/>
    <x v="1"/>
    <x v="14"/>
    <x v="174"/>
    <x v="4"/>
    <x v="0"/>
    <x v="2727"/>
  </r>
  <r>
    <x v="2"/>
    <x v="1"/>
    <x v="0"/>
    <x v="121"/>
    <x v="2"/>
    <x v="152"/>
    <x v="0"/>
    <x v="0"/>
    <x v="1"/>
    <x v="2474"/>
    <x v="2"/>
    <x v="2"/>
    <x v="2728"/>
  </r>
  <r>
    <x v="2"/>
    <x v="1"/>
    <x v="0"/>
    <x v="121"/>
    <x v="2"/>
    <x v="152"/>
    <x v="0"/>
    <x v="2"/>
    <x v="7"/>
    <x v="2475"/>
    <x v="0"/>
    <x v="2"/>
    <x v="2729"/>
  </r>
  <r>
    <x v="2"/>
    <x v="1"/>
    <x v="0"/>
    <x v="121"/>
    <x v="2"/>
    <x v="152"/>
    <x v="0"/>
    <x v="0"/>
    <x v="5"/>
    <x v="2476"/>
    <x v="1"/>
    <x v="2"/>
    <x v="2730"/>
  </r>
  <r>
    <x v="2"/>
    <x v="1"/>
    <x v="0"/>
    <x v="121"/>
    <x v="2"/>
    <x v="152"/>
    <x v="0"/>
    <x v="1"/>
    <x v="6"/>
    <x v="2477"/>
    <x v="0"/>
    <x v="2"/>
    <x v="2731"/>
  </r>
  <r>
    <x v="2"/>
    <x v="1"/>
    <x v="0"/>
    <x v="121"/>
    <x v="2"/>
    <x v="152"/>
    <x v="0"/>
    <x v="1"/>
    <x v="8"/>
    <x v="287"/>
    <x v="2"/>
    <x v="6"/>
    <x v="293"/>
  </r>
  <r>
    <x v="2"/>
    <x v="1"/>
    <x v="0"/>
    <x v="121"/>
    <x v="2"/>
    <x v="152"/>
    <x v="0"/>
    <x v="1"/>
    <x v="8"/>
    <x v="2478"/>
    <x v="0"/>
    <x v="6"/>
    <x v="2732"/>
  </r>
  <r>
    <x v="2"/>
    <x v="1"/>
    <x v="0"/>
    <x v="121"/>
    <x v="2"/>
    <x v="152"/>
    <x v="0"/>
    <x v="1"/>
    <x v="4"/>
    <x v="2479"/>
    <x v="0"/>
    <x v="2"/>
    <x v="2733"/>
  </r>
  <r>
    <x v="2"/>
    <x v="1"/>
    <x v="0"/>
    <x v="121"/>
    <x v="2"/>
    <x v="152"/>
    <x v="0"/>
    <x v="1"/>
    <x v="4"/>
    <x v="2480"/>
    <x v="4"/>
    <x v="2"/>
    <x v="2734"/>
  </r>
  <r>
    <x v="1"/>
    <x v="0"/>
    <x v="0"/>
    <x v="10"/>
    <x v="9"/>
    <x v="63"/>
    <x v="3"/>
    <x v="2"/>
    <x v="7"/>
    <x v="2481"/>
    <x v="0"/>
    <x v="10"/>
    <x v="2735"/>
  </r>
  <r>
    <x v="1"/>
    <x v="0"/>
    <x v="0"/>
    <x v="20"/>
    <x v="15"/>
    <x v="164"/>
    <x v="3"/>
    <x v="1"/>
    <x v="10"/>
    <x v="335"/>
    <x v="4"/>
    <x v="0"/>
    <x v="346"/>
  </r>
  <r>
    <x v="2"/>
    <x v="2"/>
    <x v="0"/>
    <x v="1"/>
    <x v="1"/>
    <x v="13"/>
    <x v="1"/>
    <x v="0"/>
    <x v="5"/>
    <x v="785"/>
    <x v="0"/>
    <x v="0"/>
    <x v="814"/>
  </r>
  <r>
    <x v="2"/>
    <x v="2"/>
    <x v="0"/>
    <x v="1"/>
    <x v="1"/>
    <x v="13"/>
    <x v="1"/>
    <x v="0"/>
    <x v="1"/>
    <x v="472"/>
    <x v="0"/>
    <x v="2"/>
    <x v="486"/>
  </r>
  <r>
    <x v="2"/>
    <x v="2"/>
    <x v="0"/>
    <x v="1"/>
    <x v="1"/>
    <x v="13"/>
    <x v="1"/>
    <x v="2"/>
    <x v="11"/>
    <x v="2482"/>
    <x v="2"/>
    <x v="0"/>
    <x v="2736"/>
  </r>
  <r>
    <x v="2"/>
    <x v="2"/>
    <x v="0"/>
    <x v="1"/>
    <x v="1"/>
    <x v="13"/>
    <x v="1"/>
    <x v="2"/>
    <x v="7"/>
    <x v="2483"/>
    <x v="4"/>
    <x v="2"/>
    <x v="2737"/>
  </r>
  <r>
    <x v="2"/>
    <x v="1"/>
    <x v="0"/>
    <x v="147"/>
    <x v="15"/>
    <x v="187"/>
    <x v="3"/>
    <x v="0"/>
    <x v="5"/>
    <x v="2484"/>
    <x v="0"/>
    <x v="0"/>
    <x v="2738"/>
  </r>
  <r>
    <x v="2"/>
    <x v="1"/>
    <x v="0"/>
    <x v="147"/>
    <x v="15"/>
    <x v="187"/>
    <x v="3"/>
    <x v="1"/>
    <x v="8"/>
    <x v="2485"/>
    <x v="1"/>
    <x v="2"/>
    <x v="2739"/>
  </r>
  <r>
    <x v="1"/>
    <x v="2"/>
    <x v="0"/>
    <x v="61"/>
    <x v="5"/>
    <x v="176"/>
    <x v="2"/>
    <x v="1"/>
    <x v="8"/>
    <x v="2433"/>
    <x v="2"/>
    <x v="3"/>
    <x v="2740"/>
  </r>
  <r>
    <x v="1"/>
    <x v="2"/>
    <x v="0"/>
    <x v="61"/>
    <x v="5"/>
    <x v="176"/>
    <x v="2"/>
    <x v="1"/>
    <x v="4"/>
    <x v="2486"/>
    <x v="1"/>
    <x v="2"/>
    <x v="2741"/>
  </r>
  <r>
    <x v="1"/>
    <x v="2"/>
    <x v="0"/>
    <x v="61"/>
    <x v="5"/>
    <x v="176"/>
    <x v="2"/>
    <x v="2"/>
    <x v="7"/>
    <x v="2487"/>
    <x v="7"/>
    <x v="2"/>
    <x v="2742"/>
  </r>
  <r>
    <x v="1"/>
    <x v="2"/>
    <x v="0"/>
    <x v="61"/>
    <x v="5"/>
    <x v="176"/>
    <x v="2"/>
    <x v="1"/>
    <x v="12"/>
    <x v="2059"/>
    <x v="0"/>
    <x v="2"/>
    <x v="2228"/>
  </r>
  <r>
    <x v="1"/>
    <x v="2"/>
    <x v="0"/>
    <x v="61"/>
    <x v="5"/>
    <x v="176"/>
    <x v="2"/>
    <x v="2"/>
    <x v="11"/>
    <x v="2488"/>
    <x v="0"/>
    <x v="2"/>
    <x v="2743"/>
  </r>
  <r>
    <x v="1"/>
    <x v="2"/>
    <x v="0"/>
    <x v="61"/>
    <x v="5"/>
    <x v="176"/>
    <x v="2"/>
    <x v="0"/>
    <x v="5"/>
    <x v="2489"/>
    <x v="1"/>
    <x v="7"/>
    <x v="2744"/>
  </r>
  <r>
    <x v="2"/>
    <x v="0"/>
    <x v="0"/>
    <x v="20"/>
    <x v="15"/>
    <x v="45"/>
    <x v="3"/>
    <x v="1"/>
    <x v="9"/>
    <x v="2490"/>
    <x v="1"/>
    <x v="0"/>
    <x v="2745"/>
  </r>
  <r>
    <x v="3"/>
    <x v="1"/>
    <x v="0"/>
    <x v="52"/>
    <x v="5"/>
    <x v="65"/>
    <x v="2"/>
    <x v="1"/>
    <x v="8"/>
    <x v="2491"/>
    <x v="0"/>
    <x v="3"/>
    <x v="2746"/>
  </r>
  <r>
    <x v="0"/>
    <x v="0"/>
    <x v="0"/>
    <x v="74"/>
    <x v="24"/>
    <x v="93"/>
    <x v="3"/>
    <x v="2"/>
    <x v="11"/>
    <x v="664"/>
    <x v="2"/>
    <x v="2"/>
    <x v="2747"/>
  </r>
  <r>
    <x v="0"/>
    <x v="0"/>
    <x v="0"/>
    <x v="74"/>
    <x v="24"/>
    <x v="93"/>
    <x v="3"/>
    <x v="1"/>
    <x v="6"/>
    <x v="2492"/>
    <x v="5"/>
    <x v="2"/>
    <x v="2748"/>
  </r>
  <r>
    <x v="1"/>
    <x v="1"/>
    <x v="0"/>
    <x v="89"/>
    <x v="5"/>
    <x v="110"/>
    <x v="2"/>
    <x v="0"/>
    <x v="1"/>
    <x v="2493"/>
    <x v="3"/>
    <x v="4"/>
    <x v="2749"/>
  </r>
  <r>
    <x v="0"/>
    <x v="1"/>
    <x v="0"/>
    <x v="4"/>
    <x v="4"/>
    <x v="59"/>
    <x v="1"/>
    <x v="0"/>
    <x v="1"/>
    <x v="2494"/>
    <x v="4"/>
    <x v="2"/>
    <x v="2750"/>
  </r>
  <r>
    <x v="0"/>
    <x v="1"/>
    <x v="0"/>
    <x v="4"/>
    <x v="4"/>
    <x v="59"/>
    <x v="1"/>
    <x v="2"/>
    <x v="7"/>
    <x v="2495"/>
    <x v="1"/>
    <x v="2"/>
    <x v="2751"/>
  </r>
  <r>
    <x v="0"/>
    <x v="1"/>
    <x v="0"/>
    <x v="1"/>
    <x v="1"/>
    <x v="25"/>
    <x v="1"/>
    <x v="1"/>
    <x v="6"/>
    <x v="56"/>
    <x v="2"/>
    <x v="0"/>
    <x v="2752"/>
  </r>
  <r>
    <x v="2"/>
    <x v="2"/>
    <x v="0"/>
    <x v="20"/>
    <x v="15"/>
    <x v="45"/>
    <x v="3"/>
    <x v="1"/>
    <x v="10"/>
    <x v="56"/>
    <x v="2"/>
    <x v="0"/>
    <x v="56"/>
  </r>
  <r>
    <x v="1"/>
    <x v="0"/>
    <x v="0"/>
    <x v="4"/>
    <x v="4"/>
    <x v="5"/>
    <x v="1"/>
    <x v="1"/>
    <x v="2"/>
    <x v="2496"/>
    <x v="1"/>
    <x v="0"/>
    <x v="2753"/>
  </r>
  <r>
    <x v="2"/>
    <x v="0"/>
    <x v="0"/>
    <x v="46"/>
    <x v="24"/>
    <x v="55"/>
    <x v="3"/>
    <x v="2"/>
    <x v="11"/>
    <x v="2497"/>
    <x v="5"/>
    <x v="2"/>
    <x v="2754"/>
  </r>
  <r>
    <x v="2"/>
    <x v="0"/>
    <x v="0"/>
    <x v="46"/>
    <x v="24"/>
    <x v="55"/>
    <x v="3"/>
    <x v="2"/>
    <x v="15"/>
    <x v="2498"/>
    <x v="0"/>
    <x v="6"/>
    <x v="2755"/>
  </r>
  <r>
    <x v="2"/>
    <x v="0"/>
    <x v="0"/>
    <x v="46"/>
    <x v="24"/>
    <x v="55"/>
    <x v="3"/>
    <x v="2"/>
    <x v="7"/>
    <x v="2499"/>
    <x v="0"/>
    <x v="10"/>
    <x v="2756"/>
  </r>
  <r>
    <x v="2"/>
    <x v="0"/>
    <x v="0"/>
    <x v="46"/>
    <x v="24"/>
    <x v="55"/>
    <x v="3"/>
    <x v="0"/>
    <x v="5"/>
    <x v="2500"/>
    <x v="3"/>
    <x v="2"/>
    <x v="2757"/>
  </r>
  <r>
    <x v="1"/>
    <x v="1"/>
    <x v="0"/>
    <x v="349"/>
    <x v="11"/>
    <x v="431"/>
    <x v="2"/>
    <x v="1"/>
    <x v="8"/>
    <x v="2501"/>
    <x v="0"/>
    <x v="0"/>
    <x v="2758"/>
  </r>
  <r>
    <x v="0"/>
    <x v="2"/>
    <x v="0"/>
    <x v="220"/>
    <x v="16"/>
    <x v="275"/>
    <x v="1"/>
    <x v="1"/>
    <x v="10"/>
    <x v="2502"/>
    <x v="1"/>
    <x v="2"/>
    <x v="2759"/>
  </r>
  <r>
    <x v="1"/>
    <x v="1"/>
    <x v="0"/>
    <x v="20"/>
    <x v="15"/>
    <x v="29"/>
    <x v="3"/>
    <x v="0"/>
    <x v="3"/>
    <x v="428"/>
    <x v="0"/>
    <x v="10"/>
    <x v="441"/>
  </r>
  <r>
    <x v="1"/>
    <x v="1"/>
    <x v="0"/>
    <x v="20"/>
    <x v="15"/>
    <x v="29"/>
    <x v="3"/>
    <x v="2"/>
    <x v="11"/>
    <x v="1766"/>
    <x v="0"/>
    <x v="0"/>
    <x v="804"/>
  </r>
  <r>
    <x v="2"/>
    <x v="0"/>
    <x v="0"/>
    <x v="108"/>
    <x v="3"/>
    <x v="222"/>
    <x v="0"/>
    <x v="1"/>
    <x v="4"/>
    <x v="2503"/>
    <x v="2"/>
    <x v="2"/>
    <x v="2760"/>
  </r>
  <r>
    <x v="2"/>
    <x v="0"/>
    <x v="0"/>
    <x v="108"/>
    <x v="3"/>
    <x v="222"/>
    <x v="0"/>
    <x v="2"/>
    <x v="11"/>
    <x v="2435"/>
    <x v="1"/>
    <x v="2"/>
    <x v="2761"/>
  </r>
  <r>
    <x v="0"/>
    <x v="0"/>
    <x v="0"/>
    <x v="12"/>
    <x v="5"/>
    <x v="32"/>
    <x v="2"/>
    <x v="1"/>
    <x v="8"/>
    <x v="2504"/>
    <x v="2"/>
    <x v="3"/>
    <x v="2762"/>
  </r>
  <r>
    <x v="1"/>
    <x v="0"/>
    <x v="0"/>
    <x v="8"/>
    <x v="1"/>
    <x v="9"/>
    <x v="1"/>
    <x v="1"/>
    <x v="12"/>
    <x v="2505"/>
    <x v="0"/>
    <x v="0"/>
    <x v="2763"/>
  </r>
  <r>
    <x v="1"/>
    <x v="0"/>
    <x v="0"/>
    <x v="8"/>
    <x v="1"/>
    <x v="9"/>
    <x v="1"/>
    <x v="1"/>
    <x v="12"/>
    <x v="2506"/>
    <x v="2"/>
    <x v="0"/>
    <x v="2764"/>
  </r>
  <r>
    <x v="1"/>
    <x v="0"/>
    <x v="0"/>
    <x v="8"/>
    <x v="1"/>
    <x v="9"/>
    <x v="1"/>
    <x v="1"/>
    <x v="6"/>
    <x v="423"/>
    <x v="1"/>
    <x v="0"/>
    <x v="436"/>
  </r>
  <r>
    <x v="1"/>
    <x v="0"/>
    <x v="0"/>
    <x v="8"/>
    <x v="1"/>
    <x v="9"/>
    <x v="1"/>
    <x v="1"/>
    <x v="10"/>
    <x v="1782"/>
    <x v="6"/>
    <x v="0"/>
    <x v="2765"/>
  </r>
  <r>
    <x v="1"/>
    <x v="0"/>
    <x v="0"/>
    <x v="8"/>
    <x v="1"/>
    <x v="9"/>
    <x v="1"/>
    <x v="2"/>
    <x v="7"/>
    <x v="2507"/>
    <x v="0"/>
    <x v="2"/>
    <x v="2766"/>
  </r>
  <r>
    <x v="1"/>
    <x v="0"/>
    <x v="0"/>
    <x v="8"/>
    <x v="1"/>
    <x v="9"/>
    <x v="1"/>
    <x v="1"/>
    <x v="10"/>
    <x v="2508"/>
    <x v="1"/>
    <x v="0"/>
    <x v="2767"/>
  </r>
  <r>
    <x v="2"/>
    <x v="0"/>
    <x v="0"/>
    <x v="190"/>
    <x v="12"/>
    <x v="241"/>
    <x v="2"/>
    <x v="0"/>
    <x v="5"/>
    <x v="2509"/>
    <x v="2"/>
    <x v="0"/>
    <x v="2768"/>
  </r>
  <r>
    <x v="1"/>
    <x v="1"/>
    <x v="0"/>
    <x v="315"/>
    <x v="2"/>
    <x v="393"/>
    <x v="0"/>
    <x v="0"/>
    <x v="1"/>
    <x v="2510"/>
    <x v="8"/>
    <x v="2"/>
    <x v="2769"/>
  </r>
  <r>
    <x v="1"/>
    <x v="1"/>
    <x v="0"/>
    <x v="315"/>
    <x v="2"/>
    <x v="393"/>
    <x v="0"/>
    <x v="1"/>
    <x v="10"/>
    <x v="2511"/>
    <x v="11"/>
    <x v="2"/>
    <x v="2770"/>
  </r>
  <r>
    <x v="0"/>
    <x v="0"/>
    <x v="0"/>
    <x v="29"/>
    <x v="20"/>
    <x v="37"/>
    <x v="0"/>
    <x v="1"/>
    <x v="8"/>
    <x v="1680"/>
    <x v="5"/>
    <x v="0"/>
    <x v="2771"/>
  </r>
  <r>
    <x v="1"/>
    <x v="0"/>
    <x v="0"/>
    <x v="22"/>
    <x v="10"/>
    <x v="36"/>
    <x v="2"/>
    <x v="1"/>
    <x v="8"/>
    <x v="754"/>
    <x v="0"/>
    <x v="3"/>
    <x v="1847"/>
  </r>
  <r>
    <x v="1"/>
    <x v="0"/>
    <x v="0"/>
    <x v="22"/>
    <x v="10"/>
    <x v="36"/>
    <x v="2"/>
    <x v="0"/>
    <x v="1"/>
    <x v="2512"/>
    <x v="2"/>
    <x v="4"/>
    <x v="232"/>
  </r>
  <r>
    <x v="1"/>
    <x v="0"/>
    <x v="0"/>
    <x v="22"/>
    <x v="10"/>
    <x v="36"/>
    <x v="2"/>
    <x v="1"/>
    <x v="6"/>
    <x v="2513"/>
    <x v="1"/>
    <x v="2"/>
    <x v="2772"/>
  </r>
  <r>
    <x v="1"/>
    <x v="0"/>
    <x v="0"/>
    <x v="66"/>
    <x v="12"/>
    <x v="83"/>
    <x v="2"/>
    <x v="1"/>
    <x v="6"/>
    <x v="2514"/>
    <x v="3"/>
    <x v="0"/>
    <x v="2773"/>
  </r>
  <r>
    <x v="1"/>
    <x v="0"/>
    <x v="0"/>
    <x v="299"/>
    <x v="22"/>
    <x v="375"/>
    <x v="1"/>
    <x v="0"/>
    <x v="0"/>
    <x v="2515"/>
    <x v="0"/>
    <x v="6"/>
    <x v="2774"/>
  </r>
  <r>
    <x v="1"/>
    <x v="0"/>
    <x v="0"/>
    <x v="299"/>
    <x v="22"/>
    <x v="375"/>
    <x v="1"/>
    <x v="2"/>
    <x v="11"/>
    <x v="730"/>
    <x v="0"/>
    <x v="2"/>
    <x v="752"/>
  </r>
  <r>
    <x v="3"/>
    <x v="0"/>
    <x v="0"/>
    <x v="20"/>
    <x v="15"/>
    <x v="23"/>
    <x v="3"/>
    <x v="1"/>
    <x v="10"/>
    <x v="2516"/>
    <x v="0"/>
    <x v="0"/>
    <x v="2775"/>
  </r>
  <r>
    <x v="1"/>
    <x v="1"/>
    <x v="0"/>
    <x v="20"/>
    <x v="15"/>
    <x v="164"/>
    <x v="3"/>
    <x v="0"/>
    <x v="5"/>
    <x v="167"/>
    <x v="1"/>
    <x v="0"/>
    <x v="2776"/>
  </r>
  <r>
    <x v="1"/>
    <x v="1"/>
    <x v="0"/>
    <x v="20"/>
    <x v="15"/>
    <x v="164"/>
    <x v="3"/>
    <x v="0"/>
    <x v="5"/>
    <x v="2517"/>
    <x v="0"/>
    <x v="0"/>
    <x v="2777"/>
  </r>
  <r>
    <x v="1"/>
    <x v="1"/>
    <x v="0"/>
    <x v="20"/>
    <x v="15"/>
    <x v="164"/>
    <x v="3"/>
    <x v="1"/>
    <x v="9"/>
    <x v="2518"/>
    <x v="2"/>
    <x v="0"/>
    <x v="2778"/>
  </r>
  <r>
    <x v="0"/>
    <x v="1"/>
    <x v="0"/>
    <x v="29"/>
    <x v="39"/>
    <x v="209"/>
    <x v="3"/>
    <x v="1"/>
    <x v="8"/>
    <x v="1313"/>
    <x v="0"/>
    <x v="0"/>
    <x v="1494"/>
  </r>
  <r>
    <x v="0"/>
    <x v="1"/>
    <x v="0"/>
    <x v="29"/>
    <x v="39"/>
    <x v="209"/>
    <x v="3"/>
    <x v="2"/>
    <x v="11"/>
    <x v="2519"/>
    <x v="1"/>
    <x v="0"/>
    <x v="2779"/>
  </r>
  <r>
    <x v="0"/>
    <x v="1"/>
    <x v="0"/>
    <x v="29"/>
    <x v="39"/>
    <x v="209"/>
    <x v="3"/>
    <x v="1"/>
    <x v="4"/>
    <x v="2520"/>
    <x v="6"/>
    <x v="0"/>
    <x v="2780"/>
  </r>
  <r>
    <x v="0"/>
    <x v="1"/>
    <x v="0"/>
    <x v="29"/>
    <x v="39"/>
    <x v="209"/>
    <x v="3"/>
    <x v="1"/>
    <x v="4"/>
    <x v="2521"/>
    <x v="1"/>
    <x v="0"/>
    <x v="2781"/>
  </r>
  <r>
    <x v="2"/>
    <x v="1"/>
    <x v="0"/>
    <x v="12"/>
    <x v="5"/>
    <x v="16"/>
    <x v="2"/>
    <x v="1"/>
    <x v="8"/>
    <x v="2522"/>
    <x v="1"/>
    <x v="3"/>
    <x v="2782"/>
  </r>
  <r>
    <x v="2"/>
    <x v="1"/>
    <x v="0"/>
    <x v="12"/>
    <x v="5"/>
    <x v="16"/>
    <x v="2"/>
    <x v="1"/>
    <x v="12"/>
    <x v="1339"/>
    <x v="1"/>
    <x v="2"/>
    <x v="2783"/>
  </r>
  <r>
    <x v="1"/>
    <x v="1"/>
    <x v="0"/>
    <x v="90"/>
    <x v="31"/>
    <x v="111"/>
    <x v="3"/>
    <x v="2"/>
    <x v="7"/>
    <x v="1546"/>
    <x v="3"/>
    <x v="0"/>
    <x v="2784"/>
  </r>
  <r>
    <x v="0"/>
    <x v="1"/>
    <x v="0"/>
    <x v="350"/>
    <x v="1"/>
    <x v="432"/>
    <x v="1"/>
    <x v="1"/>
    <x v="2"/>
    <x v="1398"/>
    <x v="7"/>
    <x v="0"/>
    <x v="1474"/>
  </r>
  <r>
    <x v="0"/>
    <x v="1"/>
    <x v="0"/>
    <x v="350"/>
    <x v="1"/>
    <x v="432"/>
    <x v="1"/>
    <x v="1"/>
    <x v="8"/>
    <x v="2523"/>
    <x v="4"/>
    <x v="2"/>
    <x v="2785"/>
  </r>
  <r>
    <x v="1"/>
    <x v="2"/>
    <x v="0"/>
    <x v="22"/>
    <x v="10"/>
    <x v="26"/>
    <x v="2"/>
    <x v="1"/>
    <x v="4"/>
    <x v="2485"/>
    <x v="1"/>
    <x v="2"/>
    <x v="902"/>
  </r>
  <r>
    <x v="1"/>
    <x v="1"/>
    <x v="0"/>
    <x v="20"/>
    <x v="15"/>
    <x v="45"/>
    <x v="3"/>
    <x v="2"/>
    <x v="7"/>
    <x v="767"/>
    <x v="7"/>
    <x v="0"/>
    <x v="794"/>
  </r>
  <r>
    <x v="1"/>
    <x v="1"/>
    <x v="0"/>
    <x v="351"/>
    <x v="5"/>
    <x v="433"/>
    <x v="2"/>
    <x v="1"/>
    <x v="8"/>
    <x v="2524"/>
    <x v="3"/>
    <x v="3"/>
    <x v="2786"/>
  </r>
  <r>
    <x v="2"/>
    <x v="0"/>
    <x v="0"/>
    <x v="12"/>
    <x v="5"/>
    <x v="66"/>
    <x v="2"/>
    <x v="1"/>
    <x v="8"/>
    <x v="581"/>
    <x v="1"/>
    <x v="3"/>
    <x v="2787"/>
  </r>
  <r>
    <x v="2"/>
    <x v="0"/>
    <x v="0"/>
    <x v="12"/>
    <x v="5"/>
    <x v="66"/>
    <x v="2"/>
    <x v="1"/>
    <x v="10"/>
    <x v="276"/>
    <x v="5"/>
    <x v="2"/>
    <x v="282"/>
  </r>
  <r>
    <x v="1"/>
    <x v="2"/>
    <x v="0"/>
    <x v="25"/>
    <x v="35"/>
    <x v="129"/>
    <x v="0"/>
    <x v="1"/>
    <x v="13"/>
    <x v="1005"/>
    <x v="1"/>
    <x v="0"/>
    <x v="2788"/>
  </r>
  <r>
    <x v="1"/>
    <x v="1"/>
    <x v="0"/>
    <x v="20"/>
    <x v="15"/>
    <x v="29"/>
    <x v="3"/>
    <x v="2"/>
    <x v="7"/>
    <x v="2030"/>
    <x v="1"/>
    <x v="0"/>
    <x v="2789"/>
  </r>
  <r>
    <x v="3"/>
    <x v="0"/>
    <x v="0"/>
    <x v="228"/>
    <x v="16"/>
    <x v="285"/>
    <x v="1"/>
    <x v="1"/>
    <x v="8"/>
    <x v="2525"/>
    <x v="1"/>
    <x v="6"/>
    <x v="2790"/>
  </r>
  <r>
    <x v="1"/>
    <x v="0"/>
    <x v="0"/>
    <x v="108"/>
    <x v="3"/>
    <x v="222"/>
    <x v="0"/>
    <x v="2"/>
    <x v="7"/>
    <x v="1651"/>
    <x v="4"/>
    <x v="2"/>
    <x v="2791"/>
  </r>
  <r>
    <x v="1"/>
    <x v="1"/>
    <x v="0"/>
    <x v="10"/>
    <x v="9"/>
    <x v="63"/>
    <x v="3"/>
    <x v="1"/>
    <x v="6"/>
    <x v="2526"/>
    <x v="3"/>
    <x v="2"/>
    <x v="2792"/>
  </r>
  <r>
    <x v="0"/>
    <x v="0"/>
    <x v="0"/>
    <x v="59"/>
    <x v="24"/>
    <x v="75"/>
    <x v="3"/>
    <x v="0"/>
    <x v="5"/>
    <x v="2527"/>
    <x v="1"/>
    <x v="2"/>
    <x v="2793"/>
  </r>
  <r>
    <x v="0"/>
    <x v="0"/>
    <x v="0"/>
    <x v="59"/>
    <x v="24"/>
    <x v="75"/>
    <x v="3"/>
    <x v="1"/>
    <x v="10"/>
    <x v="795"/>
    <x v="4"/>
    <x v="2"/>
    <x v="2794"/>
  </r>
  <r>
    <x v="1"/>
    <x v="0"/>
    <x v="0"/>
    <x v="70"/>
    <x v="1"/>
    <x v="88"/>
    <x v="1"/>
    <x v="2"/>
    <x v="7"/>
    <x v="2262"/>
    <x v="8"/>
    <x v="2"/>
    <x v="2795"/>
  </r>
  <r>
    <x v="1"/>
    <x v="0"/>
    <x v="0"/>
    <x v="70"/>
    <x v="1"/>
    <x v="88"/>
    <x v="1"/>
    <x v="2"/>
    <x v="11"/>
    <x v="2528"/>
    <x v="7"/>
    <x v="0"/>
    <x v="2796"/>
  </r>
  <r>
    <x v="1"/>
    <x v="0"/>
    <x v="0"/>
    <x v="70"/>
    <x v="1"/>
    <x v="88"/>
    <x v="1"/>
    <x v="0"/>
    <x v="5"/>
    <x v="1143"/>
    <x v="0"/>
    <x v="0"/>
    <x v="1189"/>
  </r>
  <r>
    <x v="1"/>
    <x v="0"/>
    <x v="0"/>
    <x v="70"/>
    <x v="1"/>
    <x v="88"/>
    <x v="1"/>
    <x v="1"/>
    <x v="10"/>
    <x v="2529"/>
    <x v="8"/>
    <x v="0"/>
    <x v="2797"/>
  </r>
  <r>
    <x v="1"/>
    <x v="0"/>
    <x v="0"/>
    <x v="70"/>
    <x v="1"/>
    <x v="88"/>
    <x v="1"/>
    <x v="0"/>
    <x v="5"/>
    <x v="2530"/>
    <x v="2"/>
    <x v="0"/>
    <x v="2798"/>
  </r>
  <r>
    <x v="1"/>
    <x v="0"/>
    <x v="0"/>
    <x v="70"/>
    <x v="1"/>
    <x v="88"/>
    <x v="1"/>
    <x v="1"/>
    <x v="2"/>
    <x v="2531"/>
    <x v="8"/>
    <x v="0"/>
    <x v="2799"/>
  </r>
  <r>
    <x v="1"/>
    <x v="1"/>
    <x v="0"/>
    <x v="201"/>
    <x v="1"/>
    <x v="252"/>
    <x v="1"/>
    <x v="2"/>
    <x v="11"/>
    <x v="2532"/>
    <x v="2"/>
    <x v="0"/>
    <x v="2800"/>
  </r>
  <r>
    <x v="1"/>
    <x v="1"/>
    <x v="0"/>
    <x v="201"/>
    <x v="1"/>
    <x v="252"/>
    <x v="1"/>
    <x v="2"/>
    <x v="7"/>
    <x v="2533"/>
    <x v="6"/>
    <x v="2"/>
    <x v="2801"/>
  </r>
  <r>
    <x v="1"/>
    <x v="1"/>
    <x v="0"/>
    <x v="352"/>
    <x v="5"/>
    <x v="434"/>
    <x v="2"/>
    <x v="1"/>
    <x v="12"/>
    <x v="2513"/>
    <x v="1"/>
    <x v="2"/>
    <x v="2802"/>
  </r>
  <r>
    <x v="1"/>
    <x v="1"/>
    <x v="0"/>
    <x v="352"/>
    <x v="5"/>
    <x v="434"/>
    <x v="2"/>
    <x v="1"/>
    <x v="8"/>
    <x v="2534"/>
    <x v="3"/>
    <x v="3"/>
    <x v="2803"/>
  </r>
  <r>
    <x v="1"/>
    <x v="0"/>
    <x v="0"/>
    <x v="102"/>
    <x v="14"/>
    <x v="237"/>
    <x v="2"/>
    <x v="1"/>
    <x v="9"/>
    <x v="2535"/>
    <x v="10"/>
    <x v="0"/>
    <x v="2804"/>
  </r>
  <r>
    <x v="1"/>
    <x v="1"/>
    <x v="0"/>
    <x v="10"/>
    <x v="9"/>
    <x v="63"/>
    <x v="3"/>
    <x v="1"/>
    <x v="6"/>
    <x v="2536"/>
    <x v="7"/>
    <x v="2"/>
    <x v="2805"/>
  </r>
  <r>
    <x v="1"/>
    <x v="1"/>
    <x v="0"/>
    <x v="10"/>
    <x v="9"/>
    <x v="63"/>
    <x v="3"/>
    <x v="1"/>
    <x v="9"/>
    <x v="1487"/>
    <x v="0"/>
    <x v="2"/>
    <x v="1572"/>
  </r>
  <r>
    <x v="2"/>
    <x v="0"/>
    <x v="0"/>
    <x v="353"/>
    <x v="1"/>
    <x v="435"/>
    <x v="1"/>
    <x v="1"/>
    <x v="2"/>
    <x v="50"/>
    <x v="5"/>
    <x v="0"/>
    <x v="50"/>
  </r>
  <r>
    <x v="1"/>
    <x v="0"/>
    <x v="0"/>
    <x v="182"/>
    <x v="1"/>
    <x v="232"/>
    <x v="1"/>
    <x v="2"/>
    <x v="11"/>
    <x v="145"/>
    <x v="1"/>
    <x v="0"/>
    <x v="2806"/>
  </r>
  <r>
    <x v="1"/>
    <x v="1"/>
    <x v="0"/>
    <x v="20"/>
    <x v="15"/>
    <x v="23"/>
    <x v="3"/>
    <x v="1"/>
    <x v="8"/>
    <x v="2537"/>
    <x v="1"/>
    <x v="2"/>
    <x v="2807"/>
  </r>
  <r>
    <x v="1"/>
    <x v="1"/>
    <x v="0"/>
    <x v="20"/>
    <x v="15"/>
    <x v="23"/>
    <x v="3"/>
    <x v="2"/>
    <x v="7"/>
    <x v="2538"/>
    <x v="0"/>
    <x v="0"/>
    <x v="2808"/>
  </r>
  <r>
    <x v="1"/>
    <x v="1"/>
    <x v="0"/>
    <x v="80"/>
    <x v="30"/>
    <x v="100"/>
    <x v="3"/>
    <x v="1"/>
    <x v="10"/>
    <x v="450"/>
    <x v="2"/>
    <x v="0"/>
    <x v="464"/>
  </r>
  <r>
    <x v="1"/>
    <x v="1"/>
    <x v="0"/>
    <x v="80"/>
    <x v="30"/>
    <x v="100"/>
    <x v="3"/>
    <x v="1"/>
    <x v="12"/>
    <x v="2539"/>
    <x v="4"/>
    <x v="0"/>
    <x v="2809"/>
  </r>
  <r>
    <x v="1"/>
    <x v="1"/>
    <x v="0"/>
    <x v="80"/>
    <x v="30"/>
    <x v="100"/>
    <x v="3"/>
    <x v="2"/>
    <x v="11"/>
    <x v="2540"/>
    <x v="7"/>
    <x v="0"/>
    <x v="2810"/>
  </r>
  <r>
    <x v="2"/>
    <x v="1"/>
    <x v="0"/>
    <x v="228"/>
    <x v="16"/>
    <x v="285"/>
    <x v="1"/>
    <x v="1"/>
    <x v="10"/>
    <x v="2541"/>
    <x v="0"/>
    <x v="2"/>
    <x v="2811"/>
  </r>
  <r>
    <x v="2"/>
    <x v="1"/>
    <x v="0"/>
    <x v="228"/>
    <x v="16"/>
    <x v="285"/>
    <x v="1"/>
    <x v="1"/>
    <x v="13"/>
    <x v="1081"/>
    <x v="0"/>
    <x v="2"/>
    <x v="2812"/>
  </r>
  <r>
    <x v="2"/>
    <x v="1"/>
    <x v="0"/>
    <x v="228"/>
    <x v="16"/>
    <x v="285"/>
    <x v="1"/>
    <x v="2"/>
    <x v="7"/>
    <x v="2542"/>
    <x v="0"/>
    <x v="2"/>
    <x v="2813"/>
  </r>
  <r>
    <x v="2"/>
    <x v="1"/>
    <x v="0"/>
    <x v="228"/>
    <x v="16"/>
    <x v="285"/>
    <x v="1"/>
    <x v="1"/>
    <x v="12"/>
    <x v="2543"/>
    <x v="5"/>
    <x v="2"/>
    <x v="2814"/>
  </r>
  <r>
    <x v="2"/>
    <x v="1"/>
    <x v="0"/>
    <x v="228"/>
    <x v="16"/>
    <x v="285"/>
    <x v="1"/>
    <x v="1"/>
    <x v="14"/>
    <x v="2544"/>
    <x v="0"/>
    <x v="2"/>
    <x v="2815"/>
  </r>
  <r>
    <x v="2"/>
    <x v="1"/>
    <x v="0"/>
    <x v="228"/>
    <x v="16"/>
    <x v="285"/>
    <x v="1"/>
    <x v="2"/>
    <x v="7"/>
    <x v="84"/>
    <x v="1"/>
    <x v="2"/>
    <x v="144"/>
  </r>
  <r>
    <x v="2"/>
    <x v="1"/>
    <x v="0"/>
    <x v="228"/>
    <x v="16"/>
    <x v="285"/>
    <x v="1"/>
    <x v="2"/>
    <x v="11"/>
    <x v="181"/>
    <x v="7"/>
    <x v="2"/>
    <x v="2816"/>
  </r>
  <r>
    <x v="1"/>
    <x v="0"/>
    <x v="0"/>
    <x v="20"/>
    <x v="15"/>
    <x v="45"/>
    <x v="3"/>
    <x v="1"/>
    <x v="4"/>
    <x v="2545"/>
    <x v="7"/>
    <x v="0"/>
    <x v="2817"/>
  </r>
  <r>
    <x v="0"/>
    <x v="0"/>
    <x v="0"/>
    <x v="20"/>
    <x v="15"/>
    <x v="29"/>
    <x v="3"/>
    <x v="0"/>
    <x v="5"/>
    <x v="9"/>
    <x v="2"/>
    <x v="0"/>
    <x v="2818"/>
  </r>
  <r>
    <x v="1"/>
    <x v="0"/>
    <x v="0"/>
    <x v="12"/>
    <x v="5"/>
    <x v="14"/>
    <x v="2"/>
    <x v="1"/>
    <x v="8"/>
    <x v="2522"/>
    <x v="1"/>
    <x v="3"/>
    <x v="2782"/>
  </r>
  <r>
    <x v="1"/>
    <x v="0"/>
    <x v="0"/>
    <x v="12"/>
    <x v="5"/>
    <x v="14"/>
    <x v="2"/>
    <x v="1"/>
    <x v="8"/>
    <x v="1671"/>
    <x v="7"/>
    <x v="3"/>
    <x v="2819"/>
  </r>
  <r>
    <x v="1"/>
    <x v="0"/>
    <x v="0"/>
    <x v="12"/>
    <x v="5"/>
    <x v="14"/>
    <x v="2"/>
    <x v="1"/>
    <x v="4"/>
    <x v="2546"/>
    <x v="0"/>
    <x v="2"/>
    <x v="2820"/>
  </r>
  <r>
    <x v="2"/>
    <x v="0"/>
    <x v="0"/>
    <x v="169"/>
    <x v="1"/>
    <x v="215"/>
    <x v="1"/>
    <x v="1"/>
    <x v="8"/>
    <x v="2176"/>
    <x v="7"/>
    <x v="2"/>
    <x v="2821"/>
  </r>
  <r>
    <x v="3"/>
    <x v="0"/>
    <x v="0"/>
    <x v="54"/>
    <x v="29"/>
    <x v="69"/>
    <x v="3"/>
    <x v="0"/>
    <x v="3"/>
    <x v="2547"/>
    <x v="7"/>
    <x v="4"/>
    <x v="2822"/>
  </r>
  <r>
    <x v="3"/>
    <x v="0"/>
    <x v="0"/>
    <x v="20"/>
    <x v="15"/>
    <x v="23"/>
    <x v="3"/>
    <x v="1"/>
    <x v="4"/>
    <x v="2548"/>
    <x v="1"/>
    <x v="0"/>
    <x v="2823"/>
  </r>
  <r>
    <x v="3"/>
    <x v="0"/>
    <x v="0"/>
    <x v="20"/>
    <x v="15"/>
    <x v="23"/>
    <x v="3"/>
    <x v="1"/>
    <x v="8"/>
    <x v="2549"/>
    <x v="1"/>
    <x v="2"/>
    <x v="2824"/>
  </r>
  <r>
    <x v="1"/>
    <x v="1"/>
    <x v="0"/>
    <x v="12"/>
    <x v="5"/>
    <x v="14"/>
    <x v="2"/>
    <x v="0"/>
    <x v="1"/>
    <x v="2550"/>
    <x v="2"/>
    <x v="4"/>
    <x v="2825"/>
  </r>
  <r>
    <x v="1"/>
    <x v="1"/>
    <x v="0"/>
    <x v="12"/>
    <x v="5"/>
    <x v="14"/>
    <x v="2"/>
    <x v="2"/>
    <x v="7"/>
    <x v="2551"/>
    <x v="3"/>
    <x v="2"/>
    <x v="2826"/>
  </r>
  <r>
    <x v="1"/>
    <x v="1"/>
    <x v="0"/>
    <x v="12"/>
    <x v="5"/>
    <x v="14"/>
    <x v="2"/>
    <x v="0"/>
    <x v="5"/>
    <x v="2552"/>
    <x v="1"/>
    <x v="7"/>
    <x v="2827"/>
  </r>
  <r>
    <x v="2"/>
    <x v="1"/>
    <x v="0"/>
    <x v="81"/>
    <x v="17"/>
    <x v="101"/>
    <x v="0"/>
    <x v="1"/>
    <x v="4"/>
    <x v="1982"/>
    <x v="2"/>
    <x v="0"/>
    <x v="2139"/>
  </r>
  <r>
    <x v="0"/>
    <x v="0"/>
    <x v="0"/>
    <x v="22"/>
    <x v="10"/>
    <x v="36"/>
    <x v="2"/>
    <x v="1"/>
    <x v="8"/>
    <x v="2553"/>
    <x v="11"/>
    <x v="3"/>
    <x v="2828"/>
  </r>
  <r>
    <x v="1"/>
    <x v="0"/>
    <x v="0"/>
    <x v="55"/>
    <x v="5"/>
    <x v="70"/>
    <x v="2"/>
    <x v="2"/>
    <x v="7"/>
    <x v="2554"/>
    <x v="2"/>
    <x v="2"/>
    <x v="2829"/>
  </r>
  <r>
    <x v="1"/>
    <x v="0"/>
    <x v="0"/>
    <x v="55"/>
    <x v="5"/>
    <x v="70"/>
    <x v="2"/>
    <x v="0"/>
    <x v="1"/>
    <x v="2555"/>
    <x v="1"/>
    <x v="4"/>
    <x v="2830"/>
  </r>
  <r>
    <x v="0"/>
    <x v="1"/>
    <x v="0"/>
    <x v="4"/>
    <x v="4"/>
    <x v="5"/>
    <x v="1"/>
    <x v="2"/>
    <x v="11"/>
    <x v="1216"/>
    <x v="1"/>
    <x v="0"/>
    <x v="1266"/>
  </r>
  <r>
    <x v="0"/>
    <x v="1"/>
    <x v="0"/>
    <x v="4"/>
    <x v="4"/>
    <x v="5"/>
    <x v="1"/>
    <x v="1"/>
    <x v="4"/>
    <x v="1754"/>
    <x v="2"/>
    <x v="0"/>
    <x v="1880"/>
  </r>
  <r>
    <x v="0"/>
    <x v="1"/>
    <x v="0"/>
    <x v="4"/>
    <x v="4"/>
    <x v="5"/>
    <x v="1"/>
    <x v="1"/>
    <x v="6"/>
    <x v="2556"/>
    <x v="1"/>
    <x v="0"/>
    <x v="2831"/>
  </r>
  <r>
    <x v="1"/>
    <x v="2"/>
    <x v="0"/>
    <x v="4"/>
    <x v="4"/>
    <x v="5"/>
    <x v="1"/>
    <x v="0"/>
    <x v="1"/>
    <x v="2369"/>
    <x v="0"/>
    <x v="2"/>
    <x v="2595"/>
  </r>
  <r>
    <x v="1"/>
    <x v="2"/>
    <x v="0"/>
    <x v="4"/>
    <x v="4"/>
    <x v="5"/>
    <x v="1"/>
    <x v="2"/>
    <x v="7"/>
    <x v="550"/>
    <x v="0"/>
    <x v="2"/>
    <x v="2832"/>
  </r>
  <r>
    <x v="1"/>
    <x v="1"/>
    <x v="0"/>
    <x v="354"/>
    <x v="12"/>
    <x v="436"/>
    <x v="2"/>
    <x v="1"/>
    <x v="13"/>
    <x v="2557"/>
    <x v="3"/>
    <x v="0"/>
    <x v="2833"/>
  </r>
  <r>
    <x v="2"/>
    <x v="0"/>
    <x v="0"/>
    <x v="10"/>
    <x v="9"/>
    <x v="74"/>
    <x v="3"/>
    <x v="0"/>
    <x v="5"/>
    <x v="2558"/>
    <x v="1"/>
    <x v="2"/>
    <x v="2834"/>
  </r>
  <r>
    <x v="0"/>
    <x v="2"/>
    <x v="0"/>
    <x v="22"/>
    <x v="10"/>
    <x v="26"/>
    <x v="2"/>
    <x v="1"/>
    <x v="6"/>
    <x v="2559"/>
    <x v="1"/>
    <x v="2"/>
    <x v="2835"/>
  </r>
  <r>
    <x v="0"/>
    <x v="2"/>
    <x v="0"/>
    <x v="22"/>
    <x v="10"/>
    <x v="26"/>
    <x v="2"/>
    <x v="2"/>
    <x v="7"/>
    <x v="2560"/>
    <x v="0"/>
    <x v="2"/>
    <x v="2836"/>
  </r>
  <r>
    <x v="1"/>
    <x v="0"/>
    <x v="0"/>
    <x v="4"/>
    <x v="4"/>
    <x v="59"/>
    <x v="1"/>
    <x v="2"/>
    <x v="7"/>
    <x v="2561"/>
    <x v="7"/>
    <x v="2"/>
    <x v="2837"/>
  </r>
  <r>
    <x v="1"/>
    <x v="0"/>
    <x v="0"/>
    <x v="4"/>
    <x v="4"/>
    <x v="59"/>
    <x v="1"/>
    <x v="1"/>
    <x v="8"/>
    <x v="1739"/>
    <x v="1"/>
    <x v="2"/>
    <x v="1860"/>
  </r>
  <r>
    <x v="1"/>
    <x v="1"/>
    <x v="0"/>
    <x v="108"/>
    <x v="2"/>
    <x v="133"/>
    <x v="0"/>
    <x v="1"/>
    <x v="2"/>
    <x v="871"/>
    <x v="0"/>
    <x v="2"/>
    <x v="907"/>
  </r>
  <r>
    <x v="0"/>
    <x v="1"/>
    <x v="0"/>
    <x v="47"/>
    <x v="18"/>
    <x v="78"/>
    <x v="0"/>
    <x v="0"/>
    <x v="3"/>
    <x v="2562"/>
    <x v="1"/>
    <x v="10"/>
    <x v="2838"/>
  </r>
  <r>
    <x v="0"/>
    <x v="1"/>
    <x v="0"/>
    <x v="47"/>
    <x v="18"/>
    <x v="78"/>
    <x v="0"/>
    <x v="1"/>
    <x v="8"/>
    <x v="194"/>
    <x v="0"/>
    <x v="6"/>
    <x v="2839"/>
  </r>
  <r>
    <x v="1"/>
    <x v="2"/>
    <x v="0"/>
    <x v="336"/>
    <x v="10"/>
    <x v="417"/>
    <x v="2"/>
    <x v="1"/>
    <x v="8"/>
    <x v="2563"/>
    <x v="0"/>
    <x v="3"/>
    <x v="2840"/>
  </r>
  <r>
    <x v="2"/>
    <x v="1"/>
    <x v="0"/>
    <x v="45"/>
    <x v="5"/>
    <x v="89"/>
    <x v="2"/>
    <x v="1"/>
    <x v="10"/>
    <x v="557"/>
    <x v="4"/>
    <x v="2"/>
    <x v="570"/>
  </r>
  <r>
    <x v="2"/>
    <x v="1"/>
    <x v="0"/>
    <x v="8"/>
    <x v="1"/>
    <x v="9"/>
    <x v="1"/>
    <x v="2"/>
    <x v="11"/>
    <x v="2564"/>
    <x v="0"/>
    <x v="0"/>
    <x v="2841"/>
  </r>
  <r>
    <x v="2"/>
    <x v="1"/>
    <x v="0"/>
    <x v="8"/>
    <x v="1"/>
    <x v="9"/>
    <x v="1"/>
    <x v="1"/>
    <x v="10"/>
    <x v="2565"/>
    <x v="3"/>
    <x v="0"/>
    <x v="2842"/>
  </r>
  <r>
    <x v="2"/>
    <x v="1"/>
    <x v="0"/>
    <x v="8"/>
    <x v="1"/>
    <x v="9"/>
    <x v="1"/>
    <x v="1"/>
    <x v="9"/>
    <x v="2566"/>
    <x v="1"/>
    <x v="0"/>
    <x v="2843"/>
  </r>
  <r>
    <x v="0"/>
    <x v="1"/>
    <x v="0"/>
    <x v="100"/>
    <x v="2"/>
    <x v="123"/>
    <x v="0"/>
    <x v="1"/>
    <x v="2"/>
    <x v="1942"/>
    <x v="4"/>
    <x v="2"/>
    <x v="2844"/>
  </r>
  <r>
    <x v="1"/>
    <x v="0"/>
    <x v="0"/>
    <x v="10"/>
    <x v="9"/>
    <x v="74"/>
    <x v="3"/>
    <x v="1"/>
    <x v="4"/>
    <x v="2567"/>
    <x v="0"/>
    <x v="2"/>
    <x v="2845"/>
  </r>
  <r>
    <x v="1"/>
    <x v="0"/>
    <x v="0"/>
    <x v="10"/>
    <x v="9"/>
    <x v="74"/>
    <x v="3"/>
    <x v="1"/>
    <x v="12"/>
    <x v="2568"/>
    <x v="1"/>
    <x v="2"/>
    <x v="2846"/>
  </r>
  <r>
    <x v="1"/>
    <x v="0"/>
    <x v="0"/>
    <x v="27"/>
    <x v="19"/>
    <x v="33"/>
    <x v="0"/>
    <x v="2"/>
    <x v="7"/>
    <x v="2569"/>
    <x v="0"/>
    <x v="0"/>
    <x v="2847"/>
  </r>
  <r>
    <x v="1"/>
    <x v="0"/>
    <x v="0"/>
    <x v="27"/>
    <x v="19"/>
    <x v="33"/>
    <x v="0"/>
    <x v="2"/>
    <x v="7"/>
    <x v="2570"/>
    <x v="7"/>
    <x v="0"/>
    <x v="2848"/>
  </r>
  <r>
    <x v="1"/>
    <x v="1"/>
    <x v="0"/>
    <x v="298"/>
    <x v="44"/>
    <x v="374"/>
    <x v="2"/>
    <x v="2"/>
    <x v="11"/>
    <x v="1179"/>
    <x v="1"/>
    <x v="0"/>
    <x v="2849"/>
  </r>
  <r>
    <x v="1"/>
    <x v="1"/>
    <x v="0"/>
    <x v="298"/>
    <x v="44"/>
    <x v="374"/>
    <x v="2"/>
    <x v="1"/>
    <x v="13"/>
    <x v="2571"/>
    <x v="1"/>
    <x v="0"/>
    <x v="2850"/>
  </r>
  <r>
    <x v="0"/>
    <x v="1"/>
    <x v="0"/>
    <x v="355"/>
    <x v="1"/>
    <x v="437"/>
    <x v="1"/>
    <x v="2"/>
    <x v="11"/>
    <x v="1054"/>
    <x v="8"/>
    <x v="0"/>
    <x v="1850"/>
  </r>
  <r>
    <x v="1"/>
    <x v="0"/>
    <x v="0"/>
    <x v="1"/>
    <x v="1"/>
    <x v="13"/>
    <x v="1"/>
    <x v="0"/>
    <x v="1"/>
    <x v="2572"/>
    <x v="2"/>
    <x v="2"/>
    <x v="2851"/>
  </r>
  <r>
    <x v="1"/>
    <x v="2"/>
    <x v="0"/>
    <x v="1"/>
    <x v="1"/>
    <x v="3"/>
    <x v="1"/>
    <x v="2"/>
    <x v="16"/>
    <x v="2573"/>
    <x v="5"/>
    <x v="2"/>
    <x v="2852"/>
  </r>
  <r>
    <x v="1"/>
    <x v="1"/>
    <x v="0"/>
    <x v="356"/>
    <x v="41"/>
    <x v="438"/>
    <x v="2"/>
    <x v="1"/>
    <x v="13"/>
    <x v="2556"/>
    <x v="1"/>
    <x v="0"/>
    <x v="2853"/>
  </r>
  <r>
    <x v="1"/>
    <x v="1"/>
    <x v="0"/>
    <x v="356"/>
    <x v="41"/>
    <x v="438"/>
    <x v="2"/>
    <x v="1"/>
    <x v="6"/>
    <x v="2574"/>
    <x v="5"/>
    <x v="0"/>
    <x v="2854"/>
  </r>
  <r>
    <x v="0"/>
    <x v="1"/>
    <x v="0"/>
    <x v="166"/>
    <x v="17"/>
    <x v="212"/>
    <x v="0"/>
    <x v="1"/>
    <x v="6"/>
    <x v="1003"/>
    <x v="3"/>
    <x v="0"/>
    <x v="2855"/>
  </r>
  <r>
    <x v="0"/>
    <x v="1"/>
    <x v="0"/>
    <x v="166"/>
    <x v="17"/>
    <x v="212"/>
    <x v="0"/>
    <x v="2"/>
    <x v="7"/>
    <x v="2575"/>
    <x v="7"/>
    <x v="0"/>
    <x v="2856"/>
  </r>
  <r>
    <x v="0"/>
    <x v="1"/>
    <x v="0"/>
    <x v="166"/>
    <x v="17"/>
    <x v="212"/>
    <x v="0"/>
    <x v="1"/>
    <x v="10"/>
    <x v="91"/>
    <x v="0"/>
    <x v="0"/>
    <x v="2027"/>
  </r>
  <r>
    <x v="0"/>
    <x v="1"/>
    <x v="0"/>
    <x v="166"/>
    <x v="17"/>
    <x v="212"/>
    <x v="0"/>
    <x v="1"/>
    <x v="6"/>
    <x v="1003"/>
    <x v="3"/>
    <x v="0"/>
    <x v="1046"/>
  </r>
  <r>
    <x v="0"/>
    <x v="1"/>
    <x v="0"/>
    <x v="166"/>
    <x v="17"/>
    <x v="212"/>
    <x v="0"/>
    <x v="1"/>
    <x v="14"/>
    <x v="2576"/>
    <x v="2"/>
    <x v="0"/>
    <x v="2857"/>
  </r>
  <r>
    <x v="1"/>
    <x v="0"/>
    <x v="0"/>
    <x v="253"/>
    <x v="3"/>
    <x v="313"/>
    <x v="0"/>
    <x v="2"/>
    <x v="11"/>
    <x v="730"/>
    <x v="0"/>
    <x v="2"/>
    <x v="833"/>
  </r>
  <r>
    <x v="1"/>
    <x v="0"/>
    <x v="0"/>
    <x v="253"/>
    <x v="3"/>
    <x v="313"/>
    <x v="0"/>
    <x v="1"/>
    <x v="10"/>
    <x v="696"/>
    <x v="7"/>
    <x v="2"/>
    <x v="713"/>
  </r>
  <r>
    <x v="1"/>
    <x v="1"/>
    <x v="0"/>
    <x v="20"/>
    <x v="15"/>
    <x v="45"/>
    <x v="3"/>
    <x v="0"/>
    <x v="5"/>
    <x v="593"/>
    <x v="1"/>
    <x v="0"/>
    <x v="2858"/>
  </r>
  <r>
    <x v="1"/>
    <x v="0"/>
    <x v="0"/>
    <x v="54"/>
    <x v="24"/>
    <x v="322"/>
    <x v="3"/>
    <x v="1"/>
    <x v="8"/>
    <x v="2577"/>
    <x v="3"/>
    <x v="6"/>
    <x v="2859"/>
  </r>
  <r>
    <x v="1"/>
    <x v="2"/>
    <x v="0"/>
    <x v="254"/>
    <x v="26"/>
    <x v="314"/>
    <x v="2"/>
    <x v="1"/>
    <x v="6"/>
    <x v="2578"/>
    <x v="0"/>
    <x v="0"/>
    <x v="2860"/>
  </r>
  <r>
    <x v="1"/>
    <x v="2"/>
    <x v="0"/>
    <x v="254"/>
    <x v="26"/>
    <x v="314"/>
    <x v="2"/>
    <x v="1"/>
    <x v="9"/>
    <x v="2579"/>
    <x v="1"/>
    <x v="0"/>
    <x v="2861"/>
  </r>
  <r>
    <x v="2"/>
    <x v="0"/>
    <x v="0"/>
    <x v="357"/>
    <x v="1"/>
    <x v="439"/>
    <x v="1"/>
    <x v="2"/>
    <x v="7"/>
    <x v="567"/>
    <x v="1"/>
    <x v="2"/>
    <x v="2862"/>
  </r>
  <r>
    <x v="2"/>
    <x v="0"/>
    <x v="0"/>
    <x v="357"/>
    <x v="1"/>
    <x v="439"/>
    <x v="1"/>
    <x v="1"/>
    <x v="8"/>
    <x v="2580"/>
    <x v="2"/>
    <x v="2"/>
    <x v="2863"/>
  </r>
  <r>
    <x v="2"/>
    <x v="0"/>
    <x v="0"/>
    <x v="357"/>
    <x v="1"/>
    <x v="439"/>
    <x v="1"/>
    <x v="2"/>
    <x v="11"/>
    <x v="2581"/>
    <x v="2"/>
    <x v="0"/>
    <x v="2864"/>
  </r>
  <r>
    <x v="2"/>
    <x v="0"/>
    <x v="0"/>
    <x v="357"/>
    <x v="1"/>
    <x v="439"/>
    <x v="1"/>
    <x v="2"/>
    <x v="11"/>
    <x v="341"/>
    <x v="7"/>
    <x v="0"/>
    <x v="2865"/>
  </r>
  <r>
    <x v="1"/>
    <x v="0"/>
    <x v="0"/>
    <x v="341"/>
    <x v="12"/>
    <x v="422"/>
    <x v="2"/>
    <x v="1"/>
    <x v="6"/>
    <x v="2582"/>
    <x v="0"/>
    <x v="0"/>
    <x v="1426"/>
  </r>
  <r>
    <x v="1"/>
    <x v="0"/>
    <x v="0"/>
    <x v="70"/>
    <x v="1"/>
    <x v="142"/>
    <x v="1"/>
    <x v="1"/>
    <x v="14"/>
    <x v="2583"/>
    <x v="1"/>
    <x v="0"/>
    <x v="2866"/>
  </r>
  <r>
    <x v="1"/>
    <x v="0"/>
    <x v="0"/>
    <x v="70"/>
    <x v="1"/>
    <x v="142"/>
    <x v="1"/>
    <x v="0"/>
    <x v="5"/>
    <x v="2584"/>
    <x v="0"/>
    <x v="0"/>
    <x v="2867"/>
  </r>
  <r>
    <x v="2"/>
    <x v="0"/>
    <x v="0"/>
    <x v="61"/>
    <x v="5"/>
    <x v="176"/>
    <x v="2"/>
    <x v="1"/>
    <x v="8"/>
    <x v="2585"/>
    <x v="8"/>
    <x v="3"/>
    <x v="2868"/>
  </r>
  <r>
    <x v="2"/>
    <x v="2"/>
    <x v="0"/>
    <x v="20"/>
    <x v="15"/>
    <x v="45"/>
    <x v="3"/>
    <x v="2"/>
    <x v="15"/>
    <x v="2586"/>
    <x v="10"/>
    <x v="0"/>
    <x v="2869"/>
  </r>
  <r>
    <x v="1"/>
    <x v="0"/>
    <x v="0"/>
    <x v="42"/>
    <x v="16"/>
    <x v="51"/>
    <x v="1"/>
    <x v="1"/>
    <x v="8"/>
    <x v="2587"/>
    <x v="3"/>
    <x v="6"/>
    <x v="2870"/>
  </r>
  <r>
    <x v="1"/>
    <x v="0"/>
    <x v="0"/>
    <x v="42"/>
    <x v="16"/>
    <x v="51"/>
    <x v="1"/>
    <x v="1"/>
    <x v="9"/>
    <x v="1605"/>
    <x v="4"/>
    <x v="2"/>
    <x v="1708"/>
  </r>
  <r>
    <x v="3"/>
    <x v="1"/>
    <x v="0"/>
    <x v="8"/>
    <x v="1"/>
    <x v="34"/>
    <x v="1"/>
    <x v="2"/>
    <x v="15"/>
    <x v="2210"/>
    <x v="1"/>
    <x v="2"/>
    <x v="2397"/>
  </r>
  <r>
    <x v="1"/>
    <x v="0"/>
    <x v="0"/>
    <x v="10"/>
    <x v="9"/>
    <x v="11"/>
    <x v="3"/>
    <x v="1"/>
    <x v="8"/>
    <x v="2588"/>
    <x v="7"/>
    <x v="6"/>
    <x v="2871"/>
  </r>
  <r>
    <x v="1"/>
    <x v="0"/>
    <x v="0"/>
    <x v="10"/>
    <x v="9"/>
    <x v="11"/>
    <x v="3"/>
    <x v="1"/>
    <x v="4"/>
    <x v="2589"/>
    <x v="7"/>
    <x v="2"/>
    <x v="2872"/>
  </r>
  <r>
    <x v="1"/>
    <x v="0"/>
    <x v="0"/>
    <x v="10"/>
    <x v="9"/>
    <x v="11"/>
    <x v="3"/>
    <x v="2"/>
    <x v="7"/>
    <x v="2590"/>
    <x v="5"/>
    <x v="10"/>
    <x v="2873"/>
  </r>
  <r>
    <x v="1"/>
    <x v="0"/>
    <x v="0"/>
    <x v="10"/>
    <x v="9"/>
    <x v="11"/>
    <x v="3"/>
    <x v="0"/>
    <x v="5"/>
    <x v="2558"/>
    <x v="1"/>
    <x v="2"/>
    <x v="2834"/>
  </r>
  <r>
    <x v="1"/>
    <x v="0"/>
    <x v="0"/>
    <x v="10"/>
    <x v="9"/>
    <x v="11"/>
    <x v="3"/>
    <x v="1"/>
    <x v="8"/>
    <x v="2591"/>
    <x v="1"/>
    <x v="6"/>
    <x v="2874"/>
  </r>
  <r>
    <x v="0"/>
    <x v="1"/>
    <x v="0"/>
    <x v="128"/>
    <x v="5"/>
    <x v="161"/>
    <x v="2"/>
    <x v="1"/>
    <x v="12"/>
    <x v="2592"/>
    <x v="1"/>
    <x v="2"/>
    <x v="2875"/>
  </r>
  <r>
    <x v="0"/>
    <x v="1"/>
    <x v="0"/>
    <x v="128"/>
    <x v="5"/>
    <x v="161"/>
    <x v="2"/>
    <x v="2"/>
    <x v="7"/>
    <x v="2039"/>
    <x v="0"/>
    <x v="2"/>
    <x v="2876"/>
  </r>
  <r>
    <x v="0"/>
    <x v="1"/>
    <x v="0"/>
    <x v="128"/>
    <x v="5"/>
    <x v="161"/>
    <x v="2"/>
    <x v="2"/>
    <x v="7"/>
    <x v="2593"/>
    <x v="1"/>
    <x v="2"/>
    <x v="2877"/>
  </r>
  <r>
    <x v="0"/>
    <x v="1"/>
    <x v="0"/>
    <x v="128"/>
    <x v="5"/>
    <x v="161"/>
    <x v="2"/>
    <x v="1"/>
    <x v="8"/>
    <x v="2594"/>
    <x v="1"/>
    <x v="3"/>
    <x v="2878"/>
  </r>
  <r>
    <x v="0"/>
    <x v="1"/>
    <x v="0"/>
    <x v="128"/>
    <x v="5"/>
    <x v="161"/>
    <x v="2"/>
    <x v="2"/>
    <x v="11"/>
    <x v="730"/>
    <x v="0"/>
    <x v="2"/>
    <x v="2262"/>
  </r>
  <r>
    <x v="1"/>
    <x v="1"/>
    <x v="0"/>
    <x v="20"/>
    <x v="15"/>
    <x v="29"/>
    <x v="3"/>
    <x v="1"/>
    <x v="8"/>
    <x v="863"/>
    <x v="5"/>
    <x v="2"/>
    <x v="2879"/>
  </r>
  <r>
    <x v="1"/>
    <x v="0"/>
    <x v="0"/>
    <x v="20"/>
    <x v="15"/>
    <x v="45"/>
    <x v="3"/>
    <x v="1"/>
    <x v="8"/>
    <x v="2595"/>
    <x v="2"/>
    <x v="2"/>
    <x v="2880"/>
  </r>
  <r>
    <x v="0"/>
    <x v="1"/>
    <x v="0"/>
    <x v="200"/>
    <x v="35"/>
    <x v="251"/>
    <x v="0"/>
    <x v="0"/>
    <x v="5"/>
    <x v="2596"/>
    <x v="3"/>
    <x v="0"/>
    <x v="2881"/>
  </r>
  <r>
    <x v="1"/>
    <x v="0"/>
    <x v="0"/>
    <x v="70"/>
    <x v="1"/>
    <x v="88"/>
    <x v="1"/>
    <x v="0"/>
    <x v="1"/>
    <x v="884"/>
    <x v="2"/>
    <x v="2"/>
    <x v="2882"/>
  </r>
  <r>
    <x v="1"/>
    <x v="0"/>
    <x v="0"/>
    <x v="70"/>
    <x v="1"/>
    <x v="88"/>
    <x v="1"/>
    <x v="1"/>
    <x v="10"/>
    <x v="2597"/>
    <x v="0"/>
    <x v="0"/>
    <x v="2883"/>
  </r>
  <r>
    <x v="1"/>
    <x v="0"/>
    <x v="0"/>
    <x v="147"/>
    <x v="15"/>
    <x v="187"/>
    <x v="3"/>
    <x v="0"/>
    <x v="1"/>
    <x v="2598"/>
    <x v="0"/>
    <x v="9"/>
    <x v="2884"/>
  </r>
  <r>
    <x v="1"/>
    <x v="0"/>
    <x v="0"/>
    <x v="147"/>
    <x v="15"/>
    <x v="187"/>
    <x v="3"/>
    <x v="1"/>
    <x v="8"/>
    <x v="2599"/>
    <x v="1"/>
    <x v="2"/>
    <x v="2885"/>
  </r>
  <r>
    <x v="0"/>
    <x v="1"/>
    <x v="0"/>
    <x v="171"/>
    <x v="5"/>
    <x v="217"/>
    <x v="2"/>
    <x v="0"/>
    <x v="5"/>
    <x v="2600"/>
    <x v="2"/>
    <x v="7"/>
    <x v="2886"/>
  </r>
  <r>
    <x v="1"/>
    <x v="0"/>
    <x v="0"/>
    <x v="56"/>
    <x v="1"/>
    <x v="71"/>
    <x v="1"/>
    <x v="1"/>
    <x v="6"/>
    <x v="2601"/>
    <x v="6"/>
    <x v="0"/>
    <x v="2887"/>
  </r>
  <r>
    <x v="1"/>
    <x v="0"/>
    <x v="0"/>
    <x v="56"/>
    <x v="1"/>
    <x v="71"/>
    <x v="1"/>
    <x v="1"/>
    <x v="2"/>
    <x v="874"/>
    <x v="1"/>
    <x v="0"/>
    <x v="910"/>
  </r>
  <r>
    <x v="1"/>
    <x v="0"/>
    <x v="0"/>
    <x v="29"/>
    <x v="18"/>
    <x v="84"/>
    <x v="0"/>
    <x v="1"/>
    <x v="9"/>
    <x v="2602"/>
    <x v="3"/>
    <x v="2"/>
    <x v="2888"/>
  </r>
  <r>
    <x v="1"/>
    <x v="0"/>
    <x v="0"/>
    <x v="29"/>
    <x v="18"/>
    <x v="84"/>
    <x v="0"/>
    <x v="0"/>
    <x v="1"/>
    <x v="1649"/>
    <x v="1"/>
    <x v="2"/>
    <x v="1755"/>
  </r>
  <r>
    <x v="1"/>
    <x v="0"/>
    <x v="0"/>
    <x v="29"/>
    <x v="18"/>
    <x v="84"/>
    <x v="0"/>
    <x v="1"/>
    <x v="10"/>
    <x v="233"/>
    <x v="2"/>
    <x v="2"/>
    <x v="1430"/>
  </r>
  <r>
    <x v="1"/>
    <x v="2"/>
    <x v="0"/>
    <x v="20"/>
    <x v="15"/>
    <x v="29"/>
    <x v="3"/>
    <x v="1"/>
    <x v="9"/>
    <x v="2603"/>
    <x v="1"/>
    <x v="0"/>
    <x v="2889"/>
  </r>
  <r>
    <x v="1"/>
    <x v="2"/>
    <x v="0"/>
    <x v="20"/>
    <x v="15"/>
    <x v="29"/>
    <x v="3"/>
    <x v="0"/>
    <x v="5"/>
    <x v="2604"/>
    <x v="1"/>
    <x v="0"/>
    <x v="2890"/>
  </r>
  <r>
    <x v="1"/>
    <x v="0"/>
    <x v="0"/>
    <x v="12"/>
    <x v="5"/>
    <x v="14"/>
    <x v="2"/>
    <x v="1"/>
    <x v="8"/>
    <x v="2605"/>
    <x v="2"/>
    <x v="3"/>
    <x v="2891"/>
  </r>
  <r>
    <x v="1"/>
    <x v="0"/>
    <x v="0"/>
    <x v="12"/>
    <x v="5"/>
    <x v="14"/>
    <x v="2"/>
    <x v="1"/>
    <x v="8"/>
    <x v="2606"/>
    <x v="7"/>
    <x v="3"/>
    <x v="2892"/>
  </r>
  <r>
    <x v="1"/>
    <x v="0"/>
    <x v="0"/>
    <x v="12"/>
    <x v="5"/>
    <x v="14"/>
    <x v="2"/>
    <x v="1"/>
    <x v="6"/>
    <x v="1840"/>
    <x v="1"/>
    <x v="2"/>
    <x v="2893"/>
  </r>
  <r>
    <x v="1"/>
    <x v="0"/>
    <x v="0"/>
    <x v="12"/>
    <x v="5"/>
    <x v="14"/>
    <x v="2"/>
    <x v="1"/>
    <x v="10"/>
    <x v="740"/>
    <x v="2"/>
    <x v="2"/>
    <x v="2894"/>
  </r>
  <r>
    <x v="1"/>
    <x v="0"/>
    <x v="0"/>
    <x v="12"/>
    <x v="5"/>
    <x v="14"/>
    <x v="2"/>
    <x v="1"/>
    <x v="10"/>
    <x v="2607"/>
    <x v="8"/>
    <x v="2"/>
    <x v="2895"/>
  </r>
  <r>
    <x v="1"/>
    <x v="0"/>
    <x v="0"/>
    <x v="12"/>
    <x v="5"/>
    <x v="14"/>
    <x v="2"/>
    <x v="2"/>
    <x v="7"/>
    <x v="1467"/>
    <x v="0"/>
    <x v="2"/>
    <x v="1551"/>
  </r>
  <r>
    <x v="1"/>
    <x v="0"/>
    <x v="0"/>
    <x v="12"/>
    <x v="5"/>
    <x v="14"/>
    <x v="2"/>
    <x v="2"/>
    <x v="7"/>
    <x v="2608"/>
    <x v="1"/>
    <x v="2"/>
    <x v="2896"/>
  </r>
  <r>
    <x v="1"/>
    <x v="2"/>
    <x v="0"/>
    <x v="22"/>
    <x v="10"/>
    <x v="155"/>
    <x v="2"/>
    <x v="2"/>
    <x v="11"/>
    <x v="2609"/>
    <x v="1"/>
    <x v="2"/>
    <x v="2897"/>
  </r>
  <r>
    <x v="1"/>
    <x v="2"/>
    <x v="0"/>
    <x v="22"/>
    <x v="10"/>
    <x v="155"/>
    <x v="2"/>
    <x v="2"/>
    <x v="7"/>
    <x v="2610"/>
    <x v="1"/>
    <x v="2"/>
    <x v="2898"/>
  </r>
  <r>
    <x v="1"/>
    <x v="2"/>
    <x v="0"/>
    <x v="22"/>
    <x v="10"/>
    <x v="155"/>
    <x v="2"/>
    <x v="0"/>
    <x v="5"/>
    <x v="2611"/>
    <x v="7"/>
    <x v="7"/>
    <x v="2899"/>
  </r>
  <r>
    <x v="2"/>
    <x v="0"/>
    <x v="0"/>
    <x v="182"/>
    <x v="1"/>
    <x v="232"/>
    <x v="1"/>
    <x v="1"/>
    <x v="6"/>
    <x v="854"/>
    <x v="4"/>
    <x v="0"/>
    <x v="2900"/>
  </r>
  <r>
    <x v="2"/>
    <x v="0"/>
    <x v="0"/>
    <x v="182"/>
    <x v="1"/>
    <x v="232"/>
    <x v="1"/>
    <x v="2"/>
    <x v="7"/>
    <x v="2612"/>
    <x v="4"/>
    <x v="2"/>
    <x v="2901"/>
  </r>
  <r>
    <x v="2"/>
    <x v="0"/>
    <x v="0"/>
    <x v="182"/>
    <x v="1"/>
    <x v="232"/>
    <x v="1"/>
    <x v="0"/>
    <x v="5"/>
    <x v="677"/>
    <x v="4"/>
    <x v="0"/>
    <x v="2902"/>
  </r>
  <r>
    <x v="2"/>
    <x v="0"/>
    <x v="0"/>
    <x v="182"/>
    <x v="1"/>
    <x v="232"/>
    <x v="1"/>
    <x v="0"/>
    <x v="3"/>
    <x v="2613"/>
    <x v="1"/>
    <x v="2"/>
    <x v="2903"/>
  </r>
  <r>
    <x v="2"/>
    <x v="0"/>
    <x v="0"/>
    <x v="182"/>
    <x v="1"/>
    <x v="232"/>
    <x v="1"/>
    <x v="1"/>
    <x v="8"/>
    <x v="2614"/>
    <x v="6"/>
    <x v="2"/>
    <x v="2904"/>
  </r>
  <r>
    <x v="2"/>
    <x v="0"/>
    <x v="0"/>
    <x v="182"/>
    <x v="1"/>
    <x v="232"/>
    <x v="1"/>
    <x v="1"/>
    <x v="9"/>
    <x v="2615"/>
    <x v="1"/>
    <x v="0"/>
    <x v="2905"/>
  </r>
  <r>
    <x v="2"/>
    <x v="0"/>
    <x v="0"/>
    <x v="182"/>
    <x v="1"/>
    <x v="232"/>
    <x v="1"/>
    <x v="1"/>
    <x v="2"/>
    <x v="2616"/>
    <x v="2"/>
    <x v="0"/>
    <x v="2906"/>
  </r>
  <r>
    <x v="0"/>
    <x v="0"/>
    <x v="0"/>
    <x v="94"/>
    <x v="31"/>
    <x v="358"/>
    <x v="3"/>
    <x v="1"/>
    <x v="10"/>
    <x v="1232"/>
    <x v="1"/>
    <x v="0"/>
    <x v="1283"/>
  </r>
  <r>
    <x v="0"/>
    <x v="0"/>
    <x v="0"/>
    <x v="94"/>
    <x v="31"/>
    <x v="358"/>
    <x v="3"/>
    <x v="0"/>
    <x v="3"/>
    <x v="2617"/>
    <x v="7"/>
    <x v="4"/>
    <x v="2907"/>
  </r>
  <r>
    <x v="0"/>
    <x v="0"/>
    <x v="0"/>
    <x v="94"/>
    <x v="31"/>
    <x v="358"/>
    <x v="3"/>
    <x v="2"/>
    <x v="7"/>
    <x v="127"/>
    <x v="1"/>
    <x v="0"/>
    <x v="2908"/>
  </r>
  <r>
    <x v="0"/>
    <x v="0"/>
    <x v="0"/>
    <x v="94"/>
    <x v="31"/>
    <x v="358"/>
    <x v="3"/>
    <x v="1"/>
    <x v="10"/>
    <x v="2618"/>
    <x v="6"/>
    <x v="0"/>
    <x v="2909"/>
  </r>
  <r>
    <x v="0"/>
    <x v="0"/>
    <x v="0"/>
    <x v="94"/>
    <x v="31"/>
    <x v="358"/>
    <x v="3"/>
    <x v="1"/>
    <x v="13"/>
    <x v="2582"/>
    <x v="4"/>
    <x v="0"/>
    <x v="2247"/>
  </r>
  <r>
    <x v="0"/>
    <x v="0"/>
    <x v="0"/>
    <x v="94"/>
    <x v="31"/>
    <x v="358"/>
    <x v="3"/>
    <x v="1"/>
    <x v="8"/>
    <x v="180"/>
    <x v="2"/>
    <x v="0"/>
    <x v="2910"/>
  </r>
  <r>
    <x v="1"/>
    <x v="1"/>
    <x v="0"/>
    <x v="358"/>
    <x v="1"/>
    <x v="440"/>
    <x v="1"/>
    <x v="1"/>
    <x v="6"/>
    <x v="2619"/>
    <x v="2"/>
    <x v="0"/>
    <x v="2911"/>
  </r>
  <r>
    <x v="2"/>
    <x v="1"/>
    <x v="0"/>
    <x v="22"/>
    <x v="10"/>
    <x v="36"/>
    <x v="2"/>
    <x v="1"/>
    <x v="8"/>
    <x v="2620"/>
    <x v="2"/>
    <x v="3"/>
    <x v="2912"/>
  </r>
  <r>
    <x v="1"/>
    <x v="0"/>
    <x v="0"/>
    <x v="4"/>
    <x v="4"/>
    <x v="59"/>
    <x v="1"/>
    <x v="1"/>
    <x v="8"/>
    <x v="577"/>
    <x v="4"/>
    <x v="2"/>
    <x v="589"/>
  </r>
  <r>
    <x v="1"/>
    <x v="0"/>
    <x v="0"/>
    <x v="20"/>
    <x v="15"/>
    <x v="23"/>
    <x v="3"/>
    <x v="2"/>
    <x v="11"/>
    <x v="1309"/>
    <x v="1"/>
    <x v="0"/>
    <x v="2913"/>
  </r>
  <r>
    <x v="1"/>
    <x v="1"/>
    <x v="0"/>
    <x v="70"/>
    <x v="1"/>
    <x v="88"/>
    <x v="1"/>
    <x v="0"/>
    <x v="0"/>
    <x v="2621"/>
    <x v="1"/>
    <x v="11"/>
    <x v="2914"/>
  </r>
  <r>
    <x v="1"/>
    <x v="1"/>
    <x v="0"/>
    <x v="70"/>
    <x v="1"/>
    <x v="88"/>
    <x v="1"/>
    <x v="2"/>
    <x v="7"/>
    <x v="1396"/>
    <x v="0"/>
    <x v="2"/>
    <x v="1471"/>
  </r>
  <r>
    <x v="1"/>
    <x v="1"/>
    <x v="0"/>
    <x v="39"/>
    <x v="29"/>
    <x v="318"/>
    <x v="3"/>
    <x v="2"/>
    <x v="7"/>
    <x v="2622"/>
    <x v="0"/>
    <x v="0"/>
    <x v="2915"/>
  </r>
  <r>
    <x v="1"/>
    <x v="1"/>
    <x v="0"/>
    <x v="39"/>
    <x v="29"/>
    <x v="318"/>
    <x v="3"/>
    <x v="0"/>
    <x v="3"/>
    <x v="2623"/>
    <x v="7"/>
    <x v="4"/>
    <x v="2916"/>
  </r>
  <r>
    <x v="1"/>
    <x v="1"/>
    <x v="0"/>
    <x v="39"/>
    <x v="29"/>
    <x v="318"/>
    <x v="3"/>
    <x v="1"/>
    <x v="8"/>
    <x v="1490"/>
    <x v="0"/>
    <x v="0"/>
    <x v="1577"/>
  </r>
  <r>
    <x v="1"/>
    <x v="1"/>
    <x v="0"/>
    <x v="39"/>
    <x v="29"/>
    <x v="318"/>
    <x v="3"/>
    <x v="1"/>
    <x v="8"/>
    <x v="2624"/>
    <x v="7"/>
    <x v="0"/>
    <x v="2917"/>
  </r>
  <r>
    <x v="1"/>
    <x v="2"/>
    <x v="0"/>
    <x v="22"/>
    <x v="10"/>
    <x v="26"/>
    <x v="2"/>
    <x v="1"/>
    <x v="10"/>
    <x v="2625"/>
    <x v="6"/>
    <x v="2"/>
    <x v="2918"/>
  </r>
  <r>
    <x v="1"/>
    <x v="0"/>
    <x v="0"/>
    <x v="22"/>
    <x v="10"/>
    <x v="26"/>
    <x v="2"/>
    <x v="1"/>
    <x v="8"/>
    <x v="2626"/>
    <x v="0"/>
    <x v="3"/>
    <x v="2919"/>
  </r>
  <r>
    <x v="1"/>
    <x v="0"/>
    <x v="0"/>
    <x v="22"/>
    <x v="10"/>
    <x v="26"/>
    <x v="2"/>
    <x v="2"/>
    <x v="11"/>
    <x v="2627"/>
    <x v="0"/>
    <x v="2"/>
    <x v="2920"/>
  </r>
  <r>
    <x v="0"/>
    <x v="2"/>
    <x v="0"/>
    <x v="20"/>
    <x v="15"/>
    <x v="23"/>
    <x v="3"/>
    <x v="1"/>
    <x v="10"/>
    <x v="2628"/>
    <x v="4"/>
    <x v="0"/>
    <x v="2921"/>
  </r>
  <r>
    <x v="0"/>
    <x v="2"/>
    <x v="0"/>
    <x v="20"/>
    <x v="15"/>
    <x v="23"/>
    <x v="3"/>
    <x v="0"/>
    <x v="5"/>
    <x v="2629"/>
    <x v="1"/>
    <x v="0"/>
    <x v="2922"/>
  </r>
  <r>
    <x v="1"/>
    <x v="2"/>
    <x v="0"/>
    <x v="359"/>
    <x v="31"/>
    <x v="441"/>
    <x v="3"/>
    <x v="1"/>
    <x v="10"/>
    <x v="537"/>
    <x v="1"/>
    <x v="0"/>
    <x v="551"/>
  </r>
  <r>
    <x v="1"/>
    <x v="2"/>
    <x v="0"/>
    <x v="359"/>
    <x v="31"/>
    <x v="441"/>
    <x v="3"/>
    <x v="1"/>
    <x v="8"/>
    <x v="2630"/>
    <x v="0"/>
    <x v="0"/>
    <x v="2923"/>
  </r>
  <r>
    <x v="0"/>
    <x v="1"/>
    <x v="0"/>
    <x v="12"/>
    <x v="5"/>
    <x v="66"/>
    <x v="2"/>
    <x v="0"/>
    <x v="5"/>
    <x v="1235"/>
    <x v="1"/>
    <x v="7"/>
    <x v="2924"/>
  </r>
  <r>
    <x v="2"/>
    <x v="0"/>
    <x v="0"/>
    <x v="133"/>
    <x v="1"/>
    <x v="168"/>
    <x v="1"/>
    <x v="0"/>
    <x v="0"/>
    <x v="1395"/>
    <x v="0"/>
    <x v="11"/>
    <x v="2925"/>
  </r>
  <r>
    <x v="1"/>
    <x v="1"/>
    <x v="0"/>
    <x v="61"/>
    <x v="5"/>
    <x v="162"/>
    <x v="2"/>
    <x v="1"/>
    <x v="10"/>
    <x v="559"/>
    <x v="0"/>
    <x v="2"/>
    <x v="572"/>
  </r>
  <r>
    <x v="1"/>
    <x v="1"/>
    <x v="0"/>
    <x v="61"/>
    <x v="5"/>
    <x v="162"/>
    <x v="2"/>
    <x v="1"/>
    <x v="10"/>
    <x v="642"/>
    <x v="1"/>
    <x v="2"/>
    <x v="2926"/>
  </r>
  <r>
    <x v="1"/>
    <x v="0"/>
    <x v="0"/>
    <x v="98"/>
    <x v="33"/>
    <x v="121"/>
    <x v="1"/>
    <x v="0"/>
    <x v="0"/>
    <x v="1713"/>
    <x v="0"/>
    <x v="0"/>
    <x v="2927"/>
  </r>
  <r>
    <x v="1"/>
    <x v="0"/>
    <x v="0"/>
    <x v="98"/>
    <x v="33"/>
    <x v="121"/>
    <x v="1"/>
    <x v="1"/>
    <x v="8"/>
    <x v="2631"/>
    <x v="4"/>
    <x v="2"/>
    <x v="2928"/>
  </r>
  <r>
    <x v="3"/>
    <x v="0"/>
    <x v="0"/>
    <x v="110"/>
    <x v="26"/>
    <x v="136"/>
    <x v="2"/>
    <x v="2"/>
    <x v="11"/>
    <x v="2632"/>
    <x v="2"/>
    <x v="0"/>
    <x v="2929"/>
  </r>
  <r>
    <x v="1"/>
    <x v="0"/>
    <x v="0"/>
    <x v="8"/>
    <x v="1"/>
    <x v="34"/>
    <x v="1"/>
    <x v="1"/>
    <x v="8"/>
    <x v="63"/>
    <x v="5"/>
    <x v="2"/>
    <x v="2930"/>
  </r>
  <r>
    <x v="1"/>
    <x v="0"/>
    <x v="0"/>
    <x v="8"/>
    <x v="1"/>
    <x v="34"/>
    <x v="1"/>
    <x v="1"/>
    <x v="9"/>
    <x v="2633"/>
    <x v="0"/>
    <x v="0"/>
    <x v="2931"/>
  </r>
  <r>
    <x v="1"/>
    <x v="0"/>
    <x v="0"/>
    <x v="337"/>
    <x v="15"/>
    <x v="418"/>
    <x v="3"/>
    <x v="0"/>
    <x v="5"/>
    <x v="2634"/>
    <x v="1"/>
    <x v="0"/>
    <x v="2932"/>
  </r>
  <r>
    <x v="1"/>
    <x v="0"/>
    <x v="0"/>
    <x v="337"/>
    <x v="15"/>
    <x v="418"/>
    <x v="3"/>
    <x v="0"/>
    <x v="1"/>
    <x v="2635"/>
    <x v="2"/>
    <x v="9"/>
    <x v="2933"/>
  </r>
  <r>
    <x v="1"/>
    <x v="0"/>
    <x v="0"/>
    <x v="337"/>
    <x v="15"/>
    <x v="418"/>
    <x v="3"/>
    <x v="2"/>
    <x v="7"/>
    <x v="786"/>
    <x v="4"/>
    <x v="0"/>
    <x v="2934"/>
  </r>
  <r>
    <x v="1"/>
    <x v="0"/>
    <x v="0"/>
    <x v="337"/>
    <x v="15"/>
    <x v="418"/>
    <x v="3"/>
    <x v="0"/>
    <x v="1"/>
    <x v="2636"/>
    <x v="0"/>
    <x v="9"/>
    <x v="2935"/>
  </r>
  <r>
    <x v="2"/>
    <x v="1"/>
    <x v="0"/>
    <x v="360"/>
    <x v="5"/>
    <x v="442"/>
    <x v="2"/>
    <x v="1"/>
    <x v="4"/>
    <x v="2637"/>
    <x v="6"/>
    <x v="2"/>
    <x v="2936"/>
  </r>
  <r>
    <x v="1"/>
    <x v="2"/>
    <x v="0"/>
    <x v="12"/>
    <x v="5"/>
    <x v="14"/>
    <x v="2"/>
    <x v="1"/>
    <x v="8"/>
    <x v="2638"/>
    <x v="5"/>
    <x v="3"/>
    <x v="2937"/>
  </r>
  <r>
    <x v="1"/>
    <x v="2"/>
    <x v="0"/>
    <x v="12"/>
    <x v="5"/>
    <x v="14"/>
    <x v="2"/>
    <x v="1"/>
    <x v="10"/>
    <x v="1495"/>
    <x v="1"/>
    <x v="2"/>
    <x v="1583"/>
  </r>
  <r>
    <x v="2"/>
    <x v="0"/>
    <x v="0"/>
    <x v="10"/>
    <x v="9"/>
    <x v="74"/>
    <x v="3"/>
    <x v="0"/>
    <x v="5"/>
    <x v="2639"/>
    <x v="6"/>
    <x v="2"/>
    <x v="2938"/>
  </r>
  <r>
    <x v="2"/>
    <x v="1"/>
    <x v="0"/>
    <x v="67"/>
    <x v="2"/>
    <x v="85"/>
    <x v="0"/>
    <x v="1"/>
    <x v="12"/>
    <x v="1671"/>
    <x v="7"/>
    <x v="2"/>
    <x v="2939"/>
  </r>
  <r>
    <x v="0"/>
    <x v="0"/>
    <x v="0"/>
    <x v="20"/>
    <x v="15"/>
    <x v="45"/>
    <x v="3"/>
    <x v="1"/>
    <x v="12"/>
    <x v="1444"/>
    <x v="1"/>
    <x v="0"/>
    <x v="1526"/>
  </r>
  <r>
    <x v="0"/>
    <x v="0"/>
    <x v="0"/>
    <x v="20"/>
    <x v="15"/>
    <x v="45"/>
    <x v="3"/>
    <x v="0"/>
    <x v="1"/>
    <x v="2640"/>
    <x v="3"/>
    <x v="9"/>
    <x v="2940"/>
  </r>
  <r>
    <x v="0"/>
    <x v="0"/>
    <x v="0"/>
    <x v="20"/>
    <x v="15"/>
    <x v="45"/>
    <x v="3"/>
    <x v="2"/>
    <x v="7"/>
    <x v="2641"/>
    <x v="2"/>
    <x v="0"/>
    <x v="2941"/>
  </r>
  <r>
    <x v="1"/>
    <x v="2"/>
    <x v="0"/>
    <x v="35"/>
    <x v="3"/>
    <x v="43"/>
    <x v="0"/>
    <x v="1"/>
    <x v="4"/>
    <x v="2642"/>
    <x v="4"/>
    <x v="2"/>
    <x v="2942"/>
  </r>
  <r>
    <x v="1"/>
    <x v="2"/>
    <x v="0"/>
    <x v="35"/>
    <x v="3"/>
    <x v="43"/>
    <x v="0"/>
    <x v="1"/>
    <x v="13"/>
    <x v="2206"/>
    <x v="1"/>
    <x v="2"/>
    <x v="2391"/>
  </r>
  <r>
    <x v="1"/>
    <x v="2"/>
    <x v="0"/>
    <x v="35"/>
    <x v="3"/>
    <x v="43"/>
    <x v="0"/>
    <x v="2"/>
    <x v="7"/>
    <x v="2643"/>
    <x v="0"/>
    <x v="2"/>
    <x v="2943"/>
  </r>
  <r>
    <x v="1"/>
    <x v="2"/>
    <x v="0"/>
    <x v="35"/>
    <x v="3"/>
    <x v="43"/>
    <x v="0"/>
    <x v="1"/>
    <x v="8"/>
    <x v="2644"/>
    <x v="5"/>
    <x v="6"/>
    <x v="2944"/>
  </r>
  <r>
    <x v="1"/>
    <x v="2"/>
    <x v="0"/>
    <x v="35"/>
    <x v="3"/>
    <x v="43"/>
    <x v="0"/>
    <x v="0"/>
    <x v="3"/>
    <x v="1244"/>
    <x v="1"/>
    <x v="10"/>
    <x v="1296"/>
  </r>
  <r>
    <x v="0"/>
    <x v="0"/>
    <x v="0"/>
    <x v="61"/>
    <x v="5"/>
    <x v="176"/>
    <x v="2"/>
    <x v="1"/>
    <x v="10"/>
    <x v="1297"/>
    <x v="0"/>
    <x v="2"/>
    <x v="2945"/>
  </r>
  <r>
    <x v="1"/>
    <x v="2"/>
    <x v="0"/>
    <x v="4"/>
    <x v="4"/>
    <x v="5"/>
    <x v="1"/>
    <x v="2"/>
    <x v="7"/>
    <x v="2645"/>
    <x v="4"/>
    <x v="2"/>
    <x v="2946"/>
  </r>
  <r>
    <x v="1"/>
    <x v="2"/>
    <x v="0"/>
    <x v="4"/>
    <x v="4"/>
    <x v="5"/>
    <x v="1"/>
    <x v="2"/>
    <x v="7"/>
    <x v="2646"/>
    <x v="0"/>
    <x v="2"/>
    <x v="2947"/>
  </r>
  <r>
    <x v="2"/>
    <x v="0"/>
    <x v="0"/>
    <x v="45"/>
    <x v="5"/>
    <x v="89"/>
    <x v="2"/>
    <x v="1"/>
    <x v="8"/>
    <x v="2647"/>
    <x v="7"/>
    <x v="3"/>
    <x v="2948"/>
  </r>
  <r>
    <x v="3"/>
    <x v="0"/>
    <x v="0"/>
    <x v="10"/>
    <x v="9"/>
    <x v="105"/>
    <x v="3"/>
    <x v="1"/>
    <x v="10"/>
    <x v="2648"/>
    <x v="5"/>
    <x v="2"/>
    <x v="2949"/>
  </r>
  <r>
    <x v="1"/>
    <x v="2"/>
    <x v="0"/>
    <x v="245"/>
    <x v="14"/>
    <x v="303"/>
    <x v="2"/>
    <x v="1"/>
    <x v="4"/>
    <x v="2293"/>
    <x v="4"/>
    <x v="0"/>
    <x v="16"/>
  </r>
  <r>
    <x v="1"/>
    <x v="2"/>
    <x v="0"/>
    <x v="245"/>
    <x v="14"/>
    <x v="303"/>
    <x v="2"/>
    <x v="1"/>
    <x v="8"/>
    <x v="2649"/>
    <x v="7"/>
    <x v="0"/>
    <x v="2950"/>
  </r>
  <r>
    <x v="1"/>
    <x v="2"/>
    <x v="0"/>
    <x v="245"/>
    <x v="14"/>
    <x v="303"/>
    <x v="2"/>
    <x v="1"/>
    <x v="10"/>
    <x v="233"/>
    <x v="4"/>
    <x v="0"/>
    <x v="245"/>
  </r>
  <r>
    <x v="1"/>
    <x v="1"/>
    <x v="0"/>
    <x v="102"/>
    <x v="0"/>
    <x v="126"/>
    <x v="0"/>
    <x v="2"/>
    <x v="7"/>
    <x v="2650"/>
    <x v="7"/>
    <x v="0"/>
    <x v="2951"/>
  </r>
  <r>
    <x v="1"/>
    <x v="1"/>
    <x v="0"/>
    <x v="102"/>
    <x v="0"/>
    <x v="126"/>
    <x v="0"/>
    <x v="1"/>
    <x v="10"/>
    <x v="2651"/>
    <x v="5"/>
    <x v="0"/>
    <x v="2952"/>
  </r>
  <r>
    <x v="1"/>
    <x v="1"/>
    <x v="0"/>
    <x v="102"/>
    <x v="0"/>
    <x v="126"/>
    <x v="0"/>
    <x v="1"/>
    <x v="4"/>
    <x v="2652"/>
    <x v="1"/>
    <x v="0"/>
    <x v="2953"/>
  </r>
  <r>
    <x v="1"/>
    <x v="1"/>
    <x v="0"/>
    <x v="102"/>
    <x v="0"/>
    <x v="126"/>
    <x v="0"/>
    <x v="1"/>
    <x v="6"/>
    <x v="1392"/>
    <x v="1"/>
    <x v="0"/>
    <x v="2209"/>
  </r>
  <r>
    <x v="2"/>
    <x v="1"/>
    <x v="0"/>
    <x v="361"/>
    <x v="10"/>
    <x v="443"/>
    <x v="2"/>
    <x v="0"/>
    <x v="5"/>
    <x v="2653"/>
    <x v="3"/>
    <x v="7"/>
    <x v="2954"/>
  </r>
  <r>
    <x v="1"/>
    <x v="0"/>
    <x v="0"/>
    <x v="12"/>
    <x v="5"/>
    <x v="14"/>
    <x v="2"/>
    <x v="0"/>
    <x v="5"/>
    <x v="2654"/>
    <x v="4"/>
    <x v="7"/>
    <x v="2955"/>
  </r>
  <r>
    <x v="3"/>
    <x v="0"/>
    <x v="0"/>
    <x v="1"/>
    <x v="1"/>
    <x v="25"/>
    <x v="1"/>
    <x v="1"/>
    <x v="4"/>
    <x v="42"/>
    <x v="0"/>
    <x v="0"/>
    <x v="42"/>
  </r>
  <r>
    <x v="1"/>
    <x v="2"/>
    <x v="0"/>
    <x v="38"/>
    <x v="24"/>
    <x v="47"/>
    <x v="3"/>
    <x v="0"/>
    <x v="1"/>
    <x v="2655"/>
    <x v="0"/>
    <x v="4"/>
    <x v="2956"/>
  </r>
  <r>
    <x v="1"/>
    <x v="2"/>
    <x v="0"/>
    <x v="38"/>
    <x v="24"/>
    <x v="47"/>
    <x v="3"/>
    <x v="0"/>
    <x v="1"/>
    <x v="2655"/>
    <x v="0"/>
    <x v="4"/>
    <x v="2956"/>
  </r>
  <r>
    <x v="1"/>
    <x v="2"/>
    <x v="0"/>
    <x v="38"/>
    <x v="24"/>
    <x v="47"/>
    <x v="3"/>
    <x v="1"/>
    <x v="8"/>
    <x v="2656"/>
    <x v="8"/>
    <x v="6"/>
    <x v="2957"/>
  </r>
  <r>
    <x v="1"/>
    <x v="2"/>
    <x v="0"/>
    <x v="38"/>
    <x v="24"/>
    <x v="47"/>
    <x v="3"/>
    <x v="0"/>
    <x v="5"/>
    <x v="2657"/>
    <x v="4"/>
    <x v="2"/>
    <x v="2958"/>
  </r>
  <r>
    <x v="1"/>
    <x v="0"/>
    <x v="0"/>
    <x v="38"/>
    <x v="24"/>
    <x v="47"/>
    <x v="3"/>
    <x v="1"/>
    <x v="10"/>
    <x v="559"/>
    <x v="0"/>
    <x v="2"/>
    <x v="572"/>
  </r>
  <r>
    <x v="1"/>
    <x v="1"/>
    <x v="0"/>
    <x v="8"/>
    <x v="1"/>
    <x v="34"/>
    <x v="1"/>
    <x v="1"/>
    <x v="10"/>
    <x v="2658"/>
    <x v="6"/>
    <x v="0"/>
    <x v="2959"/>
  </r>
  <r>
    <x v="1"/>
    <x v="1"/>
    <x v="0"/>
    <x v="8"/>
    <x v="1"/>
    <x v="34"/>
    <x v="1"/>
    <x v="1"/>
    <x v="8"/>
    <x v="2659"/>
    <x v="0"/>
    <x v="2"/>
    <x v="2960"/>
  </r>
  <r>
    <x v="1"/>
    <x v="1"/>
    <x v="0"/>
    <x v="8"/>
    <x v="1"/>
    <x v="34"/>
    <x v="1"/>
    <x v="1"/>
    <x v="6"/>
    <x v="2660"/>
    <x v="4"/>
    <x v="0"/>
    <x v="622"/>
  </r>
  <r>
    <x v="1"/>
    <x v="1"/>
    <x v="0"/>
    <x v="8"/>
    <x v="1"/>
    <x v="34"/>
    <x v="1"/>
    <x v="1"/>
    <x v="10"/>
    <x v="2661"/>
    <x v="0"/>
    <x v="0"/>
    <x v="2961"/>
  </r>
  <r>
    <x v="1"/>
    <x v="1"/>
    <x v="0"/>
    <x v="8"/>
    <x v="1"/>
    <x v="34"/>
    <x v="1"/>
    <x v="1"/>
    <x v="8"/>
    <x v="2662"/>
    <x v="0"/>
    <x v="2"/>
    <x v="2962"/>
  </r>
  <r>
    <x v="3"/>
    <x v="0"/>
    <x v="0"/>
    <x v="6"/>
    <x v="6"/>
    <x v="7"/>
    <x v="2"/>
    <x v="1"/>
    <x v="13"/>
    <x v="2663"/>
    <x v="7"/>
    <x v="0"/>
    <x v="2963"/>
  </r>
  <r>
    <x v="3"/>
    <x v="0"/>
    <x v="0"/>
    <x v="6"/>
    <x v="6"/>
    <x v="7"/>
    <x v="2"/>
    <x v="1"/>
    <x v="8"/>
    <x v="338"/>
    <x v="0"/>
    <x v="0"/>
    <x v="1835"/>
  </r>
  <r>
    <x v="1"/>
    <x v="2"/>
    <x v="0"/>
    <x v="34"/>
    <x v="22"/>
    <x v="42"/>
    <x v="1"/>
    <x v="1"/>
    <x v="9"/>
    <x v="1875"/>
    <x v="2"/>
    <x v="2"/>
    <x v="2964"/>
  </r>
  <r>
    <x v="1"/>
    <x v="2"/>
    <x v="0"/>
    <x v="34"/>
    <x v="22"/>
    <x v="42"/>
    <x v="1"/>
    <x v="1"/>
    <x v="14"/>
    <x v="568"/>
    <x v="0"/>
    <x v="2"/>
    <x v="581"/>
  </r>
  <r>
    <x v="1"/>
    <x v="2"/>
    <x v="0"/>
    <x v="20"/>
    <x v="15"/>
    <x v="23"/>
    <x v="3"/>
    <x v="0"/>
    <x v="1"/>
    <x v="2598"/>
    <x v="0"/>
    <x v="9"/>
    <x v="2152"/>
  </r>
  <r>
    <x v="1"/>
    <x v="0"/>
    <x v="0"/>
    <x v="1"/>
    <x v="1"/>
    <x v="25"/>
    <x v="1"/>
    <x v="1"/>
    <x v="9"/>
    <x v="2664"/>
    <x v="0"/>
    <x v="0"/>
    <x v="2965"/>
  </r>
  <r>
    <x v="1"/>
    <x v="0"/>
    <x v="0"/>
    <x v="1"/>
    <x v="1"/>
    <x v="25"/>
    <x v="1"/>
    <x v="1"/>
    <x v="10"/>
    <x v="681"/>
    <x v="8"/>
    <x v="0"/>
    <x v="697"/>
  </r>
  <r>
    <x v="1"/>
    <x v="0"/>
    <x v="0"/>
    <x v="1"/>
    <x v="1"/>
    <x v="25"/>
    <x v="1"/>
    <x v="2"/>
    <x v="11"/>
    <x v="2665"/>
    <x v="3"/>
    <x v="0"/>
    <x v="2966"/>
  </r>
  <r>
    <x v="1"/>
    <x v="0"/>
    <x v="0"/>
    <x v="1"/>
    <x v="1"/>
    <x v="25"/>
    <x v="1"/>
    <x v="1"/>
    <x v="8"/>
    <x v="20"/>
    <x v="4"/>
    <x v="2"/>
    <x v="20"/>
  </r>
  <r>
    <x v="1"/>
    <x v="0"/>
    <x v="0"/>
    <x v="1"/>
    <x v="1"/>
    <x v="25"/>
    <x v="1"/>
    <x v="2"/>
    <x v="15"/>
    <x v="2666"/>
    <x v="0"/>
    <x v="2"/>
    <x v="2967"/>
  </r>
  <r>
    <x v="1"/>
    <x v="2"/>
    <x v="0"/>
    <x v="362"/>
    <x v="23"/>
    <x v="444"/>
    <x v="2"/>
    <x v="1"/>
    <x v="8"/>
    <x v="593"/>
    <x v="4"/>
    <x v="0"/>
    <x v="2968"/>
  </r>
  <r>
    <x v="1"/>
    <x v="2"/>
    <x v="0"/>
    <x v="362"/>
    <x v="23"/>
    <x v="444"/>
    <x v="2"/>
    <x v="0"/>
    <x v="1"/>
    <x v="2667"/>
    <x v="12"/>
    <x v="0"/>
    <x v="2969"/>
  </r>
  <r>
    <x v="0"/>
    <x v="2"/>
    <x v="0"/>
    <x v="152"/>
    <x v="24"/>
    <x v="402"/>
    <x v="3"/>
    <x v="1"/>
    <x v="10"/>
    <x v="2668"/>
    <x v="4"/>
    <x v="2"/>
    <x v="2970"/>
  </r>
  <r>
    <x v="0"/>
    <x v="2"/>
    <x v="0"/>
    <x v="152"/>
    <x v="24"/>
    <x v="402"/>
    <x v="3"/>
    <x v="0"/>
    <x v="3"/>
    <x v="2669"/>
    <x v="0"/>
    <x v="10"/>
    <x v="2971"/>
  </r>
  <r>
    <x v="0"/>
    <x v="2"/>
    <x v="0"/>
    <x v="152"/>
    <x v="24"/>
    <x v="402"/>
    <x v="3"/>
    <x v="1"/>
    <x v="10"/>
    <x v="2585"/>
    <x v="5"/>
    <x v="2"/>
    <x v="2972"/>
  </r>
  <r>
    <x v="2"/>
    <x v="0"/>
    <x v="0"/>
    <x v="75"/>
    <x v="1"/>
    <x v="95"/>
    <x v="1"/>
    <x v="1"/>
    <x v="4"/>
    <x v="1400"/>
    <x v="1"/>
    <x v="0"/>
    <x v="2973"/>
  </r>
  <r>
    <x v="2"/>
    <x v="0"/>
    <x v="0"/>
    <x v="75"/>
    <x v="1"/>
    <x v="95"/>
    <x v="1"/>
    <x v="0"/>
    <x v="5"/>
    <x v="2670"/>
    <x v="0"/>
    <x v="0"/>
    <x v="2974"/>
  </r>
  <r>
    <x v="2"/>
    <x v="0"/>
    <x v="0"/>
    <x v="75"/>
    <x v="1"/>
    <x v="95"/>
    <x v="1"/>
    <x v="1"/>
    <x v="10"/>
    <x v="1817"/>
    <x v="6"/>
    <x v="0"/>
    <x v="1958"/>
  </r>
  <r>
    <x v="1"/>
    <x v="0"/>
    <x v="0"/>
    <x v="234"/>
    <x v="4"/>
    <x v="291"/>
    <x v="1"/>
    <x v="1"/>
    <x v="8"/>
    <x v="176"/>
    <x v="1"/>
    <x v="2"/>
    <x v="2975"/>
  </r>
  <r>
    <x v="1"/>
    <x v="0"/>
    <x v="0"/>
    <x v="234"/>
    <x v="4"/>
    <x v="291"/>
    <x v="1"/>
    <x v="1"/>
    <x v="8"/>
    <x v="2671"/>
    <x v="5"/>
    <x v="2"/>
    <x v="2976"/>
  </r>
  <r>
    <x v="2"/>
    <x v="0"/>
    <x v="0"/>
    <x v="22"/>
    <x v="10"/>
    <x v="26"/>
    <x v="2"/>
    <x v="1"/>
    <x v="8"/>
    <x v="2672"/>
    <x v="0"/>
    <x v="3"/>
    <x v="2977"/>
  </r>
  <r>
    <x v="2"/>
    <x v="0"/>
    <x v="0"/>
    <x v="22"/>
    <x v="10"/>
    <x v="26"/>
    <x v="2"/>
    <x v="0"/>
    <x v="5"/>
    <x v="2673"/>
    <x v="1"/>
    <x v="7"/>
    <x v="2978"/>
  </r>
  <r>
    <x v="3"/>
    <x v="0"/>
    <x v="0"/>
    <x v="61"/>
    <x v="5"/>
    <x v="162"/>
    <x v="2"/>
    <x v="0"/>
    <x v="5"/>
    <x v="2674"/>
    <x v="0"/>
    <x v="7"/>
    <x v="2979"/>
  </r>
  <r>
    <x v="3"/>
    <x v="0"/>
    <x v="0"/>
    <x v="61"/>
    <x v="5"/>
    <x v="162"/>
    <x v="2"/>
    <x v="0"/>
    <x v="3"/>
    <x v="2675"/>
    <x v="0"/>
    <x v="4"/>
    <x v="2980"/>
  </r>
  <r>
    <x v="3"/>
    <x v="0"/>
    <x v="0"/>
    <x v="61"/>
    <x v="5"/>
    <x v="162"/>
    <x v="2"/>
    <x v="1"/>
    <x v="4"/>
    <x v="2676"/>
    <x v="5"/>
    <x v="2"/>
    <x v="2981"/>
  </r>
  <r>
    <x v="3"/>
    <x v="2"/>
    <x v="0"/>
    <x v="8"/>
    <x v="1"/>
    <x v="34"/>
    <x v="1"/>
    <x v="1"/>
    <x v="8"/>
    <x v="2677"/>
    <x v="7"/>
    <x v="2"/>
    <x v="2982"/>
  </r>
  <r>
    <x v="0"/>
    <x v="0"/>
    <x v="0"/>
    <x v="20"/>
    <x v="15"/>
    <x v="23"/>
    <x v="3"/>
    <x v="1"/>
    <x v="10"/>
    <x v="2678"/>
    <x v="9"/>
    <x v="0"/>
    <x v="2983"/>
  </r>
  <r>
    <x v="1"/>
    <x v="1"/>
    <x v="0"/>
    <x v="20"/>
    <x v="15"/>
    <x v="164"/>
    <x v="3"/>
    <x v="1"/>
    <x v="12"/>
    <x v="80"/>
    <x v="1"/>
    <x v="0"/>
    <x v="2984"/>
  </r>
  <r>
    <x v="1"/>
    <x v="1"/>
    <x v="0"/>
    <x v="20"/>
    <x v="15"/>
    <x v="164"/>
    <x v="3"/>
    <x v="1"/>
    <x v="9"/>
    <x v="2679"/>
    <x v="3"/>
    <x v="0"/>
    <x v="2985"/>
  </r>
  <r>
    <x v="1"/>
    <x v="1"/>
    <x v="0"/>
    <x v="10"/>
    <x v="9"/>
    <x v="11"/>
    <x v="3"/>
    <x v="1"/>
    <x v="4"/>
    <x v="556"/>
    <x v="0"/>
    <x v="2"/>
    <x v="2986"/>
  </r>
  <r>
    <x v="1"/>
    <x v="0"/>
    <x v="0"/>
    <x v="46"/>
    <x v="13"/>
    <x v="284"/>
    <x v="3"/>
    <x v="1"/>
    <x v="4"/>
    <x v="2680"/>
    <x v="2"/>
    <x v="0"/>
    <x v="2987"/>
  </r>
  <r>
    <x v="2"/>
    <x v="1"/>
    <x v="0"/>
    <x v="20"/>
    <x v="15"/>
    <x v="23"/>
    <x v="3"/>
    <x v="1"/>
    <x v="10"/>
    <x v="2681"/>
    <x v="0"/>
    <x v="0"/>
    <x v="2988"/>
  </r>
  <r>
    <x v="1"/>
    <x v="2"/>
    <x v="0"/>
    <x v="109"/>
    <x v="19"/>
    <x v="340"/>
    <x v="0"/>
    <x v="1"/>
    <x v="6"/>
    <x v="1053"/>
    <x v="0"/>
    <x v="0"/>
    <x v="1097"/>
  </r>
  <r>
    <x v="1"/>
    <x v="0"/>
    <x v="0"/>
    <x v="1"/>
    <x v="1"/>
    <x v="13"/>
    <x v="1"/>
    <x v="1"/>
    <x v="8"/>
    <x v="2682"/>
    <x v="0"/>
    <x v="2"/>
    <x v="2989"/>
  </r>
  <r>
    <x v="1"/>
    <x v="2"/>
    <x v="0"/>
    <x v="8"/>
    <x v="1"/>
    <x v="94"/>
    <x v="1"/>
    <x v="1"/>
    <x v="9"/>
    <x v="2683"/>
    <x v="2"/>
    <x v="0"/>
    <x v="2990"/>
  </r>
  <r>
    <x v="1"/>
    <x v="2"/>
    <x v="0"/>
    <x v="8"/>
    <x v="1"/>
    <x v="94"/>
    <x v="1"/>
    <x v="1"/>
    <x v="4"/>
    <x v="2684"/>
    <x v="7"/>
    <x v="0"/>
    <x v="2991"/>
  </r>
  <r>
    <x v="1"/>
    <x v="2"/>
    <x v="0"/>
    <x v="8"/>
    <x v="1"/>
    <x v="94"/>
    <x v="1"/>
    <x v="1"/>
    <x v="13"/>
    <x v="133"/>
    <x v="0"/>
    <x v="0"/>
    <x v="135"/>
  </r>
  <r>
    <x v="0"/>
    <x v="2"/>
    <x v="0"/>
    <x v="253"/>
    <x v="3"/>
    <x v="313"/>
    <x v="0"/>
    <x v="2"/>
    <x v="7"/>
    <x v="2685"/>
    <x v="0"/>
    <x v="2"/>
    <x v="2992"/>
  </r>
  <r>
    <x v="0"/>
    <x v="0"/>
    <x v="0"/>
    <x v="203"/>
    <x v="32"/>
    <x v="256"/>
    <x v="0"/>
    <x v="1"/>
    <x v="8"/>
    <x v="2686"/>
    <x v="4"/>
    <x v="0"/>
    <x v="2993"/>
  </r>
  <r>
    <x v="1"/>
    <x v="0"/>
    <x v="0"/>
    <x v="316"/>
    <x v="18"/>
    <x v="394"/>
    <x v="0"/>
    <x v="1"/>
    <x v="6"/>
    <x v="782"/>
    <x v="1"/>
    <x v="2"/>
    <x v="2994"/>
  </r>
  <r>
    <x v="1"/>
    <x v="0"/>
    <x v="0"/>
    <x v="316"/>
    <x v="18"/>
    <x v="394"/>
    <x v="0"/>
    <x v="1"/>
    <x v="10"/>
    <x v="2687"/>
    <x v="0"/>
    <x v="2"/>
    <x v="2995"/>
  </r>
  <r>
    <x v="2"/>
    <x v="0"/>
    <x v="0"/>
    <x v="10"/>
    <x v="9"/>
    <x v="105"/>
    <x v="3"/>
    <x v="2"/>
    <x v="11"/>
    <x v="973"/>
    <x v="1"/>
    <x v="2"/>
    <x v="2996"/>
  </r>
  <r>
    <x v="2"/>
    <x v="0"/>
    <x v="0"/>
    <x v="10"/>
    <x v="9"/>
    <x v="105"/>
    <x v="3"/>
    <x v="0"/>
    <x v="5"/>
    <x v="2688"/>
    <x v="1"/>
    <x v="2"/>
    <x v="2997"/>
  </r>
  <r>
    <x v="2"/>
    <x v="0"/>
    <x v="0"/>
    <x v="10"/>
    <x v="9"/>
    <x v="105"/>
    <x v="3"/>
    <x v="1"/>
    <x v="8"/>
    <x v="2689"/>
    <x v="0"/>
    <x v="6"/>
    <x v="2998"/>
  </r>
  <r>
    <x v="2"/>
    <x v="0"/>
    <x v="0"/>
    <x v="10"/>
    <x v="9"/>
    <x v="105"/>
    <x v="3"/>
    <x v="1"/>
    <x v="8"/>
    <x v="2690"/>
    <x v="0"/>
    <x v="6"/>
    <x v="2999"/>
  </r>
  <r>
    <x v="2"/>
    <x v="0"/>
    <x v="0"/>
    <x v="10"/>
    <x v="9"/>
    <x v="105"/>
    <x v="3"/>
    <x v="2"/>
    <x v="11"/>
    <x v="730"/>
    <x v="0"/>
    <x v="2"/>
    <x v="2262"/>
  </r>
  <r>
    <x v="0"/>
    <x v="1"/>
    <x v="0"/>
    <x v="61"/>
    <x v="5"/>
    <x v="176"/>
    <x v="2"/>
    <x v="2"/>
    <x v="7"/>
    <x v="2691"/>
    <x v="4"/>
    <x v="2"/>
    <x v="3000"/>
  </r>
  <r>
    <x v="0"/>
    <x v="0"/>
    <x v="0"/>
    <x v="275"/>
    <x v="30"/>
    <x v="346"/>
    <x v="3"/>
    <x v="1"/>
    <x v="6"/>
    <x v="2692"/>
    <x v="3"/>
    <x v="0"/>
    <x v="3001"/>
  </r>
  <r>
    <x v="1"/>
    <x v="2"/>
    <x v="0"/>
    <x v="108"/>
    <x v="2"/>
    <x v="133"/>
    <x v="0"/>
    <x v="1"/>
    <x v="10"/>
    <x v="2693"/>
    <x v="7"/>
    <x v="2"/>
    <x v="3002"/>
  </r>
  <r>
    <x v="0"/>
    <x v="0"/>
    <x v="0"/>
    <x v="108"/>
    <x v="2"/>
    <x v="133"/>
    <x v="0"/>
    <x v="2"/>
    <x v="11"/>
    <x v="1388"/>
    <x v="7"/>
    <x v="2"/>
    <x v="3003"/>
  </r>
  <r>
    <x v="1"/>
    <x v="1"/>
    <x v="0"/>
    <x v="359"/>
    <x v="31"/>
    <x v="441"/>
    <x v="3"/>
    <x v="1"/>
    <x v="9"/>
    <x v="1156"/>
    <x v="0"/>
    <x v="0"/>
    <x v="3004"/>
  </r>
  <r>
    <x v="1"/>
    <x v="1"/>
    <x v="0"/>
    <x v="359"/>
    <x v="31"/>
    <x v="441"/>
    <x v="3"/>
    <x v="0"/>
    <x v="0"/>
    <x v="2694"/>
    <x v="0"/>
    <x v="0"/>
    <x v="3005"/>
  </r>
  <r>
    <x v="1"/>
    <x v="1"/>
    <x v="0"/>
    <x v="359"/>
    <x v="31"/>
    <x v="441"/>
    <x v="3"/>
    <x v="1"/>
    <x v="10"/>
    <x v="2695"/>
    <x v="6"/>
    <x v="0"/>
    <x v="3006"/>
  </r>
  <r>
    <x v="1"/>
    <x v="0"/>
    <x v="0"/>
    <x v="25"/>
    <x v="35"/>
    <x v="129"/>
    <x v="0"/>
    <x v="0"/>
    <x v="5"/>
    <x v="2696"/>
    <x v="5"/>
    <x v="0"/>
    <x v="3007"/>
  </r>
  <r>
    <x v="1"/>
    <x v="0"/>
    <x v="0"/>
    <x v="108"/>
    <x v="3"/>
    <x v="222"/>
    <x v="0"/>
    <x v="1"/>
    <x v="10"/>
    <x v="1097"/>
    <x v="1"/>
    <x v="2"/>
    <x v="3008"/>
  </r>
  <r>
    <x v="1"/>
    <x v="0"/>
    <x v="0"/>
    <x v="8"/>
    <x v="1"/>
    <x v="34"/>
    <x v="1"/>
    <x v="0"/>
    <x v="5"/>
    <x v="80"/>
    <x v="0"/>
    <x v="0"/>
    <x v="986"/>
  </r>
  <r>
    <x v="1"/>
    <x v="1"/>
    <x v="0"/>
    <x v="38"/>
    <x v="24"/>
    <x v="47"/>
    <x v="3"/>
    <x v="1"/>
    <x v="10"/>
    <x v="2697"/>
    <x v="0"/>
    <x v="2"/>
    <x v="3009"/>
  </r>
  <r>
    <x v="1"/>
    <x v="1"/>
    <x v="0"/>
    <x v="38"/>
    <x v="24"/>
    <x v="47"/>
    <x v="3"/>
    <x v="2"/>
    <x v="11"/>
    <x v="2698"/>
    <x v="0"/>
    <x v="2"/>
    <x v="3010"/>
  </r>
  <r>
    <x v="1"/>
    <x v="0"/>
    <x v="0"/>
    <x v="363"/>
    <x v="12"/>
    <x v="445"/>
    <x v="2"/>
    <x v="0"/>
    <x v="1"/>
    <x v="2699"/>
    <x v="7"/>
    <x v="0"/>
    <x v="3011"/>
  </r>
  <r>
    <x v="1"/>
    <x v="0"/>
    <x v="0"/>
    <x v="363"/>
    <x v="12"/>
    <x v="445"/>
    <x v="2"/>
    <x v="2"/>
    <x v="11"/>
    <x v="2564"/>
    <x v="0"/>
    <x v="0"/>
    <x v="3012"/>
  </r>
  <r>
    <x v="2"/>
    <x v="1"/>
    <x v="0"/>
    <x v="356"/>
    <x v="41"/>
    <x v="438"/>
    <x v="2"/>
    <x v="2"/>
    <x v="11"/>
    <x v="2700"/>
    <x v="2"/>
    <x v="0"/>
    <x v="3013"/>
  </r>
  <r>
    <x v="2"/>
    <x v="1"/>
    <x v="0"/>
    <x v="356"/>
    <x v="41"/>
    <x v="438"/>
    <x v="2"/>
    <x v="1"/>
    <x v="8"/>
    <x v="2701"/>
    <x v="2"/>
    <x v="0"/>
    <x v="3014"/>
  </r>
  <r>
    <x v="1"/>
    <x v="0"/>
    <x v="0"/>
    <x v="364"/>
    <x v="27"/>
    <x v="446"/>
    <x v="1"/>
    <x v="2"/>
    <x v="11"/>
    <x v="448"/>
    <x v="6"/>
    <x v="0"/>
    <x v="3015"/>
  </r>
  <r>
    <x v="1"/>
    <x v="1"/>
    <x v="0"/>
    <x v="8"/>
    <x v="1"/>
    <x v="94"/>
    <x v="1"/>
    <x v="1"/>
    <x v="6"/>
    <x v="18"/>
    <x v="0"/>
    <x v="0"/>
    <x v="18"/>
  </r>
  <r>
    <x v="1"/>
    <x v="1"/>
    <x v="0"/>
    <x v="8"/>
    <x v="1"/>
    <x v="94"/>
    <x v="1"/>
    <x v="1"/>
    <x v="10"/>
    <x v="1544"/>
    <x v="3"/>
    <x v="0"/>
    <x v="1637"/>
  </r>
  <r>
    <x v="1"/>
    <x v="1"/>
    <x v="0"/>
    <x v="8"/>
    <x v="1"/>
    <x v="94"/>
    <x v="1"/>
    <x v="0"/>
    <x v="3"/>
    <x v="2702"/>
    <x v="5"/>
    <x v="2"/>
    <x v="3016"/>
  </r>
  <r>
    <x v="2"/>
    <x v="0"/>
    <x v="0"/>
    <x v="216"/>
    <x v="19"/>
    <x v="271"/>
    <x v="0"/>
    <x v="0"/>
    <x v="5"/>
    <x v="2431"/>
    <x v="0"/>
    <x v="0"/>
    <x v="3017"/>
  </r>
  <r>
    <x v="2"/>
    <x v="1"/>
    <x v="0"/>
    <x v="24"/>
    <x v="17"/>
    <x v="28"/>
    <x v="0"/>
    <x v="2"/>
    <x v="7"/>
    <x v="2703"/>
    <x v="2"/>
    <x v="0"/>
    <x v="3018"/>
  </r>
  <r>
    <x v="2"/>
    <x v="1"/>
    <x v="0"/>
    <x v="24"/>
    <x v="17"/>
    <x v="28"/>
    <x v="0"/>
    <x v="0"/>
    <x v="5"/>
    <x v="2021"/>
    <x v="4"/>
    <x v="0"/>
    <x v="3019"/>
  </r>
  <r>
    <x v="2"/>
    <x v="1"/>
    <x v="0"/>
    <x v="24"/>
    <x v="17"/>
    <x v="28"/>
    <x v="0"/>
    <x v="0"/>
    <x v="3"/>
    <x v="2704"/>
    <x v="1"/>
    <x v="0"/>
    <x v="3020"/>
  </r>
  <r>
    <x v="1"/>
    <x v="1"/>
    <x v="0"/>
    <x v="46"/>
    <x v="13"/>
    <x v="284"/>
    <x v="3"/>
    <x v="1"/>
    <x v="8"/>
    <x v="1054"/>
    <x v="4"/>
    <x v="0"/>
    <x v="3021"/>
  </r>
  <r>
    <x v="3"/>
    <x v="0"/>
    <x v="0"/>
    <x v="365"/>
    <x v="3"/>
    <x v="447"/>
    <x v="0"/>
    <x v="2"/>
    <x v="7"/>
    <x v="2705"/>
    <x v="7"/>
    <x v="2"/>
    <x v="3022"/>
  </r>
  <r>
    <x v="1"/>
    <x v="2"/>
    <x v="0"/>
    <x v="2"/>
    <x v="2"/>
    <x v="2"/>
    <x v="0"/>
    <x v="1"/>
    <x v="4"/>
    <x v="2706"/>
    <x v="0"/>
    <x v="2"/>
    <x v="3023"/>
  </r>
  <r>
    <x v="1"/>
    <x v="0"/>
    <x v="0"/>
    <x v="366"/>
    <x v="10"/>
    <x v="448"/>
    <x v="2"/>
    <x v="0"/>
    <x v="1"/>
    <x v="2335"/>
    <x v="0"/>
    <x v="4"/>
    <x v="2549"/>
  </r>
  <r>
    <x v="1"/>
    <x v="0"/>
    <x v="0"/>
    <x v="366"/>
    <x v="10"/>
    <x v="448"/>
    <x v="2"/>
    <x v="0"/>
    <x v="1"/>
    <x v="2707"/>
    <x v="5"/>
    <x v="4"/>
    <x v="3024"/>
  </r>
  <r>
    <x v="1"/>
    <x v="0"/>
    <x v="0"/>
    <x v="366"/>
    <x v="10"/>
    <x v="448"/>
    <x v="2"/>
    <x v="1"/>
    <x v="4"/>
    <x v="644"/>
    <x v="2"/>
    <x v="2"/>
    <x v="3025"/>
  </r>
  <r>
    <x v="1"/>
    <x v="0"/>
    <x v="0"/>
    <x v="366"/>
    <x v="10"/>
    <x v="448"/>
    <x v="2"/>
    <x v="1"/>
    <x v="4"/>
    <x v="2708"/>
    <x v="1"/>
    <x v="2"/>
    <x v="3026"/>
  </r>
  <r>
    <x v="1"/>
    <x v="0"/>
    <x v="0"/>
    <x v="366"/>
    <x v="10"/>
    <x v="448"/>
    <x v="2"/>
    <x v="1"/>
    <x v="10"/>
    <x v="1492"/>
    <x v="0"/>
    <x v="2"/>
    <x v="3027"/>
  </r>
  <r>
    <x v="1"/>
    <x v="1"/>
    <x v="0"/>
    <x v="367"/>
    <x v="11"/>
    <x v="449"/>
    <x v="2"/>
    <x v="2"/>
    <x v="11"/>
    <x v="2709"/>
    <x v="4"/>
    <x v="0"/>
    <x v="3028"/>
  </r>
  <r>
    <x v="1"/>
    <x v="1"/>
    <x v="0"/>
    <x v="367"/>
    <x v="11"/>
    <x v="449"/>
    <x v="2"/>
    <x v="2"/>
    <x v="11"/>
    <x v="2710"/>
    <x v="2"/>
    <x v="0"/>
    <x v="3029"/>
  </r>
  <r>
    <x v="1"/>
    <x v="1"/>
    <x v="0"/>
    <x v="367"/>
    <x v="11"/>
    <x v="449"/>
    <x v="2"/>
    <x v="0"/>
    <x v="1"/>
    <x v="884"/>
    <x v="4"/>
    <x v="0"/>
    <x v="3030"/>
  </r>
  <r>
    <x v="1"/>
    <x v="2"/>
    <x v="0"/>
    <x v="1"/>
    <x v="1"/>
    <x v="1"/>
    <x v="1"/>
    <x v="0"/>
    <x v="3"/>
    <x v="2711"/>
    <x v="0"/>
    <x v="2"/>
    <x v="3031"/>
  </r>
  <r>
    <x v="1"/>
    <x v="2"/>
    <x v="0"/>
    <x v="1"/>
    <x v="1"/>
    <x v="1"/>
    <x v="1"/>
    <x v="1"/>
    <x v="9"/>
    <x v="2712"/>
    <x v="5"/>
    <x v="0"/>
    <x v="3032"/>
  </r>
  <r>
    <x v="1"/>
    <x v="2"/>
    <x v="0"/>
    <x v="1"/>
    <x v="1"/>
    <x v="1"/>
    <x v="1"/>
    <x v="1"/>
    <x v="8"/>
    <x v="593"/>
    <x v="2"/>
    <x v="2"/>
    <x v="3033"/>
  </r>
  <r>
    <x v="1"/>
    <x v="0"/>
    <x v="0"/>
    <x v="216"/>
    <x v="19"/>
    <x v="271"/>
    <x v="0"/>
    <x v="2"/>
    <x v="11"/>
    <x v="2713"/>
    <x v="1"/>
    <x v="0"/>
    <x v="3034"/>
  </r>
  <r>
    <x v="1"/>
    <x v="0"/>
    <x v="0"/>
    <x v="216"/>
    <x v="19"/>
    <x v="271"/>
    <x v="0"/>
    <x v="1"/>
    <x v="8"/>
    <x v="2714"/>
    <x v="1"/>
    <x v="0"/>
    <x v="3035"/>
  </r>
  <r>
    <x v="1"/>
    <x v="0"/>
    <x v="0"/>
    <x v="216"/>
    <x v="19"/>
    <x v="271"/>
    <x v="0"/>
    <x v="1"/>
    <x v="6"/>
    <x v="233"/>
    <x v="6"/>
    <x v="0"/>
    <x v="1766"/>
  </r>
  <r>
    <x v="3"/>
    <x v="0"/>
    <x v="0"/>
    <x v="89"/>
    <x v="5"/>
    <x v="110"/>
    <x v="2"/>
    <x v="1"/>
    <x v="10"/>
    <x v="559"/>
    <x v="0"/>
    <x v="2"/>
    <x v="572"/>
  </r>
  <r>
    <x v="3"/>
    <x v="0"/>
    <x v="0"/>
    <x v="89"/>
    <x v="5"/>
    <x v="110"/>
    <x v="2"/>
    <x v="2"/>
    <x v="11"/>
    <x v="2715"/>
    <x v="1"/>
    <x v="2"/>
    <x v="3036"/>
  </r>
  <r>
    <x v="0"/>
    <x v="2"/>
    <x v="0"/>
    <x v="20"/>
    <x v="15"/>
    <x v="29"/>
    <x v="3"/>
    <x v="1"/>
    <x v="4"/>
    <x v="1706"/>
    <x v="4"/>
    <x v="0"/>
    <x v="1818"/>
  </r>
  <r>
    <x v="1"/>
    <x v="0"/>
    <x v="0"/>
    <x v="243"/>
    <x v="5"/>
    <x v="301"/>
    <x v="2"/>
    <x v="2"/>
    <x v="7"/>
    <x v="1212"/>
    <x v="0"/>
    <x v="2"/>
    <x v="1470"/>
  </r>
  <r>
    <x v="1"/>
    <x v="0"/>
    <x v="0"/>
    <x v="243"/>
    <x v="5"/>
    <x v="301"/>
    <x v="2"/>
    <x v="1"/>
    <x v="8"/>
    <x v="882"/>
    <x v="4"/>
    <x v="3"/>
    <x v="3037"/>
  </r>
  <r>
    <x v="1"/>
    <x v="0"/>
    <x v="0"/>
    <x v="243"/>
    <x v="5"/>
    <x v="301"/>
    <x v="2"/>
    <x v="0"/>
    <x v="0"/>
    <x v="2716"/>
    <x v="4"/>
    <x v="8"/>
    <x v="3038"/>
  </r>
  <r>
    <x v="1"/>
    <x v="0"/>
    <x v="0"/>
    <x v="243"/>
    <x v="5"/>
    <x v="301"/>
    <x v="2"/>
    <x v="1"/>
    <x v="10"/>
    <x v="12"/>
    <x v="1"/>
    <x v="2"/>
    <x v="12"/>
  </r>
  <r>
    <x v="1"/>
    <x v="0"/>
    <x v="0"/>
    <x v="243"/>
    <x v="5"/>
    <x v="301"/>
    <x v="2"/>
    <x v="1"/>
    <x v="10"/>
    <x v="25"/>
    <x v="0"/>
    <x v="2"/>
    <x v="273"/>
  </r>
  <r>
    <x v="1"/>
    <x v="0"/>
    <x v="0"/>
    <x v="243"/>
    <x v="5"/>
    <x v="301"/>
    <x v="2"/>
    <x v="2"/>
    <x v="15"/>
    <x v="2717"/>
    <x v="0"/>
    <x v="10"/>
    <x v="3039"/>
  </r>
  <r>
    <x v="1"/>
    <x v="0"/>
    <x v="0"/>
    <x v="243"/>
    <x v="5"/>
    <x v="301"/>
    <x v="2"/>
    <x v="1"/>
    <x v="4"/>
    <x v="2718"/>
    <x v="3"/>
    <x v="2"/>
    <x v="3040"/>
  </r>
  <r>
    <x v="2"/>
    <x v="1"/>
    <x v="0"/>
    <x v="22"/>
    <x v="10"/>
    <x v="155"/>
    <x v="2"/>
    <x v="0"/>
    <x v="0"/>
    <x v="2719"/>
    <x v="6"/>
    <x v="4"/>
    <x v="3041"/>
  </r>
  <r>
    <x v="2"/>
    <x v="1"/>
    <x v="0"/>
    <x v="22"/>
    <x v="10"/>
    <x v="155"/>
    <x v="2"/>
    <x v="1"/>
    <x v="10"/>
    <x v="2720"/>
    <x v="1"/>
    <x v="2"/>
    <x v="3042"/>
  </r>
  <r>
    <x v="2"/>
    <x v="1"/>
    <x v="0"/>
    <x v="22"/>
    <x v="10"/>
    <x v="155"/>
    <x v="2"/>
    <x v="1"/>
    <x v="6"/>
    <x v="2721"/>
    <x v="1"/>
    <x v="2"/>
    <x v="3043"/>
  </r>
  <r>
    <x v="1"/>
    <x v="0"/>
    <x v="0"/>
    <x v="25"/>
    <x v="35"/>
    <x v="129"/>
    <x v="0"/>
    <x v="2"/>
    <x v="11"/>
    <x v="2722"/>
    <x v="1"/>
    <x v="0"/>
    <x v="3044"/>
  </r>
  <r>
    <x v="2"/>
    <x v="0"/>
    <x v="0"/>
    <x v="115"/>
    <x v="3"/>
    <x v="305"/>
    <x v="0"/>
    <x v="1"/>
    <x v="10"/>
    <x v="2723"/>
    <x v="6"/>
    <x v="2"/>
    <x v="3045"/>
  </r>
  <r>
    <x v="2"/>
    <x v="0"/>
    <x v="0"/>
    <x v="115"/>
    <x v="3"/>
    <x v="305"/>
    <x v="0"/>
    <x v="2"/>
    <x v="7"/>
    <x v="2488"/>
    <x v="0"/>
    <x v="2"/>
    <x v="3046"/>
  </r>
  <r>
    <x v="2"/>
    <x v="0"/>
    <x v="0"/>
    <x v="115"/>
    <x v="3"/>
    <x v="305"/>
    <x v="0"/>
    <x v="1"/>
    <x v="9"/>
    <x v="2724"/>
    <x v="4"/>
    <x v="2"/>
    <x v="3047"/>
  </r>
  <r>
    <x v="2"/>
    <x v="2"/>
    <x v="0"/>
    <x v="34"/>
    <x v="10"/>
    <x v="173"/>
    <x v="2"/>
    <x v="0"/>
    <x v="3"/>
    <x v="2725"/>
    <x v="3"/>
    <x v="5"/>
    <x v="3048"/>
  </r>
  <r>
    <x v="1"/>
    <x v="1"/>
    <x v="0"/>
    <x v="301"/>
    <x v="1"/>
    <x v="378"/>
    <x v="1"/>
    <x v="1"/>
    <x v="8"/>
    <x v="2726"/>
    <x v="0"/>
    <x v="2"/>
    <x v="3049"/>
  </r>
  <r>
    <x v="0"/>
    <x v="1"/>
    <x v="0"/>
    <x v="96"/>
    <x v="23"/>
    <x v="193"/>
    <x v="2"/>
    <x v="1"/>
    <x v="10"/>
    <x v="1304"/>
    <x v="3"/>
    <x v="0"/>
    <x v="1362"/>
  </r>
  <r>
    <x v="0"/>
    <x v="1"/>
    <x v="0"/>
    <x v="96"/>
    <x v="23"/>
    <x v="193"/>
    <x v="2"/>
    <x v="2"/>
    <x v="7"/>
    <x v="2727"/>
    <x v="1"/>
    <x v="0"/>
    <x v="3050"/>
  </r>
  <r>
    <x v="1"/>
    <x v="1"/>
    <x v="0"/>
    <x v="70"/>
    <x v="1"/>
    <x v="188"/>
    <x v="1"/>
    <x v="2"/>
    <x v="11"/>
    <x v="2728"/>
    <x v="8"/>
    <x v="0"/>
    <x v="3051"/>
  </r>
  <r>
    <x v="1"/>
    <x v="0"/>
    <x v="0"/>
    <x v="61"/>
    <x v="5"/>
    <x v="176"/>
    <x v="2"/>
    <x v="2"/>
    <x v="7"/>
    <x v="2729"/>
    <x v="5"/>
    <x v="2"/>
    <x v="3052"/>
  </r>
  <r>
    <x v="0"/>
    <x v="2"/>
    <x v="0"/>
    <x v="25"/>
    <x v="35"/>
    <x v="129"/>
    <x v="0"/>
    <x v="2"/>
    <x v="11"/>
    <x v="2730"/>
    <x v="1"/>
    <x v="0"/>
    <x v="3053"/>
  </r>
  <r>
    <x v="0"/>
    <x v="2"/>
    <x v="0"/>
    <x v="25"/>
    <x v="35"/>
    <x v="129"/>
    <x v="0"/>
    <x v="2"/>
    <x v="7"/>
    <x v="2731"/>
    <x v="1"/>
    <x v="0"/>
    <x v="2624"/>
  </r>
  <r>
    <x v="0"/>
    <x v="2"/>
    <x v="0"/>
    <x v="25"/>
    <x v="35"/>
    <x v="129"/>
    <x v="0"/>
    <x v="1"/>
    <x v="8"/>
    <x v="2732"/>
    <x v="8"/>
    <x v="0"/>
    <x v="3054"/>
  </r>
  <r>
    <x v="1"/>
    <x v="0"/>
    <x v="0"/>
    <x v="70"/>
    <x v="1"/>
    <x v="142"/>
    <x v="1"/>
    <x v="2"/>
    <x v="7"/>
    <x v="2733"/>
    <x v="4"/>
    <x v="2"/>
    <x v="3055"/>
  </r>
  <r>
    <x v="1"/>
    <x v="0"/>
    <x v="0"/>
    <x v="333"/>
    <x v="2"/>
    <x v="414"/>
    <x v="0"/>
    <x v="2"/>
    <x v="11"/>
    <x v="2734"/>
    <x v="1"/>
    <x v="2"/>
    <x v="3056"/>
  </r>
  <r>
    <x v="1"/>
    <x v="1"/>
    <x v="0"/>
    <x v="240"/>
    <x v="14"/>
    <x v="376"/>
    <x v="2"/>
    <x v="1"/>
    <x v="6"/>
    <x v="1567"/>
    <x v="2"/>
    <x v="0"/>
    <x v="1664"/>
  </r>
  <r>
    <x v="3"/>
    <x v="1"/>
    <x v="0"/>
    <x v="20"/>
    <x v="15"/>
    <x v="45"/>
    <x v="3"/>
    <x v="1"/>
    <x v="14"/>
    <x v="2735"/>
    <x v="2"/>
    <x v="0"/>
    <x v="3057"/>
  </r>
  <r>
    <x v="1"/>
    <x v="0"/>
    <x v="0"/>
    <x v="1"/>
    <x v="1"/>
    <x v="13"/>
    <x v="1"/>
    <x v="2"/>
    <x v="15"/>
    <x v="2736"/>
    <x v="4"/>
    <x v="2"/>
    <x v="3058"/>
  </r>
  <r>
    <x v="1"/>
    <x v="0"/>
    <x v="0"/>
    <x v="1"/>
    <x v="1"/>
    <x v="13"/>
    <x v="1"/>
    <x v="1"/>
    <x v="6"/>
    <x v="1317"/>
    <x v="4"/>
    <x v="0"/>
    <x v="3059"/>
  </r>
  <r>
    <x v="1"/>
    <x v="0"/>
    <x v="0"/>
    <x v="1"/>
    <x v="1"/>
    <x v="13"/>
    <x v="1"/>
    <x v="1"/>
    <x v="6"/>
    <x v="2737"/>
    <x v="2"/>
    <x v="0"/>
    <x v="3060"/>
  </r>
  <r>
    <x v="1"/>
    <x v="0"/>
    <x v="0"/>
    <x v="1"/>
    <x v="1"/>
    <x v="13"/>
    <x v="1"/>
    <x v="1"/>
    <x v="13"/>
    <x v="2738"/>
    <x v="0"/>
    <x v="0"/>
    <x v="3061"/>
  </r>
  <r>
    <x v="0"/>
    <x v="0"/>
    <x v="0"/>
    <x v="20"/>
    <x v="15"/>
    <x v="23"/>
    <x v="3"/>
    <x v="1"/>
    <x v="4"/>
    <x v="1344"/>
    <x v="1"/>
    <x v="0"/>
    <x v="1407"/>
  </r>
  <r>
    <x v="3"/>
    <x v="1"/>
    <x v="0"/>
    <x v="0"/>
    <x v="0"/>
    <x v="0"/>
    <x v="0"/>
    <x v="1"/>
    <x v="4"/>
    <x v="2739"/>
    <x v="1"/>
    <x v="0"/>
    <x v="3062"/>
  </r>
  <r>
    <x v="3"/>
    <x v="1"/>
    <x v="0"/>
    <x v="0"/>
    <x v="0"/>
    <x v="0"/>
    <x v="0"/>
    <x v="1"/>
    <x v="2"/>
    <x v="1227"/>
    <x v="1"/>
    <x v="0"/>
    <x v="3063"/>
  </r>
  <r>
    <x v="3"/>
    <x v="1"/>
    <x v="0"/>
    <x v="0"/>
    <x v="0"/>
    <x v="0"/>
    <x v="0"/>
    <x v="1"/>
    <x v="2"/>
    <x v="2740"/>
    <x v="2"/>
    <x v="0"/>
    <x v="3064"/>
  </r>
  <r>
    <x v="3"/>
    <x v="1"/>
    <x v="0"/>
    <x v="0"/>
    <x v="0"/>
    <x v="0"/>
    <x v="0"/>
    <x v="1"/>
    <x v="10"/>
    <x v="1544"/>
    <x v="3"/>
    <x v="0"/>
    <x v="1637"/>
  </r>
  <r>
    <x v="2"/>
    <x v="0"/>
    <x v="0"/>
    <x v="38"/>
    <x v="24"/>
    <x v="47"/>
    <x v="3"/>
    <x v="0"/>
    <x v="5"/>
    <x v="2741"/>
    <x v="1"/>
    <x v="2"/>
    <x v="3065"/>
  </r>
  <r>
    <x v="2"/>
    <x v="0"/>
    <x v="0"/>
    <x v="38"/>
    <x v="24"/>
    <x v="47"/>
    <x v="3"/>
    <x v="0"/>
    <x v="1"/>
    <x v="2742"/>
    <x v="0"/>
    <x v="4"/>
    <x v="3066"/>
  </r>
  <r>
    <x v="2"/>
    <x v="0"/>
    <x v="0"/>
    <x v="38"/>
    <x v="24"/>
    <x v="47"/>
    <x v="3"/>
    <x v="1"/>
    <x v="6"/>
    <x v="2743"/>
    <x v="7"/>
    <x v="2"/>
    <x v="3067"/>
  </r>
  <r>
    <x v="0"/>
    <x v="0"/>
    <x v="0"/>
    <x v="284"/>
    <x v="5"/>
    <x v="356"/>
    <x v="2"/>
    <x v="1"/>
    <x v="10"/>
    <x v="2744"/>
    <x v="8"/>
    <x v="2"/>
    <x v="2902"/>
  </r>
  <r>
    <x v="0"/>
    <x v="0"/>
    <x v="0"/>
    <x v="284"/>
    <x v="5"/>
    <x v="356"/>
    <x v="2"/>
    <x v="1"/>
    <x v="9"/>
    <x v="2745"/>
    <x v="8"/>
    <x v="3"/>
    <x v="3068"/>
  </r>
  <r>
    <x v="2"/>
    <x v="2"/>
    <x v="0"/>
    <x v="102"/>
    <x v="0"/>
    <x v="126"/>
    <x v="0"/>
    <x v="1"/>
    <x v="4"/>
    <x v="2746"/>
    <x v="3"/>
    <x v="0"/>
    <x v="3069"/>
  </r>
  <r>
    <x v="2"/>
    <x v="2"/>
    <x v="0"/>
    <x v="102"/>
    <x v="0"/>
    <x v="126"/>
    <x v="0"/>
    <x v="1"/>
    <x v="14"/>
    <x v="1507"/>
    <x v="0"/>
    <x v="0"/>
    <x v="1597"/>
  </r>
  <r>
    <x v="2"/>
    <x v="2"/>
    <x v="0"/>
    <x v="102"/>
    <x v="0"/>
    <x v="126"/>
    <x v="0"/>
    <x v="0"/>
    <x v="1"/>
    <x v="2747"/>
    <x v="7"/>
    <x v="0"/>
    <x v="3070"/>
  </r>
  <r>
    <x v="2"/>
    <x v="2"/>
    <x v="0"/>
    <x v="102"/>
    <x v="0"/>
    <x v="126"/>
    <x v="0"/>
    <x v="1"/>
    <x v="2"/>
    <x v="59"/>
    <x v="8"/>
    <x v="0"/>
    <x v="3071"/>
  </r>
  <r>
    <x v="0"/>
    <x v="2"/>
    <x v="0"/>
    <x v="22"/>
    <x v="10"/>
    <x v="155"/>
    <x v="2"/>
    <x v="1"/>
    <x v="10"/>
    <x v="2748"/>
    <x v="1"/>
    <x v="2"/>
    <x v="3072"/>
  </r>
  <r>
    <x v="0"/>
    <x v="2"/>
    <x v="0"/>
    <x v="22"/>
    <x v="10"/>
    <x v="155"/>
    <x v="2"/>
    <x v="0"/>
    <x v="1"/>
    <x v="2749"/>
    <x v="5"/>
    <x v="4"/>
    <x v="3073"/>
  </r>
  <r>
    <x v="0"/>
    <x v="2"/>
    <x v="0"/>
    <x v="22"/>
    <x v="10"/>
    <x v="155"/>
    <x v="2"/>
    <x v="2"/>
    <x v="7"/>
    <x v="2750"/>
    <x v="8"/>
    <x v="2"/>
    <x v="3074"/>
  </r>
  <r>
    <x v="0"/>
    <x v="1"/>
    <x v="0"/>
    <x v="10"/>
    <x v="9"/>
    <x v="74"/>
    <x v="3"/>
    <x v="1"/>
    <x v="8"/>
    <x v="2751"/>
    <x v="7"/>
    <x v="6"/>
    <x v="3075"/>
  </r>
  <r>
    <x v="0"/>
    <x v="0"/>
    <x v="0"/>
    <x v="1"/>
    <x v="1"/>
    <x v="1"/>
    <x v="1"/>
    <x v="1"/>
    <x v="4"/>
    <x v="606"/>
    <x v="0"/>
    <x v="0"/>
    <x v="619"/>
  </r>
  <r>
    <x v="0"/>
    <x v="0"/>
    <x v="0"/>
    <x v="1"/>
    <x v="1"/>
    <x v="1"/>
    <x v="1"/>
    <x v="2"/>
    <x v="7"/>
    <x v="2752"/>
    <x v="5"/>
    <x v="2"/>
    <x v="2401"/>
  </r>
  <r>
    <x v="1"/>
    <x v="0"/>
    <x v="0"/>
    <x v="1"/>
    <x v="1"/>
    <x v="141"/>
    <x v="1"/>
    <x v="1"/>
    <x v="10"/>
    <x v="1544"/>
    <x v="3"/>
    <x v="0"/>
    <x v="1637"/>
  </r>
  <r>
    <x v="1"/>
    <x v="0"/>
    <x v="0"/>
    <x v="1"/>
    <x v="1"/>
    <x v="141"/>
    <x v="1"/>
    <x v="1"/>
    <x v="8"/>
    <x v="2753"/>
    <x v="0"/>
    <x v="2"/>
    <x v="3076"/>
  </r>
  <r>
    <x v="1"/>
    <x v="0"/>
    <x v="0"/>
    <x v="8"/>
    <x v="1"/>
    <x v="34"/>
    <x v="1"/>
    <x v="1"/>
    <x v="8"/>
    <x v="2754"/>
    <x v="4"/>
    <x v="2"/>
    <x v="3077"/>
  </r>
  <r>
    <x v="1"/>
    <x v="0"/>
    <x v="0"/>
    <x v="8"/>
    <x v="1"/>
    <x v="34"/>
    <x v="1"/>
    <x v="2"/>
    <x v="11"/>
    <x v="2755"/>
    <x v="4"/>
    <x v="0"/>
    <x v="3078"/>
  </r>
  <r>
    <x v="0"/>
    <x v="0"/>
    <x v="0"/>
    <x v="59"/>
    <x v="24"/>
    <x v="75"/>
    <x v="3"/>
    <x v="1"/>
    <x v="6"/>
    <x v="2756"/>
    <x v="4"/>
    <x v="2"/>
    <x v="3079"/>
  </r>
  <r>
    <x v="0"/>
    <x v="0"/>
    <x v="0"/>
    <x v="59"/>
    <x v="24"/>
    <x v="75"/>
    <x v="3"/>
    <x v="1"/>
    <x v="8"/>
    <x v="2757"/>
    <x v="2"/>
    <x v="6"/>
    <x v="3080"/>
  </r>
  <r>
    <x v="0"/>
    <x v="0"/>
    <x v="0"/>
    <x v="59"/>
    <x v="24"/>
    <x v="75"/>
    <x v="3"/>
    <x v="1"/>
    <x v="8"/>
    <x v="964"/>
    <x v="0"/>
    <x v="6"/>
    <x v="3081"/>
  </r>
  <r>
    <x v="0"/>
    <x v="0"/>
    <x v="0"/>
    <x v="59"/>
    <x v="24"/>
    <x v="75"/>
    <x v="3"/>
    <x v="1"/>
    <x v="10"/>
    <x v="132"/>
    <x v="4"/>
    <x v="2"/>
    <x v="3082"/>
  </r>
  <r>
    <x v="2"/>
    <x v="0"/>
    <x v="0"/>
    <x v="1"/>
    <x v="1"/>
    <x v="13"/>
    <x v="1"/>
    <x v="1"/>
    <x v="10"/>
    <x v="91"/>
    <x v="0"/>
    <x v="0"/>
    <x v="91"/>
  </r>
  <r>
    <x v="2"/>
    <x v="0"/>
    <x v="0"/>
    <x v="1"/>
    <x v="1"/>
    <x v="13"/>
    <x v="1"/>
    <x v="1"/>
    <x v="13"/>
    <x v="532"/>
    <x v="0"/>
    <x v="0"/>
    <x v="3083"/>
  </r>
  <r>
    <x v="1"/>
    <x v="2"/>
    <x v="0"/>
    <x v="44"/>
    <x v="25"/>
    <x v="53"/>
    <x v="2"/>
    <x v="1"/>
    <x v="8"/>
    <x v="2758"/>
    <x v="1"/>
    <x v="0"/>
    <x v="3084"/>
  </r>
  <r>
    <x v="0"/>
    <x v="2"/>
    <x v="0"/>
    <x v="61"/>
    <x v="5"/>
    <x v="77"/>
    <x v="2"/>
    <x v="0"/>
    <x v="5"/>
    <x v="1632"/>
    <x v="4"/>
    <x v="7"/>
    <x v="3085"/>
  </r>
  <r>
    <x v="3"/>
    <x v="2"/>
    <x v="0"/>
    <x v="4"/>
    <x v="4"/>
    <x v="59"/>
    <x v="1"/>
    <x v="2"/>
    <x v="11"/>
    <x v="2759"/>
    <x v="0"/>
    <x v="0"/>
    <x v="1757"/>
  </r>
  <r>
    <x v="3"/>
    <x v="2"/>
    <x v="0"/>
    <x v="4"/>
    <x v="4"/>
    <x v="59"/>
    <x v="1"/>
    <x v="2"/>
    <x v="15"/>
    <x v="2760"/>
    <x v="5"/>
    <x v="2"/>
    <x v="3086"/>
  </r>
  <r>
    <x v="3"/>
    <x v="2"/>
    <x v="0"/>
    <x v="4"/>
    <x v="4"/>
    <x v="59"/>
    <x v="1"/>
    <x v="2"/>
    <x v="11"/>
    <x v="2761"/>
    <x v="4"/>
    <x v="0"/>
    <x v="3087"/>
  </r>
  <r>
    <x v="3"/>
    <x v="2"/>
    <x v="0"/>
    <x v="4"/>
    <x v="4"/>
    <x v="59"/>
    <x v="1"/>
    <x v="2"/>
    <x v="7"/>
    <x v="462"/>
    <x v="7"/>
    <x v="2"/>
    <x v="3088"/>
  </r>
  <r>
    <x v="1"/>
    <x v="1"/>
    <x v="0"/>
    <x v="279"/>
    <x v="5"/>
    <x v="350"/>
    <x v="2"/>
    <x v="1"/>
    <x v="10"/>
    <x v="1170"/>
    <x v="7"/>
    <x v="2"/>
    <x v="1653"/>
  </r>
  <r>
    <x v="1"/>
    <x v="0"/>
    <x v="0"/>
    <x v="85"/>
    <x v="15"/>
    <x v="254"/>
    <x v="3"/>
    <x v="1"/>
    <x v="6"/>
    <x v="2582"/>
    <x v="0"/>
    <x v="0"/>
    <x v="3089"/>
  </r>
  <r>
    <x v="1"/>
    <x v="0"/>
    <x v="0"/>
    <x v="85"/>
    <x v="15"/>
    <x v="254"/>
    <x v="3"/>
    <x v="1"/>
    <x v="6"/>
    <x v="2762"/>
    <x v="12"/>
    <x v="0"/>
    <x v="3090"/>
  </r>
  <r>
    <x v="1"/>
    <x v="0"/>
    <x v="0"/>
    <x v="368"/>
    <x v="2"/>
    <x v="450"/>
    <x v="0"/>
    <x v="1"/>
    <x v="10"/>
    <x v="2763"/>
    <x v="1"/>
    <x v="2"/>
    <x v="3091"/>
  </r>
  <r>
    <x v="1"/>
    <x v="2"/>
    <x v="0"/>
    <x v="329"/>
    <x v="1"/>
    <x v="409"/>
    <x v="1"/>
    <x v="1"/>
    <x v="8"/>
    <x v="2764"/>
    <x v="7"/>
    <x v="2"/>
    <x v="272"/>
  </r>
  <r>
    <x v="1"/>
    <x v="2"/>
    <x v="0"/>
    <x v="329"/>
    <x v="1"/>
    <x v="409"/>
    <x v="1"/>
    <x v="1"/>
    <x v="10"/>
    <x v="2765"/>
    <x v="7"/>
    <x v="0"/>
    <x v="3092"/>
  </r>
  <r>
    <x v="1"/>
    <x v="0"/>
    <x v="0"/>
    <x v="25"/>
    <x v="35"/>
    <x v="129"/>
    <x v="0"/>
    <x v="1"/>
    <x v="4"/>
    <x v="2766"/>
    <x v="7"/>
    <x v="0"/>
    <x v="3093"/>
  </r>
  <r>
    <x v="1"/>
    <x v="0"/>
    <x v="0"/>
    <x v="25"/>
    <x v="35"/>
    <x v="129"/>
    <x v="0"/>
    <x v="1"/>
    <x v="10"/>
    <x v="2767"/>
    <x v="2"/>
    <x v="0"/>
    <x v="3094"/>
  </r>
  <r>
    <x v="1"/>
    <x v="0"/>
    <x v="0"/>
    <x v="25"/>
    <x v="35"/>
    <x v="129"/>
    <x v="0"/>
    <x v="0"/>
    <x v="3"/>
    <x v="2768"/>
    <x v="8"/>
    <x v="0"/>
    <x v="3095"/>
  </r>
  <r>
    <x v="1"/>
    <x v="0"/>
    <x v="0"/>
    <x v="9"/>
    <x v="8"/>
    <x v="10"/>
    <x v="2"/>
    <x v="1"/>
    <x v="10"/>
    <x v="1230"/>
    <x v="7"/>
    <x v="0"/>
    <x v="3096"/>
  </r>
  <r>
    <x v="1"/>
    <x v="1"/>
    <x v="0"/>
    <x v="25"/>
    <x v="12"/>
    <x v="30"/>
    <x v="2"/>
    <x v="1"/>
    <x v="6"/>
    <x v="2769"/>
    <x v="0"/>
    <x v="0"/>
    <x v="3097"/>
  </r>
  <r>
    <x v="1"/>
    <x v="1"/>
    <x v="0"/>
    <x v="25"/>
    <x v="12"/>
    <x v="30"/>
    <x v="2"/>
    <x v="0"/>
    <x v="3"/>
    <x v="2770"/>
    <x v="0"/>
    <x v="0"/>
    <x v="3098"/>
  </r>
  <r>
    <x v="1"/>
    <x v="1"/>
    <x v="0"/>
    <x v="25"/>
    <x v="12"/>
    <x v="30"/>
    <x v="2"/>
    <x v="0"/>
    <x v="1"/>
    <x v="2771"/>
    <x v="0"/>
    <x v="0"/>
    <x v="3099"/>
  </r>
  <r>
    <x v="1"/>
    <x v="1"/>
    <x v="0"/>
    <x v="25"/>
    <x v="12"/>
    <x v="30"/>
    <x v="2"/>
    <x v="1"/>
    <x v="2"/>
    <x v="533"/>
    <x v="7"/>
    <x v="0"/>
    <x v="547"/>
  </r>
  <r>
    <x v="1"/>
    <x v="1"/>
    <x v="0"/>
    <x v="8"/>
    <x v="1"/>
    <x v="34"/>
    <x v="1"/>
    <x v="1"/>
    <x v="6"/>
    <x v="456"/>
    <x v="0"/>
    <x v="0"/>
    <x v="470"/>
  </r>
  <r>
    <x v="1"/>
    <x v="2"/>
    <x v="0"/>
    <x v="152"/>
    <x v="24"/>
    <x v="402"/>
    <x v="3"/>
    <x v="2"/>
    <x v="7"/>
    <x v="2772"/>
    <x v="1"/>
    <x v="10"/>
    <x v="3100"/>
  </r>
  <r>
    <x v="2"/>
    <x v="0"/>
    <x v="0"/>
    <x v="240"/>
    <x v="28"/>
    <x v="298"/>
    <x v="0"/>
    <x v="1"/>
    <x v="14"/>
    <x v="2773"/>
    <x v="0"/>
    <x v="0"/>
    <x v="3101"/>
  </r>
  <r>
    <x v="1"/>
    <x v="2"/>
    <x v="0"/>
    <x v="102"/>
    <x v="0"/>
    <x v="126"/>
    <x v="0"/>
    <x v="1"/>
    <x v="8"/>
    <x v="704"/>
    <x v="7"/>
    <x v="0"/>
    <x v="721"/>
  </r>
  <r>
    <x v="1"/>
    <x v="2"/>
    <x v="0"/>
    <x v="102"/>
    <x v="0"/>
    <x v="126"/>
    <x v="0"/>
    <x v="1"/>
    <x v="4"/>
    <x v="2774"/>
    <x v="13"/>
    <x v="0"/>
    <x v="3102"/>
  </r>
  <r>
    <x v="0"/>
    <x v="0"/>
    <x v="0"/>
    <x v="12"/>
    <x v="5"/>
    <x v="32"/>
    <x v="2"/>
    <x v="1"/>
    <x v="14"/>
    <x v="2775"/>
    <x v="7"/>
    <x v="2"/>
    <x v="3103"/>
  </r>
  <r>
    <x v="0"/>
    <x v="0"/>
    <x v="0"/>
    <x v="20"/>
    <x v="15"/>
    <x v="23"/>
    <x v="3"/>
    <x v="1"/>
    <x v="4"/>
    <x v="2776"/>
    <x v="1"/>
    <x v="0"/>
    <x v="3104"/>
  </r>
  <r>
    <x v="1"/>
    <x v="2"/>
    <x v="0"/>
    <x v="167"/>
    <x v="24"/>
    <x v="213"/>
    <x v="3"/>
    <x v="1"/>
    <x v="8"/>
    <x v="2777"/>
    <x v="1"/>
    <x v="6"/>
    <x v="3105"/>
  </r>
  <r>
    <x v="1"/>
    <x v="2"/>
    <x v="0"/>
    <x v="167"/>
    <x v="24"/>
    <x v="213"/>
    <x v="3"/>
    <x v="1"/>
    <x v="4"/>
    <x v="2778"/>
    <x v="2"/>
    <x v="2"/>
    <x v="3106"/>
  </r>
  <r>
    <x v="1"/>
    <x v="1"/>
    <x v="0"/>
    <x v="10"/>
    <x v="9"/>
    <x v="105"/>
    <x v="3"/>
    <x v="1"/>
    <x v="6"/>
    <x v="367"/>
    <x v="7"/>
    <x v="2"/>
    <x v="379"/>
  </r>
  <r>
    <x v="0"/>
    <x v="0"/>
    <x v="0"/>
    <x v="10"/>
    <x v="9"/>
    <x v="11"/>
    <x v="3"/>
    <x v="1"/>
    <x v="10"/>
    <x v="12"/>
    <x v="1"/>
    <x v="2"/>
    <x v="12"/>
  </r>
  <r>
    <x v="0"/>
    <x v="0"/>
    <x v="0"/>
    <x v="10"/>
    <x v="9"/>
    <x v="11"/>
    <x v="3"/>
    <x v="2"/>
    <x v="11"/>
    <x v="2779"/>
    <x v="5"/>
    <x v="2"/>
    <x v="3107"/>
  </r>
  <r>
    <x v="0"/>
    <x v="0"/>
    <x v="0"/>
    <x v="10"/>
    <x v="9"/>
    <x v="11"/>
    <x v="3"/>
    <x v="0"/>
    <x v="5"/>
    <x v="1121"/>
    <x v="1"/>
    <x v="2"/>
    <x v="3108"/>
  </r>
  <r>
    <x v="0"/>
    <x v="0"/>
    <x v="0"/>
    <x v="10"/>
    <x v="9"/>
    <x v="11"/>
    <x v="3"/>
    <x v="2"/>
    <x v="7"/>
    <x v="2780"/>
    <x v="7"/>
    <x v="10"/>
    <x v="3109"/>
  </r>
  <r>
    <x v="1"/>
    <x v="0"/>
    <x v="0"/>
    <x v="60"/>
    <x v="22"/>
    <x v="76"/>
    <x v="1"/>
    <x v="2"/>
    <x v="11"/>
    <x v="1065"/>
    <x v="6"/>
    <x v="2"/>
    <x v="1109"/>
  </r>
  <r>
    <x v="1"/>
    <x v="0"/>
    <x v="0"/>
    <x v="10"/>
    <x v="9"/>
    <x v="105"/>
    <x v="3"/>
    <x v="1"/>
    <x v="10"/>
    <x v="2781"/>
    <x v="0"/>
    <x v="2"/>
    <x v="3110"/>
  </r>
  <r>
    <x v="1"/>
    <x v="0"/>
    <x v="0"/>
    <x v="10"/>
    <x v="9"/>
    <x v="105"/>
    <x v="3"/>
    <x v="0"/>
    <x v="1"/>
    <x v="2782"/>
    <x v="2"/>
    <x v="4"/>
    <x v="3111"/>
  </r>
  <r>
    <x v="1"/>
    <x v="2"/>
    <x v="0"/>
    <x v="29"/>
    <x v="39"/>
    <x v="209"/>
    <x v="3"/>
    <x v="1"/>
    <x v="10"/>
    <x v="1928"/>
    <x v="2"/>
    <x v="0"/>
    <x v="2080"/>
  </r>
  <r>
    <x v="1"/>
    <x v="2"/>
    <x v="0"/>
    <x v="29"/>
    <x v="39"/>
    <x v="209"/>
    <x v="3"/>
    <x v="0"/>
    <x v="5"/>
    <x v="2783"/>
    <x v="0"/>
    <x v="0"/>
    <x v="3112"/>
  </r>
  <r>
    <x v="1"/>
    <x v="2"/>
    <x v="0"/>
    <x v="29"/>
    <x v="39"/>
    <x v="209"/>
    <x v="3"/>
    <x v="0"/>
    <x v="5"/>
    <x v="2784"/>
    <x v="4"/>
    <x v="0"/>
    <x v="3113"/>
  </r>
  <r>
    <x v="0"/>
    <x v="0"/>
    <x v="0"/>
    <x v="20"/>
    <x v="15"/>
    <x v="23"/>
    <x v="3"/>
    <x v="1"/>
    <x v="12"/>
    <x v="1599"/>
    <x v="1"/>
    <x v="0"/>
    <x v="3114"/>
  </r>
  <r>
    <x v="0"/>
    <x v="0"/>
    <x v="0"/>
    <x v="20"/>
    <x v="15"/>
    <x v="45"/>
    <x v="3"/>
    <x v="1"/>
    <x v="8"/>
    <x v="2785"/>
    <x v="1"/>
    <x v="2"/>
    <x v="3115"/>
  </r>
  <r>
    <x v="1"/>
    <x v="1"/>
    <x v="0"/>
    <x v="46"/>
    <x v="24"/>
    <x v="55"/>
    <x v="3"/>
    <x v="1"/>
    <x v="2"/>
    <x v="2721"/>
    <x v="1"/>
    <x v="2"/>
    <x v="1028"/>
  </r>
  <r>
    <x v="1"/>
    <x v="1"/>
    <x v="0"/>
    <x v="46"/>
    <x v="24"/>
    <x v="55"/>
    <x v="3"/>
    <x v="1"/>
    <x v="4"/>
    <x v="2786"/>
    <x v="1"/>
    <x v="2"/>
    <x v="3116"/>
  </r>
  <r>
    <x v="1"/>
    <x v="1"/>
    <x v="0"/>
    <x v="46"/>
    <x v="24"/>
    <x v="55"/>
    <x v="3"/>
    <x v="1"/>
    <x v="4"/>
    <x v="2787"/>
    <x v="0"/>
    <x v="2"/>
    <x v="3117"/>
  </r>
  <r>
    <x v="0"/>
    <x v="1"/>
    <x v="0"/>
    <x v="61"/>
    <x v="5"/>
    <x v="162"/>
    <x v="2"/>
    <x v="2"/>
    <x v="11"/>
    <x v="2788"/>
    <x v="0"/>
    <x v="2"/>
    <x v="3118"/>
  </r>
  <r>
    <x v="1"/>
    <x v="2"/>
    <x v="0"/>
    <x v="10"/>
    <x v="9"/>
    <x v="63"/>
    <x v="3"/>
    <x v="1"/>
    <x v="10"/>
    <x v="2789"/>
    <x v="0"/>
    <x v="2"/>
    <x v="3119"/>
  </r>
  <r>
    <x v="1"/>
    <x v="2"/>
    <x v="0"/>
    <x v="10"/>
    <x v="9"/>
    <x v="63"/>
    <x v="3"/>
    <x v="2"/>
    <x v="11"/>
    <x v="2790"/>
    <x v="0"/>
    <x v="2"/>
    <x v="3120"/>
  </r>
  <r>
    <x v="2"/>
    <x v="1"/>
    <x v="0"/>
    <x v="52"/>
    <x v="5"/>
    <x v="65"/>
    <x v="2"/>
    <x v="0"/>
    <x v="3"/>
    <x v="2791"/>
    <x v="5"/>
    <x v="4"/>
    <x v="1563"/>
  </r>
  <r>
    <x v="2"/>
    <x v="1"/>
    <x v="0"/>
    <x v="52"/>
    <x v="5"/>
    <x v="65"/>
    <x v="2"/>
    <x v="1"/>
    <x v="6"/>
    <x v="2792"/>
    <x v="4"/>
    <x v="2"/>
    <x v="3121"/>
  </r>
  <r>
    <x v="1"/>
    <x v="0"/>
    <x v="0"/>
    <x v="10"/>
    <x v="9"/>
    <x v="74"/>
    <x v="3"/>
    <x v="1"/>
    <x v="8"/>
    <x v="2793"/>
    <x v="2"/>
    <x v="6"/>
    <x v="3122"/>
  </r>
  <r>
    <x v="1"/>
    <x v="0"/>
    <x v="0"/>
    <x v="1"/>
    <x v="1"/>
    <x v="25"/>
    <x v="1"/>
    <x v="1"/>
    <x v="8"/>
    <x v="1611"/>
    <x v="0"/>
    <x v="2"/>
    <x v="1714"/>
  </r>
  <r>
    <x v="1"/>
    <x v="0"/>
    <x v="0"/>
    <x v="1"/>
    <x v="1"/>
    <x v="25"/>
    <x v="1"/>
    <x v="2"/>
    <x v="7"/>
    <x v="345"/>
    <x v="7"/>
    <x v="2"/>
    <x v="3123"/>
  </r>
  <r>
    <x v="1"/>
    <x v="0"/>
    <x v="0"/>
    <x v="1"/>
    <x v="1"/>
    <x v="25"/>
    <x v="1"/>
    <x v="1"/>
    <x v="4"/>
    <x v="2794"/>
    <x v="2"/>
    <x v="0"/>
    <x v="3124"/>
  </r>
  <r>
    <x v="1"/>
    <x v="1"/>
    <x v="0"/>
    <x v="214"/>
    <x v="18"/>
    <x v="296"/>
    <x v="0"/>
    <x v="1"/>
    <x v="6"/>
    <x v="2795"/>
    <x v="1"/>
    <x v="2"/>
    <x v="3125"/>
  </r>
  <r>
    <x v="1"/>
    <x v="1"/>
    <x v="0"/>
    <x v="214"/>
    <x v="18"/>
    <x v="296"/>
    <x v="0"/>
    <x v="2"/>
    <x v="7"/>
    <x v="2796"/>
    <x v="8"/>
    <x v="2"/>
    <x v="3126"/>
  </r>
  <r>
    <x v="1"/>
    <x v="0"/>
    <x v="0"/>
    <x v="203"/>
    <x v="32"/>
    <x v="256"/>
    <x v="0"/>
    <x v="0"/>
    <x v="5"/>
    <x v="2797"/>
    <x v="2"/>
    <x v="0"/>
    <x v="3127"/>
  </r>
  <r>
    <x v="1"/>
    <x v="0"/>
    <x v="0"/>
    <x v="203"/>
    <x v="32"/>
    <x v="256"/>
    <x v="0"/>
    <x v="1"/>
    <x v="8"/>
    <x v="181"/>
    <x v="0"/>
    <x v="0"/>
    <x v="183"/>
  </r>
  <r>
    <x v="0"/>
    <x v="2"/>
    <x v="0"/>
    <x v="8"/>
    <x v="1"/>
    <x v="9"/>
    <x v="1"/>
    <x v="0"/>
    <x v="1"/>
    <x v="2798"/>
    <x v="13"/>
    <x v="2"/>
    <x v="3128"/>
  </r>
  <r>
    <x v="0"/>
    <x v="2"/>
    <x v="0"/>
    <x v="8"/>
    <x v="1"/>
    <x v="9"/>
    <x v="1"/>
    <x v="1"/>
    <x v="6"/>
    <x v="2799"/>
    <x v="0"/>
    <x v="0"/>
    <x v="3129"/>
  </r>
  <r>
    <x v="0"/>
    <x v="2"/>
    <x v="0"/>
    <x v="8"/>
    <x v="1"/>
    <x v="9"/>
    <x v="1"/>
    <x v="1"/>
    <x v="6"/>
    <x v="2228"/>
    <x v="7"/>
    <x v="0"/>
    <x v="3130"/>
  </r>
  <r>
    <x v="0"/>
    <x v="2"/>
    <x v="0"/>
    <x v="8"/>
    <x v="1"/>
    <x v="9"/>
    <x v="1"/>
    <x v="2"/>
    <x v="11"/>
    <x v="2800"/>
    <x v="7"/>
    <x v="0"/>
    <x v="3056"/>
  </r>
  <r>
    <x v="1"/>
    <x v="0"/>
    <x v="0"/>
    <x v="4"/>
    <x v="4"/>
    <x v="5"/>
    <x v="1"/>
    <x v="1"/>
    <x v="8"/>
    <x v="2801"/>
    <x v="3"/>
    <x v="2"/>
    <x v="3131"/>
  </r>
  <r>
    <x v="1"/>
    <x v="1"/>
    <x v="0"/>
    <x v="38"/>
    <x v="24"/>
    <x v="47"/>
    <x v="3"/>
    <x v="1"/>
    <x v="9"/>
    <x v="2413"/>
    <x v="1"/>
    <x v="2"/>
    <x v="3132"/>
  </r>
  <r>
    <x v="1"/>
    <x v="1"/>
    <x v="0"/>
    <x v="38"/>
    <x v="24"/>
    <x v="47"/>
    <x v="3"/>
    <x v="1"/>
    <x v="9"/>
    <x v="2802"/>
    <x v="3"/>
    <x v="2"/>
    <x v="3133"/>
  </r>
  <r>
    <x v="0"/>
    <x v="1"/>
    <x v="0"/>
    <x v="1"/>
    <x v="1"/>
    <x v="25"/>
    <x v="1"/>
    <x v="1"/>
    <x v="4"/>
    <x v="2803"/>
    <x v="0"/>
    <x v="0"/>
    <x v="3134"/>
  </r>
  <r>
    <x v="0"/>
    <x v="1"/>
    <x v="0"/>
    <x v="1"/>
    <x v="1"/>
    <x v="25"/>
    <x v="1"/>
    <x v="1"/>
    <x v="4"/>
    <x v="2804"/>
    <x v="8"/>
    <x v="0"/>
    <x v="3135"/>
  </r>
  <r>
    <x v="1"/>
    <x v="2"/>
    <x v="0"/>
    <x v="24"/>
    <x v="24"/>
    <x v="157"/>
    <x v="3"/>
    <x v="1"/>
    <x v="2"/>
    <x v="2106"/>
    <x v="4"/>
    <x v="2"/>
    <x v="802"/>
  </r>
  <r>
    <x v="1"/>
    <x v="2"/>
    <x v="0"/>
    <x v="24"/>
    <x v="24"/>
    <x v="157"/>
    <x v="3"/>
    <x v="2"/>
    <x v="7"/>
    <x v="2805"/>
    <x v="3"/>
    <x v="10"/>
    <x v="3136"/>
  </r>
  <r>
    <x v="1"/>
    <x v="2"/>
    <x v="0"/>
    <x v="24"/>
    <x v="24"/>
    <x v="157"/>
    <x v="3"/>
    <x v="1"/>
    <x v="10"/>
    <x v="2806"/>
    <x v="0"/>
    <x v="2"/>
    <x v="3137"/>
  </r>
  <r>
    <x v="1"/>
    <x v="2"/>
    <x v="0"/>
    <x v="24"/>
    <x v="24"/>
    <x v="157"/>
    <x v="3"/>
    <x v="1"/>
    <x v="10"/>
    <x v="2807"/>
    <x v="1"/>
    <x v="2"/>
    <x v="3138"/>
  </r>
  <r>
    <x v="1"/>
    <x v="2"/>
    <x v="0"/>
    <x v="24"/>
    <x v="24"/>
    <x v="157"/>
    <x v="3"/>
    <x v="1"/>
    <x v="9"/>
    <x v="2808"/>
    <x v="4"/>
    <x v="2"/>
    <x v="3139"/>
  </r>
  <r>
    <x v="1"/>
    <x v="2"/>
    <x v="0"/>
    <x v="24"/>
    <x v="24"/>
    <x v="157"/>
    <x v="3"/>
    <x v="0"/>
    <x v="5"/>
    <x v="2809"/>
    <x v="3"/>
    <x v="2"/>
    <x v="3140"/>
  </r>
  <r>
    <x v="1"/>
    <x v="2"/>
    <x v="0"/>
    <x v="24"/>
    <x v="24"/>
    <x v="157"/>
    <x v="3"/>
    <x v="1"/>
    <x v="10"/>
    <x v="696"/>
    <x v="7"/>
    <x v="2"/>
    <x v="713"/>
  </r>
  <r>
    <x v="1"/>
    <x v="2"/>
    <x v="0"/>
    <x v="24"/>
    <x v="24"/>
    <x v="157"/>
    <x v="3"/>
    <x v="2"/>
    <x v="11"/>
    <x v="2810"/>
    <x v="3"/>
    <x v="2"/>
    <x v="3141"/>
  </r>
  <r>
    <x v="1"/>
    <x v="2"/>
    <x v="0"/>
    <x v="24"/>
    <x v="24"/>
    <x v="157"/>
    <x v="3"/>
    <x v="1"/>
    <x v="8"/>
    <x v="2811"/>
    <x v="3"/>
    <x v="6"/>
    <x v="3142"/>
  </r>
  <r>
    <x v="0"/>
    <x v="0"/>
    <x v="0"/>
    <x v="1"/>
    <x v="1"/>
    <x v="141"/>
    <x v="1"/>
    <x v="1"/>
    <x v="8"/>
    <x v="1611"/>
    <x v="0"/>
    <x v="2"/>
    <x v="1714"/>
  </r>
  <r>
    <x v="0"/>
    <x v="0"/>
    <x v="0"/>
    <x v="1"/>
    <x v="1"/>
    <x v="141"/>
    <x v="1"/>
    <x v="1"/>
    <x v="6"/>
    <x v="2812"/>
    <x v="0"/>
    <x v="0"/>
    <x v="3143"/>
  </r>
  <r>
    <x v="0"/>
    <x v="0"/>
    <x v="0"/>
    <x v="1"/>
    <x v="1"/>
    <x v="141"/>
    <x v="1"/>
    <x v="1"/>
    <x v="6"/>
    <x v="1508"/>
    <x v="7"/>
    <x v="0"/>
    <x v="3144"/>
  </r>
  <r>
    <x v="0"/>
    <x v="0"/>
    <x v="0"/>
    <x v="1"/>
    <x v="1"/>
    <x v="141"/>
    <x v="1"/>
    <x v="1"/>
    <x v="8"/>
    <x v="2813"/>
    <x v="2"/>
    <x v="2"/>
    <x v="3145"/>
  </r>
  <r>
    <x v="0"/>
    <x v="2"/>
    <x v="0"/>
    <x v="1"/>
    <x v="1"/>
    <x v="62"/>
    <x v="1"/>
    <x v="1"/>
    <x v="10"/>
    <x v="90"/>
    <x v="7"/>
    <x v="0"/>
    <x v="622"/>
  </r>
  <r>
    <x v="0"/>
    <x v="2"/>
    <x v="0"/>
    <x v="1"/>
    <x v="1"/>
    <x v="62"/>
    <x v="1"/>
    <x v="1"/>
    <x v="14"/>
    <x v="2814"/>
    <x v="4"/>
    <x v="0"/>
    <x v="3146"/>
  </r>
  <r>
    <x v="1"/>
    <x v="0"/>
    <x v="0"/>
    <x v="26"/>
    <x v="18"/>
    <x v="31"/>
    <x v="0"/>
    <x v="1"/>
    <x v="8"/>
    <x v="194"/>
    <x v="0"/>
    <x v="6"/>
    <x v="2839"/>
  </r>
  <r>
    <x v="1"/>
    <x v="0"/>
    <x v="0"/>
    <x v="26"/>
    <x v="18"/>
    <x v="31"/>
    <x v="0"/>
    <x v="1"/>
    <x v="13"/>
    <x v="2815"/>
    <x v="5"/>
    <x v="2"/>
    <x v="3147"/>
  </r>
  <r>
    <x v="0"/>
    <x v="0"/>
    <x v="0"/>
    <x v="66"/>
    <x v="12"/>
    <x v="151"/>
    <x v="2"/>
    <x v="2"/>
    <x v="11"/>
    <x v="2816"/>
    <x v="5"/>
    <x v="0"/>
    <x v="1342"/>
  </r>
  <r>
    <x v="0"/>
    <x v="0"/>
    <x v="0"/>
    <x v="66"/>
    <x v="12"/>
    <x v="151"/>
    <x v="2"/>
    <x v="1"/>
    <x v="6"/>
    <x v="2817"/>
    <x v="2"/>
    <x v="0"/>
    <x v="3148"/>
  </r>
  <r>
    <x v="0"/>
    <x v="0"/>
    <x v="0"/>
    <x v="66"/>
    <x v="12"/>
    <x v="151"/>
    <x v="2"/>
    <x v="1"/>
    <x v="8"/>
    <x v="2818"/>
    <x v="4"/>
    <x v="0"/>
    <x v="3149"/>
  </r>
  <r>
    <x v="0"/>
    <x v="0"/>
    <x v="0"/>
    <x v="66"/>
    <x v="12"/>
    <x v="151"/>
    <x v="2"/>
    <x v="1"/>
    <x v="10"/>
    <x v="1801"/>
    <x v="1"/>
    <x v="0"/>
    <x v="1937"/>
  </r>
  <r>
    <x v="1"/>
    <x v="0"/>
    <x v="0"/>
    <x v="104"/>
    <x v="14"/>
    <x v="451"/>
    <x v="2"/>
    <x v="1"/>
    <x v="9"/>
    <x v="2819"/>
    <x v="6"/>
    <x v="0"/>
    <x v="3150"/>
  </r>
  <r>
    <x v="1"/>
    <x v="1"/>
    <x v="0"/>
    <x v="108"/>
    <x v="2"/>
    <x v="133"/>
    <x v="0"/>
    <x v="1"/>
    <x v="4"/>
    <x v="391"/>
    <x v="0"/>
    <x v="2"/>
    <x v="3151"/>
  </r>
  <r>
    <x v="1"/>
    <x v="1"/>
    <x v="0"/>
    <x v="65"/>
    <x v="24"/>
    <x v="82"/>
    <x v="3"/>
    <x v="2"/>
    <x v="11"/>
    <x v="2820"/>
    <x v="7"/>
    <x v="2"/>
    <x v="3152"/>
  </r>
  <r>
    <x v="1"/>
    <x v="1"/>
    <x v="0"/>
    <x v="369"/>
    <x v="2"/>
    <x v="452"/>
    <x v="0"/>
    <x v="1"/>
    <x v="12"/>
    <x v="2821"/>
    <x v="1"/>
    <x v="2"/>
    <x v="3153"/>
  </r>
  <r>
    <x v="1"/>
    <x v="1"/>
    <x v="0"/>
    <x v="369"/>
    <x v="2"/>
    <x v="452"/>
    <x v="0"/>
    <x v="0"/>
    <x v="5"/>
    <x v="2822"/>
    <x v="4"/>
    <x v="2"/>
    <x v="3154"/>
  </r>
  <r>
    <x v="1"/>
    <x v="1"/>
    <x v="0"/>
    <x v="369"/>
    <x v="2"/>
    <x v="452"/>
    <x v="0"/>
    <x v="0"/>
    <x v="5"/>
    <x v="1669"/>
    <x v="1"/>
    <x v="2"/>
    <x v="3155"/>
  </r>
  <r>
    <x v="1"/>
    <x v="1"/>
    <x v="0"/>
    <x v="220"/>
    <x v="16"/>
    <x v="275"/>
    <x v="1"/>
    <x v="1"/>
    <x v="14"/>
    <x v="2823"/>
    <x v="2"/>
    <x v="2"/>
    <x v="3156"/>
  </r>
  <r>
    <x v="0"/>
    <x v="2"/>
    <x v="0"/>
    <x v="25"/>
    <x v="12"/>
    <x v="30"/>
    <x v="2"/>
    <x v="2"/>
    <x v="7"/>
    <x v="2216"/>
    <x v="1"/>
    <x v="0"/>
    <x v="2417"/>
  </r>
  <r>
    <x v="1"/>
    <x v="2"/>
    <x v="0"/>
    <x v="94"/>
    <x v="31"/>
    <x v="358"/>
    <x v="3"/>
    <x v="2"/>
    <x v="11"/>
    <x v="2824"/>
    <x v="12"/>
    <x v="0"/>
    <x v="3157"/>
  </r>
  <r>
    <x v="1"/>
    <x v="2"/>
    <x v="0"/>
    <x v="94"/>
    <x v="31"/>
    <x v="358"/>
    <x v="3"/>
    <x v="1"/>
    <x v="10"/>
    <x v="332"/>
    <x v="0"/>
    <x v="0"/>
    <x v="342"/>
  </r>
  <r>
    <x v="1"/>
    <x v="0"/>
    <x v="0"/>
    <x v="127"/>
    <x v="21"/>
    <x v="160"/>
    <x v="1"/>
    <x v="1"/>
    <x v="2"/>
    <x v="2825"/>
    <x v="3"/>
    <x v="2"/>
    <x v="3158"/>
  </r>
  <r>
    <x v="1"/>
    <x v="0"/>
    <x v="0"/>
    <x v="127"/>
    <x v="21"/>
    <x v="160"/>
    <x v="1"/>
    <x v="1"/>
    <x v="8"/>
    <x v="2826"/>
    <x v="4"/>
    <x v="6"/>
    <x v="3159"/>
  </r>
  <r>
    <x v="1"/>
    <x v="0"/>
    <x v="0"/>
    <x v="127"/>
    <x v="21"/>
    <x v="160"/>
    <x v="1"/>
    <x v="2"/>
    <x v="7"/>
    <x v="2610"/>
    <x v="1"/>
    <x v="2"/>
    <x v="2898"/>
  </r>
  <r>
    <x v="1"/>
    <x v="0"/>
    <x v="0"/>
    <x v="127"/>
    <x v="21"/>
    <x v="160"/>
    <x v="1"/>
    <x v="1"/>
    <x v="14"/>
    <x v="2827"/>
    <x v="2"/>
    <x v="2"/>
    <x v="3160"/>
  </r>
  <r>
    <x v="1"/>
    <x v="0"/>
    <x v="0"/>
    <x v="127"/>
    <x v="21"/>
    <x v="160"/>
    <x v="1"/>
    <x v="2"/>
    <x v="11"/>
    <x v="434"/>
    <x v="12"/>
    <x v="2"/>
    <x v="980"/>
  </r>
  <r>
    <x v="1"/>
    <x v="0"/>
    <x v="0"/>
    <x v="127"/>
    <x v="21"/>
    <x v="160"/>
    <x v="1"/>
    <x v="1"/>
    <x v="2"/>
    <x v="132"/>
    <x v="2"/>
    <x v="2"/>
    <x v="3082"/>
  </r>
  <r>
    <x v="1"/>
    <x v="0"/>
    <x v="0"/>
    <x v="127"/>
    <x v="21"/>
    <x v="160"/>
    <x v="1"/>
    <x v="1"/>
    <x v="10"/>
    <x v="559"/>
    <x v="0"/>
    <x v="2"/>
    <x v="572"/>
  </r>
  <r>
    <x v="1"/>
    <x v="0"/>
    <x v="0"/>
    <x v="127"/>
    <x v="21"/>
    <x v="160"/>
    <x v="1"/>
    <x v="1"/>
    <x v="4"/>
    <x v="381"/>
    <x v="1"/>
    <x v="2"/>
    <x v="3161"/>
  </r>
  <r>
    <x v="1"/>
    <x v="2"/>
    <x v="0"/>
    <x v="21"/>
    <x v="24"/>
    <x v="411"/>
    <x v="3"/>
    <x v="1"/>
    <x v="12"/>
    <x v="2828"/>
    <x v="7"/>
    <x v="2"/>
    <x v="3162"/>
  </r>
  <r>
    <x v="1"/>
    <x v="2"/>
    <x v="0"/>
    <x v="21"/>
    <x v="24"/>
    <x v="411"/>
    <x v="3"/>
    <x v="1"/>
    <x v="8"/>
    <x v="1425"/>
    <x v="5"/>
    <x v="6"/>
    <x v="1503"/>
  </r>
  <r>
    <x v="1"/>
    <x v="0"/>
    <x v="0"/>
    <x v="10"/>
    <x v="9"/>
    <x v="105"/>
    <x v="3"/>
    <x v="0"/>
    <x v="1"/>
    <x v="2829"/>
    <x v="0"/>
    <x v="4"/>
    <x v="3163"/>
  </r>
  <r>
    <x v="1"/>
    <x v="0"/>
    <x v="0"/>
    <x v="10"/>
    <x v="9"/>
    <x v="105"/>
    <x v="3"/>
    <x v="1"/>
    <x v="10"/>
    <x v="1097"/>
    <x v="1"/>
    <x v="2"/>
    <x v="3008"/>
  </r>
  <r>
    <x v="1"/>
    <x v="1"/>
    <x v="0"/>
    <x v="70"/>
    <x v="1"/>
    <x v="188"/>
    <x v="1"/>
    <x v="0"/>
    <x v="5"/>
    <x v="785"/>
    <x v="0"/>
    <x v="0"/>
    <x v="814"/>
  </r>
  <r>
    <x v="1"/>
    <x v="0"/>
    <x v="0"/>
    <x v="183"/>
    <x v="39"/>
    <x v="234"/>
    <x v="3"/>
    <x v="1"/>
    <x v="13"/>
    <x v="2347"/>
    <x v="4"/>
    <x v="0"/>
    <x v="3164"/>
  </r>
  <r>
    <x v="1"/>
    <x v="0"/>
    <x v="0"/>
    <x v="183"/>
    <x v="39"/>
    <x v="234"/>
    <x v="3"/>
    <x v="2"/>
    <x v="15"/>
    <x v="2830"/>
    <x v="1"/>
    <x v="0"/>
    <x v="3165"/>
  </r>
  <r>
    <x v="1"/>
    <x v="0"/>
    <x v="0"/>
    <x v="183"/>
    <x v="39"/>
    <x v="234"/>
    <x v="3"/>
    <x v="0"/>
    <x v="5"/>
    <x v="2831"/>
    <x v="0"/>
    <x v="0"/>
    <x v="3166"/>
  </r>
  <r>
    <x v="1"/>
    <x v="0"/>
    <x v="0"/>
    <x v="183"/>
    <x v="39"/>
    <x v="234"/>
    <x v="3"/>
    <x v="1"/>
    <x v="2"/>
    <x v="708"/>
    <x v="1"/>
    <x v="0"/>
    <x v="730"/>
  </r>
  <r>
    <x v="1"/>
    <x v="0"/>
    <x v="0"/>
    <x v="183"/>
    <x v="39"/>
    <x v="234"/>
    <x v="3"/>
    <x v="1"/>
    <x v="8"/>
    <x v="2832"/>
    <x v="1"/>
    <x v="0"/>
    <x v="3167"/>
  </r>
  <r>
    <x v="1"/>
    <x v="0"/>
    <x v="0"/>
    <x v="183"/>
    <x v="39"/>
    <x v="234"/>
    <x v="3"/>
    <x v="1"/>
    <x v="6"/>
    <x v="1362"/>
    <x v="4"/>
    <x v="0"/>
    <x v="3168"/>
  </r>
  <r>
    <x v="1"/>
    <x v="0"/>
    <x v="0"/>
    <x v="183"/>
    <x v="39"/>
    <x v="234"/>
    <x v="3"/>
    <x v="1"/>
    <x v="8"/>
    <x v="2833"/>
    <x v="6"/>
    <x v="0"/>
    <x v="3169"/>
  </r>
  <r>
    <x v="1"/>
    <x v="0"/>
    <x v="0"/>
    <x v="183"/>
    <x v="39"/>
    <x v="234"/>
    <x v="3"/>
    <x v="1"/>
    <x v="8"/>
    <x v="2834"/>
    <x v="5"/>
    <x v="0"/>
    <x v="3170"/>
  </r>
  <r>
    <x v="1"/>
    <x v="0"/>
    <x v="0"/>
    <x v="183"/>
    <x v="39"/>
    <x v="234"/>
    <x v="3"/>
    <x v="1"/>
    <x v="4"/>
    <x v="2835"/>
    <x v="3"/>
    <x v="0"/>
    <x v="3171"/>
  </r>
  <r>
    <x v="1"/>
    <x v="0"/>
    <x v="0"/>
    <x v="169"/>
    <x v="1"/>
    <x v="215"/>
    <x v="1"/>
    <x v="1"/>
    <x v="6"/>
    <x v="294"/>
    <x v="1"/>
    <x v="0"/>
    <x v="3172"/>
  </r>
  <r>
    <x v="1"/>
    <x v="0"/>
    <x v="0"/>
    <x v="370"/>
    <x v="2"/>
    <x v="453"/>
    <x v="0"/>
    <x v="1"/>
    <x v="8"/>
    <x v="986"/>
    <x v="0"/>
    <x v="6"/>
    <x v="3173"/>
  </r>
  <r>
    <x v="0"/>
    <x v="0"/>
    <x v="0"/>
    <x v="123"/>
    <x v="16"/>
    <x v="154"/>
    <x v="1"/>
    <x v="1"/>
    <x v="10"/>
    <x v="863"/>
    <x v="5"/>
    <x v="2"/>
    <x v="897"/>
  </r>
  <r>
    <x v="0"/>
    <x v="0"/>
    <x v="0"/>
    <x v="123"/>
    <x v="16"/>
    <x v="154"/>
    <x v="1"/>
    <x v="1"/>
    <x v="12"/>
    <x v="2836"/>
    <x v="2"/>
    <x v="2"/>
    <x v="3174"/>
  </r>
  <r>
    <x v="0"/>
    <x v="1"/>
    <x v="0"/>
    <x v="60"/>
    <x v="22"/>
    <x v="76"/>
    <x v="1"/>
    <x v="2"/>
    <x v="15"/>
    <x v="2837"/>
    <x v="0"/>
    <x v="6"/>
    <x v="3175"/>
  </r>
  <r>
    <x v="0"/>
    <x v="1"/>
    <x v="0"/>
    <x v="60"/>
    <x v="22"/>
    <x v="76"/>
    <x v="1"/>
    <x v="2"/>
    <x v="16"/>
    <x v="2838"/>
    <x v="7"/>
    <x v="2"/>
    <x v="3176"/>
  </r>
  <r>
    <x v="0"/>
    <x v="1"/>
    <x v="0"/>
    <x v="60"/>
    <x v="22"/>
    <x v="76"/>
    <x v="1"/>
    <x v="2"/>
    <x v="7"/>
    <x v="2839"/>
    <x v="2"/>
    <x v="2"/>
    <x v="3177"/>
  </r>
  <r>
    <x v="0"/>
    <x v="1"/>
    <x v="0"/>
    <x v="60"/>
    <x v="22"/>
    <x v="76"/>
    <x v="1"/>
    <x v="0"/>
    <x v="5"/>
    <x v="2840"/>
    <x v="4"/>
    <x v="2"/>
    <x v="3178"/>
  </r>
  <r>
    <x v="1"/>
    <x v="1"/>
    <x v="0"/>
    <x v="24"/>
    <x v="17"/>
    <x v="28"/>
    <x v="0"/>
    <x v="1"/>
    <x v="8"/>
    <x v="2841"/>
    <x v="3"/>
    <x v="0"/>
    <x v="3179"/>
  </r>
  <r>
    <x v="1"/>
    <x v="1"/>
    <x v="0"/>
    <x v="24"/>
    <x v="17"/>
    <x v="28"/>
    <x v="0"/>
    <x v="1"/>
    <x v="12"/>
    <x v="2842"/>
    <x v="5"/>
    <x v="0"/>
    <x v="3180"/>
  </r>
  <r>
    <x v="1"/>
    <x v="1"/>
    <x v="0"/>
    <x v="24"/>
    <x v="17"/>
    <x v="28"/>
    <x v="0"/>
    <x v="1"/>
    <x v="9"/>
    <x v="1874"/>
    <x v="1"/>
    <x v="0"/>
    <x v="2018"/>
  </r>
  <r>
    <x v="0"/>
    <x v="2"/>
    <x v="0"/>
    <x v="4"/>
    <x v="4"/>
    <x v="60"/>
    <x v="1"/>
    <x v="0"/>
    <x v="5"/>
    <x v="1713"/>
    <x v="0"/>
    <x v="0"/>
    <x v="3181"/>
  </r>
  <r>
    <x v="1"/>
    <x v="1"/>
    <x v="0"/>
    <x v="228"/>
    <x v="16"/>
    <x v="285"/>
    <x v="1"/>
    <x v="1"/>
    <x v="4"/>
    <x v="2843"/>
    <x v="2"/>
    <x v="2"/>
    <x v="3182"/>
  </r>
  <r>
    <x v="0"/>
    <x v="2"/>
    <x v="0"/>
    <x v="181"/>
    <x v="15"/>
    <x v="231"/>
    <x v="3"/>
    <x v="2"/>
    <x v="11"/>
    <x v="2844"/>
    <x v="4"/>
    <x v="0"/>
    <x v="3183"/>
  </r>
  <r>
    <x v="1"/>
    <x v="1"/>
    <x v="0"/>
    <x v="30"/>
    <x v="15"/>
    <x v="144"/>
    <x v="3"/>
    <x v="0"/>
    <x v="5"/>
    <x v="2845"/>
    <x v="7"/>
    <x v="0"/>
    <x v="3184"/>
  </r>
  <r>
    <x v="0"/>
    <x v="1"/>
    <x v="0"/>
    <x v="167"/>
    <x v="24"/>
    <x v="213"/>
    <x v="3"/>
    <x v="0"/>
    <x v="5"/>
    <x v="2846"/>
    <x v="0"/>
    <x v="2"/>
    <x v="3185"/>
  </r>
  <r>
    <x v="1"/>
    <x v="1"/>
    <x v="0"/>
    <x v="27"/>
    <x v="19"/>
    <x v="33"/>
    <x v="0"/>
    <x v="1"/>
    <x v="6"/>
    <x v="2847"/>
    <x v="5"/>
    <x v="0"/>
    <x v="3186"/>
  </r>
  <r>
    <x v="1"/>
    <x v="1"/>
    <x v="0"/>
    <x v="27"/>
    <x v="19"/>
    <x v="33"/>
    <x v="0"/>
    <x v="1"/>
    <x v="8"/>
    <x v="2848"/>
    <x v="1"/>
    <x v="0"/>
    <x v="3187"/>
  </r>
  <r>
    <x v="1"/>
    <x v="1"/>
    <x v="0"/>
    <x v="27"/>
    <x v="19"/>
    <x v="33"/>
    <x v="0"/>
    <x v="2"/>
    <x v="16"/>
    <x v="2849"/>
    <x v="1"/>
    <x v="0"/>
    <x v="3188"/>
  </r>
  <r>
    <x v="1"/>
    <x v="1"/>
    <x v="0"/>
    <x v="27"/>
    <x v="19"/>
    <x v="33"/>
    <x v="0"/>
    <x v="1"/>
    <x v="10"/>
    <x v="56"/>
    <x v="2"/>
    <x v="0"/>
    <x v="56"/>
  </r>
  <r>
    <x v="1"/>
    <x v="0"/>
    <x v="0"/>
    <x v="61"/>
    <x v="5"/>
    <x v="77"/>
    <x v="2"/>
    <x v="1"/>
    <x v="6"/>
    <x v="358"/>
    <x v="1"/>
    <x v="2"/>
    <x v="3189"/>
  </r>
  <r>
    <x v="1"/>
    <x v="1"/>
    <x v="0"/>
    <x v="279"/>
    <x v="5"/>
    <x v="350"/>
    <x v="2"/>
    <x v="0"/>
    <x v="5"/>
    <x v="2850"/>
    <x v="0"/>
    <x v="7"/>
    <x v="3190"/>
  </r>
  <r>
    <x v="1"/>
    <x v="1"/>
    <x v="0"/>
    <x v="279"/>
    <x v="5"/>
    <x v="350"/>
    <x v="2"/>
    <x v="1"/>
    <x v="9"/>
    <x v="2851"/>
    <x v="1"/>
    <x v="3"/>
    <x v="3191"/>
  </r>
  <r>
    <x v="1"/>
    <x v="1"/>
    <x v="0"/>
    <x v="279"/>
    <x v="5"/>
    <x v="350"/>
    <x v="2"/>
    <x v="2"/>
    <x v="11"/>
    <x v="2852"/>
    <x v="3"/>
    <x v="2"/>
    <x v="3192"/>
  </r>
  <r>
    <x v="2"/>
    <x v="1"/>
    <x v="0"/>
    <x v="1"/>
    <x v="1"/>
    <x v="62"/>
    <x v="1"/>
    <x v="0"/>
    <x v="3"/>
    <x v="2853"/>
    <x v="1"/>
    <x v="2"/>
    <x v="3193"/>
  </r>
  <r>
    <x v="2"/>
    <x v="1"/>
    <x v="0"/>
    <x v="1"/>
    <x v="1"/>
    <x v="62"/>
    <x v="1"/>
    <x v="1"/>
    <x v="10"/>
    <x v="2854"/>
    <x v="2"/>
    <x v="0"/>
    <x v="3194"/>
  </r>
  <r>
    <x v="2"/>
    <x v="0"/>
    <x v="0"/>
    <x v="4"/>
    <x v="4"/>
    <x v="5"/>
    <x v="1"/>
    <x v="2"/>
    <x v="11"/>
    <x v="1034"/>
    <x v="7"/>
    <x v="0"/>
    <x v="1759"/>
  </r>
  <r>
    <x v="2"/>
    <x v="0"/>
    <x v="0"/>
    <x v="4"/>
    <x v="4"/>
    <x v="5"/>
    <x v="1"/>
    <x v="0"/>
    <x v="5"/>
    <x v="2855"/>
    <x v="1"/>
    <x v="0"/>
    <x v="3195"/>
  </r>
  <r>
    <x v="0"/>
    <x v="0"/>
    <x v="0"/>
    <x v="175"/>
    <x v="4"/>
    <x v="224"/>
    <x v="1"/>
    <x v="1"/>
    <x v="10"/>
    <x v="1816"/>
    <x v="0"/>
    <x v="0"/>
    <x v="1957"/>
  </r>
  <r>
    <x v="0"/>
    <x v="0"/>
    <x v="0"/>
    <x v="175"/>
    <x v="4"/>
    <x v="224"/>
    <x v="1"/>
    <x v="0"/>
    <x v="1"/>
    <x v="884"/>
    <x v="2"/>
    <x v="2"/>
    <x v="2882"/>
  </r>
  <r>
    <x v="1"/>
    <x v="2"/>
    <x v="0"/>
    <x v="155"/>
    <x v="8"/>
    <x v="198"/>
    <x v="2"/>
    <x v="1"/>
    <x v="13"/>
    <x v="2856"/>
    <x v="2"/>
    <x v="0"/>
    <x v="3196"/>
  </r>
  <r>
    <x v="1"/>
    <x v="0"/>
    <x v="0"/>
    <x v="38"/>
    <x v="32"/>
    <x v="112"/>
    <x v="0"/>
    <x v="1"/>
    <x v="14"/>
    <x v="1310"/>
    <x v="0"/>
    <x v="0"/>
    <x v="3197"/>
  </r>
  <r>
    <x v="1"/>
    <x v="0"/>
    <x v="0"/>
    <x v="38"/>
    <x v="32"/>
    <x v="112"/>
    <x v="0"/>
    <x v="2"/>
    <x v="11"/>
    <x v="2857"/>
    <x v="2"/>
    <x v="0"/>
    <x v="3198"/>
  </r>
  <r>
    <x v="1"/>
    <x v="1"/>
    <x v="0"/>
    <x v="38"/>
    <x v="14"/>
    <x v="134"/>
    <x v="2"/>
    <x v="1"/>
    <x v="6"/>
    <x v="653"/>
    <x v="2"/>
    <x v="0"/>
    <x v="3199"/>
  </r>
  <r>
    <x v="1"/>
    <x v="2"/>
    <x v="0"/>
    <x v="25"/>
    <x v="35"/>
    <x v="129"/>
    <x v="0"/>
    <x v="0"/>
    <x v="5"/>
    <x v="2858"/>
    <x v="4"/>
    <x v="0"/>
    <x v="3200"/>
  </r>
  <r>
    <x v="1"/>
    <x v="2"/>
    <x v="0"/>
    <x v="25"/>
    <x v="35"/>
    <x v="129"/>
    <x v="0"/>
    <x v="1"/>
    <x v="8"/>
    <x v="735"/>
    <x v="0"/>
    <x v="0"/>
    <x v="3201"/>
  </r>
  <r>
    <x v="1"/>
    <x v="0"/>
    <x v="0"/>
    <x v="12"/>
    <x v="5"/>
    <x v="32"/>
    <x v="2"/>
    <x v="1"/>
    <x v="6"/>
    <x v="2859"/>
    <x v="8"/>
    <x v="2"/>
    <x v="3202"/>
  </r>
  <r>
    <x v="1"/>
    <x v="1"/>
    <x v="0"/>
    <x v="42"/>
    <x v="16"/>
    <x v="51"/>
    <x v="1"/>
    <x v="1"/>
    <x v="8"/>
    <x v="2860"/>
    <x v="2"/>
    <x v="6"/>
    <x v="3203"/>
  </r>
  <r>
    <x v="2"/>
    <x v="0"/>
    <x v="0"/>
    <x v="22"/>
    <x v="10"/>
    <x v="155"/>
    <x v="2"/>
    <x v="1"/>
    <x v="6"/>
    <x v="2559"/>
    <x v="1"/>
    <x v="2"/>
    <x v="2835"/>
  </r>
  <r>
    <x v="1"/>
    <x v="1"/>
    <x v="0"/>
    <x v="60"/>
    <x v="22"/>
    <x v="76"/>
    <x v="1"/>
    <x v="1"/>
    <x v="9"/>
    <x v="690"/>
    <x v="0"/>
    <x v="2"/>
    <x v="3204"/>
  </r>
  <r>
    <x v="1"/>
    <x v="0"/>
    <x v="0"/>
    <x v="46"/>
    <x v="13"/>
    <x v="284"/>
    <x v="3"/>
    <x v="1"/>
    <x v="4"/>
    <x v="2861"/>
    <x v="0"/>
    <x v="0"/>
    <x v="3205"/>
  </r>
  <r>
    <x v="1"/>
    <x v="0"/>
    <x v="0"/>
    <x v="46"/>
    <x v="13"/>
    <x v="284"/>
    <x v="3"/>
    <x v="1"/>
    <x v="6"/>
    <x v="946"/>
    <x v="0"/>
    <x v="0"/>
    <x v="3206"/>
  </r>
  <r>
    <x v="1"/>
    <x v="0"/>
    <x v="0"/>
    <x v="46"/>
    <x v="13"/>
    <x v="284"/>
    <x v="3"/>
    <x v="1"/>
    <x v="2"/>
    <x v="1801"/>
    <x v="1"/>
    <x v="0"/>
    <x v="2557"/>
  </r>
  <r>
    <x v="1"/>
    <x v="1"/>
    <x v="0"/>
    <x v="183"/>
    <x v="39"/>
    <x v="234"/>
    <x v="3"/>
    <x v="1"/>
    <x v="4"/>
    <x v="108"/>
    <x v="0"/>
    <x v="0"/>
    <x v="3207"/>
  </r>
  <r>
    <x v="1"/>
    <x v="1"/>
    <x v="0"/>
    <x v="183"/>
    <x v="39"/>
    <x v="234"/>
    <x v="3"/>
    <x v="1"/>
    <x v="4"/>
    <x v="2862"/>
    <x v="3"/>
    <x v="0"/>
    <x v="232"/>
  </r>
  <r>
    <x v="1"/>
    <x v="1"/>
    <x v="0"/>
    <x v="183"/>
    <x v="39"/>
    <x v="234"/>
    <x v="3"/>
    <x v="2"/>
    <x v="7"/>
    <x v="2863"/>
    <x v="7"/>
    <x v="0"/>
    <x v="3208"/>
  </r>
  <r>
    <x v="1"/>
    <x v="1"/>
    <x v="0"/>
    <x v="183"/>
    <x v="39"/>
    <x v="234"/>
    <x v="3"/>
    <x v="2"/>
    <x v="7"/>
    <x v="2864"/>
    <x v="3"/>
    <x v="0"/>
    <x v="3209"/>
  </r>
  <r>
    <x v="1"/>
    <x v="1"/>
    <x v="0"/>
    <x v="183"/>
    <x v="39"/>
    <x v="234"/>
    <x v="3"/>
    <x v="1"/>
    <x v="8"/>
    <x v="2865"/>
    <x v="4"/>
    <x v="0"/>
    <x v="3210"/>
  </r>
  <r>
    <x v="0"/>
    <x v="0"/>
    <x v="0"/>
    <x v="20"/>
    <x v="15"/>
    <x v="164"/>
    <x v="3"/>
    <x v="1"/>
    <x v="10"/>
    <x v="970"/>
    <x v="7"/>
    <x v="0"/>
    <x v="1012"/>
  </r>
  <r>
    <x v="0"/>
    <x v="0"/>
    <x v="0"/>
    <x v="20"/>
    <x v="15"/>
    <x v="164"/>
    <x v="3"/>
    <x v="0"/>
    <x v="5"/>
    <x v="2866"/>
    <x v="1"/>
    <x v="0"/>
    <x v="3211"/>
  </r>
  <r>
    <x v="3"/>
    <x v="0"/>
    <x v="0"/>
    <x v="46"/>
    <x v="13"/>
    <x v="284"/>
    <x v="3"/>
    <x v="2"/>
    <x v="7"/>
    <x v="2214"/>
    <x v="0"/>
    <x v="0"/>
    <x v="2403"/>
  </r>
  <r>
    <x v="3"/>
    <x v="0"/>
    <x v="0"/>
    <x v="46"/>
    <x v="13"/>
    <x v="284"/>
    <x v="3"/>
    <x v="1"/>
    <x v="8"/>
    <x v="2867"/>
    <x v="0"/>
    <x v="0"/>
    <x v="3212"/>
  </r>
  <r>
    <x v="1"/>
    <x v="0"/>
    <x v="0"/>
    <x v="25"/>
    <x v="12"/>
    <x v="30"/>
    <x v="2"/>
    <x v="2"/>
    <x v="7"/>
    <x v="2868"/>
    <x v="7"/>
    <x v="0"/>
    <x v="3213"/>
  </r>
  <r>
    <x v="1"/>
    <x v="0"/>
    <x v="0"/>
    <x v="25"/>
    <x v="12"/>
    <x v="30"/>
    <x v="2"/>
    <x v="2"/>
    <x v="11"/>
    <x v="2759"/>
    <x v="0"/>
    <x v="0"/>
    <x v="3214"/>
  </r>
  <r>
    <x v="1"/>
    <x v="0"/>
    <x v="0"/>
    <x v="25"/>
    <x v="12"/>
    <x v="30"/>
    <x v="2"/>
    <x v="1"/>
    <x v="9"/>
    <x v="2869"/>
    <x v="7"/>
    <x v="9"/>
    <x v="3215"/>
  </r>
  <r>
    <x v="1"/>
    <x v="0"/>
    <x v="0"/>
    <x v="20"/>
    <x v="15"/>
    <x v="164"/>
    <x v="3"/>
    <x v="1"/>
    <x v="12"/>
    <x v="1045"/>
    <x v="4"/>
    <x v="0"/>
    <x v="1984"/>
  </r>
  <r>
    <x v="1"/>
    <x v="0"/>
    <x v="0"/>
    <x v="20"/>
    <x v="15"/>
    <x v="164"/>
    <x v="3"/>
    <x v="1"/>
    <x v="10"/>
    <x v="1817"/>
    <x v="6"/>
    <x v="0"/>
    <x v="1958"/>
  </r>
  <r>
    <x v="1"/>
    <x v="0"/>
    <x v="0"/>
    <x v="20"/>
    <x v="15"/>
    <x v="164"/>
    <x v="3"/>
    <x v="1"/>
    <x v="8"/>
    <x v="361"/>
    <x v="1"/>
    <x v="2"/>
    <x v="373"/>
  </r>
  <r>
    <x v="3"/>
    <x v="0"/>
    <x v="0"/>
    <x v="371"/>
    <x v="20"/>
    <x v="454"/>
    <x v="0"/>
    <x v="1"/>
    <x v="13"/>
    <x v="2870"/>
    <x v="1"/>
    <x v="0"/>
    <x v="3185"/>
  </r>
  <r>
    <x v="0"/>
    <x v="0"/>
    <x v="0"/>
    <x v="38"/>
    <x v="32"/>
    <x v="112"/>
    <x v="0"/>
    <x v="1"/>
    <x v="4"/>
    <x v="2871"/>
    <x v="2"/>
    <x v="0"/>
    <x v="3216"/>
  </r>
  <r>
    <x v="0"/>
    <x v="0"/>
    <x v="0"/>
    <x v="38"/>
    <x v="32"/>
    <x v="112"/>
    <x v="0"/>
    <x v="0"/>
    <x v="1"/>
    <x v="2363"/>
    <x v="1"/>
    <x v="0"/>
    <x v="3217"/>
  </r>
  <r>
    <x v="0"/>
    <x v="1"/>
    <x v="0"/>
    <x v="75"/>
    <x v="1"/>
    <x v="95"/>
    <x v="1"/>
    <x v="0"/>
    <x v="5"/>
    <x v="1403"/>
    <x v="0"/>
    <x v="0"/>
    <x v="1479"/>
  </r>
  <r>
    <x v="0"/>
    <x v="1"/>
    <x v="0"/>
    <x v="75"/>
    <x v="1"/>
    <x v="95"/>
    <x v="1"/>
    <x v="1"/>
    <x v="9"/>
    <x v="2872"/>
    <x v="4"/>
    <x v="0"/>
    <x v="3218"/>
  </r>
  <r>
    <x v="0"/>
    <x v="1"/>
    <x v="0"/>
    <x v="75"/>
    <x v="1"/>
    <x v="95"/>
    <x v="1"/>
    <x v="2"/>
    <x v="16"/>
    <x v="2873"/>
    <x v="0"/>
    <x v="2"/>
    <x v="3219"/>
  </r>
  <r>
    <x v="0"/>
    <x v="1"/>
    <x v="0"/>
    <x v="75"/>
    <x v="1"/>
    <x v="95"/>
    <x v="1"/>
    <x v="1"/>
    <x v="14"/>
    <x v="158"/>
    <x v="2"/>
    <x v="0"/>
    <x v="3220"/>
  </r>
  <r>
    <x v="0"/>
    <x v="1"/>
    <x v="0"/>
    <x v="75"/>
    <x v="1"/>
    <x v="95"/>
    <x v="1"/>
    <x v="0"/>
    <x v="1"/>
    <x v="2145"/>
    <x v="1"/>
    <x v="2"/>
    <x v="2321"/>
  </r>
  <r>
    <x v="0"/>
    <x v="1"/>
    <x v="0"/>
    <x v="75"/>
    <x v="1"/>
    <x v="95"/>
    <x v="1"/>
    <x v="1"/>
    <x v="10"/>
    <x v="2207"/>
    <x v="1"/>
    <x v="0"/>
    <x v="2393"/>
  </r>
  <r>
    <x v="0"/>
    <x v="1"/>
    <x v="0"/>
    <x v="75"/>
    <x v="1"/>
    <x v="95"/>
    <x v="1"/>
    <x v="1"/>
    <x v="8"/>
    <x v="841"/>
    <x v="0"/>
    <x v="2"/>
    <x v="876"/>
  </r>
  <r>
    <x v="0"/>
    <x v="1"/>
    <x v="0"/>
    <x v="75"/>
    <x v="1"/>
    <x v="95"/>
    <x v="1"/>
    <x v="1"/>
    <x v="4"/>
    <x v="1367"/>
    <x v="2"/>
    <x v="0"/>
    <x v="766"/>
  </r>
  <r>
    <x v="2"/>
    <x v="1"/>
    <x v="0"/>
    <x v="372"/>
    <x v="5"/>
    <x v="455"/>
    <x v="2"/>
    <x v="1"/>
    <x v="10"/>
    <x v="2874"/>
    <x v="3"/>
    <x v="2"/>
    <x v="3221"/>
  </r>
  <r>
    <x v="2"/>
    <x v="1"/>
    <x v="0"/>
    <x v="372"/>
    <x v="5"/>
    <x v="455"/>
    <x v="2"/>
    <x v="0"/>
    <x v="1"/>
    <x v="2875"/>
    <x v="2"/>
    <x v="4"/>
    <x v="3222"/>
  </r>
  <r>
    <x v="1"/>
    <x v="0"/>
    <x v="0"/>
    <x v="46"/>
    <x v="24"/>
    <x v="55"/>
    <x v="3"/>
    <x v="1"/>
    <x v="6"/>
    <x v="2876"/>
    <x v="3"/>
    <x v="2"/>
    <x v="3223"/>
  </r>
  <r>
    <x v="1"/>
    <x v="1"/>
    <x v="0"/>
    <x v="1"/>
    <x v="1"/>
    <x v="13"/>
    <x v="1"/>
    <x v="1"/>
    <x v="6"/>
    <x v="2582"/>
    <x v="0"/>
    <x v="0"/>
    <x v="3089"/>
  </r>
  <r>
    <x v="1"/>
    <x v="1"/>
    <x v="0"/>
    <x v="1"/>
    <x v="1"/>
    <x v="13"/>
    <x v="1"/>
    <x v="1"/>
    <x v="14"/>
    <x v="2877"/>
    <x v="0"/>
    <x v="0"/>
    <x v="3224"/>
  </r>
  <r>
    <x v="1"/>
    <x v="1"/>
    <x v="0"/>
    <x v="1"/>
    <x v="1"/>
    <x v="13"/>
    <x v="1"/>
    <x v="0"/>
    <x v="5"/>
    <x v="2878"/>
    <x v="0"/>
    <x v="0"/>
    <x v="3225"/>
  </r>
  <r>
    <x v="1"/>
    <x v="0"/>
    <x v="0"/>
    <x v="231"/>
    <x v="31"/>
    <x v="288"/>
    <x v="3"/>
    <x v="1"/>
    <x v="10"/>
    <x v="2879"/>
    <x v="2"/>
    <x v="0"/>
    <x v="3226"/>
  </r>
  <r>
    <x v="0"/>
    <x v="1"/>
    <x v="0"/>
    <x v="373"/>
    <x v="6"/>
    <x v="456"/>
    <x v="2"/>
    <x v="0"/>
    <x v="0"/>
    <x v="1776"/>
    <x v="0"/>
    <x v="0"/>
    <x v="2559"/>
  </r>
  <r>
    <x v="0"/>
    <x v="1"/>
    <x v="0"/>
    <x v="373"/>
    <x v="6"/>
    <x v="456"/>
    <x v="2"/>
    <x v="1"/>
    <x v="8"/>
    <x v="2880"/>
    <x v="1"/>
    <x v="0"/>
    <x v="3227"/>
  </r>
  <r>
    <x v="1"/>
    <x v="0"/>
    <x v="0"/>
    <x v="22"/>
    <x v="10"/>
    <x v="36"/>
    <x v="2"/>
    <x v="1"/>
    <x v="8"/>
    <x v="99"/>
    <x v="1"/>
    <x v="3"/>
    <x v="100"/>
  </r>
  <r>
    <x v="1"/>
    <x v="1"/>
    <x v="0"/>
    <x v="12"/>
    <x v="5"/>
    <x v="66"/>
    <x v="2"/>
    <x v="0"/>
    <x v="3"/>
    <x v="2742"/>
    <x v="0"/>
    <x v="4"/>
    <x v="3228"/>
  </r>
  <r>
    <x v="1"/>
    <x v="1"/>
    <x v="0"/>
    <x v="12"/>
    <x v="5"/>
    <x v="66"/>
    <x v="2"/>
    <x v="1"/>
    <x v="6"/>
    <x v="2000"/>
    <x v="7"/>
    <x v="2"/>
    <x v="1989"/>
  </r>
  <r>
    <x v="0"/>
    <x v="2"/>
    <x v="0"/>
    <x v="12"/>
    <x v="5"/>
    <x v="66"/>
    <x v="2"/>
    <x v="2"/>
    <x v="7"/>
    <x v="664"/>
    <x v="2"/>
    <x v="2"/>
    <x v="3229"/>
  </r>
  <r>
    <x v="0"/>
    <x v="1"/>
    <x v="0"/>
    <x v="146"/>
    <x v="2"/>
    <x v="186"/>
    <x v="0"/>
    <x v="0"/>
    <x v="1"/>
    <x v="2881"/>
    <x v="6"/>
    <x v="2"/>
    <x v="3230"/>
  </r>
  <r>
    <x v="0"/>
    <x v="1"/>
    <x v="0"/>
    <x v="146"/>
    <x v="2"/>
    <x v="186"/>
    <x v="0"/>
    <x v="1"/>
    <x v="13"/>
    <x v="2882"/>
    <x v="0"/>
    <x v="2"/>
    <x v="2445"/>
  </r>
  <r>
    <x v="1"/>
    <x v="0"/>
    <x v="0"/>
    <x v="8"/>
    <x v="1"/>
    <x v="34"/>
    <x v="1"/>
    <x v="0"/>
    <x v="3"/>
    <x v="2883"/>
    <x v="5"/>
    <x v="2"/>
    <x v="3231"/>
  </r>
  <r>
    <x v="1"/>
    <x v="1"/>
    <x v="0"/>
    <x v="10"/>
    <x v="9"/>
    <x v="11"/>
    <x v="3"/>
    <x v="1"/>
    <x v="4"/>
    <x v="249"/>
    <x v="0"/>
    <x v="2"/>
    <x v="252"/>
  </r>
  <r>
    <x v="0"/>
    <x v="0"/>
    <x v="0"/>
    <x v="29"/>
    <x v="20"/>
    <x v="37"/>
    <x v="0"/>
    <x v="2"/>
    <x v="11"/>
    <x v="2884"/>
    <x v="1"/>
    <x v="0"/>
    <x v="3232"/>
  </r>
  <r>
    <x v="0"/>
    <x v="0"/>
    <x v="0"/>
    <x v="100"/>
    <x v="2"/>
    <x v="123"/>
    <x v="0"/>
    <x v="1"/>
    <x v="13"/>
    <x v="2721"/>
    <x v="1"/>
    <x v="2"/>
    <x v="3233"/>
  </r>
  <r>
    <x v="0"/>
    <x v="0"/>
    <x v="0"/>
    <x v="100"/>
    <x v="2"/>
    <x v="123"/>
    <x v="0"/>
    <x v="2"/>
    <x v="11"/>
    <x v="2885"/>
    <x v="1"/>
    <x v="2"/>
    <x v="3234"/>
  </r>
  <r>
    <x v="0"/>
    <x v="0"/>
    <x v="0"/>
    <x v="100"/>
    <x v="2"/>
    <x v="123"/>
    <x v="0"/>
    <x v="1"/>
    <x v="10"/>
    <x v="559"/>
    <x v="0"/>
    <x v="2"/>
    <x v="572"/>
  </r>
  <r>
    <x v="0"/>
    <x v="0"/>
    <x v="0"/>
    <x v="100"/>
    <x v="2"/>
    <x v="123"/>
    <x v="0"/>
    <x v="2"/>
    <x v="11"/>
    <x v="2886"/>
    <x v="3"/>
    <x v="2"/>
    <x v="3235"/>
  </r>
  <r>
    <x v="1"/>
    <x v="2"/>
    <x v="0"/>
    <x v="374"/>
    <x v="1"/>
    <x v="457"/>
    <x v="1"/>
    <x v="0"/>
    <x v="5"/>
    <x v="16"/>
    <x v="5"/>
    <x v="0"/>
    <x v="3236"/>
  </r>
  <r>
    <x v="0"/>
    <x v="2"/>
    <x v="0"/>
    <x v="100"/>
    <x v="2"/>
    <x v="123"/>
    <x v="0"/>
    <x v="2"/>
    <x v="7"/>
    <x v="973"/>
    <x v="1"/>
    <x v="2"/>
    <x v="3237"/>
  </r>
  <r>
    <x v="1"/>
    <x v="0"/>
    <x v="0"/>
    <x v="20"/>
    <x v="15"/>
    <x v="45"/>
    <x v="3"/>
    <x v="1"/>
    <x v="10"/>
    <x v="2428"/>
    <x v="0"/>
    <x v="0"/>
    <x v="2672"/>
  </r>
  <r>
    <x v="1"/>
    <x v="2"/>
    <x v="0"/>
    <x v="375"/>
    <x v="41"/>
    <x v="458"/>
    <x v="2"/>
    <x v="2"/>
    <x v="7"/>
    <x v="2887"/>
    <x v="0"/>
    <x v="0"/>
    <x v="3238"/>
  </r>
  <r>
    <x v="0"/>
    <x v="0"/>
    <x v="0"/>
    <x v="10"/>
    <x v="9"/>
    <x v="74"/>
    <x v="3"/>
    <x v="2"/>
    <x v="7"/>
    <x v="2888"/>
    <x v="1"/>
    <x v="10"/>
    <x v="3239"/>
  </r>
  <r>
    <x v="0"/>
    <x v="0"/>
    <x v="0"/>
    <x v="26"/>
    <x v="18"/>
    <x v="31"/>
    <x v="0"/>
    <x v="1"/>
    <x v="10"/>
    <x v="821"/>
    <x v="1"/>
    <x v="2"/>
    <x v="3240"/>
  </r>
  <r>
    <x v="0"/>
    <x v="0"/>
    <x v="0"/>
    <x v="26"/>
    <x v="18"/>
    <x v="31"/>
    <x v="0"/>
    <x v="1"/>
    <x v="4"/>
    <x v="2889"/>
    <x v="4"/>
    <x v="2"/>
    <x v="3241"/>
  </r>
  <r>
    <x v="1"/>
    <x v="2"/>
    <x v="0"/>
    <x v="2"/>
    <x v="2"/>
    <x v="2"/>
    <x v="0"/>
    <x v="2"/>
    <x v="11"/>
    <x v="2890"/>
    <x v="0"/>
    <x v="2"/>
    <x v="3242"/>
  </r>
  <r>
    <x v="1"/>
    <x v="2"/>
    <x v="0"/>
    <x v="38"/>
    <x v="24"/>
    <x v="47"/>
    <x v="3"/>
    <x v="1"/>
    <x v="8"/>
    <x v="2891"/>
    <x v="0"/>
    <x v="6"/>
    <x v="3243"/>
  </r>
  <r>
    <x v="1"/>
    <x v="1"/>
    <x v="0"/>
    <x v="1"/>
    <x v="1"/>
    <x v="62"/>
    <x v="1"/>
    <x v="1"/>
    <x v="4"/>
    <x v="2892"/>
    <x v="3"/>
    <x v="0"/>
    <x v="3244"/>
  </r>
  <r>
    <x v="1"/>
    <x v="0"/>
    <x v="0"/>
    <x v="12"/>
    <x v="5"/>
    <x v="16"/>
    <x v="2"/>
    <x v="1"/>
    <x v="6"/>
    <x v="2893"/>
    <x v="7"/>
    <x v="2"/>
    <x v="3245"/>
  </r>
  <r>
    <x v="1"/>
    <x v="0"/>
    <x v="0"/>
    <x v="12"/>
    <x v="5"/>
    <x v="16"/>
    <x v="2"/>
    <x v="1"/>
    <x v="6"/>
    <x v="2894"/>
    <x v="1"/>
    <x v="2"/>
    <x v="3246"/>
  </r>
  <r>
    <x v="1"/>
    <x v="2"/>
    <x v="0"/>
    <x v="155"/>
    <x v="8"/>
    <x v="198"/>
    <x v="2"/>
    <x v="1"/>
    <x v="13"/>
    <x v="2895"/>
    <x v="2"/>
    <x v="0"/>
    <x v="3247"/>
  </r>
  <r>
    <x v="1"/>
    <x v="2"/>
    <x v="0"/>
    <x v="1"/>
    <x v="1"/>
    <x v="25"/>
    <x v="1"/>
    <x v="1"/>
    <x v="8"/>
    <x v="2131"/>
    <x v="5"/>
    <x v="2"/>
    <x v="3248"/>
  </r>
  <r>
    <x v="2"/>
    <x v="1"/>
    <x v="0"/>
    <x v="376"/>
    <x v="9"/>
    <x v="459"/>
    <x v="3"/>
    <x v="1"/>
    <x v="8"/>
    <x v="2896"/>
    <x v="1"/>
    <x v="6"/>
    <x v="3249"/>
  </r>
  <r>
    <x v="2"/>
    <x v="1"/>
    <x v="0"/>
    <x v="376"/>
    <x v="9"/>
    <x v="459"/>
    <x v="3"/>
    <x v="1"/>
    <x v="6"/>
    <x v="2897"/>
    <x v="5"/>
    <x v="2"/>
    <x v="3250"/>
  </r>
  <r>
    <x v="1"/>
    <x v="0"/>
    <x v="0"/>
    <x v="20"/>
    <x v="15"/>
    <x v="23"/>
    <x v="3"/>
    <x v="1"/>
    <x v="6"/>
    <x v="1400"/>
    <x v="1"/>
    <x v="0"/>
    <x v="1476"/>
  </r>
  <r>
    <x v="1"/>
    <x v="0"/>
    <x v="0"/>
    <x v="70"/>
    <x v="1"/>
    <x v="88"/>
    <x v="1"/>
    <x v="1"/>
    <x v="4"/>
    <x v="2898"/>
    <x v="7"/>
    <x v="0"/>
    <x v="2005"/>
  </r>
  <r>
    <x v="1"/>
    <x v="0"/>
    <x v="0"/>
    <x v="70"/>
    <x v="1"/>
    <x v="88"/>
    <x v="1"/>
    <x v="0"/>
    <x v="3"/>
    <x v="2899"/>
    <x v="1"/>
    <x v="2"/>
    <x v="3251"/>
  </r>
  <r>
    <x v="1"/>
    <x v="0"/>
    <x v="0"/>
    <x v="70"/>
    <x v="1"/>
    <x v="88"/>
    <x v="1"/>
    <x v="1"/>
    <x v="6"/>
    <x v="2900"/>
    <x v="4"/>
    <x v="0"/>
    <x v="3252"/>
  </r>
  <r>
    <x v="2"/>
    <x v="0"/>
    <x v="0"/>
    <x v="100"/>
    <x v="2"/>
    <x v="327"/>
    <x v="0"/>
    <x v="1"/>
    <x v="10"/>
    <x v="1140"/>
    <x v="1"/>
    <x v="2"/>
    <x v="1185"/>
  </r>
  <r>
    <x v="2"/>
    <x v="1"/>
    <x v="0"/>
    <x v="247"/>
    <x v="3"/>
    <x v="306"/>
    <x v="0"/>
    <x v="0"/>
    <x v="3"/>
    <x v="2901"/>
    <x v="1"/>
    <x v="10"/>
    <x v="3253"/>
  </r>
  <r>
    <x v="2"/>
    <x v="1"/>
    <x v="0"/>
    <x v="247"/>
    <x v="3"/>
    <x v="306"/>
    <x v="0"/>
    <x v="2"/>
    <x v="7"/>
    <x v="2902"/>
    <x v="2"/>
    <x v="2"/>
    <x v="3254"/>
  </r>
  <r>
    <x v="1"/>
    <x v="0"/>
    <x v="0"/>
    <x v="108"/>
    <x v="3"/>
    <x v="222"/>
    <x v="0"/>
    <x v="0"/>
    <x v="1"/>
    <x v="2903"/>
    <x v="7"/>
    <x v="2"/>
    <x v="3255"/>
  </r>
  <r>
    <x v="1"/>
    <x v="0"/>
    <x v="0"/>
    <x v="108"/>
    <x v="3"/>
    <x v="222"/>
    <x v="0"/>
    <x v="2"/>
    <x v="11"/>
    <x v="216"/>
    <x v="7"/>
    <x v="2"/>
    <x v="3256"/>
  </r>
  <r>
    <x v="1"/>
    <x v="0"/>
    <x v="0"/>
    <x v="108"/>
    <x v="3"/>
    <x v="222"/>
    <x v="0"/>
    <x v="1"/>
    <x v="10"/>
    <x v="2502"/>
    <x v="1"/>
    <x v="2"/>
    <x v="2759"/>
  </r>
  <r>
    <x v="1"/>
    <x v="0"/>
    <x v="0"/>
    <x v="108"/>
    <x v="3"/>
    <x v="222"/>
    <x v="0"/>
    <x v="1"/>
    <x v="14"/>
    <x v="2543"/>
    <x v="0"/>
    <x v="2"/>
    <x v="3257"/>
  </r>
  <r>
    <x v="1"/>
    <x v="0"/>
    <x v="0"/>
    <x v="108"/>
    <x v="3"/>
    <x v="222"/>
    <x v="0"/>
    <x v="1"/>
    <x v="12"/>
    <x v="2904"/>
    <x v="4"/>
    <x v="2"/>
    <x v="3258"/>
  </r>
  <r>
    <x v="1"/>
    <x v="0"/>
    <x v="0"/>
    <x v="108"/>
    <x v="3"/>
    <x v="222"/>
    <x v="0"/>
    <x v="1"/>
    <x v="10"/>
    <x v="2905"/>
    <x v="7"/>
    <x v="2"/>
    <x v="3259"/>
  </r>
  <r>
    <x v="1"/>
    <x v="1"/>
    <x v="0"/>
    <x v="369"/>
    <x v="2"/>
    <x v="452"/>
    <x v="0"/>
    <x v="1"/>
    <x v="6"/>
    <x v="2660"/>
    <x v="2"/>
    <x v="2"/>
    <x v="3260"/>
  </r>
  <r>
    <x v="1"/>
    <x v="1"/>
    <x v="0"/>
    <x v="369"/>
    <x v="2"/>
    <x v="452"/>
    <x v="0"/>
    <x v="1"/>
    <x v="8"/>
    <x v="2906"/>
    <x v="0"/>
    <x v="6"/>
    <x v="3261"/>
  </r>
  <r>
    <x v="1"/>
    <x v="1"/>
    <x v="0"/>
    <x v="369"/>
    <x v="2"/>
    <x v="452"/>
    <x v="0"/>
    <x v="1"/>
    <x v="8"/>
    <x v="2907"/>
    <x v="1"/>
    <x v="6"/>
    <x v="3262"/>
  </r>
  <r>
    <x v="1"/>
    <x v="1"/>
    <x v="0"/>
    <x v="369"/>
    <x v="2"/>
    <x v="452"/>
    <x v="0"/>
    <x v="0"/>
    <x v="1"/>
    <x v="2908"/>
    <x v="2"/>
    <x v="2"/>
    <x v="3263"/>
  </r>
  <r>
    <x v="1"/>
    <x v="1"/>
    <x v="0"/>
    <x v="369"/>
    <x v="2"/>
    <x v="452"/>
    <x v="0"/>
    <x v="2"/>
    <x v="7"/>
    <x v="515"/>
    <x v="7"/>
    <x v="2"/>
    <x v="3264"/>
  </r>
  <r>
    <x v="1"/>
    <x v="1"/>
    <x v="0"/>
    <x v="369"/>
    <x v="2"/>
    <x v="452"/>
    <x v="0"/>
    <x v="0"/>
    <x v="1"/>
    <x v="2909"/>
    <x v="1"/>
    <x v="2"/>
    <x v="3265"/>
  </r>
  <r>
    <x v="3"/>
    <x v="0"/>
    <x v="0"/>
    <x v="158"/>
    <x v="6"/>
    <x v="201"/>
    <x v="2"/>
    <x v="1"/>
    <x v="2"/>
    <x v="2910"/>
    <x v="0"/>
    <x v="0"/>
    <x v="3266"/>
  </r>
  <r>
    <x v="1"/>
    <x v="0"/>
    <x v="0"/>
    <x v="94"/>
    <x v="10"/>
    <x v="116"/>
    <x v="2"/>
    <x v="1"/>
    <x v="2"/>
    <x v="2911"/>
    <x v="5"/>
    <x v="2"/>
    <x v="3267"/>
  </r>
  <r>
    <x v="3"/>
    <x v="0"/>
    <x v="0"/>
    <x v="108"/>
    <x v="2"/>
    <x v="133"/>
    <x v="0"/>
    <x v="2"/>
    <x v="7"/>
    <x v="2912"/>
    <x v="2"/>
    <x v="2"/>
    <x v="3268"/>
  </r>
  <r>
    <x v="3"/>
    <x v="0"/>
    <x v="0"/>
    <x v="108"/>
    <x v="2"/>
    <x v="133"/>
    <x v="0"/>
    <x v="1"/>
    <x v="10"/>
    <x v="2913"/>
    <x v="0"/>
    <x v="2"/>
    <x v="3269"/>
  </r>
  <r>
    <x v="1"/>
    <x v="0"/>
    <x v="0"/>
    <x v="216"/>
    <x v="19"/>
    <x v="271"/>
    <x v="0"/>
    <x v="0"/>
    <x v="3"/>
    <x v="2770"/>
    <x v="0"/>
    <x v="0"/>
    <x v="3098"/>
  </r>
  <r>
    <x v="1"/>
    <x v="0"/>
    <x v="0"/>
    <x v="216"/>
    <x v="19"/>
    <x v="271"/>
    <x v="0"/>
    <x v="2"/>
    <x v="7"/>
    <x v="127"/>
    <x v="1"/>
    <x v="0"/>
    <x v="232"/>
  </r>
  <r>
    <x v="1"/>
    <x v="0"/>
    <x v="0"/>
    <x v="216"/>
    <x v="19"/>
    <x v="271"/>
    <x v="0"/>
    <x v="0"/>
    <x v="1"/>
    <x v="2914"/>
    <x v="3"/>
    <x v="0"/>
    <x v="3270"/>
  </r>
  <r>
    <x v="1"/>
    <x v="0"/>
    <x v="0"/>
    <x v="20"/>
    <x v="15"/>
    <x v="23"/>
    <x v="3"/>
    <x v="1"/>
    <x v="8"/>
    <x v="2915"/>
    <x v="1"/>
    <x v="2"/>
    <x v="3271"/>
  </r>
  <r>
    <x v="1"/>
    <x v="0"/>
    <x v="0"/>
    <x v="20"/>
    <x v="15"/>
    <x v="23"/>
    <x v="3"/>
    <x v="0"/>
    <x v="0"/>
    <x v="2317"/>
    <x v="1"/>
    <x v="2"/>
    <x v="3272"/>
  </r>
  <r>
    <x v="1"/>
    <x v="0"/>
    <x v="0"/>
    <x v="20"/>
    <x v="15"/>
    <x v="23"/>
    <x v="3"/>
    <x v="1"/>
    <x v="10"/>
    <x v="2916"/>
    <x v="0"/>
    <x v="0"/>
    <x v="3273"/>
  </r>
  <r>
    <x v="1"/>
    <x v="0"/>
    <x v="0"/>
    <x v="20"/>
    <x v="15"/>
    <x v="23"/>
    <x v="3"/>
    <x v="1"/>
    <x v="8"/>
    <x v="2556"/>
    <x v="5"/>
    <x v="2"/>
    <x v="3274"/>
  </r>
  <r>
    <x v="1"/>
    <x v="0"/>
    <x v="0"/>
    <x v="20"/>
    <x v="15"/>
    <x v="164"/>
    <x v="3"/>
    <x v="1"/>
    <x v="4"/>
    <x v="2917"/>
    <x v="5"/>
    <x v="0"/>
    <x v="3275"/>
  </r>
  <r>
    <x v="1"/>
    <x v="0"/>
    <x v="0"/>
    <x v="20"/>
    <x v="15"/>
    <x v="164"/>
    <x v="3"/>
    <x v="2"/>
    <x v="16"/>
    <x v="2873"/>
    <x v="0"/>
    <x v="2"/>
    <x v="3219"/>
  </r>
  <r>
    <x v="1"/>
    <x v="0"/>
    <x v="0"/>
    <x v="20"/>
    <x v="15"/>
    <x v="164"/>
    <x v="3"/>
    <x v="1"/>
    <x v="8"/>
    <x v="91"/>
    <x v="6"/>
    <x v="2"/>
    <x v="3063"/>
  </r>
  <r>
    <x v="1"/>
    <x v="1"/>
    <x v="0"/>
    <x v="61"/>
    <x v="5"/>
    <x v="162"/>
    <x v="2"/>
    <x v="1"/>
    <x v="4"/>
    <x v="2025"/>
    <x v="12"/>
    <x v="2"/>
    <x v="3276"/>
  </r>
  <r>
    <x v="1"/>
    <x v="1"/>
    <x v="0"/>
    <x v="66"/>
    <x v="12"/>
    <x v="151"/>
    <x v="2"/>
    <x v="0"/>
    <x v="1"/>
    <x v="2918"/>
    <x v="2"/>
    <x v="0"/>
    <x v="3277"/>
  </r>
  <r>
    <x v="1"/>
    <x v="1"/>
    <x v="0"/>
    <x v="66"/>
    <x v="12"/>
    <x v="151"/>
    <x v="2"/>
    <x v="0"/>
    <x v="1"/>
    <x v="2919"/>
    <x v="7"/>
    <x v="0"/>
    <x v="3278"/>
  </r>
  <r>
    <x v="1"/>
    <x v="1"/>
    <x v="0"/>
    <x v="66"/>
    <x v="12"/>
    <x v="151"/>
    <x v="2"/>
    <x v="0"/>
    <x v="1"/>
    <x v="2920"/>
    <x v="0"/>
    <x v="0"/>
    <x v="3279"/>
  </r>
  <r>
    <x v="1"/>
    <x v="1"/>
    <x v="0"/>
    <x v="66"/>
    <x v="12"/>
    <x v="151"/>
    <x v="2"/>
    <x v="1"/>
    <x v="9"/>
    <x v="2921"/>
    <x v="0"/>
    <x v="9"/>
    <x v="3280"/>
  </r>
  <r>
    <x v="1"/>
    <x v="0"/>
    <x v="0"/>
    <x v="18"/>
    <x v="13"/>
    <x v="21"/>
    <x v="3"/>
    <x v="0"/>
    <x v="5"/>
    <x v="2922"/>
    <x v="1"/>
    <x v="0"/>
    <x v="3281"/>
  </r>
  <r>
    <x v="1"/>
    <x v="0"/>
    <x v="0"/>
    <x v="18"/>
    <x v="13"/>
    <x v="21"/>
    <x v="3"/>
    <x v="1"/>
    <x v="8"/>
    <x v="2923"/>
    <x v="0"/>
    <x v="0"/>
    <x v="3282"/>
  </r>
  <r>
    <x v="3"/>
    <x v="1"/>
    <x v="0"/>
    <x v="38"/>
    <x v="24"/>
    <x v="47"/>
    <x v="3"/>
    <x v="2"/>
    <x v="7"/>
    <x v="2924"/>
    <x v="2"/>
    <x v="10"/>
    <x v="3283"/>
  </r>
  <r>
    <x v="3"/>
    <x v="1"/>
    <x v="0"/>
    <x v="38"/>
    <x v="24"/>
    <x v="47"/>
    <x v="3"/>
    <x v="0"/>
    <x v="1"/>
    <x v="2925"/>
    <x v="1"/>
    <x v="4"/>
    <x v="3284"/>
  </r>
  <r>
    <x v="1"/>
    <x v="1"/>
    <x v="0"/>
    <x v="220"/>
    <x v="16"/>
    <x v="275"/>
    <x v="1"/>
    <x v="1"/>
    <x v="13"/>
    <x v="2926"/>
    <x v="0"/>
    <x v="2"/>
    <x v="3285"/>
  </r>
  <r>
    <x v="1"/>
    <x v="1"/>
    <x v="0"/>
    <x v="220"/>
    <x v="16"/>
    <x v="275"/>
    <x v="1"/>
    <x v="1"/>
    <x v="10"/>
    <x v="2927"/>
    <x v="1"/>
    <x v="2"/>
    <x v="3286"/>
  </r>
  <r>
    <x v="1"/>
    <x v="0"/>
    <x v="0"/>
    <x v="226"/>
    <x v="33"/>
    <x v="282"/>
    <x v="1"/>
    <x v="2"/>
    <x v="7"/>
    <x v="2928"/>
    <x v="0"/>
    <x v="2"/>
    <x v="3287"/>
  </r>
  <r>
    <x v="1"/>
    <x v="0"/>
    <x v="0"/>
    <x v="226"/>
    <x v="33"/>
    <x v="282"/>
    <x v="1"/>
    <x v="0"/>
    <x v="1"/>
    <x v="2929"/>
    <x v="1"/>
    <x v="2"/>
    <x v="3288"/>
  </r>
  <r>
    <x v="1"/>
    <x v="0"/>
    <x v="0"/>
    <x v="226"/>
    <x v="33"/>
    <x v="282"/>
    <x v="1"/>
    <x v="0"/>
    <x v="5"/>
    <x v="2930"/>
    <x v="6"/>
    <x v="0"/>
    <x v="3289"/>
  </r>
  <r>
    <x v="1"/>
    <x v="0"/>
    <x v="0"/>
    <x v="226"/>
    <x v="33"/>
    <x v="282"/>
    <x v="1"/>
    <x v="2"/>
    <x v="11"/>
    <x v="2931"/>
    <x v="1"/>
    <x v="0"/>
    <x v="3290"/>
  </r>
  <r>
    <x v="1"/>
    <x v="1"/>
    <x v="0"/>
    <x v="39"/>
    <x v="18"/>
    <x v="48"/>
    <x v="0"/>
    <x v="0"/>
    <x v="1"/>
    <x v="2932"/>
    <x v="1"/>
    <x v="2"/>
    <x v="3291"/>
  </r>
  <r>
    <x v="2"/>
    <x v="1"/>
    <x v="0"/>
    <x v="1"/>
    <x v="1"/>
    <x v="13"/>
    <x v="1"/>
    <x v="1"/>
    <x v="8"/>
    <x v="1576"/>
    <x v="0"/>
    <x v="2"/>
    <x v="1675"/>
  </r>
  <r>
    <x v="2"/>
    <x v="1"/>
    <x v="0"/>
    <x v="1"/>
    <x v="1"/>
    <x v="13"/>
    <x v="1"/>
    <x v="1"/>
    <x v="14"/>
    <x v="2933"/>
    <x v="0"/>
    <x v="0"/>
    <x v="3292"/>
  </r>
  <r>
    <x v="2"/>
    <x v="1"/>
    <x v="0"/>
    <x v="1"/>
    <x v="1"/>
    <x v="13"/>
    <x v="1"/>
    <x v="1"/>
    <x v="14"/>
    <x v="2934"/>
    <x v="0"/>
    <x v="0"/>
    <x v="3293"/>
  </r>
  <r>
    <x v="2"/>
    <x v="1"/>
    <x v="0"/>
    <x v="1"/>
    <x v="1"/>
    <x v="13"/>
    <x v="1"/>
    <x v="0"/>
    <x v="0"/>
    <x v="2935"/>
    <x v="5"/>
    <x v="11"/>
    <x v="3294"/>
  </r>
  <r>
    <x v="2"/>
    <x v="1"/>
    <x v="0"/>
    <x v="1"/>
    <x v="1"/>
    <x v="13"/>
    <x v="1"/>
    <x v="1"/>
    <x v="4"/>
    <x v="1581"/>
    <x v="2"/>
    <x v="0"/>
    <x v="1680"/>
  </r>
  <r>
    <x v="0"/>
    <x v="2"/>
    <x v="0"/>
    <x v="105"/>
    <x v="12"/>
    <x v="130"/>
    <x v="2"/>
    <x v="1"/>
    <x v="4"/>
    <x v="875"/>
    <x v="1"/>
    <x v="0"/>
    <x v="232"/>
  </r>
  <r>
    <x v="2"/>
    <x v="0"/>
    <x v="0"/>
    <x v="115"/>
    <x v="36"/>
    <x v="145"/>
    <x v="0"/>
    <x v="1"/>
    <x v="8"/>
    <x v="2936"/>
    <x v="4"/>
    <x v="0"/>
    <x v="3295"/>
  </r>
  <r>
    <x v="2"/>
    <x v="0"/>
    <x v="0"/>
    <x v="115"/>
    <x v="36"/>
    <x v="145"/>
    <x v="0"/>
    <x v="2"/>
    <x v="11"/>
    <x v="2700"/>
    <x v="2"/>
    <x v="0"/>
    <x v="3013"/>
  </r>
  <r>
    <x v="1"/>
    <x v="1"/>
    <x v="0"/>
    <x v="24"/>
    <x v="25"/>
    <x v="333"/>
    <x v="2"/>
    <x v="1"/>
    <x v="10"/>
    <x v="2937"/>
    <x v="3"/>
    <x v="0"/>
    <x v="3296"/>
  </r>
  <r>
    <x v="3"/>
    <x v="2"/>
    <x v="0"/>
    <x v="94"/>
    <x v="31"/>
    <x v="358"/>
    <x v="3"/>
    <x v="0"/>
    <x v="5"/>
    <x v="2938"/>
    <x v="0"/>
    <x v="0"/>
    <x v="3297"/>
  </r>
  <r>
    <x v="2"/>
    <x v="0"/>
    <x v="0"/>
    <x v="179"/>
    <x v="10"/>
    <x v="228"/>
    <x v="2"/>
    <x v="1"/>
    <x v="8"/>
    <x v="2939"/>
    <x v="8"/>
    <x v="3"/>
    <x v="3298"/>
  </r>
  <r>
    <x v="1"/>
    <x v="2"/>
    <x v="0"/>
    <x v="8"/>
    <x v="1"/>
    <x v="34"/>
    <x v="1"/>
    <x v="0"/>
    <x v="5"/>
    <x v="1900"/>
    <x v="7"/>
    <x v="0"/>
    <x v="3299"/>
  </r>
  <r>
    <x v="1"/>
    <x v="2"/>
    <x v="0"/>
    <x v="8"/>
    <x v="1"/>
    <x v="34"/>
    <x v="1"/>
    <x v="1"/>
    <x v="4"/>
    <x v="1579"/>
    <x v="2"/>
    <x v="0"/>
    <x v="232"/>
  </r>
  <r>
    <x v="0"/>
    <x v="0"/>
    <x v="0"/>
    <x v="52"/>
    <x v="5"/>
    <x v="65"/>
    <x v="2"/>
    <x v="1"/>
    <x v="8"/>
    <x v="2940"/>
    <x v="1"/>
    <x v="3"/>
    <x v="3300"/>
  </r>
  <r>
    <x v="0"/>
    <x v="0"/>
    <x v="0"/>
    <x v="52"/>
    <x v="5"/>
    <x v="65"/>
    <x v="2"/>
    <x v="2"/>
    <x v="7"/>
    <x v="2912"/>
    <x v="2"/>
    <x v="2"/>
    <x v="3268"/>
  </r>
  <r>
    <x v="0"/>
    <x v="0"/>
    <x v="0"/>
    <x v="52"/>
    <x v="5"/>
    <x v="65"/>
    <x v="2"/>
    <x v="1"/>
    <x v="6"/>
    <x v="1495"/>
    <x v="1"/>
    <x v="2"/>
    <x v="3301"/>
  </r>
  <r>
    <x v="3"/>
    <x v="0"/>
    <x v="0"/>
    <x v="377"/>
    <x v="22"/>
    <x v="460"/>
    <x v="1"/>
    <x v="2"/>
    <x v="11"/>
    <x v="2941"/>
    <x v="3"/>
    <x v="2"/>
    <x v="3302"/>
  </r>
  <r>
    <x v="1"/>
    <x v="2"/>
    <x v="0"/>
    <x v="22"/>
    <x v="10"/>
    <x v="155"/>
    <x v="2"/>
    <x v="0"/>
    <x v="3"/>
    <x v="2942"/>
    <x v="1"/>
    <x v="5"/>
    <x v="3303"/>
  </r>
  <r>
    <x v="1"/>
    <x v="2"/>
    <x v="0"/>
    <x v="22"/>
    <x v="10"/>
    <x v="155"/>
    <x v="2"/>
    <x v="2"/>
    <x v="7"/>
    <x v="1858"/>
    <x v="7"/>
    <x v="2"/>
    <x v="3304"/>
  </r>
  <r>
    <x v="1"/>
    <x v="0"/>
    <x v="0"/>
    <x v="181"/>
    <x v="15"/>
    <x v="231"/>
    <x v="3"/>
    <x v="1"/>
    <x v="8"/>
    <x v="2943"/>
    <x v="1"/>
    <x v="2"/>
    <x v="3305"/>
  </r>
  <r>
    <x v="1"/>
    <x v="0"/>
    <x v="0"/>
    <x v="181"/>
    <x v="15"/>
    <x v="231"/>
    <x v="3"/>
    <x v="1"/>
    <x v="8"/>
    <x v="2944"/>
    <x v="1"/>
    <x v="2"/>
    <x v="3306"/>
  </r>
  <r>
    <x v="0"/>
    <x v="0"/>
    <x v="0"/>
    <x v="70"/>
    <x v="1"/>
    <x v="88"/>
    <x v="1"/>
    <x v="1"/>
    <x v="6"/>
    <x v="2945"/>
    <x v="4"/>
    <x v="0"/>
    <x v="3307"/>
  </r>
  <r>
    <x v="1"/>
    <x v="0"/>
    <x v="0"/>
    <x v="378"/>
    <x v="10"/>
    <x v="461"/>
    <x v="2"/>
    <x v="0"/>
    <x v="5"/>
    <x v="2946"/>
    <x v="2"/>
    <x v="7"/>
    <x v="3308"/>
  </r>
  <r>
    <x v="0"/>
    <x v="0"/>
    <x v="0"/>
    <x v="8"/>
    <x v="1"/>
    <x v="34"/>
    <x v="1"/>
    <x v="2"/>
    <x v="11"/>
    <x v="1657"/>
    <x v="0"/>
    <x v="0"/>
    <x v="1764"/>
  </r>
  <r>
    <x v="0"/>
    <x v="0"/>
    <x v="0"/>
    <x v="104"/>
    <x v="14"/>
    <x v="451"/>
    <x v="2"/>
    <x v="2"/>
    <x v="11"/>
    <x v="2947"/>
    <x v="5"/>
    <x v="0"/>
    <x v="3309"/>
  </r>
  <r>
    <x v="0"/>
    <x v="0"/>
    <x v="0"/>
    <x v="70"/>
    <x v="1"/>
    <x v="188"/>
    <x v="1"/>
    <x v="2"/>
    <x v="11"/>
    <x v="2948"/>
    <x v="6"/>
    <x v="0"/>
    <x v="3310"/>
  </r>
  <r>
    <x v="0"/>
    <x v="0"/>
    <x v="0"/>
    <x v="70"/>
    <x v="1"/>
    <x v="188"/>
    <x v="1"/>
    <x v="0"/>
    <x v="1"/>
    <x v="2949"/>
    <x v="7"/>
    <x v="2"/>
    <x v="3311"/>
  </r>
  <r>
    <x v="0"/>
    <x v="0"/>
    <x v="0"/>
    <x v="70"/>
    <x v="1"/>
    <x v="188"/>
    <x v="1"/>
    <x v="0"/>
    <x v="1"/>
    <x v="2950"/>
    <x v="3"/>
    <x v="2"/>
    <x v="3312"/>
  </r>
  <r>
    <x v="0"/>
    <x v="0"/>
    <x v="0"/>
    <x v="70"/>
    <x v="1"/>
    <x v="188"/>
    <x v="1"/>
    <x v="1"/>
    <x v="10"/>
    <x v="1049"/>
    <x v="0"/>
    <x v="0"/>
    <x v="1290"/>
  </r>
  <r>
    <x v="0"/>
    <x v="0"/>
    <x v="0"/>
    <x v="70"/>
    <x v="1"/>
    <x v="188"/>
    <x v="1"/>
    <x v="1"/>
    <x v="12"/>
    <x v="2951"/>
    <x v="4"/>
    <x v="0"/>
    <x v="3313"/>
  </r>
  <r>
    <x v="0"/>
    <x v="0"/>
    <x v="0"/>
    <x v="70"/>
    <x v="1"/>
    <x v="188"/>
    <x v="1"/>
    <x v="0"/>
    <x v="1"/>
    <x v="2952"/>
    <x v="1"/>
    <x v="2"/>
    <x v="3314"/>
  </r>
  <r>
    <x v="0"/>
    <x v="0"/>
    <x v="0"/>
    <x v="271"/>
    <x v="18"/>
    <x v="339"/>
    <x v="0"/>
    <x v="1"/>
    <x v="12"/>
    <x v="2953"/>
    <x v="1"/>
    <x v="2"/>
    <x v="3315"/>
  </r>
  <r>
    <x v="0"/>
    <x v="0"/>
    <x v="0"/>
    <x v="271"/>
    <x v="18"/>
    <x v="339"/>
    <x v="0"/>
    <x v="1"/>
    <x v="8"/>
    <x v="2954"/>
    <x v="3"/>
    <x v="6"/>
    <x v="3316"/>
  </r>
  <r>
    <x v="0"/>
    <x v="0"/>
    <x v="0"/>
    <x v="271"/>
    <x v="18"/>
    <x v="339"/>
    <x v="0"/>
    <x v="2"/>
    <x v="7"/>
    <x v="2955"/>
    <x v="0"/>
    <x v="2"/>
    <x v="3317"/>
  </r>
  <r>
    <x v="0"/>
    <x v="0"/>
    <x v="0"/>
    <x v="271"/>
    <x v="18"/>
    <x v="339"/>
    <x v="0"/>
    <x v="1"/>
    <x v="10"/>
    <x v="1495"/>
    <x v="1"/>
    <x v="2"/>
    <x v="1583"/>
  </r>
  <r>
    <x v="1"/>
    <x v="0"/>
    <x v="0"/>
    <x v="67"/>
    <x v="2"/>
    <x v="85"/>
    <x v="0"/>
    <x v="1"/>
    <x v="8"/>
    <x v="2956"/>
    <x v="2"/>
    <x v="6"/>
    <x v="3318"/>
  </r>
  <r>
    <x v="2"/>
    <x v="1"/>
    <x v="0"/>
    <x v="27"/>
    <x v="10"/>
    <x v="67"/>
    <x v="2"/>
    <x v="1"/>
    <x v="4"/>
    <x v="1587"/>
    <x v="4"/>
    <x v="2"/>
    <x v="185"/>
  </r>
  <r>
    <x v="2"/>
    <x v="1"/>
    <x v="0"/>
    <x v="27"/>
    <x v="10"/>
    <x v="67"/>
    <x v="2"/>
    <x v="1"/>
    <x v="4"/>
    <x v="2957"/>
    <x v="4"/>
    <x v="2"/>
    <x v="3319"/>
  </r>
  <r>
    <x v="1"/>
    <x v="0"/>
    <x v="0"/>
    <x v="23"/>
    <x v="16"/>
    <x v="27"/>
    <x v="1"/>
    <x v="1"/>
    <x v="10"/>
    <x v="380"/>
    <x v="0"/>
    <x v="2"/>
    <x v="3320"/>
  </r>
  <r>
    <x v="1"/>
    <x v="0"/>
    <x v="0"/>
    <x v="23"/>
    <x v="16"/>
    <x v="27"/>
    <x v="1"/>
    <x v="1"/>
    <x v="4"/>
    <x v="249"/>
    <x v="0"/>
    <x v="2"/>
    <x v="252"/>
  </r>
  <r>
    <x v="1"/>
    <x v="0"/>
    <x v="0"/>
    <x v="23"/>
    <x v="16"/>
    <x v="27"/>
    <x v="1"/>
    <x v="0"/>
    <x v="5"/>
    <x v="2958"/>
    <x v="5"/>
    <x v="2"/>
    <x v="3321"/>
  </r>
  <r>
    <x v="1"/>
    <x v="0"/>
    <x v="0"/>
    <x v="23"/>
    <x v="16"/>
    <x v="27"/>
    <x v="1"/>
    <x v="0"/>
    <x v="5"/>
    <x v="2959"/>
    <x v="4"/>
    <x v="2"/>
    <x v="3322"/>
  </r>
  <r>
    <x v="1"/>
    <x v="1"/>
    <x v="0"/>
    <x v="289"/>
    <x v="18"/>
    <x v="364"/>
    <x v="0"/>
    <x v="1"/>
    <x v="6"/>
    <x v="964"/>
    <x v="1"/>
    <x v="2"/>
    <x v="1574"/>
  </r>
  <r>
    <x v="1"/>
    <x v="0"/>
    <x v="0"/>
    <x v="22"/>
    <x v="10"/>
    <x v="155"/>
    <x v="2"/>
    <x v="1"/>
    <x v="8"/>
    <x v="2960"/>
    <x v="4"/>
    <x v="3"/>
    <x v="3323"/>
  </r>
  <r>
    <x v="0"/>
    <x v="0"/>
    <x v="0"/>
    <x v="41"/>
    <x v="14"/>
    <x v="462"/>
    <x v="2"/>
    <x v="2"/>
    <x v="7"/>
    <x v="2961"/>
    <x v="1"/>
    <x v="0"/>
    <x v="3324"/>
  </r>
  <r>
    <x v="1"/>
    <x v="0"/>
    <x v="0"/>
    <x v="185"/>
    <x v="32"/>
    <x v="235"/>
    <x v="0"/>
    <x v="1"/>
    <x v="6"/>
    <x v="18"/>
    <x v="0"/>
    <x v="0"/>
    <x v="3325"/>
  </r>
  <r>
    <x v="1"/>
    <x v="0"/>
    <x v="0"/>
    <x v="185"/>
    <x v="32"/>
    <x v="235"/>
    <x v="0"/>
    <x v="2"/>
    <x v="7"/>
    <x v="758"/>
    <x v="1"/>
    <x v="0"/>
    <x v="3326"/>
  </r>
  <r>
    <x v="1"/>
    <x v="0"/>
    <x v="0"/>
    <x v="185"/>
    <x v="32"/>
    <x v="235"/>
    <x v="0"/>
    <x v="1"/>
    <x v="4"/>
    <x v="2962"/>
    <x v="0"/>
    <x v="0"/>
    <x v="3327"/>
  </r>
  <r>
    <x v="1"/>
    <x v="1"/>
    <x v="0"/>
    <x v="1"/>
    <x v="1"/>
    <x v="1"/>
    <x v="1"/>
    <x v="2"/>
    <x v="11"/>
    <x v="2963"/>
    <x v="0"/>
    <x v="0"/>
    <x v="3328"/>
  </r>
  <r>
    <x v="1"/>
    <x v="1"/>
    <x v="0"/>
    <x v="1"/>
    <x v="1"/>
    <x v="1"/>
    <x v="1"/>
    <x v="0"/>
    <x v="1"/>
    <x v="2964"/>
    <x v="5"/>
    <x v="2"/>
    <x v="3329"/>
  </r>
  <r>
    <x v="1"/>
    <x v="1"/>
    <x v="0"/>
    <x v="1"/>
    <x v="1"/>
    <x v="1"/>
    <x v="1"/>
    <x v="2"/>
    <x v="11"/>
    <x v="2965"/>
    <x v="8"/>
    <x v="0"/>
    <x v="3330"/>
  </r>
  <r>
    <x v="1"/>
    <x v="0"/>
    <x v="0"/>
    <x v="12"/>
    <x v="5"/>
    <x v="66"/>
    <x v="2"/>
    <x v="2"/>
    <x v="11"/>
    <x v="1761"/>
    <x v="3"/>
    <x v="2"/>
    <x v="3331"/>
  </r>
  <r>
    <x v="1"/>
    <x v="2"/>
    <x v="0"/>
    <x v="348"/>
    <x v="10"/>
    <x v="430"/>
    <x v="2"/>
    <x v="1"/>
    <x v="8"/>
    <x v="2966"/>
    <x v="2"/>
    <x v="3"/>
    <x v="3332"/>
  </r>
  <r>
    <x v="1"/>
    <x v="2"/>
    <x v="0"/>
    <x v="379"/>
    <x v="36"/>
    <x v="463"/>
    <x v="0"/>
    <x v="2"/>
    <x v="11"/>
    <x v="2967"/>
    <x v="2"/>
    <x v="0"/>
    <x v="3333"/>
  </r>
  <r>
    <x v="1"/>
    <x v="1"/>
    <x v="0"/>
    <x v="52"/>
    <x v="5"/>
    <x v="65"/>
    <x v="2"/>
    <x v="1"/>
    <x v="13"/>
    <x v="1480"/>
    <x v="1"/>
    <x v="2"/>
    <x v="3334"/>
  </r>
  <r>
    <x v="1"/>
    <x v="1"/>
    <x v="0"/>
    <x v="52"/>
    <x v="5"/>
    <x v="65"/>
    <x v="2"/>
    <x v="1"/>
    <x v="10"/>
    <x v="12"/>
    <x v="1"/>
    <x v="2"/>
    <x v="12"/>
  </r>
  <r>
    <x v="1"/>
    <x v="0"/>
    <x v="0"/>
    <x v="380"/>
    <x v="5"/>
    <x v="464"/>
    <x v="2"/>
    <x v="1"/>
    <x v="13"/>
    <x v="2926"/>
    <x v="0"/>
    <x v="2"/>
    <x v="3285"/>
  </r>
  <r>
    <x v="2"/>
    <x v="0"/>
    <x v="0"/>
    <x v="167"/>
    <x v="24"/>
    <x v="213"/>
    <x v="3"/>
    <x v="2"/>
    <x v="11"/>
    <x v="2454"/>
    <x v="0"/>
    <x v="2"/>
    <x v="3335"/>
  </r>
  <r>
    <x v="1"/>
    <x v="1"/>
    <x v="0"/>
    <x v="381"/>
    <x v="5"/>
    <x v="465"/>
    <x v="2"/>
    <x v="1"/>
    <x v="10"/>
    <x v="559"/>
    <x v="0"/>
    <x v="2"/>
    <x v="572"/>
  </r>
  <r>
    <x v="1"/>
    <x v="2"/>
    <x v="0"/>
    <x v="10"/>
    <x v="9"/>
    <x v="105"/>
    <x v="3"/>
    <x v="2"/>
    <x v="11"/>
    <x v="730"/>
    <x v="0"/>
    <x v="2"/>
    <x v="3336"/>
  </r>
  <r>
    <x v="0"/>
    <x v="2"/>
    <x v="0"/>
    <x v="1"/>
    <x v="1"/>
    <x v="62"/>
    <x v="1"/>
    <x v="1"/>
    <x v="4"/>
    <x v="2968"/>
    <x v="9"/>
    <x v="0"/>
    <x v="3337"/>
  </r>
  <r>
    <x v="1"/>
    <x v="2"/>
    <x v="0"/>
    <x v="10"/>
    <x v="9"/>
    <x v="105"/>
    <x v="3"/>
    <x v="1"/>
    <x v="9"/>
    <x v="2969"/>
    <x v="3"/>
    <x v="2"/>
    <x v="3338"/>
  </r>
  <r>
    <x v="1"/>
    <x v="2"/>
    <x v="0"/>
    <x v="10"/>
    <x v="9"/>
    <x v="105"/>
    <x v="3"/>
    <x v="1"/>
    <x v="4"/>
    <x v="2480"/>
    <x v="4"/>
    <x v="2"/>
    <x v="2734"/>
  </r>
  <r>
    <x v="1"/>
    <x v="2"/>
    <x v="0"/>
    <x v="10"/>
    <x v="9"/>
    <x v="105"/>
    <x v="3"/>
    <x v="1"/>
    <x v="8"/>
    <x v="2970"/>
    <x v="4"/>
    <x v="6"/>
    <x v="3339"/>
  </r>
  <r>
    <x v="1"/>
    <x v="2"/>
    <x v="0"/>
    <x v="10"/>
    <x v="9"/>
    <x v="105"/>
    <x v="3"/>
    <x v="0"/>
    <x v="5"/>
    <x v="1926"/>
    <x v="4"/>
    <x v="2"/>
    <x v="2078"/>
  </r>
  <r>
    <x v="1"/>
    <x v="2"/>
    <x v="0"/>
    <x v="10"/>
    <x v="9"/>
    <x v="105"/>
    <x v="3"/>
    <x v="2"/>
    <x v="7"/>
    <x v="542"/>
    <x v="2"/>
    <x v="10"/>
    <x v="3340"/>
  </r>
  <r>
    <x v="1"/>
    <x v="2"/>
    <x v="0"/>
    <x v="10"/>
    <x v="9"/>
    <x v="105"/>
    <x v="3"/>
    <x v="2"/>
    <x v="7"/>
    <x v="2971"/>
    <x v="0"/>
    <x v="10"/>
    <x v="3341"/>
  </r>
  <r>
    <x v="1"/>
    <x v="2"/>
    <x v="0"/>
    <x v="10"/>
    <x v="9"/>
    <x v="105"/>
    <x v="3"/>
    <x v="0"/>
    <x v="5"/>
    <x v="2972"/>
    <x v="7"/>
    <x v="2"/>
    <x v="2566"/>
  </r>
  <r>
    <x v="1"/>
    <x v="2"/>
    <x v="0"/>
    <x v="10"/>
    <x v="9"/>
    <x v="105"/>
    <x v="3"/>
    <x v="0"/>
    <x v="0"/>
    <x v="2973"/>
    <x v="2"/>
    <x v="5"/>
    <x v="3342"/>
  </r>
  <r>
    <x v="2"/>
    <x v="0"/>
    <x v="0"/>
    <x v="352"/>
    <x v="5"/>
    <x v="434"/>
    <x v="2"/>
    <x v="2"/>
    <x v="7"/>
    <x v="549"/>
    <x v="1"/>
    <x v="2"/>
    <x v="562"/>
  </r>
  <r>
    <x v="1"/>
    <x v="1"/>
    <x v="0"/>
    <x v="20"/>
    <x v="15"/>
    <x v="45"/>
    <x v="3"/>
    <x v="1"/>
    <x v="10"/>
    <x v="537"/>
    <x v="1"/>
    <x v="0"/>
    <x v="551"/>
  </r>
  <r>
    <x v="1"/>
    <x v="1"/>
    <x v="0"/>
    <x v="20"/>
    <x v="15"/>
    <x v="45"/>
    <x v="3"/>
    <x v="0"/>
    <x v="5"/>
    <x v="759"/>
    <x v="0"/>
    <x v="0"/>
    <x v="3343"/>
  </r>
  <r>
    <x v="1"/>
    <x v="0"/>
    <x v="0"/>
    <x v="42"/>
    <x v="16"/>
    <x v="51"/>
    <x v="1"/>
    <x v="0"/>
    <x v="3"/>
    <x v="2974"/>
    <x v="2"/>
    <x v="5"/>
    <x v="3344"/>
  </r>
  <r>
    <x v="1"/>
    <x v="0"/>
    <x v="0"/>
    <x v="42"/>
    <x v="16"/>
    <x v="51"/>
    <x v="1"/>
    <x v="0"/>
    <x v="1"/>
    <x v="224"/>
    <x v="0"/>
    <x v="2"/>
    <x v="3345"/>
  </r>
  <r>
    <x v="1"/>
    <x v="0"/>
    <x v="0"/>
    <x v="42"/>
    <x v="16"/>
    <x v="51"/>
    <x v="1"/>
    <x v="1"/>
    <x v="10"/>
    <x v="2975"/>
    <x v="0"/>
    <x v="2"/>
    <x v="3346"/>
  </r>
  <r>
    <x v="1"/>
    <x v="0"/>
    <x v="0"/>
    <x v="42"/>
    <x v="16"/>
    <x v="51"/>
    <x v="1"/>
    <x v="1"/>
    <x v="8"/>
    <x v="2976"/>
    <x v="4"/>
    <x v="6"/>
    <x v="3347"/>
  </r>
  <r>
    <x v="1"/>
    <x v="0"/>
    <x v="0"/>
    <x v="42"/>
    <x v="16"/>
    <x v="51"/>
    <x v="1"/>
    <x v="0"/>
    <x v="1"/>
    <x v="2977"/>
    <x v="1"/>
    <x v="2"/>
    <x v="3348"/>
  </r>
  <r>
    <x v="1"/>
    <x v="1"/>
    <x v="0"/>
    <x v="269"/>
    <x v="17"/>
    <x v="336"/>
    <x v="0"/>
    <x v="1"/>
    <x v="4"/>
    <x v="2978"/>
    <x v="4"/>
    <x v="0"/>
    <x v="3349"/>
  </r>
  <r>
    <x v="1"/>
    <x v="1"/>
    <x v="0"/>
    <x v="269"/>
    <x v="17"/>
    <x v="336"/>
    <x v="0"/>
    <x v="1"/>
    <x v="8"/>
    <x v="1458"/>
    <x v="4"/>
    <x v="0"/>
    <x v="3350"/>
  </r>
  <r>
    <x v="0"/>
    <x v="0"/>
    <x v="0"/>
    <x v="22"/>
    <x v="10"/>
    <x v="26"/>
    <x v="2"/>
    <x v="2"/>
    <x v="7"/>
    <x v="1988"/>
    <x v="1"/>
    <x v="2"/>
    <x v="3351"/>
  </r>
  <r>
    <x v="1"/>
    <x v="0"/>
    <x v="0"/>
    <x v="22"/>
    <x v="10"/>
    <x v="36"/>
    <x v="2"/>
    <x v="1"/>
    <x v="10"/>
    <x v="863"/>
    <x v="5"/>
    <x v="2"/>
    <x v="897"/>
  </r>
  <r>
    <x v="1"/>
    <x v="0"/>
    <x v="0"/>
    <x v="22"/>
    <x v="10"/>
    <x v="36"/>
    <x v="2"/>
    <x v="1"/>
    <x v="10"/>
    <x v="2979"/>
    <x v="2"/>
    <x v="2"/>
    <x v="3352"/>
  </r>
  <r>
    <x v="1"/>
    <x v="0"/>
    <x v="0"/>
    <x v="4"/>
    <x v="4"/>
    <x v="5"/>
    <x v="1"/>
    <x v="1"/>
    <x v="4"/>
    <x v="2980"/>
    <x v="0"/>
    <x v="0"/>
    <x v="3353"/>
  </r>
  <r>
    <x v="1"/>
    <x v="0"/>
    <x v="0"/>
    <x v="4"/>
    <x v="4"/>
    <x v="5"/>
    <x v="1"/>
    <x v="1"/>
    <x v="4"/>
    <x v="2981"/>
    <x v="1"/>
    <x v="0"/>
    <x v="3354"/>
  </r>
  <r>
    <x v="1"/>
    <x v="0"/>
    <x v="0"/>
    <x v="4"/>
    <x v="4"/>
    <x v="5"/>
    <x v="1"/>
    <x v="0"/>
    <x v="5"/>
    <x v="2233"/>
    <x v="0"/>
    <x v="0"/>
    <x v="2424"/>
  </r>
  <r>
    <x v="1"/>
    <x v="0"/>
    <x v="0"/>
    <x v="4"/>
    <x v="4"/>
    <x v="5"/>
    <x v="1"/>
    <x v="1"/>
    <x v="8"/>
    <x v="1944"/>
    <x v="2"/>
    <x v="2"/>
    <x v="2097"/>
  </r>
  <r>
    <x v="2"/>
    <x v="0"/>
    <x v="0"/>
    <x v="92"/>
    <x v="5"/>
    <x v="114"/>
    <x v="2"/>
    <x v="0"/>
    <x v="0"/>
    <x v="2982"/>
    <x v="2"/>
    <x v="8"/>
    <x v="3355"/>
  </r>
  <r>
    <x v="2"/>
    <x v="0"/>
    <x v="0"/>
    <x v="92"/>
    <x v="5"/>
    <x v="114"/>
    <x v="2"/>
    <x v="1"/>
    <x v="10"/>
    <x v="1170"/>
    <x v="7"/>
    <x v="2"/>
    <x v="3356"/>
  </r>
  <r>
    <x v="2"/>
    <x v="0"/>
    <x v="0"/>
    <x v="92"/>
    <x v="5"/>
    <x v="114"/>
    <x v="2"/>
    <x v="1"/>
    <x v="6"/>
    <x v="2983"/>
    <x v="3"/>
    <x v="2"/>
    <x v="3357"/>
  </r>
  <r>
    <x v="1"/>
    <x v="1"/>
    <x v="0"/>
    <x v="10"/>
    <x v="9"/>
    <x v="11"/>
    <x v="3"/>
    <x v="1"/>
    <x v="6"/>
    <x v="2984"/>
    <x v="1"/>
    <x v="2"/>
    <x v="3358"/>
  </r>
  <r>
    <x v="1"/>
    <x v="1"/>
    <x v="0"/>
    <x v="10"/>
    <x v="9"/>
    <x v="11"/>
    <x v="3"/>
    <x v="2"/>
    <x v="11"/>
    <x v="730"/>
    <x v="0"/>
    <x v="2"/>
    <x v="833"/>
  </r>
  <r>
    <x v="1"/>
    <x v="0"/>
    <x v="0"/>
    <x v="329"/>
    <x v="1"/>
    <x v="409"/>
    <x v="1"/>
    <x v="1"/>
    <x v="6"/>
    <x v="2985"/>
    <x v="2"/>
    <x v="0"/>
    <x v="3359"/>
  </r>
  <r>
    <x v="1"/>
    <x v="0"/>
    <x v="0"/>
    <x v="329"/>
    <x v="1"/>
    <x v="409"/>
    <x v="1"/>
    <x v="1"/>
    <x v="2"/>
    <x v="2986"/>
    <x v="2"/>
    <x v="0"/>
    <x v="3360"/>
  </r>
  <r>
    <x v="1"/>
    <x v="0"/>
    <x v="0"/>
    <x v="329"/>
    <x v="1"/>
    <x v="409"/>
    <x v="1"/>
    <x v="2"/>
    <x v="7"/>
    <x v="1212"/>
    <x v="0"/>
    <x v="2"/>
    <x v="3361"/>
  </r>
  <r>
    <x v="1"/>
    <x v="0"/>
    <x v="0"/>
    <x v="55"/>
    <x v="5"/>
    <x v="70"/>
    <x v="2"/>
    <x v="1"/>
    <x v="12"/>
    <x v="1505"/>
    <x v="1"/>
    <x v="2"/>
    <x v="3362"/>
  </r>
  <r>
    <x v="1"/>
    <x v="0"/>
    <x v="0"/>
    <x v="55"/>
    <x v="5"/>
    <x v="70"/>
    <x v="2"/>
    <x v="1"/>
    <x v="10"/>
    <x v="1908"/>
    <x v="1"/>
    <x v="2"/>
    <x v="2058"/>
  </r>
  <r>
    <x v="1"/>
    <x v="0"/>
    <x v="0"/>
    <x v="55"/>
    <x v="5"/>
    <x v="70"/>
    <x v="2"/>
    <x v="0"/>
    <x v="1"/>
    <x v="2987"/>
    <x v="0"/>
    <x v="4"/>
    <x v="3363"/>
  </r>
  <r>
    <x v="3"/>
    <x v="0"/>
    <x v="0"/>
    <x v="382"/>
    <x v="14"/>
    <x v="466"/>
    <x v="2"/>
    <x v="0"/>
    <x v="1"/>
    <x v="2988"/>
    <x v="2"/>
    <x v="0"/>
    <x v="3364"/>
  </r>
  <r>
    <x v="1"/>
    <x v="0"/>
    <x v="0"/>
    <x v="20"/>
    <x v="15"/>
    <x v="23"/>
    <x v="3"/>
    <x v="0"/>
    <x v="5"/>
    <x v="58"/>
    <x v="0"/>
    <x v="0"/>
    <x v="3365"/>
  </r>
  <r>
    <x v="1"/>
    <x v="0"/>
    <x v="0"/>
    <x v="20"/>
    <x v="15"/>
    <x v="23"/>
    <x v="3"/>
    <x v="1"/>
    <x v="8"/>
    <x v="334"/>
    <x v="7"/>
    <x v="2"/>
    <x v="3366"/>
  </r>
  <r>
    <x v="0"/>
    <x v="0"/>
    <x v="0"/>
    <x v="26"/>
    <x v="18"/>
    <x v="31"/>
    <x v="0"/>
    <x v="1"/>
    <x v="10"/>
    <x v="233"/>
    <x v="2"/>
    <x v="2"/>
    <x v="1430"/>
  </r>
  <r>
    <x v="1"/>
    <x v="0"/>
    <x v="0"/>
    <x v="198"/>
    <x v="15"/>
    <x v="249"/>
    <x v="3"/>
    <x v="1"/>
    <x v="14"/>
    <x v="2989"/>
    <x v="3"/>
    <x v="0"/>
    <x v="3367"/>
  </r>
  <r>
    <x v="0"/>
    <x v="0"/>
    <x v="0"/>
    <x v="1"/>
    <x v="1"/>
    <x v="1"/>
    <x v="1"/>
    <x v="1"/>
    <x v="10"/>
    <x v="1686"/>
    <x v="1"/>
    <x v="0"/>
    <x v="707"/>
  </r>
  <r>
    <x v="1"/>
    <x v="0"/>
    <x v="0"/>
    <x v="188"/>
    <x v="2"/>
    <x v="239"/>
    <x v="0"/>
    <x v="1"/>
    <x v="10"/>
    <x v="2990"/>
    <x v="7"/>
    <x v="2"/>
    <x v="3368"/>
  </r>
  <r>
    <x v="1"/>
    <x v="0"/>
    <x v="0"/>
    <x v="188"/>
    <x v="2"/>
    <x v="239"/>
    <x v="0"/>
    <x v="1"/>
    <x v="14"/>
    <x v="2991"/>
    <x v="7"/>
    <x v="2"/>
    <x v="3369"/>
  </r>
  <r>
    <x v="1"/>
    <x v="2"/>
    <x v="0"/>
    <x v="45"/>
    <x v="5"/>
    <x v="89"/>
    <x v="2"/>
    <x v="1"/>
    <x v="6"/>
    <x v="2850"/>
    <x v="0"/>
    <x v="2"/>
    <x v="3370"/>
  </r>
  <r>
    <x v="1"/>
    <x v="2"/>
    <x v="0"/>
    <x v="45"/>
    <x v="5"/>
    <x v="89"/>
    <x v="2"/>
    <x v="1"/>
    <x v="2"/>
    <x v="2992"/>
    <x v="0"/>
    <x v="2"/>
    <x v="3371"/>
  </r>
  <r>
    <x v="1"/>
    <x v="2"/>
    <x v="0"/>
    <x v="45"/>
    <x v="5"/>
    <x v="89"/>
    <x v="2"/>
    <x v="1"/>
    <x v="10"/>
    <x v="2993"/>
    <x v="0"/>
    <x v="2"/>
    <x v="3372"/>
  </r>
  <r>
    <x v="1"/>
    <x v="2"/>
    <x v="0"/>
    <x v="45"/>
    <x v="5"/>
    <x v="89"/>
    <x v="2"/>
    <x v="0"/>
    <x v="1"/>
    <x v="2994"/>
    <x v="5"/>
    <x v="4"/>
    <x v="3373"/>
  </r>
  <r>
    <x v="0"/>
    <x v="0"/>
    <x v="0"/>
    <x v="210"/>
    <x v="15"/>
    <x v="264"/>
    <x v="3"/>
    <x v="1"/>
    <x v="8"/>
    <x v="2995"/>
    <x v="0"/>
    <x v="2"/>
    <x v="3374"/>
  </r>
  <r>
    <x v="1"/>
    <x v="1"/>
    <x v="0"/>
    <x v="60"/>
    <x v="22"/>
    <x v="76"/>
    <x v="1"/>
    <x v="2"/>
    <x v="7"/>
    <x v="1290"/>
    <x v="0"/>
    <x v="2"/>
    <x v="3375"/>
  </r>
  <r>
    <x v="1"/>
    <x v="0"/>
    <x v="0"/>
    <x v="94"/>
    <x v="31"/>
    <x v="358"/>
    <x v="3"/>
    <x v="1"/>
    <x v="10"/>
    <x v="1418"/>
    <x v="0"/>
    <x v="0"/>
    <x v="1495"/>
  </r>
  <r>
    <x v="1"/>
    <x v="0"/>
    <x v="0"/>
    <x v="66"/>
    <x v="12"/>
    <x v="185"/>
    <x v="2"/>
    <x v="0"/>
    <x v="5"/>
    <x v="2996"/>
    <x v="7"/>
    <x v="0"/>
    <x v="3376"/>
  </r>
  <r>
    <x v="1"/>
    <x v="0"/>
    <x v="0"/>
    <x v="66"/>
    <x v="12"/>
    <x v="185"/>
    <x v="2"/>
    <x v="1"/>
    <x v="6"/>
    <x v="1362"/>
    <x v="4"/>
    <x v="0"/>
    <x v="3377"/>
  </r>
  <r>
    <x v="1"/>
    <x v="0"/>
    <x v="0"/>
    <x v="8"/>
    <x v="1"/>
    <x v="9"/>
    <x v="1"/>
    <x v="0"/>
    <x v="5"/>
    <x v="2997"/>
    <x v="1"/>
    <x v="0"/>
    <x v="1207"/>
  </r>
  <r>
    <x v="1"/>
    <x v="0"/>
    <x v="0"/>
    <x v="316"/>
    <x v="18"/>
    <x v="394"/>
    <x v="0"/>
    <x v="1"/>
    <x v="8"/>
    <x v="2998"/>
    <x v="1"/>
    <x v="6"/>
    <x v="3378"/>
  </r>
  <r>
    <x v="1"/>
    <x v="0"/>
    <x v="0"/>
    <x v="316"/>
    <x v="18"/>
    <x v="394"/>
    <x v="0"/>
    <x v="1"/>
    <x v="6"/>
    <x v="2999"/>
    <x v="0"/>
    <x v="2"/>
    <x v="3379"/>
  </r>
  <r>
    <x v="1"/>
    <x v="0"/>
    <x v="0"/>
    <x v="316"/>
    <x v="18"/>
    <x v="394"/>
    <x v="0"/>
    <x v="0"/>
    <x v="5"/>
    <x v="3000"/>
    <x v="1"/>
    <x v="2"/>
    <x v="3380"/>
  </r>
  <r>
    <x v="1"/>
    <x v="1"/>
    <x v="0"/>
    <x v="66"/>
    <x v="12"/>
    <x v="83"/>
    <x v="2"/>
    <x v="1"/>
    <x v="8"/>
    <x v="3001"/>
    <x v="5"/>
    <x v="0"/>
    <x v="3381"/>
  </r>
  <r>
    <x v="1"/>
    <x v="1"/>
    <x v="0"/>
    <x v="66"/>
    <x v="12"/>
    <x v="83"/>
    <x v="2"/>
    <x v="2"/>
    <x v="7"/>
    <x v="179"/>
    <x v="2"/>
    <x v="0"/>
    <x v="3382"/>
  </r>
  <r>
    <x v="2"/>
    <x v="2"/>
    <x v="0"/>
    <x v="1"/>
    <x v="1"/>
    <x v="62"/>
    <x v="1"/>
    <x v="1"/>
    <x v="6"/>
    <x v="1371"/>
    <x v="1"/>
    <x v="0"/>
    <x v="3383"/>
  </r>
  <r>
    <x v="2"/>
    <x v="2"/>
    <x v="0"/>
    <x v="1"/>
    <x v="1"/>
    <x v="62"/>
    <x v="1"/>
    <x v="0"/>
    <x v="5"/>
    <x v="3002"/>
    <x v="1"/>
    <x v="0"/>
    <x v="3384"/>
  </r>
  <r>
    <x v="1"/>
    <x v="0"/>
    <x v="0"/>
    <x v="10"/>
    <x v="9"/>
    <x v="11"/>
    <x v="3"/>
    <x v="1"/>
    <x v="6"/>
    <x v="956"/>
    <x v="1"/>
    <x v="2"/>
    <x v="3385"/>
  </r>
  <r>
    <x v="0"/>
    <x v="1"/>
    <x v="0"/>
    <x v="153"/>
    <x v="3"/>
    <x v="196"/>
    <x v="0"/>
    <x v="1"/>
    <x v="6"/>
    <x v="956"/>
    <x v="1"/>
    <x v="2"/>
    <x v="3385"/>
  </r>
  <r>
    <x v="1"/>
    <x v="0"/>
    <x v="0"/>
    <x v="20"/>
    <x v="15"/>
    <x v="23"/>
    <x v="3"/>
    <x v="1"/>
    <x v="6"/>
    <x v="1912"/>
    <x v="4"/>
    <x v="0"/>
    <x v="3386"/>
  </r>
  <r>
    <x v="2"/>
    <x v="2"/>
    <x v="0"/>
    <x v="77"/>
    <x v="22"/>
    <x v="97"/>
    <x v="1"/>
    <x v="1"/>
    <x v="8"/>
    <x v="3003"/>
    <x v="3"/>
    <x v="6"/>
    <x v="3387"/>
  </r>
  <r>
    <x v="1"/>
    <x v="1"/>
    <x v="0"/>
    <x v="52"/>
    <x v="5"/>
    <x v="65"/>
    <x v="2"/>
    <x v="1"/>
    <x v="8"/>
    <x v="3004"/>
    <x v="8"/>
    <x v="3"/>
    <x v="3388"/>
  </r>
  <r>
    <x v="1"/>
    <x v="1"/>
    <x v="0"/>
    <x v="52"/>
    <x v="5"/>
    <x v="65"/>
    <x v="2"/>
    <x v="1"/>
    <x v="10"/>
    <x v="3005"/>
    <x v="12"/>
    <x v="2"/>
    <x v="3389"/>
  </r>
  <r>
    <x v="1"/>
    <x v="0"/>
    <x v="0"/>
    <x v="1"/>
    <x v="1"/>
    <x v="1"/>
    <x v="1"/>
    <x v="1"/>
    <x v="10"/>
    <x v="3006"/>
    <x v="6"/>
    <x v="0"/>
    <x v="3390"/>
  </r>
  <r>
    <x v="0"/>
    <x v="2"/>
    <x v="0"/>
    <x v="341"/>
    <x v="12"/>
    <x v="422"/>
    <x v="2"/>
    <x v="1"/>
    <x v="6"/>
    <x v="1362"/>
    <x v="4"/>
    <x v="0"/>
    <x v="3391"/>
  </r>
  <r>
    <x v="1"/>
    <x v="0"/>
    <x v="0"/>
    <x v="20"/>
    <x v="15"/>
    <x v="29"/>
    <x v="3"/>
    <x v="1"/>
    <x v="10"/>
    <x v="808"/>
    <x v="0"/>
    <x v="0"/>
    <x v="3392"/>
  </r>
  <r>
    <x v="1"/>
    <x v="0"/>
    <x v="0"/>
    <x v="20"/>
    <x v="15"/>
    <x v="29"/>
    <x v="3"/>
    <x v="1"/>
    <x v="8"/>
    <x v="1263"/>
    <x v="2"/>
    <x v="2"/>
    <x v="1317"/>
  </r>
  <r>
    <x v="1"/>
    <x v="0"/>
    <x v="0"/>
    <x v="20"/>
    <x v="15"/>
    <x v="29"/>
    <x v="3"/>
    <x v="0"/>
    <x v="5"/>
    <x v="3007"/>
    <x v="8"/>
    <x v="0"/>
    <x v="3393"/>
  </r>
  <r>
    <x v="1"/>
    <x v="0"/>
    <x v="0"/>
    <x v="20"/>
    <x v="15"/>
    <x v="29"/>
    <x v="3"/>
    <x v="1"/>
    <x v="8"/>
    <x v="3008"/>
    <x v="3"/>
    <x v="2"/>
    <x v="3394"/>
  </r>
  <r>
    <x v="2"/>
    <x v="0"/>
    <x v="0"/>
    <x v="102"/>
    <x v="17"/>
    <x v="195"/>
    <x v="0"/>
    <x v="0"/>
    <x v="5"/>
    <x v="3009"/>
    <x v="4"/>
    <x v="0"/>
    <x v="3395"/>
  </r>
  <r>
    <x v="1"/>
    <x v="2"/>
    <x v="0"/>
    <x v="4"/>
    <x v="4"/>
    <x v="59"/>
    <x v="1"/>
    <x v="1"/>
    <x v="13"/>
    <x v="3010"/>
    <x v="1"/>
    <x v="0"/>
    <x v="3396"/>
  </r>
  <r>
    <x v="1"/>
    <x v="2"/>
    <x v="0"/>
    <x v="4"/>
    <x v="4"/>
    <x v="59"/>
    <x v="1"/>
    <x v="2"/>
    <x v="7"/>
    <x v="556"/>
    <x v="0"/>
    <x v="2"/>
    <x v="569"/>
  </r>
  <r>
    <x v="1"/>
    <x v="1"/>
    <x v="0"/>
    <x v="20"/>
    <x v="15"/>
    <x v="23"/>
    <x v="3"/>
    <x v="0"/>
    <x v="3"/>
    <x v="3011"/>
    <x v="0"/>
    <x v="10"/>
    <x v="3397"/>
  </r>
  <r>
    <x v="1"/>
    <x v="1"/>
    <x v="0"/>
    <x v="20"/>
    <x v="15"/>
    <x v="23"/>
    <x v="3"/>
    <x v="1"/>
    <x v="9"/>
    <x v="3012"/>
    <x v="1"/>
    <x v="0"/>
    <x v="1673"/>
  </r>
  <r>
    <x v="1"/>
    <x v="2"/>
    <x v="0"/>
    <x v="4"/>
    <x v="4"/>
    <x v="60"/>
    <x v="1"/>
    <x v="0"/>
    <x v="5"/>
    <x v="3013"/>
    <x v="1"/>
    <x v="0"/>
    <x v="3398"/>
  </r>
  <r>
    <x v="0"/>
    <x v="0"/>
    <x v="0"/>
    <x v="1"/>
    <x v="1"/>
    <x v="62"/>
    <x v="1"/>
    <x v="0"/>
    <x v="1"/>
    <x v="2736"/>
    <x v="4"/>
    <x v="2"/>
    <x v="3399"/>
  </r>
  <r>
    <x v="0"/>
    <x v="0"/>
    <x v="0"/>
    <x v="1"/>
    <x v="1"/>
    <x v="62"/>
    <x v="1"/>
    <x v="2"/>
    <x v="16"/>
    <x v="2430"/>
    <x v="2"/>
    <x v="2"/>
    <x v="3400"/>
  </r>
  <r>
    <x v="0"/>
    <x v="0"/>
    <x v="0"/>
    <x v="1"/>
    <x v="1"/>
    <x v="62"/>
    <x v="1"/>
    <x v="1"/>
    <x v="10"/>
    <x v="1529"/>
    <x v="7"/>
    <x v="0"/>
    <x v="1621"/>
  </r>
  <r>
    <x v="1"/>
    <x v="0"/>
    <x v="0"/>
    <x v="80"/>
    <x v="1"/>
    <x v="467"/>
    <x v="1"/>
    <x v="0"/>
    <x v="0"/>
    <x v="3014"/>
    <x v="1"/>
    <x v="11"/>
    <x v="3401"/>
  </r>
  <r>
    <x v="1"/>
    <x v="2"/>
    <x v="0"/>
    <x v="135"/>
    <x v="30"/>
    <x v="170"/>
    <x v="3"/>
    <x v="1"/>
    <x v="4"/>
    <x v="3015"/>
    <x v="4"/>
    <x v="0"/>
    <x v="3402"/>
  </r>
  <r>
    <x v="1"/>
    <x v="2"/>
    <x v="0"/>
    <x v="135"/>
    <x v="30"/>
    <x v="170"/>
    <x v="3"/>
    <x v="1"/>
    <x v="9"/>
    <x v="3016"/>
    <x v="2"/>
    <x v="0"/>
    <x v="3403"/>
  </r>
  <r>
    <x v="1"/>
    <x v="1"/>
    <x v="0"/>
    <x v="29"/>
    <x v="18"/>
    <x v="84"/>
    <x v="0"/>
    <x v="0"/>
    <x v="5"/>
    <x v="3017"/>
    <x v="2"/>
    <x v="2"/>
    <x v="3404"/>
  </r>
  <r>
    <x v="0"/>
    <x v="0"/>
    <x v="0"/>
    <x v="383"/>
    <x v="34"/>
    <x v="468"/>
    <x v="3"/>
    <x v="0"/>
    <x v="5"/>
    <x v="3018"/>
    <x v="0"/>
    <x v="0"/>
    <x v="3405"/>
  </r>
  <r>
    <x v="1"/>
    <x v="0"/>
    <x v="0"/>
    <x v="152"/>
    <x v="9"/>
    <x v="207"/>
    <x v="3"/>
    <x v="1"/>
    <x v="14"/>
    <x v="3019"/>
    <x v="1"/>
    <x v="2"/>
    <x v="3406"/>
  </r>
  <r>
    <x v="1"/>
    <x v="1"/>
    <x v="0"/>
    <x v="67"/>
    <x v="2"/>
    <x v="85"/>
    <x v="0"/>
    <x v="0"/>
    <x v="5"/>
    <x v="3020"/>
    <x v="1"/>
    <x v="2"/>
    <x v="3407"/>
  </r>
  <r>
    <x v="1"/>
    <x v="1"/>
    <x v="0"/>
    <x v="67"/>
    <x v="2"/>
    <x v="85"/>
    <x v="0"/>
    <x v="1"/>
    <x v="14"/>
    <x v="3021"/>
    <x v="1"/>
    <x v="2"/>
    <x v="3408"/>
  </r>
  <r>
    <x v="1"/>
    <x v="1"/>
    <x v="0"/>
    <x v="67"/>
    <x v="2"/>
    <x v="85"/>
    <x v="0"/>
    <x v="1"/>
    <x v="6"/>
    <x v="3022"/>
    <x v="5"/>
    <x v="2"/>
    <x v="3409"/>
  </r>
  <r>
    <x v="1"/>
    <x v="0"/>
    <x v="0"/>
    <x v="249"/>
    <x v="6"/>
    <x v="308"/>
    <x v="2"/>
    <x v="0"/>
    <x v="0"/>
    <x v="3023"/>
    <x v="1"/>
    <x v="0"/>
    <x v="3410"/>
  </r>
  <r>
    <x v="1"/>
    <x v="0"/>
    <x v="0"/>
    <x v="249"/>
    <x v="6"/>
    <x v="308"/>
    <x v="2"/>
    <x v="0"/>
    <x v="1"/>
    <x v="3024"/>
    <x v="3"/>
    <x v="0"/>
    <x v="3411"/>
  </r>
  <r>
    <x v="1"/>
    <x v="0"/>
    <x v="0"/>
    <x v="249"/>
    <x v="6"/>
    <x v="308"/>
    <x v="2"/>
    <x v="2"/>
    <x v="7"/>
    <x v="3025"/>
    <x v="2"/>
    <x v="0"/>
    <x v="3412"/>
  </r>
  <r>
    <x v="1"/>
    <x v="0"/>
    <x v="0"/>
    <x v="249"/>
    <x v="6"/>
    <x v="308"/>
    <x v="2"/>
    <x v="1"/>
    <x v="6"/>
    <x v="1852"/>
    <x v="7"/>
    <x v="0"/>
    <x v="3413"/>
  </r>
  <r>
    <x v="1"/>
    <x v="0"/>
    <x v="0"/>
    <x v="249"/>
    <x v="6"/>
    <x v="308"/>
    <x v="2"/>
    <x v="0"/>
    <x v="5"/>
    <x v="3026"/>
    <x v="5"/>
    <x v="0"/>
    <x v="3414"/>
  </r>
  <r>
    <x v="0"/>
    <x v="1"/>
    <x v="0"/>
    <x v="370"/>
    <x v="2"/>
    <x v="453"/>
    <x v="0"/>
    <x v="0"/>
    <x v="0"/>
    <x v="3027"/>
    <x v="2"/>
    <x v="2"/>
    <x v="3415"/>
  </r>
  <r>
    <x v="1"/>
    <x v="2"/>
    <x v="0"/>
    <x v="4"/>
    <x v="4"/>
    <x v="60"/>
    <x v="1"/>
    <x v="0"/>
    <x v="5"/>
    <x v="3028"/>
    <x v="10"/>
    <x v="0"/>
    <x v="3416"/>
  </r>
  <r>
    <x v="1"/>
    <x v="2"/>
    <x v="0"/>
    <x v="4"/>
    <x v="4"/>
    <x v="60"/>
    <x v="1"/>
    <x v="2"/>
    <x v="11"/>
    <x v="2013"/>
    <x v="2"/>
    <x v="0"/>
    <x v="3417"/>
  </r>
  <r>
    <x v="1"/>
    <x v="0"/>
    <x v="0"/>
    <x v="52"/>
    <x v="5"/>
    <x v="65"/>
    <x v="2"/>
    <x v="0"/>
    <x v="3"/>
    <x v="3029"/>
    <x v="1"/>
    <x v="4"/>
    <x v="3418"/>
  </r>
  <r>
    <x v="1"/>
    <x v="0"/>
    <x v="0"/>
    <x v="52"/>
    <x v="5"/>
    <x v="65"/>
    <x v="2"/>
    <x v="2"/>
    <x v="15"/>
    <x v="3030"/>
    <x v="1"/>
    <x v="10"/>
    <x v="3419"/>
  </r>
  <r>
    <x v="1"/>
    <x v="0"/>
    <x v="0"/>
    <x v="52"/>
    <x v="5"/>
    <x v="65"/>
    <x v="2"/>
    <x v="1"/>
    <x v="12"/>
    <x v="3031"/>
    <x v="1"/>
    <x v="2"/>
    <x v="3420"/>
  </r>
  <r>
    <x v="1"/>
    <x v="0"/>
    <x v="0"/>
    <x v="185"/>
    <x v="32"/>
    <x v="235"/>
    <x v="0"/>
    <x v="1"/>
    <x v="6"/>
    <x v="3032"/>
    <x v="7"/>
    <x v="0"/>
    <x v="3421"/>
  </r>
  <r>
    <x v="1"/>
    <x v="0"/>
    <x v="0"/>
    <x v="185"/>
    <x v="32"/>
    <x v="235"/>
    <x v="0"/>
    <x v="1"/>
    <x v="10"/>
    <x v="233"/>
    <x v="4"/>
    <x v="0"/>
    <x v="245"/>
  </r>
  <r>
    <x v="1"/>
    <x v="0"/>
    <x v="0"/>
    <x v="185"/>
    <x v="32"/>
    <x v="235"/>
    <x v="0"/>
    <x v="2"/>
    <x v="11"/>
    <x v="3033"/>
    <x v="5"/>
    <x v="0"/>
    <x v="3422"/>
  </r>
  <r>
    <x v="1"/>
    <x v="1"/>
    <x v="0"/>
    <x v="103"/>
    <x v="22"/>
    <x v="127"/>
    <x v="1"/>
    <x v="1"/>
    <x v="6"/>
    <x v="1297"/>
    <x v="0"/>
    <x v="2"/>
    <x v="1355"/>
  </r>
  <r>
    <x v="1"/>
    <x v="0"/>
    <x v="0"/>
    <x v="1"/>
    <x v="1"/>
    <x v="1"/>
    <x v="1"/>
    <x v="0"/>
    <x v="5"/>
    <x v="3034"/>
    <x v="10"/>
    <x v="0"/>
    <x v="3423"/>
  </r>
  <r>
    <x v="2"/>
    <x v="0"/>
    <x v="0"/>
    <x v="10"/>
    <x v="9"/>
    <x v="105"/>
    <x v="3"/>
    <x v="1"/>
    <x v="10"/>
    <x v="578"/>
    <x v="0"/>
    <x v="2"/>
    <x v="590"/>
  </r>
  <r>
    <x v="2"/>
    <x v="0"/>
    <x v="0"/>
    <x v="10"/>
    <x v="9"/>
    <x v="105"/>
    <x v="3"/>
    <x v="1"/>
    <x v="4"/>
    <x v="3035"/>
    <x v="4"/>
    <x v="2"/>
    <x v="3424"/>
  </r>
  <r>
    <x v="1"/>
    <x v="2"/>
    <x v="0"/>
    <x v="384"/>
    <x v="6"/>
    <x v="469"/>
    <x v="2"/>
    <x v="1"/>
    <x v="6"/>
    <x v="854"/>
    <x v="4"/>
    <x v="0"/>
    <x v="2900"/>
  </r>
  <r>
    <x v="1"/>
    <x v="0"/>
    <x v="0"/>
    <x v="118"/>
    <x v="32"/>
    <x v="148"/>
    <x v="0"/>
    <x v="1"/>
    <x v="9"/>
    <x v="3036"/>
    <x v="1"/>
    <x v="0"/>
    <x v="3425"/>
  </r>
  <r>
    <x v="1"/>
    <x v="0"/>
    <x v="0"/>
    <x v="118"/>
    <x v="32"/>
    <x v="148"/>
    <x v="0"/>
    <x v="1"/>
    <x v="2"/>
    <x v="874"/>
    <x v="1"/>
    <x v="0"/>
    <x v="910"/>
  </r>
  <r>
    <x v="1"/>
    <x v="0"/>
    <x v="0"/>
    <x v="118"/>
    <x v="32"/>
    <x v="148"/>
    <x v="0"/>
    <x v="1"/>
    <x v="10"/>
    <x v="3037"/>
    <x v="2"/>
    <x v="0"/>
    <x v="3426"/>
  </r>
  <r>
    <x v="1"/>
    <x v="0"/>
    <x v="0"/>
    <x v="118"/>
    <x v="32"/>
    <x v="148"/>
    <x v="0"/>
    <x v="1"/>
    <x v="10"/>
    <x v="1567"/>
    <x v="2"/>
    <x v="0"/>
    <x v="3045"/>
  </r>
  <r>
    <x v="1"/>
    <x v="0"/>
    <x v="0"/>
    <x v="118"/>
    <x v="32"/>
    <x v="148"/>
    <x v="0"/>
    <x v="1"/>
    <x v="10"/>
    <x v="3038"/>
    <x v="0"/>
    <x v="0"/>
    <x v="3427"/>
  </r>
  <r>
    <x v="1"/>
    <x v="0"/>
    <x v="0"/>
    <x v="118"/>
    <x v="32"/>
    <x v="148"/>
    <x v="0"/>
    <x v="2"/>
    <x v="11"/>
    <x v="1742"/>
    <x v="6"/>
    <x v="0"/>
    <x v="1863"/>
  </r>
  <r>
    <x v="1"/>
    <x v="0"/>
    <x v="0"/>
    <x v="118"/>
    <x v="32"/>
    <x v="148"/>
    <x v="0"/>
    <x v="1"/>
    <x v="9"/>
    <x v="3039"/>
    <x v="1"/>
    <x v="0"/>
    <x v="3428"/>
  </r>
  <r>
    <x v="1"/>
    <x v="0"/>
    <x v="0"/>
    <x v="142"/>
    <x v="9"/>
    <x v="181"/>
    <x v="3"/>
    <x v="0"/>
    <x v="1"/>
    <x v="3040"/>
    <x v="1"/>
    <x v="4"/>
    <x v="348"/>
  </r>
  <r>
    <x v="1"/>
    <x v="0"/>
    <x v="0"/>
    <x v="142"/>
    <x v="9"/>
    <x v="181"/>
    <x v="3"/>
    <x v="2"/>
    <x v="7"/>
    <x v="3041"/>
    <x v="1"/>
    <x v="10"/>
    <x v="3429"/>
  </r>
  <r>
    <x v="1"/>
    <x v="0"/>
    <x v="0"/>
    <x v="142"/>
    <x v="9"/>
    <x v="181"/>
    <x v="3"/>
    <x v="0"/>
    <x v="1"/>
    <x v="3042"/>
    <x v="2"/>
    <x v="4"/>
    <x v="232"/>
  </r>
  <r>
    <x v="2"/>
    <x v="1"/>
    <x v="0"/>
    <x v="8"/>
    <x v="1"/>
    <x v="94"/>
    <x v="1"/>
    <x v="0"/>
    <x v="0"/>
    <x v="3043"/>
    <x v="2"/>
    <x v="11"/>
    <x v="3430"/>
  </r>
  <r>
    <x v="2"/>
    <x v="1"/>
    <x v="0"/>
    <x v="8"/>
    <x v="1"/>
    <x v="94"/>
    <x v="1"/>
    <x v="2"/>
    <x v="7"/>
    <x v="3044"/>
    <x v="4"/>
    <x v="2"/>
    <x v="3431"/>
  </r>
  <r>
    <x v="2"/>
    <x v="1"/>
    <x v="0"/>
    <x v="385"/>
    <x v="5"/>
    <x v="470"/>
    <x v="2"/>
    <x v="1"/>
    <x v="10"/>
    <x v="3045"/>
    <x v="4"/>
    <x v="2"/>
    <x v="3432"/>
  </r>
  <r>
    <x v="2"/>
    <x v="1"/>
    <x v="0"/>
    <x v="385"/>
    <x v="5"/>
    <x v="470"/>
    <x v="2"/>
    <x v="1"/>
    <x v="6"/>
    <x v="1964"/>
    <x v="3"/>
    <x v="2"/>
    <x v="3433"/>
  </r>
  <r>
    <x v="2"/>
    <x v="1"/>
    <x v="0"/>
    <x v="385"/>
    <x v="5"/>
    <x v="470"/>
    <x v="2"/>
    <x v="2"/>
    <x v="7"/>
    <x v="2045"/>
    <x v="0"/>
    <x v="2"/>
    <x v="3434"/>
  </r>
  <r>
    <x v="2"/>
    <x v="1"/>
    <x v="0"/>
    <x v="385"/>
    <x v="5"/>
    <x v="470"/>
    <x v="2"/>
    <x v="1"/>
    <x v="8"/>
    <x v="3046"/>
    <x v="8"/>
    <x v="3"/>
    <x v="3435"/>
  </r>
  <r>
    <x v="1"/>
    <x v="0"/>
    <x v="0"/>
    <x v="240"/>
    <x v="28"/>
    <x v="298"/>
    <x v="0"/>
    <x v="2"/>
    <x v="15"/>
    <x v="647"/>
    <x v="1"/>
    <x v="0"/>
    <x v="3436"/>
  </r>
  <r>
    <x v="1"/>
    <x v="0"/>
    <x v="0"/>
    <x v="240"/>
    <x v="28"/>
    <x v="298"/>
    <x v="0"/>
    <x v="0"/>
    <x v="1"/>
    <x v="3047"/>
    <x v="4"/>
    <x v="0"/>
    <x v="3437"/>
  </r>
  <r>
    <x v="1"/>
    <x v="2"/>
    <x v="0"/>
    <x v="386"/>
    <x v="4"/>
    <x v="471"/>
    <x v="1"/>
    <x v="1"/>
    <x v="9"/>
    <x v="3048"/>
    <x v="5"/>
    <x v="0"/>
    <x v="3438"/>
  </r>
  <r>
    <x v="1"/>
    <x v="2"/>
    <x v="0"/>
    <x v="386"/>
    <x v="4"/>
    <x v="471"/>
    <x v="1"/>
    <x v="1"/>
    <x v="10"/>
    <x v="2680"/>
    <x v="2"/>
    <x v="0"/>
    <x v="661"/>
  </r>
  <r>
    <x v="1"/>
    <x v="2"/>
    <x v="0"/>
    <x v="386"/>
    <x v="4"/>
    <x v="471"/>
    <x v="1"/>
    <x v="2"/>
    <x v="11"/>
    <x v="1483"/>
    <x v="4"/>
    <x v="0"/>
    <x v="1568"/>
  </r>
  <r>
    <x v="3"/>
    <x v="1"/>
    <x v="0"/>
    <x v="160"/>
    <x v="24"/>
    <x v="203"/>
    <x v="3"/>
    <x v="1"/>
    <x v="8"/>
    <x v="3049"/>
    <x v="1"/>
    <x v="6"/>
    <x v="3439"/>
  </r>
  <r>
    <x v="3"/>
    <x v="1"/>
    <x v="0"/>
    <x v="160"/>
    <x v="24"/>
    <x v="203"/>
    <x v="3"/>
    <x v="2"/>
    <x v="11"/>
    <x v="3050"/>
    <x v="5"/>
    <x v="2"/>
    <x v="3440"/>
  </r>
  <r>
    <x v="1"/>
    <x v="0"/>
    <x v="0"/>
    <x v="22"/>
    <x v="10"/>
    <x v="36"/>
    <x v="2"/>
    <x v="1"/>
    <x v="4"/>
    <x v="176"/>
    <x v="0"/>
    <x v="2"/>
    <x v="3441"/>
  </r>
  <r>
    <x v="1"/>
    <x v="1"/>
    <x v="0"/>
    <x v="8"/>
    <x v="1"/>
    <x v="94"/>
    <x v="1"/>
    <x v="0"/>
    <x v="5"/>
    <x v="1663"/>
    <x v="2"/>
    <x v="0"/>
    <x v="3442"/>
  </r>
  <r>
    <x v="1"/>
    <x v="1"/>
    <x v="0"/>
    <x v="8"/>
    <x v="1"/>
    <x v="94"/>
    <x v="1"/>
    <x v="1"/>
    <x v="10"/>
    <x v="3051"/>
    <x v="4"/>
    <x v="0"/>
    <x v="3443"/>
  </r>
  <r>
    <x v="1"/>
    <x v="1"/>
    <x v="0"/>
    <x v="8"/>
    <x v="1"/>
    <x v="94"/>
    <x v="1"/>
    <x v="2"/>
    <x v="15"/>
    <x v="3052"/>
    <x v="5"/>
    <x v="2"/>
    <x v="3444"/>
  </r>
  <r>
    <x v="1"/>
    <x v="1"/>
    <x v="0"/>
    <x v="8"/>
    <x v="1"/>
    <x v="94"/>
    <x v="1"/>
    <x v="1"/>
    <x v="8"/>
    <x v="642"/>
    <x v="1"/>
    <x v="2"/>
    <x v="657"/>
  </r>
  <r>
    <x v="1"/>
    <x v="1"/>
    <x v="0"/>
    <x v="8"/>
    <x v="1"/>
    <x v="94"/>
    <x v="1"/>
    <x v="2"/>
    <x v="7"/>
    <x v="1807"/>
    <x v="1"/>
    <x v="2"/>
    <x v="3445"/>
  </r>
  <r>
    <x v="1"/>
    <x v="1"/>
    <x v="0"/>
    <x v="8"/>
    <x v="1"/>
    <x v="94"/>
    <x v="1"/>
    <x v="1"/>
    <x v="2"/>
    <x v="3053"/>
    <x v="6"/>
    <x v="0"/>
    <x v="3446"/>
  </r>
  <r>
    <x v="1"/>
    <x v="1"/>
    <x v="0"/>
    <x v="8"/>
    <x v="1"/>
    <x v="94"/>
    <x v="1"/>
    <x v="0"/>
    <x v="5"/>
    <x v="2623"/>
    <x v="5"/>
    <x v="0"/>
    <x v="3447"/>
  </r>
  <r>
    <x v="1"/>
    <x v="0"/>
    <x v="0"/>
    <x v="8"/>
    <x v="1"/>
    <x v="94"/>
    <x v="1"/>
    <x v="0"/>
    <x v="5"/>
    <x v="3054"/>
    <x v="2"/>
    <x v="0"/>
    <x v="3448"/>
  </r>
  <r>
    <x v="1"/>
    <x v="1"/>
    <x v="0"/>
    <x v="12"/>
    <x v="5"/>
    <x v="32"/>
    <x v="2"/>
    <x v="1"/>
    <x v="8"/>
    <x v="1723"/>
    <x v="1"/>
    <x v="3"/>
    <x v="3449"/>
  </r>
  <r>
    <x v="1"/>
    <x v="0"/>
    <x v="0"/>
    <x v="22"/>
    <x v="10"/>
    <x v="155"/>
    <x v="2"/>
    <x v="1"/>
    <x v="9"/>
    <x v="3055"/>
    <x v="0"/>
    <x v="3"/>
    <x v="3450"/>
  </r>
  <r>
    <x v="2"/>
    <x v="1"/>
    <x v="0"/>
    <x v="20"/>
    <x v="15"/>
    <x v="45"/>
    <x v="3"/>
    <x v="1"/>
    <x v="10"/>
    <x v="152"/>
    <x v="1"/>
    <x v="0"/>
    <x v="3451"/>
  </r>
  <r>
    <x v="2"/>
    <x v="1"/>
    <x v="0"/>
    <x v="20"/>
    <x v="15"/>
    <x v="45"/>
    <x v="3"/>
    <x v="2"/>
    <x v="11"/>
    <x v="3056"/>
    <x v="12"/>
    <x v="0"/>
    <x v="3452"/>
  </r>
  <r>
    <x v="0"/>
    <x v="0"/>
    <x v="0"/>
    <x v="20"/>
    <x v="15"/>
    <x v="164"/>
    <x v="3"/>
    <x v="0"/>
    <x v="5"/>
    <x v="3057"/>
    <x v="1"/>
    <x v="0"/>
    <x v="3453"/>
  </r>
  <r>
    <x v="0"/>
    <x v="0"/>
    <x v="0"/>
    <x v="20"/>
    <x v="15"/>
    <x v="164"/>
    <x v="3"/>
    <x v="0"/>
    <x v="1"/>
    <x v="3058"/>
    <x v="0"/>
    <x v="9"/>
    <x v="3099"/>
  </r>
  <r>
    <x v="1"/>
    <x v="1"/>
    <x v="0"/>
    <x v="10"/>
    <x v="9"/>
    <x v="63"/>
    <x v="3"/>
    <x v="1"/>
    <x v="6"/>
    <x v="1700"/>
    <x v="1"/>
    <x v="2"/>
    <x v="1194"/>
  </r>
  <r>
    <x v="1"/>
    <x v="1"/>
    <x v="0"/>
    <x v="10"/>
    <x v="9"/>
    <x v="63"/>
    <x v="3"/>
    <x v="0"/>
    <x v="3"/>
    <x v="3059"/>
    <x v="0"/>
    <x v="10"/>
    <x v="3454"/>
  </r>
  <r>
    <x v="1"/>
    <x v="1"/>
    <x v="0"/>
    <x v="10"/>
    <x v="9"/>
    <x v="63"/>
    <x v="3"/>
    <x v="1"/>
    <x v="2"/>
    <x v="3060"/>
    <x v="10"/>
    <x v="2"/>
    <x v="3455"/>
  </r>
  <r>
    <x v="1"/>
    <x v="1"/>
    <x v="0"/>
    <x v="10"/>
    <x v="9"/>
    <x v="63"/>
    <x v="3"/>
    <x v="1"/>
    <x v="10"/>
    <x v="2523"/>
    <x v="4"/>
    <x v="2"/>
    <x v="3456"/>
  </r>
  <r>
    <x v="1"/>
    <x v="1"/>
    <x v="0"/>
    <x v="10"/>
    <x v="9"/>
    <x v="63"/>
    <x v="3"/>
    <x v="1"/>
    <x v="4"/>
    <x v="2084"/>
    <x v="5"/>
    <x v="2"/>
    <x v="2254"/>
  </r>
  <r>
    <x v="1"/>
    <x v="1"/>
    <x v="0"/>
    <x v="10"/>
    <x v="9"/>
    <x v="63"/>
    <x v="3"/>
    <x v="0"/>
    <x v="3"/>
    <x v="3061"/>
    <x v="7"/>
    <x v="10"/>
    <x v="3457"/>
  </r>
  <r>
    <x v="1"/>
    <x v="0"/>
    <x v="0"/>
    <x v="22"/>
    <x v="10"/>
    <x v="26"/>
    <x v="2"/>
    <x v="1"/>
    <x v="4"/>
    <x v="3062"/>
    <x v="2"/>
    <x v="2"/>
    <x v="3458"/>
  </r>
  <r>
    <x v="1"/>
    <x v="0"/>
    <x v="0"/>
    <x v="182"/>
    <x v="1"/>
    <x v="232"/>
    <x v="1"/>
    <x v="2"/>
    <x v="7"/>
    <x v="3063"/>
    <x v="3"/>
    <x v="2"/>
    <x v="3459"/>
  </r>
  <r>
    <x v="1"/>
    <x v="0"/>
    <x v="0"/>
    <x v="182"/>
    <x v="1"/>
    <x v="232"/>
    <x v="1"/>
    <x v="0"/>
    <x v="1"/>
    <x v="3064"/>
    <x v="1"/>
    <x v="2"/>
    <x v="3460"/>
  </r>
  <r>
    <x v="1"/>
    <x v="0"/>
    <x v="0"/>
    <x v="22"/>
    <x v="10"/>
    <x v="26"/>
    <x v="2"/>
    <x v="2"/>
    <x v="11"/>
    <x v="3065"/>
    <x v="1"/>
    <x v="2"/>
    <x v="3461"/>
  </r>
  <r>
    <x v="2"/>
    <x v="1"/>
    <x v="0"/>
    <x v="4"/>
    <x v="4"/>
    <x v="59"/>
    <x v="1"/>
    <x v="1"/>
    <x v="8"/>
    <x v="3066"/>
    <x v="1"/>
    <x v="2"/>
    <x v="3462"/>
  </r>
  <r>
    <x v="1"/>
    <x v="0"/>
    <x v="0"/>
    <x v="10"/>
    <x v="9"/>
    <x v="105"/>
    <x v="3"/>
    <x v="2"/>
    <x v="11"/>
    <x v="3067"/>
    <x v="7"/>
    <x v="2"/>
    <x v="3463"/>
  </r>
  <r>
    <x v="2"/>
    <x v="0"/>
    <x v="0"/>
    <x v="3"/>
    <x v="3"/>
    <x v="4"/>
    <x v="0"/>
    <x v="1"/>
    <x v="6"/>
    <x v="184"/>
    <x v="6"/>
    <x v="2"/>
    <x v="3464"/>
  </r>
  <r>
    <x v="2"/>
    <x v="0"/>
    <x v="0"/>
    <x v="3"/>
    <x v="3"/>
    <x v="4"/>
    <x v="0"/>
    <x v="1"/>
    <x v="14"/>
    <x v="3068"/>
    <x v="7"/>
    <x v="2"/>
    <x v="3465"/>
  </r>
  <r>
    <x v="1"/>
    <x v="1"/>
    <x v="0"/>
    <x v="35"/>
    <x v="3"/>
    <x v="43"/>
    <x v="0"/>
    <x v="1"/>
    <x v="13"/>
    <x v="1990"/>
    <x v="2"/>
    <x v="2"/>
    <x v="3466"/>
  </r>
  <r>
    <x v="1"/>
    <x v="1"/>
    <x v="0"/>
    <x v="35"/>
    <x v="3"/>
    <x v="43"/>
    <x v="0"/>
    <x v="1"/>
    <x v="6"/>
    <x v="1495"/>
    <x v="1"/>
    <x v="2"/>
    <x v="3301"/>
  </r>
  <r>
    <x v="1"/>
    <x v="1"/>
    <x v="0"/>
    <x v="35"/>
    <x v="3"/>
    <x v="43"/>
    <x v="0"/>
    <x v="1"/>
    <x v="2"/>
    <x v="3069"/>
    <x v="13"/>
    <x v="2"/>
    <x v="3467"/>
  </r>
  <r>
    <x v="1"/>
    <x v="1"/>
    <x v="0"/>
    <x v="35"/>
    <x v="3"/>
    <x v="43"/>
    <x v="0"/>
    <x v="2"/>
    <x v="7"/>
    <x v="3070"/>
    <x v="6"/>
    <x v="2"/>
    <x v="3468"/>
  </r>
  <r>
    <x v="2"/>
    <x v="0"/>
    <x v="0"/>
    <x v="61"/>
    <x v="5"/>
    <x v="176"/>
    <x v="2"/>
    <x v="1"/>
    <x v="8"/>
    <x v="3071"/>
    <x v="6"/>
    <x v="3"/>
    <x v="3469"/>
  </r>
  <r>
    <x v="2"/>
    <x v="0"/>
    <x v="0"/>
    <x v="61"/>
    <x v="5"/>
    <x v="176"/>
    <x v="2"/>
    <x v="1"/>
    <x v="8"/>
    <x v="3072"/>
    <x v="4"/>
    <x v="3"/>
    <x v="3470"/>
  </r>
  <r>
    <x v="2"/>
    <x v="0"/>
    <x v="0"/>
    <x v="61"/>
    <x v="5"/>
    <x v="176"/>
    <x v="2"/>
    <x v="0"/>
    <x v="0"/>
    <x v="3073"/>
    <x v="0"/>
    <x v="8"/>
    <x v="3471"/>
  </r>
  <r>
    <x v="0"/>
    <x v="2"/>
    <x v="0"/>
    <x v="245"/>
    <x v="14"/>
    <x v="303"/>
    <x v="2"/>
    <x v="2"/>
    <x v="16"/>
    <x v="3074"/>
    <x v="0"/>
    <x v="0"/>
    <x v="3472"/>
  </r>
  <r>
    <x v="2"/>
    <x v="2"/>
    <x v="0"/>
    <x v="387"/>
    <x v="26"/>
    <x v="472"/>
    <x v="2"/>
    <x v="2"/>
    <x v="7"/>
    <x v="3075"/>
    <x v="5"/>
    <x v="0"/>
    <x v="3473"/>
  </r>
  <r>
    <x v="1"/>
    <x v="0"/>
    <x v="0"/>
    <x v="388"/>
    <x v="2"/>
    <x v="473"/>
    <x v="0"/>
    <x v="0"/>
    <x v="5"/>
    <x v="3076"/>
    <x v="4"/>
    <x v="2"/>
    <x v="3474"/>
  </r>
  <r>
    <x v="1"/>
    <x v="0"/>
    <x v="0"/>
    <x v="388"/>
    <x v="2"/>
    <x v="473"/>
    <x v="0"/>
    <x v="0"/>
    <x v="5"/>
    <x v="3077"/>
    <x v="4"/>
    <x v="2"/>
    <x v="232"/>
  </r>
  <r>
    <x v="0"/>
    <x v="1"/>
    <x v="0"/>
    <x v="155"/>
    <x v="8"/>
    <x v="198"/>
    <x v="2"/>
    <x v="1"/>
    <x v="8"/>
    <x v="983"/>
    <x v="0"/>
    <x v="0"/>
    <x v="3475"/>
  </r>
  <r>
    <x v="0"/>
    <x v="1"/>
    <x v="0"/>
    <x v="155"/>
    <x v="8"/>
    <x v="198"/>
    <x v="2"/>
    <x v="1"/>
    <x v="13"/>
    <x v="1310"/>
    <x v="4"/>
    <x v="0"/>
    <x v="2648"/>
  </r>
  <r>
    <x v="0"/>
    <x v="1"/>
    <x v="0"/>
    <x v="155"/>
    <x v="8"/>
    <x v="198"/>
    <x v="2"/>
    <x v="1"/>
    <x v="10"/>
    <x v="2207"/>
    <x v="1"/>
    <x v="0"/>
    <x v="2393"/>
  </r>
  <r>
    <x v="2"/>
    <x v="0"/>
    <x v="0"/>
    <x v="108"/>
    <x v="3"/>
    <x v="222"/>
    <x v="0"/>
    <x v="2"/>
    <x v="7"/>
    <x v="331"/>
    <x v="1"/>
    <x v="2"/>
    <x v="340"/>
  </r>
  <r>
    <x v="1"/>
    <x v="1"/>
    <x v="0"/>
    <x v="241"/>
    <x v="21"/>
    <x v="299"/>
    <x v="1"/>
    <x v="1"/>
    <x v="10"/>
    <x v="3078"/>
    <x v="6"/>
    <x v="2"/>
    <x v="3476"/>
  </r>
  <r>
    <x v="1"/>
    <x v="1"/>
    <x v="0"/>
    <x v="241"/>
    <x v="21"/>
    <x v="299"/>
    <x v="1"/>
    <x v="1"/>
    <x v="8"/>
    <x v="3079"/>
    <x v="7"/>
    <x v="6"/>
    <x v="3477"/>
  </r>
  <r>
    <x v="1"/>
    <x v="1"/>
    <x v="0"/>
    <x v="27"/>
    <x v="10"/>
    <x v="67"/>
    <x v="2"/>
    <x v="1"/>
    <x v="8"/>
    <x v="641"/>
    <x v="1"/>
    <x v="3"/>
    <x v="656"/>
  </r>
  <r>
    <x v="1"/>
    <x v="1"/>
    <x v="0"/>
    <x v="27"/>
    <x v="10"/>
    <x v="67"/>
    <x v="2"/>
    <x v="1"/>
    <x v="10"/>
    <x v="1495"/>
    <x v="1"/>
    <x v="2"/>
    <x v="1583"/>
  </r>
  <r>
    <x v="2"/>
    <x v="2"/>
    <x v="0"/>
    <x v="42"/>
    <x v="16"/>
    <x v="51"/>
    <x v="1"/>
    <x v="1"/>
    <x v="8"/>
    <x v="3080"/>
    <x v="1"/>
    <x v="6"/>
    <x v="3478"/>
  </r>
  <r>
    <x v="0"/>
    <x v="1"/>
    <x v="0"/>
    <x v="301"/>
    <x v="1"/>
    <x v="378"/>
    <x v="1"/>
    <x v="2"/>
    <x v="7"/>
    <x v="3081"/>
    <x v="0"/>
    <x v="2"/>
    <x v="3479"/>
  </r>
  <r>
    <x v="0"/>
    <x v="1"/>
    <x v="0"/>
    <x v="301"/>
    <x v="1"/>
    <x v="378"/>
    <x v="1"/>
    <x v="1"/>
    <x v="8"/>
    <x v="3082"/>
    <x v="1"/>
    <x v="2"/>
    <x v="3480"/>
  </r>
  <r>
    <x v="0"/>
    <x v="1"/>
    <x v="0"/>
    <x v="301"/>
    <x v="1"/>
    <x v="378"/>
    <x v="1"/>
    <x v="1"/>
    <x v="8"/>
    <x v="692"/>
    <x v="1"/>
    <x v="2"/>
    <x v="3481"/>
  </r>
  <r>
    <x v="1"/>
    <x v="0"/>
    <x v="0"/>
    <x v="186"/>
    <x v="36"/>
    <x v="236"/>
    <x v="0"/>
    <x v="0"/>
    <x v="0"/>
    <x v="3083"/>
    <x v="6"/>
    <x v="0"/>
    <x v="3482"/>
  </r>
  <r>
    <x v="1"/>
    <x v="1"/>
    <x v="0"/>
    <x v="20"/>
    <x v="15"/>
    <x v="45"/>
    <x v="3"/>
    <x v="1"/>
    <x v="2"/>
    <x v="343"/>
    <x v="0"/>
    <x v="0"/>
    <x v="354"/>
  </r>
  <r>
    <x v="1"/>
    <x v="1"/>
    <x v="0"/>
    <x v="20"/>
    <x v="15"/>
    <x v="45"/>
    <x v="3"/>
    <x v="1"/>
    <x v="14"/>
    <x v="1023"/>
    <x v="1"/>
    <x v="0"/>
    <x v="3483"/>
  </r>
  <r>
    <x v="1"/>
    <x v="1"/>
    <x v="0"/>
    <x v="20"/>
    <x v="15"/>
    <x v="45"/>
    <x v="3"/>
    <x v="1"/>
    <x v="8"/>
    <x v="642"/>
    <x v="1"/>
    <x v="2"/>
    <x v="657"/>
  </r>
  <r>
    <x v="2"/>
    <x v="0"/>
    <x v="0"/>
    <x v="59"/>
    <x v="24"/>
    <x v="75"/>
    <x v="3"/>
    <x v="1"/>
    <x v="4"/>
    <x v="3084"/>
    <x v="0"/>
    <x v="2"/>
    <x v="3484"/>
  </r>
  <r>
    <x v="1"/>
    <x v="0"/>
    <x v="0"/>
    <x v="159"/>
    <x v="0"/>
    <x v="202"/>
    <x v="0"/>
    <x v="2"/>
    <x v="15"/>
    <x v="3085"/>
    <x v="3"/>
    <x v="0"/>
    <x v="3485"/>
  </r>
  <r>
    <x v="1"/>
    <x v="0"/>
    <x v="0"/>
    <x v="159"/>
    <x v="0"/>
    <x v="202"/>
    <x v="0"/>
    <x v="2"/>
    <x v="11"/>
    <x v="1095"/>
    <x v="4"/>
    <x v="0"/>
    <x v="3486"/>
  </r>
  <r>
    <x v="1"/>
    <x v="0"/>
    <x v="0"/>
    <x v="159"/>
    <x v="0"/>
    <x v="202"/>
    <x v="0"/>
    <x v="2"/>
    <x v="7"/>
    <x v="2133"/>
    <x v="1"/>
    <x v="0"/>
    <x v="3487"/>
  </r>
  <r>
    <x v="1"/>
    <x v="0"/>
    <x v="0"/>
    <x v="31"/>
    <x v="11"/>
    <x v="39"/>
    <x v="2"/>
    <x v="1"/>
    <x v="10"/>
    <x v="56"/>
    <x v="2"/>
    <x v="0"/>
    <x v="56"/>
  </r>
  <r>
    <x v="1"/>
    <x v="0"/>
    <x v="0"/>
    <x v="31"/>
    <x v="11"/>
    <x v="39"/>
    <x v="2"/>
    <x v="1"/>
    <x v="4"/>
    <x v="3086"/>
    <x v="2"/>
    <x v="0"/>
    <x v="3488"/>
  </r>
  <r>
    <x v="1"/>
    <x v="0"/>
    <x v="0"/>
    <x v="31"/>
    <x v="11"/>
    <x v="39"/>
    <x v="2"/>
    <x v="1"/>
    <x v="8"/>
    <x v="3087"/>
    <x v="2"/>
    <x v="0"/>
    <x v="3489"/>
  </r>
  <r>
    <x v="1"/>
    <x v="0"/>
    <x v="0"/>
    <x v="31"/>
    <x v="11"/>
    <x v="39"/>
    <x v="2"/>
    <x v="1"/>
    <x v="8"/>
    <x v="3088"/>
    <x v="0"/>
    <x v="0"/>
    <x v="3490"/>
  </r>
  <r>
    <x v="1"/>
    <x v="0"/>
    <x v="0"/>
    <x v="12"/>
    <x v="5"/>
    <x v="14"/>
    <x v="2"/>
    <x v="1"/>
    <x v="9"/>
    <x v="3089"/>
    <x v="7"/>
    <x v="3"/>
    <x v="3491"/>
  </r>
  <r>
    <x v="1"/>
    <x v="0"/>
    <x v="0"/>
    <x v="12"/>
    <x v="5"/>
    <x v="14"/>
    <x v="2"/>
    <x v="1"/>
    <x v="9"/>
    <x v="3090"/>
    <x v="7"/>
    <x v="3"/>
    <x v="3492"/>
  </r>
  <r>
    <x v="1"/>
    <x v="0"/>
    <x v="0"/>
    <x v="12"/>
    <x v="5"/>
    <x v="14"/>
    <x v="2"/>
    <x v="1"/>
    <x v="10"/>
    <x v="3091"/>
    <x v="8"/>
    <x v="2"/>
    <x v="3493"/>
  </r>
  <r>
    <x v="3"/>
    <x v="2"/>
    <x v="0"/>
    <x v="9"/>
    <x v="8"/>
    <x v="10"/>
    <x v="2"/>
    <x v="0"/>
    <x v="5"/>
    <x v="204"/>
    <x v="0"/>
    <x v="0"/>
    <x v="3494"/>
  </r>
  <r>
    <x v="1"/>
    <x v="0"/>
    <x v="0"/>
    <x v="70"/>
    <x v="1"/>
    <x v="188"/>
    <x v="1"/>
    <x v="2"/>
    <x v="7"/>
    <x v="3092"/>
    <x v="2"/>
    <x v="2"/>
    <x v="3495"/>
  </r>
  <r>
    <x v="1"/>
    <x v="0"/>
    <x v="0"/>
    <x v="70"/>
    <x v="1"/>
    <x v="188"/>
    <x v="1"/>
    <x v="1"/>
    <x v="8"/>
    <x v="1273"/>
    <x v="0"/>
    <x v="2"/>
    <x v="3496"/>
  </r>
  <r>
    <x v="1"/>
    <x v="0"/>
    <x v="0"/>
    <x v="12"/>
    <x v="5"/>
    <x v="16"/>
    <x v="2"/>
    <x v="1"/>
    <x v="8"/>
    <x v="3093"/>
    <x v="0"/>
    <x v="3"/>
    <x v="3497"/>
  </r>
  <r>
    <x v="3"/>
    <x v="0"/>
    <x v="0"/>
    <x v="20"/>
    <x v="15"/>
    <x v="164"/>
    <x v="3"/>
    <x v="1"/>
    <x v="4"/>
    <x v="540"/>
    <x v="0"/>
    <x v="0"/>
    <x v="3498"/>
  </r>
  <r>
    <x v="3"/>
    <x v="0"/>
    <x v="0"/>
    <x v="20"/>
    <x v="15"/>
    <x v="164"/>
    <x v="3"/>
    <x v="0"/>
    <x v="3"/>
    <x v="3094"/>
    <x v="1"/>
    <x v="10"/>
    <x v="3499"/>
  </r>
  <r>
    <x v="1"/>
    <x v="1"/>
    <x v="0"/>
    <x v="66"/>
    <x v="12"/>
    <x v="83"/>
    <x v="2"/>
    <x v="2"/>
    <x v="7"/>
    <x v="2227"/>
    <x v="0"/>
    <x v="0"/>
    <x v="2415"/>
  </r>
  <r>
    <x v="1"/>
    <x v="1"/>
    <x v="0"/>
    <x v="66"/>
    <x v="12"/>
    <x v="83"/>
    <x v="2"/>
    <x v="0"/>
    <x v="0"/>
    <x v="3095"/>
    <x v="7"/>
    <x v="0"/>
    <x v="3500"/>
  </r>
  <r>
    <x v="1"/>
    <x v="1"/>
    <x v="0"/>
    <x v="66"/>
    <x v="12"/>
    <x v="83"/>
    <x v="2"/>
    <x v="1"/>
    <x v="10"/>
    <x v="1686"/>
    <x v="1"/>
    <x v="0"/>
    <x v="707"/>
  </r>
  <r>
    <x v="1"/>
    <x v="1"/>
    <x v="0"/>
    <x v="66"/>
    <x v="12"/>
    <x v="83"/>
    <x v="2"/>
    <x v="1"/>
    <x v="6"/>
    <x v="175"/>
    <x v="7"/>
    <x v="0"/>
    <x v="3501"/>
  </r>
  <r>
    <x v="1"/>
    <x v="1"/>
    <x v="0"/>
    <x v="12"/>
    <x v="5"/>
    <x v="14"/>
    <x v="2"/>
    <x v="1"/>
    <x v="2"/>
    <x v="3096"/>
    <x v="1"/>
    <x v="2"/>
    <x v="3502"/>
  </r>
  <r>
    <x v="1"/>
    <x v="1"/>
    <x v="0"/>
    <x v="12"/>
    <x v="5"/>
    <x v="14"/>
    <x v="2"/>
    <x v="2"/>
    <x v="7"/>
    <x v="3097"/>
    <x v="1"/>
    <x v="2"/>
    <x v="3503"/>
  </r>
  <r>
    <x v="2"/>
    <x v="0"/>
    <x v="0"/>
    <x v="4"/>
    <x v="4"/>
    <x v="59"/>
    <x v="1"/>
    <x v="1"/>
    <x v="8"/>
    <x v="3098"/>
    <x v="2"/>
    <x v="2"/>
    <x v="3504"/>
  </r>
  <r>
    <x v="1"/>
    <x v="0"/>
    <x v="0"/>
    <x v="1"/>
    <x v="1"/>
    <x v="1"/>
    <x v="1"/>
    <x v="1"/>
    <x v="8"/>
    <x v="754"/>
    <x v="0"/>
    <x v="2"/>
    <x v="3505"/>
  </r>
  <r>
    <x v="1"/>
    <x v="0"/>
    <x v="0"/>
    <x v="1"/>
    <x v="1"/>
    <x v="1"/>
    <x v="1"/>
    <x v="1"/>
    <x v="10"/>
    <x v="537"/>
    <x v="1"/>
    <x v="0"/>
    <x v="551"/>
  </r>
  <r>
    <x v="1"/>
    <x v="0"/>
    <x v="0"/>
    <x v="1"/>
    <x v="1"/>
    <x v="1"/>
    <x v="1"/>
    <x v="1"/>
    <x v="4"/>
    <x v="3099"/>
    <x v="3"/>
    <x v="0"/>
    <x v="3506"/>
  </r>
  <r>
    <x v="1"/>
    <x v="0"/>
    <x v="0"/>
    <x v="1"/>
    <x v="1"/>
    <x v="1"/>
    <x v="1"/>
    <x v="1"/>
    <x v="8"/>
    <x v="3100"/>
    <x v="8"/>
    <x v="2"/>
    <x v="3507"/>
  </r>
  <r>
    <x v="1"/>
    <x v="0"/>
    <x v="0"/>
    <x v="10"/>
    <x v="9"/>
    <x v="74"/>
    <x v="3"/>
    <x v="2"/>
    <x v="11"/>
    <x v="2160"/>
    <x v="4"/>
    <x v="2"/>
    <x v="3508"/>
  </r>
  <r>
    <x v="3"/>
    <x v="0"/>
    <x v="0"/>
    <x v="4"/>
    <x v="4"/>
    <x v="5"/>
    <x v="1"/>
    <x v="1"/>
    <x v="10"/>
    <x v="776"/>
    <x v="5"/>
    <x v="0"/>
    <x v="1878"/>
  </r>
  <r>
    <x v="3"/>
    <x v="0"/>
    <x v="0"/>
    <x v="4"/>
    <x v="4"/>
    <x v="5"/>
    <x v="1"/>
    <x v="1"/>
    <x v="2"/>
    <x v="3101"/>
    <x v="1"/>
    <x v="0"/>
    <x v="3509"/>
  </r>
  <r>
    <x v="3"/>
    <x v="0"/>
    <x v="0"/>
    <x v="4"/>
    <x v="4"/>
    <x v="5"/>
    <x v="1"/>
    <x v="1"/>
    <x v="8"/>
    <x v="3102"/>
    <x v="0"/>
    <x v="2"/>
    <x v="3510"/>
  </r>
  <r>
    <x v="1"/>
    <x v="1"/>
    <x v="0"/>
    <x v="232"/>
    <x v="15"/>
    <x v="289"/>
    <x v="3"/>
    <x v="1"/>
    <x v="9"/>
    <x v="382"/>
    <x v="1"/>
    <x v="0"/>
    <x v="394"/>
  </r>
  <r>
    <x v="0"/>
    <x v="0"/>
    <x v="0"/>
    <x v="108"/>
    <x v="2"/>
    <x v="133"/>
    <x v="0"/>
    <x v="0"/>
    <x v="5"/>
    <x v="3103"/>
    <x v="1"/>
    <x v="2"/>
    <x v="3511"/>
  </r>
  <r>
    <x v="2"/>
    <x v="0"/>
    <x v="0"/>
    <x v="81"/>
    <x v="17"/>
    <x v="101"/>
    <x v="0"/>
    <x v="1"/>
    <x v="6"/>
    <x v="3104"/>
    <x v="5"/>
    <x v="0"/>
    <x v="3512"/>
  </r>
  <r>
    <x v="1"/>
    <x v="0"/>
    <x v="0"/>
    <x v="35"/>
    <x v="3"/>
    <x v="43"/>
    <x v="0"/>
    <x v="1"/>
    <x v="4"/>
    <x v="3105"/>
    <x v="5"/>
    <x v="2"/>
    <x v="3513"/>
  </r>
  <r>
    <x v="1"/>
    <x v="0"/>
    <x v="0"/>
    <x v="35"/>
    <x v="3"/>
    <x v="43"/>
    <x v="0"/>
    <x v="2"/>
    <x v="15"/>
    <x v="3106"/>
    <x v="1"/>
    <x v="5"/>
    <x v="3514"/>
  </r>
  <r>
    <x v="1"/>
    <x v="0"/>
    <x v="0"/>
    <x v="4"/>
    <x v="4"/>
    <x v="5"/>
    <x v="1"/>
    <x v="1"/>
    <x v="9"/>
    <x v="3107"/>
    <x v="4"/>
    <x v="0"/>
    <x v="3515"/>
  </r>
  <r>
    <x v="1"/>
    <x v="1"/>
    <x v="0"/>
    <x v="22"/>
    <x v="10"/>
    <x v="36"/>
    <x v="2"/>
    <x v="1"/>
    <x v="8"/>
    <x v="3108"/>
    <x v="2"/>
    <x v="3"/>
    <x v="3516"/>
  </r>
  <r>
    <x v="1"/>
    <x v="0"/>
    <x v="0"/>
    <x v="389"/>
    <x v="2"/>
    <x v="474"/>
    <x v="0"/>
    <x v="1"/>
    <x v="10"/>
    <x v="1627"/>
    <x v="1"/>
    <x v="2"/>
    <x v="3517"/>
  </r>
  <r>
    <x v="1"/>
    <x v="0"/>
    <x v="0"/>
    <x v="389"/>
    <x v="2"/>
    <x v="474"/>
    <x v="0"/>
    <x v="1"/>
    <x v="10"/>
    <x v="12"/>
    <x v="1"/>
    <x v="2"/>
    <x v="903"/>
  </r>
  <r>
    <x v="1"/>
    <x v="0"/>
    <x v="0"/>
    <x v="269"/>
    <x v="17"/>
    <x v="336"/>
    <x v="0"/>
    <x v="1"/>
    <x v="13"/>
    <x v="47"/>
    <x v="6"/>
    <x v="0"/>
    <x v="3518"/>
  </r>
  <r>
    <x v="1"/>
    <x v="0"/>
    <x v="0"/>
    <x v="269"/>
    <x v="17"/>
    <x v="336"/>
    <x v="0"/>
    <x v="2"/>
    <x v="15"/>
    <x v="2713"/>
    <x v="1"/>
    <x v="0"/>
    <x v="3519"/>
  </r>
  <r>
    <x v="1"/>
    <x v="2"/>
    <x v="0"/>
    <x v="1"/>
    <x v="1"/>
    <x v="1"/>
    <x v="1"/>
    <x v="1"/>
    <x v="8"/>
    <x v="3109"/>
    <x v="2"/>
    <x v="2"/>
    <x v="3167"/>
  </r>
  <r>
    <x v="1"/>
    <x v="2"/>
    <x v="0"/>
    <x v="1"/>
    <x v="1"/>
    <x v="1"/>
    <x v="1"/>
    <x v="1"/>
    <x v="4"/>
    <x v="3110"/>
    <x v="3"/>
    <x v="0"/>
    <x v="3520"/>
  </r>
  <r>
    <x v="1"/>
    <x v="0"/>
    <x v="0"/>
    <x v="166"/>
    <x v="17"/>
    <x v="212"/>
    <x v="0"/>
    <x v="1"/>
    <x v="13"/>
    <x v="2910"/>
    <x v="3"/>
    <x v="0"/>
    <x v="3521"/>
  </r>
  <r>
    <x v="2"/>
    <x v="1"/>
    <x v="0"/>
    <x v="390"/>
    <x v="5"/>
    <x v="475"/>
    <x v="2"/>
    <x v="1"/>
    <x v="8"/>
    <x v="3111"/>
    <x v="5"/>
    <x v="3"/>
    <x v="3522"/>
  </r>
  <r>
    <x v="2"/>
    <x v="0"/>
    <x v="0"/>
    <x v="10"/>
    <x v="9"/>
    <x v="74"/>
    <x v="3"/>
    <x v="1"/>
    <x v="4"/>
    <x v="3112"/>
    <x v="1"/>
    <x v="2"/>
    <x v="3523"/>
  </r>
  <r>
    <x v="2"/>
    <x v="0"/>
    <x v="0"/>
    <x v="10"/>
    <x v="9"/>
    <x v="74"/>
    <x v="3"/>
    <x v="0"/>
    <x v="5"/>
    <x v="3017"/>
    <x v="2"/>
    <x v="2"/>
    <x v="3404"/>
  </r>
  <r>
    <x v="1"/>
    <x v="0"/>
    <x v="0"/>
    <x v="391"/>
    <x v="41"/>
    <x v="476"/>
    <x v="2"/>
    <x v="1"/>
    <x v="2"/>
    <x v="1365"/>
    <x v="1"/>
    <x v="0"/>
    <x v="276"/>
  </r>
  <r>
    <x v="1"/>
    <x v="0"/>
    <x v="0"/>
    <x v="297"/>
    <x v="12"/>
    <x v="373"/>
    <x v="2"/>
    <x v="1"/>
    <x v="8"/>
    <x v="3113"/>
    <x v="6"/>
    <x v="0"/>
    <x v="3524"/>
  </r>
  <r>
    <x v="1"/>
    <x v="2"/>
    <x v="0"/>
    <x v="8"/>
    <x v="1"/>
    <x v="94"/>
    <x v="1"/>
    <x v="1"/>
    <x v="6"/>
    <x v="3114"/>
    <x v="3"/>
    <x v="0"/>
    <x v="3525"/>
  </r>
  <r>
    <x v="1"/>
    <x v="2"/>
    <x v="0"/>
    <x v="8"/>
    <x v="1"/>
    <x v="94"/>
    <x v="1"/>
    <x v="1"/>
    <x v="6"/>
    <x v="138"/>
    <x v="1"/>
    <x v="0"/>
    <x v="140"/>
  </r>
  <r>
    <x v="1"/>
    <x v="2"/>
    <x v="0"/>
    <x v="8"/>
    <x v="1"/>
    <x v="94"/>
    <x v="1"/>
    <x v="0"/>
    <x v="1"/>
    <x v="3115"/>
    <x v="7"/>
    <x v="2"/>
    <x v="3526"/>
  </r>
  <r>
    <x v="1"/>
    <x v="0"/>
    <x v="0"/>
    <x v="210"/>
    <x v="15"/>
    <x v="264"/>
    <x v="3"/>
    <x v="0"/>
    <x v="5"/>
    <x v="802"/>
    <x v="1"/>
    <x v="0"/>
    <x v="832"/>
  </r>
  <r>
    <x v="1"/>
    <x v="0"/>
    <x v="0"/>
    <x v="89"/>
    <x v="5"/>
    <x v="110"/>
    <x v="2"/>
    <x v="1"/>
    <x v="8"/>
    <x v="3116"/>
    <x v="1"/>
    <x v="3"/>
    <x v="3527"/>
  </r>
  <r>
    <x v="1"/>
    <x v="0"/>
    <x v="0"/>
    <x v="89"/>
    <x v="5"/>
    <x v="110"/>
    <x v="2"/>
    <x v="1"/>
    <x v="4"/>
    <x v="3117"/>
    <x v="7"/>
    <x v="2"/>
    <x v="3528"/>
  </r>
  <r>
    <x v="1"/>
    <x v="0"/>
    <x v="0"/>
    <x v="89"/>
    <x v="5"/>
    <x v="110"/>
    <x v="2"/>
    <x v="2"/>
    <x v="11"/>
    <x v="3118"/>
    <x v="7"/>
    <x v="2"/>
    <x v="3529"/>
  </r>
  <r>
    <x v="1"/>
    <x v="0"/>
    <x v="0"/>
    <x v="89"/>
    <x v="5"/>
    <x v="110"/>
    <x v="2"/>
    <x v="1"/>
    <x v="4"/>
    <x v="1764"/>
    <x v="4"/>
    <x v="2"/>
    <x v="3530"/>
  </r>
  <r>
    <x v="1"/>
    <x v="0"/>
    <x v="0"/>
    <x v="10"/>
    <x v="9"/>
    <x v="63"/>
    <x v="3"/>
    <x v="1"/>
    <x v="2"/>
    <x v="3119"/>
    <x v="2"/>
    <x v="2"/>
    <x v="3531"/>
  </r>
  <r>
    <x v="1"/>
    <x v="0"/>
    <x v="0"/>
    <x v="10"/>
    <x v="9"/>
    <x v="63"/>
    <x v="3"/>
    <x v="1"/>
    <x v="10"/>
    <x v="12"/>
    <x v="1"/>
    <x v="2"/>
    <x v="12"/>
  </r>
  <r>
    <x v="1"/>
    <x v="0"/>
    <x v="0"/>
    <x v="10"/>
    <x v="9"/>
    <x v="63"/>
    <x v="3"/>
    <x v="1"/>
    <x v="12"/>
    <x v="319"/>
    <x v="1"/>
    <x v="2"/>
    <x v="3532"/>
  </r>
  <r>
    <x v="1"/>
    <x v="1"/>
    <x v="0"/>
    <x v="39"/>
    <x v="18"/>
    <x v="48"/>
    <x v="0"/>
    <x v="1"/>
    <x v="8"/>
    <x v="1795"/>
    <x v="4"/>
    <x v="6"/>
    <x v="1931"/>
  </r>
  <r>
    <x v="1"/>
    <x v="1"/>
    <x v="0"/>
    <x v="39"/>
    <x v="18"/>
    <x v="48"/>
    <x v="0"/>
    <x v="1"/>
    <x v="8"/>
    <x v="1774"/>
    <x v="1"/>
    <x v="6"/>
    <x v="1907"/>
  </r>
  <r>
    <x v="0"/>
    <x v="0"/>
    <x v="0"/>
    <x v="10"/>
    <x v="9"/>
    <x v="11"/>
    <x v="3"/>
    <x v="2"/>
    <x v="11"/>
    <x v="730"/>
    <x v="0"/>
    <x v="2"/>
    <x v="752"/>
  </r>
  <r>
    <x v="0"/>
    <x v="0"/>
    <x v="0"/>
    <x v="10"/>
    <x v="9"/>
    <x v="11"/>
    <x v="3"/>
    <x v="1"/>
    <x v="8"/>
    <x v="3120"/>
    <x v="5"/>
    <x v="6"/>
    <x v="3533"/>
  </r>
  <r>
    <x v="1"/>
    <x v="1"/>
    <x v="0"/>
    <x v="22"/>
    <x v="10"/>
    <x v="26"/>
    <x v="2"/>
    <x v="1"/>
    <x v="10"/>
    <x v="929"/>
    <x v="1"/>
    <x v="2"/>
    <x v="968"/>
  </r>
  <r>
    <x v="1"/>
    <x v="0"/>
    <x v="0"/>
    <x v="38"/>
    <x v="32"/>
    <x v="112"/>
    <x v="0"/>
    <x v="1"/>
    <x v="6"/>
    <x v="1371"/>
    <x v="1"/>
    <x v="0"/>
    <x v="1436"/>
  </r>
  <r>
    <x v="1"/>
    <x v="0"/>
    <x v="0"/>
    <x v="20"/>
    <x v="15"/>
    <x v="45"/>
    <x v="3"/>
    <x v="2"/>
    <x v="7"/>
    <x v="2451"/>
    <x v="1"/>
    <x v="0"/>
    <x v="2699"/>
  </r>
  <r>
    <x v="1"/>
    <x v="0"/>
    <x v="0"/>
    <x v="20"/>
    <x v="15"/>
    <x v="45"/>
    <x v="3"/>
    <x v="1"/>
    <x v="4"/>
    <x v="2383"/>
    <x v="0"/>
    <x v="0"/>
    <x v="2615"/>
  </r>
  <r>
    <x v="1"/>
    <x v="0"/>
    <x v="0"/>
    <x v="18"/>
    <x v="38"/>
    <x v="354"/>
    <x v="3"/>
    <x v="1"/>
    <x v="2"/>
    <x v="1045"/>
    <x v="4"/>
    <x v="0"/>
    <x v="1984"/>
  </r>
  <r>
    <x v="1"/>
    <x v="0"/>
    <x v="0"/>
    <x v="18"/>
    <x v="38"/>
    <x v="354"/>
    <x v="3"/>
    <x v="1"/>
    <x v="8"/>
    <x v="3121"/>
    <x v="1"/>
    <x v="0"/>
    <x v="3534"/>
  </r>
  <r>
    <x v="2"/>
    <x v="1"/>
    <x v="0"/>
    <x v="34"/>
    <x v="22"/>
    <x v="42"/>
    <x v="1"/>
    <x v="2"/>
    <x v="11"/>
    <x v="3122"/>
    <x v="3"/>
    <x v="2"/>
    <x v="3535"/>
  </r>
  <r>
    <x v="2"/>
    <x v="1"/>
    <x v="0"/>
    <x v="34"/>
    <x v="22"/>
    <x v="42"/>
    <x v="1"/>
    <x v="1"/>
    <x v="4"/>
    <x v="3123"/>
    <x v="6"/>
    <x v="2"/>
    <x v="3536"/>
  </r>
  <r>
    <x v="1"/>
    <x v="1"/>
    <x v="0"/>
    <x v="85"/>
    <x v="15"/>
    <x v="254"/>
    <x v="3"/>
    <x v="1"/>
    <x v="10"/>
    <x v="537"/>
    <x v="1"/>
    <x v="0"/>
    <x v="551"/>
  </r>
  <r>
    <x v="2"/>
    <x v="0"/>
    <x v="0"/>
    <x v="45"/>
    <x v="1"/>
    <x v="54"/>
    <x v="1"/>
    <x v="1"/>
    <x v="4"/>
    <x v="1043"/>
    <x v="4"/>
    <x v="0"/>
    <x v="1087"/>
  </r>
  <r>
    <x v="2"/>
    <x v="0"/>
    <x v="0"/>
    <x v="45"/>
    <x v="1"/>
    <x v="54"/>
    <x v="1"/>
    <x v="0"/>
    <x v="1"/>
    <x v="3124"/>
    <x v="0"/>
    <x v="2"/>
    <x v="3537"/>
  </r>
  <r>
    <x v="2"/>
    <x v="2"/>
    <x v="0"/>
    <x v="123"/>
    <x v="16"/>
    <x v="154"/>
    <x v="1"/>
    <x v="1"/>
    <x v="10"/>
    <x v="276"/>
    <x v="5"/>
    <x v="2"/>
    <x v="282"/>
  </r>
  <r>
    <x v="2"/>
    <x v="2"/>
    <x v="0"/>
    <x v="123"/>
    <x v="16"/>
    <x v="154"/>
    <x v="1"/>
    <x v="1"/>
    <x v="10"/>
    <x v="1548"/>
    <x v="1"/>
    <x v="2"/>
    <x v="1641"/>
  </r>
  <r>
    <x v="1"/>
    <x v="0"/>
    <x v="0"/>
    <x v="201"/>
    <x v="1"/>
    <x v="252"/>
    <x v="1"/>
    <x v="1"/>
    <x v="4"/>
    <x v="5"/>
    <x v="3"/>
    <x v="0"/>
    <x v="3538"/>
  </r>
  <r>
    <x v="3"/>
    <x v="0"/>
    <x v="0"/>
    <x v="29"/>
    <x v="20"/>
    <x v="37"/>
    <x v="0"/>
    <x v="1"/>
    <x v="8"/>
    <x v="1168"/>
    <x v="0"/>
    <x v="0"/>
    <x v="3539"/>
  </r>
  <r>
    <x v="3"/>
    <x v="0"/>
    <x v="0"/>
    <x v="29"/>
    <x v="20"/>
    <x v="37"/>
    <x v="0"/>
    <x v="1"/>
    <x v="10"/>
    <x v="91"/>
    <x v="0"/>
    <x v="0"/>
    <x v="91"/>
  </r>
  <r>
    <x v="3"/>
    <x v="0"/>
    <x v="0"/>
    <x v="29"/>
    <x v="20"/>
    <x v="37"/>
    <x v="0"/>
    <x v="1"/>
    <x v="8"/>
    <x v="2450"/>
    <x v="0"/>
    <x v="0"/>
    <x v="2698"/>
  </r>
  <r>
    <x v="2"/>
    <x v="2"/>
    <x v="0"/>
    <x v="157"/>
    <x v="1"/>
    <x v="200"/>
    <x v="1"/>
    <x v="1"/>
    <x v="6"/>
    <x v="2420"/>
    <x v="0"/>
    <x v="0"/>
    <x v="2662"/>
  </r>
  <r>
    <x v="1"/>
    <x v="1"/>
    <x v="0"/>
    <x v="29"/>
    <x v="20"/>
    <x v="37"/>
    <x v="0"/>
    <x v="2"/>
    <x v="7"/>
    <x v="3125"/>
    <x v="2"/>
    <x v="0"/>
    <x v="3540"/>
  </r>
  <r>
    <x v="1"/>
    <x v="1"/>
    <x v="0"/>
    <x v="29"/>
    <x v="20"/>
    <x v="37"/>
    <x v="0"/>
    <x v="1"/>
    <x v="10"/>
    <x v="1232"/>
    <x v="1"/>
    <x v="0"/>
    <x v="1283"/>
  </r>
  <r>
    <x v="0"/>
    <x v="0"/>
    <x v="0"/>
    <x v="1"/>
    <x v="1"/>
    <x v="62"/>
    <x v="1"/>
    <x v="1"/>
    <x v="10"/>
    <x v="3126"/>
    <x v="2"/>
    <x v="0"/>
    <x v="3541"/>
  </r>
  <r>
    <x v="1"/>
    <x v="2"/>
    <x v="0"/>
    <x v="8"/>
    <x v="1"/>
    <x v="9"/>
    <x v="1"/>
    <x v="1"/>
    <x v="8"/>
    <x v="2671"/>
    <x v="6"/>
    <x v="2"/>
    <x v="2976"/>
  </r>
  <r>
    <x v="1"/>
    <x v="0"/>
    <x v="0"/>
    <x v="12"/>
    <x v="5"/>
    <x v="66"/>
    <x v="2"/>
    <x v="1"/>
    <x v="8"/>
    <x v="3127"/>
    <x v="2"/>
    <x v="3"/>
    <x v="3542"/>
  </r>
  <r>
    <x v="1"/>
    <x v="2"/>
    <x v="0"/>
    <x v="20"/>
    <x v="15"/>
    <x v="45"/>
    <x v="3"/>
    <x v="2"/>
    <x v="11"/>
    <x v="3128"/>
    <x v="4"/>
    <x v="0"/>
    <x v="3543"/>
  </r>
  <r>
    <x v="1"/>
    <x v="2"/>
    <x v="0"/>
    <x v="20"/>
    <x v="15"/>
    <x v="45"/>
    <x v="3"/>
    <x v="1"/>
    <x v="10"/>
    <x v="339"/>
    <x v="1"/>
    <x v="0"/>
    <x v="1822"/>
  </r>
  <r>
    <x v="1"/>
    <x v="2"/>
    <x v="0"/>
    <x v="20"/>
    <x v="15"/>
    <x v="45"/>
    <x v="3"/>
    <x v="1"/>
    <x v="4"/>
    <x v="3129"/>
    <x v="1"/>
    <x v="0"/>
    <x v="3544"/>
  </r>
  <r>
    <x v="2"/>
    <x v="1"/>
    <x v="0"/>
    <x v="47"/>
    <x v="31"/>
    <x v="117"/>
    <x v="3"/>
    <x v="0"/>
    <x v="0"/>
    <x v="3130"/>
    <x v="7"/>
    <x v="0"/>
    <x v="3545"/>
  </r>
  <r>
    <x v="2"/>
    <x v="0"/>
    <x v="0"/>
    <x v="248"/>
    <x v="39"/>
    <x v="307"/>
    <x v="3"/>
    <x v="2"/>
    <x v="11"/>
    <x v="1524"/>
    <x v="5"/>
    <x v="0"/>
    <x v="1615"/>
  </r>
  <r>
    <x v="1"/>
    <x v="1"/>
    <x v="0"/>
    <x v="392"/>
    <x v="5"/>
    <x v="477"/>
    <x v="2"/>
    <x v="1"/>
    <x v="8"/>
    <x v="3131"/>
    <x v="3"/>
    <x v="3"/>
    <x v="3546"/>
  </r>
  <r>
    <x v="1"/>
    <x v="1"/>
    <x v="0"/>
    <x v="392"/>
    <x v="5"/>
    <x v="477"/>
    <x v="2"/>
    <x v="1"/>
    <x v="8"/>
    <x v="3132"/>
    <x v="7"/>
    <x v="3"/>
    <x v="3547"/>
  </r>
  <r>
    <x v="1"/>
    <x v="1"/>
    <x v="0"/>
    <x v="392"/>
    <x v="5"/>
    <x v="477"/>
    <x v="2"/>
    <x v="1"/>
    <x v="4"/>
    <x v="433"/>
    <x v="0"/>
    <x v="2"/>
    <x v="2445"/>
  </r>
  <r>
    <x v="0"/>
    <x v="1"/>
    <x v="0"/>
    <x v="393"/>
    <x v="23"/>
    <x v="478"/>
    <x v="2"/>
    <x v="1"/>
    <x v="10"/>
    <x v="1036"/>
    <x v="7"/>
    <x v="0"/>
    <x v="3548"/>
  </r>
  <r>
    <x v="1"/>
    <x v="0"/>
    <x v="0"/>
    <x v="46"/>
    <x v="13"/>
    <x v="284"/>
    <x v="3"/>
    <x v="2"/>
    <x v="16"/>
    <x v="3133"/>
    <x v="1"/>
    <x v="0"/>
    <x v="3549"/>
  </r>
  <r>
    <x v="3"/>
    <x v="0"/>
    <x v="0"/>
    <x v="12"/>
    <x v="5"/>
    <x v="32"/>
    <x v="2"/>
    <x v="1"/>
    <x v="10"/>
    <x v="3051"/>
    <x v="2"/>
    <x v="2"/>
    <x v="3550"/>
  </r>
  <r>
    <x v="1"/>
    <x v="1"/>
    <x v="0"/>
    <x v="394"/>
    <x v="45"/>
    <x v="479"/>
    <x v="1"/>
    <x v="0"/>
    <x v="3"/>
    <x v="3134"/>
    <x v="0"/>
    <x v="0"/>
    <x v="3551"/>
  </r>
  <r>
    <x v="1"/>
    <x v="1"/>
    <x v="0"/>
    <x v="394"/>
    <x v="45"/>
    <x v="479"/>
    <x v="1"/>
    <x v="2"/>
    <x v="7"/>
    <x v="3135"/>
    <x v="1"/>
    <x v="2"/>
    <x v="3552"/>
  </r>
  <r>
    <x v="1"/>
    <x v="0"/>
    <x v="0"/>
    <x v="70"/>
    <x v="1"/>
    <x v="188"/>
    <x v="1"/>
    <x v="1"/>
    <x v="6"/>
    <x v="3136"/>
    <x v="0"/>
    <x v="0"/>
    <x v="3553"/>
  </r>
  <r>
    <x v="1"/>
    <x v="0"/>
    <x v="0"/>
    <x v="1"/>
    <x v="1"/>
    <x v="3"/>
    <x v="1"/>
    <x v="0"/>
    <x v="5"/>
    <x v="3137"/>
    <x v="2"/>
    <x v="0"/>
    <x v="3554"/>
  </r>
  <r>
    <x v="0"/>
    <x v="0"/>
    <x v="0"/>
    <x v="20"/>
    <x v="15"/>
    <x v="23"/>
    <x v="3"/>
    <x v="1"/>
    <x v="2"/>
    <x v="2468"/>
    <x v="1"/>
    <x v="0"/>
    <x v="3555"/>
  </r>
  <r>
    <x v="1"/>
    <x v="0"/>
    <x v="0"/>
    <x v="10"/>
    <x v="9"/>
    <x v="63"/>
    <x v="3"/>
    <x v="1"/>
    <x v="9"/>
    <x v="3138"/>
    <x v="4"/>
    <x v="2"/>
    <x v="3556"/>
  </r>
  <r>
    <x v="1"/>
    <x v="0"/>
    <x v="0"/>
    <x v="10"/>
    <x v="9"/>
    <x v="63"/>
    <x v="3"/>
    <x v="1"/>
    <x v="8"/>
    <x v="3139"/>
    <x v="4"/>
    <x v="6"/>
    <x v="3557"/>
  </r>
  <r>
    <x v="3"/>
    <x v="2"/>
    <x v="0"/>
    <x v="20"/>
    <x v="15"/>
    <x v="23"/>
    <x v="3"/>
    <x v="1"/>
    <x v="2"/>
    <x v="2026"/>
    <x v="7"/>
    <x v="0"/>
    <x v="2189"/>
  </r>
  <r>
    <x v="3"/>
    <x v="2"/>
    <x v="0"/>
    <x v="20"/>
    <x v="15"/>
    <x v="23"/>
    <x v="3"/>
    <x v="2"/>
    <x v="16"/>
    <x v="3140"/>
    <x v="0"/>
    <x v="2"/>
    <x v="3558"/>
  </r>
  <r>
    <x v="3"/>
    <x v="2"/>
    <x v="0"/>
    <x v="20"/>
    <x v="15"/>
    <x v="23"/>
    <x v="3"/>
    <x v="1"/>
    <x v="10"/>
    <x v="517"/>
    <x v="5"/>
    <x v="0"/>
    <x v="3559"/>
  </r>
  <r>
    <x v="3"/>
    <x v="2"/>
    <x v="0"/>
    <x v="20"/>
    <x v="15"/>
    <x v="23"/>
    <x v="3"/>
    <x v="1"/>
    <x v="10"/>
    <x v="2337"/>
    <x v="3"/>
    <x v="0"/>
    <x v="2551"/>
  </r>
  <r>
    <x v="0"/>
    <x v="0"/>
    <x v="0"/>
    <x v="395"/>
    <x v="34"/>
    <x v="480"/>
    <x v="3"/>
    <x v="1"/>
    <x v="6"/>
    <x v="3141"/>
    <x v="2"/>
    <x v="0"/>
    <x v="3560"/>
  </r>
  <r>
    <x v="0"/>
    <x v="0"/>
    <x v="0"/>
    <x v="395"/>
    <x v="34"/>
    <x v="480"/>
    <x v="3"/>
    <x v="1"/>
    <x v="10"/>
    <x v="1007"/>
    <x v="0"/>
    <x v="0"/>
    <x v="3561"/>
  </r>
  <r>
    <x v="0"/>
    <x v="0"/>
    <x v="0"/>
    <x v="395"/>
    <x v="34"/>
    <x v="480"/>
    <x v="3"/>
    <x v="0"/>
    <x v="5"/>
    <x v="1787"/>
    <x v="0"/>
    <x v="0"/>
    <x v="960"/>
  </r>
  <r>
    <x v="0"/>
    <x v="0"/>
    <x v="0"/>
    <x v="395"/>
    <x v="34"/>
    <x v="480"/>
    <x v="3"/>
    <x v="1"/>
    <x v="8"/>
    <x v="3142"/>
    <x v="0"/>
    <x v="0"/>
    <x v="3562"/>
  </r>
  <r>
    <x v="0"/>
    <x v="0"/>
    <x v="0"/>
    <x v="395"/>
    <x v="34"/>
    <x v="480"/>
    <x v="3"/>
    <x v="0"/>
    <x v="5"/>
    <x v="3143"/>
    <x v="1"/>
    <x v="0"/>
    <x v="3563"/>
  </r>
  <r>
    <x v="0"/>
    <x v="0"/>
    <x v="0"/>
    <x v="395"/>
    <x v="34"/>
    <x v="480"/>
    <x v="3"/>
    <x v="0"/>
    <x v="1"/>
    <x v="3144"/>
    <x v="2"/>
    <x v="0"/>
    <x v="3564"/>
  </r>
  <r>
    <x v="0"/>
    <x v="0"/>
    <x v="0"/>
    <x v="395"/>
    <x v="34"/>
    <x v="480"/>
    <x v="3"/>
    <x v="0"/>
    <x v="3"/>
    <x v="3145"/>
    <x v="7"/>
    <x v="4"/>
    <x v="3565"/>
  </r>
  <r>
    <x v="1"/>
    <x v="0"/>
    <x v="0"/>
    <x v="22"/>
    <x v="10"/>
    <x v="36"/>
    <x v="2"/>
    <x v="1"/>
    <x v="10"/>
    <x v="2913"/>
    <x v="0"/>
    <x v="2"/>
    <x v="3269"/>
  </r>
  <r>
    <x v="0"/>
    <x v="0"/>
    <x v="0"/>
    <x v="102"/>
    <x v="0"/>
    <x v="126"/>
    <x v="0"/>
    <x v="1"/>
    <x v="10"/>
    <x v="2276"/>
    <x v="1"/>
    <x v="0"/>
    <x v="3566"/>
  </r>
  <r>
    <x v="0"/>
    <x v="0"/>
    <x v="0"/>
    <x v="102"/>
    <x v="0"/>
    <x v="126"/>
    <x v="0"/>
    <x v="1"/>
    <x v="6"/>
    <x v="2578"/>
    <x v="0"/>
    <x v="0"/>
    <x v="2860"/>
  </r>
  <r>
    <x v="0"/>
    <x v="0"/>
    <x v="0"/>
    <x v="102"/>
    <x v="0"/>
    <x v="126"/>
    <x v="0"/>
    <x v="1"/>
    <x v="10"/>
    <x v="332"/>
    <x v="0"/>
    <x v="0"/>
    <x v="342"/>
  </r>
  <r>
    <x v="1"/>
    <x v="0"/>
    <x v="0"/>
    <x v="313"/>
    <x v="14"/>
    <x v="390"/>
    <x v="2"/>
    <x v="1"/>
    <x v="8"/>
    <x v="3146"/>
    <x v="1"/>
    <x v="0"/>
    <x v="3567"/>
  </r>
  <r>
    <x v="1"/>
    <x v="0"/>
    <x v="0"/>
    <x v="145"/>
    <x v="15"/>
    <x v="184"/>
    <x v="3"/>
    <x v="1"/>
    <x v="12"/>
    <x v="3147"/>
    <x v="4"/>
    <x v="0"/>
    <x v="3568"/>
  </r>
  <r>
    <x v="1"/>
    <x v="1"/>
    <x v="0"/>
    <x v="1"/>
    <x v="1"/>
    <x v="25"/>
    <x v="1"/>
    <x v="1"/>
    <x v="2"/>
    <x v="354"/>
    <x v="1"/>
    <x v="0"/>
    <x v="2739"/>
  </r>
  <r>
    <x v="2"/>
    <x v="1"/>
    <x v="0"/>
    <x v="8"/>
    <x v="1"/>
    <x v="94"/>
    <x v="1"/>
    <x v="0"/>
    <x v="0"/>
    <x v="3148"/>
    <x v="8"/>
    <x v="11"/>
    <x v="3569"/>
  </r>
  <r>
    <x v="2"/>
    <x v="1"/>
    <x v="0"/>
    <x v="8"/>
    <x v="1"/>
    <x v="94"/>
    <x v="1"/>
    <x v="2"/>
    <x v="15"/>
    <x v="3149"/>
    <x v="0"/>
    <x v="2"/>
    <x v="3570"/>
  </r>
  <r>
    <x v="0"/>
    <x v="0"/>
    <x v="0"/>
    <x v="4"/>
    <x v="4"/>
    <x v="5"/>
    <x v="1"/>
    <x v="1"/>
    <x v="10"/>
    <x v="2428"/>
    <x v="0"/>
    <x v="0"/>
    <x v="2672"/>
  </r>
  <r>
    <x v="0"/>
    <x v="0"/>
    <x v="0"/>
    <x v="4"/>
    <x v="4"/>
    <x v="5"/>
    <x v="1"/>
    <x v="1"/>
    <x v="8"/>
    <x v="2146"/>
    <x v="5"/>
    <x v="2"/>
    <x v="3571"/>
  </r>
  <r>
    <x v="0"/>
    <x v="0"/>
    <x v="0"/>
    <x v="4"/>
    <x v="4"/>
    <x v="5"/>
    <x v="1"/>
    <x v="2"/>
    <x v="15"/>
    <x v="3150"/>
    <x v="2"/>
    <x v="2"/>
    <x v="3572"/>
  </r>
  <r>
    <x v="0"/>
    <x v="0"/>
    <x v="0"/>
    <x v="4"/>
    <x v="4"/>
    <x v="5"/>
    <x v="1"/>
    <x v="1"/>
    <x v="4"/>
    <x v="3151"/>
    <x v="0"/>
    <x v="0"/>
    <x v="3573"/>
  </r>
  <r>
    <x v="0"/>
    <x v="0"/>
    <x v="0"/>
    <x v="4"/>
    <x v="4"/>
    <x v="5"/>
    <x v="1"/>
    <x v="0"/>
    <x v="0"/>
    <x v="3152"/>
    <x v="1"/>
    <x v="0"/>
    <x v="3574"/>
  </r>
  <r>
    <x v="2"/>
    <x v="0"/>
    <x v="0"/>
    <x v="94"/>
    <x v="10"/>
    <x v="116"/>
    <x v="2"/>
    <x v="1"/>
    <x v="8"/>
    <x v="3153"/>
    <x v="0"/>
    <x v="3"/>
    <x v="3575"/>
  </r>
  <r>
    <x v="1"/>
    <x v="1"/>
    <x v="0"/>
    <x v="22"/>
    <x v="10"/>
    <x v="36"/>
    <x v="2"/>
    <x v="0"/>
    <x v="5"/>
    <x v="3154"/>
    <x v="1"/>
    <x v="7"/>
    <x v="3576"/>
  </r>
  <r>
    <x v="1"/>
    <x v="0"/>
    <x v="0"/>
    <x v="37"/>
    <x v="23"/>
    <x v="46"/>
    <x v="2"/>
    <x v="1"/>
    <x v="13"/>
    <x v="1931"/>
    <x v="4"/>
    <x v="0"/>
    <x v="2600"/>
  </r>
  <r>
    <x v="1"/>
    <x v="2"/>
    <x v="0"/>
    <x v="4"/>
    <x v="4"/>
    <x v="5"/>
    <x v="1"/>
    <x v="0"/>
    <x v="1"/>
    <x v="3155"/>
    <x v="7"/>
    <x v="2"/>
    <x v="3577"/>
  </r>
  <r>
    <x v="2"/>
    <x v="1"/>
    <x v="0"/>
    <x v="102"/>
    <x v="14"/>
    <x v="237"/>
    <x v="2"/>
    <x v="1"/>
    <x v="10"/>
    <x v="3156"/>
    <x v="7"/>
    <x v="0"/>
    <x v="3578"/>
  </r>
  <r>
    <x v="1"/>
    <x v="1"/>
    <x v="0"/>
    <x v="61"/>
    <x v="5"/>
    <x v="77"/>
    <x v="2"/>
    <x v="0"/>
    <x v="5"/>
    <x v="3157"/>
    <x v="6"/>
    <x v="7"/>
    <x v="3579"/>
  </r>
  <r>
    <x v="1"/>
    <x v="1"/>
    <x v="0"/>
    <x v="61"/>
    <x v="5"/>
    <x v="77"/>
    <x v="2"/>
    <x v="1"/>
    <x v="8"/>
    <x v="3158"/>
    <x v="6"/>
    <x v="3"/>
    <x v="3580"/>
  </r>
  <r>
    <x v="1"/>
    <x v="1"/>
    <x v="0"/>
    <x v="61"/>
    <x v="5"/>
    <x v="77"/>
    <x v="2"/>
    <x v="1"/>
    <x v="10"/>
    <x v="12"/>
    <x v="1"/>
    <x v="2"/>
    <x v="903"/>
  </r>
  <r>
    <x v="1"/>
    <x v="1"/>
    <x v="0"/>
    <x v="61"/>
    <x v="5"/>
    <x v="77"/>
    <x v="2"/>
    <x v="1"/>
    <x v="10"/>
    <x v="276"/>
    <x v="5"/>
    <x v="2"/>
    <x v="3581"/>
  </r>
  <r>
    <x v="1"/>
    <x v="1"/>
    <x v="0"/>
    <x v="61"/>
    <x v="5"/>
    <x v="77"/>
    <x v="2"/>
    <x v="1"/>
    <x v="8"/>
    <x v="3159"/>
    <x v="7"/>
    <x v="3"/>
    <x v="3582"/>
  </r>
  <r>
    <x v="2"/>
    <x v="2"/>
    <x v="0"/>
    <x v="10"/>
    <x v="9"/>
    <x v="105"/>
    <x v="3"/>
    <x v="1"/>
    <x v="10"/>
    <x v="1366"/>
    <x v="1"/>
    <x v="2"/>
    <x v="1432"/>
  </r>
  <r>
    <x v="2"/>
    <x v="2"/>
    <x v="0"/>
    <x v="10"/>
    <x v="9"/>
    <x v="105"/>
    <x v="3"/>
    <x v="1"/>
    <x v="2"/>
    <x v="3160"/>
    <x v="6"/>
    <x v="2"/>
    <x v="3583"/>
  </r>
  <r>
    <x v="1"/>
    <x v="2"/>
    <x v="0"/>
    <x v="179"/>
    <x v="10"/>
    <x v="228"/>
    <x v="2"/>
    <x v="1"/>
    <x v="8"/>
    <x v="3161"/>
    <x v="4"/>
    <x v="3"/>
    <x v="3584"/>
  </r>
  <r>
    <x v="0"/>
    <x v="1"/>
    <x v="0"/>
    <x v="10"/>
    <x v="9"/>
    <x v="63"/>
    <x v="3"/>
    <x v="1"/>
    <x v="6"/>
    <x v="2541"/>
    <x v="3"/>
    <x v="2"/>
    <x v="3585"/>
  </r>
  <r>
    <x v="2"/>
    <x v="2"/>
    <x v="0"/>
    <x v="4"/>
    <x v="4"/>
    <x v="59"/>
    <x v="1"/>
    <x v="1"/>
    <x v="6"/>
    <x v="3162"/>
    <x v="7"/>
    <x v="0"/>
    <x v="3586"/>
  </r>
  <r>
    <x v="1"/>
    <x v="1"/>
    <x v="0"/>
    <x v="354"/>
    <x v="12"/>
    <x v="436"/>
    <x v="2"/>
    <x v="1"/>
    <x v="10"/>
    <x v="1423"/>
    <x v="0"/>
    <x v="0"/>
    <x v="1500"/>
  </r>
  <r>
    <x v="1"/>
    <x v="2"/>
    <x v="0"/>
    <x v="1"/>
    <x v="1"/>
    <x v="25"/>
    <x v="1"/>
    <x v="1"/>
    <x v="9"/>
    <x v="2836"/>
    <x v="4"/>
    <x v="0"/>
    <x v="3587"/>
  </r>
  <r>
    <x v="1"/>
    <x v="2"/>
    <x v="0"/>
    <x v="1"/>
    <x v="1"/>
    <x v="25"/>
    <x v="1"/>
    <x v="1"/>
    <x v="8"/>
    <x v="3163"/>
    <x v="1"/>
    <x v="2"/>
    <x v="3588"/>
  </r>
  <r>
    <x v="2"/>
    <x v="2"/>
    <x v="0"/>
    <x v="24"/>
    <x v="17"/>
    <x v="28"/>
    <x v="0"/>
    <x v="2"/>
    <x v="7"/>
    <x v="145"/>
    <x v="1"/>
    <x v="0"/>
    <x v="147"/>
  </r>
  <r>
    <x v="2"/>
    <x v="2"/>
    <x v="0"/>
    <x v="24"/>
    <x v="17"/>
    <x v="28"/>
    <x v="0"/>
    <x v="1"/>
    <x v="10"/>
    <x v="3164"/>
    <x v="1"/>
    <x v="0"/>
    <x v="3589"/>
  </r>
  <r>
    <x v="1"/>
    <x v="1"/>
    <x v="0"/>
    <x v="1"/>
    <x v="1"/>
    <x v="1"/>
    <x v="1"/>
    <x v="2"/>
    <x v="11"/>
    <x v="2722"/>
    <x v="1"/>
    <x v="0"/>
    <x v="3044"/>
  </r>
  <r>
    <x v="1"/>
    <x v="2"/>
    <x v="0"/>
    <x v="248"/>
    <x v="39"/>
    <x v="307"/>
    <x v="3"/>
    <x v="1"/>
    <x v="6"/>
    <x v="3165"/>
    <x v="7"/>
    <x v="0"/>
    <x v="3590"/>
  </r>
  <r>
    <x v="1"/>
    <x v="2"/>
    <x v="0"/>
    <x v="248"/>
    <x v="39"/>
    <x v="307"/>
    <x v="3"/>
    <x v="0"/>
    <x v="5"/>
    <x v="603"/>
    <x v="2"/>
    <x v="0"/>
    <x v="616"/>
  </r>
  <r>
    <x v="1"/>
    <x v="2"/>
    <x v="0"/>
    <x v="248"/>
    <x v="39"/>
    <x v="307"/>
    <x v="3"/>
    <x v="0"/>
    <x v="5"/>
    <x v="3166"/>
    <x v="2"/>
    <x v="0"/>
    <x v="3591"/>
  </r>
  <r>
    <x v="0"/>
    <x v="0"/>
    <x v="0"/>
    <x v="54"/>
    <x v="29"/>
    <x v="69"/>
    <x v="3"/>
    <x v="1"/>
    <x v="8"/>
    <x v="3167"/>
    <x v="5"/>
    <x v="0"/>
    <x v="3592"/>
  </r>
  <r>
    <x v="0"/>
    <x v="0"/>
    <x v="0"/>
    <x v="54"/>
    <x v="29"/>
    <x v="69"/>
    <x v="3"/>
    <x v="0"/>
    <x v="1"/>
    <x v="3168"/>
    <x v="4"/>
    <x v="0"/>
    <x v="3593"/>
  </r>
  <r>
    <x v="3"/>
    <x v="1"/>
    <x v="0"/>
    <x v="20"/>
    <x v="15"/>
    <x v="164"/>
    <x v="3"/>
    <x v="0"/>
    <x v="1"/>
    <x v="3169"/>
    <x v="3"/>
    <x v="9"/>
    <x v="3594"/>
  </r>
  <r>
    <x v="3"/>
    <x v="0"/>
    <x v="0"/>
    <x v="121"/>
    <x v="2"/>
    <x v="152"/>
    <x v="0"/>
    <x v="2"/>
    <x v="7"/>
    <x v="3170"/>
    <x v="3"/>
    <x v="2"/>
    <x v="3595"/>
  </r>
  <r>
    <x v="3"/>
    <x v="0"/>
    <x v="0"/>
    <x v="121"/>
    <x v="2"/>
    <x v="152"/>
    <x v="0"/>
    <x v="1"/>
    <x v="6"/>
    <x v="1414"/>
    <x v="0"/>
    <x v="2"/>
    <x v="3596"/>
  </r>
  <r>
    <x v="3"/>
    <x v="0"/>
    <x v="0"/>
    <x v="121"/>
    <x v="2"/>
    <x v="152"/>
    <x v="0"/>
    <x v="2"/>
    <x v="7"/>
    <x v="3171"/>
    <x v="0"/>
    <x v="2"/>
    <x v="3597"/>
  </r>
  <r>
    <x v="2"/>
    <x v="0"/>
    <x v="0"/>
    <x v="210"/>
    <x v="10"/>
    <x v="481"/>
    <x v="2"/>
    <x v="1"/>
    <x v="10"/>
    <x v="922"/>
    <x v="1"/>
    <x v="2"/>
    <x v="961"/>
  </r>
  <r>
    <x v="2"/>
    <x v="0"/>
    <x v="0"/>
    <x v="210"/>
    <x v="10"/>
    <x v="481"/>
    <x v="2"/>
    <x v="1"/>
    <x v="8"/>
    <x v="3172"/>
    <x v="4"/>
    <x v="3"/>
    <x v="3598"/>
  </r>
  <r>
    <x v="2"/>
    <x v="0"/>
    <x v="0"/>
    <x v="210"/>
    <x v="10"/>
    <x v="481"/>
    <x v="2"/>
    <x v="0"/>
    <x v="5"/>
    <x v="3173"/>
    <x v="1"/>
    <x v="7"/>
    <x v="3599"/>
  </r>
  <r>
    <x v="1"/>
    <x v="1"/>
    <x v="0"/>
    <x v="261"/>
    <x v="21"/>
    <x v="324"/>
    <x v="1"/>
    <x v="1"/>
    <x v="8"/>
    <x v="3116"/>
    <x v="0"/>
    <x v="6"/>
    <x v="3600"/>
  </r>
  <r>
    <x v="2"/>
    <x v="1"/>
    <x v="0"/>
    <x v="4"/>
    <x v="4"/>
    <x v="5"/>
    <x v="1"/>
    <x v="0"/>
    <x v="1"/>
    <x v="3174"/>
    <x v="0"/>
    <x v="2"/>
    <x v="3601"/>
  </r>
  <r>
    <x v="0"/>
    <x v="1"/>
    <x v="0"/>
    <x v="20"/>
    <x v="15"/>
    <x v="45"/>
    <x v="3"/>
    <x v="1"/>
    <x v="12"/>
    <x v="3175"/>
    <x v="0"/>
    <x v="0"/>
    <x v="3602"/>
  </r>
  <r>
    <x v="0"/>
    <x v="1"/>
    <x v="0"/>
    <x v="54"/>
    <x v="29"/>
    <x v="69"/>
    <x v="3"/>
    <x v="1"/>
    <x v="2"/>
    <x v="1192"/>
    <x v="2"/>
    <x v="0"/>
    <x v="1240"/>
  </r>
  <r>
    <x v="1"/>
    <x v="0"/>
    <x v="0"/>
    <x v="278"/>
    <x v="11"/>
    <x v="349"/>
    <x v="2"/>
    <x v="2"/>
    <x v="11"/>
    <x v="1458"/>
    <x v="4"/>
    <x v="0"/>
    <x v="1540"/>
  </r>
  <r>
    <x v="1"/>
    <x v="0"/>
    <x v="0"/>
    <x v="38"/>
    <x v="32"/>
    <x v="112"/>
    <x v="0"/>
    <x v="1"/>
    <x v="9"/>
    <x v="3176"/>
    <x v="7"/>
    <x v="0"/>
    <x v="3603"/>
  </r>
  <r>
    <x v="1"/>
    <x v="0"/>
    <x v="0"/>
    <x v="10"/>
    <x v="9"/>
    <x v="105"/>
    <x v="3"/>
    <x v="1"/>
    <x v="8"/>
    <x v="3177"/>
    <x v="1"/>
    <x v="6"/>
    <x v="3604"/>
  </r>
  <r>
    <x v="1"/>
    <x v="0"/>
    <x v="0"/>
    <x v="12"/>
    <x v="5"/>
    <x v="66"/>
    <x v="2"/>
    <x v="0"/>
    <x v="3"/>
    <x v="3178"/>
    <x v="8"/>
    <x v="4"/>
    <x v="3605"/>
  </r>
  <r>
    <x v="1"/>
    <x v="0"/>
    <x v="0"/>
    <x v="12"/>
    <x v="5"/>
    <x v="66"/>
    <x v="2"/>
    <x v="1"/>
    <x v="8"/>
    <x v="2940"/>
    <x v="1"/>
    <x v="3"/>
    <x v="3300"/>
  </r>
  <r>
    <x v="1"/>
    <x v="0"/>
    <x v="0"/>
    <x v="12"/>
    <x v="5"/>
    <x v="66"/>
    <x v="2"/>
    <x v="0"/>
    <x v="0"/>
    <x v="1984"/>
    <x v="3"/>
    <x v="8"/>
    <x v="2141"/>
  </r>
  <r>
    <x v="1"/>
    <x v="0"/>
    <x v="0"/>
    <x v="12"/>
    <x v="5"/>
    <x v="66"/>
    <x v="2"/>
    <x v="1"/>
    <x v="8"/>
    <x v="3179"/>
    <x v="1"/>
    <x v="3"/>
    <x v="3606"/>
  </r>
  <r>
    <x v="1"/>
    <x v="0"/>
    <x v="0"/>
    <x v="12"/>
    <x v="5"/>
    <x v="66"/>
    <x v="2"/>
    <x v="2"/>
    <x v="11"/>
    <x v="1363"/>
    <x v="2"/>
    <x v="2"/>
    <x v="3607"/>
  </r>
  <r>
    <x v="0"/>
    <x v="0"/>
    <x v="0"/>
    <x v="4"/>
    <x v="4"/>
    <x v="60"/>
    <x v="1"/>
    <x v="0"/>
    <x v="3"/>
    <x v="3180"/>
    <x v="4"/>
    <x v="0"/>
    <x v="3608"/>
  </r>
  <r>
    <x v="1"/>
    <x v="1"/>
    <x v="0"/>
    <x v="25"/>
    <x v="18"/>
    <x v="279"/>
    <x v="0"/>
    <x v="0"/>
    <x v="5"/>
    <x v="3181"/>
    <x v="10"/>
    <x v="2"/>
    <x v="3609"/>
  </r>
  <r>
    <x v="0"/>
    <x v="1"/>
    <x v="0"/>
    <x v="248"/>
    <x v="39"/>
    <x v="307"/>
    <x v="3"/>
    <x v="0"/>
    <x v="5"/>
    <x v="3182"/>
    <x v="4"/>
    <x v="0"/>
    <x v="3610"/>
  </r>
  <r>
    <x v="3"/>
    <x v="0"/>
    <x v="0"/>
    <x v="208"/>
    <x v="7"/>
    <x v="407"/>
    <x v="1"/>
    <x v="2"/>
    <x v="7"/>
    <x v="329"/>
    <x v="6"/>
    <x v="2"/>
    <x v="3611"/>
  </r>
  <r>
    <x v="3"/>
    <x v="0"/>
    <x v="0"/>
    <x v="208"/>
    <x v="7"/>
    <x v="407"/>
    <x v="1"/>
    <x v="1"/>
    <x v="6"/>
    <x v="2416"/>
    <x v="7"/>
    <x v="0"/>
    <x v="2658"/>
  </r>
  <r>
    <x v="1"/>
    <x v="1"/>
    <x v="0"/>
    <x v="4"/>
    <x v="4"/>
    <x v="59"/>
    <x v="1"/>
    <x v="1"/>
    <x v="8"/>
    <x v="3183"/>
    <x v="7"/>
    <x v="2"/>
    <x v="3612"/>
  </r>
  <r>
    <x v="1"/>
    <x v="1"/>
    <x v="0"/>
    <x v="61"/>
    <x v="5"/>
    <x v="77"/>
    <x v="2"/>
    <x v="1"/>
    <x v="9"/>
    <x v="3184"/>
    <x v="0"/>
    <x v="3"/>
    <x v="3613"/>
  </r>
  <r>
    <x v="1"/>
    <x v="2"/>
    <x v="0"/>
    <x v="4"/>
    <x v="4"/>
    <x v="59"/>
    <x v="1"/>
    <x v="1"/>
    <x v="4"/>
    <x v="2105"/>
    <x v="0"/>
    <x v="0"/>
    <x v="2278"/>
  </r>
  <r>
    <x v="1"/>
    <x v="1"/>
    <x v="0"/>
    <x v="80"/>
    <x v="30"/>
    <x v="100"/>
    <x v="3"/>
    <x v="2"/>
    <x v="15"/>
    <x v="3185"/>
    <x v="3"/>
    <x v="0"/>
    <x v="3614"/>
  </r>
  <r>
    <x v="1"/>
    <x v="1"/>
    <x v="0"/>
    <x v="80"/>
    <x v="30"/>
    <x v="100"/>
    <x v="3"/>
    <x v="0"/>
    <x v="5"/>
    <x v="739"/>
    <x v="0"/>
    <x v="0"/>
    <x v="3615"/>
  </r>
  <r>
    <x v="1"/>
    <x v="1"/>
    <x v="0"/>
    <x v="80"/>
    <x v="30"/>
    <x v="100"/>
    <x v="3"/>
    <x v="1"/>
    <x v="8"/>
    <x v="3186"/>
    <x v="2"/>
    <x v="0"/>
    <x v="3616"/>
  </r>
  <r>
    <x v="1"/>
    <x v="2"/>
    <x v="0"/>
    <x v="20"/>
    <x v="15"/>
    <x v="164"/>
    <x v="3"/>
    <x v="1"/>
    <x v="10"/>
    <x v="710"/>
    <x v="0"/>
    <x v="0"/>
    <x v="829"/>
  </r>
  <r>
    <x v="1"/>
    <x v="2"/>
    <x v="0"/>
    <x v="20"/>
    <x v="15"/>
    <x v="164"/>
    <x v="3"/>
    <x v="0"/>
    <x v="1"/>
    <x v="3187"/>
    <x v="0"/>
    <x v="9"/>
    <x v="3617"/>
  </r>
  <r>
    <x v="2"/>
    <x v="0"/>
    <x v="0"/>
    <x v="245"/>
    <x v="14"/>
    <x v="303"/>
    <x v="2"/>
    <x v="1"/>
    <x v="2"/>
    <x v="1163"/>
    <x v="7"/>
    <x v="0"/>
    <x v="1210"/>
  </r>
  <r>
    <x v="2"/>
    <x v="0"/>
    <x v="0"/>
    <x v="245"/>
    <x v="14"/>
    <x v="303"/>
    <x v="2"/>
    <x v="1"/>
    <x v="8"/>
    <x v="3188"/>
    <x v="1"/>
    <x v="0"/>
    <x v="3618"/>
  </r>
  <r>
    <x v="0"/>
    <x v="1"/>
    <x v="0"/>
    <x v="396"/>
    <x v="5"/>
    <x v="482"/>
    <x v="2"/>
    <x v="0"/>
    <x v="0"/>
    <x v="3189"/>
    <x v="0"/>
    <x v="8"/>
    <x v="3619"/>
  </r>
  <r>
    <x v="0"/>
    <x v="1"/>
    <x v="0"/>
    <x v="396"/>
    <x v="5"/>
    <x v="482"/>
    <x v="2"/>
    <x v="1"/>
    <x v="2"/>
    <x v="3190"/>
    <x v="0"/>
    <x v="2"/>
    <x v="3620"/>
  </r>
  <r>
    <x v="0"/>
    <x v="1"/>
    <x v="0"/>
    <x v="396"/>
    <x v="5"/>
    <x v="482"/>
    <x v="2"/>
    <x v="2"/>
    <x v="16"/>
    <x v="2838"/>
    <x v="7"/>
    <x v="2"/>
    <x v="3176"/>
  </r>
  <r>
    <x v="1"/>
    <x v="2"/>
    <x v="0"/>
    <x v="316"/>
    <x v="18"/>
    <x v="394"/>
    <x v="0"/>
    <x v="1"/>
    <x v="4"/>
    <x v="1445"/>
    <x v="7"/>
    <x v="2"/>
    <x v="2515"/>
  </r>
  <r>
    <x v="1"/>
    <x v="1"/>
    <x v="0"/>
    <x v="12"/>
    <x v="5"/>
    <x v="14"/>
    <x v="2"/>
    <x v="1"/>
    <x v="8"/>
    <x v="1781"/>
    <x v="2"/>
    <x v="3"/>
    <x v="3621"/>
  </r>
  <r>
    <x v="1"/>
    <x v="1"/>
    <x v="0"/>
    <x v="12"/>
    <x v="5"/>
    <x v="14"/>
    <x v="2"/>
    <x v="1"/>
    <x v="10"/>
    <x v="3191"/>
    <x v="1"/>
    <x v="2"/>
    <x v="3622"/>
  </r>
  <r>
    <x v="0"/>
    <x v="2"/>
    <x v="0"/>
    <x v="1"/>
    <x v="1"/>
    <x v="25"/>
    <x v="1"/>
    <x v="1"/>
    <x v="6"/>
    <x v="946"/>
    <x v="0"/>
    <x v="0"/>
    <x v="3206"/>
  </r>
  <r>
    <x v="0"/>
    <x v="2"/>
    <x v="0"/>
    <x v="1"/>
    <x v="1"/>
    <x v="25"/>
    <x v="1"/>
    <x v="0"/>
    <x v="3"/>
    <x v="3192"/>
    <x v="6"/>
    <x v="2"/>
    <x v="3623"/>
  </r>
  <r>
    <x v="0"/>
    <x v="2"/>
    <x v="0"/>
    <x v="1"/>
    <x v="1"/>
    <x v="25"/>
    <x v="1"/>
    <x v="1"/>
    <x v="9"/>
    <x v="3193"/>
    <x v="7"/>
    <x v="0"/>
    <x v="3624"/>
  </r>
  <r>
    <x v="1"/>
    <x v="0"/>
    <x v="0"/>
    <x v="10"/>
    <x v="9"/>
    <x v="11"/>
    <x v="3"/>
    <x v="2"/>
    <x v="7"/>
    <x v="3194"/>
    <x v="1"/>
    <x v="10"/>
    <x v="3625"/>
  </r>
  <r>
    <x v="1"/>
    <x v="1"/>
    <x v="0"/>
    <x v="252"/>
    <x v="21"/>
    <x v="312"/>
    <x v="1"/>
    <x v="0"/>
    <x v="3"/>
    <x v="237"/>
    <x v="2"/>
    <x v="5"/>
    <x v="239"/>
  </r>
  <r>
    <x v="1"/>
    <x v="0"/>
    <x v="0"/>
    <x v="397"/>
    <x v="1"/>
    <x v="483"/>
    <x v="1"/>
    <x v="0"/>
    <x v="5"/>
    <x v="3195"/>
    <x v="1"/>
    <x v="0"/>
    <x v="3626"/>
  </r>
  <r>
    <x v="1"/>
    <x v="1"/>
    <x v="0"/>
    <x v="1"/>
    <x v="1"/>
    <x v="3"/>
    <x v="1"/>
    <x v="1"/>
    <x v="4"/>
    <x v="3196"/>
    <x v="4"/>
    <x v="0"/>
    <x v="3627"/>
  </r>
  <r>
    <x v="0"/>
    <x v="0"/>
    <x v="0"/>
    <x v="315"/>
    <x v="2"/>
    <x v="393"/>
    <x v="0"/>
    <x v="2"/>
    <x v="7"/>
    <x v="3197"/>
    <x v="11"/>
    <x v="2"/>
    <x v="3628"/>
  </r>
  <r>
    <x v="0"/>
    <x v="0"/>
    <x v="0"/>
    <x v="315"/>
    <x v="2"/>
    <x v="393"/>
    <x v="0"/>
    <x v="1"/>
    <x v="10"/>
    <x v="1967"/>
    <x v="0"/>
    <x v="2"/>
    <x v="2121"/>
  </r>
  <r>
    <x v="0"/>
    <x v="0"/>
    <x v="0"/>
    <x v="315"/>
    <x v="2"/>
    <x v="393"/>
    <x v="0"/>
    <x v="1"/>
    <x v="9"/>
    <x v="3198"/>
    <x v="5"/>
    <x v="2"/>
    <x v="3629"/>
  </r>
  <r>
    <x v="0"/>
    <x v="0"/>
    <x v="0"/>
    <x v="315"/>
    <x v="2"/>
    <x v="393"/>
    <x v="0"/>
    <x v="0"/>
    <x v="5"/>
    <x v="3199"/>
    <x v="0"/>
    <x v="2"/>
    <x v="3630"/>
  </r>
  <r>
    <x v="0"/>
    <x v="0"/>
    <x v="0"/>
    <x v="315"/>
    <x v="2"/>
    <x v="393"/>
    <x v="0"/>
    <x v="1"/>
    <x v="10"/>
    <x v="521"/>
    <x v="2"/>
    <x v="2"/>
    <x v="3631"/>
  </r>
  <r>
    <x v="0"/>
    <x v="2"/>
    <x v="0"/>
    <x v="80"/>
    <x v="24"/>
    <x v="345"/>
    <x v="3"/>
    <x v="1"/>
    <x v="6"/>
    <x v="2893"/>
    <x v="7"/>
    <x v="2"/>
    <x v="3245"/>
  </r>
  <r>
    <x v="3"/>
    <x v="0"/>
    <x v="0"/>
    <x v="398"/>
    <x v="5"/>
    <x v="484"/>
    <x v="2"/>
    <x v="1"/>
    <x v="12"/>
    <x v="3200"/>
    <x v="3"/>
    <x v="2"/>
    <x v="3632"/>
  </r>
  <r>
    <x v="0"/>
    <x v="0"/>
    <x v="0"/>
    <x v="4"/>
    <x v="4"/>
    <x v="59"/>
    <x v="1"/>
    <x v="0"/>
    <x v="5"/>
    <x v="3201"/>
    <x v="4"/>
    <x v="0"/>
    <x v="3633"/>
  </r>
  <r>
    <x v="0"/>
    <x v="0"/>
    <x v="0"/>
    <x v="4"/>
    <x v="4"/>
    <x v="59"/>
    <x v="1"/>
    <x v="2"/>
    <x v="7"/>
    <x v="3202"/>
    <x v="2"/>
    <x v="2"/>
    <x v="3634"/>
  </r>
  <r>
    <x v="3"/>
    <x v="1"/>
    <x v="0"/>
    <x v="1"/>
    <x v="1"/>
    <x v="3"/>
    <x v="1"/>
    <x v="1"/>
    <x v="8"/>
    <x v="3203"/>
    <x v="1"/>
    <x v="2"/>
    <x v="3635"/>
  </r>
  <r>
    <x v="3"/>
    <x v="1"/>
    <x v="0"/>
    <x v="1"/>
    <x v="1"/>
    <x v="3"/>
    <x v="1"/>
    <x v="1"/>
    <x v="8"/>
    <x v="2939"/>
    <x v="0"/>
    <x v="2"/>
    <x v="3636"/>
  </r>
  <r>
    <x v="1"/>
    <x v="0"/>
    <x v="0"/>
    <x v="1"/>
    <x v="1"/>
    <x v="62"/>
    <x v="1"/>
    <x v="2"/>
    <x v="7"/>
    <x v="3204"/>
    <x v="3"/>
    <x v="2"/>
    <x v="3637"/>
  </r>
  <r>
    <x v="1"/>
    <x v="0"/>
    <x v="0"/>
    <x v="1"/>
    <x v="1"/>
    <x v="62"/>
    <x v="1"/>
    <x v="0"/>
    <x v="3"/>
    <x v="3205"/>
    <x v="4"/>
    <x v="2"/>
    <x v="3638"/>
  </r>
  <r>
    <x v="1"/>
    <x v="0"/>
    <x v="0"/>
    <x v="1"/>
    <x v="1"/>
    <x v="62"/>
    <x v="1"/>
    <x v="1"/>
    <x v="8"/>
    <x v="1441"/>
    <x v="1"/>
    <x v="2"/>
    <x v="3639"/>
  </r>
  <r>
    <x v="1"/>
    <x v="0"/>
    <x v="0"/>
    <x v="1"/>
    <x v="1"/>
    <x v="62"/>
    <x v="1"/>
    <x v="1"/>
    <x v="10"/>
    <x v="537"/>
    <x v="1"/>
    <x v="0"/>
    <x v="551"/>
  </r>
  <r>
    <x v="1"/>
    <x v="0"/>
    <x v="0"/>
    <x v="1"/>
    <x v="1"/>
    <x v="62"/>
    <x v="1"/>
    <x v="2"/>
    <x v="15"/>
    <x v="3206"/>
    <x v="4"/>
    <x v="2"/>
    <x v="3640"/>
  </r>
  <r>
    <x v="1"/>
    <x v="1"/>
    <x v="0"/>
    <x v="85"/>
    <x v="15"/>
    <x v="254"/>
    <x v="3"/>
    <x v="1"/>
    <x v="9"/>
    <x v="3207"/>
    <x v="0"/>
    <x v="0"/>
    <x v="3641"/>
  </r>
  <r>
    <x v="1"/>
    <x v="0"/>
    <x v="0"/>
    <x v="1"/>
    <x v="1"/>
    <x v="62"/>
    <x v="1"/>
    <x v="1"/>
    <x v="6"/>
    <x v="3208"/>
    <x v="0"/>
    <x v="0"/>
    <x v="3642"/>
  </r>
  <r>
    <x v="1"/>
    <x v="0"/>
    <x v="0"/>
    <x v="1"/>
    <x v="1"/>
    <x v="62"/>
    <x v="1"/>
    <x v="1"/>
    <x v="8"/>
    <x v="1279"/>
    <x v="1"/>
    <x v="2"/>
    <x v="1511"/>
  </r>
  <r>
    <x v="1"/>
    <x v="0"/>
    <x v="0"/>
    <x v="1"/>
    <x v="1"/>
    <x v="62"/>
    <x v="1"/>
    <x v="1"/>
    <x v="4"/>
    <x v="3209"/>
    <x v="1"/>
    <x v="0"/>
    <x v="3643"/>
  </r>
  <r>
    <x v="1"/>
    <x v="0"/>
    <x v="0"/>
    <x v="8"/>
    <x v="1"/>
    <x v="94"/>
    <x v="1"/>
    <x v="1"/>
    <x v="12"/>
    <x v="3210"/>
    <x v="0"/>
    <x v="0"/>
    <x v="3644"/>
  </r>
  <r>
    <x v="1"/>
    <x v="0"/>
    <x v="0"/>
    <x v="102"/>
    <x v="17"/>
    <x v="195"/>
    <x v="0"/>
    <x v="0"/>
    <x v="5"/>
    <x v="3211"/>
    <x v="5"/>
    <x v="0"/>
    <x v="3645"/>
  </r>
  <r>
    <x v="0"/>
    <x v="0"/>
    <x v="0"/>
    <x v="305"/>
    <x v="27"/>
    <x v="382"/>
    <x v="1"/>
    <x v="2"/>
    <x v="7"/>
    <x v="112"/>
    <x v="1"/>
    <x v="2"/>
    <x v="3646"/>
  </r>
  <r>
    <x v="0"/>
    <x v="0"/>
    <x v="0"/>
    <x v="305"/>
    <x v="27"/>
    <x v="382"/>
    <x v="1"/>
    <x v="1"/>
    <x v="4"/>
    <x v="3212"/>
    <x v="7"/>
    <x v="0"/>
    <x v="3647"/>
  </r>
  <r>
    <x v="1"/>
    <x v="0"/>
    <x v="0"/>
    <x v="59"/>
    <x v="24"/>
    <x v="75"/>
    <x v="3"/>
    <x v="1"/>
    <x v="8"/>
    <x v="475"/>
    <x v="0"/>
    <x v="6"/>
    <x v="489"/>
  </r>
  <r>
    <x v="1"/>
    <x v="0"/>
    <x v="0"/>
    <x v="59"/>
    <x v="24"/>
    <x v="75"/>
    <x v="3"/>
    <x v="2"/>
    <x v="7"/>
    <x v="3213"/>
    <x v="1"/>
    <x v="10"/>
    <x v="3648"/>
  </r>
  <r>
    <x v="1"/>
    <x v="0"/>
    <x v="0"/>
    <x v="59"/>
    <x v="24"/>
    <x v="75"/>
    <x v="3"/>
    <x v="1"/>
    <x v="8"/>
    <x v="2594"/>
    <x v="0"/>
    <x v="6"/>
    <x v="3649"/>
  </r>
  <r>
    <x v="1"/>
    <x v="0"/>
    <x v="0"/>
    <x v="59"/>
    <x v="24"/>
    <x v="75"/>
    <x v="3"/>
    <x v="1"/>
    <x v="6"/>
    <x v="642"/>
    <x v="1"/>
    <x v="2"/>
    <x v="3650"/>
  </r>
  <r>
    <x v="1"/>
    <x v="0"/>
    <x v="0"/>
    <x v="59"/>
    <x v="24"/>
    <x v="75"/>
    <x v="3"/>
    <x v="2"/>
    <x v="11"/>
    <x v="973"/>
    <x v="1"/>
    <x v="2"/>
    <x v="3651"/>
  </r>
  <r>
    <x v="2"/>
    <x v="1"/>
    <x v="0"/>
    <x v="135"/>
    <x v="30"/>
    <x v="170"/>
    <x v="3"/>
    <x v="1"/>
    <x v="6"/>
    <x v="3214"/>
    <x v="1"/>
    <x v="0"/>
    <x v="3652"/>
  </r>
  <r>
    <x v="2"/>
    <x v="1"/>
    <x v="0"/>
    <x v="135"/>
    <x v="30"/>
    <x v="170"/>
    <x v="3"/>
    <x v="1"/>
    <x v="10"/>
    <x v="3215"/>
    <x v="2"/>
    <x v="0"/>
    <x v="3653"/>
  </r>
  <r>
    <x v="1"/>
    <x v="0"/>
    <x v="0"/>
    <x v="20"/>
    <x v="15"/>
    <x v="164"/>
    <x v="3"/>
    <x v="1"/>
    <x v="10"/>
    <x v="3216"/>
    <x v="6"/>
    <x v="0"/>
    <x v="3654"/>
  </r>
  <r>
    <x v="1"/>
    <x v="0"/>
    <x v="0"/>
    <x v="146"/>
    <x v="2"/>
    <x v="186"/>
    <x v="0"/>
    <x v="1"/>
    <x v="10"/>
    <x v="12"/>
    <x v="1"/>
    <x v="2"/>
    <x v="12"/>
  </r>
  <r>
    <x v="1"/>
    <x v="0"/>
    <x v="0"/>
    <x v="146"/>
    <x v="2"/>
    <x v="186"/>
    <x v="0"/>
    <x v="1"/>
    <x v="9"/>
    <x v="1411"/>
    <x v="2"/>
    <x v="2"/>
    <x v="3655"/>
  </r>
  <r>
    <x v="1"/>
    <x v="0"/>
    <x v="0"/>
    <x v="252"/>
    <x v="4"/>
    <x v="485"/>
    <x v="1"/>
    <x v="2"/>
    <x v="11"/>
    <x v="86"/>
    <x v="7"/>
    <x v="0"/>
    <x v="86"/>
  </r>
  <r>
    <x v="1"/>
    <x v="0"/>
    <x v="0"/>
    <x v="252"/>
    <x v="4"/>
    <x v="485"/>
    <x v="1"/>
    <x v="1"/>
    <x v="8"/>
    <x v="988"/>
    <x v="2"/>
    <x v="2"/>
    <x v="3656"/>
  </r>
  <r>
    <x v="1"/>
    <x v="0"/>
    <x v="0"/>
    <x v="399"/>
    <x v="2"/>
    <x v="486"/>
    <x v="0"/>
    <x v="2"/>
    <x v="11"/>
    <x v="3217"/>
    <x v="5"/>
    <x v="2"/>
    <x v="3657"/>
  </r>
  <r>
    <x v="1"/>
    <x v="0"/>
    <x v="0"/>
    <x v="399"/>
    <x v="2"/>
    <x v="486"/>
    <x v="0"/>
    <x v="1"/>
    <x v="12"/>
    <x v="3218"/>
    <x v="0"/>
    <x v="2"/>
    <x v="3658"/>
  </r>
  <r>
    <x v="1"/>
    <x v="0"/>
    <x v="0"/>
    <x v="400"/>
    <x v="16"/>
    <x v="487"/>
    <x v="1"/>
    <x v="1"/>
    <x v="12"/>
    <x v="1054"/>
    <x v="7"/>
    <x v="2"/>
    <x v="2709"/>
  </r>
  <r>
    <x v="1"/>
    <x v="0"/>
    <x v="0"/>
    <x v="400"/>
    <x v="16"/>
    <x v="487"/>
    <x v="1"/>
    <x v="0"/>
    <x v="5"/>
    <x v="322"/>
    <x v="0"/>
    <x v="2"/>
    <x v="2567"/>
  </r>
  <r>
    <x v="1"/>
    <x v="2"/>
    <x v="0"/>
    <x v="1"/>
    <x v="1"/>
    <x v="13"/>
    <x v="1"/>
    <x v="2"/>
    <x v="11"/>
    <x v="3219"/>
    <x v="1"/>
    <x v="0"/>
    <x v="3659"/>
  </r>
  <r>
    <x v="1"/>
    <x v="2"/>
    <x v="0"/>
    <x v="1"/>
    <x v="1"/>
    <x v="13"/>
    <x v="1"/>
    <x v="1"/>
    <x v="10"/>
    <x v="3220"/>
    <x v="1"/>
    <x v="0"/>
    <x v="3660"/>
  </r>
  <r>
    <x v="1"/>
    <x v="0"/>
    <x v="0"/>
    <x v="47"/>
    <x v="18"/>
    <x v="78"/>
    <x v="0"/>
    <x v="1"/>
    <x v="10"/>
    <x v="1170"/>
    <x v="7"/>
    <x v="2"/>
    <x v="1653"/>
  </r>
  <r>
    <x v="3"/>
    <x v="0"/>
    <x v="0"/>
    <x v="401"/>
    <x v="14"/>
    <x v="488"/>
    <x v="2"/>
    <x v="1"/>
    <x v="6"/>
    <x v="1347"/>
    <x v="0"/>
    <x v="0"/>
    <x v="1410"/>
  </r>
  <r>
    <x v="1"/>
    <x v="0"/>
    <x v="0"/>
    <x v="81"/>
    <x v="17"/>
    <x v="101"/>
    <x v="0"/>
    <x v="1"/>
    <x v="4"/>
    <x v="2521"/>
    <x v="1"/>
    <x v="0"/>
    <x v="2781"/>
  </r>
  <r>
    <x v="2"/>
    <x v="0"/>
    <x v="0"/>
    <x v="8"/>
    <x v="1"/>
    <x v="94"/>
    <x v="1"/>
    <x v="1"/>
    <x v="8"/>
    <x v="2911"/>
    <x v="5"/>
    <x v="2"/>
    <x v="3661"/>
  </r>
  <r>
    <x v="2"/>
    <x v="0"/>
    <x v="0"/>
    <x v="8"/>
    <x v="1"/>
    <x v="94"/>
    <x v="1"/>
    <x v="2"/>
    <x v="7"/>
    <x v="3221"/>
    <x v="5"/>
    <x v="2"/>
    <x v="3662"/>
  </r>
  <r>
    <x v="2"/>
    <x v="0"/>
    <x v="0"/>
    <x v="8"/>
    <x v="1"/>
    <x v="94"/>
    <x v="1"/>
    <x v="2"/>
    <x v="11"/>
    <x v="3222"/>
    <x v="0"/>
    <x v="0"/>
    <x v="3663"/>
  </r>
  <r>
    <x v="2"/>
    <x v="0"/>
    <x v="0"/>
    <x v="8"/>
    <x v="1"/>
    <x v="94"/>
    <x v="1"/>
    <x v="2"/>
    <x v="11"/>
    <x v="1743"/>
    <x v="4"/>
    <x v="0"/>
    <x v="3664"/>
  </r>
  <r>
    <x v="1"/>
    <x v="0"/>
    <x v="0"/>
    <x v="106"/>
    <x v="15"/>
    <x v="131"/>
    <x v="3"/>
    <x v="0"/>
    <x v="1"/>
    <x v="3223"/>
    <x v="0"/>
    <x v="9"/>
    <x v="3665"/>
  </r>
  <r>
    <x v="1"/>
    <x v="0"/>
    <x v="0"/>
    <x v="106"/>
    <x v="15"/>
    <x v="131"/>
    <x v="3"/>
    <x v="0"/>
    <x v="5"/>
    <x v="3224"/>
    <x v="1"/>
    <x v="0"/>
    <x v="3666"/>
  </r>
  <r>
    <x v="0"/>
    <x v="0"/>
    <x v="0"/>
    <x v="123"/>
    <x v="16"/>
    <x v="154"/>
    <x v="1"/>
    <x v="1"/>
    <x v="8"/>
    <x v="318"/>
    <x v="0"/>
    <x v="6"/>
    <x v="3667"/>
  </r>
  <r>
    <x v="0"/>
    <x v="0"/>
    <x v="0"/>
    <x v="123"/>
    <x v="16"/>
    <x v="154"/>
    <x v="1"/>
    <x v="1"/>
    <x v="4"/>
    <x v="3225"/>
    <x v="8"/>
    <x v="2"/>
    <x v="3668"/>
  </r>
  <r>
    <x v="1"/>
    <x v="0"/>
    <x v="0"/>
    <x v="152"/>
    <x v="24"/>
    <x v="402"/>
    <x v="3"/>
    <x v="1"/>
    <x v="4"/>
    <x v="506"/>
    <x v="0"/>
    <x v="2"/>
    <x v="522"/>
  </r>
  <r>
    <x v="1"/>
    <x v="0"/>
    <x v="0"/>
    <x v="152"/>
    <x v="24"/>
    <x v="402"/>
    <x v="3"/>
    <x v="2"/>
    <x v="11"/>
    <x v="3226"/>
    <x v="0"/>
    <x v="2"/>
    <x v="3669"/>
  </r>
  <r>
    <x v="0"/>
    <x v="0"/>
    <x v="0"/>
    <x v="280"/>
    <x v="1"/>
    <x v="351"/>
    <x v="1"/>
    <x v="2"/>
    <x v="7"/>
    <x v="3044"/>
    <x v="4"/>
    <x v="2"/>
    <x v="3431"/>
  </r>
  <r>
    <x v="0"/>
    <x v="0"/>
    <x v="0"/>
    <x v="280"/>
    <x v="1"/>
    <x v="351"/>
    <x v="1"/>
    <x v="1"/>
    <x v="10"/>
    <x v="91"/>
    <x v="0"/>
    <x v="0"/>
    <x v="91"/>
  </r>
  <r>
    <x v="0"/>
    <x v="1"/>
    <x v="0"/>
    <x v="153"/>
    <x v="3"/>
    <x v="196"/>
    <x v="0"/>
    <x v="1"/>
    <x v="8"/>
    <x v="2927"/>
    <x v="8"/>
    <x v="6"/>
    <x v="3670"/>
  </r>
  <r>
    <x v="0"/>
    <x v="0"/>
    <x v="0"/>
    <x v="300"/>
    <x v="18"/>
    <x v="377"/>
    <x v="0"/>
    <x v="1"/>
    <x v="8"/>
    <x v="3227"/>
    <x v="3"/>
    <x v="6"/>
    <x v="3671"/>
  </r>
  <r>
    <x v="0"/>
    <x v="0"/>
    <x v="0"/>
    <x v="300"/>
    <x v="18"/>
    <x v="377"/>
    <x v="0"/>
    <x v="1"/>
    <x v="6"/>
    <x v="3228"/>
    <x v="4"/>
    <x v="2"/>
    <x v="3672"/>
  </r>
  <r>
    <x v="3"/>
    <x v="0"/>
    <x v="0"/>
    <x v="34"/>
    <x v="10"/>
    <x v="173"/>
    <x v="2"/>
    <x v="1"/>
    <x v="10"/>
    <x v="559"/>
    <x v="0"/>
    <x v="2"/>
    <x v="572"/>
  </r>
  <r>
    <x v="3"/>
    <x v="0"/>
    <x v="0"/>
    <x v="34"/>
    <x v="10"/>
    <x v="173"/>
    <x v="2"/>
    <x v="0"/>
    <x v="5"/>
    <x v="3229"/>
    <x v="7"/>
    <x v="7"/>
    <x v="3673"/>
  </r>
  <r>
    <x v="3"/>
    <x v="0"/>
    <x v="0"/>
    <x v="34"/>
    <x v="10"/>
    <x v="173"/>
    <x v="2"/>
    <x v="0"/>
    <x v="1"/>
    <x v="3230"/>
    <x v="0"/>
    <x v="4"/>
    <x v="3674"/>
  </r>
  <r>
    <x v="2"/>
    <x v="1"/>
    <x v="0"/>
    <x v="99"/>
    <x v="34"/>
    <x v="122"/>
    <x v="3"/>
    <x v="1"/>
    <x v="10"/>
    <x v="1359"/>
    <x v="0"/>
    <x v="0"/>
    <x v="1422"/>
  </r>
  <r>
    <x v="0"/>
    <x v="0"/>
    <x v="0"/>
    <x v="240"/>
    <x v="28"/>
    <x v="298"/>
    <x v="0"/>
    <x v="2"/>
    <x v="7"/>
    <x v="2421"/>
    <x v="1"/>
    <x v="0"/>
    <x v="3675"/>
  </r>
  <r>
    <x v="0"/>
    <x v="0"/>
    <x v="0"/>
    <x v="402"/>
    <x v="46"/>
    <x v="489"/>
    <x v="2"/>
    <x v="1"/>
    <x v="6"/>
    <x v="3231"/>
    <x v="1"/>
    <x v="0"/>
    <x v="3676"/>
  </r>
  <r>
    <x v="0"/>
    <x v="0"/>
    <x v="0"/>
    <x v="402"/>
    <x v="46"/>
    <x v="489"/>
    <x v="2"/>
    <x v="1"/>
    <x v="6"/>
    <x v="233"/>
    <x v="4"/>
    <x v="0"/>
    <x v="3677"/>
  </r>
  <r>
    <x v="0"/>
    <x v="0"/>
    <x v="0"/>
    <x v="402"/>
    <x v="46"/>
    <x v="489"/>
    <x v="2"/>
    <x v="1"/>
    <x v="4"/>
    <x v="3232"/>
    <x v="4"/>
    <x v="0"/>
    <x v="3678"/>
  </r>
  <r>
    <x v="0"/>
    <x v="0"/>
    <x v="0"/>
    <x v="402"/>
    <x v="46"/>
    <x v="489"/>
    <x v="2"/>
    <x v="1"/>
    <x v="13"/>
    <x v="3233"/>
    <x v="1"/>
    <x v="0"/>
    <x v="3679"/>
  </r>
  <r>
    <x v="0"/>
    <x v="0"/>
    <x v="0"/>
    <x v="402"/>
    <x v="46"/>
    <x v="489"/>
    <x v="2"/>
    <x v="1"/>
    <x v="6"/>
    <x v="3234"/>
    <x v="12"/>
    <x v="0"/>
    <x v="3680"/>
  </r>
  <r>
    <x v="0"/>
    <x v="0"/>
    <x v="0"/>
    <x v="22"/>
    <x v="10"/>
    <x v="36"/>
    <x v="2"/>
    <x v="1"/>
    <x v="13"/>
    <x v="3235"/>
    <x v="4"/>
    <x v="2"/>
    <x v="3681"/>
  </r>
  <r>
    <x v="0"/>
    <x v="0"/>
    <x v="0"/>
    <x v="22"/>
    <x v="10"/>
    <x v="36"/>
    <x v="2"/>
    <x v="1"/>
    <x v="10"/>
    <x v="3236"/>
    <x v="5"/>
    <x v="2"/>
    <x v="3682"/>
  </r>
  <r>
    <x v="1"/>
    <x v="2"/>
    <x v="0"/>
    <x v="104"/>
    <x v="14"/>
    <x v="451"/>
    <x v="2"/>
    <x v="1"/>
    <x v="8"/>
    <x v="1716"/>
    <x v="2"/>
    <x v="0"/>
    <x v="3683"/>
  </r>
  <r>
    <x v="1"/>
    <x v="2"/>
    <x v="0"/>
    <x v="104"/>
    <x v="14"/>
    <x v="451"/>
    <x v="2"/>
    <x v="1"/>
    <x v="6"/>
    <x v="1977"/>
    <x v="0"/>
    <x v="0"/>
    <x v="3684"/>
  </r>
  <r>
    <x v="1"/>
    <x v="2"/>
    <x v="0"/>
    <x v="104"/>
    <x v="14"/>
    <x v="451"/>
    <x v="2"/>
    <x v="1"/>
    <x v="2"/>
    <x v="2616"/>
    <x v="2"/>
    <x v="0"/>
    <x v="2906"/>
  </r>
  <r>
    <x v="0"/>
    <x v="0"/>
    <x v="0"/>
    <x v="403"/>
    <x v="14"/>
    <x v="490"/>
    <x v="2"/>
    <x v="1"/>
    <x v="6"/>
    <x v="2582"/>
    <x v="0"/>
    <x v="0"/>
    <x v="3089"/>
  </r>
  <r>
    <x v="0"/>
    <x v="0"/>
    <x v="0"/>
    <x v="403"/>
    <x v="14"/>
    <x v="490"/>
    <x v="2"/>
    <x v="2"/>
    <x v="11"/>
    <x v="3237"/>
    <x v="2"/>
    <x v="0"/>
    <x v="3685"/>
  </r>
  <r>
    <x v="1"/>
    <x v="1"/>
    <x v="0"/>
    <x v="239"/>
    <x v="24"/>
    <x v="360"/>
    <x v="3"/>
    <x v="1"/>
    <x v="9"/>
    <x v="3238"/>
    <x v="5"/>
    <x v="2"/>
    <x v="3686"/>
  </r>
  <r>
    <x v="1"/>
    <x v="2"/>
    <x v="0"/>
    <x v="404"/>
    <x v="1"/>
    <x v="491"/>
    <x v="1"/>
    <x v="0"/>
    <x v="5"/>
    <x v="3239"/>
    <x v="2"/>
    <x v="0"/>
    <x v="3687"/>
  </r>
  <r>
    <x v="1"/>
    <x v="2"/>
    <x v="0"/>
    <x v="404"/>
    <x v="1"/>
    <x v="491"/>
    <x v="1"/>
    <x v="1"/>
    <x v="9"/>
    <x v="3240"/>
    <x v="1"/>
    <x v="0"/>
    <x v="3688"/>
  </r>
  <r>
    <x v="1"/>
    <x v="2"/>
    <x v="0"/>
    <x v="404"/>
    <x v="1"/>
    <x v="491"/>
    <x v="1"/>
    <x v="0"/>
    <x v="1"/>
    <x v="3241"/>
    <x v="2"/>
    <x v="2"/>
    <x v="3689"/>
  </r>
  <r>
    <x v="0"/>
    <x v="2"/>
    <x v="0"/>
    <x v="0"/>
    <x v="0"/>
    <x v="0"/>
    <x v="0"/>
    <x v="1"/>
    <x v="12"/>
    <x v="1897"/>
    <x v="0"/>
    <x v="0"/>
    <x v="2179"/>
  </r>
  <r>
    <x v="0"/>
    <x v="2"/>
    <x v="0"/>
    <x v="0"/>
    <x v="0"/>
    <x v="0"/>
    <x v="0"/>
    <x v="1"/>
    <x v="12"/>
    <x v="3242"/>
    <x v="0"/>
    <x v="0"/>
    <x v="3690"/>
  </r>
  <r>
    <x v="1"/>
    <x v="0"/>
    <x v="0"/>
    <x v="8"/>
    <x v="1"/>
    <x v="94"/>
    <x v="1"/>
    <x v="1"/>
    <x v="6"/>
    <x v="774"/>
    <x v="1"/>
    <x v="0"/>
    <x v="801"/>
  </r>
  <r>
    <x v="1"/>
    <x v="0"/>
    <x v="0"/>
    <x v="8"/>
    <x v="1"/>
    <x v="94"/>
    <x v="1"/>
    <x v="0"/>
    <x v="3"/>
    <x v="3243"/>
    <x v="1"/>
    <x v="2"/>
    <x v="3691"/>
  </r>
  <r>
    <x v="1"/>
    <x v="0"/>
    <x v="0"/>
    <x v="336"/>
    <x v="10"/>
    <x v="417"/>
    <x v="2"/>
    <x v="1"/>
    <x v="8"/>
    <x v="704"/>
    <x v="2"/>
    <x v="3"/>
    <x v="3692"/>
  </r>
  <r>
    <x v="1"/>
    <x v="0"/>
    <x v="0"/>
    <x v="336"/>
    <x v="10"/>
    <x v="417"/>
    <x v="2"/>
    <x v="0"/>
    <x v="0"/>
    <x v="3244"/>
    <x v="4"/>
    <x v="4"/>
    <x v="3693"/>
  </r>
  <r>
    <x v="1"/>
    <x v="0"/>
    <x v="0"/>
    <x v="336"/>
    <x v="10"/>
    <x v="417"/>
    <x v="2"/>
    <x v="2"/>
    <x v="7"/>
    <x v="2045"/>
    <x v="0"/>
    <x v="2"/>
    <x v="3434"/>
  </r>
  <r>
    <x v="1"/>
    <x v="0"/>
    <x v="0"/>
    <x v="336"/>
    <x v="10"/>
    <x v="417"/>
    <x v="2"/>
    <x v="0"/>
    <x v="0"/>
    <x v="3245"/>
    <x v="2"/>
    <x v="4"/>
    <x v="3694"/>
  </r>
  <r>
    <x v="1"/>
    <x v="1"/>
    <x v="0"/>
    <x v="8"/>
    <x v="1"/>
    <x v="34"/>
    <x v="1"/>
    <x v="1"/>
    <x v="9"/>
    <x v="2836"/>
    <x v="4"/>
    <x v="0"/>
    <x v="3587"/>
  </r>
  <r>
    <x v="1"/>
    <x v="1"/>
    <x v="0"/>
    <x v="8"/>
    <x v="1"/>
    <x v="34"/>
    <x v="1"/>
    <x v="1"/>
    <x v="8"/>
    <x v="3066"/>
    <x v="1"/>
    <x v="2"/>
    <x v="3462"/>
  </r>
  <r>
    <x v="2"/>
    <x v="0"/>
    <x v="0"/>
    <x v="20"/>
    <x v="15"/>
    <x v="45"/>
    <x v="3"/>
    <x v="1"/>
    <x v="10"/>
    <x v="1160"/>
    <x v="3"/>
    <x v="0"/>
    <x v="1206"/>
  </r>
  <r>
    <x v="2"/>
    <x v="0"/>
    <x v="0"/>
    <x v="20"/>
    <x v="15"/>
    <x v="45"/>
    <x v="3"/>
    <x v="0"/>
    <x v="0"/>
    <x v="3246"/>
    <x v="0"/>
    <x v="2"/>
    <x v="3695"/>
  </r>
  <r>
    <x v="2"/>
    <x v="0"/>
    <x v="0"/>
    <x v="20"/>
    <x v="15"/>
    <x v="45"/>
    <x v="3"/>
    <x v="2"/>
    <x v="7"/>
    <x v="3247"/>
    <x v="1"/>
    <x v="0"/>
    <x v="3628"/>
  </r>
  <r>
    <x v="2"/>
    <x v="0"/>
    <x v="0"/>
    <x v="20"/>
    <x v="15"/>
    <x v="45"/>
    <x v="3"/>
    <x v="1"/>
    <x v="6"/>
    <x v="3248"/>
    <x v="1"/>
    <x v="0"/>
    <x v="3696"/>
  </r>
  <r>
    <x v="1"/>
    <x v="1"/>
    <x v="0"/>
    <x v="61"/>
    <x v="5"/>
    <x v="176"/>
    <x v="2"/>
    <x v="1"/>
    <x v="6"/>
    <x v="464"/>
    <x v="0"/>
    <x v="2"/>
    <x v="478"/>
  </r>
  <r>
    <x v="1"/>
    <x v="1"/>
    <x v="0"/>
    <x v="61"/>
    <x v="5"/>
    <x v="176"/>
    <x v="2"/>
    <x v="2"/>
    <x v="7"/>
    <x v="3249"/>
    <x v="2"/>
    <x v="2"/>
    <x v="3697"/>
  </r>
  <r>
    <x v="3"/>
    <x v="0"/>
    <x v="0"/>
    <x v="24"/>
    <x v="24"/>
    <x v="157"/>
    <x v="3"/>
    <x v="1"/>
    <x v="4"/>
    <x v="3250"/>
    <x v="7"/>
    <x v="2"/>
    <x v="3698"/>
  </r>
  <r>
    <x v="3"/>
    <x v="0"/>
    <x v="0"/>
    <x v="24"/>
    <x v="24"/>
    <x v="157"/>
    <x v="3"/>
    <x v="1"/>
    <x v="8"/>
    <x v="3251"/>
    <x v="1"/>
    <x v="6"/>
    <x v="3699"/>
  </r>
  <r>
    <x v="1"/>
    <x v="1"/>
    <x v="0"/>
    <x v="70"/>
    <x v="1"/>
    <x v="142"/>
    <x v="1"/>
    <x v="2"/>
    <x v="7"/>
    <x v="3252"/>
    <x v="0"/>
    <x v="2"/>
    <x v="3700"/>
  </r>
  <r>
    <x v="1"/>
    <x v="0"/>
    <x v="0"/>
    <x v="10"/>
    <x v="9"/>
    <x v="74"/>
    <x v="3"/>
    <x v="0"/>
    <x v="1"/>
    <x v="3253"/>
    <x v="0"/>
    <x v="4"/>
    <x v="3701"/>
  </r>
  <r>
    <x v="1"/>
    <x v="0"/>
    <x v="0"/>
    <x v="10"/>
    <x v="9"/>
    <x v="74"/>
    <x v="3"/>
    <x v="0"/>
    <x v="5"/>
    <x v="3254"/>
    <x v="0"/>
    <x v="2"/>
    <x v="3702"/>
  </r>
  <r>
    <x v="3"/>
    <x v="0"/>
    <x v="0"/>
    <x v="29"/>
    <x v="39"/>
    <x v="209"/>
    <x v="3"/>
    <x v="1"/>
    <x v="12"/>
    <x v="3255"/>
    <x v="2"/>
    <x v="0"/>
    <x v="3703"/>
  </r>
  <r>
    <x v="3"/>
    <x v="0"/>
    <x v="0"/>
    <x v="29"/>
    <x v="39"/>
    <x v="209"/>
    <x v="3"/>
    <x v="1"/>
    <x v="9"/>
    <x v="3256"/>
    <x v="1"/>
    <x v="0"/>
    <x v="3704"/>
  </r>
  <r>
    <x v="3"/>
    <x v="0"/>
    <x v="0"/>
    <x v="29"/>
    <x v="39"/>
    <x v="209"/>
    <x v="3"/>
    <x v="0"/>
    <x v="5"/>
    <x v="3257"/>
    <x v="2"/>
    <x v="0"/>
    <x v="3705"/>
  </r>
  <r>
    <x v="2"/>
    <x v="0"/>
    <x v="0"/>
    <x v="77"/>
    <x v="22"/>
    <x v="97"/>
    <x v="1"/>
    <x v="1"/>
    <x v="6"/>
    <x v="3258"/>
    <x v="0"/>
    <x v="2"/>
    <x v="3706"/>
  </r>
  <r>
    <x v="2"/>
    <x v="0"/>
    <x v="0"/>
    <x v="20"/>
    <x v="15"/>
    <x v="29"/>
    <x v="3"/>
    <x v="1"/>
    <x v="6"/>
    <x v="3259"/>
    <x v="1"/>
    <x v="0"/>
    <x v="3707"/>
  </r>
  <r>
    <x v="1"/>
    <x v="0"/>
    <x v="0"/>
    <x v="10"/>
    <x v="9"/>
    <x v="11"/>
    <x v="3"/>
    <x v="2"/>
    <x v="11"/>
    <x v="3260"/>
    <x v="1"/>
    <x v="2"/>
    <x v="3708"/>
  </r>
  <r>
    <x v="1"/>
    <x v="0"/>
    <x v="0"/>
    <x v="10"/>
    <x v="9"/>
    <x v="11"/>
    <x v="3"/>
    <x v="1"/>
    <x v="4"/>
    <x v="2316"/>
    <x v="1"/>
    <x v="2"/>
    <x v="2528"/>
  </r>
  <r>
    <x v="1"/>
    <x v="1"/>
    <x v="0"/>
    <x v="38"/>
    <x v="14"/>
    <x v="134"/>
    <x v="2"/>
    <x v="1"/>
    <x v="10"/>
    <x v="3261"/>
    <x v="0"/>
    <x v="0"/>
    <x v="3709"/>
  </r>
  <r>
    <x v="1"/>
    <x v="1"/>
    <x v="0"/>
    <x v="38"/>
    <x v="14"/>
    <x v="134"/>
    <x v="2"/>
    <x v="1"/>
    <x v="10"/>
    <x v="1806"/>
    <x v="1"/>
    <x v="0"/>
    <x v="1945"/>
  </r>
  <r>
    <x v="1"/>
    <x v="1"/>
    <x v="0"/>
    <x v="38"/>
    <x v="14"/>
    <x v="134"/>
    <x v="2"/>
    <x v="1"/>
    <x v="8"/>
    <x v="3262"/>
    <x v="7"/>
    <x v="0"/>
    <x v="3710"/>
  </r>
  <r>
    <x v="1"/>
    <x v="2"/>
    <x v="0"/>
    <x v="1"/>
    <x v="1"/>
    <x v="25"/>
    <x v="1"/>
    <x v="1"/>
    <x v="2"/>
    <x v="396"/>
    <x v="0"/>
    <x v="0"/>
    <x v="2323"/>
  </r>
  <r>
    <x v="1"/>
    <x v="2"/>
    <x v="0"/>
    <x v="1"/>
    <x v="1"/>
    <x v="25"/>
    <x v="1"/>
    <x v="1"/>
    <x v="6"/>
    <x v="1533"/>
    <x v="5"/>
    <x v="0"/>
    <x v="3711"/>
  </r>
  <r>
    <x v="2"/>
    <x v="0"/>
    <x v="0"/>
    <x v="20"/>
    <x v="15"/>
    <x v="23"/>
    <x v="3"/>
    <x v="1"/>
    <x v="10"/>
    <x v="1783"/>
    <x v="1"/>
    <x v="0"/>
    <x v="1918"/>
  </r>
  <r>
    <x v="2"/>
    <x v="0"/>
    <x v="0"/>
    <x v="20"/>
    <x v="15"/>
    <x v="23"/>
    <x v="3"/>
    <x v="2"/>
    <x v="7"/>
    <x v="896"/>
    <x v="1"/>
    <x v="0"/>
    <x v="3712"/>
  </r>
  <r>
    <x v="2"/>
    <x v="0"/>
    <x v="0"/>
    <x v="20"/>
    <x v="15"/>
    <x v="23"/>
    <x v="3"/>
    <x v="1"/>
    <x v="9"/>
    <x v="3263"/>
    <x v="1"/>
    <x v="0"/>
    <x v="3713"/>
  </r>
  <r>
    <x v="1"/>
    <x v="1"/>
    <x v="0"/>
    <x v="104"/>
    <x v="31"/>
    <x v="128"/>
    <x v="3"/>
    <x v="1"/>
    <x v="8"/>
    <x v="3264"/>
    <x v="7"/>
    <x v="0"/>
    <x v="3714"/>
  </r>
  <r>
    <x v="1"/>
    <x v="0"/>
    <x v="0"/>
    <x v="8"/>
    <x v="1"/>
    <x v="34"/>
    <x v="1"/>
    <x v="2"/>
    <x v="7"/>
    <x v="1169"/>
    <x v="0"/>
    <x v="2"/>
    <x v="1216"/>
  </r>
  <r>
    <x v="1"/>
    <x v="0"/>
    <x v="0"/>
    <x v="8"/>
    <x v="1"/>
    <x v="34"/>
    <x v="1"/>
    <x v="1"/>
    <x v="13"/>
    <x v="3265"/>
    <x v="2"/>
    <x v="0"/>
    <x v="3715"/>
  </r>
  <r>
    <x v="0"/>
    <x v="0"/>
    <x v="0"/>
    <x v="66"/>
    <x v="12"/>
    <x v="185"/>
    <x v="2"/>
    <x v="1"/>
    <x v="8"/>
    <x v="3266"/>
    <x v="8"/>
    <x v="0"/>
    <x v="3716"/>
  </r>
  <r>
    <x v="1"/>
    <x v="0"/>
    <x v="0"/>
    <x v="57"/>
    <x v="24"/>
    <x v="72"/>
    <x v="3"/>
    <x v="0"/>
    <x v="5"/>
    <x v="3267"/>
    <x v="1"/>
    <x v="2"/>
    <x v="3717"/>
  </r>
  <r>
    <x v="1"/>
    <x v="0"/>
    <x v="0"/>
    <x v="38"/>
    <x v="24"/>
    <x v="47"/>
    <x v="3"/>
    <x v="1"/>
    <x v="8"/>
    <x v="3268"/>
    <x v="4"/>
    <x v="6"/>
    <x v="3718"/>
  </r>
  <r>
    <x v="0"/>
    <x v="0"/>
    <x v="0"/>
    <x v="22"/>
    <x v="10"/>
    <x v="26"/>
    <x v="2"/>
    <x v="1"/>
    <x v="14"/>
    <x v="3269"/>
    <x v="2"/>
    <x v="2"/>
    <x v="3719"/>
  </r>
  <r>
    <x v="1"/>
    <x v="0"/>
    <x v="0"/>
    <x v="405"/>
    <x v="2"/>
    <x v="492"/>
    <x v="0"/>
    <x v="1"/>
    <x v="6"/>
    <x v="12"/>
    <x v="1"/>
    <x v="2"/>
    <x v="3233"/>
  </r>
  <r>
    <x v="2"/>
    <x v="1"/>
    <x v="0"/>
    <x v="406"/>
    <x v="32"/>
    <x v="493"/>
    <x v="0"/>
    <x v="1"/>
    <x v="9"/>
    <x v="3270"/>
    <x v="0"/>
    <x v="0"/>
    <x v="3720"/>
  </r>
  <r>
    <x v="2"/>
    <x v="1"/>
    <x v="0"/>
    <x v="406"/>
    <x v="32"/>
    <x v="493"/>
    <x v="0"/>
    <x v="0"/>
    <x v="0"/>
    <x v="3271"/>
    <x v="1"/>
    <x v="0"/>
    <x v="3721"/>
  </r>
  <r>
    <x v="2"/>
    <x v="1"/>
    <x v="0"/>
    <x v="406"/>
    <x v="32"/>
    <x v="493"/>
    <x v="0"/>
    <x v="2"/>
    <x v="7"/>
    <x v="3272"/>
    <x v="2"/>
    <x v="0"/>
    <x v="3722"/>
  </r>
  <r>
    <x v="2"/>
    <x v="1"/>
    <x v="0"/>
    <x v="406"/>
    <x v="32"/>
    <x v="493"/>
    <x v="0"/>
    <x v="1"/>
    <x v="8"/>
    <x v="3273"/>
    <x v="5"/>
    <x v="0"/>
    <x v="3723"/>
  </r>
  <r>
    <x v="2"/>
    <x v="1"/>
    <x v="0"/>
    <x v="406"/>
    <x v="32"/>
    <x v="493"/>
    <x v="0"/>
    <x v="2"/>
    <x v="7"/>
    <x v="389"/>
    <x v="0"/>
    <x v="0"/>
    <x v="3724"/>
  </r>
  <r>
    <x v="1"/>
    <x v="1"/>
    <x v="0"/>
    <x v="305"/>
    <x v="27"/>
    <x v="382"/>
    <x v="1"/>
    <x v="1"/>
    <x v="10"/>
    <x v="3274"/>
    <x v="1"/>
    <x v="0"/>
    <x v="3725"/>
  </r>
  <r>
    <x v="1"/>
    <x v="0"/>
    <x v="0"/>
    <x v="251"/>
    <x v="26"/>
    <x v="311"/>
    <x v="2"/>
    <x v="0"/>
    <x v="1"/>
    <x v="3275"/>
    <x v="5"/>
    <x v="0"/>
    <x v="3726"/>
  </r>
  <r>
    <x v="3"/>
    <x v="0"/>
    <x v="0"/>
    <x v="334"/>
    <x v="30"/>
    <x v="415"/>
    <x v="3"/>
    <x v="1"/>
    <x v="6"/>
    <x v="418"/>
    <x v="1"/>
    <x v="0"/>
    <x v="3727"/>
  </r>
  <r>
    <x v="0"/>
    <x v="0"/>
    <x v="0"/>
    <x v="0"/>
    <x v="0"/>
    <x v="0"/>
    <x v="0"/>
    <x v="1"/>
    <x v="13"/>
    <x v="3276"/>
    <x v="4"/>
    <x v="0"/>
    <x v="3728"/>
  </r>
  <r>
    <x v="0"/>
    <x v="0"/>
    <x v="0"/>
    <x v="0"/>
    <x v="0"/>
    <x v="0"/>
    <x v="0"/>
    <x v="1"/>
    <x v="6"/>
    <x v="3277"/>
    <x v="1"/>
    <x v="0"/>
    <x v="3729"/>
  </r>
  <r>
    <x v="0"/>
    <x v="0"/>
    <x v="0"/>
    <x v="0"/>
    <x v="0"/>
    <x v="0"/>
    <x v="0"/>
    <x v="0"/>
    <x v="5"/>
    <x v="899"/>
    <x v="2"/>
    <x v="0"/>
    <x v="936"/>
  </r>
  <r>
    <x v="0"/>
    <x v="0"/>
    <x v="0"/>
    <x v="0"/>
    <x v="0"/>
    <x v="0"/>
    <x v="0"/>
    <x v="1"/>
    <x v="6"/>
    <x v="3278"/>
    <x v="7"/>
    <x v="0"/>
    <x v="3730"/>
  </r>
  <r>
    <x v="0"/>
    <x v="0"/>
    <x v="0"/>
    <x v="0"/>
    <x v="0"/>
    <x v="0"/>
    <x v="0"/>
    <x v="0"/>
    <x v="3"/>
    <x v="3279"/>
    <x v="1"/>
    <x v="0"/>
    <x v="3731"/>
  </r>
  <r>
    <x v="1"/>
    <x v="0"/>
    <x v="0"/>
    <x v="22"/>
    <x v="10"/>
    <x v="155"/>
    <x v="2"/>
    <x v="1"/>
    <x v="8"/>
    <x v="3280"/>
    <x v="7"/>
    <x v="3"/>
    <x v="3732"/>
  </r>
  <r>
    <x v="1"/>
    <x v="0"/>
    <x v="0"/>
    <x v="22"/>
    <x v="10"/>
    <x v="155"/>
    <x v="2"/>
    <x v="1"/>
    <x v="6"/>
    <x v="3281"/>
    <x v="3"/>
    <x v="2"/>
    <x v="3733"/>
  </r>
  <r>
    <x v="1"/>
    <x v="0"/>
    <x v="0"/>
    <x v="22"/>
    <x v="10"/>
    <x v="155"/>
    <x v="2"/>
    <x v="1"/>
    <x v="9"/>
    <x v="3282"/>
    <x v="1"/>
    <x v="3"/>
    <x v="3734"/>
  </r>
  <r>
    <x v="1"/>
    <x v="0"/>
    <x v="0"/>
    <x v="396"/>
    <x v="5"/>
    <x v="482"/>
    <x v="2"/>
    <x v="1"/>
    <x v="10"/>
    <x v="559"/>
    <x v="0"/>
    <x v="2"/>
    <x v="572"/>
  </r>
  <r>
    <x v="1"/>
    <x v="0"/>
    <x v="0"/>
    <x v="396"/>
    <x v="5"/>
    <x v="482"/>
    <x v="2"/>
    <x v="1"/>
    <x v="10"/>
    <x v="208"/>
    <x v="4"/>
    <x v="2"/>
    <x v="1256"/>
  </r>
  <r>
    <x v="1"/>
    <x v="0"/>
    <x v="0"/>
    <x v="17"/>
    <x v="12"/>
    <x v="20"/>
    <x v="2"/>
    <x v="2"/>
    <x v="11"/>
    <x v="3283"/>
    <x v="7"/>
    <x v="0"/>
    <x v="3735"/>
  </r>
  <r>
    <x v="1"/>
    <x v="0"/>
    <x v="0"/>
    <x v="17"/>
    <x v="12"/>
    <x v="20"/>
    <x v="2"/>
    <x v="1"/>
    <x v="4"/>
    <x v="3284"/>
    <x v="2"/>
    <x v="0"/>
    <x v="3736"/>
  </r>
  <r>
    <x v="1"/>
    <x v="0"/>
    <x v="0"/>
    <x v="17"/>
    <x v="12"/>
    <x v="20"/>
    <x v="2"/>
    <x v="1"/>
    <x v="6"/>
    <x v="2580"/>
    <x v="2"/>
    <x v="0"/>
    <x v="3737"/>
  </r>
  <r>
    <x v="1"/>
    <x v="0"/>
    <x v="0"/>
    <x v="17"/>
    <x v="12"/>
    <x v="20"/>
    <x v="2"/>
    <x v="1"/>
    <x v="10"/>
    <x v="56"/>
    <x v="2"/>
    <x v="0"/>
    <x v="56"/>
  </r>
  <r>
    <x v="1"/>
    <x v="2"/>
    <x v="0"/>
    <x v="41"/>
    <x v="14"/>
    <x v="462"/>
    <x v="2"/>
    <x v="1"/>
    <x v="12"/>
    <x v="2506"/>
    <x v="2"/>
    <x v="0"/>
    <x v="2764"/>
  </r>
  <r>
    <x v="1"/>
    <x v="2"/>
    <x v="0"/>
    <x v="41"/>
    <x v="14"/>
    <x v="462"/>
    <x v="2"/>
    <x v="1"/>
    <x v="10"/>
    <x v="2458"/>
    <x v="5"/>
    <x v="0"/>
    <x v="3738"/>
  </r>
  <r>
    <x v="1"/>
    <x v="2"/>
    <x v="0"/>
    <x v="41"/>
    <x v="14"/>
    <x v="462"/>
    <x v="2"/>
    <x v="1"/>
    <x v="8"/>
    <x v="2021"/>
    <x v="4"/>
    <x v="0"/>
    <x v="3739"/>
  </r>
  <r>
    <x v="1"/>
    <x v="2"/>
    <x v="0"/>
    <x v="41"/>
    <x v="14"/>
    <x v="462"/>
    <x v="2"/>
    <x v="1"/>
    <x v="4"/>
    <x v="3285"/>
    <x v="2"/>
    <x v="0"/>
    <x v="3740"/>
  </r>
  <r>
    <x v="1"/>
    <x v="0"/>
    <x v="0"/>
    <x v="1"/>
    <x v="1"/>
    <x v="3"/>
    <x v="1"/>
    <x v="0"/>
    <x v="5"/>
    <x v="2345"/>
    <x v="0"/>
    <x v="0"/>
    <x v="3741"/>
  </r>
  <r>
    <x v="1"/>
    <x v="0"/>
    <x v="0"/>
    <x v="1"/>
    <x v="1"/>
    <x v="3"/>
    <x v="1"/>
    <x v="1"/>
    <x v="10"/>
    <x v="90"/>
    <x v="7"/>
    <x v="0"/>
    <x v="90"/>
  </r>
  <r>
    <x v="1"/>
    <x v="0"/>
    <x v="0"/>
    <x v="1"/>
    <x v="1"/>
    <x v="3"/>
    <x v="1"/>
    <x v="1"/>
    <x v="12"/>
    <x v="731"/>
    <x v="1"/>
    <x v="0"/>
    <x v="753"/>
  </r>
  <r>
    <x v="2"/>
    <x v="0"/>
    <x v="0"/>
    <x v="8"/>
    <x v="1"/>
    <x v="9"/>
    <x v="1"/>
    <x v="0"/>
    <x v="5"/>
    <x v="3286"/>
    <x v="2"/>
    <x v="0"/>
    <x v="3742"/>
  </r>
  <r>
    <x v="2"/>
    <x v="0"/>
    <x v="0"/>
    <x v="8"/>
    <x v="1"/>
    <x v="9"/>
    <x v="1"/>
    <x v="1"/>
    <x v="12"/>
    <x v="3287"/>
    <x v="0"/>
    <x v="0"/>
    <x v="3743"/>
  </r>
  <r>
    <x v="2"/>
    <x v="0"/>
    <x v="0"/>
    <x v="8"/>
    <x v="1"/>
    <x v="9"/>
    <x v="1"/>
    <x v="0"/>
    <x v="0"/>
    <x v="3288"/>
    <x v="2"/>
    <x v="11"/>
    <x v="3744"/>
  </r>
  <r>
    <x v="2"/>
    <x v="0"/>
    <x v="0"/>
    <x v="8"/>
    <x v="1"/>
    <x v="9"/>
    <x v="1"/>
    <x v="1"/>
    <x v="4"/>
    <x v="3289"/>
    <x v="4"/>
    <x v="0"/>
    <x v="3745"/>
  </r>
  <r>
    <x v="1"/>
    <x v="2"/>
    <x v="0"/>
    <x v="8"/>
    <x v="1"/>
    <x v="94"/>
    <x v="1"/>
    <x v="0"/>
    <x v="1"/>
    <x v="431"/>
    <x v="0"/>
    <x v="2"/>
    <x v="2515"/>
  </r>
  <r>
    <x v="1"/>
    <x v="2"/>
    <x v="0"/>
    <x v="8"/>
    <x v="1"/>
    <x v="94"/>
    <x v="1"/>
    <x v="1"/>
    <x v="8"/>
    <x v="2850"/>
    <x v="0"/>
    <x v="2"/>
    <x v="3746"/>
  </r>
  <r>
    <x v="1"/>
    <x v="0"/>
    <x v="0"/>
    <x v="49"/>
    <x v="1"/>
    <x v="58"/>
    <x v="1"/>
    <x v="1"/>
    <x v="10"/>
    <x v="1644"/>
    <x v="2"/>
    <x v="0"/>
    <x v="1749"/>
  </r>
  <r>
    <x v="1"/>
    <x v="0"/>
    <x v="0"/>
    <x v="60"/>
    <x v="22"/>
    <x v="76"/>
    <x v="1"/>
    <x v="1"/>
    <x v="14"/>
    <x v="3290"/>
    <x v="0"/>
    <x v="2"/>
    <x v="3747"/>
  </r>
  <r>
    <x v="2"/>
    <x v="2"/>
    <x v="0"/>
    <x v="34"/>
    <x v="22"/>
    <x v="42"/>
    <x v="1"/>
    <x v="0"/>
    <x v="5"/>
    <x v="3291"/>
    <x v="7"/>
    <x v="2"/>
    <x v="3748"/>
  </r>
  <r>
    <x v="2"/>
    <x v="2"/>
    <x v="0"/>
    <x v="34"/>
    <x v="22"/>
    <x v="42"/>
    <x v="1"/>
    <x v="1"/>
    <x v="4"/>
    <x v="2706"/>
    <x v="0"/>
    <x v="2"/>
    <x v="3023"/>
  </r>
  <r>
    <x v="2"/>
    <x v="2"/>
    <x v="0"/>
    <x v="34"/>
    <x v="22"/>
    <x v="42"/>
    <x v="1"/>
    <x v="2"/>
    <x v="11"/>
    <x v="157"/>
    <x v="0"/>
    <x v="2"/>
    <x v="159"/>
  </r>
  <r>
    <x v="2"/>
    <x v="2"/>
    <x v="0"/>
    <x v="34"/>
    <x v="22"/>
    <x v="42"/>
    <x v="1"/>
    <x v="1"/>
    <x v="8"/>
    <x v="1963"/>
    <x v="4"/>
    <x v="6"/>
    <x v="2117"/>
  </r>
  <r>
    <x v="2"/>
    <x v="2"/>
    <x v="0"/>
    <x v="34"/>
    <x v="22"/>
    <x v="42"/>
    <x v="1"/>
    <x v="1"/>
    <x v="10"/>
    <x v="642"/>
    <x v="1"/>
    <x v="2"/>
    <x v="1177"/>
  </r>
  <r>
    <x v="2"/>
    <x v="2"/>
    <x v="0"/>
    <x v="34"/>
    <x v="22"/>
    <x v="42"/>
    <x v="1"/>
    <x v="1"/>
    <x v="9"/>
    <x v="3292"/>
    <x v="0"/>
    <x v="2"/>
    <x v="3749"/>
  </r>
  <r>
    <x v="1"/>
    <x v="1"/>
    <x v="0"/>
    <x v="394"/>
    <x v="45"/>
    <x v="479"/>
    <x v="1"/>
    <x v="1"/>
    <x v="8"/>
    <x v="106"/>
    <x v="7"/>
    <x v="2"/>
    <x v="3750"/>
  </r>
  <r>
    <x v="1"/>
    <x v="0"/>
    <x v="0"/>
    <x v="20"/>
    <x v="15"/>
    <x v="45"/>
    <x v="3"/>
    <x v="1"/>
    <x v="6"/>
    <x v="3293"/>
    <x v="6"/>
    <x v="0"/>
    <x v="3751"/>
  </r>
  <r>
    <x v="1"/>
    <x v="0"/>
    <x v="0"/>
    <x v="20"/>
    <x v="15"/>
    <x v="45"/>
    <x v="3"/>
    <x v="1"/>
    <x v="12"/>
    <x v="1229"/>
    <x v="0"/>
    <x v="0"/>
    <x v="1280"/>
  </r>
  <r>
    <x v="1"/>
    <x v="0"/>
    <x v="0"/>
    <x v="20"/>
    <x v="15"/>
    <x v="45"/>
    <x v="3"/>
    <x v="0"/>
    <x v="0"/>
    <x v="243"/>
    <x v="0"/>
    <x v="2"/>
    <x v="3752"/>
  </r>
  <r>
    <x v="1"/>
    <x v="0"/>
    <x v="0"/>
    <x v="20"/>
    <x v="15"/>
    <x v="45"/>
    <x v="3"/>
    <x v="1"/>
    <x v="10"/>
    <x v="91"/>
    <x v="0"/>
    <x v="0"/>
    <x v="91"/>
  </r>
  <r>
    <x v="1"/>
    <x v="1"/>
    <x v="0"/>
    <x v="10"/>
    <x v="9"/>
    <x v="11"/>
    <x v="3"/>
    <x v="0"/>
    <x v="1"/>
    <x v="3294"/>
    <x v="1"/>
    <x v="4"/>
    <x v="3753"/>
  </r>
  <r>
    <x v="3"/>
    <x v="2"/>
    <x v="0"/>
    <x v="407"/>
    <x v="24"/>
    <x v="494"/>
    <x v="3"/>
    <x v="0"/>
    <x v="1"/>
    <x v="1330"/>
    <x v="7"/>
    <x v="4"/>
    <x v="3754"/>
  </r>
  <r>
    <x v="3"/>
    <x v="2"/>
    <x v="0"/>
    <x v="407"/>
    <x v="24"/>
    <x v="494"/>
    <x v="3"/>
    <x v="2"/>
    <x v="11"/>
    <x v="1946"/>
    <x v="1"/>
    <x v="2"/>
    <x v="3755"/>
  </r>
  <r>
    <x v="3"/>
    <x v="2"/>
    <x v="0"/>
    <x v="407"/>
    <x v="24"/>
    <x v="494"/>
    <x v="3"/>
    <x v="0"/>
    <x v="3"/>
    <x v="2408"/>
    <x v="0"/>
    <x v="10"/>
    <x v="3756"/>
  </r>
  <r>
    <x v="3"/>
    <x v="2"/>
    <x v="0"/>
    <x v="407"/>
    <x v="24"/>
    <x v="494"/>
    <x v="3"/>
    <x v="1"/>
    <x v="10"/>
    <x v="12"/>
    <x v="1"/>
    <x v="2"/>
    <x v="12"/>
  </r>
  <r>
    <x v="3"/>
    <x v="2"/>
    <x v="0"/>
    <x v="407"/>
    <x v="24"/>
    <x v="494"/>
    <x v="3"/>
    <x v="0"/>
    <x v="5"/>
    <x v="3295"/>
    <x v="4"/>
    <x v="2"/>
    <x v="3757"/>
  </r>
  <r>
    <x v="3"/>
    <x v="2"/>
    <x v="0"/>
    <x v="407"/>
    <x v="24"/>
    <x v="494"/>
    <x v="3"/>
    <x v="1"/>
    <x v="10"/>
    <x v="578"/>
    <x v="0"/>
    <x v="2"/>
    <x v="590"/>
  </r>
  <r>
    <x v="3"/>
    <x v="0"/>
    <x v="0"/>
    <x v="408"/>
    <x v="26"/>
    <x v="495"/>
    <x v="2"/>
    <x v="1"/>
    <x v="4"/>
    <x v="3296"/>
    <x v="1"/>
    <x v="0"/>
    <x v="3758"/>
  </r>
  <r>
    <x v="3"/>
    <x v="0"/>
    <x v="0"/>
    <x v="408"/>
    <x v="26"/>
    <x v="495"/>
    <x v="2"/>
    <x v="0"/>
    <x v="3"/>
    <x v="3297"/>
    <x v="0"/>
    <x v="0"/>
    <x v="3759"/>
  </r>
  <r>
    <x v="1"/>
    <x v="0"/>
    <x v="0"/>
    <x v="20"/>
    <x v="15"/>
    <x v="23"/>
    <x v="3"/>
    <x v="1"/>
    <x v="10"/>
    <x v="1663"/>
    <x v="2"/>
    <x v="0"/>
    <x v="1771"/>
  </r>
  <r>
    <x v="1"/>
    <x v="0"/>
    <x v="0"/>
    <x v="1"/>
    <x v="1"/>
    <x v="13"/>
    <x v="1"/>
    <x v="1"/>
    <x v="13"/>
    <x v="53"/>
    <x v="3"/>
    <x v="0"/>
    <x v="3760"/>
  </r>
  <r>
    <x v="1"/>
    <x v="0"/>
    <x v="0"/>
    <x v="1"/>
    <x v="1"/>
    <x v="13"/>
    <x v="1"/>
    <x v="1"/>
    <x v="9"/>
    <x v="3298"/>
    <x v="0"/>
    <x v="0"/>
    <x v="3761"/>
  </r>
  <r>
    <x v="1"/>
    <x v="0"/>
    <x v="0"/>
    <x v="1"/>
    <x v="1"/>
    <x v="13"/>
    <x v="1"/>
    <x v="1"/>
    <x v="8"/>
    <x v="2185"/>
    <x v="13"/>
    <x v="2"/>
    <x v="3762"/>
  </r>
  <r>
    <x v="1"/>
    <x v="0"/>
    <x v="0"/>
    <x v="1"/>
    <x v="1"/>
    <x v="13"/>
    <x v="1"/>
    <x v="1"/>
    <x v="10"/>
    <x v="2207"/>
    <x v="1"/>
    <x v="0"/>
    <x v="2393"/>
  </r>
  <r>
    <x v="1"/>
    <x v="0"/>
    <x v="0"/>
    <x v="1"/>
    <x v="1"/>
    <x v="13"/>
    <x v="1"/>
    <x v="1"/>
    <x v="8"/>
    <x v="3299"/>
    <x v="0"/>
    <x v="2"/>
    <x v="3763"/>
  </r>
  <r>
    <x v="1"/>
    <x v="0"/>
    <x v="0"/>
    <x v="1"/>
    <x v="1"/>
    <x v="13"/>
    <x v="1"/>
    <x v="1"/>
    <x v="10"/>
    <x v="537"/>
    <x v="1"/>
    <x v="0"/>
    <x v="551"/>
  </r>
  <r>
    <x v="1"/>
    <x v="0"/>
    <x v="0"/>
    <x v="1"/>
    <x v="1"/>
    <x v="13"/>
    <x v="1"/>
    <x v="1"/>
    <x v="10"/>
    <x v="1806"/>
    <x v="1"/>
    <x v="0"/>
    <x v="1945"/>
  </r>
  <r>
    <x v="1"/>
    <x v="2"/>
    <x v="0"/>
    <x v="12"/>
    <x v="5"/>
    <x v="66"/>
    <x v="2"/>
    <x v="1"/>
    <x v="8"/>
    <x v="3300"/>
    <x v="2"/>
    <x v="3"/>
    <x v="3764"/>
  </r>
  <r>
    <x v="1"/>
    <x v="2"/>
    <x v="0"/>
    <x v="12"/>
    <x v="5"/>
    <x v="66"/>
    <x v="2"/>
    <x v="1"/>
    <x v="14"/>
    <x v="3301"/>
    <x v="6"/>
    <x v="2"/>
    <x v="3765"/>
  </r>
  <r>
    <x v="1"/>
    <x v="2"/>
    <x v="0"/>
    <x v="12"/>
    <x v="5"/>
    <x v="66"/>
    <x v="2"/>
    <x v="1"/>
    <x v="8"/>
    <x v="3302"/>
    <x v="1"/>
    <x v="3"/>
    <x v="3766"/>
  </r>
  <r>
    <x v="1"/>
    <x v="0"/>
    <x v="0"/>
    <x v="1"/>
    <x v="1"/>
    <x v="3"/>
    <x v="1"/>
    <x v="0"/>
    <x v="3"/>
    <x v="3303"/>
    <x v="1"/>
    <x v="2"/>
    <x v="3767"/>
  </r>
  <r>
    <x v="0"/>
    <x v="0"/>
    <x v="0"/>
    <x v="38"/>
    <x v="24"/>
    <x v="47"/>
    <x v="3"/>
    <x v="2"/>
    <x v="16"/>
    <x v="3304"/>
    <x v="0"/>
    <x v="10"/>
    <x v="3768"/>
  </r>
  <r>
    <x v="0"/>
    <x v="0"/>
    <x v="0"/>
    <x v="38"/>
    <x v="24"/>
    <x v="47"/>
    <x v="3"/>
    <x v="0"/>
    <x v="5"/>
    <x v="3305"/>
    <x v="0"/>
    <x v="2"/>
    <x v="3769"/>
  </r>
  <r>
    <x v="0"/>
    <x v="0"/>
    <x v="0"/>
    <x v="38"/>
    <x v="24"/>
    <x v="47"/>
    <x v="3"/>
    <x v="1"/>
    <x v="10"/>
    <x v="1566"/>
    <x v="3"/>
    <x v="2"/>
    <x v="1663"/>
  </r>
  <r>
    <x v="0"/>
    <x v="0"/>
    <x v="0"/>
    <x v="38"/>
    <x v="24"/>
    <x v="47"/>
    <x v="3"/>
    <x v="0"/>
    <x v="1"/>
    <x v="3306"/>
    <x v="5"/>
    <x v="4"/>
    <x v="3770"/>
  </r>
  <r>
    <x v="1"/>
    <x v="0"/>
    <x v="0"/>
    <x v="1"/>
    <x v="1"/>
    <x v="3"/>
    <x v="1"/>
    <x v="0"/>
    <x v="0"/>
    <x v="3307"/>
    <x v="6"/>
    <x v="11"/>
    <x v="3771"/>
  </r>
  <r>
    <x v="1"/>
    <x v="0"/>
    <x v="0"/>
    <x v="1"/>
    <x v="1"/>
    <x v="3"/>
    <x v="1"/>
    <x v="1"/>
    <x v="10"/>
    <x v="783"/>
    <x v="5"/>
    <x v="0"/>
    <x v="3772"/>
  </r>
  <r>
    <x v="1"/>
    <x v="0"/>
    <x v="0"/>
    <x v="10"/>
    <x v="9"/>
    <x v="11"/>
    <x v="3"/>
    <x v="1"/>
    <x v="8"/>
    <x v="3308"/>
    <x v="4"/>
    <x v="6"/>
    <x v="3773"/>
  </r>
  <r>
    <x v="1"/>
    <x v="1"/>
    <x v="0"/>
    <x v="8"/>
    <x v="1"/>
    <x v="94"/>
    <x v="1"/>
    <x v="1"/>
    <x v="10"/>
    <x v="91"/>
    <x v="0"/>
    <x v="0"/>
    <x v="91"/>
  </r>
  <r>
    <x v="1"/>
    <x v="1"/>
    <x v="0"/>
    <x v="329"/>
    <x v="1"/>
    <x v="409"/>
    <x v="1"/>
    <x v="1"/>
    <x v="10"/>
    <x v="91"/>
    <x v="0"/>
    <x v="0"/>
    <x v="91"/>
  </r>
  <r>
    <x v="1"/>
    <x v="1"/>
    <x v="0"/>
    <x v="329"/>
    <x v="1"/>
    <x v="409"/>
    <x v="1"/>
    <x v="1"/>
    <x v="8"/>
    <x v="347"/>
    <x v="2"/>
    <x v="2"/>
    <x v="3774"/>
  </r>
  <r>
    <x v="1"/>
    <x v="1"/>
    <x v="0"/>
    <x v="12"/>
    <x v="5"/>
    <x v="14"/>
    <x v="2"/>
    <x v="1"/>
    <x v="10"/>
    <x v="233"/>
    <x v="2"/>
    <x v="2"/>
    <x v="1430"/>
  </r>
  <r>
    <x v="1"/>
    <x v="1"/>
    <x v="0"/>
    <x v="12"/>
    <x v="5"/>
    <x v="14"/>
    <x v="2"/>
    <x v="1"/>
    <x v="13"/>
    <x v="3309"/>
    <x v="5"/>
    <x v="2"/>
    <x v="3775"/>
  </r>
  <r>
    <x v="1"/>
    <x v="2"/>
    <x v="0"/>
    <x v="1"/>
    <x v="1"/>
    <x v="62"/>
    <x v="1"/>
    <x v="2"/>
    <x v="7"/>
    <x v="3310"/>
    <x v="3"/>
    <x v="2"/>
    <x v="3776"/>
  </r>
  <r>
    <x v="1"/>
    <x v="2"/>
    <x v="0"/>
    <x v="1"/>
    <x v="1"/>
    <x v="62"/>
    <x v="1"/>
    <x v="1"/>
    <x v="9"/>
    <x v="2694"/>
    <x v="0"/>
    <x v="0"/>
    <x v="3777"/>
  </r>
  <r>
    <x v="1"/>
    <x v="2"/>
    <x v="0"/>
    <x v="1"/>
    <x v="1"/>
    <x v="62"/>
    <x v="1"/>
    <x v="2"/>
    <x v="11"/>
    <x v="3311"/>
    <x v="1"/>
    <x v="0"/>
    <x v="3778"/>
  </r>
  <r>
    <x v="1"/>
    <x v="2"/>
    <x v="0"/>
    <x v="1"/>
    <x v="1"/>
    <x v="62"/>
    <x v="1"/>
    <x v="2"/>
    <x v="7"/>
    <x v="3312"/>
    <x v="1"/>
    <x v="2"/>
    <x v="3779"/>
  </r>
  <r>
    <x v="1"/>
    <x v="2"/>
    <x v="0"/>
    <x v="1"/>
    <x v="1"/>
    <x v="62"/>
    <x v="1"/>
    <x v="1"/>
    <x v="4"/>
    <x v="2373"/>
    <x v="7"/>
    <x v="0"/>
    <x v="3780"/>
  </r>
  <r>
    <x v="1"/>
    <x v="2"/>
    <x v="0"/>
    <x v="1"/>
    <x v="1"/>
    <x v="62"/>
    <x v="1"/>
    <x v="0"/>
    <x v="5"/>
    <x v="1157"/>
    <x v="7"/>
    <x v="0"/>
    <x v="1203"/>
  </r>
  <r>
    <x v="1"/>
    <x v="0"/>
    <x v="0"/>
    <x v="1"/>
    <x v="1"/>
    <x v="1"/>
    <x v="1"/>
    <x v="0"/>
    <x v="3"/>
    <x v="2422"/>
    <x v="1"/>
    <x v="2"/>
    <x v="2664"/>
  </r>
  <r>
    <x v="1"/>
    <x v="1"/>
    <x v="0"/>
    <x v="24"/>
    <x v="25"/>
    <x v="333"/>
    <x v="2"/>
    <x v="0"/>
    <x v="5"/>
    <x v="3313"/>
    <x v="0"/>
    <x v="0"/>
    <x v="3781"/>
  </r>
  <r>
    <x v="1"/>
    <x v="1"/>
    <x v="0"/>
    <x v="24"/>
    <x v="25"/>
    <x v="333"/>
    <x v="2"/>
    <x v="1"/>
    <x v="8"/>
    <x v="3314"/>
    <x v="0"/>
    <x v="0"/>
    <x v="3782"/>
  </r>
  <r>
    <x v="2"/>
    <x v="0"/>
    <x v="0"/>
    <x v="42"/>
    <x v="16"/>
    <x v="51"/>
    <x v="1"/>
    <x v="1"/>
    <x v="8"/>
    <x v="3315"/>
    <x v="5"/>
    <x v="6"/>
    <x v="3783"/>
  </r>
  <r>
    <x v="2"/>
    <x v="0"/>
    <x v="0"/>
    <x v="12"/>
    <x v="5"/>
    <x v="32"/>
    <x v="2"/>
    <x v="1"/>
    <x v="4"/>
    <x v="3316"/>
    <x v="7"/>
    <x v="2"/>
    <x v="672"/>
  </r>
  <r>
    <x v="0"/>
    <x v="0"/>
    <x v="0"/>
    <x v="409"/>
    <x v="17"/>
    <x v="496"/>
    <x v="0"/>
    <x v="0"/>
    <x v="1"/>
    <x v="3317"/>
    <x v="7"/>
    <x v="0"/>
    <x v="3784"/>
  </r>
  <r>
    <x v="1"/>
    <x v="2"/>
    <x v="0"/>
    <x v="251"/>
    <x v="26"/>
    <x v="311"/>
    <x v="2"/>
    <x v="1"/>
    <x v="6"/>
    <x v="2900"/>
    <x v="4"/>
    <x v="0"/>
    <x v="3252"/>
  </r>
  <r>
    <x v="1"/>
    <x v="0"/>
    <x v="0"/>
    <x v="4"/>
    <x v="4"/>
    <x v="59"/>
    <x v="1"/>
    <x v="1"/>
    <x v="10"/>
    <x v="1567"/>
    <x v="2"/>
    <x v="0"/>
    <x v="3785"/>
  </r>
  <r>
    <x v="1"/>
    <x v="0"/>
    <x v="0"/>
    <x v="4"/>
    <x v="4"/>
    <x v="59"/>
    <x v="1"/>
    <x v="1"/>
    <x v="8"/>
    <x v="3318"/>
    <x v="3"/>
    <x v="2"/>
    <x v="3786"/>
  </r>
  <r>
    <x v="1"/>
    <x v="0"/>
    <x v="0"/>
    <x v="8"/>
    <x v="1"/>
    <x v="9"/>
    <x v="1"/>
    <x v="1"/>
    <x v="6"/>
    <x v="3319"/>
    <x v="4"/>
    <x v="0"/>
    <x v="3787"/>
  </r>
  <r>
    <x v="1"/>
    <x v="1"/>
    <x v="0"/>
    <x v="108"/>
    <x v="2"/>
    <x v="133"/>
    <x v="0"/>
    <x v="1"/>
    <x v="4"/>
    <x v="3320"/>
    <x v="8"/>
    <x v="2"/>
    <x v="3788"/>
  </r>
  <r>
    <x v="1"/>
    <x v="1"/>
    <x v="0"/>
    <x v="102"/>
    <x v="14"/>
    <x v="237"/>
    <x v="2"/>
    <x v="2"/>
    <x v="11"/>
    <x v="1030"/>
    <x v="1"/>
    <x v="0"/>
    <x v="3789"/>
  </r>
  <r>
    <x v="1"/>
    <x v="1"/>
    <x v="0"/>
    <x v="102"/>
    <x v="14"/>
    <x v="237"/>
    <x v="2"/>
    <x v="0"/>
    <x v="5"/>
    <x v="2308"/>
    <x v="4"/>
    <x v="0"/>
    <x v="2518"/>
  </r>
  <r>
    <x v="0"/>
    <x v="1"/>
    <x v="0"/>
    <x v="103"/>
    <x v="22"/>
    <x v="127"/>
    <x v="1"/>
    <x v="1"/>
    <x v="13"/>
    <x v="3321"/>
    <x v="1"/>
    <x v="2"/>
    <x v="3790"/>
  </r>
  <r>
    <x v="1"/>
    <x v="0"/>
    <x v="0"/>
    <x v="20"/>
    <x v="15"/>
    <x v="23"/>
    <x v="3"/>
    <x v="1"/>
    <x v="2"/>
    <x v="1950"/>
    <x v="3"/>
    <x v="0"/>
    <x v="3791"/>
  </r>
  <r>
    <x v="1"/>
    <x v="0"/>
    <x v="0"/>
    <x v="20"/>
    <x v="15"/>
    <x v="23"/>
    <x v="3"/>
    <x v="0"/>
    <x v="5"/>
    <x v="3322"/>
    <x v="5"/>
    <x v="0"/>
    <x v="3792"/>
  </r>
  <r>
    <x v="1"/>
    <x v="2"/>
    <x v="0"/>
    <x v="410"/>
    <x v="15"/>
    <x v="497"/>
    <x v="3"/>
    <x v="2"/>
    <x v="7"/>
    <x v="3323"/>
    <x v="0"/>
    <x v="0"/>
    <x v="3793"/>
  </r>
  <r>
    <x v="1"/>
    <x v="2"/>
    <x v="0"/>
    <x v="410"/>
    <x v="15"/>
    <x v="497"/>
    <x v="3"/>
    <x v="1"/>
    <x v="10"/>
    <x v="3324"/>
    <x v="2"/>
    <x v="0"/>
    <x v="3794"/>
  </r>
  <r>
    <x v="1"/>
    <x v="2"/>
    <x v="0"/>
    <x v="410"/>
    <x v="15"/>
    <x v="497"/>
    <x v="3"/>
    <x v="0"/>
    <x v="5"/>
    <x v="3325"/>
    <x v="4"/>
    <x v="0"/>
    <x v="3795"/>
  </r>
  <r>
    <x v="0"/>
    <x v="1"/>
    <x v="0"/>
    <x v="292"/>
    <x v="24"/>
    <x v="367"/>
    <x v="3"/>
    <x v="2"/>
    <x v="11"/>
    <x v="3326"/>
    <x v="4"/>
    <x v="2"/>
    <x v="3796"/>
  </r>
  <r>
    <x v="1"/>
    <x v="0"/>
    <x v="0"/>
    <x v="12"/>
    <x v="5"/>
    <x v="16"/>
    <x v="2"/>
    <x v="1"/>
    <x v="8"/>
    <x v="3327"/>
    <x v="0"/>
    <x v="3"/>
    <x v="3797"/>
  </r>
  <r>
    <x v="2"/>
    <x v="0"/>
    <x v="0"/>
    <x v="20"/>
    <x v="15"/>
    <x v="29"/>
    <x v="3"/>
    <x v="0"/>
    <x v="1"/>
    <x v="1247"/>
    <x v="0"/>
    <x v="9"/>
    <x v="1300"/>
  </r>
  <r>
    <x v="2"/>
    <x v="0"/>
    <x v="0"/>
    <x v="20"/>
    <x v="15"/>
    <x v="29"/>
    <x v="3"/>
    <x v="1"/>
    <x v="4"/>
    <x v="3328"/>
    <x v="1"/>
    <x v="0"/>
    <x v="3798"/>
  </r>
  <r>
    <x v="3"/>
    <x v="2"/>
    <x v="0"/>
    <x v="286"/>
    <x v="1"/>
    <x v="359"/>
    <x v="1"/>
    <x v="0"/>
    <x v="1"/>
    <x v="1888"/>
    <x v="1"/>
    <x v="2"/>
    <x v="2034"/>
  </r>
  <r>
    <x v="3"/>
    <x v="2"/>
    <x v="0"/>
    <x v="286"/>
    <x v="1"/>
    <x v="359"/>
    <x v="1"/>
    <x v="1"/>
    <x v="12"/>
    <x v="764"/>
    <x v="0"/>
    <x v="0"/>
    <x v="790"/>
  </r>
  <r>
    <x v="1"/>
    <x v="1"/>
    <x v="0"/>
    <x v="1"/>
    <x v="1"/>
    <x v="25"/>
    <x v="1"/>
    <x v="1"/>
    <x v="10"/>
    <x v="489"/>
    <x v="0"/>
    <x v="0"/>
    <x v="1452"/>
  </r>
  <r>
    <x v="1"/>
    <x v="2"/>
    <x v="0"/>
    <x v="4"/>
    <x v="4"/>
    <x v="60"/>
    <x v="1"/>
    <x v="0"/>
    <x v="5"/>
    <x v="3329"/>
    <x v="1"/>
    <x v="0"/>
    <x v="930"/>
  </r>
  <r>
    <x v="1"/>
    <x v="2"/>
    <x v="0"/>
    <x v="4"/>
    <x v="4"/>
    <x v="60"/>
    <x v="1"/>
    <x v="1"/>
    <x v="8"/>
    <x v="1779"/>
    <x v="1"/>
    <x v="2"/>
    <x v="3799"/>
  </r>
  <r>
    <x v="1"/>
    <x v="2"/>
    <x v="0"/>
    <x v="4"/>
    <x v="4"/>
    <x v="60"/>
    <x v="1"/>
    <x v="1"/>
    <x v="6"/>
    <x v="2556"/>
    <x v="1"/>
    <x v="0"/>
    <x v="3800"/>
  </r>
  <r>
    <x v="1"/>
    <x v="2"/>
    <x v="0"/>
    <x v="4"/>
    <x v="4"/>
    <x v="60"/>
    <x v="1"/>
    <x v="1"/>
    <x v="6"/>
    <x v="1317"/>
    <x v="4"/>
    <x v="0"/>
    <x v="2617"/>
  </r>
  <r>
    <x v="1"/>
    <x v="1"/>
    <x v="0"/>
    <x v="205"/>
    <x v="34"/>
    <x v="258"/>
    <x v="3"/>
    <x v="2"/>
    <x v="7"/>
    <x v="2746"/>
    <x v="0"/>
    <x v="0"/>
    <x v="3801"/>
  </r>
  <r>
    <x v="1"/>
    <x v="1"/>
    <x v="0"/>
    <x v="205"/>
    <x v="34"/>
    <x v="258"/>
    <x v="3"/>
    <x v="0"/>
    <x v="3"/>
    <x v="3330"/>
    <x v="3"/>
    <x v="4"/>
    <x v="3802"/>
  </r>
  <r>
    <x v="1"/>
    <x v="1"/>
    <x v="0"/>
    <x v="22"/>
    <x v="10"/>
    <x v="155"/>
    <x v="2"/>
    <x v="1"/>
    <x v="8"/>
    <x v="3331"/>
    <x v="3"/>
    <x v="3"/>
    <x v="3803"/>
  </r>
  <r>
    <x v="2"/>
    <x v="0"/>
    <x v="0"/>
    <x v="268"/>
    <x v="26"/>
    <x v="335"/>
    <x v="2"/>
    <x v="1"/>
    <x v="12"/>
    <x v="3332"/>
    <x v="0"/>
    <x v="0"/>
    <x v="3804"/>
  </r>
  <r>
    <x v="0"/>
    <x v="0"/>
    <x v="0"/>
    <x v="22"/>
    <x v="10"/>
    <x v="26"/>
    <x v="2"/>
    <x v="0"/>
    <x v="1"/>
    <x v="1600"/>
    <x v="6"/>
    <x v="4"/>
    <x v="3805"/>
  </r>
  <r>
    <x v="0"/>
    <x v="0"/>
    <x v="0"/>
    <x v="22"/>
    <x v="10"/>
    <x v="26"/>
    <x v="2"/>
    <x v="2"/>
    <x v="7"/>
    <x v="1467"/>
    <x v="0"/>
    <x v="2"/>
    <x v="1551"/>
  </r>
  <r>
    <x v="0"/>
    <x v="0"/>
    <x v="0"/>
    <x v="22"/>
    <x v="10"/>
    <x v="26"/>
    <x v="2"/>
    <x v="2"/>
    <x v="7"/>
    <x v="3333"/>
    <x v="3"/>
    <x v="2"/>
    <x v="3806"/>
  </r>
  <r>
    <x v="0"/>
    <x v="0"/>
    <x v="0"/>
    <x v="22"/>
    <x v="10"/>
    <x v="26"/>
    <x v="2"/>
    <x v="1"/>
    <x v="8"/>
    <x v="3334"/>
    <x v="0"/>
    <x v="3"/>
    <x v="3807"/>
  </r>
  <r>
    <x v="0"/>
    <x v="0"/>
    <x v="0"/>
    <x v="22"/>
    <x v="10"/>
    <x v="26"/>
    <x v="2"/>
    <x v="1"/>
    <x v="6"/>
    <x v="2721"/>
    <x v="1"/>
    <x v="2"/>
    <x v="3808"/>
  </r>
  <r>
    <x v="0"/>
    <x v="0"/>
    <x v="0"/>
    <x v="22"/>
    <x v="10"/>
    <x v="26"/>
    <x v="2"/>
    <x v="0"/>
    <x v="5"/>
    <x v="3335"/>
    <x v="7"/>
    <x v="7"/>
    <x v="3809"/>
  </r>
  <r>
    <x v="0"/>
    <x v="0"/>
    <x v="0"/>
    <x v="22"/>
    <x v="10"/>
    <x v="26"/>
    <x v="2"/>
    <x v="2"/>
    <x v="7"/>
    <x v="3336"/>
    <x v="4"/>
    <x v="2"/>
    <x v="2862"/>
  </r>
  <r>
    <x v="2"/>
    <x v="0"/>
    <x v="0"/>
    <x v="91"/>
    <x v="29"/>
    <x v="113"/>
    <x v="3"/>
    <x v="1"/>
    <x v="2"/>
    <x v="1755"/>
    <x v="0"/>
    <x v="0"/>
    <x v="2136"/>
  </r>
  <r>
    <x v="1"/>
    <x v="1"/>
    <x v="0"/>
    <x v="1"/>
    <x v="1"/>
    <x v="13"/>
    <x v="1"/>
    <x v="0"/>
    <x v="3"/>
    <x v="3337"/>
    <x v="1"/>
    <x v="2"/>
    <x v="3810"/>
  </r>
  <r>
    <x v="1"/>
    <x v="0"/>
    <x v="0"/>
    <x v="8"/>
    <x v="1"/>
    <x v="34"/>
    <x v="1"/>
    <x v="0"/>
    <x v="1"/>
    <x v="2145"/>
    <x v="1"/>
    <x v="2"/>
    <x v="2321"/>
  </r>
  <r>
    <x v="1"/>
    <x v="0"/>
    <x v="0"/>
    <x v="8"/>
    <x v="1"/>
    <x v="34"/>
    <x v="1"/>
    <x v="1"/>
    <x v="10"/>
    <x v="1371"/>
    <x v="1"/>
    <x v="0"/>
    <x v="2475"/>
  </r>
  <r>
    <x v="0"/>
    <x v="0"/>
    <x v="0"/>
    <x v="411"/>
    <x v="6"/>
    <x v="498"/>
    <x v="2"/>
    <x v="1"/>
    <x v="8"/>
    <x v="3338"/>
    <x v="1"/>
    <x v="0"/>
    <x v="3811"/>
  </r>
  <r>
    <x v="2"/>
    <x v="0"/>
    <x v="0"/>
    <x v="159"/>
    <x v="20"/>
    <x v="328"/>
    <x v="0"/>
    <x v="1"/>
    <x v="13"/>
    <x v="610"/>
    <x v="4"/>
    <x v="0"/>
    <x v="3812"/>
  </r>
  <r>
    <x v="2"/>
    <x v="0"/>
    <x v="0"/>
    <x v="159"/>
    <x v="20"/>
    <x v="328"/>
    <x v="0"/>
    <x v="1"/>
    <x v="4"/>
    <x v="3289"/>
    <x v="4"/>
    <x v="0"/>
    <x v="3745"/>
  </r>
  <r>
    <x v="1"/>
    <x v="0"/>
    <x v="0"/>
    <x v="220"/>
    <x v="16"/>
    <x v="275"/>
    <x v="1"/>
    <x v="1"/>
    <x v="8"/>
    <x v="3339"/>
    <x v="7"/>
    <x v="6"/>
    <x v="3813"/>
  </r>
  <r>
    <x v="1"/>
    <x v="1"/>
    <x v="0"/>
    <x v="236"/>
    <x v="5"/>
    <x v="293"/>
    <x v="2"/>
    <x v="1"/>
    <x v="12"/>
    <x v="1967"/>
    <x v="0"/>
    <x v="2"/>
    <x v="3814"/>
  </r>
  <r>
    <x v="2"/>
    <x v="0"/>
    <x v="0"/>
    <x v="52"/>
    <x v="5"/>
    <x v="65"/>
    <x v="2"/>
    <x v="0"/>
    <x v="1"/>
    <x v="3340"/>
    <x v="1"/>
    <x v="4"/>
    <x v="3815"/>
  </r>
  <r>
    <x v="0"/>
    <x v="1"/>
    <x v="0"/>
    <x v="1"/>
    <x v="1"/>
    <x v="13"/>
    <x v="1"/>
    <x v="1"/>
    <x v="12"/>
    <x v="3341"/>
    <x v="1"/>
    <x v="0"/>
    <x v="3816"/>
  </r>
  <r>
    <x v="0"/>
    <x v="1"/>
    <x v="0"/>
    <x v="1"/>
    <x v="1"/>
    <x v="13"/>
    <x v="1"/>
    <x v="2"/>
    <x v="7"/>
    <x v="3342"/>
    <x v="1"/>
    <x v="2"/>
    <x v="3817"/>
  </r>
  <r>
    <x v="0"/>
    <x v="1"/>
    <x v="0"/>
    <x v="1"/>
    <x v="1"/>
    <x v="13"/>
    <x v="1"/>
    <x v="0"/>
    <x v="5"/>
    <x v="3343"/>
    <x v="2"/>
    <x v="0"/>
    <x v="3818"/>
  </r>
  <r>
    <x v="1"/>
    <x v="2"/>
    <x v="0"/>
    <x v="388"/>
    <x v="2"/>
    <x v="473"/>
    <x v="0"/>
    <x v="0"/>
    <x v="1"/>
    <x v="3344"/>
    <x v="4"/>
    <x v="2"/>
    <x v="3819"/>
  </r>
  <r>
    <x v="1"/>
    <x v="1"/>
    <x v="0"/>
    <x v="123"/>
    <x v="16"/>
    <x v="154"/>
    <x v="1"/>
    <x v="1"/>
    <x v="4"/>
    <x v="989"/>
    <x v="5"/>
    <x v="2"/>
    <x v="3820"/>
  </r>
  <r>
    <x v="1"/>
    <x v="0"/>
    <x v="0"/>
    <x v="115"/>
    <x v="3"/>
    <x v="305"/>
    <x v="0"/>
    <x v="1"/>
    <x v="9"/>
    <x v="954"/>
    <x v="1"/>
    <x v="2"/>
    <x v="993"/>
  </r>
  <r>
    <x v="1"/>
    <x v="0"/>
    <x v="0"/>
    <x v="115"/>
    <x v="3"/>
    <x v="305"/>
    <x v="0"/>
    <x v="1"/>
    <x v="8"/>
    <x v="3345"/>
    <x v="5"/>
    <x v="6"/>
    <x v="3821"/>
  </r>
  <r>
    <x v="1"/>
    <x v="0"/>
    <x v="0"/>
    <x v="115"/>
    <x v="3"/>
    <x v="305"/>
    <x v="0"/>
    <x v="1"/>
    <x v="10"/>
    <x v="667"/>
    <x v="4"/>
    <x v="2"/>
    <x v="682"/>
  </r>
  <r>
    <x v="1"/>
    <x v="0"/>
    <x v="0"/>
    <x v="12"/>
    <x v="5"/>
    <x v="14"/>
    <x v="2"/>
    <x v="1"/>
    <x v="8"/>
    <x v="3173"/>
    <x v="5"/>
    <x v="3"/>
    <x v="3822"/>
  </r>
  <r>
    <x v="0"/>
    <x v="2"/>
    <x v="0"/>
    <x v="49"/>
    <x v="1"/>
    <x v="58"/>
    <x v="1"/>
    <x v="0"/>
    <x v="5"/>
    <x v="2922"/>
    <x v="1"/>
    <x v="0"/>
    <x v="3281"/>
  </r>
  <r>
    <x v="0"/>
    <x v="2"/>
    <x v="0"/>
    <x v="391"/>
    <x v="41"/>
    <x v="476"/>
    <x v="2"/>
    <x v="1"/>
    <x v="6"/>
    <x v="3259"/>
    <x v="1"/>
    <x v="0"/>
    <x v="3707"/>
  </r>
  <r>
    <x v="0"/>
    <x v="2"/>
    <x v="0"/>
    <x v="391"/>
    <x v="41"/>
    <x v="476"/>
    <x v="2"/>
    <x v="1"/>
    <x v="8"/>
    <x v="3346"/>
    <x v="0"/>
    <x v="0"/>
    <x v="3823"/>
  </r>
  <r>
    <x v="1"/>
    <x v="2"/>
    <x v="0"/>
    <x v="1"/>
    <x v="1"/>
    <x v="1"/>
    <x v="1"/>
    <x v="2"/>
    <x v="16"/>
    <x v="1973"/>
    <x v="0"/>
    <x v="2"/>
    <x v="3824"/>
  </r>
  <r>
    <x v="1"/>
    <x v="2"/>
    <x v="0"/>
    <x v="25"/>
    <x v="12"/>
    <x v="30"/>
    <x v="2"/>
    <x v="2"/>
    <x v="7"/>
    <x v="2782"/>
    <x v="3"/>
    <x v="0"/>
    <x v="3825"/>
  </r>
  <r>
    <x v="1"/>
    <x v="2"/>
    <x v="0"/>
    <x v="25"/>
    <x v="12"/>
    <x v="30"/>
    <x v="2"/>
    <x v="0"/>
    <x v="5"/>
    <x v="3347"/>
    <x v="4"/>
    <x v="0"/>
    <x v="3826"/>
  </r>
  <r>
    <x v="1"/>
    <x v="2"/>
    <x v="0"/>
    <x v="25"/>
    <x v="12"/>
    <x v="30"/>
    <x v="2"/>
    <x v="1"/>
    <x v="6"/>
    <x v="2213"/>
    <x v="2"/>
    <x v="0"/>
    <x v="2669"/>
  </r>
  <r>
    <x v="1"/>
    <x v="2"/>
    <x v="0"/>
    <x v="25"/>
    <x v="12"/>
    <x v="30"/>
    <x v="2"/>
    <x v="1"/>
    <x v="4"/>
    <x v="3348"/>
    <x v="0"/>
    <x v="0"/>
    <x v="3827"/>
  </r>
  <r>
    <x v="1"/>
    <x v="0"/>
    <x v="0"/>
    <x v="412"/>
    <x v="45"/>
    <x v="499"/>
    <x v="1"/>
    <x v="1"/>
    <x v="8"/>
    <x v="2057"/>
    <x v="7"/>
    <x v="2"/>
    <x v="2226"/>
  </r>
  <r>
    <x v="1"/>
    <x v="2"/>
    <x v="0"/>
    <x v="409"/>
    <x v="17"/>
    <x v="496"/>
    <x v="0"/>
    <x v="1"/>
    <x v="8"/>
    <x v="3349"/>
    <x v="1"/>
    <x v="0"/>
    <x v="3828"/>
  </r>
  <r>
    <x v="1"/>
    <x v="1"/>
    <x v="0"/>
    <x v="20"/>
    <x v="15"/>
    <x v="45"/>
    <x v="3"/>
    <x v="1"/>
    <x v="10"/>
    <x v="3350"/>
    <x v="10"/>
    <x v="0"/>
    <x v="3829"/>
  </r>
  <r>
    <x v="1"/>
    <x v="1"/>
    <x v="0"/>
    <x v="413"/>
    <x v="35"/>
    <x v="500"/>
    <x v="0"/>
    <x v="2"/>
    <x v="11"/>
    <x v="3351"/>
    <x v="5"/>
    <x v="0"/>
    <x v="3830"/>
  </r>
  <r>
    <x v="2"/>
    <x v="2"/>
    <x v="0"/>
    <x v="10"/>
    <x v="9"/>
    <x v="11"/>
    <x v="3"/>
    <x v="0"/>
    <x v="5"/>
    <x v="3352"/>
    <x v="1"/>
    <x v="2"/>
    <x v="3831"/>
  </r>
  <r>
    <x v="2"/>
    <x v="0"/>
    <x v="0"/>
    <x v="10"/>
    <x v="9"/>
    <x v="11"/>
    <x v="3"/>
    <x v="1"/>
    <x v="2"/>
    <x v="3353"/>
    <x v="8"/>
    <x v="2"/>
    <x v="3832"/>
  </r>
  <r>
    <x v="0"/>
    <x v="1"/>
    <x v="0"/>
    <x v="1"/>
    <x v="1"/>
    <x v="62"/>
    <x v="1"/>
    <x v="1"/>
    <x v="6"/>
    <x v="338"/>
    <x v="0"/>
    <x v="0"/>
    <x v="349"/>
  </r>
  <r>
    <x v="0"/>
    <x v="2"/>
    <x v="0"/>
    <x v="414"/>
    <x v="1"/>
    <x v="501"/>
    <x v="1"/>
    <x v="1"/>
    <x v="12"/>
    <x v="3354"/>
    <x v="3"/>
    <x v="0"/>
    <x v="3833"/>
  </r>
  <r>
    <x v="0"/>
    <x v="2"/>
    <x v="0"/>
    <x v="414"/>
    <x v="1"/>
    <x v="501"/>
    <x v="1"/>
    <x v="1"/>
    <x v="6"/>
    <x v="3355"/>
    <x v="2"/>
    <x v="0"/>
    <x v="3834"/>
  </r>
  <r>
    <x v="0"/>
    <x v="2"/>
    <x v="0"/>
    <x v="414"/>
    <x v="1"/>
    <x v="501"/>
    <x v="1"/>
    <x v="1"/>
    <x v="8"/>
    <x v="3356"/>
    <x v="5"/>
    <x v="2"/>
    <x v="3835"/>
  </r>
  <r>
    <x v="0"/>
    <x v="2"/>
    <x v="0"/>
    <x v="414"/>
    <x v="1"/>
    <x v="501"/>
    <x v="1"/>
    <x v="1"/>
    <x v="13"/>
    <x v="2228"/>
    <x v="1"/>
    <x v="0"/>
    <x v="3836"/>
  </r>
  <r>
    <x v="0"/>
    <x v="2"/>
    <x v="0"/>
    <x v="414"/>
    <x v="1"/>
    <x v="501"/>
    <x v="1"/>
    <x v="0"/>
    <x v="5"/>
    <x v="3357"/>
    <x v="1"/>
    <x v="0"/>
    <x v="3837"/>
  </r>
  <r>
    <x v="0"/>
    <x v="2"/>
    <x v="0"/>
    <x v="414"/>
    <x v="1"/>
    <x v="501"/>
    <x v="1"/>
    <x v="1"/>
    <x v="4"/>
    <x v="3358"/>
    <x v="3"/>
    <x v="0"/>
    <x v="3838"/>
  </r>
  <r>
    <x v="1"/>
    <x v="1"/>
    <x v="0"/>
    <x v="1"/>
    <x v="1"/>
    <x v="25"/>
    <x v="1"/>
    <x v="1"/>
    <x v="14"/>
    <x v="2720"/>
    <x v="0"/>
    <x v="0"/>
    <x v="3839"/>
  </r>
  <r>
    <x v="1"/>
    <x v="1"/>
    <x v="0"/>
    <x v="1"/>
    <x v="1"/>
    <x v="25"/>
    <x v="1"/>
    <x v="2"/>
    <x v="7"/>
    <x v="3081"/>
    <x v="0"/>
    <x v="2"/>
    <x v="3479"/>
  </r>
  <r>
    <x v="1"/>
    <x v="1"/>
    <x v="0"/>
    <x v="1"/>
    <x v="1"/>
    <x v="25"/>
    <x v="1"/>
    <x v="0"/>
    <x v="1"/>
    <x v="1741"/>
    <x v="1"/>
    <x v="2"/>
    <x v="3840"/>
  </r>
  <r>
    <x v="1"/>
    <x v="1"/>
    <x v="0"/>
    <x v="1"/>
    <x v="1"/>
    <x v="25"/>
    <x v="1"/>
    <x v="1"/>
    <x v="9"/>
    <x v="2263"/>
    <x v="0"/>
    <x v="0"/>
    <x v="3841"/>
  </r>
  <r>
    <x v="1"/>
    <x v="1"/>
    <x v="0"/>
    <x v="1"/>
    <x v="1"/>
    <x v="25"/>
    <x v="1"/>
    <x v="0"/>
    <x v="3"/>
    <x v="3359"/>
    <x v="1"/>
    <x v="2"/>
    <x v="3842"/>
  </r>
  <r>
    <x v="1"/>
    <x v="1"/>
    <x v="0"/>
    <x v="1"/>
    <x v="1"/>
    <x v="25"/>
    <x v="1"/>
    <x v="1"/>
    <x v="6"/>
    <x v="3360"/>
    <x v="1"/>
    <x v="0"/>
    <x v="2697"/>
  </r>
  <r>
    <x v="0"/>
    <x v="2"/>
    <x v="0"/>
    <x v="176"/>
    <x v="40"/>
    <x v="225"/>
    <x v="3"/>
    <x v="1"/>
    <x v="6"/>
    <x v="3361"/>
    <x v="8"/>
    <x v="0"/>
    <x v="3843"/>
  </r>
  <r>
    <x v="1"/>
    <x v="2"/>
    <x v="0"/>
    <x v="158"/>
    <x v="6"/>
    <x v="201"/>
    <x v="2"/>
    <x v="1"/>
    <x v="14"/>
    <x v="3362"/>
    <x v="1"/>
    <x v="0"/>
    <x v="3844"/>
  </r>
  <r>
    <x v="1"/>
    <x v="2"/>
    <x v="0"/>
    <x v="158"/>
    <x v="6"/>
    <x v="201"/>
    <x v="2"/>
    <x v="1"/>
    <x v="9"/>
    <x v="3363"/>
    <x v="2"/>
    <x v="0"/>
    <x v="3845"/>
  </r>
  <r>
    <x v="1"/>
    <x v="2"/>
    <x v="0"/>
    <x v="248"/>
    <x v="39"/>
    <x v="307"/>
    <x v="3"/>
    <x v="0"/>
    <x v="1"/>
    <x v="3364"/>
    <x v="7"/>
    <x v="0"/>
    <x v="3846"/>
  </r>
  <r>
    <x v="1"/>
    <x v="2"/>
    <x v="0"/>
    <x v="248"/>
    <x v="39"/>
    <x v="307"/>
    <x v="3"/>
    <x v="1"/>
    <x v="12"/>
    <x v="3365"/>
    <x v="6"/>
    <x v="0"/>
    <x v="3847"/>
  </r>
  <r>
    <x v="1"/>
    <x v="2"/>
    <x v="0"/>
    <x v="248"/>
    <x v="39"/>
    <x v="307"/>
    <x v="3"/>
    <x v="1"/>
    <x v="13"/>
    <x v="132"/>
    <x v="4"/>
    <x v="0"/>
    <x v="3848"/>
  </r>
  <r>
    <x v="0"/>
    <x v="2"/>
    <x v="0"/>
    <x v="108"/>
    <x v="3"/>
    <x v="222"/>
    <x v="0"/>
    <x v="1"/>
    <x v="10"/>
    <x v="3366"/>
    <x v="7"/>
    <x v="2"/>
    <x v="3849"/>
  </r>
  <r>
    <x v="0"/>
    <x v="2"/>
    <x v="0"/>
    <x v="108"/>
    <x v="3"/>
    <x v="222"/>
    <x v="0"/>
    <x v="1"/>
    <x v="10"/>
    <x v="3367"/>
    <x v="4"/>
    <x v="2"/>
    <x v="3850"/>
  </r>
  <r>
    <x v="0"/>
    <x v="2"/>
    <x v="0"/>
    <x v="108"/>
    <x v="3"/>
    <x v="222"/>
    <x v="0"/>
    <x v="1"/>
    <x v="12"/>
    <x v="2059"/>
    <x v="0"/>
    <x v="2"/>
    <x v="2228"/>
  </r>
  <r>
    <x v="0"/>
    <x v="2"/>
    <x v="0"/>
    <x v="108"/>
    <x v="3"/>
    <x v="222"/>
    <x v="0"/>
    <x v="2"/>
    <x v="11"/>
    <x v="3368"/>
    <x v="3"/>
    <x v="2"/>
    <x v="3851"/>
  </r>
  <r>
    <x v="1"/>
    <x v="0"/>
    <x v="0"/>
    <x v="30"/>
    <x v="15"/>
    <x v="144"/>
    <x v="3"/>
    <x v="2"/>
    <x v="7"/>
    <x v="3369"/>
    <x v="7"/>
    <x v="0"/>
    <x v="3852"/>
  </r>
  <r>
    <x v="1"/>
    <x v="0"/>
    <x v="0"/>
    <x v="30"/>
    <x v="15"/>
    <x v="144"/>
    <x v="3"/>
    <x v="1"/>
    <x v="4"/>
    <x v="3370"/>
    <x v="1"/>
    <x v="0"/>
    <x v="3853"/>
  </r>
  <r>
    <x v="1"/>
    <x v="0"/>
    <x v="0"/>
    <x v="30"/>
    <x v="15"/>
    <x v="144"/>
    <x v="3"/>
    <x v="1"/>
    <x v="8"/>
    <x v="855"/>
    <x v="0"/>
    <x v="2"/>
    <x v="3854"/>
  </r>
  <r>
    <x v="1"/>
    <x v="0"/>
    <x v="0"/>
    <x v="30"/>
    <x v="15"/>
    <x v="144"/>
    <x v="3"/>
    <x v="1"/>
    <x v="10"/>
    <x v="1544"/>
    <x v="3"/>
    <x v="0"/>
    <x v="1637"/>
  </r>
  <r>
    <x v="1"/>
    <x v="0"/>
    <x v="0"/>
    <x v="147"/>
    <x v="1"/>
    <x v="218"/>
    <x v="1"/>
    <x v="0"/>
    <x v="5"/>
    <x v="346"/>
    <x v="8"/>
    <x v="0"/>
    <x v="357"/>
  </r>
  <r>
    <x v="0"/>
    <x v="1"/>
    <x v="0"/>
    <x v="200"/>
    <x v="35"/>
    <x v="251"/>
    <x v="0"/>
    <x v="1"/>
    <x v="8"/>
    <x v="3371"/>
    <x v="4"/>
    <x v="0"/>
    <x v="3855"/>
  </r>
  <r>
    <x v="1"/>
    <x v="0"/>
    <x v="0"/>
    <x v="108"/>
    <x v="2"/>
    <x v="133"/>
    <x v="0"/>
    <x v="1"/>
    <x v="6"/>
    <x v="1634"/>
    <x v="1"/>
    <x v="2"/>
    <x v="1739"/>
  </r>
  <r>
    <x v="1"/>
    <x v="0"/>
    <x v="0"/>
    <x v="108"/>
    <x v="2"/>
    <x v="133"/>
    <x v="0"/>
    <x v="1"/>
    <x v="10"/>
    <x v="3372"/>
    <x v="2"/>
    <x v="2"/>
    <x v="3856"/>
  </r>
  <r>
    <x v="1"/>
    <x v="2"/>
    <x v="0"/>
    <x v="12"/>
    <x v="5"/>
    <x v="32"/>
    <x v="2"/>
    <x v="1"/>
    <x v="9"/>
    <x v="3373"/>
    <x v="1"/>
    <x v="3"/>
    <x v="3857"/>
  </r>
  <r>
    <x v="1"/>
    <x v="2"/>
    <x v="0"/>
    <x v="12"/>
    <x v="5"/>
    <x v="32"/>
    <x v="2"/>
    <x v="1"/>
    <x v="13"/>
    <x v="2634"/>
    <x v="6"/>
    <x v="2"/>
    <x v="3858"/>
  </r>
  <r>
    <x v="0"/>
    <x v="1"/>
    <x v="0"/>
    <x v="12"/>
    <x v="5"/>
    <x v="14"/>
    <x v="2"/>
    <x v="2"/>
    <x v="11"/>
    <x v="3374"/>
    <x v="1"/>
    <x v="2"/>
    <x v="3859"/>
  </r>
  <r>
    <x v="1"/>
    <x v="2"/>
    <x v="0"/>
    <x v="231"/>
    <x v="31"/>
    <x v="288"/>
    <x v="3"/>
    <x v="2"/>
    <x v="7"/>
    <x v="3375"/>
    <x v="0"/>
    <x v="0"/>
    <x v="3860"/>
  </r>
  <r>
    <x v="1"/>
    <x v="2"/>
    <x v="0"/>
    <x v="231"/>
    <x v="31"/>
    <x v="288"/>
    <x v="3"/>
    <x v="0"/>
    <x v="1"/>
    <x v="3036"/>
    <x v="1"/>
    <x v="0"/>
    <x v="3861"/>
  </r>
  <r>
    <x v="2"/>
    <x v="2"/>
    <x v="0"/>
    <x v="1"/>
    <x v="1"/>
    <x v="13"/>
    <x v="1"/>
    <x v="2"/>
    <x v="16"/>
    <x v="3376"/>
    <x v="5"/>
    <x v="2"/>
    <x v="3862"/>
  </r>
  <r>
    <x v="2"/>
    <x v="2"/>
    <x v="0"/>
    <x v="1"/>
    <x v="1"/>
    <x v="13"/>
    <x v="1"/>
    <x v="1"/>
    <x v="8"/>
    <x v="3377"/>
    <x v="1"/>
    <x v="2"/>
    <x v="3863"/>
  </r>
  <r>
    <x v="0"/>
    <x v="1"/>
    <x v="0"/>
    <x v="40"/>
    <x v="13"/>
    <x v="49"/>
    <x v="3"/>
    <x v="1"/>
    <x v="4"/>
    <x v="3378"/>
    <x v="2"/>
    <x v="0"/>
    <x v="3864"/>
  </r>
  <r>
    <x v="1"/>
    <x v="0"/>
    <x v="0"/>
    <x v="29"/>
    <x v="18"/>
    <x v="84"/>
    <x v="0"/>
    <x v="1"/>
    <x v="14"/>
    <x v="3379"/>
    <x v="1"/>
    <x v="2"/>
    <x v="3865"/>
  </r>
  <r>
    <x v="1"/>
    <x v="0"/>
    <x v="0"/>
    <x v="29"/>
    <x v="18"/>
    <x v="84"/>
    <x v="0"/>
    <x v="1"/>
    <x v="10"/>
    <x v="3380"/>
    <x v="4"/>
    <x v="2"/>
    <x v="3866"/>
  </r>
  <r>
    <x v="1"/>
    <x v="0"/>
    <x v="0"/>
    <x v="29"/>
    <x v="18"/>
    <x v="84"/>
    <x v="0"/>
    <x v="1"/>
    <x v="4"/>
    <x v="3381"/>
    <x v="0"/>
    <x v="2"/>
    <x v="3867"/>
  </r>
  <r>
    <x v="1"/>
    <x v="0"/>
    <x v="0"/>
    <x v="29"/>
    <x v="18"/>
    <x v="84"/>
    <x v="0"/>
    <x v="0"/>
    <x v="5"/>
    <x v="2127"/>
    <x v="1"/>
    <x v="2"/>
    <x v="3868"/>
  </r>
  <r>
    <x v="1"/>
    <x v="1"/>
    <x v="0"/>
    <x v="20"/>
    <x v="15"/>
    <x v="164"/>
    <x v="3"/>
    <x v="1"/>
    <x v="4"/>
    <x v="3378"/>
    <x v="2"/>
    <x v="0"/>
    <x v="3869"/>
  </r>
  <r>
    <x v="1"/>
    <x v="1"/>
    <x v="0"/>
    <x v="20"/>
    <x v="15"/>
    <x v="164"/>
    <x v="3"/>
    <x v="1"/>
    <x v="4"/>
    <x v="3382"/>
    <x v="0"/>
    <x v="0"/>
    <x v="3870"/>
  </r>
  <r>
    <x v="1"/>
    <x v="1"/>
    <x v="0"/>
    <x v="20"/>
    <x v="15"/>
    <x v="164"/>
    <x v="3"/>
    <x v="1"/>
    <x v="6"/>
    <x v="3383"/>
    <x v="2"/>
    <x v="0"/>
    <x v="3871"/>
  </r>
  <r>
    <x v="1"/>
    <x v="1"/>
    <x v="0"/>
    <x v="20"/>
    <x v="15"/>
    <x v="164"/>
    <x v="3"/>
    <x v="1"/>
    <x v="4"/>
    <x v="898"/>
    <x v="1"/>
    <x v="0"/>
    <x v="935"/>
  </r>
  <r>
    <x v="3"/>
    <x v="0"/>
    <x v="0"/>
    <x v="340"/>
    <x v="12"/>
    <x v="502"/>
    <x v="2"/>
    <x v="0"/>
    <x v="5"/>
    <x v="1790"/>
    <x v="0"/>
    <x v="0"/>
    <x v="3872"/>
  </r>
  <r>
    <x v="0"/>
    <x v="0"/>
    <x v="0"/>
    <x v="8"/>
    <x v="1"/>
    <x v="34"/>
    <x v="1"/>
    <x v="1"/>
    <x v="2"/>
    <x v="2616"/>
    <x v="2"/>
    <x v="0"/>
    <x v="2906"/>
  </r>
  <r>
    <x v="0"/>
    <x v="0"/>
    <x v="0"/>
    <x v="8"/>
    <x v="1"/>
    <x v="34"/>
    <x v="1"/>
    <x v="0"/>
    <x v="5"/>
    <x v="3384"/>
    <x v="1"/>
    <x v="0"/>
    <x v="3873"/>
  </r>
  <r>
    <x v="1"/>
    <x v="1"/>
    <x v="0"/>
    <x v="8"/>
    <x v="1"/>
    <x v="34"/>
    <x v="1"/>
    <x v="0"/>
    <x v="0"/>
    <x v="3385"/>
    <x v="5"/>
    <x v="11"/>
    <x v="3874"/>
  </r>
  <r>
    <x v="1"/>
    <x v="1"/>
    <x v="0"/>
    <x v="8"/>
    <x v="1"/>
    <x v="34"/>
    <x v="1"/>
    <x v="1"/>
    <x v="4"/>
    <x v="1225"/>
    <x v="7"/>
    <x v="0"/>
    <x v="3875"/>
  </r>
  <r>
    <x v="1"/>
    <x v="1"/>
    <x v="0"/>
    <x v="8"/>
    <x v="1"/>
    <x v="34"/>
    <x v="1"/>
    <x v="1"/>
    <x v="4"/>
    <x v="420"/>
    <x v="1"/>
    <x v="0"/>
    <x v="702"/>
  </r>
  <r>
    <x v="2"/>
    <x v="0"/>
    <x v="0"/>
    <x v="1"/>
    <x v="1"/>
    <x v="62"/>
    <x v="1"/>
    <x v="1"/>
    <x v="6"/>
    <x v="1832"/>
    <x v="4"/>
    <x v="0"/>
    <x v="3876"/>
  </r>
  <r>
    <x v="2"/>
    <x v="0"/>
    <x v="0"/>
    <x v="1"/>
    <x v="1"/>
    <x v="62"/>
    <x v="1"/>
    <x v="1"/>
    <x v="6"/>
    <x v="708"/>
    <x v="1"/>
    <x v="0"/>
    <x v="730"/>
  </r>
  <r>
    <x v="2"/>
    <x v="0"/>
    <x v="0"/>
    <x v="1"/>
    <x v="1"/>
    <x v="62"/>
    <x v="1"/>
    <x v="1"/>
    <x v="6"/>
    <x v="2812"/>
    <x v="0"/>
    <x v="0"/>
    <x v="3143"/>
  </r>
  <r>
    <x v="1"/>
    <x v="0"/>
    <x v="0"/>
    <x v="311"/>
    <x v="17"/>
    <x v="388"/>
    <x v="0"/>
    <x v="2"/>
    <x v="16"/>
    <x v="3386"/>
    <x v="8"/>
    <x v="0"/>
    <x v="3877"/>
  </r>
  <r>
    <x v="1"/>
    <x v="0"/>
    <x v="0"/>
    <x v="311"/>
    <x v="17"/>
    <x v="388"/>
    <x v="0"/>
    <x v="1"/>
    <x v="12"/>
    <x v="3387"/>
    <x v="7"/>
    <x v="0"/>
    <x v="3878"/>
  </r>
  <r>
    <x v="0"/>
    <x v="0"/>
    <x v="0"/>
    <x v="299"/>
    <x v="22"/>
    <x v="375"/>
    <x v="1"/>
    <x v="1"/>
    <x v="8"/>
    <x v="754"/>
    <x v="4"/>
    <x v="6"/>
    <x v="3879"/>
  </r>
  <r>
    <x v="0"/>
    <x v="0"/>
    <x v="0"/>
    <x v="299"/>
    <x v="22"/>
    <x v="375"/>
    <x v="1"/>
    <x v="0"/>
    <x v="1"/>
    <x v="1077"/>
    <x v="4"/>
    <x v="2"/>
    <x v="3880"/>
  </r>
  <r>
    <x v="1"/>
    <x v="0"/>
    <x v="0"/>
    <x v="4"/>
    <x v="4"/>
    <x v="59"/>
    <x v="1"/>
    <x v="1"/>
    <x v="8"/>
    <x v="2850"/>
    <x v="0"/>
    <x v="2"/>
    <x v="3746"/>
  </r>
  <r>
    <x v="1"/>
    <x v="0"/>
    <x v="0"/>
    <x v="4"/>
    <x v="4"/>
    <x v="59"/>
    <x v="1"/>
    <x v="2"/>
    <x v="15"/>
    <x v="2666"/>
    <x v="0"/>
    <x v="2"/>
    <x v="2967"/>
  </r>
  <r>
    <x v="1"/>
    <x v="2"/>
    <x v="0"/>
    <x v="20"/>
    <x v="15"/>
    <x v="164"/>
    <x v="3"/>
    <x v="0"/>
    <x v="1"/>
    <x v="3388"/>
    <x v="0"/>
    <x v="9"/>
    <x v="3881"/>
  </r>
  <r>
    <x v="1"/>
    <x v="1"/>
    <x v="0"/>
    <x v="102"/>
    <x v="17"/>
    <x v="195"/>
    <x v="0"/>
    <x v="1"/>
    <x v="10"/>
    <x v="3389"/>
    <x v="1"/>
    <x v="0"/>
    <x v="3882"/>
  </r>
  <r>
    <x v="1"/>
    <x v="2"/>
    <x v="0"/>
    <x v="20"/>
    <x v="15"/>
    <x v="29"/>
    <x v="3"/>
    <x v="0"/>
    <x v="1"/>
    <x v="3390"/>
    <x v="1"/>
    <x v="9"/>
    <x v="3883"/>
  </r>
  <r>
    <x v="1"/>
    <x v="1"/>
    <x v="0"/>
    <x v="4"/>
    <x v="4"/>
    <x v="5"/>
    <x v="1"/>
    <x v="1"/>
    <x v="10"/>
    <x v="3391"/>
    <x v="6"/>
    <x v="0"/>
    <x v="3884"/>
  </r>
  <r>
    <x v="1"/>
    <x v="1"/>
    <x v="0"/>
    <x v="4"/>
    <x v="4"/>
    <x v="5"/>
    <x v="1"/>
    <x v="1"/>
    <x v="14"/>
    <x v="3392"/>
    <x v="2"/>
    <x v="0"/>
    <x v="3885"/>
  </r>
  <r>
    <x v="1"/>
    <x v="2"/>
    <x v="0"/>
    <x v="8"/>
    <x v="1"/>
    <x v="94"/>
    <x v="1"/>
    <x v="1"/>
    <x v="10"/>
    <x v="1644"/>
    <x v="2"/>
    <x v="0"/>
    <x v="1749"/>
  </r>
  <r>
    <x v="1"/>
    <x v="2"/>
    <x v="0"/>
    <x v="8"/>
    <x v="1"/>
    <x v="94"/>
    <x v="1"/>
    <x v="1"/>
    <x v="10"/>
    <x v="3393"/>
    <x v="4"/>
    <x v="0"/>
    <x v="3886"/>
  </r>
  <r>
    <x v="1"/>
    <x v="2"/>
    <x v="0"/>
    <x v="275"/>
    <x v="30"/>
    <x v="346"/>
    <x v="3"/>
    <x v="1"/>
    <x v="10"/>
    <x v="2660"/>
    <x v="0"/>
    <x v="0"/>
    <x v="3887"/>
  </r>
  <r>
    <x v="1"/>
    <x v="2"/>
    <x v="0"/>
    <x v="275"/>
    <x v="30"/>
    <x v="346"/>
    <x v="3"/>
    <x v="1"/>
    <x v="4"/>
    <x v="3394"/>
    <x v="2"/>
    <x v="0"/>
    <x v="3888"/>
  </r>
  <r>
    <x v="0"/>
    <x v="0"/>
    <x v="0"/>
    <x v="8"/>
    <x v="1"/>
    <x v="94"/>
    <x v="1"/>
    <x v="1"/>
    <x v="13"/>
    <x v="704"/>
    <x v="7"/>
    <x v="0"/>
    <x v="3889"/>
  </r>
  <r>
    <x v="1"/>
    <x v="1"/>
    <x v="0"/>
    <x v="210"/>
    <x v="10"/>
    <x v="481"/>
    <x v="2"/>
    <x v="1"/>
    <x v="4"/>
    <x v="3395"/>
    <x v="0"/>
    <x v="2"/>
    <x v="3890"/>
  </r>
  <r>
    <x v="1"/>
    <x v="0"/>
    <x v="0"/>
    <x v="10"/>
    <x v="9"/>
    <x v="11"/>
    <x v="3"/>
    <x v="1"/>
    <x v="6"/>
    <x v="3396"/>
    <x v="0"/>
    <x v="2"/>
    <x v="3891"/>
  </r>
  <r>
    <x v="1"/>
    <x v="0"/>
    <x v="0"/>
    <x v="10"/>
    <x v="9"/>
    <x v="11"/>
    <x v="3"/>
    <x v="1"/>
    <x v="9"/>
    <x v="769"/>
    <x v="0"/>
    <x v="2"/>
    <x v="796"/>
  </r>
  <r>
    <x v="1"/>
    <x v="0"/>
    <x v="0"/>
    <x v="10"/>
    <x v="9"/>
    <x v="11"/>
    <x v="3"/>
    <x v="1"/>
    <x v="10"/>
    <x v="885"/>
    <x v="0"/>
    <x v="2"/>
    <x v="2250"/>
  </r>
  <r>
    <x v="1"/>
    <x v="0"/>
    <x v="0"/>
    <x v="10"/>
    <x v="9"/>
    <x v="11"/>
    <x v="3"/>
    <x v="1"/>
    <x v="9"/>
    <x v="3397"/>
    <x v="3"/>
    <x v="2"/>
    <x v="3892"/>
  </r>
  <r>
    <x v="1"/>
    <x v="0"/>
    <x v="0"/>
    <x v="10"/>
    <x v="9"/>
    <x v="11"/>
    <x v="3"/>
    <x v="2"/>
    <x v="11"/>
    <x v="288"/>
    <x v="1"/>
    <x v="2"/>
    <x v="3893"/>
  </r>
  <r>
    <x v="1"/>
    <x v="0"/>
    <x v="0"/>
    <x v="10"/>
    <x v="9"/>
    <x v="11"/>
    <x v="3"/>
    <x v="0"/>
    <x v="1"/>
    <x v="2749"/>
    <x v="5"/>
    <x v="4"/>
    <x v="3073"/>
  </r>
  <r>
    <x v="1"/>
    <x v="0"/>
    <x v="0"/>
    <x v="10"/>
    <x v="9"/>
    <x v="11"/>
    <x v="3"/>
    <x v="1"/>
    <x v="4"/>
    <x v="3398"/>
    <x v="1"/>
    <x v="2"/>
    <x v="3894"/>
  </r>
  <r>
    <x v="1"/>
    <x v="0"/>
    <x v="0"/>
    <x v="108"/>
    <x v="2"/>
    <x v="133"/>
    <x v="0"/>
    <x v="1"/>
    <x v="2"/>
    <x v="3399"/>
    <x v="7"/>
    <x v="2"/>
    <x v="3895"/>
  </r>
  <r>
    <x v="1"/>
    <x v="0"/>
    <x v="0"/>
    <x v="95"/>
    <x v="2"/>
    <x v="118"/>
    <x v="0"/>
    <x v="1"/>
    <x v="8"/>
    <x v="3400"/>
    <x v="6"/>
    <x v="6"/>
    <x v="3896"/>
  </r>
  <r>
    <x v="1"/>
    <x v="0"/>
    <x v="0"/>
    <x v="95"/>
    <x v="2"/>
    <x v="118"/>
    <x v="0"/>
    <x v="1"/>
    <x v="2"/>
    <x v="3319"/>
    <x v="0"/>
    <x v="2"/>
    <x v="3897"/>
  </r>
  <r>
    <x v="1"/>
    <x v="1"/>
    <x v="0"/>
    <x v="4"/>
    <x v="4"/>
    <x v="60"/>
    <x v="1"/>
    <x v="0"/>
    <x v="5"/>
    <x v="705"/>
    <x v="4"/>
    <x v="0"/>
    <x v="3898"/>
  </r>
  <r>
    <x v="1"/>
    <x v="1"/>
    <x v="0"/>
    <x v="4"/>
    <x v="4"/>
    <x v="60"/>
    <x v="1"/>
    <x v="2"/>
    <x v="11"/>
    <x v="3401"/>
    <x v="0"/>
    <x v="0"/>
    <x v="3899"/>
  </r>
  <r>
    <x v="1"/>
    <x v="1"/>
    <x v="0"/>
    <x v="5"/>
    <x v="5"/>
    <x v="6"/>
    <x v="2"/>
    <x v="1"/>
    <x v="8"/>
    <x v="3402"/>
    <x v="12"/>
    <x v="3"/>
    <x v="3900"/>
  </r>
  <r>
    <x v="1"/>
    <x v="1"/>
    <x v="0"/>
    <x v="5"/>
    <x v="5"/>
    <x v="6"/>
    <x v="2"/>
    <x v="0"/>
    <x v="0"/>
    <x v="3403"/>
    <x v="3"/>
    <x v="8"/>
    <x v="3901"/>
  </r>
  <r>
    <x v="1"/>
    <x v="1"/>
    <x v="0"/>
    <x v="5"/>
    <x v="5"/>
    <x v="6"/>
    <x v="2"/>
    <x v="1"/>
    <x v="4"/>
    <x v="3404"/>
    <x v="2"/>
    <x v="2"/>
    <x v="3902"/>
  </r>
  <r>
    <x v="1"/>
    <x v="0"/>
    <x v="0"/>
    <x v="66"/>
    <x v="12"/>
    <x v="185"/>
    <x v="2"/>
    <x v="1"/>
    <x v="9"/>
    <x v="3405"/>
    <x v="4"/>
    <x v="9"/>
    <x v="3903"/>
  </r>
  <r>
    <x v="1"/>
    <x v="0"/>
    <x v="0"/>
    <x v="66"/>
    <x v="12"/>
    <x v="185"/>
    <x v="2"/>
    <x v="2"/>
    <x v="7"/>
    <x v="3406"/>
    <x v="4"/>
    <x v="0"/>
    <x v="3904"/>
  </r>
  <r>
    <x v="1"/>
    <x v="0"/>
    <x v="0"/>
    <x v="66"/>
    <x v="12"/>
    <x v="185"/>
    <x v="2"/>
    <x v="2"/>
    <x v="7"/>
    <x v="3407"/>
    <x v="7"/>
    <x v="0"/>
    <x v="3905"/>
  </r>
  <r>
    <x v="1"/>
    <x v="0"/>
    <x v="0"/>
    <x v="66"/>
    <x v="12"/>
    <x v="185"/>
    <x v="2"/>
    <x v="0"/>
    <x v="5"/>
    <x v="1042"/>
    <x v="1"/>
    <x v="0"/>
    <x v="3906"/>
  </r>
  <r>
    <x v="0"/>
    <x v="0"/>
    <x v="0"/>
    <x v="10"/>
    <x v="9"/>
    <x v="74"/>
    <x v="3"/>
    <x v="0"/>
    <x v="5"/>
    <x v="1632"/>
    <x v="0"/>
    <x v="2"/>
    <x v="1737"/>
  </r>
  <r>
    <x v="1"/>
    <x v="0"/>
    <x v="0"/>
    <x v="415"/>
    <x v="7"/>
    <x v="503"/>
    <x v="1"/>
    <x v="1"/>
    <x v="8"/>
    <x v="3408"/>
    <x v="4"/>
    <x v="2"/>
    <x v="3907"/>
  </r>
  <r>
    <x v="1"/>
    <x v="0"/>
    <x v="0"/>
    <x v="415"/>
    <x v="7"/>
    <x v="503"/>
    <x v="1"/>
    <x v="1"/>
    <x v="4"/>
    <x v="1225"/>
    <x v="7"/>
    <x v="0"/>
    <x v="3875"/>
  </r>
  <r>
    <x v="1"/>
    <x v="0"/>
    <x v="0"/>
    <x v="415"/>
    <x v="7"/>
    <x v="503"/>
    <x v="1"/>
    <x v="2"/>
    <x v="11"/>
    <x v="137"/>
    <x v="13"/>
    <x v="0"/>
    <x v="3908"/>
  </r>
  <r>
    <x v="1"/>
    <x v="0"/>
    <x v="0"/>
    <x v="415"/>
    <x v="7"/>
    <x v="503"/>
    <x v="1"/>
    <x v="1"/>
    <x v="4"/>
    <x v="788"/>
    <x v="0"/>
    <x v="0"/>
    <x v="817"/>
  </r>
  <r>
    <x v="1"/>
    <x v="0"/>
    <x v="0"/>
    <x v="415"/>
    <x v="7"/>
    <x v="503"/>
    <x v="1"/>
    <x v="1"/>
    <x v="8"/>
    <x v="3409"/>
    <x v="0"/>
    <x v="2"/>
    <x v="3909"/>
  </r>
  <r>
    <x v="0"/>
    <x v="0"/>
    <x v="0"/>
    <x v="109"/>
    <x v="15"/>
    <x v="135"/>
    <x v="3"/>
    <x v="1"/>
    <x v="13"/>
    <x v="3410"/>
    <x v="6"/>
    <x v="0"/>
    <x v="3910"/>
  </r>
  <r>
    <x v="3"/>
    <x v="0"/>
    <x v="0"/>
    <x v="253"/>
    <x v="3"/>
    <x v="313"/>
    <x v="0"/>
    <x v="2"/>
    <x v="7"/>
    <x v="3411"/>
    <x v="6"/>
    <x v="2"/>
    <x v="3911"/>
  </r>
  <r>
    <x v="1"/>
    <x v="1"/>
    <x v="0"/>
    <x v="10"/>
    <x v="9"/>
    <x v="74"/>
    <x v="3"/>
    <x v="0"/>
    <x v="3"/>
    <x v="3412"/>
    <x v="4"/>
    <x v="10"/>
    <x v="3912"/>
  </r>
  <r>
    <x v="1"/>
    <x v="1"/>
    <x v="0"/>
    <x v="10"/>
    <x v="9"/>
    <x v="74"/>
    <x v="3"/>
    <x v="0"/>
    <x v="0"/>
    <x v="3413"/>
    <x v="4"/>
    <x v="5"/>
    <x v="3913"/>
  </r>
  <r>
    <x v="1"/>
    <x v="1"/>
    <x v="0"/>
    <x v="10"/>
    <x v="9"/>
    <x v="74"/>
    <x v="3"/>
    <x v="1"/>
    <x v="8"/>
    <x v="3414"/>
    <x v="0"/>
    <x v="6"/>
    <x v="3914"/>
  </r>
  <r>
    <x v="1"/>
    <x v="1"/>
    <x v="0"/>
    <x v="10"/>
    <x v="9"/>
    <x v="74"/>
    <x v="3"/>
    <x v="1"/>
    <x v="13"/>
    <x v="1785"/>
    <x v="3"/>
    <x v="2"/>
    <x v="1920"/>
  </r>
  <r>
    <x v="1"/>
    <x v="0"/>
    <x v="0"/>
    <x v="102"/>
    <x v="14"/>
    <x v="237"/>
    <x v="2"/>
    <x v="2"/>
    <x v="7"/>
    <x v="3415"/>
    <x v="6"/>
    <x v="0"/>
    <x v="3915"/>
  </r>
  <r>
    <x v="1"/>
    <x v="0"/>
    <x v="0"/>
    <x v="152"/>
    <x v="9"/>
    <x v="207"/>
    <x v="3"/>
    <x v="1"/>
    <x v="8"/>
    <x v="3416"/>
    <x v="2"/>
    <x v="6"/>
    <x v="3916"/>
  </r>
  <r>
    <x v="2"/>
    <x v="0"/>
    <x v="0"/>
    <x v="93"/>
    <x v="16"/>
    <x v="115"/>
    <x v="1"/>
    <x v="0"/>
    <x v="5"/>
    <x v="3417"/>
    <x v="0"/>
    <x v="2"/>
    <x v="2902"/>
  </r>
  <r>
    <x v="2"/>
    <x v="0"/>
    <x v="0"/>
    <x v="93"/>
    <x v="16"/>
    <x v="115"/>
    <x v="1"/>
    <x v="2"/>
    <x v="11"/>
    <x v="973"/>
    <x v="1"/>
    <x v="2"/>
    <x v="3917"/>
  </r>
  <r>
    <x v="2"/>
    <x v="0"/>
    <x v="0"/>
    <x v="93"/>
    <x v="16"/>
    <x v="115"/>
    <x v="1"/>
    <x v="0"/>
    <x v="1"/>
    <x v="2463"/>
    <x v="1"/>
    <x v="2"/>
    <x v="3918"/>
  </r>
  <r>
    <x v="2"/>
    <x v="0"/>
    <x v="0"/>
    <x v="93"/>
    <x v="16"/>
    <x v="115"/>
    <x v="1"/>
    <x v="1"/>
    <x v="10"/>
    <x v="1765"/>
    <x v="2"/>
    <x v="2"/>
    <x v="3919"/>
  </r>
  <r>
    <x v="2"/>
    <x v="0"/>
    <x v="0"/>
    <x v="93"/>
    <x v="16"/>
    <x v="115"/>
    <x v="1"/>
    <x v="1"/>
    <x v="10"/>
    <x v="578"/>
    <x v="0"/>
    <x v="2"/>
    <x v="590"/>
  </r>
  <r>
    <x v="3"/>
    <x v="0"/>
    <x v="0"/>
    <x v="66"/>
    <x v="12"/>
    <x v="185"/>
    <x v="2"/>
    <x v="1"/>
    <x v="8"/>
    <x v="3418"/>
    <x v="4"/>
    <x v="0"/>
    <x v="3920"/>
  </r>
  <r>
    <x v="3"/>
    <x v="0"/>
    <x v="0"/>
    <x v="66"/>
    <x v="12"/>
    <x v="185"/>
    <x v="2"/>
    <x v="0"/>
    <x v="1"/>
    <x v="3271"/>
    <x v="1"/>
    <x v="0"/>
    <x v="3921"/>
  </r>
  <r>
    <x v="3"/>
    <x v="0"/>
    <x v="0"/>
    <x v="66"/>
    <x v="12"/>
    <x v="185"/>
    <x v="2"/>
    <x v="0"/>
    <x v="1"/>
    <x v="3419"/>
    <x v="0"/>
    <x v="0"/>
    <x v="3922"/>
  </r>
  <r>
    <x v="3"/>
    <x v="0"/>
    <x v="0"/>
    <x v="66"/>
    <x v="12"/>
    <x v="185"/>
    <x v="2"/>
    <x v="0"/>
    <x v="1"/>
    <x v="3420"/>
    <x v="6"/>
    <x v="0"/>
    <x v="3923"/>
  </r>
  <r>
    <x v="3"/>
    <x v="0"/>
    <x v="0"/>
    <x v="66"/>
    <x v="12"/>
    <x v="185"/>
    <x v="2"/>
    <x v="0"/>
    <x v="5"/>
    <x v="3421"/>
    <x v="1"/>
    <x v="0"/>
    <x v="3924"/>
  </r>
  <r>
    <x v="1"/>
    <x v="2"/>
    <x v="0"/>
    <x v="89"/>
    <x v="5"/>
    <x v="110"/>
    <x v="2"/>
    <x v="1"/>
    <x v="6"/>
    <x v="791"/>
    <x v="0"/>
    <x v="2"/>
    <x v="820"/>
  </r>
  <r>
    <x v="1"/>
    <x v="2"/>
    <x v="0"/>
    <x v="89"/>
    <x v="5"/>
    <x v="110"/>
    <x v="2"/>
    <x v="1"/>
    <x v="4"/>
    <x v="3422"/>
    <x v="0"/>
    <x v="2"/>
    <x v="3925"/>
  </r>
  <r>
    <x v="1"/>
    <x v="2"/>
    <x v="0"/>
    <x v="89"/>
    <x v="5"/>
    <x v="110"/>
    <x v="2"/>
    <x v="1"/>
    <x v="10"/>
    <x v="1297"/>
    <x v="0"/>
    <x v="2"/>
    <x v="2945"/>
  </r>
  <r>
    <x v="1"/>
    <x v="2"/>
    <x v="0"/>
    <x v="89"/>
    <x v="5"/>
    <x v="110"/>
    <x v="2"/>
    <x v="0"/>
    <x v="5"/>
    <x v="3423"/>
    <x v="7"/>
    <x v="7"/>
    <x v="3926"/>
  </r>
  <r>
    <x v="1"/>
    <x v="1"/>
    <x v="0"/>
    <x v="12"/>
    <x v="5"/>
    <x v="14"/>
    <x v="2"/>
    <x v="1"/>
    <x v="9"/>
    <x v="3424"/>
    <x v="0"/>
    <x v="3"/>
    <x v="3927"/>
  </r>
  <r>
    <x v="2"/>
    <x v="0"/>
    <x v="0"/>
    <x v="416"/>
    <x v="29"/>
    <x v="504"/>
    <x v="3"/>
    <x v="1"/>
    <x v="14"/>
    <x v="3425"/>
    <x v="3"/>
    <x v="0"/>
    <x v="3928"/>
  </r>
  <r>
    <x v="2"/>
    <x v="0"/>
    <x v="0"/>
    <x v="416"/>
    <x v="29"/>
    <x v="504"/>
    <x v="3"/>
    <x v="1"/>
    <x v="2"/>
    <x v="2"/>
    <x v="0"/>
    <x v="0"/>
    <x v="2"/>
  </r>
  <r>
    <x v="2"/>
    <x v="0"/>
    <x v="0"/>
    <x v="416"/>
    <x v="29"/>
    <x v="504"/>
    <x v="3"/>
    <x v="0"/>
    <x v="5"/>
    <x v="3426"/>
    <x v="4"/>
    <x v="0"/>
    <x v="3929"/>
  </r>
  <r>
    <x v="2"/>
    <x v="0"/>
    <x v="0"/>
    <x v="1"/>
    <x v="1"/>
    <x v="13"/>
    <x v="1"/>
    <x v="1"/>
    <x v="8"/>
    <x v="1630"/>
    <x v="2"/>
    <x v="2"/>
    <x v="1735"/>
  </r>
  <r>
    <x v="2"/>
    <x v="0"/>
    <x v="0"/>
    <x v="1"/>
    <x v="1"/>
    <x v="13"/>
    <x v="1"/>
    <x v="1"/>
    <x v="4"/>
    <x v="3427"/>
    <x v="1"/>
    <x v="0"/>
    <x v="3930"/>
  </r>
  <r>
    <x v="2"/>
    <x v="0"/>
    <x v="0"/>
    <x v="1"/>
    <x v="1"/>
    <x v="13"/>
    <x v="1"/>
    <x v="1"/>
    <x v="6"/>
    <x v="2582"/>
    <x v="0"/>
    <x v="0"/>
    <x v="3931"/>
  </r>
  <r>
    <x v="2"/>
    <x v="0"/>
    <x v="0"/>
    <x v="1"/>
    <x v="1"/>
    <x v="13"/>
    <x v="1"/>
    <x v="2"/>
    <x v="11"/>
    <x v="1030"/>
    <x v="1"/>
    <x v="0"/>
    <x v="3789"/>
  </r>
  <r>
    <x v="3"/>
    <x v="0"/>
    <x v="0"/>
    <x v="10"/>
    <x v="9"/>
    <x v="74"/>
    <x v="3"/>
    <x v="1"/>
    <x v="8"/>
    <x v="3428"/>
    <x v="7"/>
    <x v="6"/>
    <x v="3932"/>
  </r>
  <r>
    <x v="1"/>
    <x v="0"/>
    <x v="0"/>
    <x v="114"/>
    <x v="5"/>
    <x v="143"/>
    <x v="2"/>
    <x v="1"/>
    <x v="10"/>
    <x v="1566"/>
    <x v="3"/>
    <x v="2"/>
    <x v="1663"/>
  </r>
  <r>
    <x v="1"/>
    <x v="0"/>
    <x v="0"/>
    <x v="114"/>
    <x v="5"/>
    <x v="143"/>
    <x v="2"/>
    <x v="0"/>
    <x v="5"/>
    <x v="3429"/>
    <x v="0"/>
    <x v="7"/>
    <x v="3933"/>
  </r>
  <r>
    <x v="2"/>
    <x v="0"/>
    <x v="0"/>
    <x v="32"/>
    <x v="21"/>
    <x v="40"/>
    <x v="1"/>
    <x v="2"/>
    <x v="7"/>
    <x v="3430"/>
    <x v="0"/>
    <x v="2"/>
    <x v="3934"/>
  </r>
  <r>
    <x v="1"/>
    <x v="0"/>
    <x v="0"/>
    <x v="103"/>
    <x v="22"/>
    <x v="127"/>
    <x v="1"/>
    <x v="2"/>
    <x v="7"/>
    <x v="1212"/>
    <x v="0"/>
    <x v="2"/>
    <x v="1470"/>
  </r>
  <r>
    <x v="0"/>
    <x v="2"/>
    <x v="0"/>
    <x v="4"/>
    <x v="4"/>
    <x v="60"/>
    <x v="1"/>
    <x v="0"/>
    <x v="3"/>
    <x v="3431"/>
    <x v="0"/>
    <x v="0"/>
    <x v="3935"/>
  </r>
  <r>
    <x v="1"/>
    <x v="0"/>
    <x v="0"/>
    <x v="248"/>
    <x v="39"/>
    <x v="307"/>
    <x v="3"/>
    <x v="1"/>
    <x v="6"/>
    <x v="3432"/>
    <x v="1"/>
    <x v="0"/>
    <x v="3936"/>
  </r>
  <r>
    <x v="2"/>
    <x v="1"/>
    <x v="0"/>
    <x v="8"/>
    <x v="1"/>
    <x v="9"/>
    <x v="1"/>
    <x v="1"/>
    <x v="10"/>
    <x v="1544"/>
    <x v="3"/>
    <x v="0"/>
    <x v="1637"/>
  </r>
  <r>
    <x v="0"/>
    <x v="2"/>
    <x v="0"/>
    <x v="1"/>
    <x v="1"/>
    <x v="25"/>
    <x v="1"/>
    <x v="1"/>
    <x v="4"/>
    <x v="3433"/>
    <x v="3"/>
    <x v="0"/>
    <x v="3937"/>
  </r>
  <r>
    <x v="0"/>
    <x v="2"/>
    <x v="0"/>
    <x v="1"/>
    <x v="1"/>
    <x v="25"/>
    <x v="1"/>
    <x v="1"/>
    <x v="10"/>
    <x v="1156"/>
    <x v="0"/>
    <x v="0"/>
    <x v="3938"/>
  </r>
  <r>
    <x v="0"/>
    <x v="0"/>
    <x v="0"/>
    <x v="34"/>
    <x v="10"/>
    <x v="173"/>
    <x v="2"/>
    <x v="0"/>
    <x v="3"/>
    <x v="3434"/>
    <x v="1"/>
    <x v="5"/>
    <x v="3939"/>
  </r>
  <r>
    <x v="1"/>
    <x v="2"/>
    <x v="0"/>
    <x v="4"/>
    <x v="4"/>
    <x v="5"/>
    <x v="1"/>
    <x v="1"/>
    <x v="6"/>
    <x v="3435"/>
    <x v="7"/>
    <x v="0"/>
    <x v="3940"/>
  </r>
  <r>
    <x v="3"/>
    <x v="0"/>
    <x v="0"/>
    <x v="417"/>
    <x v="32"/>
    <x v="505"/>
    <x v="0"/>
    <x v="1"/>
    <x v="2"/>
    <x v="1646"/>
    <x v="1"/>
    <x v="0"/>
    <x v="3941"/>
  </r>
  <r>
    <x v="1"/>
    <x v="2"/>
    <x v="0"/>
    <x v="264"/>
    <x v="2"/>
    <x v="330"/>
    <x v="0"/>
    <x v="1"/>
    <x v="8"/>
    <x v="3436"/>
    <x v="0"/>
    <x v="6"/>
    <x v="3942"/>
  </r>
  <r>
    <x v="1"/>
    <x v="2"/>
    <x v="0"/>
    <x v="264"/>
    <x v="2"/>
    <x v="330"/>
    <x v="0"/>
    <x v="1"/>
    <x v="9"/>
    <x v="3437"/>
    <x v="1"/>
    <x v="2"/>
    <x v="3943"/>
  </r>
  <r>
    <x v="0"/>
    <x v="2"/>
    <x v="0"/>
    <x v="20"/>
    <x v="15"/>
    <x v="29"/>
    <x v="3"/>
    <x v="1"/>
    <x v="4"/>
    <x v="2068"/>
    <x v="4"/>
    <x v="0"/>
    <x v="2237"/>
  </r>
  <r>
    <x v="0"/>
    <x v="2"/>
    <x v="0"/>
    <x v="20"/>
    <x v="15"/>
    <x v="29"/>
    <x v="3"/>
    <x v="0"/>
    <x v="0"/>
    <x v="3438"/>
    <x v="1"/>
    <x v="2"/>
    <x v="3944"/>
  </r>
  <r>
    <x v="1"/>
    <x v="0"/>
    <x v="0"/>
    <x v="8"/>
    <x v="1"/>
    <x v="94"/>
    <x v="1"/>
    <x v="1"/>
    <x v="8"/>
    <x v="3439"/>
    <x v="3"/>
    <x v="2"/>
    <x v="3945"/>
  </r>
  <r>
    <x v="0"/>
    <x v="0"/>
    <x v="0"/>
    <x v="61"/>
    <x v="5"/>
    <x v="162"/>
    <x v="2"/>
    <x v="2"/>
    <x v="11"/>
    <x v="3440"/>
    <x v="1"/>
    <x v="2"/>
    <x v="3946"/>
  </r>
  <r>
    <x v="0"/>
    <x v="0"/>
    <x v="0"/>
    <x v="70"/>
    <x v="1"/>
    <x v="188"/>
    <x v="1"/>
    <x v="1"/>
    <x v="10"/>
    <x v="3441"/>
    <x v="5"/>
    <x v="0"/>
    <x v="3947"/>
  </r>
  <r>
    <x v="0"/>
    <x v="0"/>
    <x v="0"/>
    <x v="70"/>
    <x v="1"/>
    <x v="188"/>
    <x v="1"/>
    <x v="1"/>
    <x v="10"/>
    <x v="3442"/>
    <x v="1"/>
    <x v="0"/>
    <x v="3948"/>
  </r>
  <r>
    <x v="0"/>
    <x v="0"/>
    <x v="0"/>
    <x v="70"/>
    <x v="1"/>
    <x v="188"/>
    <x v="1"/>
    <x v="2"/>
    <x v="11"/>
    <x v="3443"/>
    <x v="1"/>
    <x v="0"/>
    <x v="3949"/>
  </r>
  <r>
    <x v="0"/>
    <x v="0"/>
    <x v="0"/>
    <x v="70"/>
    <x v="1"/>
    <x v="188"/>
    <x v="1"/>
    <x v="0"/>
    <x v="5"/>
    <x v="544"/>
    <x v="1"/>
    <x v="0"/>
    <x v="43"/>
  </r>
  <r>
    <x v="1"/>
    <x v="1"/>
    <x v="0"/>
    <x v="20"/>
    <x v="15"/>
    <x v="45"/>
    <x v="3"/>
    <x v="0"/>
    <x v="1"/>
    <x v="3444"/>
    <x v="1"/>
    <x v="9"/>
    <x v="3950"/>
  </r>
  <r>
    <x v="1"/>
    <x v="2"/>
    <x v="0"/>
    <x v="412"/>
    <x v="43"/>
    <x v="506"/>
    <x v="3"/>
    <x v="1"/>
    <x v="8"/>
    <x v="338"/>
    <x v="0"/>
    <x v="0"/>
    <x v="1835"/>
  </r>
  <r>
    <x v="1"/>
    <x v="2"/>
    <x v="0"/>
    <x v="412"/>
    <x v="43"/>
    <x v="506"/>
    <x v="3"/>
    <x v="1"/>
    <x v="8"/>
    <x v="3445"/>
    <x v="0"/>
    <x v="0"/>
    <x v="3951"/>
  </r>
  <r>
    <x v="1"/>
    <x v="2"/>
    <x v="0"/>
    <x v="412"/>
    <x v="43"/>
    <x v="506"/>
    <x v="3"/>
    <x v="2"/>
    <x v="11"/>
    <x v="3446"/>
    <x v="0"/>
    <x v="0"/>
    <x v="3952"/>
  </r>
  <r>
    <x v="1"/>
    <x v="0"/>
    <x v="0"/>
    <x v="85"/>
    <x v="1"/>
    <x v="106"/>
    <x v="1"/>
    <x v="1"/>
    <x v="2"/>
    <x v="3447"/>
    <x v="0"/>
    <x v="0"/>
    <x v="3953"/>
  </r>
  <r>
    <x v="1"/>
    <x v="0"/>
    <x v="0"/>
    <x v="85"/>
    <x v="1"/>
    <x v="106"/>
    <x v="1"/>
    <x v="0"/>
    <x v="3"/>
    <x v="3448"/>
    <x v="7"/>
    <x v="2"/>
    <x v="3954"/>
  </r>
  <r>
    <x v="1"/>
    <x v="0"/>
    <x v="0"/>
    <x v="4"/>
    <x v="4"/>
    <x v="60"/>
    <x v="1"/>
    <x v="1"/>
    <x v="2"/>
    <x v="739"/>
    <x v="0"/>
    <x v="0"/>
    <x v="761"/>
  </r>
  <r>
    <x v="1"/>
    <x v="0"/>
    <x v="0"/>
    <x v="4"/>
    <x v="4"/>
    <x v="60"/>
    <x v="1"/>
    <x v="1"/>
    <x v="6"/>
    <x v="3214"/>
    <x v="1"/>
    <x v="0"/>
    <x v="3652"/>
  </r>
  <r>
    <x v="1"/>
    <x v="0"/>
    <x v="0"/>
    <x v="4"/>
    <x v="4"/>
    <x v="60"/>
    <x v="1"/>
    <x v="1"/>
    <x v="14"/>
    <x v="1048"/>
    <x v="1"/>
    <x v="0"/>
    <x v="1092"/>
  </r>
  <r>
    <x v="3"/>
    <x v="0"/>
    <x v="0"/>
    <x v="30"/>
    <x v="11"/>
    <x v="38"/>
    <x v="2"/>
    <x v="1"/>
    <x v="13"/>
    <x v="2263"/>
    <x v="0"/>
    <x v="0"/>
    <x v="2462"/>
  </r>
  <r>
    <x v="3"/>
    <x v="0"/>
    <x v="0"/>
    <x v="30"/>
    <x v="11"/>
    <x v="38"/>
    <x v="2"/>
    <x v="1"/>
    <x v="4"/>
    <x v="3449"/>
    <x v="4"/>
    <x v="0"/>
    <x v="3955"/>
  </r>
  <r>
    <x v="3"/>
    <x v="0"/>
    <x v="0"/>
    <x v="30"/>
    <x v="11"/>
    <x v="38"/>
    <x v="2"/>
    <x v="1"/>
    <x v="8"/>
    <x v="3346"/>
    <x v="0"/>
    <x v="0"/>
    <x v="3956"/>
  </r>
  <r>
    <x v="3"/>
    <x v="0"/>
    <x v="0"/>
    <x v="30"/>
    <x v="11"/>
    <x v="38"/>
    <x v="2"/>
    <x v="1"/>
    <x v="8"/>
    <x v="3450"/>
    <x v="1"/>
    <x v="0"/>
    <x v="3957"/>
  </r>
  <r>
    <x v="3"/>
    <x v="1"/>
    <x v="0"/>
    <x v="8"/>
    <x v="1"/>
    <x v="94"/>
    <x v="1"/>
    <x v="1"/>
    <x v="14"/>
    <x v="3451"/>
    <x v="1"/>
    <x v="0"/>
    <x v="3958"/>
  </r>
  <r>
    <x v="3"/>
    <x v="1"/>
    <x v="0"/>
    <x v="8"/>
    <x v="1"/>
    <x v="94"/>
    <x v="1"/>
    <x v="0"/>
    <x v="5"/>
    <x v="2629"/>
    <x v="1"/>
    <x v="0"/>
    <x v="2922"/>
  </r>
  <r>
    <x v="2"/>
    <x v="1"/>
    <x v="0"/>
    <x v="4"/>
    <x v="4"/>
    <x v="5"/>
    <x v="1"/>
    <x v="1"/>
    <x v="10"/>
    <x v="653"/>
    <x v="2"/>
    <x v="0"/>
    <x v="668"/>
  </r>
  <r>
    <x v="2"/>
    <x v="1"/>
    <x v="0"/>
    <x v="258"/>
    <x v="4"/>
    <x v="320"/>
    <x v="1"/>
    <x v="2"/>
    <x v="15"/>
    <x v="2471"/>
    <x v="1"/>
    <x v="2"/>
    <x v="2723"/>
  </r>
  <r>
    <x v="1"/>
    <x v="0"/>
    <x v="0"/>
    <x v="47"/>
    <x v="18"/>
    <x v="78"/>
    <x v="0"/>
    <x v="2"/>
    <x v="7"/>
    <x v="1374"/>
    <x v="1"/>
    <x v="2"/>
    <x v="1441"/>
  </r>
  <r>
    <x v="1"/>
    <x v="0"/>
    <x v="0"/>
    <x v="25"/>
    <x v="18"/>
    <x v="279"/>
    <x v="0"/>
    <x v="0"/>
    <x v="1"/>
    <x v="3452"/>
    <x v="0"/>
    <x v="2"/>
    <x v="3959"/>
  </r>
  <r>
    <x v="1"/>
    <x v="0"/>
    <x v="0"/>
    <x v="89"/>
    <x v="5"/>
    <x v="110"/>
    <x v="2"/>
    <x v="2"/>
    <x v="11"/>
    <x v="4"/>
    <x v="4"/>
    <x v="2"/>
    <x v="3960"/>
  </r>
  <r>
    <x v="1"/>
    <x v="0"/>
    <x v="0"/>
    <x v="95"/>
    <x v="2"/>
    <x v="118"/>
    <x v="0"/>
    <x v="1"/>
    <x v="8"/>
    <x v="2350"/>
    <x v="0"/>
    <x v="6"/>
    <x v="3961"/>
  </r>
  <r>
    <x v="1"/>
    <x v="0"/>
    <x v="0"/>
    <x v="95"/>
    <x v="2"/>
    <x v="118"/>
    <x v="0"/>
    <x v="1"/>
    <x v="10"/>
    <x v="905"/>
    <x v="1"/>
    <x v="2"/>
    <x v="942"/>
  </r>
  <r>
    <x v="1"/>
    <x v="0"/>
    <x v="0"/>
    <x v="10"/>
    <x v="9"/>
    <x v="105"/>
    <x v="3"/>
    <x v="1"/>
    <x v="8"/>
    <x v="3453"/>
    <x v="0"/>
    <x v="6"/>
    <x v="3962"/>
  </r>
  <r>
    <x v="1"/>
    <x v="2"/>
    <x v="0"/>
    <x v="414"/>
    <x v="10"/>
    <x v="507"/>
    <x v="2"/>
    <x v="1"/>
    <x v="8"/>
    <x v="3454"/>
    <x v="3"/>
    <x v="3"/>
    <x v="3963"/>
  </r>
  <r>
    <x v="1"/>
    <x v="0"/>
    <x v="0"/>
    <x v="20"/>
    <x v="15"/>
    <x v="29"/>
    <x v="3"/>
    <x v="2"/>
    <x v="7"/>
    <x v="2243"/>
    <x v="4"/>
    <x v="0"/>
    <x v="3964"/>
  </r>
  <r>
    <x v="1"/>
    <x v="0"/>
    <x v="0"/>
    <x v="20"/>
    <x v="15"/>
    <x v="29"/>
    <x v="3"/>
    <x v="1"/>
    <x v="8"/>
    <x v="780"/>
    <x v="0"/>
    <x v="2"/>
    <x v="3965"/>
  </r>
  <r>
    <x v="1"/>
    <x v="0"/>
    <x v="0"/>
    <x v="20"/>
    <x v="15"/>
    <x v="29"/>
    <x v="3"/>
    <x v="1"/>
    <x v="8"/>
    <x v="3455"/>
    <x v="0"/>
    <x v="2"/>
    <x v="3966"/>
  </r>
  <r>
    <x v="1"/>
    <x v="0"/>
    <x v="0"/>
    <x v="38"/>
    <x v="24"/>
    <x v="47"/>
    <x v="3"/>
    <x v="1"/>
    <x v="2"/>
    <x v="2144"/>
    <x v="0"/>
    <x v="2"/>
    <x v="2318"/>
  </r>
  <r>
    <x v="1"/>
    <x v="0"/>
    <x v="0"/>
    <x v="38"/>
    <x v="24"/>
    <x v="47"/>
    <x v="3"/>
    <x v="1"/>
    <x v="14"/>
    <x v="3456"/>
    <x v="0"/>
    <x v="2"/>
    <x v="3967"/>
  </r>
  <r>
    <x v="1"/>
    <x v="0"/>
    <x v="0"/>
    <x v="374"/>
    <x v="1"/>
    <x v="457"/>
    <x v="1"/>
    <x v="1"/>
    <x v="12"/>
    <x v="1091"/>
    <x v="1"/>
    <x v="0"/>
    <x v="3968"/>
  </r>
  <r>
    <x v="2"/>
    <x v="0"/>
    <x v="0"/>
    <x v="8"/>
    <x v="1"/>
    <x v="94"/>
    <x v="1"/>
    <x v="1"/>
    <x v="6"/>
    <x v="3457"/>
    <x v="4"/>
    <x v="0"/>
    <x v="3969"/>
  </r>
  <r>
    <x v="1"/>
    <x v="2"/>
    <x v="0"/>
    <x v="20"/>
    <x v="15"/>
    <x v="29"/>
    <x v="3"/>
    <x v="1"/>
    <x v="6"/>
    <x v="2416"/>
    <x v="7"/>
    <x v="0"/>
    <x v="2658"/>
  </r>
  <r>
    <x v="2"/>
    <x v="1"/>
    <x v="0"/>
    <x v="52"/>
    <x v="5"/>
    <x v="65"/>
    <x v="2"/>
    <x v="2"/>
    <x v="11"/>
    <x v="3458"/>
    <x v="2"/>
    <x v="2"/>
    <x v="3970"/>
  </r>
  <r>
    <x v="2"/>
    <x v="1"/>
    <x v="0"/>
    <x v="52"/>
    <x v="5"/>
    <x v="65"/>
    <x v="2"/>
    <x v="2"/>
    <x v="7"/>
    <x v="3459"/>
    <x v="1"/>
    <x v="2"/>
    <x v="3971"/>
  </r>
  <r>
    <x v="3"/>
    <x v="0"/>
    <x v="0"/>
    <x v="108"/>
    <x v="3"/>
    <x v="222"/>
    <x v="0"/>
    <x v="1"/>
    <x v="10"/>
    <x v="863"/>
    <x v="4"/>
    <x v="2"/>
    <x v="3972"/>
  </r>
  <r>
    <x v="0"/>
    <x v="2"/>
    <x v="0"/>
    <x v="8"/>
    <x v="1"/>
    <x v="9"/>
    <x v="1"/>
    <x v="1"/>
    <x v="8"/>
    <x v="1627"/>
    <x v="1"/>
    <x v="2"/>
    <x v="3973"/>
  </r>
  <r>
    <x v="0"/>
    <x v="2"/>
    <x v="0"/>
    <x v="8"/>
    <x v="1"/>
    <x v="9"/>
    <x v="1"/>
    <x v="1"/>
    <x v="14"/>
    <x v="869"/>
    <x v="1"/>
    <x v="0"/>
    <x v="3974"/>
  </r>
  <r>
    <x v="0"/>
    <x v="0"/>
    <x v="0"/>
    <x v="418"/>
    <x v="16"/>
    <x v="508"/>
    <x v="1"/>
    <x v="2"/>
    <x v="7"/>
    <x v="3460"/>
    <x v="8"/>
    <x v="2"/>
    <x v="3975"/>
  </r>
  <r>
    <x v="1"/>
    <x v="0"/>
    <x v="0"/>
    <x v="22"/>
    <x v="10"/>
    <x v="26"/>
    <x v="2"/>
    <x v="0"/>
    <x v="5"/>
    <x v="3461"/>
    <x v="7"/>
    <x v="7"/>
    <x v="3976"/>
  </r>
  <r>
    <x v="1"/>
    <x v="0"/>
    <x v="0"/>
    <x v="22"/>
    <x v="10"/>
    <x v="26"/>
    <x v="2"/>
    <x v="1"/>
    <x v="2"/>
    <x v="132"/>
    <x v="2"/>
    <x v="2"/>
    <x v="2016"/>
  </r>
  <r>
    <x v="1"/>
    <x v="0"/>
    <x v="0"/>
    <x v="22"/>
    <x v="10"/>
    <x v="26"/>
    <x v="2"/>
    <x v="2"/>
    <x v="7"/>
    <x v="2643"/>
    <x v="0"/>
    <x v="2"/>
    <x v="2943"/>
  </r>
  <r>
    <x v="1"/>
    <x v="2"/>
    <x v="0"/>
    <x v="194"/>
    <x v="1"/>
    <x v="245"/>
    <x v="1"/>
    <x v="1"/>
    <x v="6"/>
    <x v="368"/>
    <x v="4"/>
    <x v="0"/>
    <x v="3977"/>
  </r>
  <r>
    <x v="0"/>
    <x v="1"/>
    <x v="0"/>
    <x v="85"/>
    <x v="15"/>
    <x v="254"/>
    <x v="3"/>
    <x v="1"/>
    <x v="2"/>
    <x v="1298"/>
    <x v="1"/>
    <x v="0"/>
    <x v="1356"/>
  </r>
  <r>
    <x v="0"/>
    <x v="1"/>
    <x v="0"/>
    <x v="85"/>
    <x v="15"/>
    <x v="254"/>
    <x v="3"/>
    <x v="1"/>
    <x v="14"/>
    <x v="3462"/>
    <x v="1"/>
    <x v="0"/>
    <x v="3978"/>
  </r>
  <r>
    <x v="1"/>
    <x v="0"/>
    <x v="0"/>
    <x v="46"/>
    <x v="13"/>
    <x v="284"/>
    <x v="3"/>
    <x v="1"/>
    <x v="9"/>
    <x v="3463"/>
    <x v="3"/>
    <x v="0"/>
    <x v="3979"/>
  </r>
  <r>
    <x v="2"/>
    <x v="0"/>
    <x v="0"/>
    <x v="198"/>
    <x v="15"/>
    <x v="249"/>
    <x v="3"/>
    <x v="0"/>
    <x v="1"/>
    <x v="3464"/>
    <x v="7"/>
    <x v="9"/>
    <x v="3291"/>
  </r>
  <r>
    <x v="1"/>
    <x v="0"/>
    <x v="0"/>
    <x v="12"/>
    <x v="5"/>
    <x v="32"/>
    <x v="2"/>
    <x v="0"/>
    <x v="1"/>
    <x v="3465"/>
    <x v="4"/>
    <x v="4"/>
    <x v="232"/>
  </r>
  <r>
    <x v="1"/>
    <x v="0"/>
    <x v="0"/>
    <x v="12"/>
    <x v="5"/>
    <x v="32"/>
    <x v="2"/>
    <x v="1"/>
    <x v="8"/>
    <x v="3466"/>
    <x v="1"/>
    <x v="3"/>
    <x v="3980"/>
  </r>
  <r>
    <x v="1"/>
    <x v="0"/>
    <x v="0"/>
    <x v="12"/>
    <x v="5"/>
    <x v="32"/>
    <x v="2"/>
    <x v="1"/>
    <x v="14"/>
    <x v="3467"/>
    <x v="3"/>
    <x v="2"/>
    <x v="3981"/>
  </r>
  <r>
    <x v="1"/>
    <x v="0"/>
    <x v="0"/>
    <x v="391"/>
    <x v="41"/>
    <x v="476"/>
    <x v="2"/>
    <x v="1"/>
    <x v="10"/>
    <x v="999"/>
    <x v="2"/>
    <x v="0"/>
    <x v="1042"/>
  </r>
  <r>
    <x v="1"/>
    <x v="0"/>
    <x v="0"/>
    <x v="77"/>
    <x v="22"/>
    <x v="97"/>
    <x v="1"/>
    <x v="1"/>
    <x v="6"/>
    <x v="1317"/>
    <x v="2"/>
    <x v="2"/>
    <x v="2118"/>
  </r>
  <r>
    <x v="1"/>
    <x v="0"/>
    <x v="0"/>
    <x v="77"/>
    <x v="22"/>
    <x v="97"/>
    <x v="1"/>
    <x v="0"/>
    <x v="0"/>
    <x v="3468"/>
    <x v="4"/>
    <x v="6"/>
    <x v="3982"/>
  </r>
  <r>
    <x v="1"/>
    <x v="0"/>
    <x v="0"/>
    <x v="77"/>
    <x v="22"/>
    <x v="97"/>
    <x v="1"/>
    <x v="1"/>
    <x v="6"/>
    <x v="1700"/>
    <x v="1"/>
    <x v="2"/>
    <x v="1811"/>
  </r>
  <r>
    <x v="1"/>
    <x v="0"/>
    <x v="0"/>
    <x v="77"/>
    <x v="22"/>
    <x v="97"/>
    <x v="1"/>
    <x v="2"/>
    <x v="11"/>
    <x v="3469"/>
    <x v="4"/>
    <x v="2"/>
    <x v="3983"/>
  </r>
  <r>
    <x v="1"/>
    <x v="0"/>
    <x v="0"/>
    <x v="77"/>
    <x v="22"/>
    <x v="97"/>
    <x v="1"/>
    <x v="0"/>
    <x v="5"/>
    <x v="3470"/>
    <x v="6"/>
    <x v="2"/>
    <x v="3984"/>
  </r>
  <r>
    <x v="1"/>
    <x v="0"/>
    <x v="0"/>
    <x v="77"/>
    <x v="22"/>
    <x v="97"/>
    <x v="1"/>
    <x v="0"/>
    <x v="5"/>
    <x v="3471"/>
    <x v="2"/>
    <x v="2"/>
    <x v="3985"/>
  </r>
  <r>
    <x v="1"/>
    <x v="0"/>
    <x v="0"/>
    <x v="77"/>
    <x v="22"/>
    <x v="97"/>
    <x v="1"/>
    <x v="0"/>
    <x v="3"/>
    <x v="3472"/>
    <x v="2"/>
    <x v="5"/>
    <x v="3986"/>
  </r>
  <r>
    <x v="1"/>
    <x v="0"/>
    <x v="0"/>
    <x v="77"/>
    <x v="22"/>
    <x v="97"/>
    <x v="1"/>
    <x v="1"/>
    <x v="10"/>
    <x v="629"/>
    <x v="1"/>
    <x v="2"/>
    <x v="643"/>
  </r>
  <r>
    <x v="1"/>
    <x v="0"/>
    <x v="0"/>
    <x v="77"/>
    <x v="22"/>
    <x v="97"/>
    <x v="1"/>
    <x v="1"/>
    <x v="10"/>
    <x v="3473"/>
    <x v="1"/>
    <x v="2"/>
    <x v="3987"/>
  </r>
  <r>
    <x v="1"/>
    <x v="0"/>
    <x v="0"/>
    <x v="20"/>
    <x v="15"/>
    <x v="164"/>
    <x v="3"/>
    <x v="1"/>
    <x v="10"/>
    <x v="1589"/>
    <x v="4"/>
    <x v="0"/>
    <x v="3988"/>
  </r>
  <r>
    <x v="1"/>
    <x v="1"/>
    <x v="0"/>
    <x v="1"/>
    <x v="1"/>
    <x v="1"/>
    <x v="1"/>
    <x v="0"/>
    <x v="5"/>
    <x v="3474"/>
    <x v="7"/>
    <x v="0"/>
    <x v="3989"/>
  </r>
  <r>
    <x v="1"/>
    <x v="0"/>
    <x v="0"/>
    <x v="419"/>
    <x v="32"/>
    <x v="509"/>
    <x v="0"/>
    <x v="1"/>
    <x v="8"/>
    <x v="713"/>
    <x v="1"/>
    <x v="0"/>
    <x v="735"/>
  </r>
  <r>
    <x v="1"/>
    <x v="1"/>
    <x v="0"/>
    <x v="108"/>
    <x v="2"/>
    <x v="133"/>
    <x v="0"/>
    <x v="1"/>
    <x v="8"/>
    <x v="3475"/>
    <x v="1"/>
    <x v="6"/>
    <x v="3990"/>
  </r>
  <r>
    <x v="1"/>
    <x v="1"/>
    <x v="0"/>
    <x v="108"/>
    <x v="2"/>
    <x v="133"/>
    <x v="0"/>
    <x v="1"/>
    <x v="10"/>
    <x v="276"/>
    <x v="5"/>
    <x v="2"/>
    <x v="282"/>
  </r>
  <r>
    <x v="1"/>
    <x v="1"/>
    <x v="0"/>
    <x v="108"/>
    <x v="2"/>
    <x v="133"/>
    <x v="0"/>
    <x v="0"/>
    <x v="5"/>
    <x v="3476"/>
    <x v="1"/>
    <x v="2"/>
    <x v="3991"/>
  </r>
  <r>
    <x v="1"/>
    <x v="1"/>
    <x v="0"/>
    <x v="108"/>
    <x v="2"/>
    <x v="133"/>
    <x v="0"/>
    <x v="2"/>
    <x v="7"/>
    <x v="3477"/>
    <x v="2"/>
    <x v="2"/>
    <x v="3992"/>
  </r>
  <r>
    <x v="1"/>
    <x v="1"/>
    <x v="0"/>
    <x v="108"/>
    <x v="2"/>
    <x v="133"/>
    <x v="0"/>
    <x v="1"/>
    <x v="6"/>
    <x v="408"/>
    <x v="0"/>
    <x v="2"/>
    <x v="3993"/>
  </r>
  <r>
    <x v="1"/>
    <x v="1"/>
    <x v="0"/>
    <x v="108"/>
    <x v="2"/>
    <x v="133"/>
    <x v="0"/>
    <x v="1"/>
    <x v="8"/>
    <x v="3478"/>
    <x v="0"/>
    <x v="6"/>
    <x v="3994"/>
  </r>
  <r>
    <x v="1"/>
    <x v="1"/>
    <x v="0"/>
    <x v="108"/>
    <x v="2"/>
    <x v="133"/>
    <x v="0"/>
    <x v="1"/>
    <x v="8"/>
    <x v="2513"/>
    <x v="8"/>
    <x v="6"/>
    <x v="3995"/>
  </r>
  <r>
    <x v="0"/>
    <x v="0"/>
    <x v="0"/>
    <x v="10"/>
    <x v="9"/>
    <x v="11"/>
    <x v="3"/>
    <x v="2"/>
    <x v="7"/>
    <x v="3479"/>
    <x v="7"/>
    <x v="10"/>
    <x v="3996"/>
  </r>
  <r>
    <x v="0"/>
    <x v="0"/>
    <x v="0"/>
    <x v="10"/>
    <x v="9"/>
    <x v="11"/>
    <x v="3"/>
    <x v="0"/>
    <x v="5"/>
    <x v="3480"/>
    <x v="6"/>
    <x v="2"/>
    <x v="3997"/>
  </r>
  <r>
    <x v="0"/>
    <x v="0"/>
    <x v="0"/>
    <x v="1"/>
    <x v="1"/>
    <x v="141"/>
    <x v="1"/>
    <x v="1"/>
    <x v="10"/>
    <x v="2428"/>
    <x v="0"/>
    <x v="0"/>
    <x v="2672"/>
  </r>
  <r>
    <x v="0"/>
    <x v="0"/>
    <x v="0"/>
    <x v="1"/>
    <x v="1"/>
    <x v="141"/>
    <x v="1"/>
    <x v="1"/>
    <x v="10"/>
    <x v="3481"/>
    <x v="12"/>
    <x v="0"/>
    <x v="3998"/>
  </r>
  <r>
    <x v="0"/>
    <x v="0"/>
    <x v="0"/>
    <x v="1"/>
    <x v="1"/>
    <x v="141"/>
    <x v="1"/>
    <x v="1"/>
    <x v="4"/>
    <x v="683"/>
    <x v="1"/>
    <x v="0"/>
    <x v="699"/>
  </r>
  <r>
    <x v="1"/>
    <x v="1"/>
    <x v="0"/>
    <x v="10"/>
    <x v="9"/>
    <x v="63"/>
    <x v="3"/>
    <x v="1"/>
    <x v="12"/>
    <x v="3482"/>
    <x v="1"/>
    <x v="2"/>
    <x v="3999"/>
  </r>
  <r>
    <x v="2"/>
    <x v="0"/>
    <x v="0"/>
    <x v="342"/>
    <x v="6"/>
    <x v="423"/>
    <x v="2"/>
    <x v="1"/>
    <x v="10"/>
    <x v="3483"/>
    <x v="4"/>
    <x v="0"/>
    <x v="4000"/>
  </r>
  <r>
    <x v="2"/>
    <x v="0"/>
    <x v="0"/>
    <x v="342"/>
    <x v="6"/>
    <x v="423"/>
    <x v="2"/>
    <x v="2"/>
    <x v="7"/>
    <x v="3484"/>
    <x v="0"/>
    <x v="0"/>
    <x v="4001"/>
  </r>
  <r>
    <x v="0"/>
    <x v="0"/>
    <x v="0"/>
    <x v="10"/>
    <x v="9"/>
    <x v="63"/>
    <x v="3"/>
    <x v="0"/>
    <x v="1"/>
    <x v="3485"/>
    <x v="1"/>
    <x v="4"/>
    <x v="4002"/>
  </r>
  <r>
    <x v="0"/>
    <x v="0"/>
    <x v="0"/>
    <x v="10"/>
    <x v="9"/>
    <x v="63"/>
    <x v="3"/>
    <x v="2"/>
    <x v="16"/>
    <x v="384"/>
    <x v="4"/>
    <x v="10"/>
    <x v="4003"/>
  </r>
  <r>
    <x v="0"/>
    <x v="0"/>
    <x v="0"/>
    <x v="10"/>
    <x v="9"/>
    <x v="63"/>
    <x v="3"/>
    <x v="0"/>
    <x v="5"/>
    <x v="3486"/>
    <x v="1"/>
    <x v="2"/>
    <x v="4004"/>
  </r>
  <r>
    <x v="2"/>
    <x v="0"/>
    <x v="0"/>
    <x v="1"/>
    <x v="1"/>
    <x v="25"/>
    <x v="1"/>
    <x v="1"/>
    <x v="10"/>
    <x v="1444"/>
    <x v="1"/>
    <x v="0"/>
    <x v="2653"/>
  </r>
  <r>
    <x v="1"/>
    <x v="0"/>
    <x v="0"/>
    <x v="10"/>
    <x v="9"/>
    <x v="63"/>
    <x v="3"/>
    <x v="1"/>
    <x v="10"/>
    <x v="3487"/>
    <x v="1"/>
    <x v="2"/>
    <x v="4005"/>
  </r>
  <r>
    <x v="1"/>
    <x v="0"/>
    <x v="0"/>
    <x v="10"/>
    <x v="9"/>
    <x v="63"/>
    <x v="3"/>
    <x v="1"/>
    <x v="9"/>
    <x v="3488"/>
    <x v="0"/>
    <x v="2"/>
    <x v="4006"/>
  </r>
  <r>
    <x v="1"/>
    <x v="0"/>
    <x v="0"/>
    <x v="10"/>
    <x v="9"/>
    <x v="63"/>
    <x v="3"/>
    <x v="1"/>
    <x v="9"/>
    <x v="3489"/>
    <x v="0"/>
    <x v="2"/>
    <x v="4007"/>
  </r>
  <r>
    <x v="1"/>
    <x v="0"/>
    <x v="0"/>
    <x v="10"/>
    <x v="9"/>
    <x v="63"/>
    <x v="3"/>
    <x v="1"/>
    <x v="4"/>
    <x v="3490"/>
    <x v="4"/>
    <x v="2"/>
    <x v="4008"/>
  </r>
  <r>
    <x v="1"/>
    <x v="0"/>
    <x v="0"/>
    <x v="165"/>
    <x v="29"/>
    <x v="211"/>
    <x v="3"/>
    <x v="1"/>
    <x v="8"/>
    <x v="3491"/>
    <x v="0"/>
    <x v="0"/>
    <x v="4009"/>
  </r>
  <r>
    <x v="1"/>
    <x v="0"/>
    <x v="0"/>
    <x v="52"/>
    <x v="5"/>
    <x v="65"/>
    <x v="2"/>
    <x v="1"/>
    <x v="9"/>
    <x v="3492"/>
    <x v="8"/>
    <x v="3"/>
    <x v="4010"/>
  </r>
  <r>
    <x v="1"/>
    <x v="0"/>
    <x v="0"/>
    <x v="52"/>
    <x v="5"/>
    <x v="65"/>
    <x v="2"/>
    <x v="2"/>
    <x v="11"/>
    <x v="3050"/>
    <x v="5"/>
    <x v="2"/>
    <x v="4011"/>
  </r>
  <r>
    <x v="3"/>
    <x v="2"/>
    <x v="0"/>
    <x v="420"/>
    <x v="16"/>
    <x v="510"/>
    <x v="1"/>
    <x v="1"/>
    <x v="8"/>
    <x v="3493"/>
    <x v="5"/>
    <x v="6"/>
    <x v="4012"/>
  </r>
  <r>
    <x v="1"/>
    <x v="0"/>
    <x v="0"/>
    <x v="38"/>
    <x v="24"/>
    <x v="47"/>
    <x v="3"/>
    <x v="2"/>
    <x v="15"/>
    <x v="3494"/>
    <x v="3"/>
    <x v="6"/>
    <x v="4013"/>
  </r>
  <r>
    <x v="1"/>
    <x v="0"/>
    <x v="0"/>
    <x v="38"/>
    <x v="24"/>
    <x v="47"/>
    <x v="3"/>
    <x v="0"/>
    <x v="1"/>
    <x v="3495"/>
    <x v="1"/>
    <x v="4"/>
    <x v="4014"/>
  </r>
  <r>
    <x v="1"/>
    <x v="0"/>
    <x v="0"/>
    <x v="38"/>
    <x v="24"/>
    <x v="47"/>
    <x v="3"/>
    <x v="0"/>
    <x v="5"/>
    <x v="2486"/>
    <x v="1"/>
    <x v="2"/>
    <x v="4015"/>
  </r>
  <r>
    <x v="2"/>
    <x v="1"/>
    <x v="0"/>
    <x v="1"/>
    <x v="1"/>
    <x v="1"/>
    <x v="1"/>
    <x v="1"/>
    <x v="8"/>
    <x v="260"/>
    <x v="4"/>
    <x v="2"/>
    <x v="4016"/>
  </r>
  <r>
    <x v="1"/>
    <x v="1"/>
    <x v="0"/>
    <x v="102"/>
    <x v="0"/>
    <x v="126"/>
    <x v="0"/>
    <x v="1"/>
    <x v="4"/>
    <x v="2803"/>
    <x v="0"/>
    <x v="0"/>
    <x v="3134"/>
  </r>
  <r>
    <x v="1"/>
    <x v="1"/>
    <x v="0"/>
    <x v="102"/>
    <x v="0"/>
    <x v="126"/>
    <x v="0"/>
    <x v="1"/>
    <x v="6"/>
    <x v="713"/>
    <x v="1"/>
    <x v="0"/>
    <x v="4017"/>
  </r>
  <r>
    <x v="1"/>
    <x v="0"/>
    <x v="0"/>
    <x v="20"/>
    <x v="15"/>
    <x v="45"/>
    <x v="3"/>
    <x v="1"/>
    <x v="8"/>
    <x v="2638"/>
    <x v="1"/>
    <x v="2"/>
    <x v="4018"/>
  </r>
  <r>
    <x v="1"/>
    <x v="0"/>
    <x v="0"/>
    <x v="421"/>
    <x v="6"/>
    <x v="511"/>
    <x v="2"/>
    <x v="1"/>
    <x v="9"/>
    <x v="3496"/>
    <x v="5"/>
    <x v="0"/>
    <x v="4019"/>
  </r>
  <r>
    <x v="1"/>
    <x v="0"/>
    <x v="0"/>
    <x v="421"/>
    <x v="6"/>
    <x v="511"/>
    <x v="2"/>
    <x v="1"/>
    <x v="4"/>
    <x v="898"/>
    <x v="1"/>
    <x v="0"/>
    <x v="935"/>
  </r>
  <r>
    <x v="1"/>
    <x v="0"/>
    <x v="0"/>
    <x v="421"/>
    <x v="6"/>
    <x v="511"/>
    <x v="2"/>
    <x v="1"/>
    <x v="4"/>
    <x v="2383"/>
    <x v="0"/>
    <x v="0"/>
    <x v="2615"/>
  </r>
  <r>
    <x v="1"/>
    <x v="0"/>
    <x v="0"/>
    <x v="421"/>
    <x v="6"/>
    <x v="511"/>
    <x v="2"/>
    <x v="1"/>
    <x v="8"/>
    <x v="708"/>
    <x v="1"/>
    <x v="0"/>
    <x v="4020"/>
  </r>
  <r>
    <x v="1"/>
    <x v="2"/>
    <x v="0"/>
    <x v="8"/>
    <x v="1"/>
    <x v="94"/>
    <x v="1"/>
    <x v="1"/>
    <x v="8"/>
    <x v="3009"/>
    <x v="2"/>
    <x v="2"/>
    <x v="4021"/>
  </r>
  <r>
    <x v="1"/>
    <x v="2"/>
    <x v="0"/>
    <x v="8"/>
    <x v="1"/>
    <x v="94"/>
    <x v="1"/>
    <x v="1"/>
    <x v="10"/>
    <x v="1156"/>
    <x v="0"/>
    <x v="0"/>
    <x v="3938"/>
  </r>
  <r>
    <x v="1"/>
    <x v="2"/>
    <x v="0"/>
    <x v="8"/>
    <x v="1"/>
    <x v="94"/>
    <x v="1"/>
    <x v="1"/>
    <x v="8"/>
    <x v="950"/>
    <x v="4"/>
    <x v="2"/>
    <x v="989"/>
  </r>
  <r>
    <x v="2"/>
    <x v="0"/>
    <x v="0"/>
    <x v="65"/>
    <x v="24"/>
    <x v="82"/>
    <x v="3"/>
    <x v="1"/>
    <x v="8"/>
    <x v="3497"/>
    <x v="0"/>
    <x v="6"/>
    <x v="4022"/>
  </r>
  <r>
    <x v="2"/>
    <x v="0"/>
    <x v="0"/>
    <x v="65"/>
    <x v="24"/>
    <x v="82"/>
    <x v="3"/>
    <x v="1"/>
    <x v="10"/>
    <x v="3498"/>
    <x v="5"/>
    <x v="2"/>
    <x v="4023"/>
  </r>
  <r>
    <x v="2"/>
    <x v="0"/>
    <x v="0"/>
    <x v="65"/>
    <x v="24"/>
    <x v="82"/>
    <x v="3"/>
    <x v="2"/>
    <x v="7"/>
    <x v="3097"/>
    <x v="4"/>
    <x v="10"/>
    <x v="4024"/>
  </r>
  <r>
    <x v="1"/>
    <x v="2"/>
    <x v="0"/>
    <x v="0"/>
    <x v="0"/>
    <x v="0"/>
    <x v="0"/>
    <x v="0"/>
    <x v="5"/>
    <x v="3499"/>
    <x v="0"/>
    <x v="0"/>
    <x v="4025"/>
  </r>
  <r>
    <x v="1"/>
    <x v="0"/>
    <x v="0"/>
    <x v="256"/>
    <x v="24"/>
    <x v="391"/>
    <x v="3"/>
    <x v="1"/>
    <x v="8"/>
    <x v="3500"/>
    <x v="1"/>
    <x v="6"/>
    <x v="4026"/>
  </r>
  <r>
    <x v="1"/>
    <x v="0"/>
    <x v="0"/>
    <x v="26"/>
    <x v="18"/>
    <x v="31"/>
    <x v="0"/>
    <x v="1"/>
    <x v="4"/>
    <x v="3501"/>
    <x v="2"/>
    <x v="2"/>
    <x v="4027"/>
  </r>
  <r>
    <x v="2"/>
    <x v="0"/>
    <x v="0"/>
    <x v="80"/>
    <x v="30"/>
    <x v="100"/>
    <x v="3"/>
    <x v="1"/>
    <x v="13"/>
    <x v="3502"/>
    <x v="4"/>
    <x v="0"/>
    <x v="4028"/>
  </r>
  <r>
    <x v="2"/>
    <x v="1"/>
    <x v="0"/>
    <x v="1"/>
    <x v="1"/>
    <x v="141"/>
    <x v="1"/>
    <x v="1"/>
    <x v="8"/>
    <x v="1576"/>
    <x v="0"/>
    <x v="2"/>
    <x v="1675"/>
  </r>
  <r>
    <x v="0"/>
    <x v="0"/>
    <x v="0"/>
    <x v="30"/>
    <x v="15"/>
    <x v="144"/>
    <x v="3"/>
    <x v="1"/>
    <x v="8"/>
    <x v="3503"/>
    <x v="1"/>
    <x v="2"/>
    <x v="4029"/>
  </r>
  <r>
    <x v="0"/>
    <x v="1"/>
    <x v="0"/>
    <x v="127"/>
    <x v="21"/>
    <x v="160"/>
    <x v="1"/>
    <x v="2"/>
    <x v="7"/>
    <x v="1259"/>
    <x v="2"/>
    <x v="2"/>
    <x v="4030"/>
  </r>
  <r>
    <x v="0"/>
    <x v="1"/>
    <x v="0"/>
    <x v="127"/>
    <x v="21"/>
    <x v="160"/>
    <x v="1"/>
    <x v="1"/>
    <x v="6"/>
    <x v="3504"/>
    <x v="10"/>
    <x v="2"/>
    <x v="4031"/>
  </r>
  <r>
    <x v="0"/>
    <x v="1"/>
    <x v="0"/>
    <x v="127"/>
    <x v="21"/>
    <x v="160"/>
    <x v="1"/>
    <x v="1"/>
    <x v="6"/>
    <x v="1719"/>
    <x v="7"/>
    <x v="2"/>
    <x v="1834"/>
  </r>
  <r>
    <x v="1"/>
    <x v="0"/>
    <x v="0"/>
    <x v="422"/>
    <x v="4"/>
    <x v="512"/>
    <x v="1"/>
    <x v="1"/>
    <x v="6"/>
    <x v="486"/>
    <x v="0"/>
    <x v="0"/>
    <x v="1056"/>
  </r>
  <r>
    <x v="1"/>
    <x v="0"/>
    <x v="0"/>
    <x v="422"/>
    <x v="4"/>
    <x v="512"/>
    <x v="1"/>
    <x v="0"/>
    <x v="1"/>
    <x v="3505"/>
    <x v="2"/>
    <x v="2"/>
    <x v="4032"/>
  </r>
  <r>
    <x v="1"/>
    <x v="0"/>
    <x v="0"/>
    <x v="422"/>
    <x v="4"/>
    <x v="512"/>
    <x v="1"/>
    <x v="1"/>
    <x v="6"/>
    <x v="3506"/>
    <x v="8"/>
    <x v="0"/>
    <x v="4033"/>
  </r>
  <r>
    <x v="1"/>
    <x v="0"/>
    <x v="0"/>
    <x v="422"/>
    <x v="4"/>
    <x v="512"/>
    <x v="1"/>
    <x v="1"/>
    <x v="4"/>
    <x v="1056"/>
    <x v="5"/>
    <x v="0"/>
    <x v="4034"/>
  </r>
  <r>
    <x v="0"/>
    <x v="0"/>
    <x v="0"/>
    <x v="182"/>
    <x v="1"/>
    <x v="232"/>
    <x v="1"/>
    <x v="0"/>
    <x v="5"/>
    <x v="3507"/>
    <x v="1"/>
    <x v="0"/>
    <x v="4035"/>
  </r>
  <r>
    <x v="0"/>
    <x v="0"/>
    <x v="0"/>
    <x v="182"/>
    <x v="1"/>
    <x v="232"/>
    <x v="1"/>
    <x v="1"/>
    <x v="4"/>
    <x v="3010"/>
    <x v="1"/>
    <x v="0"/>
    <x v="4036"/>
  </r>
  <r>
    <x v="0"/>
    <x v="0"/>
    <x v="0"/>
    <x v="182"/>
    <x v="1"/>
    <x v="232"/>
    <x v="1"/>
    <x v="0"/>
    <x v="5"/>
    <x v="354"/>
    <x v="1"/>
    <x v="0"/>
    <x v="2739"/>
  </r>
  <r>
    <x v="1"/>
    <x v="0"/>
    <x v="0"/>
    <x v="1"/>
    <x v="1"/>
    <x v="25"/>
    <x v="1"/>
    <x v="1"/>
    <x v="8"/>
    <x v="817"/>
    <x v="1"/>
    <x v="2"/>
    <x v="851"/>
  </r>
  <r>
    <x v="1"/>
    <x v="0"/>
    <x v="0"/>
    <x v="1"/>
    <x v="1"/>
    <x v="25"/>
    <x v="1"/>
    <x v="0"/>
    <x v="5"/>
    <x v="291"/>
    <x v="4"/>
    <x v="0"/>
    <x v="297"/>
  </r>
  <r>
    <x v="1"/>
    <x v="0"/>
    <x v="0"/>
    <x v="1"/>
    <x v="1"/>
    <x v="25"/>
    <x v="1"/>
    <x v="0"/>
    <x v="5"/>
    <x v="3508"/>
    <x v="6"/>
    <x v="0"/>
    <x v="4037"/>
  </r>
  <r>
    <x v="1"/>
    <x v="1"/>
    <x v="0"/>
    <x v="423"/>
    <x v="10"/>
    <x v="513"/>
    <x v="2"/>
    <x v="1"/>
    <x v="6"/>
    <x v="1315"/>
    <x v="3"/>
    <x v="2"/>
    <x v="4038"/>
  </r>
  <r>
    <x v="1"/>
    <x v="1"/>
    <x v="0"/>
    <x v="73"/>
    <x v="30"/>
    <x v="92"/>
    <x v="3"/>
    <x v="1"/>
    <x v="8"/>
    <x v="1612"/>
    <x v="0"/>
    <x v="0"/>
    <x v="1715"/>
  </r>
  <r>
    <x v="0"/>
    <x v="2"/>
    <x v="0"/>
    <x v="89"/>
    <x v="5"/>
    <x v="110"/>
    <x v="2"/>
    <x v="2"/>
    <x v="7"/>
    <x v="3509"/>
    <x v="5"/>
    <x v="2"/>
    <x v="4039"/>
  </r>
  <r>
    <x v="1"/>
    <x v="1"/>
    <x v="0"/>
    <x v="20"/>
    <x v="15"/>
    <x v="164"/>
    <x v="3"/>
    <x v="1"/>
    <x v="8"/>
    <x v="3510"/>
    <x v="7"/>
    <x v="2"/>
    <x v="4040"/>
  </r>
  <r>
    <x v="1"/>
    <x v="1"/>
    <x v="0"/>
    <x v="20"/>
    <x v="15"/>
    <x v="164"/>
    <x v="3"/>
    <x v="1"/>
    <x v="8"/>
    <x v="3511"/>
    <x v="1"/>
    <x v="2"/>
    <x v="4041"/>
  </r>
  <r>
    <x v="1"/>
    <x v="0"/>
    <x v="0"/>
    <x v="20"/>
    <x v="15"/>
    <x v="23"/>
    <x v="3"/>
    <x v="2"/>
    <x v="7"/>
    <x v="758"/>
    <x v="1"/>
    <x v="0"/>
    <x v="3326"/>
  </r>
  <r>
    <x v="1"/>
    <x v="0"/>
    <x v="0"/>
    <x v="4"/>
    <x v="4"/>
    <x v="5"/>
    <x v="1"/>
    <x v="0"/>
    <x v="1"/>
    <x v="3512"/>
    <x v="5"/>
    <x v="2"/>
    <x v="4042"/>
  </r>
  <r>
    <x v="1"/>
    <x v="0"/>
    <x v="0"/>
    <x v="4"/>
    <x v="4"/>
    <x v="5"/>
    <x v="1"/>
    <x v="1"/>
    <x v="8"/>
    <x v="3513"/>
    <x v="10"/>
    <x v="2"/>
    <x v="4043"/>
  </r>
  <r>
    <x v="1"/>
    <x v="0"/>
    <x v="0"/>
    <x v="4"/>
    <x v="4"/>
    <x v="5"/>
    <x v="1"/>
    <x v="1"/>
    <x v="4"/>
    <x v="3129"/>
    <x v="1"/>
    <x v="0"/>
    <x v="3544"/>
  </r>
  <r>
    <x v="1"/>
    <x v="0"/>
    <x v="0"/>
    <x v="4"/>
    <x v="4"/>
    <x v="5"/>
    <x v="1"/>
    <x v="1"/>
    <x v="2"/>
    <x v="874"/>
    <x v="1"/>
    <x v="0"/>
    <x v="910"/>
  </r>
  <r>
    <x v="1"/>
    <x v="1"/>
    <x v="0"/>
    <x v="152"/>
    <x v="9"/>
    <x v="207"/>
    <x v="3"/>
    <x v="2"/>
    <x v="7"/>
    <x v="3514"/>
    <x v="0"/>
    <x v="10"/>
    <x v="4044"/>
  </r>
  <r>
    <x v="1"/>
    <x v="1"/>
    <x v="0"/>
    <x v="152"/>
    <x v="9"/>
    <x v="207"/>
    <x v="3"/>
    <x v="1"/>
    <x v="10"/>
    <x v="2299"/>
    <x v="3"/>
    <x v="2"/>
    <x v="2506"/>
  </r>
  <r>
    <x v="1"/>
    <x v="0"/>
    <x v="0"/>
    <x v="12"/>
    <x v="5"/>
    <x v="14"/>
    <x v="2"/>
    <x v="1"/>
    <x v="13"/>
    <x v="3515"/>
    <x v="0"/>
    <x v="2"/>
    <x v="4045"/>
  </r>
  <r>
    <x v="1"/>
    <x v="0"/>
    <x v="0"/>
    <x v="12"/>
    <x v="5"/>
    <x v="14"/>
    <x v="2"/>
    <x v="1"/>
    <x v="9"/>
    <x v="3516"/>
    <x v="2"/>
    <x v="3"/>
    <x v="4046"/>
  </r>
  <r>
    <x v="1"/>
    <x v="0"/>
    <x v="0"/>
    <x v="12"/>
    <x v="5"/>
    <x v="14"/>
    <x v="2"/>
    <x v="1"/>
    <x v="4"/>
    <x v="3517"/>
    <x v="1"/>
    <x v="2"/>
    <x v="4047"/>
  </r>
  <r>
    <x v="1"/>
    <x v="0"/>
    <x v="0"/>
    <x v="12"/>
    <x v="5"/>
    <x v="14"/>
    <x v="2"/>
    <x v="1"/>
    <x v="8"/>
    <x v="1452"/>
    <x v="7"/>
    <x v="3"/>
    <x v="4048"/>
  </r>
  <r>
    <x v="1"/>
    <x v="1"/>
    <x v="0"/>
    <x v="38"/>
    <x v="24"/>
    <x v="47"/>
    <x v="3"/>
    <x v="2"/>
    <x v="11"/>
    <x v="596"/>
    <x v="2"/>
    <x v="2"/>
    <x v="609"/>
  </r>
  <r>
    <x v="1"/>
    <x v="2"/>
    <x v="0"/>
    <x v="28"/>
    <x v="3"/>
    <x v="35"/>
    <x v="0"/>
    <x v="1"/>
    <x v="4"/>
    <x v="3518"/>
    <x v="0"/>
    <x v="2"/>
    <x v="4049"/>
  </r>
  <r>
    <x v="1"/>
    <x v="2"/>
    <x v="0"/>
    <x v="28"/>
    <x v="3"/>
    <x v="35"/>
    <x v="0"/>
    <x v="1"/>
    <x v="6"/>
    <x v="3519"/>
    <x v="1"/>
    <x v="2"/>
    <x v="4050"/>
  </r>
  <r>
    <x v="2"/>
    <x v="0"/>
    <x v="0"/>
    <x v="424"/>
    <x v="2"/>
    <x v="514"/>
    <x v="0"/>
    <x v="1"/>
    <x v="8"/>
    <x v="3520"/>
    <x v="1"/>
    <x v="6"/>
    <x v="4051"/>
  </r>
  <r>
    <x v="0"/>
    <x v="1"/>
    <x v="0"/>
    <x v="0"/>
    <x v="0"/>
    <x v="0"/>
    <x v="0"/>
    <x v="1"/>
    <x v="12"/>
    <x v="3521"/>
    <x v="0"/>
    <x v="0"/>
    <x v="4052"/>
  </r>
  <r>
    <x v="0"/>
    <x v="1"/>
    <x v="0"/>
    <x v="0"/>
    <x v="0"/>
    <x v="0"/>
    <x v="0"/>
    <x v="0"/>
    <x v="1"/>
    <x v="3505"/>
    <x v="4"/>
    <x v="0"/>
    <x v="4053"/>
  </r>
  <r>
    <x v="0"/>
    <x v="1"/>
    <x v="0"/>
    <x v="0"/>
    <x v="0"/>
    <x v="0"/>
    <x v="0"/>
    <x v="2"/>
    <x v="11"/>
    <x v="3522"/>
    <x v="6"/>
    <x v="0"/>
    <x v="4054"/>
  </r>
  <r>
    <x v="0"/>
    <x v="1"/>
    <x v="0"/>
    <x v="0"/>
    <x v="0"/>
    <x v="0"/>
    <x v="0"/>
    <x v="1"/>
    <x v="4"/>
    <x v="3523"/>
    <x v="4"/>
    <x v="0"/>
    <x v="4055"/>
  </r>
  <r>
    <x v="1"/>
    <x v="0"/>
    <x v="0"/>
    <x v="125"/>
    <x v="1"/>
    <x v="158"/>
    <x v="1"/>
    <x v="1"/>
    <x v="8"/>
    <x v="3524"/>
    <x v="2"/>
    <x v="2"/>
    <x v="3567"/>
  </r>
  <r>
    <x v="1"/>
    <x v="0"/>
    <x v="0"/>
    <x v="125"/>
    <x v="1"/>
    <x v="158"/>
    <x v="1"/>
    <x v="1"/>
    <x v="6"/>
    <x v="3525"/>
    <x v="0"/>
    <x v="0"/>
    <x v="4056"/>
  </r>
  <r>
    <x v="1"/>
    <x v="1"/>
    <x v="0"/>
    <x v="66"/>
    <x v="12"/>
    <x v="83"/>
    <x v="2"/>
    <x v="1"/>
    <x v="10"/>
    <x v="1147"/>
    <x v="2"/>
    <x v="0"/>
    <x v="1193"/>
  </r>
  <r>
    <x v="0"/>
    <x v="1"/>
    <x v="0"/>
    <x v="419"/>
    <x v="32"/>
    <x v="509"/>
    <x v="0"/>
    <x v="0"/>
    <x v="1"/>
    <x v="3526"/>
    <x v="1"/>
    <x v="0"/>
    <x v="4057"/>
  </r>
  <r>
    <x v="0"/>
    <x v="1"/>
    <x v="0"/>
    <x v="419"/>
    <x v="32"/>
    <x v="509"/>
    <x v="0"/>
    <x v="2"/>
    <x v="11"/>
    <x v="3527"/>
    <x v="5"/>
    <x v="0"/>
    <x v="4058"/>
  </r>
  <r>
    <x v="0"/>
    <x v="1"/>
    <x v="0"/>
    <x v="419"/>
    <x v="32"/>
    <x v="509"/>
    <x v="0"/>
    <x v="1"/>
    <x v="4"/>
    <x v="490"/>
    <x v="1"/>
    <x v="0"/>
    <x v="505"/>
  </r>
  <r>
    <x v="0"/>
    <x v="1"/>
    <x v="0"/>
    <x v="419"/>
    <x v="32"/>
    <x v="509"/>
    <x v="0"/>
    <x v="1"/>
    <x v="4"/>
    <x v="3528"/>
    <x v="5"/>
    <x v="0"/>
    <x v="4059"/>
  </r>
  <r>
    <x v="1"/>
    <x v="1"/>
    <x v="0"/>
    <x v="4"/>
    <x v="4"/>
    <x v="5"/>
    <x v="1"/>
    <x v="1"/>
    <x v="6"/>
    <x v="138"/>
    <x v="1"/>
    <x v="0"/>
    <x v="4060"/>
  </r>
  <r>
    <x v="1"/>
    <x v="1"/>
    <x v="0"/>
    <x v="4"/>
    <x v="4"/>
    <x v="5"/>
    <x v="1"/>
    <x v="1"/>
    <x v="10"/>
    <x v="2428"/>
    <x v="0"/>
    <x v="0"/>
    <x v="2672"/>
  </r>
  <r>
    <x v="1"/>
    <x v="1"/>
    <x v="0"/>
    <x v="4"/>
    <x v="4"/>
    <x v="5"/>
    <x v="1"/>
    <x v="1"/>
    <x v="6"/>
    <x v="3529"/>
    <x v="0"/>
    <x v="0"/>
    <x v="4061"/>
  </r>
  <r>
    <x v="1"/>
    <x v="1"/>
    <x v="0"/>
    <x v="4"/>
    <x v="4"/>
    <x v="5"/>
    <x v="1"/>
    <x v="1"/>
    <x v="4"/>
    <x v="3530"/>
    <x v="0"/>
    <x v="0"/>
    <x v="4062"/>
  </r>
  <r>
    <x v="1"/>
    <x v="1"/>
    <x v="0"/>
    <x v="4"/>
    <x v="4"/>
    <x v="5"/>
    <x v="1"/>
    <x v="1"/>
    <x v="10"/>
    <x v="3531"/>
    <x v="7"/>
    <x v="0"/>
    <x v="4063"/>
  </r>
  <r>
    <x v="1"/>
    <x v="1"/>
    <x v="0"/>
    <x v="4"/>
    <x v="4"/>
    <x v="5"/>
    <x v="1"/>
    <x v="1"/>
    <x v="12"/>
    <x v="1156"/>
    <x v="0"/>
    <x v="0"/>
    <x v="4064"/>
  </r>
  <r>
    <x v="1"/>
    <x v="1"/>
    <x v="0"/>
    <x v="4"/>
    <x v="4"/>
    <x v="5"/>
    <x v="1"/>
    <x v="1"/>
    <x v="4"/>
    <x v="2068"/>
    <x v="4"/>
    <x v="0"/>
    <x v="2237"/>
  </r>
  <r>
    <x v="2"/>
    <x v="0"/>
    <x v="0"/>
    <x v="215"/>
    <x v="24"/>
    <x v="270"/>
    <x v="3"/>
    <x v="0"/>
    <x v="1"/>
    <x v="1699"/>
    <x v="0"/>
    <x v="4"/>
    <x v="4065"/>
  </r>
  <r>
    <x v="2"/>
    <x v="0"/>
    <x v="0"/>
    <x v="215"/>
    <x v="24"/>
    <x v="270"/>
    <x v="3"/>
    <x v="1"/>
    <x v="10"/>
    <x v="885"/>
    <x v="0"/>
    <x v="2"/>
    <x v="2250"/>
  </r>
  <r>
    <x v="1"/>
    <x v="0"/>
    <x v="0"/>
    <x v="345"/>
    <x v="21"/>
    <x v="426"/>
    <x v="1"/>
    <x v="1"/>
    <x v="8"/>
    <x v="3532"/>
    <x v="8"/>
    <x v="6"/>
    <x v="4066"/>
  </r>
  <r>
    <x v="1"/>
    <x v="1"/>
    <x v="0"/>
    <x v="125"/>
    <x v="1"/>
    <x v="158"/>
    <x v="1"/>
    <x v="1"/>
    <x v="4"/>
    <x v="2246"/>
    <x v="4"/>
    <x v="0"/>
    <x v="2439"/>
  </r>
  <r>
    <x v="1"/>
    <x v="1"/>
    <x v="0"/>
    <x v="125"/>
    <x v="1"/>
    <x v="158"/>
    <x v="1"/>
    <x v="1"/>
    <x v="14"/>
    <x v="62"/>
    <x v="7"/>
    <x v="0"/>
    <x v="4067"/>
  </r>
  <r>
    <x v="1"/>
    <x v="0"/>
    <x v="0"/>
    <x v="20"/>
    <x v="15"/>
    <x v="45"/>
    <x v="3"/>
    <x v="1"/>
    <x v="8"/>
    <x v="233"/>
    <x v="5"/>
    <x v="2"/>
    <x v="1430"/>
  </r>
  <r>
    <x v="1"/>
    <x v="0"/>
    <x v="0"/>
    <x v="20"/>
    <x v="15"/>
    <x v="45"/>
    <x v="3"/>
    <x v="1"/>
    <x v="2"/>
    <x v="3533"/>
    <x v="1"/>
    <x v="0"/>
    <x v="4068"/>
  </r>
  <r>
    <x v="0"/>
    <x v="1"/>
    <x v="0"/>
    <x v="12"/>
    <x v="5"/>
    <x v="32"/>
    <x v="2"/>
    <x v="0"/>
    <x v="1"/>
    <x v="3534"/>
    <x v="1"/>
    <x v="4"/>
    <x v="4069"/>
  </r>
  <r>
    <x v="0"/>
    <x v="1"/>
    <x v="0"/>
    <x v="3"/>
    <x v="38"/>
    <x v="208"/>
    <x v="3"/>
    <x v="1"/>
    <x v="8"/>
    <x v="988"/>
    <x v="4"/>
    <x v="0"/>
    <x v="4070"/>
  </r>
  <r>
    <x v="0"/>
    <x v="1"/>
    <x v="0"/>
    <x v="3"/>
    <x v="38"/>
    <x v="208"/>
    <x v="3"/>
    <x v="1"/>
    <x v="4"/>
    <x v="3535"/>
    <x v="2"/>
    <x v="0"/>
    <x v="4071"/>
  </r>
  <r>
    <x v="0"/>
    <x v="0"/>
    <x v="0"/>
    <x v="54"/>
    <x v="24"/>
    <x v="322"/>
    <x v="3"/>
    <x v="1"/>
    <x v="8"/>
    <x v="921"/>
    <x v="8"/>
    <x v="6"/>
    <x v="4072"/>
  </r>
  <r>
    <x v="0"/>
    <x v="0"/>
    <x v="0"/>
    <x v="54"/>
    <x v="24"/>
    <x v="322"/>
    <x v="3"/>
    <x v="2"/>
    <x v="7"/>
    <x v="3536"/>
    <x v="0"/>
    <x v="10"/>
    <x v="4073"/>
  </r>
  <r>
    <x v="1"/>
    <x v="0"/>
    <x v="0"/>
    <x v="271"/>
    <x v="18"/>
    <x v="339"/>
    <x v="0"/>
    <x v="1"/>
    <x v="12"/>
    <x v="823"/>
    <x v="1"/>
    <x v="2"/>
    <x v="4074"/>
  </r>
  <r>
    <x v="1"/>
    <x v="0"/>
    <x v="0"/>
    <x v="271"/>
    <x v="18"/>
    <x v="339"/>
    <x v="0"/>
    <x v="1"/>
    <x v="10"/>
    <x v="1566"/>
    <x v="3"/>
    <x v="2"/>
    <x v="1663"/>
  </r>
  <r>
    <x v="1"/>
    <x v="0"/>
    <x v="0"/>
    <x v="271"/>
    <x v="18"/>
    <x v="339"/>
    <x v="0"/>
    <x v="2"/>
    <x v="7"/>
    <x v="1752"/>
    <x v="0"/>
    <x v="2"/>
    <x v="4075"/>
  </r>
  <r>
    <x v="1"/>
    <x v="0"/>
    <x v="0"/>
    <x v="271"/>
    <x v="18"/>
    <x v="339"/>
    <x v="0"/>
    <x v="1"/>
    <x v="8"/>
    <x v="3537"/>
    <x v="2"/>
    <x v="6"/>
    <x v="4076"/>
  </r>
  <r>
    <x v="1"/>
    <x v="0"/>
    <x v="0"/>
    <x v="271"/>
    <x v="18"/>
    <x v="339"/>
    <x v="0"/>
    <x v="1"/>
    <x v="8"/>
    <x v="3538"/>
    <x v="0"/>
    <x v="6"/>
    <x v="4077"/>
  </r>
  <r>
    <x v="0"/>
    <x v="0"/>
    <x v="0"/>
    <x v="4"/>
    <x v="4"/>
    <x v="59"/>
    <x v="1"/>
    <x v="1"/>
    <x v="6"/>
    <x v="3539"/>
    <x v="0"/>
    <x v="0"/>
    <x v="4078"/>
  </r>
  <r>
    <x v="0"/>
    <x v="0"/>
    <x v="0"/>
    <x v="4"/>
    <x v="4"/>
    <x v="59"/>
    <x v="1"/>
    <x v="1"/>
    <x v="8"/>
    <x v="475"/>
    <x v="1"/>
    <x v="2"/>
    <x v="4079"/>
  </r>
  <r>
    <x v="0"/>
    <x v="0"/>
    <x v="0"/>
    <x v="425"/>
    <x v="5"/>
    <x v="515"/>
    <x v="2"/>
    <x v="1"/>
    <x v="6"/>
    <x v="3540"/>
    <x v="3"/>
    <x v="2"/>
    <x v="4080"/>
  </r>
  <r>
    <x v="0"/>
    <x v="0"/>
    <x v="0"/>
    <x v="425"/>
    <x v="5"/>
    <x v="515"/>
    <x v="2"/>
    <x v="0"/>
    <x v="1"/>
    <x v="277"/>
    <x v="1"/>
    <x v="4"/>
    <x v="4081"/>
  </r>
  <r>
    <x v="1"/>
    <x v="1"/>
    <x v="0"/>
    <x v="426"/>
    <x v="39"/>
    <x v="516"/>
    <x v="3"/>
    <x v="0"/>
    <x v="0"/>
    <x v="2093"/>
    <x v="1"/>
    <x v="0"/>
    <x v="4082"/>
  </r>
  <r>
    <x v="1"/>
    <x v="1"/>
    <x v="0"/>
    <x v="426"/>
    <x v="39"/>
    <x v="516"/>
    <x v="3"/>
    <x v="2"/>
    <x v="7"/>
    <x v="3541"/>
    <x v="0"/>
    <x v="0"/>
    <x v="4083"/>
  </r>
  <r>
    <x v="1"/>
    <x v="0"/>
    <x v="0"/>
    <x v="22"/>
    <x v="10"/>
    <x v="155"/>
    <x v="2"/>
    <x v="1"/>
    <x v="8"/>
    <x v="3327"/>
    <x v="0"/>
    <x v="3"/>
    <x v="3797"/>
  </r>
  <r>
    <x v="0"/>
    <x v="2"/>
    <x v="0"/>
    <x v="114"/>
    <x v="19"/>
    <x v="363"/>
    <x v="0"/>
    <x v="1"/>
    <x v="10"/>
    <x v="3542"/>
    <x v="0"/>
    <x v="0"/>
    <x v="4084"/>
  </r>
  <r>
    <x v="0"/>
    <x v="2"/>
    <x v="0"/>
    <x v="114"/>
    <x v="19"/>
    <x v="363"/>
    <x v="0"/>
    <x v="1"/>
    <x v="13"/>
    <x v="3543"/>
    <x v="0"/>
    <x v="0"/>
    <x v="4085"/>
  </r>
  <r>
    <x v="0"/>
    <x v="2"/>
    <x v="0"/>
    <x v="114"/>
    <x v="19"/>
    <x v="363"/>
    <x v="0"/>
    <x v="1"/>
    <x v="10"/>
    <x v="2651"/>
    <x v="5"/>
    <x v="0"/>
    <x v="2952"/>
  </r>
  <r>
    <x v="0"/>
    <x v="2"/>
    <x v="0"/>
    <x v="114"/>
    <x v="19"/>
    <x v="363"/>
    <x v="0"/>
    <x v="2"/>
    <x v="7"/>
    <x v="3377"/>
    <x v="0"/>
    <x v="0"/>
    <x v="4086"/>
  </r>
  <r>
    <x v="2"/>
    <x v="1"/>
    <x v="0"/>
    <x v="104"/>
    <x v="31"/>
    <x v="128"/>
    <x v="3"/>
    <x v="1"/>
    <x v="6"/>
    <x v="3544"/>
    <x v="0"/>
    <x v="0"/>
    <x v="4087"/>
  </r>
  <r>
    <x v="1"/>
    <x v="0"/>
    <x v="0"/>
    <x v="22"/>
    <x v="10"/>
    <x v="36"/>
    <x v="2"/>
    <x v="0"/>
    <x v="3"/>
    <x v="3545"/>
    <x v="7"/>
    <x v="5"/>
    <x v="4088"/>
  </r>
  <r>
    <x v="1"/>
    <x v="2"/>
    <x v="0"/>
    <x v="54"/>
    <x v="29"/>
    <x v="69"/>
    <x v="3"/>
    <x v="1"/>
    <x v="10"/>
    <x v="537"/>
    <x v="1"/>
    <x v="0"/>
    <x v="551"/>
  </r>
  <r>
    <x v="1"/>
    <x v="2"/>
    <x v="0"/>
    <x v="54"/>
    <x v="29"/>
    <x v="69"/>
    <x v="3"/>
    <x v="0"/>
    <x v="1"/>
    <x v="3546"/>
    <x v="1"/>
    <x v="0"/>
    <x v="4089"/>
  </r>
  <r>
    <x v="2"/>
    <x v="0"/>
    <x v="0"/>
    <x v="20"/>
    <x v="15"/>
    <x v="29"/>
    <x v="3"/>
    <x v="1"/>
    <x v="6"/>
    <x v="2444"/>
    <x v="2"/>
    <x v="0"/>
    <x v="4090"/>
  </r>
  <r>
    <x v="2"/>
    <x v="0"/>
    <x v="0"/>
    <x v="20"/>
    <x v="15"/>
    <x v="29"/>
    <x v="3"/>
    <x v="1"/>
    <x v="10"/>
    <x v="1801"/>
    <x v="1"/>
    <x v="0"/>
    <x v="1937"/>
  </r>
  <r>
    <x v="1"/>
    <x v="1"/>
    <x v="0"/>
    <x v="4"/>
    <x v="4"/>
    <x v="5"/>
    <x v="1"/>
    <x v="1"/>
    <x v="6"/>
    <x v="789"/>
    <x v="0"/>
    <x v="0"/>
    <x v="4091"/>
  </r>
  <r>
    <x v="1"/>
    <x v="0"/>
    <x v="0"/>
    <x v="34"/>
    <x v="22"/>
    <x v="42"/>
    <x v="1"/>
    <x v="1"/>
    <x v="12"/>
    <x v="3547"/>
    <x v="7"/>
    <x v="2"/>
    <x v="4092"/>
  </r>
  <r>
    <x v="1"/>
    <x v="0"/>
    <x v="0"/>
    <x v="34"/>
    <x v="22"/>
    <x v="42"/>
    <x v="1"/>
    <x v="1"/>
    <x v="8"/>
    <x v="879"/>
    <x v="0"/>
    <x v="6"/>
    <x v="915"/>
  </r>
  <r>
    <x v="1"/>
    <x v="0"/>
    <x v="0"/>
    <x v="34"/>
    <x v="22"/>
    <x v="42"/>
    <x v="1"/>
    <x v="1"/>
    <x v="13"/>
    <x v="3548"/>
    <x v="1"/>
    <x v="2"/>
    <x v="4093"/>
  </r>
  <r>
    <x v="1"/>
    <x v="1"/>
    <x v="0"/>
    <x v="427"/>
    <x v="7"/>
    <x v="517"/>
    <x v="1"/>
    <x v="2"/>
    <x v="7"/>
    <x v="3549"/>
    <x v="1"/>
    <x v="2"/>
    <x v="4094"/>
  </r>
  <r>
    <x v="1"/>
    <x v="2"/>
    <x v="0"/>
    <x v="428"/>
    <x v="19"/>
    <x v="518"/>
    <x v="0"/>
    <x v="1"/>
    <x v="8"/>
    <x v="3550"/>
    <x v="3"/>
    <x v="0"/>
    <x v="4095"/>
  </r>
  <r>
    <x v="1"/>
    <x v="0"/>
    <x v="0"/>
    <x v="8"/>
    <x v="1"/>
    <x v="9"/>
    <x v="1"/>
    <x v="1"/>
    <x v="4"/>
    <x v="2184"/>
    <x v="2"/>
    <x v="0"/>
    <x v="2366"/>
  </r>
  <r>
    <x v="1"/>
    <x v="0"/>
    <x v="0"/>
    <x v="8"/>
    <x v="1"/>
    <x v="9"/>
    <x v="1"/>
    <x v="0"/>
    <x v="0"/>
    <x v="3551"/>
    <x v="1"/>
    <x v="11"/>
    <x v="4096"/>
  </r>
  <r>
    <x v="1"/>
    <x v="0"/>
    <x v="0"/>
    <x v="8"/>
    <x v="1"/>
    <x v="9"/>
    <x v="1"/>
    <x v="1"/>
    <x v="6"/>
    <x v="189"/>
    <x v="2"/>
    <x v="0"/>
    <x v="191"/>
  </r>
  <r>
    <x v="1"/>
    <x v="0"/>
    <x v="0"/>
    <x v="40"/>
    <x v="13"/>
    <x v="49"/>
    <x v="3"/>
    <x v="0"/>
    <x v="1"/>
    <x v="3552"/>
    <x v="6"/>
    <x v="0"/>
    <x v="4097"/>
  </r>
  <r>
    <x v="1"/>
    <x v="0"/>
    <x v="0"/>
    <x v="40"/>
    <x v="13"/>
    <x v="49"/>
    <x v="3"/>
    <x v="0"/>
    <x v="0"/>
    <x v="510"/>
    <x v="4"/>
    <x v="0"/>
    <x v="4098"/>
  </r>
  <r>
    <x v="1"/>
    <x v="0"/>
    <x v="0"/>
    <x v="40"/>
    <x v="13"/>
    <x v="49"/>
    <x v="3"/>
    <x v="1"/>
    <x v="6"/>
    <x v="1093"/>
    <x v="0"/>
    <x v="0"/>
    <x v="1138"/>
  </r>
  <r>
    <x v="1"/>
    <x v="0"/>
    <x v="0"/>
    <x v="240"/>
    <x v="14"/>
    <x v="376"/>
    <x v="2"/>
    <x v="1"/>
    <x v="4"/>
    <x v="2545"/>
    <x v="7"/>
    <x v="0"/>
    <x v="2817"/>
  </r>
  <r>
    <x v="2"/>
    <x v="0"/>
    <x v="0"/>
    <x v="332"/>
    <x v="1"/>
    <x v="413"/>
    <x v="1"/>
    <x v="1"/>
    <x v="10"/>
    <x v="3542"/>
    <x v="0"/>
    <x v="0"/>
    <x v="4084"/>
  </r>
  <r>
    <x v="2"/>
    <x v="0"/>
    <x v="0"/>
    <x v="332"/>
    <x v="1"/>
    <x v="413"/>
    <x v="1"/>
    <x v="1"/>
    <x v="8"/>
    <x v="2582"/>
    <x v="0"/>
    <x v="2"/>
    <x v="4099"/>
  </r>
  <r>
    <x v="2"/>
    <x v="0"/>
    <x v="0"/>
    <x v="332"/>
    <x v="1"/>
    <x v="413"/>
    <x v="1"/>
    <x v="1"/>
    <x v="13"/>
    <x v="1001"/>
    <x v="0"/>
    <x v="0"/>
    <x v="4100"/>
  </r>
  <r>
    <x v="1"/>
    <x v="0"/>
    <x v="0"/>
    <x v="4"/>
    <x v="4"/>
    <x v="60"/>
    <x v="1"/>
    <x v="1"/>
    <x v="2"/>
    <x v="3119"/>
    <x v="4"/>
    <x v="0"/>
    <x v="4101"/>
  </r>
  <r>
    <x v="1"/>
    <x v="0"/>
    <x v="0"/>
    <x v="1"/>
    <x v="1"/>
    <x v="62"/>
    <x v="1"/>
    <x v="1"/>
    <x v="8"/>
    <x v="3553"/>
    <x v="3"/>
    <x v="2"/>
    <x v="4102"/>
  </r>
  <r>
    <x v="1"/>
    <x v="0"/>
    <x v="0"/>
    <x v="1"/>
    <x v="1"/>
    <x v="62"/>
    <x v="1"/>
    <x v="0"/>
    <x v="5"/>
    <x v="605"/>
    <x v="1"/>
    <x v="0"/>
    <x v="618"/>
  </r>
  <r>
    <x v="0"/>
    <x v="0"/>
    <x v="0"/>
    <x v="20"/>
    <x v="15"/>
    <x v="29"/>
    <x v="3"/>
    <x v="1"/>
    <x v="6"/>
    <x v="2122"/>
    <x v="1"/>
    <x v="0"/>
    <x v="1856"/>
  </r>
  <r>
    <x v="1"/>
    <x v="0"/>
    <x v="0"/>
    <x v="195"/>
    <x v="12"/>
    <x v="246"/>
    <x v="2"/>
    <x v="1"/>
    <x v="10"/>
    <x v="91"/>
    <x v="0"/>
    <x v="0"/>
    <x v="91"/>
  </r>
  <r>
    <x v="0"/>
    <x v="1"/>
    <x v="0"/>
    <x v="8"/>
    <x v="1"/>
    <x v="9"/>
    <x v="1"/>
    <x v="1"/>
    <x v="9"/>
    <x v="3554"/>
    <x v="7"/>
    <x v="0"/>
    <x v="4103"/>
  </r>
  <r>
    <x v="1"/>
    <x v="1"/>
    <x v="0"/>
    <x v="20"/>
    <x v="15"/>
    <x v="29"/>
    <x v="3"/>
    <x v="2"/>
    <x v="7"/>
    <x v="3555"/>
    <x v="0"/>
    <x v="0"/>
    <x v="4104"/>
  </r>
  <r>
    <x v="0"/>
    <x v="1"/>
    <x v="0"/>
    <x v="226"/>
    <x v="33"/>
    <x v="282"/>
    <x v="1"/>
    <x v="1"/>
    <x v="6"/>
    <x v="3556"/>
    <x v="3"/>
    <x v="0"/>
    <x v="4105"/>
  </r>
  <r>
    <x v="0"/>
    <x v="1"/>
    <x v="0"/>
    <x v="226"/>
    <x v="33"/>
    <x v="282"/>
    <x v="1"/>
    <x v="1"/>
    <x v="10"/>
    <x v="1204"/>
    <x v="1"/>
    <x v="0"/>
    <x v="1253"/>
  </r>
  <r>
    <x v="0"/>
    <x v="1"/>
    <x v="0"/>
    <x v="226"/>
    <x v="33"/>
    <x v="282"/>
    <x v="1"/>
    <x v="0"/>
    <x v="5"/>
    <x v="3557"/>
    <x v="0"/>
    <x v="0"/>
    <x v="4106"/>
  </r>
  <r>
    <x v="1"/>
    <x v="0"/>
    <x v="0"/>
    <x v="238"/>
    <x v="5"/>
    <x v="295"/>
    <x v="2"/>
    <x v="1"/>
    <x v="8"/>
    <x v="3558"/>
    <x v="0"/>
    <x v="3"/>
    <x v="4107"/>
  </r>
  <r>
    <x v="1"/>
    <x v="0"/>
    <x v="0"/>
    <x v="238"/>
    <x v="5"/>
    <x v="295"/>
    <x v="2"/>
    <x v="1"/>
    <x v="13"/>
    <x v="3559"/>
    <x v="6"/>
    <x v="2"/>
    <x v="4108"/>
  </r>
  <r>
    <x v="1"/>
    <x v="2"/>
    <x v="0"/>
    <x v="1"/>
    <x v="1"/>
    <x v="141"/>
    <x v="1"/>
    <x v="2"/>
    <x v="7"/>
    <x v="3560"/>
    <x v="7"/>
    <x v="2"/>
    <x v="4109"/>
  </r>
  <r>
    <x v="1"/>
    <x v="2"/>
    <x v="0"/>
    <x v="1"/>
    <x v="1"/>
    <x v="141"/>
    <x v="1"/>
    <x v="1"/>
    <x v="9"/>
    <x v="3561"/>
    <x v="7"/>
    <x v="0"/>
    <x v="4110"/>
  </r>
  <r>
    <x v="2"/>
    <x v="0"/>
    <x v="0"/>
    <x v="4"/>
    <x v="4"/>
    <x v="5"/>
    <x v="1"/>
    <x v="0"/>
    <x v="1"/>
    <x v="3562"/>
    <x v="7"/>
    <x v="2"/>
    <x v="4111"/>
  </r>
  <r>
    <x v="2"/>
    <x v="0"/>
    <x v="0"/>
    <x v="4"/>
    <x v="4"/>
    <x v="5"/>
    <x v="1"/>
    <x v="1"/>
    <x v="6"/>
    <x v="1444"/>
    <x v="1"/>
    <x v="0"/>
    <x v="657"/>
  </r>
  <r>
    <x v="2"/>
    <x v="0"/>
    <x v="0"/>
    <x v="4"/>
    <x v="4"/>
    <x v="5"/>
    <x v="1"/>
    <x v="1"/>
    <x v="4"/>
    <x v="420"/>
    <x v="1"/>
    <x v="0"/>
    <x v="2719"/>
  </r>
  <r>
    <x v="0"/>
    <x v="0"/>
    <x v="0"/>
    <x v="2"/>
    <x v="2"/>
    <x v="2"/>
    <x v="0"/>
    <x v="1"/>
    <x v="8"/>
    <x v="3563"/>
    <x v="4"/>
    <x v="6"/>
    <x v="4112"/>
  </r>
  <r>
    <x v="0"/>
    <x v="1"/>
    <x v="0"/>
    <x v="29"/>
    <x v="18"/>
    <x v="84"/>
    <x v="0"/>
    <x v="2"/>
    <x v="7"/>
    <x v="3564"/>
    <x v="4"/>
    <x v="2"/>
    <x v="4113"/>
  </r>
  <r>
    <x v="0"/>
    <x v="2"/>
    <x v="0"/>
    <x v="205"/>
    <x v="34"/>
    <x v="258"/>
    <x v="3"/>
    <x v="2"/>
    <x v="7"/>
    <x v="3565"/>
    <x v="1"/>
    <x v="0"/>
    <x v="4114"/>
  </r>
  <r>
    <x v="0"/>
    <x v="2"/>
    <x v="0"/>
    <x v="205"/>
    <x v="34"/>
    <x v="258"/>
    <x v="3"/>
    <x v="1"/>
    <x v="10"/>
    <x v="3566"/>
    <x v="0"/>
    <x v="0"/>
    <x v="4115"/>
  </r>
  <r>
    <x v="0"/>
    <x v="2"/>
    <x v="0"/>
    <x v="205"/>
    <x v="34"/>
    <x v="258"/>
    <x v="3"/>
    <x v="2"/>
    <x v="11"/>
    <x v="1636"/>
    <x v="0"/>
    <x v="0"/>
    <x v="4116"/>
  </r>
  <r>
    <x v="0"/>
    <x v="2"/>
    <x v="0"/>
    <x v="205"/>
    <x v="34"/>
    <x v="258"/>
    <x v="3"/>
    <x v="0"/>
    <x v="1"/>
    <x v="3567"/>
    <x v="7"/>
    <x v="0"/>
    <x v="4117"/>
  </r>
  <r>
    <x v="2"/>
    <x v="1"/>
    <x v="0"/>
    <x v="108"/>
    <x v="2"/>
    <x v="133"/>
    <x v="0"/>
    <x v="0"/>
    <x v="1"/>
    <x v="3568"/>
    <x v="0"/>
    <x v="2"/>
    <x v="4118"/>
  </r>
  <r>
    <x v="2"/>
    <x v="1"/>
    <x v="0"/>
    <x v="108"/>
    <x v="2"/>
    <x v="133"/>
    <x v="0"/>
    <x v="1"/>
    <x v="10"/>
    <x v="3569"/>
    <x v="0"/>
    <x v="2"/>
    <x v="4119"/>
  </r>
  <r>
    <x v="2"/>
    <x v="1"/>
    <x v="0"/>
    <x v="108"/>
    <x v="2"/>
    <x v="133"/>
    <x v="0"/>
    <x v="0"/>
    <x v="5"/>
    <x v="3570"/>
    <x v="0"/>
    <x v="2"/>
    <x v="4120"/>
  </r>
  <r>
    <x v="2"/>
    <x v="1"/>
    <x v="0"/>
    <x v="108"/>
    <x v="2"/>
    <x v="133"/>
    <x v="0"/>
    <x v="1"/>
    <x v="10"/>
    <x v="1638"/>
    <x v="0"/>
    <x v="2"/>
    <x v="1743"/>
  </r>
  <r>
    <x v="1"/>
    <x v="2"/>
    <x v="0"/>
    <x v="147"/>
    <x v="1"/>
    <x v="218"/>
    <x v="1"/>
    <x v="1"/>
    <x v="10"/>
    <x v="3571"/>
    <x v="0"/>
    <x v="0"/>
    <x v="4121"/>
  </r>
  <r>
    <x v="0"/>
    <x v="1"/>
    <x v="0"/>
    <x v="108"/>
    <x v="2"/>
    <x v="133"/>
    <x v="0"/>
    <x v="2"/>
    <x v="11"/>
    <x v="3572"/>
    <x v="6"/>
    <x v="2"/>
    <x v="4122"/>
  </r>
  <r>
    <x v="2"/>
    <x v="0"/>
    <x v="0"/>
    <x v="20"/>
    <x v="15"/>
    <x v="23"/>
    <x v="3"/>
    <x v="1"/>
    <x v="8"/>
    <x v="788"/>
    <x v="2"/>
    <x v="2"/>
    <x v="4123"/>
  </r>
  <r>
    <x v="2"/>
    <x v="0"/>
    <x v="0"/>
    <x v="20"/>
    <x v="15"/>
    <x v="23"/>
    <x v="3"/>
    <x v="1"/>
    <x v="8"/>
    <x v="1299"/>
    <x v="0"/>
    <x v="2"/>
    <x v="4124"/>
  </r>
  <r>
    <x v="2"/>
    <x v="0"/>
    <x v="0"/>
    <x v="20"/>
    <x v="15"/>
    <x v="23"/>
    <x v="3"/>
    <x v="2"/>
    <x v="7"/>
    <x v="3573"/>
    <x v="5"/>
    <x v="0"/>
    <x v="4125"/>
  </r>
  <r>
    <x v="0"/>
    <x v="1"/>
    <x v="0"/>
    <x v="22"/>
    <x v="10"/>
    <x v="26"/>
    <x v="2"/>
    <x v="1"/>
    <x v="14"/>
    <x v="3574"/>
    <x v="1"/>
    <x v="2"/>
    <x v="4126"/>
  </r>
  <r>
    <x v="0"/>
    <x v="1"/>
    <x v="0"/>
    <x v="22"/>
    <x v="10"/>
    <x v="26"/>
    <x v="2"/>
    <x v="1"/>
    <x v="9"/>
    <x v="3575"/>
    <x v="0"/>
    <x v="3"/>
    <x v="4127"/>
  </r>
  <r>
    <x v="0"/>
    <x v="1"/>
    <x v="0"/>
    <x v="22"/>
    <x v="10"/>
    <x v="26"/>
    <x v="2"/>
    <x v="2"/>
    <x v="11"/>
    <x v="2160"/>
    <x v="4"/>
    <x v="2"/>
    <x v="3508"/>
  </r>
  <r>
    <x v="1"/>
    <x v="1"/>
    <x v="0"/>
    <x v="101"/>
    <x v="1"/>
    <x v="125"/>
    <x v="1"/>
    <x v="1"/>
    <x v="2"/>
    <x v="3576"/>
    <x v="0"/>
    <x v="0"/>
    <x v="4128"/>
  </r>
  <r>
    <x v="0"/>
    <x v="0"/>
    <x v="0"/>
    <x v="70"/>
    <x v="1"/>
    <x v="188"/>
    <x v="1"/>
    <x v="1"/>
    <x v="4"/>
    <x v="3577"/>
    <x v="1"/>
    <x v="0"/>
    <x v="4129"/>
  </r>
  <r>
    <x v="1"/>
    <x v="1"/>
    <x v="0"/>
    <x v="316"/>
    <x v="18"/>
    <x v="394"/>
    <x v="0"/>
    <x v="1"/>
    <x v="13"/>
    <x v="3578"/>
    <x v="2"/>
    <x v="2"/>
    <x v="4130"/>
  </r>
  <r>
    <x v="3"/>
    <x v="0"/>
    <x v="0"/>
    <x v="20"/>
    <x v="15"/>
    <x v="29"/>
    <x v="3"/>
    <x v="1"/>
    <x v="2"/>
    <x v="928"/>
    <x v="2"/>
    <x v="0"/>
    <x v="967"/>
  </r>
  <r>
    <x v="1"/>
    <x v="2"/>
    <x v="0"/>
    <x v="77"/>
    <x v="22"/>
    <x v="97"/>
    <x v="1"/>
    <x v="1"/>
    <x v="10"/>
    <x v="12"/>
    <x v="1"/>
    <x v="2"/>
    <x v="12"/>
  </r>
  <r>
    <x v="1"/>
    <x v="2"/>
    <x v="0"/>
    <x v="77"/>
    <x v="22"/>
    <x v="97"/>
    <x v="1"/>
    <x v="0"/>
    <x v="1"/>
    <x v="3579"/>
    <x v="5"/>
    <x v="2"/>
    <x v="4131"/>
  </r>
  <r>
    <x v="1"/>
    <x v="2"/>
    <x v="0"/>
    <x v="77"/>
    <x v="22"/>
    <x v="97"/>
    <x v="1"/>
    <x v="1"/>
    <x v="8"/>
    <x v="3580"/>
    <x v="0"/>
    <x v="6"/>
    <x v="4132"/>
  </r>
  <r>
    <x v="1"/>
    <x v="2"/>
    <x v="0"/>
    <x v="8"/>
    <x v="1"/>
    <x v="94"/>
    <x v="1"/>
    <x v="1"/>
    <x v="8"/>
    <x v="405"/>
    <x v="1"/>
    <x v="2"/>
    <x v="495"/>
  </r>
  <r>
    <x v="1"/>
    <x v="2"/>
    <x v="0"/>
    <x v="8"/>
    <x v="1"/>
    <x v="94"/>
    <x v="1"/>
    <x v="2"/>
    <x v="7"/>
    <x v="3581"/>
    <x v="4"/>
    <x v="2"/>
    <x v="4133"/>
  </r>
  <r>
    <x v="1"/>
    <x v="1"/>
    <x v="0"/>
    <x v="22"/>
    <x v="10"/>
    <x v="155"/>
    <x v="2"/>
    <x v="1"/>
    <x v="8"/>
    <x v="3582"/>
    <x v="2"/>
    <x v="3"/>
    <x v="4134"/>
  </r>
  <r>
    <x v="1"/>
    <x v="1"/>
    <x v="0"/>
    <x v="26"/>
    <x v="18"/>
    <x v="31"/>
    <x v="0"/>
    <x v="1"/>
    <x v="12"/>
    <x v="3583"/>
    <x v="8"/>
    <x v="2"/>
    <x v="4135"/>
  </r>
  <r>
    <x v="1"/>
    <x v="1"/>
    <x v="0"/>
    <x v="26"/>
    <x v="18"/>
    <x v="31"/>
    <x v="0"/>
    <x v="1"/>
    <x v="2"/>
    <x v="3584"/>
    <x v="8"/>
    <x v="2"/>
    <x v="4136"/>
  </r>
  <r>
    <x v="1"/>
    <x v="1"/>
    <x v="0"/>
    <x v="26"/>
    <x v="18"/>
    <x v="31"/>
    <x v="0"/>
    <x v="0"/>
    <x v="5"/>
    <x v="2308"/>
    <x v="2"/>
    <x v="2"/>
    <x v="4137"/>
  </r>
  <r>
    <x v="1"/>
    <x v="2"/>
    <x v="0"/>
    <x v="20"/>
    <x v="15"/>
    <x v="164"/>
    <x v="3"/>
    <x v="1"/>
    <x v="8"/>
    <x v="3585"/>
    <x v="4"/>
    <x v="2"/>
    <x v="4138"/>
  </r>
  <r>
    <x v="1"/>
    <x v="1"/>
    <x v="0"/>
    <x v="253"/>
    <x v="3"/>
    <x v="313"/>
    <x v="0"/>
    <x v="1"/>
    <x v="9"/>
    <x v="3586"/>
    <x v="7"/>
    <x v="2"/>
    <x v="1135"/>
  </r>
  <r>
    <x v="1"/>
    <x v="1"/>
    <x v="0"/>
    <x v="253"/>
    <x v="3"/>
    <x v="313"/>
    <x v="0"/>
    <x v="1"/>
    <x v="8"/>
    <x v="3587"/>
    <x v="4"/>
    <x v="6"/>
    <x v="4139"/>
  </r>
  <r>
    <x v="1"/>
    <x v="2"/>
    <x v="0"/>
    <x v="1"/>
    <x v="1"/>
    <x v="62"/>
    <x v="1"/>
    <x v="2"/>
    <x v="7"/>
    <x v="3588"/>
    <x v="7"/>
    <x v="2"/>
    <x v="4140"/>
  </r>
  <r>
    <x v="1"/>
    <x v="2"/>
    <x v="0"/>
    <x v="1"/>
    <x v="1"/>
    <x v="62"/>
    <x v="1"/>
    <x v="1"/>
    <x v="10"/>
    <x v="3589"/>
    <x v="2"/>
    <x v="0"/>
    <x v="4141"/>
  </r>
  <r>
    <x v="1"/>
    <x v="2"/>
    <x v="0"/>
    <x v="1"/>
    <x v="1"/>
    <x v="25"/>
    <x v="1"/>
    <x v="2"/>
    <x v="11"/>
    <x v="3590"/>
    <x v="7"/>
    <x v="0"/>
    <x v="4142"/>
  </r>
  <r>
    <x v="3"/>
    <x v="2"/>
    <x v="0"/>
    <x v="311"/>
    <x v="17"/>
    <x v="388"/>
    <x v="0"/>
    <x v="1"/>
    <x v="14"/>
    <x v="1667"/>
    <x v="2"/>
    <x v="0"/>
    <x v="1775"/>
  </r>
  <r>
    <x v="3"/>
    <x v="2"/>
    <x v="0"/>
    <x v="311"/>
    <x v="17"/>
    <x v="388"/>
    <x v="0"/>
    <x v="1"/>
    <x v="10"/>
    <x v="873"/>
    <x v="4"/>
    <x v="0"/>
    <x v="909"/>
  </r>
  <r>
    <x v="1"/>
    <x v="0"/>
    <x v="0"/>
    <x v="1"/>
    <x v="1"/>
    <x v="3"/>
    <x v="1"/>
    <x v="1"/>
    <x v="10"/>
    <x v="232"/>
    <x v="0"/>
    <x v="0"/>
    <x v="4143"/>
  </r>
  <r>
    <x v="0"/>
    <x v="0"/>
    <x v="0"/>
    <x v="25"/>
    <x v="35"/>
    <x v="129"/>
    <x v="0"/>
    <x v="2"/>
    <x v="11"/>
    <x v="3591"/>
    <x v="1"/>
    <x v="0"/>
    <x v="4144"/>
  </r>
  <r>
    <x v="0"/>
    <x v="1"/>
    <x v="0"/>
    <x v="102"/>
    <x v="14"/>
    <x v="237"/>
    <x v="2"/>
    <x v="1"/>
    <x v="4"/>
    <x v="409"/>
    <x v="2"/>
    <x v="0"/>
    <x v="422"/>
  </r>
  <r>
    <x v="1"/>
    <x v="2"/>
    <x v="0"/>
    <x v="20"/>
    <x v="15"/>
    <x v="45"/>
    <x v="3"/>
    <x v="2"/>
    <x v="15"/>
    <x v="3592"/>
    <x v="0"/>
    <x v="0"/>
    <x v="4145"/>
  </r>
  <r>
    <x v="1"/>
    <x v="2"/>
    <x v="0"/>
    <x v="20"/>
    <x v="15"/>
    <x v="45"/>
    <x v="3"/>
    <x v="1"/>
    <x v="4"/>
    <x v="1444"/>
    <x v="1"/>
    <x v="0"/>
    <x v="4146"/>
  </r>
  <r>
    <x v="1"/>
    <x v="1"/>
    <x v="0"/>
    <x v="10"/>
    <x v="9"/>
    <x v="63"/>
    <x v="3"/>
    <x v="1"/>
    <x v="8"/>
    <x v="3593"/>
    <x v="7"/>
    <x v="6"/>
    <x v="4147"/>
  </r>
  <r>
    <x v="1"/>
    <x v="1"/>
    <x v="0"/>
    <x v="10"/>
    <x v="9"/>
    <x v="63"/>
    <x v="3"/>
    <x v="2"/>
    <x v="7"/>
    <x v="3594"/>
    <x v="5"/>
    <x v="10"/>
    <x v="4148"/>
  </r>
  <r>
    <x v="1"/>
    <x v="1"/>
    <x v="0"/>
    <x v="10"/>
    <x v="9"/>
    <x v="63"/>
    <x v="3"/>
    <x v="1"/>
    <x v="8"/>
    <x v="3595"/>
    <x v="1"/>
    <x v="6"/>
    <x v="4149"/>
  </r>
  <r>
    <x v="2"/>
    <x v="1"/>
    <x v="0"/>
    <x v="42"/>
    <x v="16"/>
    <x v="51"/>
    <x v="1"/>
    <x v="0"/>
    <x v="0"/>
    <x v="3596"/>
    <x v="3"/>
    <x v="6"/>
    <x v="4150"/>
  </r>
  <r>
    <x v="1"/>
    <x v="2"/>
    <x v="0"/>
    <x v="138"/>
    <x v="24"/>
    <x v="177"/>
    <x v="3"/>
    <x v="1"/>
    <x v="8"/>
    <x v="3597"/>
    <x v="1"/>
    <x v="6"/>
    <x v="2977"/>
  </r>
  <r>
    <x v="1"/>
    <x v="2"/>
    <x v="0"/>
    <x v="138"/>
    <x v="24"/>
    <x v="177"/>
    <x v="3"/>
    <x v="1"/>
    <x v="4"/>
    <x v="3598"/>
    <x v="3"/>
    <x v="2"/>
    <x v="4151"/>
  </r>
  <r>
    <x v="1"/>
    <x v="2"/>
    <x v="0"/>
    <x v="138"/>
    <x v="24"/>
    <x v="177"/>
    <x v="3"/>
    <x v="2"/>
    <x v="7"/>
    <x v="3599"/>
    <x v="5"/>
    <x v="10"/>
    <x v="4152"/>
  </r>
  <r>
    <x v="1"/>
    <x v="0"/>
    <x v="0"/>
    <x v="167"/>
    <x v="24"/>
    <x v="213"/>
    <x v="3"/>
    <x v="0"/>
    <x v="5"/>
    <x v="200"/>
    <x v="3"/>
    <x v="2"/>
    <x v="202"/>
  </r>
  <r>
    <x v="1"/>
    <x v="0"/>
    <x v="0"/>
    <x v="167"/>
    <x v="24"/>
    <x v="213"/>
    <x v="3"/>
    <x v="2"/>
    <x v="7"/>
    <x v="3600"/>
    <x v="4"/>
    <x v="10"/>
    <x v="4153"/>
  </r>
  <r>
    <x v="2"/>
    <x v="0"/>
    <x v="0"/>
    <x v="1"/>
    <x v="1"/>
    <x v="141"/>
    <x v="1"/>
    <x v="0"/>
    <x v="5"/>
    <x v="3601"/>
    <x v="1"/>
    <x v="0"/>
    <x v="4154"/>
  </r>
  <r>
    <x v="2"/>
    <x v="0"/>
    <x v="0"/>
    <x v="1"/>
    <x v="1"/>
    <x v="141"/>
    <x v="1"/>
    <x v="2"/>
    <x v="11"/>
    <x v="3602"/>
    <x v="1"/>
    <x v="0"/>
    <x v="4155"/>
  </r>
  <r>
    <x v="2"/>
    <x v="0"/>
    <x v="0"/>
    <x v="1"/>
    <x v="1"/>
    <x v="141"/>
    <x v="1"/>
    <x v="1"/>
    <x v="14"/>
    <x v="3603"/>
    <x v="0"/>
    <x v="0"/>
    <x v="4156"/>
  </r>
  <r>
    <x v="0"/>
    <x v="1"/>
    <x v="0"/>
    <x v="20"/>
    <x v="15"/>
    <x v="164"/>
    <x v="3"/>
    <x v="1"/>
    <x v="14"/>
    <x v="3604"/>
    <x v="1"/>
    <x v="0"/>
    <x v="4157"/>
  </r>
  <r>
    <x v="1"/>
    <x v="0"/>
    <x v="0"/>
    <x v="70"/>
    <x v="1"/>
    <x v="88"/>
    <x v="1"/>
    <x v="2"/>
    <x v="11"/>
    <x v="3605"/>
    <x v="0"/>
    <x v="0"/>
    <x v="4158"/>
  </r>
  <r>
    <x v="1"/>
    <x v="0"/>
    <x v="0"/>
    <x v="70"/>
    <x v="1"/>
    <x v="88"/>
    <x v="1"/>
    <x v="2"/>
    <x v="11"/>
    <x v="3602"/>
    <x v="1"/>
    <x v="0"/>
    <x v="4155"/>
  </r>
  <r>
    <x v="1"/>
    <x v="0"/>
    <x v="0"/>
    <x v="70"/>
    <x v="1"/>
    <x v="88"/>
    <x v="1"/>
    <x v="0"/>
    <x v="5"/>
    <x v="3009"/>
    <x v="4"/>
    <x v="0"/>
    <x v="3395"/>
  </r>
  <r>
    <x v="1"/>
    <x v="0"/>
    <x v="0"/>
    <x v="268"/>
    <x v="26"/>
    <x v="335"/>
    <x v="2"/>
    <x v="1"/>
    <x v="8"/>
    <x v="3347"/>
    <x v="0"/>
    <x v="0"/>
    <x v="4159"/>
  </r>
  <r>
    <x v="1"/>
    <x v="0"/>
    <x v="0"/>
    <x v="268"/>
    <x v="26"/>
    <x v="335"/>
    <x v="2"/>
    <x v="2"/>
    <x v="7"/>
    <x v="3606"/>
    <x v="1"/>
    <x v="0"/>
    <x v="4160"/>
  </r>
  <r>
    <x v="1"/>
    <x v="0"/>
    <x v="0"/>
    <x v="268"/>
    <x v="26"/>
    <x v="335"/>
    <x v="2"/>
    <x v="1"/>
    <x v="9"/>
    <x v="1584"/>
    <x v="0"/>
    <x v="0"/>
    <x v="1684"/>
  </r>
  <r>
    <x v="1"/>
    <x v="0"/>
    <x v="0"/>
    <x v="268"/>
    <x v="26"/>
    <x v="335"/>
    <x v="2"/>
    <x v="0"/>
    <x v="1"/>
    <x v="3607"/>
    <x v="1"/>
    <x v="0"/>
    <x v="4161"/>
  </r>
  <r>
    <x v="0"/>
    <x v="0"/>
    <x v="0"/>
    <x v="22"/>
    <x v="10"/>
    <x v="155"/>
    <x v="2"/>
    <x v="2"/>
    <x v="11"/>
    <x v="1946"/>
    <x v="1"/>
    <x v="2"/>
    <x v="4162"/>
  </r>
  <r>
    <x v="1"/>
    <x v="0"/>
    <x v="0"/>
    <x v="8"/>
    <x v="1"/>
    <x v="9"/>
    <x v="1"/>
    <x v="1"/>
    <x v="6"/>
    <x v="480"/>
    <x v="1"/>
    <x v="0"/>
    <x v="495"/>
  </r>
  <r>
    <x v="1"/>
    <x v="0"/>
    <x v="0"/>
    <x v="8"/>
    <x v="1"/>
    <x v="9"/>
    <x v="1"/>
    <x v="1"/>
    <x v="14"/>
    <x v="3608"/>
    <x v="7"/>
    <x v="0"/>
    <x v="4163"/>
  </r>
  <r>
    <x v="1"/>
    <x v="0"/>
    <x v="0"/>
    <x v="8"/>
    <x v="1"/>
    <x v="9"/>
    <x v="1"/>
    <x v="1"/>
    <x v="8"/>
    <x v="470"/>
    <x v="8"/>
    <x v="2"/>
    <x v="484"/>
  </r>
  <r>
    <x v="1"/>
    <x v="1"/>
    <x v="0"/>
    <x v="219"/>
    <x v="30"/>
    <x v="274"/>
    <x v="3"/>
    <x v="0"/>
    <x v="1"/>
    <x v="3609"/>
    <x v="1"/>
    <x v="0"/>
    <x v="4164"/>
  </r>
  <r>
    <x v="1"/>
    <x v="1"/>
    <x v="0"/>
    <x v="219"/>
    <x v="30"/>
    <x v="274"/>
    <x v="3"/>
    <x v="1"/>
    <x v="9"/>
    <x v="3610"/>
    <x v="7"/>
    <x v="0"/>
    <x v="4165"/>
  </r>
  <r>
    <x v="0"/>
    <x v="2"/>
    <x v="0"/>
    <x v="158"/>
    <x v="6"/>
    <x v="201"/>
    <x v="2"/>
    <x v="0"/>
    <x v="0"/>
    <x v="3611"/>
    <x v="2"/>
    <x v="0"/>
    <x v="4166"/>
  </r>
  <r>
    <x v="1"/>
    <x v="1"/>
    <x v="0"/>
    <x v="4"/>
    <x v="4"/>
    <x v="60"/>
    <x v="1"/>
    <x v="0"/>
    <x v="3"/>
    <x v="2283"/>
    <x v="1"/>
    <x v="0"/>
    <x v="2485"/>
  </r>
  <r>
    <x v="1"/>
    <x v="1"/>
    <x v="0"/>
    <x v="4"/>
    <x v="4"/>
    <x v="60"/>
    <x v="1"/>
    <x v="2"/>
    <x v="11"/>
    <x v="1269"/>
    <x v="0"/>
    <x v="0"/>
    <x v="4167"/>
  </r>
  <r>
    <x v="0"/>
    <x v="0"/>
    <x v="0"/>
    <x v="14"/>
    <x v="10"/>
    <x v="17"/>
    <x v="2"/>
    <x v="2"/>
    <x v="11"/>
    <x v="3612"/>
    <x v="2"/>
    <x v="2"/>
    <x v="4168"/>
  </r>
  <r>
    <x v="2"/>
    <x v="1"/>
    <x v="0"/>
    <x v="40"/>
    <x v="13"/>
    <x v="49"/>
    <x v="3"/>
    <x v="0"/>
    <x v="3"/>
    <x v="3613"/>
    <x v="4"/>
    <x v="4"/>
    <x v="4169"/>
  </r>
  <r>
    <x v="2"/>
    <x v="1"/>
    <x v="0"/>
    <x v="40"/>
    <x v="13"/>
    <x v="49"/>
    <x v="3"/>
    <x v="2"/>
    <x v="7"/>
    <x v="3614"/>
    <x v="0"/>
    <x v="0"/>
    <x v="4170"/>
  </r>
  <r>
    <x v="2"/>
    <x v="1"/>
    <x v="0"/>
    <x v="40"/>
    <x v="13"/>
    <x v="49"/>
    <x v="3"/>
    <x v="1"/>
    <x v="8"/>
    <x v="3615"/>
    <x v="3"/>
    <x v="0"/>
    <x v="4171"/>
  </r>
  <r>
    <x v="0"/>
    <x v="0"/>
    <x v="0"/>
    <x v="1"/>
    <x v="1"/>
    <x v="1"/>
    <x v="1"/>
    <x v="1"/>
    <x v="10"/>
    <x v="3616"/>
    <x v="1"/>
    <x v="0"/>
    <x v="4172"/>
  </r>
  <r>
    <x v="0"/>
    <x v="0"/>
    <x v="0"/>
    <x v="1"/>
    <x v="1"/>
    <x v="1"/>
    <x v="1"/>
    <x v="1"/>
    <x v="9"/>
    <x v="677"/>
    <x v="4"/>
    <x v="0"/>
    <x v="4173"/>
  </r>
  <r>
    <x v="0"/>
    <x v="0"/>
    <x v="0"/>
    <x v="1"/>
    <x v="1"/>
    <x v="1"/>
    <x v="1"/>
    <x v="0"/>
    <x v="5"/>
    <x v="3617"/>
    <x v="6"/>
    <x v="0"/>
    <x v="4174"/>
  </r>
  <r>
    <x v="0"/>
    <x v="0"/>
    <x v="0"/>
    <x v="1"/>
    <x v="1"/>
    <x v="1"/>
    <x v="1"/>
    <x v="1"/>
    <x v="10"/>
    <x v="3618"/>
    <x v="2"/>
    <x v="0"/>
    <x v="4175"/>
  </r>
  <r>
    <x v="0"/>
    <x v="0"/>
    <x v="0"/>
    <x v="1"/>
    <x v="1"/>
    <x v="1"/>
    <x v="1"/>
    <x v="1"/>
    <x v="4"/>
    <x v="3619"/>
    <x v="4"/>
    <x v="0"/>
    <x v="4176"/>
  </r>
  <r>
    <x v="0"/>
    <x v="0"/>
    <x v="0"/>
    <x v="1"/>
    <x v="1"/>
    <x v="1"/>
    <x v="1"/>
    <x v="1"/>
    <x v="8"/>
    <x v="1170"/>
    <x v="1"/>
    <x v="2"/>
    <x v="1653"/>
  </r>
  <r>
    <x v="0"/>
    <x v="0"/>
    <x v="0"/>
    <x v="1"/>
    <x v="1"/>
    <x v="1"/>
    <x v="1"/>
    <x v="1"/>
    <x v="6"/>
    <x v="453"/>
    <x v="2"/>
    <x v="0"/>
    <x v="4177"/>
  </r>
  <r>
    <x v="1"/>
    <x v="0"/>
    <x v="0"/>
    <x v="22"/>
    <x v="10"/>
    <x v="26"/>
    <x v="2"/>
    <x v="1"/>
    <x v="8"/>
    <x v="3620"/>
    <x v="3"/>
    <x v="3"/>
    <x v="4178"/>
  </r>
  <r>
    <x v="1"/>
    <x v="0"/>
    <x v="0"/>
    <x v="22"/>
    <x v="10"/>
    <x v="26"/>
    <x v="2"/>
    <x v="2"/>
    <x v="11"/>
    <x v="1542"/>
    <x v="0"/>
    <x v="2"/>
    <x v="4179"/>
  </r>
  <r>
    <x v="1"/>
    <x v="2"/>
    <x v="0"/>
    <x v="96"/>
    <x v="4"/>
    <x v="119"/>
    <x v="1"/>
    <x v="1"/>
    <x v="10"/>
    <x v="1878"/>
    <x v="0"/>
    <x v="0"/>
    <x v="2022"/>
  </r>
  <r>
    <x v="1"/>
    <x v="1"/>
    <x v="0"/>
    <x v="10"/>
    <x v="9"/>
    <x v="11"/>
    <x v="3"/>
    <x v="1"/>
    <x v="12"/>
    <x v="2878"/>
    <x v="0"/>
    <x v="2"/>
    <x v="4180"/>
  </r>
  <r>
    <x v="3"/>
    <x v="0"/>
    <x v="0"/>
    <x v="118"/>
    <x v="32"/>
    <x v="148"/>
    <x v="0"/>
    <x v="1"/>
    <x v="10"/>
    <x v="3483"/>
    <x v="4"/>
    <x v="0"/>
    <x v="4000"/>
  </r>
  <r>
    <x v="0"/>
    <x v="0"/>
    <x v="0"/>
    <x v="61"/>
    <x v="5"/>
    <x v="162"/>
    <x v="2"/>
    <x v="2"/>
    <x v="11"/>
    <x v="3621"/>
    <x v="2"/>
    <x v="2"/>
    <x v="4181"/>
  </r>
  <r>
    <x v="0"/>
    <x v="0"/>
    <x v="0"/>
    <x v="61"/>
    <x v="5"/>
    <x v="162"/>
    <x v="2"/>
    <x v="1"/>
    <x v="6"/>
    <x v="2559"/>
    <x v="1"/>
    <x v="2"/>
    <x v="4182"/>
  </r>
  <r>
    <x v="0"/>
    <x v="0"/>
    <x v="0"/>
    <x v="61"/>
    <x v="5"/>
    <x v="162"/>
    <x v="2"/>
    <x v="0"/>
    <x v="0"/>
    <x v="3622"/>
    <x v="6"/>
    <x v="8"/>
    <x v="4183"/>
  </r>
  <r>
    <x v="2"/>
    <x v="0"/>
    <x v="0"/>
    <x v="429"/>
    <x v="1"/>
    <x v="519"/>
    <x v="1"/>
    <x v="1"/>
    <x v="10"/>
    <x v="1579"/>
    <x v="2"/>
    <x v="0"/>
    <x v="1678"/>
  </r>
  <r>
    <x v="2"/>
    <x v="0"/>
    <x v="0"/>
    <x v="429"/>
    <x v="1"/>
    <x v="519"/>
    <x v="1"/>
    <x v="1"/>
    <x v="4"/>
    <x v="3623"/>
    <x v="5"/>
    <x v="0"/>
    <x v="4184"/>
  </r>
  <r>
    <x v="1"/>
    <x v="0"/>
    <x v="0"/>
    <x v="10"/>
    <x v="9"/>
    <x v="11"/>
    <x v="3"/>
    <x v="1"/>
    <x v="8"/>
    <x v="3624"/>
    <x v="6"/>
    <x v="6"/>
    <x v="4185"/>
  </r>
  <r>
    <x v="0"/>
    <x v="0"/>
    <x v="0"/>
    <x v="430"/>
    <x v="0"/>
    <x v="520"/>
    <x v="0"/>
    <x v="2"/>
    <x v="7"/>
    <x v="1527"/>
    <x v="0"/>
    <x v="0"/>
    <x v="1619"/>
  </r>
  <r>
    <x v="0"/>
    <x v="0"/>
    <x v="0"/>
    <x v="430"/>
    <x v="0"/>
    <x v="520"/>
    <x v="0"/>
    <x v="1"/>
    <x v="4"/>
    <x v="3625"/>
    <x v="6"/>
    <x v="0"/>
    <x v="4186"/>
  </r>
  <r>
    <x v="1"/>
    <x v="0"/>
    <x v="0"/>
    <x v="31"/>
    <x v="11"/>
    <x v="39"/>
    <x v="2"/>
    <x v="1"/>
    <x v="8"/>
    <x v="3626"/>
    <x v="0"/>
    <x v="0"/>
    <x v="4187"/>
  </r>
  <r>
    <x v="1"/>
    <x v="0"/>
    <x v="0"/>
    <x v="31"/>
    <x v="11"/>
    <x v="39"/>
    <x v="2"/>
    <x v="2"/>
    <x v="7"/>
    <x v="2216"/>
    <x v="1"/>
    <x v="0"/>
    <x v="4188"/>
  </r>
  <r>
    <x v="1"/>
    <x v="0"/>
    <x v="0"/>
    <x v="31"/>
    <x v="11"/>
    <x v="39"/>
    <x v="2"/>
    <x v="0"/>
    <x v="5"/>
    <x v="3384"/>
    <x v="1"/>
    <x v="0"/>
    <x v="3873"/>
  </r>
  <r>
    <x v="2"/>
    <x v="0"/>
    <x v="0"/>
    <x v="40"/>
    <x v="13"/>
    <x v="49"/>
    <x v="3"/>
    <x v="2"/>
    <x v="7"/>
    <x v="3627"/>
    <x v="0"/>
    <x v="0"/>
    <x v="4189"/>
  </r>
  <r>
    <x v="1"/>
    <x v="0"/>
    <x v="0"/>
    <x v="140"/>
    <x v="3"/>
    <x v="179"/>
    <x v="0"/>
    <x v="2"/>
    <x v="11"/>
    <x v="2885"/>
    <x v="1"/>
    <x v="2"/>
    <x v="3234"/>
  </r>
  <r>
    <x v="1"/>
    <x v="0"/>
    <x v="0"/>
    <x v="140"/>
    <x v="3"/>
    <x v="179"/>
    <x v="0"/>
    <x v="0"/>
    <x v="3"/>
    <x v="3628"/>
    <x v="3"/>
    <x v="10"/>
    <x v="4190"/>
  </r>
  <r>
    <x v="1"/>
    <x v="2"/>
    <x v="0"/>
    <x v="1"/>
    <x v="1"/>
    <x v="141"/>
    <x v="1"/>
    <x v="1"/>
    <x v="6"/>
    <x v="1567"/>
    <x v="2"/>
    <x v="0"/>
    <x v="1664"/>
  </r>
  <r>
    <x v="1"/>
    <x v="2"/>
    <x v="0"/>
    <x v="149"/>
    <x v="12"/>
    <x v="190"/>
    <x v="2"/>
    <x v="2"/>
    <x v="16"/>
    <x v="3629"/>
    <x v="7"/>
    <x v="0"/>
    <x v="4191"/>
  </r>
  <r>
    <x v="1"/>
    <x v="2"/>
    <x v="0"/>
    <x v="149"/>
    <x v="12"/>
    <x v="190"/>
    <x v="2"/>
    <x v="1"/>
    <x v="9"/>
    <x v="3630"/>
    <x v="1"/>
    <x v="9"/>
    <x v="4192"/>
  </r>
  <r>
    <x v="1"/>
    <x v="2"/>
    <x v="0"/>
    <x v="149"/>
    <x v="12"/>
    <x v="190"/>
    <x v="2"/>
    <x v="1"/>
    <x v="12"/>
    <x v="3631"/>
    <x v="1"/>
    <x v="0"/>
    <x v="4193"/>
  </r>
  <r>
    <x v="1"/>
    <x v="2"/>
    <x v="0"/>
    <x v="149"/>
    <x v="12"/>
    <x v="190"/>
    <x v="2"/>
    <x v="0"/>
    <x v="5"/>
    <x v="3632"/>
    <x v="5"/>
    <x v="0"/>
    <x v="4194"/>
  </r>
  <r>
    <x v="1"/>
    <x v="2"/>
    <x v="0"/>
    <x v="149"/>
    <x v="12"/>
    <x v="190"/>
    <x v="2"/>
    <x v="2"/>
    <x v="7"/>
    <x v="3633"/>
    <x v="0"/>
    <x v="0"/>
    <x v="4195"/>
  </r>
  <r>
    <x v="3"/>
    <x v="0"/>
    <x v="0"/>
    <x v="8"/>
    <x v="1"/>
    <x v="9"/>
    <x v="1"/>
    <x v="1"/>
    <x v="4"/>
    <x v="3634"/>
    <x v="4"/>
    <x v="0"/>
    <x v="4196"/>
  </r>
  <r>
    <x v="0"/>
    <x v="0"/>
    <x v="0"/>
    <x v="1"/>
    <x v="1"/>
    <x v="13"/>
    <x v="1"/>
    <x v="1"/>
    <x v="8"/>
    <x v="1150"/>
    <x v="0"/>
    <x v="2"/>
    <x v="1196"/>
  </r>
  <r>
    <x v="0"/>
    <x v="0"/>
    <x v="0"/>
    <x v="12"/>
    <x v="5"/>
    <x v="32"/>
    <x v="2"/>
    <x v="0"/>
    <x v="3"/>
    <x v="3635"/>
    <x v="2"/>
    <x v="4"/>
    <x v="4197"/>
  </r>
  <r>
    <x v="0"/>
    <x v="0"/>
    <x v="0"/>
    <x v="12"/>
    <x v="5"/>
    <x v="32"/>
    <x v="2"/>
    <x v="1"/>
    <x v="4"/>
    <x v="3636"/>
    <x v="2"/>
    <x v="2"/>
    <x v="4198"/>
  </r>
  <r>
    <x v="0"/>
    <x v="0"/>
    <x v="0"/>
    <x v="12"/>
    <x v="5"/>
    <x v="32"/>
    <x v="2"/>
    <x v="0"/>
    <x v="3"/>
    <x v="3637"/>
    <x v="0"/>
    <x v="4"/>
    <x v="4199"/>
  </r>
  <r>
    <x v="1"/>
    <x v="2"/>
    <x v="0"/>
    <x v="158"/>
    <x v="6"/>
    <x v="201"/>
    <x v="2"/>
    <x v="1"/>
    <x v="8"/>
    <x v="2556"/>
    <x v="1"/>
    <x v="0"/>
    <x v="4200"/>
  </r>
  <r>
    <x v="1"/>
    <x v="0"/>
    <x v="0"/>
    <x v="8"/>
    <x v="1"/>
    <x v="34"/>
    <x v="1"/>
    <x v="0"/>
    <x v="0"/>
    <x v="3638"/>
    <x v="1"/>
    <x v="11"/>
    <x v="4201"/>
  </r>
  <r>
    <x v="1"/>
    <x v="0"/>
    <x v="0"/>
    <x v="8"/>
    <x v="1"/>
    <x v="34"/>
    <x v="1"/>
    <x v="1"/>
    <x v="4"/>
    <x v="3639"/>
    <x v="7"/>
    <x v="0"/>
    <x v="4202"/>
  </r>
  <r>
    <x v="3"/>
    <x v="2"/>
    <x v="0"/>
    <x v="138"/>
    <x v="24"/>
    <x v="177"/>
    <x v="3"/>
    <x v="1"/>
    <x v="10"/>
    <x v="557"/>
    <x v="4"/>
    <x v="2"/>
    <x v="570"/>
  </r>
  <r>
    <x v="1"/>
    <x v="0"/>
    <x v="0"/>
    <x v="53"/>
    <x v="3"/>
    <x v="233"/>
    <x v="0"/>
    <x v="2"/>
    <x v="11"/>
    <x v="200"/>
    <x v="4"/>
    <x v="2"/>
    <x v="4203"/>
  </r>
  <r>
    <x v="1"/>
    <x v="0"/>
    <x v="0"/>
    <x v="53"/>
    <x v="3"/>
    <x v="233"/>
    <x v="0"/>
    <x v="1"/>
    <x v="10"/>
    <x v="2779"/>
    <x v="1"/>
    <x v="2"/>
    <x v="4204"/>
  </r>
  <r>
    <x v="0"/>
    <x v="1"/>
    <x v="0"/>
    <x v="90"/>
    <x v="31"/>
    <x v="111"/>
    <x v="3"/>
    <x v="1"/>
    <x v="10"/>
    <x v="151"/>
    <x v="4"/>
    <x v="0"/>
    <x v="153"/>
  </r>
  <r>
    <x v="1"/>
    <x v="2"/>
    <x v="0"/>
    <x v="61"/>
    <x v="5"/>
    <x v="176"/>
    <x v="2"/>
    <x v="1"/>
    <x v="8"/>
    <x v="3640"/>
    <x v="0"/>
    <x v="3"/>
    <x v="4205"/>
  </r>
  <r>
    <x v="1"/>
    <x v="1"/>
    <x v="0"/>
    <x v="10"/>
    <x v="9"/>
    <x v="74"/>
    <x v="3"/>
    <x v="2"/>
    <x v="7"/>
    <x v="3641"/>
    <x v="3"/>
    <x v="10"/>
    <x v="4206"/>
  </r>
  <r>
    <x v="1"/>
    <x v="1"/>
    <x v="0"/>
    <x v="10"/>
    <x v="9"/>
    <x v="74"/>
    <x v="3"/>
    <x v="2"/>
    <x v="11"/>
    <x v="3642"/>
    <x v="7"/>
    <x v="2"/>
    <x v="4207"/>
  </r>
  <r>
    <x v="1"/>
    <x v="1"/>
    <x v="0"/>
    <x v="10"/>
    <x v="9"/>
    <x v="74"/>
    <x v="3"/>
    <x v="1"/>
    <x v="8"/>
    <x v="3643"/>
    <x v="1"/>
    <x v="6"/>
    <x v="4208"/>
  </r>
  <r>
    <x v="2"/>
    <x v="1"/>
    <x v="0"/>
    <x v="431"/>
    <x v="22"/>
    <x v="521"/>
    <x v="1"/>
    <x v="1"/>
    <x v="10"/>
    <x v="885"/>
    <x v="0"/>
    <x v="2"/>
    <x v="2250"/>
  </r>
  <r>
    <x v="2"/>
    <x v="1"/>
    <x v="0"/>
    <x v="431"/>
    <x v="22"/>
    <x v="521"/>
    <x v="1"/>
    <x v="1"/>
    <x v="12"/>
    <x v="1370"/>
    <x v="7"/>
    <x v="2"/>
    <x v="4209"/>
  </r>
  <r>
    <x v="1"/>
    <x v="0"/>
    <x v="0"/>
    <x v="431"/>
    <x v="22"/>
    <x v="521"/>
    <x v="1"/>
    <x v="1"/>
    <x v="13"/>
    <x v="3644"/>
    <x v="1"/>
    <x v="2"/>
    <x v="4210"/>
  </r>
  <r>
    <x v="1"/>
    <x v="1"/>
    <x v="0"/>
    <x v="383"/>
    <x v="34"/>
    <x v="468"/>
    <x v="3"/>
    <x v="1"/>
    <x v="4"/>
    <x v="488"/>
    <x v="1"/>
    <x v="0"/>
    <x v="503"/>
  </r>
  <r>
    <x v="1"/>
    <x v="0"/>
    <x v="0"/>
    <x v="22"/>
    <x v="10"/>
    <x v="26"/>
    <x v="2"/>
    <x v="1"/>
    <x v="9"/>
    <x v="260"/>
    <x v="4"/>
    <x v="3"/>
    <x v="4211"/>
  </r>
  <r>
    <x v="1"/>
    <x v="0"/>
    <x v="0"/>
    <x v="22"/>
    <x v="10"/>
    <x v="26"/>
    <x v="2"/>
    <x v="0"/>
    <x v="3"/>
    <x v="2439"/>
    <x v="2"/>
    <x v="5"/>
    <x v="4212"/>
  </r>
  <r>
    <x v="1"/>
    <x v="0"/>
    <x v="0"/>
    <x v="22"/>
    <x v="10"/>
    <x v="26"/>
    <x v="2"/>
    <x v="2"/>
    <x v="7"/>
    <x v="1896"/>
    <x v="4"/>
    <x v="2"/>
    <x v="4213"/>
  </r>
  <r>
    <x v="1"/>
    <x v="0"/>
    <x v="0"/>
    <x v="22"/>
    <x v="10"/>
    <x v="26"/>
    <x v="2"/>
    <x v="0"/>
    <x v="5"/>
    <x v="2168"/>
    <x v="1"/>
    <x v="7"/>
    <x v="4214"/>
  </r>
  <r>
    <x v="1"/>
    <x v="0"/>
    <x v="0"/>
    <x v="22"/>
    <x v="10"/>
    <x v="26"/>
    <x v="2"/>
    <x v="1"/>
    <x v="8"/>
    <x v="3645"/>
    <x v="0"/>
    <x v="3"/>
    <x v="4215"/>
  </r>
  <r>
    <x v="1"/>
    <x v="0"/>
    <x v="0"/>
    <x v="22"/>
    <x v="10"/>
    <x v="26"/>
    <x v="2"/>
    <x v="1"/>
    <x v="4"/>
    <x v="200"/>
    <x v="0"/>
    <x v="2"/>
    <x v="4216"/>
  </r>
  <r>
    <x v="1"/>
    <x v="2"/>
    <x v="0"/>
    <x v="329"/>
    <x v="1"/>
    <x v="409"/>
    <x v="1"/>
    <x v="1"/>
    <x v="8"/>
    <x v="3646"/>
    <x v="1"/>
    <x v="2"/>
    <x v="4217"/>
  </r>
  <r>
    <x v="3"/>
    <x v="0"/>
    <x v="0"/>
    <x v="61"/>
    <x v="5"/>
    <x v="162"/>
    <x v="2"/>
    <x v="1"/>
    <x v="6"/>
    <x v="2999"/>
    <x v="0"/>
    <x v="2"/>
    <x v="3379"/>
  </r>
  <r>
    <x v="3"/>
    <x v="0"/>
    <x v="0"/>
    <x v="61"/>
    <x v="5"/>
    <x v="162"/>
    <x v="2"/>
    <x v="1"/>
    <x v="10"/>
    <x v="1170"/>
    <x v="7"/>
    <x v="2"/>
    <x v="3356"/>
  </r>
  <r>
    <x v="3"/>
    <x v="0"/>
    <x v="0"/>
    <x v="61"/>
    <x v="5"/>
    <x v="162"/>
    <x v="2"/>
    <x v="1"/>
    <x v="10"/>
    <x v="12"/>
    <x v="1"/>
    <x v="2"/>
    <x v="12"/>
  </r>
  <r>
    <x v="0"/>
    <x v="0"/>
    <x v="0"/>
    <x v="10"/>
    <x v="9"/>
    <x v="11"/>
    <x v="3"/>
    <x v="1"/>
    <x v="10"/>
    <x v="2648"/>
    <x v="5"/>
    <x v="2"/>
    <x v="4218"/>
  </r>
  <r>
    <x v="0"/>
    <x v="0"/>
    <x v="0"/>
    <x v="10"/>
    <x v="9"/>
    <x v="11"/>
    <x v="3"/>
    <x v="2"/>
    <x v="11"/>
    <x v="3549"/>
    <x v="1"/>
    <x v="2"/>
    <x v="4219"/>
  </r>
  <r>
    <x v="1"/>
    <x v="0"/>
    <x v="0"/>
    <x v="207"/>
    <x v="2"/>
    <x v="261"/>
    <x v="0"/>
    <x v="0"/>
    <x v="1"/>
    <x v="3647"/>
    <x v="4"/>
    <x v="2"/>
    <x v="4220"/>
  </r>
  <r>
    <x v="1"/>
    <x v="1"/>
    <x v="0"/>
    <x v="38"/>
    <x v="32"/>
    <x v="112"/>
    <x v="0"/>
    <x v="2"/>
    <x v="11"/>
    <x v="3648"/>
    <x v="4"/>
    <x v="0"/>
    <x v="4221"/>
  </r>
  <r>
    <x v="2"/>
    <x v="2"/>
    <x v="0"/>
    <x v="316"/>
    <x v="18"/>
    <x v="394"/>
    <x v="0"/>
    <x v="1"/>
    <x v="6"/>
    <x v="2078"/>
    <x v="6"/>
    <x v="2"/>
    <x v="2247"/>
  </r>
  <r>
    <x v="2"/>
    <x v="2"/>
    <x v="0"/>
    <x v="316"/>
    <x v="18"/>
    <x v="394"/>
    <x v="0"/>
    <x v="1"/>
    <x v="6"/>
    <x v="3649"/>
    <x v="2"/>
    <x v="2"/>
    <x v="4222"/>
  </r>
  <r>
    <x v="1"/>
    <x v="1"/>
    <x v="0"/>
    <x v="10"/>
    <x v="9"/>
    <x v="63"/>
    <x v="3"/>
    <x v="1"/>
    <x v="12"/>
    <x v="501"/>
    <x v="5"/>
    <x v="2"/>
    <x v="517"/>
  </r>
  <r>
    <x v="1"/>
    <x v="1"/>
    <x v="0"/>
    <x v="10"/>
    <x v="9"/>
    <x v="63"/>
    <x v="3"/>
    <x v="1"/>
    <x v="4"/>
    <x v="3650"/>
    <x v="5"/>
    <x v="2"/>
    <x v="4223"/>
  </r>
  <r>
    <x v="1"/>
    <x v="1"/>
    <x v="0"/>
    <x v="10"/>
    <x v="9"/>
    <x v="63"/>
    <x v="3"/>
    <x v="1"/>
    <x v="10"/>
    <x v="3651"/>
    <x v="4"/>
    <x v="2"/>
    <x v="4224"/>
  </r>
  <r>
    <x v="3"/>
    <x v="0"/>
    <x v="0"/>
    <x v="22"/>
    <x v="10"/>
    <x v="26"/>
    <x v="2"/>
    <x v="0"/>
    <x v="5"/>
    <x v="3652"/>
    <x v="6"/>
    <x v="7"/>
    <x v="4225"/>
  </r>
  <r>
    <x v="0"/>
    <x v="0"/>
    <x v="0"/>
    <x v="61"/>
    <x v="5"/>
    <x v="77"/>
    <x v="2"/>
    <x v="1"/>
    <x v="10"/>
    <x v="12"/>
    <x v="1"/>
    <x v="2"/>
    <x v="12"/>
  </r>
  <r>
    <x v="1"/>
    <x v="0"/>
    <x v="0"/>
    <x v="51"/>
    <x v="27"/>
    <x v="64"/>
    <x v="1"/>
    <x v="1"/>
    <x v="8"/>
    <x v="2168"/>
    <x v="1"/>
    <x v="2"/>
    <x v="4226"/>
  </r>
  <r>
    <x v="1"/>
    <x v="0"/>
    <x v="0"/>
    <x v="10"/>
    <x v="9"/>
    <x v="63"/>
    <x v="3"/>
    <x v="1"/>
    <x v="2"/>
    <x v="106"/>
    <x v="7"/>
    <x v="2"/>
    <x v="107"/>
  </r>
  <r>
    <x v="1"/>
    <x v="0"/>
    <x v="0"/>
    <x v="20"/>
    <x v="15"/>
    <x v="29"/>
    <x v="3"/>
    <x v="1"/>
    <x v="4"/>
    <x v="3653"/>
    <x v="7"/>
    <x v="0"/>
    <x v="232"/>
  </r>
  <r>
    <x v="1"/>
    <x v="0"/>
    <x v="0"/>
    <x v="147"/>
    <x v="15"/>
    <x v="187"/>
    <x v="3"/>
    <x v="1"/>
    <x v="13"/>
    <x v="799"/>
    <x v="1"/>
    <x v="0"/>
    <x v="4227"/>
  </r>
  <r>
    <x v="1"/>
    <x v="0"/>
    <x v="0"/>
    <x v="147"/>
    <x v="15"/>
    <x v="187"/>
    <x v="3"/>
    <x v="2"/>
    <x v="15"/>
    <x v="3654"/>
    <x v="3"/>
    <x v="0"/>
    <x v="4228"/>
  </r>
  <r>
    <x v="1"/>
    <x v="0"/>
    <x v="0"/>
    <x v="147"/>
    <x v="15"/>
    <x v="187"/>
    <x v="3"/>
    <x v="1"/>
    <x v="8"/>
    <x v="3655"/>
    <x v="6"/>
    <x v="2"/>
    <x v="4229"/>
  </r>
  <r>
    <x v="1"/>
    <x v="1"/>
    <x v="0"/>
    <x v="240"/>
    <x v="28"/>
    <x v="298"/>
    <x v="0"/>
    <x v="1"/>
    <x v="4"/>
    <x v="3656"/>
    <x v="2"/>
    <x v="0"/>
    <x v="4230"/>
  </r>
  <r>
    <x v="1"/>
    <x v="1"/>
    <x v="0"/>
    <x v="240"/>
    <x v="28"/>
    <x v="298"/>
    <x v="0"/>
    <x v="2"/>
    <x v="11"/>
    <x v="2564"/>
    <x v="0"/>
    <x v="0"/>
    <x v="3012"/>
  </r>
  <r>
    <x v="1"/>
    <x v="1"/>
    <x v="0"/>
    <x v="240"/>
    <x v="28"/>
    <x v="298"/>
    <x v="0"/>
    <x v="1"/>
    <x v="10"/>
    <x v="537"/>
    <x v="1"/>
    <x v="0"/>
    <x v="551"/>
  </r>
  <r>
    <x v="1"/>
    <x v="1"/>
    <x v="0"/>
    <x v="240"/>
    <x v="28"/>
    <x v="298"/>
    <x v="0"/>
    <x v="1"/>
    <x v="10"/>
    <x v="91"/>
    <x v="0"/>
    <x v="0"/>
    <x v="2027"/>
  </r>
  <r>
    <x v="3"/>
    <x v="0"/>
    <x v="0"/>
    <x v="20"/>
    <x v="15"/>
    <x v="29"/>
    <x v="3"/>
    <x v="0"/>
    <x v="3"/>
    <x v="3657"/>
    <x v="6"/>
    <x v="10"/>
    <x v="4231"/>
  </r>
  <r>
    <x v="3"/>
    <x v="0"/>
    <x v="0"/>
    <x v="20"/>
    <x v="15"/>
    <x v="29"/>
    <x v="3"/>
    <x v="1"/>
    <x v="12"/>
    <x v="3658"/>
    <x v="3"/>
    <x v="0"/>
    <x v="4232"/>
  </r>
  <r>
    <x v="3"/>
    <x v="0"/>
    <x v="0"/>
    <x v="20"/>
    <x v="15"/>
    <x v="29"/>
    <x v="3"/>
    <x v="2"/>
    <x v="15"/>
    <x v="2430"/>
    <x v="4"/>
    <x v="0"/>
    <x v="4233"/>
  </r>
  <r>
    <x v="3"/>
    <x v="0"/>
    <x v="0"/>
    <x v="20"/>
    <x v="15"/>
    <x v="29"/>
    <x v="3"/>
    <x v="1"/>
    <x v="9"/>
    <x v="3659"/>
    <x v="0"/>
    <x v="0"/>
    <x v="4234"/>
  </r>
  <r>
    <x v="3"/>
    <x v="0"/>
    <x v="0"/>
    <x v="20"/>
    <x v="15"/>
    <x v="29"/>
    <x v="3"/>
    <x v="2"/>
    <x v="7"/>
    <x v="2141"/>
    <x v="7"/>
    <x v="0"/>
    <x v="4235"/>
  </r>
  <r>
    <x v="3"/>
    <x v="0"/>
    <x v="0"/>
    <x v="20"/>
    <x v="15"/>
    <x v="29"/>
    <x v="3"/>
    <x v="2"/>
    <x v="7"/>
    <x v="1158"/>
    <x v="1"/>
    <x v="0"/>
    <x v="4236"/>
  </r>
  <r>
    <x v="3"/>
    <x v="0"/>
    <x v="0"/>
    <x v="20"/>
    <x v="15"/>
    <x v="29"/>
    <x v="3"/>
    <x v="1"/>
    <x v="10"/>
    <x v="3660"/>
    <x v="6"/>
    <x v="0"/>
    <x v="4237"/>
  </r>
  <r>
    <x v="1"/>
    <x v="1"/>
    <x v="0"/>
    <x v="125"/>
    <x v="1"/>
    <x v="158"/>
    <x v="1"/>
    <x v="0"/>
    <x v="5"/>
    <x v="3661"/>
    <x v="8"/>
    <x v="0"/>
    <x v="4238"/>
  </r>
  <r>
    <x v="1"/>
    <x v="0"/>
    <x v="0"/>
    <x v="207"/>
    <x v="2"/>
    <x v="261"/>
    <x v="0"/>
    <x v="2"/>
    <x v="7"/>
    <x v="3662"/>
    <x v="1"/>
    <x v="2"/>
    <x v="4239"/>
  </r>
  <r>
    <x v="1"/>
    <x v="2"/>
    <x v="0"/>
    <x v="20"/>
    <x v="15"/>
    <x v="29"/>
    <x v="3"/>
    <x v="1"/>
    <x v="9"/>
    <x v="3663"/>
    <x v="3"/>
    <x v="0"/>
    <x v="4240"/>
  </r>
  <r>
    <x v="1"/>
    <x v="2"/>
    <x v="0"/>
    <x v="20"/>
    <x v="15"/>
    <x v="29"/>
    <x v="3"/>
    <x v="1"/>
    <x v="8"/>
    <x v="3664"/>
    <x v="4"/>
    <x v="2"/>
    <x v="4241"/>
  </r>
  <r>
    <x v="1"/>
    <x v="2"/>
    <x v="0"/>
    <x v="4"/>
    <x v="4"/>
    <x v="5"/>
    <x v="1"/>
    <x v="1"/>
    <x v="13"/>
    <x v="3665"/>
    <x v="2"/>
    <x v="0"/>
    <x v="4242"/>
  </r>
  <r>
    <x v="1"/>
    <x v="0"/>
    <x v="0"/>
    <x v="70"/>
    <x v="1"/>
    <x v="188"/>
    <x v="1"/>
    <x v="1"/>
    <x v="8"/>
    <x v="3666"/>
    <x v="0"/>
    <x v="2"/>
    <x v="162"/>
  </r>
  <r>
    <x v="1"/>
    <x v="1"/>
    <x v="0"/>
    <x v="268"/>
    <x v="26"/>
    <x v="335"/>
    <x v="2"/>
    <x v="0"/>
    <x v="5"/>
    <x v="631"/>
    <x v="4"/>
    <x v="0"/>
    <x v="4243"/>
  </r>
  <r>
    <x v="1"/>
    <x v="0"/>
    <x v="0"/>
    <x v="145"/>
    <x v="15"/>
    <x v="184"/>
    <x v="3"/>
    <x v="1"/>
    <x v="12"/>
    <x v="1005"/>
    <x v="1"/>
    <x v="0"/>
    <x v="1048"/>
  </r>
  <r>
    <x v="1"/>
    <x v="0"/>
    <x v="0"/>
    <x v="145"/>
    <x v="15"/>
    <x v="184"/>
    <x v="3"/>
    <x v="1"/>
    <x v="10"/>
    <x v="3667"/>
    <x v="2"/>
    <x v="0"/>
    <x v="4244"/>
  </r>
  <r>
    <x v="1"/>
    <x v="0"/>
    <x v="0"/>
    <x v="8"/>
    <x v="1"/>
    <x v="9"/>
    <x v="1"/>
    <x v="2"/>
    <x v="11"/>
    <x v="3668"/>
    <x v="0"/>
    <x v="0"/>
    <x v="4245"/>
  </r>
  <r>
    <x v="1"/>
    <x v="0"/>
    <x v="0"/>
    <x v="20"/>
    <x v="15"/>
    <x v="29"/>
    <x v="3"/>
    <x v="0"/>
    <x v="1"/>
    <x v="3669"/>
    <x v="5"/>
    <x v="9"/>
    <x v="4053"/>
  </r>
  <r>
    <x v="1"/>
    <x v="0"/>
    <x v="0"/>
    <x v="20"/>
    <x v="15"/>
    <x v="29"/>
    <x v="3"/>
    <x v="1"/>
    <x v="14"/>
    <x v="1534"/>
    <x v="8"/>
    <x v="0"/>
    <x v="4246"/>
  </r>
  <r>
    <x v="1"/>
    <x v="0"/>
    <x v="0"/>
    <x v="20"/>
    <x v="15"/>
    <x v="29"/>
    <x v="3"/>
    <x v="1"/>
    <x v="8"/>
    <x v="3183"/>
    <x v="7"/>
    <x v="2"/>
    <x v="3612"/>
  </r>
  <r>
    <x v="1"/>
    <x v="0"/>
    <x v="0"/>
    <x v="1"/>
    <x v="1"/>
    <x v="62"/>
    <x v="1"/>
    <x v="0"/>
    <x v="5"/>
    <x v="3670"/>
    <x v="0"/>
    <x v="0"/>
    <x v="4247"/>
  </r>
  <r>
    <x v="1"/>
    <x v="0"/>
    <x v="0"/>
    <x v="1"/>
    <x v="1"/>
    <x v="62"/>
    <x v="1"/>
    <x v="1"/>
    <x v="4"/>
    <x v="3671"/>
    <x v="4"/>
    <x v="0"/>
    <x v="4248"/>
  </r>
  <r>
    <x v="1"/>
    <x v="0"/>
    <x v="0"/>
    <x v="1"/>
    <x v="1"/>
    <x v="62"/>
    <x v="1"/>
    <x v="1"/>
    <x v="9"/>
    <x v="1039"/>
    <x v="4"/>
    <x v="0"/>
    <x v="4249"/>
  </r>
  <r>
    <x v="1"/>
    <x v="2"/>
    <x v="0"/>
    <x v="432"/>
    <x v="16"/>
    <x v="522"/>
    <x v="1"/>
    <x v="0"/>
    <x v="5"/>
    <x v="1076"/>
    <x v="4"/>
    <x v="2"/>
    <x v="4250"/>
  </r>
  <r>
    <x v="1"/>
    <x v="2"/>
    <x v="0"/>
    <x v="432"/>
    <x v="16"/>
    <x v="522"/>
    <x v="1"/>
    <x v="0"/>
    <x v="1"/>
    <x v="3672"/>
    <x v="1"/>
    <x v="2"/>
    <x v="4251"/>
  </r>
  <r>
    <x v="3"/>
    <x v="0"/>
    <x v="0"/>
    <x v="85"/>
    <x v="15"/>
    <x v="254"/>
    <x v="3"/>
    <x v="2"/>
    <x v="7"/>
    <x v="3673"/>
    <x v="1"/>
    <x v="0"/>
    <x v="4252"/>
  </r>
  <r>
    <x v="0"/>
    <x v="1"/>
    <x v="0"/>
    <x v="8"/>
    <x v="1"/>
    <x v="9"/>
    <x v="1"/>
    <x v="1"/>
    <x v="4"/>
    <x v="3674"/>
    <x v="0"/>
    <x v="0"/>
    <x v="4253"/>
  </r>
  <r>
    <x v="2"/>
    <x v="1"/>
    <x v="0"/>
    <x v="433"/>
    <x v="37"/>
    <x v="523"/>
    <x v="1"/>
    <x v="1"/>
    <x v="4"/>
    <x v="1749"/>
    <x v="2"/>
    <x v="0"/>
    <x v="3554"/>
  </r>
  <r>
    <x v="1"/>
    <x v="0"/>
    <x v="0"/>
    <x v="20"/>
    <x v="15"/>
    <x v="164"/>
    <x v="3"/>
    <x v="1"/>
    <x v="8"/>
    <x v="638"/>
    <x v="7"/>
    <x v="2"/>
    <x v="61"/>
  </r>
  <r>
    <x v="1"/>
    <x v="0"/>
    <x v="0"/>
    <x v="20"/>
    <x v="15"/>
    <x v="164"/>
    <x v="3"/>
    <x v="1"/>
    <x v="6"/>
    <x v="3675"/>
    <x v="1"/>
    <x v="0"/>
    <x v="4254"/>
  </r>
  <r>
    <x v="2"/>
    <x v="0"/>
    <x v="0"/>
    <x v="434"/>
    <x v="25"/>
    <x v="524"/>
    <x v="2"/>
    <x v="1"/>
    <x v="8"/>
    <x v="158"/>
    <x v="4"/>
    <x v="0"/>
    <x v="4255"/>
  </r>
  <r>
    <x v="2"/>
    <x v="0"/>
    <x v="0"/>
    <x v="434"/>
    <x v="25"/>
    <x v="524"/>
    <x v="2"/>
    <x v="0"/>
    <x v="5"/>
    <x v="3609"/>
    <x v="1"/>
    <x v="0"/>
    <x v="4256"/>
  </r>
  <r>
    <x v="0"/>
    <x v="2"/>
    <x v="0"/>
    <x v="22"/>
    <x v="10"/>
    <x v="155"/>
    <x v="2"/>
    <x v="2"/>
    <x v="7"/>
    <x v="3676"/>
    <x v="0"/>
    <x v="2"/>
    <x v="4257"/>
  </r>
  <r>
    <x v="0"/>
    <x v="2"/>
    <x v="0"/>
    <x v="22"/>
    <x v="10"/>
    <x v="155"/>
    <x v="2"/>
    <x v="0"/>
    <x v="1"/>
    <x v="3677"/>
    <x v="1"/>
    <x v="4"/>
    <x v="4258"/>
  </r>
  <r>
    <x v="0"/>
    <x v="2"/>
    <x v="0"/>
    <x v="22"/>
    <x v="10"/>
    <x v="155"/>
    <x v="2"/>
    <x v="0"/>
    <x v="5"/>
    <x v="3678"/>
    <x v="0"/>
    <x v="7"/>
    <x v="4259"/>
  </r>
  <r>
    <x v="0"/>
    <x v="1"/>
    <x v="0"/>
    <x v="97"/>
    <x v="16"/>
    <x v="344"/>
    <x v="1"/>
    <x v="2"/>
    <x v="7"/>
    <x v="550"/>
    <x v="0"/>
    <x v="2"/>
    <x v="563"/>
  </r>
  <r>
    <x v="0"/>
    <x v="1"/>
    <x v="0"/>
    <x v="97"/>
    <x v="16"/>
    <x v="344"/>
    <x v="1"/>
    <x v="2"/>
    <x v="7"/>
    <x v="3679"/>
    <x v="0"/>
    <x v="2"/>
    <x v="4260"/>
  </r>
  <r>
    <x v="1"/>
    <x v="1"/>
    <x v="0"/>
    <x v="4"/>
    <x v="4"/>
    <x v="5"/>
    <x v="1"/>
    <x v="0"/>
    <x v="0"/>
    <x v="3680"/>
    <x v="8"/>
    <x v="0"/>
    <x v="4261"/>
  </r>
  <r>
    <x v="0"/>
    <x v="0"/>
    <x v="0"/>
    <x v="79"/>
    <x v="12"/>
    <x v="99"/>
    <x v="2"/>
    <x v="0"/>
    <x v="1"/>
    <x v="85"/>
    <x v="0"/>
    <x v="0"/>
    <x v="85"/>
  </r>
  <r>
    <x v="1"/>
    <x v="0"/>
    <x v="0"/>
    <x v="45"/>
    <x v="1"/>
    <x v="54"/>
    <x v="1"/>
    <x v="0"/>
    <x v="1"/>
    <x v="2932"/>
    <x v="1"/>
    <x v="2"/>
    <x v="4262"/>
  </r>
  <r>
    <x v="1"/>
    <x v="0"/>
    <x v="0"/>
    <x v="297"/>
    <x v="12"/>
    <x v="373"/>
    <x v="2"/>
    <x v="1"/>
    <x v="6"/>
    <x v="2769"/>
    <x v="0"/>
    <x v="0"/>
    <x v="3097"/>
  </r>
  <r>
    <x v="1"/>
    <x v="0"/>
    <x v="0"/>
    <x v="297"/>
    <x v="12"/>
    <x v="373"/>
    <x v="2"/>
    <x v="1"/>
    <x v="10"/>
    <x v="1371"/>
    <x v="1"/>
    <x v="0"/>
    <x v="2475"/>
  </r>
  <r>
    <x v="1"/>
    <x v="0"/>
    <x v="0"/>
    <x v="297"/>
    <x v="12"/>
    <x v="373"/>
    <x v="2"/>
    <x v="1"/>
    <x v="10"/>
    <x v="3329"/>
    <x v="1"/>
    <x v="0"/>
    <x v="4263"/>
  </r>
  <r>
    <x v="1"/>
    <x v="0"/>
    <x v="0"/>
    <x v="297"/>
    <x v="12"/>
    <x v="373"/>
    <x v="2"/>
    <x v="0"/>
    <x v="1"/>
    <x v="3681"/>
    <x v="1"/>
    <x v="0"/>
    <x v="4264"/>
  </r>
  <r>
    <x v="1"/>
    <x v="0"/>
    <x v="0"/>
    <x v="297"/>
    <x v="12"/>
    <x v="373"/>
    <x v="2"/>
    <x v="1"/>
    <x v="4"/>
    <x v="2714"/>
    <x v="1"/>
    <x v="0"/>
    <x v="4265"/>
  </r>
  <r>
    <x v="1"/>
    <x v="0"/>
    <x v="0"/>
    <x v="297"/>
    <x v="12"/>
    <x v="373"/>
    <x v="2"/>
    <x v="1"/>
    <x v="4"/>
    <x v="3370"/>
    <x v="1"/>
    <x v="0"/>
    <x v="3853"/>
  </r>
  <r>
    <x v="0"/>
    <x v="1"/>
    <x v="0"/>
    <x v="66"/>
    <x v="12"/>
    <x v="185"/>
    <x v="2"/>
    <x v="0"/>
    <x v="1"/>
    <x v="3682"/>
    <x v="2"/>
    <x v="0"/>
    <x v="4266"/>
  </r>
  <r>
    <x v="0"/>
    <x v="1"/>
    <x v="0"/>
    <x v="66"/>
    <x v="12"/>
    <x v="185"/>
    <x v="2"/>
    <x v="1"/>
    <x v="10"/>
    <x v="3683"/>
    <x v="1"/>
    <x v="0"/>
    <x v="4267"/>
  </r>
  <r>
    <x v="0"/>
    <x v="1"/>
    <x v="0"/>
    <x v="66"/>
    <x v="12"/>
    <x v="185"/>
    <x v="2"/>
    <x v="1"/>
    <x v="10"/>
    <x v="1806"/>
    <x v="1"/>
    <x v="0"/>
    <x v="1945"/>
  </r>
  <r>
    <x v="2"/>
    <x v="1"/>
    <x v="0"/>
    <x v="206"/>
    <x v="22"/>
    <x v="259"/>
    <x v="1"/>
    <x v="1"/>
    <x v="6"/>
    <x v="3684"/>
    <x v="7"/>
    <x v="2"/>
    <x v="4268"/>
  </r>
  <r>
    <x v="1"/>
    <x v="0"/>
    <x v="0"/>
    <x v="435"/>
    <x v="5"/>
    <x v="525"/>
    <x v="2"/>
    <x v="1"/>
    <x v="8"/>
    <x v="3685"/>
    <x v="0"/>
    <x v="3"/>
    <x v="4269"/>
  </r>
  <r>
    <x v="1"/>
    <x v="0"/>
    <x v="0"/>
    <x v="435"/>
    <x v="5"/>
    <x v="525"/>
    <x v="2"/>
    <x v="0"/>
    <x v="0"/>
    <x v="3686"/>
    <x v="1"/>
    <x v="8"/>
    <x v="4270"/>
  </r>
  <r>
    <x v="2"/>
    <x v="0"/>
    <x v="0"/>
    <x v="8"/>
    <x v="1"/>
    <x v="9"/>
    <x v="1"/>
    <x v="1"/>
    <x v="8"/>
    <x v="3687"/>
    <x v="0"/>
    <x v="2"/>
    <x v="4271"/>
  </r>
  <r>
    <x v="1"/>
    <x v="1"/>
    <x v="0"/>
    <x v="20"/>
    <x v="15"/>
    <x v="23"/>
    <x v="3"/>
    <x v="1"/>
    <x v="8"/>
    <x v="3688"/>
    <x v="1"/>
    <x v="2"/>
    <x v="4272"/>
  </r>
  <r>
    <x v="1"/>
    <x v="1"/>
    <x v="0"/>
    <x v="1"/>
    <x v="1"/>
    <x v="1"/>
    <x v="1"/>
    <x v="0"/>
    <x v="5"/>
    <x v="1015"/>
    <x v="0"/>
    <x v="0"/>
    <x v="1673"/>
  </r>
  <r>
    <x v="1"/>
    <x v="1"/>
    <x v="0"/>
    <x v="1"/>
    <x v="1"/>
    <x v="1"/>
    <x v="1"/>
    <x v="2"/>
    <x v="7"/>
    <x v="3689"/>
    <x v="0"/>
    <x v="2"/>
    <x v="4273"/>
  </r>
  <r>
    <x v="1"/>
    <x v="1"/>
    <x v="0"/>
    <x v="1"/>
    <x v="1"/>
    <x v="1"/>
    <x v="1"/>
    <x v="1"/>
    <x v="9"/>
    <x v="3690"/>
    <x v="0"/>
    <x v="0"/>
    <x v="4274"/>
  </r>
  <r>
    <x v="2"/>
    <x v="1"/>
    <x v="0"/>
    <x v="383"/>
    <x v="34"/>
    <x v="468"/>
    <x v="3"/>
    <x v="1"/>
    <x v="10"/>
    <x v="1544"/>
    <x v="3"/>
    <x v="0"/>
    <x v="1637"/>
  </r>
  <r>
    <x v="2"/>
    <x v="1"/>
    <x v="0"/>
    <x v="383"/>
    <x v="34"/>
    <x v="468"/>
    <x v="3"/>
    <x v="1"/>
    <x v="8"/>
    <x v="3691"/>
    <x v="1"/>
    <x v="0"/>
    <x v="4275"/>
  </r>
  <r>
    <x v="2"/>
    <x v="0"/>
    <x v="0"/>
    <x v="38"/>
    <x v="32"/>
    <x v="112"/>
    <x v="0"/>
    <x v="1"/>
    <x v="4"/>
    <x v="2309"/>
    <x v="1"/>
    <x v="0"/>
    <x v="4276"/>
  </r>
  <r>
    <x v="2"/>
    <x v="0"/>
    <x v="0"/>
    <x v="38"/>
    <x v="32"/>
    <x v="112"/>
    <x v="0"/>
    <x v="1"/>
    <x v="8"/>
    <x v="3692"/>
    <x v="3"/>
    <x v="0"/>
    <x v="4277"/>
  </r>
  <r>
    <x v="1"/>
    <x v="0"/>
    <x v="0"/>
    <x v="108"/>
    <x v="2"/>
    <x v="133"/>
    <x v="0"/>
    <x v="1"/>
    <x v="4"/>
    <x v="2084"/>
    <x v="5"/>
    <x v="2"/>
    <x v="2254"/>
  </r>
  <r>
    <x v="1"/>
    <x v="2"/>
    <x v="0"/>
    <x v="10"/>
    <x v="9"/>
    <x v="11"/>
    <x v="3"/>
    <x v="2"/>
    <x v="7"/>
    <x v="3693"/>
    <x v="8"/>
    <x v="10"/>
    <x v="4278"/>
  </r>
  <r>
    <x v="1"/>
    <x v="0"/>
    <x v="0"/>
    <x v="38"/>
    <x v="14"/>
    <x v="134"/>
    <x v="2"/>
    <x v="2"/>
    <x v="11"/>
    <x v="1743"/>
    <x v="4"/>
    <x v="0"/>
    <x v="4279"/>
  </r>
  <r>
    <x v="1"/>
    <x v="0"/>
    <x v="0"/>
    <x v="38"/>
    <x v="14"/>
    <x v="134"/>
    <x v="2"/>
    <x v="0"/>
    <x v="1"/>
    <x v="3694"/>
    <x v="3"/>
    <x v="0"/>
    <x v="4280"/>
  </r>
  <r>
    <x v="1"/>
    <x v="0"/>
    <x v="0"/>
    <x v="45"/>
    <x v="5"/>
    <x v="89"/>
    <x v="2"/>
    <x v="2"/>
    <x v="11"/>
    <x v="3695"/>
    <x v="5"/>
    <x v="2"/>
    <x v="4281"/>
  </r>
  <r>
    <x v="1"/>
    <x v="0"/>
    <x v="0"/>
    <x v="45"/>
    <x v="5"/>
    <x v="89"/>
    <x v="2"/>
    <x v="1"/>
    <x v="6"/>
    <x v="3696"/>
    <x v="0"/>
    <x v="2"/>
    <x v="4282"/>
  </r>
  <r>
    <x v="1"/>
    <x v="0"/>
    <x v="0"/>
    <x v="8"/>
    <x v="1"/>
    <x v="34"/>
    <x v="1"/>
    <x v="1"/>
    <x v="12"/>
    <x v="3697"/>
    <x v="0"/>
    <x v="0"/>
    <x v="1047"/>
  </r>
  <r>
    <x v="0"/>
    <x v="1"/>
    <x v="0"/>
    <x v="29"/>
    <x v="20"/>
    <x v="37"/>
    <x v="0"/>
    <x v="0"/>
    <x v="5"/>
    <x v="3698"/>
    <x v="2"/>
    <x v="0"/>
    <x v="4283"/>
  </r>
  <r>
    <x v="0"/>
    <x v="1"/>
    <x v="0"/>
    <x v="29"/>
    <x v="20"/>
    <x v="37"/>
    <x v="0"/>
    <x v="1"/>
    <x v="10"/>
    <x v="2937"/>
    <x v="3"/>
    <x v="0"/>
    <x v="3296"/>
  </r>
  <r>
    <x v="0"/>
    <x v="1"/>
    <x v="0"/>
    <x v="29"/>
    <x v="20"/>
    <x v="37"/>
    <x v="0"/>
    <x v="1"/>
    <x v="6"/>
    <x v="1317"/>
    <x v="4"/>
    <x v="0"/>
    <x v="2617"/>
  </r>
  <r>
    <x v="0"/>
    <x v="1"/>
    <x v="0"/>
    <x v="29"/>
    <x v="20"/>
    <x v="37"/>
    <x v="0"/>
    <x v="1"/>
    <x v="8"/>
    <x v="2070"/>
    <x v="1"/>
    <x v="0"/>
    <x v="4284"/>
  </r>
  <r>
    <x v="1"/>
    <x v="0"/>
    <x v="0"/>
    <x v="239"/>
    <x v="4"/>
    <x v="297"/>
    <x v="1"/>
    <x v="1"/>
    <x v="12"/>
    <x v="3699"/>
    <x v="1"/>
    <x v="0"/>
    <x v="4285"/>
  </r>
  <r>
    <x v="1"/>
    <x v="0"/>
    <x v="0"/>
    <x v="239"/>
    <x v="4"/>
    <x v="297"/>
    <x v="1"/>
    <x v="2"/>
    <x v="7"/>
    <x v="3477"/>
    <x v="2"/>
    <x v="2"/>
    <x v="3992"/>
  </r>
  <r>
    <x v="1"/>
    <x v="0"/>
    <x v="0"/>
    <x v="171"/>
    <x v="5"/>
    <x v="217"/>
    <x v="2"/>
    <x v="1"/>
    <x v="14"/>
    <x v="3700"/>
    <x v="1"/>
    <x v="2"/>
    <x v="4286"/>
  </r>
  <r>
    <x v="1"/>
    <x v="0"/>
    <x v="0"/>
    <x v="171"/>
    <x v="5"/>
    <x v="217"/>
    <x v="2"/>
    <x v="1"/>
    <x v="13"/>
    <x v="2060"/>
    <x v="7"/>
    <x v="2"/>
    <x v="4287"/>
  </r>
  <r>
    <x v="1"/>
    <x v="0"/>
    <x v="0"/>
    <x v="171"/>
    <x v="5"/>
    <x v="217"/>
    <x v="2"/>
    <x v="2"/>
    <x v="7"/>
    <x v="2087"/>
    <x v="1"/>
    <x v="2"/>
    <x v="4288"/>
  </r>
  <r>
    <x v="1"/>
    <x v="0"/>
    <x v="0"/>
    <x v="171"/>
    <x v="5"/>
    <x v="217"/>
    <x v="2"/>
    <x v="2"/>
    <x v="11"/>
    <x v="1818"/>
    <x v="3"/>
    <x v="2"/>
    <x v="4289"/>
  </r>
  <r>
    <x v="1"/>
    <x v="0"/>
    <x v="0"/>
    <x v="182"/>
    <x v="1"/>
    <x v="232"/>
    <x v="1"/>
    <x v="0"/>
    <x v="5"/>
    <x v="3701"/>
    <x v="3"/>
    <x v="0"/>
    <x v="4290"/>
  </r>
  <r>
    <x v="1"/>
    <x v="0"/>
    <x v="0"/>
    <x v="182"/>
    <x v="1"/>
    <x v="232"/>
    <x v="1"/>
    <x v="1"/>
    <x v="4"/>
    <x v="3702"/>
    <x v="1"/>
    <x v="0"/>
    <x v="4291"/>
  </r>
  <r>
    <x v="1"/>
    <x v="0"/>
    <x v="0"/>
    <x v="109"/>
    <x v="15"/>
    <x v="135"/>
    <x v="3"/>
    <x v="1"/>
    <x v="6"/>
    <x v="1553"/>
    <x v="0"/>
    <x v="0"/>
    <x v="1647"/>
  </r>
  <r>
    <x v="1"/>
    <x v="0"/>
    <x v="0"/>
    <x v="109"/>
    <x v="15"/>
    <x v="135"/>
    <x v="3"/>
    <x v="1"/>
    <x v="4"/>
    <x v="2746"/>
    <x v="0"/>
    <x v="0"/>
    <x v="3069"/>
  </r>
  <r>
    <x v="1"/>
    <x v="0"/>
    <x v="0"/>
    <x v="109"/>
    <x v="15"/>
    <x v="135"/>
    <x v="3"/>
    <x v="1"/>
    <x v="13"/>
    <x v="3703"/>
    <x v="7"/>
    <x v="0"/>
    <x v="4292"/>
  </r>
  <r>
    <x v="1"/>
    <x v="0"/>
    <x v="0"/>
    <x v="109"/>
    <x v="15"/>
    <x v="135"/>
    <x v="3"/>
    <x v="1"/>
    <x v="2"/>
    <x v="343"/>
    <x v="0"/>
    <x v="0"/>
    <x v="354"/>
  </r>
  <r>
    <x v="1"/>
    <x v="0"/>
    <x v="0"/>
    <x v="109"/>
    <x v="15"/>
    <x v="135"/>
    <x v="3"/>
    <x v="1"/>
    <x v="10"/>
    <x v="978"/>
    <x v="2"/>
    <x v="0"/>
    <x v="1020"/>
  </r>
  <r>
    <x v="1"/>
    <x v="0"/>
    <x v="0"/>
    <x v="109"/>
    <x v="15"/>
    <x v="135"/>
    <x v="3"/>
    <x v="1"/>
    <x v="12"/>
    <x v="3274"/>
    <x v="7"/>
    <x v="0"/>
    <x v="4293"/>
  </r>
  <r>
    <x v="1"/>
    <x v="1"/>
    <x v="0"/>
    <x v="46"/>
    <x v="13"/>
    <x v="284"/>
    <x v="3"/>
    <x v="1"/>
    <x v="4"/>
    <x v="2776"/>
    <x v="1"/>
    <x v="0"/>
    <x v="3104"/>
  </r>
  <r>
    <x v="0"/>
    <x v="0"/>
    <x v="0"/>
    <x v="20"/>
    <x v="15"/>
    <x v="23"/>
    <x v="3"/>
    <x v="1"/>
    <x v="4"/>
    <x v="898"/>
    <x v="1"/>
    <x v="0"/>
    <x v="935"/>
  </r>
  <r>
    <x v="3"/>
    <x v="0"/>
    <x v="0"/>
    <x v="56"/>
    <x v="1"/>
    <x v="71"/>
    <x v="1"/>
    <x v="1"/>
    <x v="4"/>
    <x v="488"/>
    <x v="1"/>
    <x v="0"/>
    <x v="503"/>
  </r>
  <r>
    <x v="3"/>
    <x v="0"/>
    <x v="0"/>
    <x v="56"/>
    <x v="1"/>
    <x v="71"/>
    <x v="1"/>
    <x v="1"/>
    <x v="2"/>
    <x v="1484"/>
    <x v="1"/>
    <x v="0"/>
    <x v="1569"/>
  </r>
  <r>
    <x v="3"/>
    <x v="0"/>
    <x v="0"/>
    <x v="56"/>
    <x v="1"/>
    <x v="71"/>
    <x v="1"/>
    <x v="1"/>
    <x v="6"/>
    <x v="3704"/>
    <x v="2"/>
    <x v="0"/>
    <x v="4294"/>
  </r>
  <r>
    <x v="3"/>
    <x v="0"/>
    <x v="0"/>
    <x v="56"/>
    <x v="1"/>
    <x v="71"/>
    <x v="1"/>
    <x v="1"/>
    <x v="10"/>
    <x v="2680"/>
    <x v="2"/>
    <x v="0"/>
    <x v="4295"/>
  </r>
  <r>
    <x v="1"/>
    <x v="0"/>
    <x v="0"/>
    <x v="43"/>
    <x v="12"/>
    <x v="526"/>
    <x v="2"/>
    <x v="1"/>
    <x v="12"/>
    <x v="1897"/>
    <x v="0"/>
    <x v="0"/>
    <x v="2179"/>
  </r>
  <r>
    <x v="0"/>
    <x v="1"/>
    <x v="0"/>
    <x v="1"/>
    <x v="1"/>
    <x v="13"/>
    <x v="1"/>
    <x v="1"/>
    <x v="10"/>
    <x v="1204"/>
    <x v="1"/>
    <x v="0"/>
    <x v="1253"/>
  </r>
  <r>
    <x v="1"/>
    <x v="1"/>
    <x v="0"/>
    <x v="20"/>
    <x v="15"/>
    <x v="164"/>
    <x v="3"/>
    <x v="1"/>
    <x v="6"/>
    <x v="3566"/>
    <x v="2"/>
    <x v="0"/>
    <x v="4296"/>
  </r>
  <r>
    <x v="3"/>
    <x v="0"/>
    <x v="0"/>
    <x v="66"/>
    <x v="12"/>
    <x v="185"/>
    <x v="2"/>
    <x v="0"/>
    <x v="1"/>
    <x v="3705"/>
    <x v="3"/>
    <x v="0"/>
    <x v="4297"/>
  </r>
  <r>
    <x v="1"/>
    <x v="2"/>
    <x v="0"/>
    <x v="66"/>
    <x v="12"/>
    <x v="151"/>
    <x v="2"/>
    <x v="0"/>
    <x v="0"/>
    <x v="3609"/>
    <x v="1"/>
    <x v="0"/>
    <x v="4298"/>
  </r>
  <r>
    <x v="0"/>
    <x v="2"/>
    <x v="0"/>
    <x v="24"/>
    <x v="25"/>
    <x v="333"/>
    <x v="2"/>
    <x v="1"/>
    <x v="9"/>
    <x v="3706"/>
    <x v="3"/>
    <x v="0"/>
    <x v="4299"/>
  </r>
  <r>
    <x v="0"/>
    <x v="2"/>
    <x v="0"/>
    <x v="24"/>
    <x v="25"/>
    <x v="333"/>
    <x v="2"/>
    <x v="2"/>
    <x v="7"/>
    <x v="1152"/>
    <x v="2"/>
    <x v="0"/>
    <x v="1198"/>
  </r>
  <r>
    <x v="0"/>
    <x v="2"/>
    <x v="0"/>
    <x v="24"/>
    <x v="25"/>
    <x v="333"/>
    <x v="2"/>
    <x v="1"/>
    <x v="8"/>
    <x v="3707"/>
    <x v="3"/>
    <x v="0"/>
    <x v="4300"/>
  </r>
  <r>
    <x v="0"/>
    <x v="0"/>
    <x v="0"/>
    <x v="1"/>
    <x v="1"/>
    <x v="1"/>
    <x v="1"/>
    <x v="1"/>
    <x v="10"/>
    <x v="1668"/>
    <x v="1"/>
    <x v="0"/>
    <x v="1776"/>
  </r>
  <r>
    <x v="1"/>
    <x v="0"/>
    <x v="0"/>
    <x v="20"/>
    <x v="15"/>
    <x v="164"/>
    <x v="3"/>
    <x v="1"/>
    <x v="8"/>
    <x v="3708"/>
    <x v="2"/>
    <x v="2"/>
    <x v="4301"/>
  </r>
  <r>
    <x v="1"/>
    <x v="0"/>
    <x v="0"/>
    <x v="20"/>
    <x v="15"/>
    <x v="164"/>
    <x v="3"/>
    <x v="1"/>
    <x v="8"/>
    <x v="3709"/>
    <x v="5"/>
    <x v="2"/>
    <x v="4302"/>
  </r>
  <r>
    <x v="1"/>
    <x v="0"/>
    <x v="0"/>
    <x v="20"/>
    <x v="15"/>
    <x v="164"/>
    <x v="3"/>
    <x v="0"/>
    <x v="0"/>
    <x v="3710"/>
    <x v="0"/>
    <x v="2"/>
    <x v="4303"/>
  </r>
  <r>
    <x v="1"/>
    <x v="2"/>
    <x v="0"/>
    <x v="8"/>
    <x v="1"/>
    <x v="9"/>
    <x v="1"/>
    <x v="1"/>
    <x v="10"/>
    <x v="2597"/>
    <x v="0"/>
    <x v="0"/>
    <x v="2883"/>
  </r>
  <r>
    <x v="0"/>
    <x v="0"/>
    <x v="0"/>
    <x v="201"/>
    <x v="1"/>
    <x v="252"/>
    <x v="1"/>
    <x v="1"/>
    <x v="8"/>
    <x v="892"/>
    <x v="0"/>
    <x v="2"/>
    <x v="2196"/>
  </r>
  <r>
    <x v="0"/>
    <x v="0"/>
    <x v="0"/>
    <x v="201"/>
    <x v="1"/>
    <x v="252"/>
    <x v="1"/>
    <x v="0"/>
    <x v="3"/>
    <x v="936"/>
    <x v="2"/>
    <x v="2"/>
    <x v="4304"/>
  </r>
  <r>
    <x v="0"/>
    <x v="0"/>
    <x v="0"/>
    <x v="201"/>
    <x v="1"/>
    <x v="252"/>
    <x v="1"/>
    <x v="0"/>
    <x v="5"/>
    <x v="3711"/>
    <x v="7"/>
    <x v="0"/>
    <x v="4305"/>
  </r>
  <r>
    <x v="0"/>
    <x v="0"/>
    <x v="0"/>
    <x v="201"/>
    <x v="1"/>
    <x v="252"/>
    <x v="1"/>
    <x v="1"/>
    <x v="8"/>
    <x v="3712"/>
    <x v="3"/>
    <x v="2"/>
    <x v="4306"/>
  </r>
  <r>
    <x v="1"/>
    <x v="1"/>
    <x v="0"/>
    <x v="379"/>
    <x v="36"/>
    <x v="463"/>
    <x v="0"/>
    <x v="0"/>
    <x v="1"/>
    <x v="3713"/>
    <x v="5"/>
    <x v="0"/>
    <x v="4307"/>
  </r>
  <r>
    <x v="2"/>
    <x v="0"/>
    <x v="0"/>
    <x v="8"/>
    <x v="1"/>
    <x v="94"/>
    <x v="1"/>
    <x v="0"/>
    <x v="3"/>
    <x v="3714"/>
    <x v="7"/>
    <x v="2"/>
    <x v="4308"/>
  </r>
  <r>
    <x v="2"/>
    <x v="1"/>
    <x v="0"/>
    <x v="245"/>
    <x v="14"/>
    <x v="303"/>
    <x v="2"/>
    <x v="1"/>
    <x v="9"/>
    <x v="3715"/>
    <x v="1"/>
    <x v="0"/>
    <x v="4309"/>
  </r>
  <r>
    <x v="1"/>
    <x v="0"/>
    <x v="0"/>
    <x v="29"/>
    <x v="39"/>
    <x v="209"/>
    <x v="3"/>
    <x v="0"/>
    <x v="5"/>
    <x v="3716"/>
    <x v="1"/>
    <x v="0"/>
    <x v="4310"/>
  </r>
  <r>
    <x v="1"/>
    <x v="0"/>
    <x v="0"/>
    <x v="29"/>
    <x v="39"/>
    <x v="209"/>
    <x v="3"/>
    <x v="0"/>
    <x v="0"/>
    <x v="1033"/>
    <x v="1"/>
    <x v="0"/>
    <x v="4311"/>
  </r>
  <r>
    <x v="1"/>
    <x v="0"/>
    <x v="0"/>
    <x v="29"/>
    <x v="39"/>
    <x v="209"/>
    <x v="3"/>
    <x v="2"/>
    <x v="11"/>
    <x v="2759"/>
    <x v="0"/>
    <x v="0"/>
    <x v="1757"/>
  </r>
  <r>
    <x v="1"/>
    <x v="0"/>
    <x v="0"/>
    <x v="49"/>
    <x v="1"/>
    <x v="58"/>
    <x v="1"/>
    <x v="1"/>
    <x v="4"/>
    <x v="737"/>
    <x v="1"/>
    <x v="0"/>
    <x v="4312"/>
  </r>
  <r>
    <x v="1"/>
    <x v="0"/>
    <x v="0"/>
    <x v="49"/>
    <x v="1"/>
    <x v="58"/>
    <x v="1"/>
    <x v="1"/>
    <x v="8"/>
    <x v="3717"/>
    <x v="0"/>
    <x v="2"/>
    <x v="4313"/>
  </r>
  <r>
    <x v="0"/>
    <x v="1"/>
    <x v="0"/>
    <x v="4"/>
    <x v="4"/>
    <x v="60"/>
    <x v="1"/>
    <x v="1"/>
    <x v="14"/>
    <x v="3718"/>
    <x v="0"/>
    <x v="0"/>
    <x v="4314"/>
  </r>
  <r>
    <x v="1"/>
    <x v="1"/>
    <x v="0"/>
    <x v="238"/>
    <x v="5"/>
    <x v="295"/>
    <x v="2"/>
    <x v="1"/>
    <x v="8"/>
    <x v="618"/>
    <x v="1"/>
    <x v="3"/>
    <x v="4315"/>
  </r>
  <r>
    <x v="2"/>
    <x v="2"/>
    <x v="0"/>
    <x v="81"/>
    <x v="17"/>
    <x v="101"/>
    <x v="0"/>
    <x v="1"/>
    <x v="8"/>
    <x v="822"/>
    <x v="7"/>
    <x v="0"/>
    <x v="4316"/>
  </r>
  <r>
    <x v="0"/>
    <x v="1"/>
    <x v="0"/>
    <x v="1"/>
    <x v="1"/>
    <x v="3"/>
    <x v="1"/>
    <x v="0"/>
    <x v="3"/>
    <x v="3719"/>
    <x v="0"/>
    <x v="2"/>
    <x v="4317"/>
  </r>
  <r>
    <x v="0"/>
    <x v="1"/>
    <x v="0"/>
    <x v="1"/>
    <x v="1"/>
    <x v="3"/>
    <x v="1"/>
    <x v="2"/>
    <x v="7"/>
    <x v="3720"/>
    <x v="1"/>
    <x v="2"/>
    <x v="4318"/>
  </r>
  <r>
    <x v="0"/>
    <x v="1"/>
    <x v="0"/>
    <x v="1"/>
    <x v="1"/>
    <x v="3"/>
    <x v="1"/>
    <x v="1"/>
    <x v="8"/>
    <x v="2002"/>
    <x v="0"/>
    <x v="2"/>
    <x v="4319"/>
  </r>
  <r>
    <x v="1"/>
    <x v="0"/>
    <x v="0"/>
    <x v="436"/>
    <x v="10"/>
    <x v="527"/>
    <x v="2"/>
    <x v="1"/>
    <x v="9"/>
    <x v="3721"/>
    <x v="8"/>
    <x v="3"/>
    <x v="4320"/>
  </r>
  <r>
    <x v="0"/>
    <x v="0"/>
    <x v="0"/>
    <x v="4"/>
    <x v="4"/>
    <x v="59"/>
    <x v="1"/>
    <x v="2"/>
    <x v="11"/>
    <x v="3722"/>
    <x v="1"/>
    <x v="0"/>
    <x v="4321"/>
  </r>
  <r>
    <x v="1"/>
    <x v="1"/>
    <x v="0"/>
    <x v="10"/>
    <x v="9"/>
    <x v="105"/>
    <x v="3"/>
    <x v="1"/>
    <x v="13"/>
    <x v="3723"/>
    <x v="4"/>
    <x v="2"/>
    <x v="4322"/>
  </r>
  <r>
    <x v="1"/>
    <x v="0"/>
    <x v="0"/>
    <x v="38"/>
    <x v="32"/>
    <x v="112"/>
    <x v="0"/>
    <x v="2"/>
    <x v="11"/>
    <x v="2857"/>
    <x v="2"/>
    <x v="0"/>
    <x v="4323"/>
  </r>
  <r>
    <x v="1"/>
    <x v="0"/>
    <x v="0"/>
    <x v="38"/>
    <x v="32"/>
    <x v="112"/>
    <x v="0"/>
    <x v="1"/>
    <x v="10"/>
    <x v="335"/>
    <x v="4"/>
    <x v="0"/>
    <x v="346"/>
  </r>
  <r>
    <x v="2"/>
    <x v="0"/>
    <x v="0"/>
    <x v="173"/>
    <x v="17"/>
    <x v="220"/>
    <x v="0"/>
    <x v="1"/>
    <x v="9"/>
    <x v="3724"/>
    <x v="1"/>
    <x v="0"/>
    <x v="4324"/>
  </r>
  <r>
    <x v="0"/>
    <x v="2"/>
    <x v="0"/>
    <x v="96"/>
    <x v="4"/>
    <x v="119"/>
    <x v="1"/>
    <x v="1"/>
    <x v="8"/>
    <x v="3725"/>
    <x v="0"/>
    <x v="2"/>
    <x v="4325"/>
  </r>
  <r>
    <x v="0"/>
    <x v="1"/>
    <x v="0"/>
    <x v="437"/>
    <x v="9"/>
    <x v="528"/>
    <x v="3"/>
    <x v="0"/>
    <x v="1"/>
    <x v="2742"/>
    <x v="0"/>
    <x v="4"/>
    <x v="3066"/>
  </r>
  <r>
    <x v="0"/>
    <x v="1"/>
    <x v="0"/>
    <x v="437"/>
    <x v="9"/>
    <x v="528"/>
    <x v="3"/>
    <x v="0"/>
    <x v="5"/>
    <x v="2939"/>
    <x v="0"/>
    <x v="2"/>
    <x v="4326"/>
  </r>
  <r>
    <x v="1"/>
    <x v="0"/>
    <x v="0"/>
    <x v="268"/>
    <x v="26"/>
    <x v="335"/>
    <x v="2"/>
    <x v="1"/>
    <x v="10"/>
    <x v="232"/>
    <x v="0"/>
    <x v="0"/>
    <x v="234"/>
  </r>
  <r>
    <x v="1"/>
    <x v="0"/>
    <x v="0"/>
    <x v="277"/>
    <x v="1"/>
    <x v="348"/>
    <x v="1"/>
    <x v="1"/>
    <x v="10"/>
    <x v="783"/>
    <x v="5"/>
    <x v="0"/>
    <x v="812"/>
  </r>
  <r>
    <x v="2"/>
    <x v="0"/>
    <x v="0"/>
    <x v="1"/>
    <x v="1"/>
    <x v="3"/>
    <x v="1"/>
    <x v="1"/>
    <x v="10"/>
    <x v="3726"/>
    <x v="2"/>
    <x v="0"/>
    <x v="4327"/>
  </r>
  <r>
    <x v="1"/>
    <x v="2"/>
    <x v="0"/>
    <x v="10"/>
    <x v="9"/>
    <x v="74"/>
    <x v="3"/>
    <x v="1"/>
    <x v="10"/>
    <x v="2748"/>
    <x v="1"/>
    <x v="2"/>
    <x v="3072"/>
  </r>
  <r>
    <x v="2"/>
    <x v="2"/>
    <x v="0"/>
    <x v="12"/>
    <x v="5"/>
    <x v="66"/>
    <x v="2"/>
    <x v="2"/>
    <x v="7"/>
    <x v="2066"/>
    <x v="1"/>
    <x v="2"/>
    <x v="2235"/>
  </r>
  <r>
    <x v="2"/>
    <x v="2"/>
    <x v="0"/>
    <x v="12"/>
    <x v="5"/>
    <x v="66"/>
    <x v="2"/>
    <x v="1"/>
    <x v="8"/>
    <x v="2775"/>
    <x v="0"/>
    <x v="3"/>
    <x v="4328"/>
  </r>
  <r>
    <x v="2"/>
    <x v="2"/>
    <x v="0"/>
    <x v="12"/>
    <x v="5"/>
    <x v="66"/>
    <x v="2"/>
    <x v="0"/>
    <x v="3"/>
    <x v="3727"/>
    <x v="7"/>
    <x v="4"/>
    <x v="4329"/>
  </r>
  <r>
    <x v="2"/>
    <x v="2"/>
    <x v="0"/>
    <x v="12"/>
    <x v="5"/>
    <x v="66"/>
    <x v="2"/>
    <x v="2"/>
    <x v="11"/>
    <x v="3728"/>
    <x v="4"/>
    <x v="2"/>
    <x v="4330"/>
  </r>
  <r>
    <x v="2"/>
    <x v="2"/>
    <x v="0"/>
    <x v="12"/>
    <x v="5"/>
    <x v="66"/>
    <x v="2"/>
    <x v="1"/>
    <x v="6"/>
    <x v="3729"/>
    <x v="1"/>
    <x v="2"/>
    <x v="4331"/>
  </r>
  <r>
    <x v="2"/>
    <x v="1"/>
    <x v="0"/>
    <x v="4"/>
    <x v="4"/>
    <x v="5"/>
    <x v="1"/>
    <x v="1"/>
    <x v="10"/>
    <x v="2660"/>
    <x v="0"/>
    <x v="0"/>
    <x v="3887"/>
  </r>
  <r>
    <x v="2"/>
    <x v="1"/>
    <x v="0"/>
    <x v="4"/>
    <x v="4"/>
    <x v="5"/>
    <x v="1"/>
    <x v="1"/>
    <x v="10"/>
    <x v="3730"/>
    <x v="1"/>
    <x v="0"/>
    <x v="4332"/>
  </r>
  <r>
    <x v="2"/>
    <x v="1"/>
    <x v="0"/>
    <x v="4"/>
    <x v="4"/>
    <x v="5"/>
    <x v="1"/>
    <x v="1"/>
    <x v="9"/>
    <x v="3731"/>
    <x v="7"/>
    <x v="0"/>
    <x v="4333"/>
  </r>
  <r>
    <x v="1"/>
    <x v="2"/>
    <x v="0"/>
    <x v="181"/>
    <x v="15"/>
    <x v="231"/>
    <x v="3"/>
    <x v="2"/>
    <x v="15"/>
    <x v="3732"/>
    <x v="4"/>
    <x v="0"/>
    <x v="4334"/>
  </r>
  <r>
    <x v="3"/>
    <x v="0"/>
    <x v="0"/>
    <x v="8"/>
    <x v="1"/>
    <x v="94"/>
    <x v="1"/>
    <x v="0"/>
    <x v="5"/>
    <x v="3733"/>
    <x v="4"/>
    <x v="0"/>
    <x v="4335"/>
  </r>
  <r>
    <x v="3"/>
    <x v="0"/>
    <x v="0"/>
    <x v="8"/>
    <x v="1"/>
    <x v="94"/>
    <x v="1"/>
    <x v="1"/>
    <x v="9"/>
    <x v="840"/>
    <x v="2"/>
    <x v="0"/>
    <x v="875"/>
  </r>
  <r>
    <x v="3"/>
    <x v="1"/>
    <x v="0"/>
    <x v="1"/>
    <x v="1"/>
    <x v="141"/>
    <x v="1"/>
    <x v="0"/>
    <x v="5"/>
    <x v="3289"/>
    <x v="4"/>
    <x v="0"/>
    <x v="4336"/>
  </r>
  <r>
    <x v="3"/>
    <x v="1"/>
    <x v="0"/>
    <x v="1"/>
    <x v="1"/>
    <x v="141"/>
    <x v="1"/>
    <x v="0"/>
    <x v="3"/>
    <x v="3734"/>
    <x v="3"/>
    <x v="2"/>
    <x v="4337"/>
  </r>
  <r>
    <x v="2"/>
    <x v="2"/>
    <x v="0"/>
    <x v="100"/>
    <x v="2"/>
    <x v="229"/>
    <x v="0"/>
    <x v="1"/>
    <x v="8"/>
    <x v="3735"/>
    <x v="4"/>
    <x v="6"/>
    <x v="4338"/>
  </r>
  <r>
    <x v="0"/>
    <x v="0"/>
    <x v="0"/>
    <x v="140"/>
    <x v="42"/>
    <x v="369"/>
    <x v="3"/>
    <x v="0"/>
    <x v="1"/>
    <x v="3736"/>
    <x v="1"/>
    <x v="0"/>
    <x v="4339"/>
  </r>
  <r>
    <x v="1"/>
    <x v="1"/>
    <x v="0"/>
    <x v="115"/>
    <x v="36"/>
    <x v="145"/>
    <x v="0"/>
    <x v="2"/>
    <x v="11"/>
    <x v="3737"/>
    <x v="4"/>
    <x v="0"/>
    <x v="4340"/>
  </r>
  <r>
    <x v="1"/>
    <x v="1"/>
    <x v="0"/>
    <x v="115"/>
    <x v="36"/>
    <x v="145"/>
    <x v="0"/>
    <x v="2"/>
    <x v="11"/>
    <x v="908"/>
    <x v="2"/>
    <x v="0"/>
    <x v="1974"/>
  </r>
  <r>
    <x v="1"/>
    <x v="2"/>
    <x v="0"/>
    <x v="372"/>
    <x v="5"/>
    <x v="455"/>
    <x v="2"/>
    <x v="0"/>
    <x v="1"/>
    <x v="3738"/>
    <x v="5"/>
    <x v="4"/>
    <x v="4341"/>
  </r>
  <r>
    <x v="1"/>
    <x v="0"/>
    <x v="0"/>
    <x v="173"/>
    <x v="17"/>
    <x v="220"/>
    <x v="0"/>
    <x v="1"/>
    <x v="10"/>
    <x v="151"/>
    <x v="4"/>
    <x v="0"/>
    <x v="153"/>
  </r>
  <r>
    <x v="1"/>
    <x v="0"/>
    <x v="0"/>
    <x v="158"/>
    <x v="6"/>
    <x v="201"/>
    <x v="2"/>
    <x v="2"/>
    <x v="11"/>
    <x v="808"/>
    <x v="7"/>
    <x v="0"/>
    <x v="4342"/>
  </r>
  <r>
    <x v="1"/>
    <x v="0"/>
    <x v="0"/>
    <x v="66"/>
    <x v="12"/>
    <x v="151"/>
    <x v="2"/>
    <x v="1"/>
    <x v="4"/>
    <x v="2049"/>
    <x v="0"/>
    <x v="0"/>
    <x v="2215"/>
  </r>
  <r>
    <x v="1"/>
    <x v="1"/>
    <x v="0"/>
    <x v="30"/>
    <x v="11"/>
    <x v="38"/>
    <x v="2"/>
    <x v="0"/>
    <x v="5"/>
    <x v="51"/>
    <x v="0"/>
    <x v="0"/>
    <x v="51"/>
  </r>
  <r>
    <x v="1"/>
    <x v="1"/>
    <x v="0"/>
    <x v="30"/>
    <x v="11"/>
    <x v="38"/>
    <x v="2"/>
    <x v="1"/>
    <x v="10"/>
    <x v="651"/>
    <x v="1"/>
    <x v="0"/>
    <x v="4343"/>
  </r>
  <r>
    <x v="1"/>
    <x v="1"/>
    <x v="0"/>
    <x v="4"/>
    <x v="4"/>
    <x v="59"/>
    <x v="1"/>
    <x v="1"/>
    <x v="4"/>
    <x v="3329"/>
    <x v="1"/>
    <x v="0"/>
    <x v="232"/>
  </r>
  <r>
    <x v="1"/>
    <x v="1"/>
    <x v="0"/>
    <x v="4"/>
    <x v="4"/>
    <x v="59"/>
    <x v="1"/>
    <x v="1"/>
    <x v="2"/>
    <x v="1821"/>
    <x v="1"/>
    <x v="0"/>
    <x v="1962"/>
  </r>
  <r>
    <x v="2"/>
    <x v="0"/>
    <x v="0"/>
    <x v="103"/>
    <x v="22"/>
    <x v="127"/>
    <x v="1"/>
    <x v="1"/>
    <x v="12"/>
    <x v="3259"/>
    <x v="6"/>
    <x v="2"/>
    <x v="4344"/>
  </r>
  <r>
    <x v="2"/>
    <x v="0"/>
    <x v="0"/>
    <x v="103"/>
    <x v="22"/>
    <x v="127"/>
    <x v="1"/>
    <x v="1"/>
    <x v="8"/>
    <x v="1235"/>
    <x v="8"/>
    <x v="6"/>
    <x v="4345"/>
  </r>
  <r>
    <x v="2"/>
    <x v="0"/>
    <x v="0"/>
    <x v="103"/>
    <x v="22"/>
    <x v="127"/>
    <x v="1"/>
    <x v="0"/>
    <x v="0"/>
    <x v="3739"/>
    <x v="1"/>
    <x v="6"/>
    <x v="4346"/>
  </r>
  <r>
    <x v="1"/>
    <x v="2"/>
    <x v="0"/>
    <x v="8"/>
    <x v="1"/>
    <x v="34"/>
    <x v="1"/>
    <x v="1"/>
    <x v="10"/>
    <x v="2844"/>
    <x v="4"/>
    <x v="0"/>
    <x v="4347"/>
  </r>
  <r>
    <x v="1"/>
    <x v="0"/>
    <x v="0"/>
    <x v="12"/>
    <x v="5"/>
    <x v="66"/>
    <x v="2"/>
    <x v="1"/>
    <x v="10"/>
    <x v="3740"/>
    <x v="0"/>
    <x v="2"/>
    <x v="4348"/>
  </r>
  <r>
    <x v="1"/>
    <x v="0"/>
    <x v="0"/>
    <x v="12"/>
    <x v="5"/>
    <x v="66"/>
    <x v="2"/>
    <x v="0"/>
    <x v="1"/>
    <x v="3741"/>
    <x v="2"/>
    <x v="4"/>
    <x v="4349"/>
  </r>
  <r>
    <x v="1"/>
    <x v="0"/>
    <x v="0"/>
    <x v="12"/>
    <x v="5"/>
    <x v="66"/>
    <x v="2"/>
    <x v="1"/>
    <x v="10"/>
    <x v="3742"/>
    <x v="5"/>
    <x v="2"/>
    <x v="4350"/>
  </r>
  <r>
    <x v="2"/>
    <x v="0"/>
    <x v="0"/>
    <x v="100"/>
    <x v="2"/>
    <x v="123"/>
    <x v="0"/>
    <x v="1"/>
    <x v="4"/>
    <x v="3743"/>
    <x v="7"/>
    <x v="2"/>
    <x v="4351"/>
  </r>
  <r>
    <x v="1"/>
    <x v="0"/>
    <x v="0"/>
    <x v="64"/>
    <x v="24"/>
    <x v="81"/>
    <x v="3"/>
    <x v="0"/>
    <x v="3"/>
    <x v="3744"/>
    <x v="7"/>
    <x v="10"/>
    <x v="4352"/>
  </r>
  <r>
    <x v="1"/>
    <x v="1"/>
    <x v="0"/>
    <x v="43"/>
    <x v="11"/>
    <x v="529"/>
    <x v="2"/>
    <x v="1"/>
    <x v="2"/>
    <x v="3745"/>
    <x v="8"/>
    <x v="0"/>
    <x v="4353"/>
  </r>
  <r>
    <x v="1"/>
    <x v="0"/>
    <x v="0"/>
    <x v="12"/>
    <x v="5"/>
    <x v="16"/>
    <x v="2"/>
    <x v="1"/>
    <x v="10"/>
    <x v="2806"/>
    <x v="0"/>
    <x v="2"/>
    <x v="3137"/>
  </r>
  <r>
    <x v="1"/>
    <x v="0"/>
    <x v="0"/>
    <x v="181"/>
    <x v="15"/>
    <x v="231"/>
    <x v="3"/>
    <x v="0"/>
    <x v="5"/>
    <x v="3746"/>
    <x v="7"/>
    <x v="0"/>
    <x v="4354"/>
  </r>
  <r>
    <x v="1"/>
    <x v="0"/>
    <x v="0"/>
    <x v="181"/>
    <x v="15"/>
    <x v="231"/>
    <x v="3"/>
    <x v="2"/>
    <x v="7"/>
    <x v="815"/>
    <x v="8"/>
    <x v="0"/>
    <x v="849"/>
  </r>
  <r>
    <x v="2"/>
    <x v="1"/>
    <x v="0"/>
    <x v="70"/>
    <x v="1"/>
    <x v="88"/>
    <x v="1"/>
    <x v="1"/>
    <x v="12"/>
    <x v="3747"/>
    <x v="0"/>
    <x v="0"/>
    <x v="4355"/>
  </r>
  <r>
    <x v="2"/>
    <x v="1"/>
    <x v="0"/>
    <x v="70"/>
    <x v="1"/>
    <x v="88"/>
    <x v="1"/>
    <x v="1"/>
    <x v="2"/>
    <x v="1365"/>
    <x v="1"/>
    <x v="0"/>
    <x v="276"/>
  </r>
  <r>
    <x v="1"/>
    <x v="1"/>
    <x v="0"/>
    <x v="24"/>
    <x v="17"/>
    <x v="28"/>
    <x v="0"/>
    <x v="0"/>
    <x v="3"/>
    <x v="3748"/>
    <x v="12"/>
    <x v="0"/>
    <x v="4356"/>
  </r>
  <r>
    <x v="1"/>
    <x v="1"/>
    <x v="0"/>
    <x v="24"/>
    <x v="17"/>
    <x v="28"/>
    <x v="0"/>
    <x v="2"/>
    <x v="11"/>
    <x v="3749"/>
    <x v="5"/>
    <x v="0"/>
    <x v="4357"/>
  </r>
  <r>
    <x v="1"/>
    <x v="1"/>
    <x v="0"/>
    <x v="24"/>
    <x v="17"/>
    <x v="28"/>
    <x v="0"/>
    <x v="1"/>
    <x v="2"/>
    <x v="3750"/>
    <x v="5"/>
    <x v="0"/>
    <x v="4358"/>
  </r>
  <r>
    <x v="1"/>
    <x v="0"/>
    <x v="0"/>
    <x v="27"/>
    <x v="10"/>
    <x v="67"/>
    <x v="2"/>
    <x v="0"/>
    <x v="1"/>
    <x v="3751"/>
    <x v="0"/>
    <x v="4"/>
    <x v="4359"/>
  </r>
  <r>
    <x v="2"/>
    <x v="2"/>
    <x v="0"/>
    <x v="164"/>
    <x v="5"/>
    <x v="210"/>
    <x v="2"/>
    <x v="0"/>
    <x v="5"/>
    <x v="1076"/>
    <x v="0"/>
    <x v="7"/>
    <x v="4360"/>
  </r>
  <r>
    <x v="1"/>
    <x v="1"/>
    <x v="0"/>
    <x v="147"/>
    <x v="15"/>
    <x v="187"/>
    <x v="3"/>
    <x v="0"/>
    <x v="5"/>
    <x v="3752"/>
    <x v="2"/>
    <x v="0"/>
    <x v="4361"/>
  </r>
  <r>
    <x v="1"/>
    <x v="1"/>
    <x v="0"/>
    <x v="147"/>
    <x v="15"/>
    <x v="187"/>
    <x v="3"/>
    <x v="1"/>
    <x v="4"/>
    <x v="676"/>
    <x v="1"/>
    <x v="0"/>
    <x v="692"/>
  </r>
  <r>
    <x v="1"/>
    <x v="1"/>
    <x v="0"/>
    <x v="147"/>
    <x v="15"/>
    <x v="187"/>
    <x v="3"/>
    <x v="2"/>
    <x v="7"/>
    <x v="369"/>
    <x v="0"/>
    <x v="0"/>
    <x v="1004"/>
  </r>
  <r>
    <x v="2"/>
    <x v="0"/>
    <x v="0"/>
    <x v="12"/>
    <x v="5"/>
    <x v="14"/>
    <x v="2"/>
    <x v="0"/>
    <x v="1"/>
    <x v="3753"/>
    <x v="1"/>
    <x v="4"/>
    <x v="4362"/>
  </r>
  <r>
    <x v="2"/>
    <x v="0"/>
    <x v="0"/>
    <x v="12"/>
    <x v="5"/>
    <x v="14"/>
    <x v="2"/>
    <x v="1"/>
    <x v="6"/>
    <x v="3754"/>
    <x v="2"/>
    <x v="2"/>
    <x v="4363"/>
  </r>
  <r>
    <x v="2"/>
    <x v="0"/>
    <x v="0"/>
    <x v="12"/>
    <x v="5"/>
    <x v="14"/>
    <x v="2"/>
    <x v="1"/>
    <x v="8"/>
    <x v="3755"/>
    <x v="5"/>
    <x v="3"/>
    <x v="4364"/>
  </r>
  <r>
    <x v="1"/>
    <x v="2"/>
    <x v="0"/>
    <x v="202"/>
    <x v="3"/>
    <x v="253"/>
    <x v="0"/>
    <x v="1"/>
    <x v="2"/>
    <x v="2106"/>
    <x v="4"/>
    <x v="2"/>
    <x v="802"/>
  </r>
  <r>
    <x v="1"/>
    <x v="2"/>
    <x v="0"/>
    <x v="202"/>
    <x v="3"/>
    <x v="253"/>
    <x v="0"/>
    <x v="1"/>
    <x v="14"/>
    <x v="3756"/>
    <x v="0"/>
    <x v="2"/>
    <x v="4365"/>
  </r>
  <r>
    <x v="1"/>
    <x v="1"/>
    <x v="0"/>
    <x v="8"/>
    <x v="1"/>
    <x v="94"/>
    <x v="1"/>
    <x v="0"/>
    <x v="5"/>
    <x v="643"/>
    <x v="0"/>
    <x v="0"/>
    <x v="4366"/>
  </r>
  <r>
    <x v="1"/>
    <x v="1"/>
    <x v="0"/>
    <x v="8"/>
    <x v="1"/>
    <x v="94"/>
    <x v="1"/>
    <x v="1"/>
    <x v="12"/>
    <x v="2433"/>
    <x v="4"/>
    <x v="0"/>
    <x v="4367"/>
  </r>
  <r>
    <x v="1"/>
    <x v="0"/>
    <x v="0"/>
    <x v="247"/>
    <x v="3"/>
    <x v="306"/>
    <x v="0"/>
    <x v="0"/>
    <x v="1"/>
    <x v="3757"/>
    <x v="6"/>
    <x v="2"/>
    <x v="4368"/>
  </r>
  <r>
    <x v="2"/>
    <x v="2"/>
    <x v="0"/>
    <x v="289"/>
    <x v="18"/>
    <x v="364"/>
    <x v="0"/>
    <x v="0"/>
    <x v="5"/>
    <x v="921"/>
    <x v="0"/>
    <x v="2"/>
    <x v="4369"/>
  </r>
  <r>
    <x v="2"/>
    <x v="2"/>
    <x v="0"/>
    <x v="289"/>
    <x v="18"/>
    <x v="364"/>
    <x v="0"/>
    <x v="0"/>
    <x v="5"/>
    <x v="3758"/>
    <x v="7"/>
    <x v="2"/>
    <x v="4370"/>
  </r>
  <r>
    <x v="2"/>
    <x v="2"/>
    <x v="0"/>
    <x v="289"/>
    <x v="18"/>
    <x v="364"/>
    <x v="0"/>
    <x v="1"/>
    <x v="10"/>
    <x v="557"/>
    <x v="4"/>
    <x v="2"/>
    <x v="570"/>
  </r>
  <r>
    <x v="2"/>
    <x v="2"/>
    <x v="0"/>
    <x v="289"/>
    <x v="18"/>
    <x v="364"/>
    <x v="0"/>
    <x v="1"/>
    <x v="8"/>
    <x v="3251"/>
    <x v="1"/>
    <x v="6"/>
    <x v="3699"/>
  </r>
  <r>
    <x v="2"/>
    <x v="2"/>
    <x v="0"/>
    <x v="289"/>
    <x v="18"/>
    <x v="364"/>
    <x v="0"/>
    <x v="0"/>
    <x v="3"/>
    <x v="3759"/>
    <x v="3"/>
    <x v="10"/>
    <x v="4371"/>
  </r>
  <r>
    <x v="2"/>
    <x v="2"/>
    <x v="0"/>
    <x v="289"/>
    <x v="18"/>
    <x v="364"/>
    <x v="0"/>
    <x v="1"/>
    <x v="8"/>
    <x v="3760"/>
    <x v="4"/>
    <x v="6"/>
    <x v="4372"/>
  </r>
  <r>
    <x v="2"/>
    <x v="2"/>
    <x v="0"/>
    <x v="289"/>
    <x v="18"/>
    <x v="364"/>
    <x v="0"/>
    <x v="0"/>
    <x v="5"/>
    <x v="2354"/>
    <x v="0"/>
    <x v="2"/>
    <x v="4373"/>
  </r>
  <r>
    <x v="0"/>
    <x v="0"/>
    <x v="0"/>
    <x v="438"/>
    <x v="8"/>
    <x v="530"/>
    <x v="2"/>
    <x v="1"/>
    <x v="10"/>
    <x v="3761"/>
    <x v="0"/>
    <x v="0"/>
    <x v="4374"/>
  </r>
  <r>
    <x v="1"/>
    <x v="0"/>
    <x v="0"/>
    <x v="80"/>
    <x v="1"/>
    <x v="467"/>
    <x v="1"/>
    <x v="1"/>
    <x v="6"/>
    <x v="2877"/>
    <x v="2"/>
    <x v="0"/>
    <x v="4375"/>
  </r>
  <r>
    <x v="1"/>
    <x v="0"/>
    <x v="0"/>
    <x v="80"/>
    <x v="1"/>
    <x v="467"/>
    <x v="1"/>
    <x v="0"/>
    <x v="5"/>
    <x v="3762"/>
    <x v="5"/>
    <x v="0"/>
    <x v="4376"/>
  </r>
  <r>
    <x v="1"/>
    <x v="1"/>
    <x v="0"/>
    <x v="104"/>
    <x v="31"/>
    <x v="128"/>
    <x v="3"/>
    <x v="1"/>
    <x v="6"/>
    <x v="3763"/>
    <x v="0"/>
    <x v="0"/>
    <x v="4377"/>
  </r>
  <r>
    <x v="0"/>
    <x v="0"/>
    <x v="0"/>
    <x v="1"/>
    <x v="1"/>
    <x v="13"/>
    <x v="1"/>
    <x v="1"/>
    <x v="10"/>
    <x v="537"/>
    <x v="1"/>
    <x v="0"/>
    <x v="551"/>
  </r>
  <r>
    <x v="1"/>
    <x v="0"/>
    <x v="0"/>
    <x v="12"/>
    <x v="5"/>
    <x v="66"/>
    <x v="2"/>
    <x v="2"/>
    <x v="7"/>
    <x v="1043"/>
    <x v="0"/>
    <x v="2"/>
    <x v="4378"/>
  </r>
  <r>
    <x v="0"/>
    <x v="0"/>
    <x v="0"/>
    <x v="20"/>
    <x v="15"/>
    <x v="45"/>
    <x v="3"/>
    <x v="1"/>
    <x v="8"/>
    <x v="2939"/>
    <x v="0"/>
    <x v="2"/>
    <x v="3636"/>
  </r>
  <r>
    <x v="1"/>
    <x v="0"/>
    <x v="0"/>
    <x v="20"/>
    <x v="15"/>
    <x v="164"/>
    <x v="3"/>
    <x v="0"/>
    <x v="5"/>
    <x v="3764"/>
    <x v="7"/>
    <x v="0"/>
    <x v="4379"/>
  </r>
  <r>
    <x v="1"/>
    <x v="0"/>
    <x v="0"/>
    <x v="20"/>
    <x v="15"/>
    <x v="164"/>
    <x v="3"/>
    <x v="1"/>
    <x v="8"/>
    <x v="3765"/>
    <x v="2"/>
    <x v="2"/>
    <x v="4380"/>
  </r>
  <r>
    <x v="1"/>
    <x v="0"/>
    <x v="0"/>
    <x v="20"/>
    <x v="15"/>
    <x v="164"/>
    <x v="3"/>
    <x v="1"/>
    <x v="14"/>
    <x v="20"/>
    <x v="4"/>
    <x v="0"/>
    <x v="4381"/>
  </r>
  <r>
    <x v="1"/>
    <x v="0"/>
    <x v="0"/>
    <x v="46"/>
    <x v="13"/>
    <x v="284"/>
    <x v="3"/>
    <x v="0"/>
    <x v="5"/>
    <x v="3766"/>
    <x v="4"/>
    <x v="0"/>
    <x v="4382"/>
  </r>
  <r>
    <x v="1"/>
    <x v="0"/>
    <x v="0"/>
    <x v="46"/>
    <x v="13"/>
    <x v="284"/>
    <x v="3"/>
    <x v="1"/>
    <x v="10"/>
    <x v="1686"/>
    <x v="1"/>
    <x v="0"/>
    <x v="707"/>
  </r>
  <r>
    <x v="1"/>
    <x v="0"/>
    <x v="0"/>
    <x v="46"/>
    <x v="13"/>
    <x v="284"/>
    <x v="3"/>
    <x v="1"/>
    <x v="10"/>
    <x v="1607"/>
    <x v="7"/>
    <x v="0"/>
    <x v="272"/>
  </r>
  <r>
    <x v="1"/>
    <x v="1"/>
    <x v="0"/>
    <x v="4"/>
    <x v="4"/>
    <x v="59"/>
    <x v="1"/>
    <x v="1"/>
    <x v="8"/>
    <x v="777"/>
    <x v="4"/>
    <x v="2"/>
    <x v="805"/>
  </r>
  <r>
    <x v="1"/>
    <x v="1"/>
    <x v="0"/>
    <x v="48"/>
    <x v="16"/>
    <x v="57"/>
    <x v="1"/>
    <x v="1"/>
    <x v="10"/>
    <x v="3767"/>
    <x v="3"/>
    <x v="2"/>
    <x v="4383"/>
  </r>
  <r>
    <x v="0"/>
    <x v="0"/>
    <x v="0"/>
    <x v="147"/>
    <x v="15"/>
    <x v="187"/>
    <x v="3"/>
    <x v="1"/>
    <x v="4"/>
    <x v="1644"/>
    <x v="2"/>
    <x v="0"/>
    <x v="4384"/>
  </r>
  <r>
    <x v="0"/>
    <x v="0"/>
    <x v="0"/>
    <x v="147"/>
    <x v="15"/>
    <x v="187"/>
    <x v="3"/>
    <x v="1"/>
    <x v="12"/>
    <x v="3768"/>
    <x v="5"/>
    <x v="0"/>
    <x v="4385"/>
  </r>
  <r>
    <x v="0"/>
    <x v="0"/>
    <x v="0"/>
    <x v="147"/>
    <x v="15"/>
    <x v="187"/>
    <x v="3"/>
    <x v="2"/>
    <x v="11"/>
    <x v="62"/>
    <x v="0"/>
    <x v="0"/>
    <x v="4386"/>
  </r>
  <r>
    <x v="0"/>
    <x v="0"/>
    <x v="0"/>
    <x v="147"/>
    <x v="15"/>
    <x v="187"/>
    <x v="3"/>
    <x v="2"/>
    <x v="11"/>
    <x v="3769"/>
    <x v="2"/>
    <x v="0"/>
    <x v="2222"/>
  </r>
  <r>
    <x v="1"/>
    <x v="1"/>
    <x v="0"/>
    <x v="61"/>
    <x v="5"/>
    <x v="77"/>
    <x v="2"/>
    <x v="1"/>
    <x v="12"/>
    <x v="3770"/>
    <x v="7"/>
    <x v="2"/>
    <x v="4387"/>
  </r>
  <r>
    <x v="1"/>
    <x v="1"/>
    <x v="0"/>
    <x v="61"/>
    <x v="5"/>
    <x v="77"/>
    <x v="2"/>
    <x v="2"/>
    <x v="7"/>
    <x v="3771"/>
    <x v="2"/>
    <x v="2"/>
    <x v="4388"/>
  </r>
  <r>
    <x v="0"/>
    <x v="0"/>
    <x v="0"/>
    <x v="30"/>
    <x v="15"/>
    <x v="144"/>
    <x v="3"/>
    <x v="2"/>
    <x v="11"/>
    <x v="3772"/>
    <x v="7"/>
    <x v="0"/>
    <x v="4389"/>
  </r>
  <r>
    <x v="0"/>
    <x v="0"/>
    <x v="0"/>
    <x v="1"/>
    <x v="1"/>
    <x v="62"/>
    <x v="1"/>
    <x v="1"/>
    <x v="4"/>
    <x v="264"/>
    <x v="4"/>
    <x v="0"/>
    <x v="267"/>
  </r>
  <r>
    <x v="0"/>
    <x v="0"/>
    <x v="0"/>
    <x v="1"/>
    <x v="1"/>
    <x v="62"/>
    <x v="1"/>
    <x v="1"/>
    <x v="8"/>
    <x v="2944"/>
    <x v="1"/>
    <x v="2"/>
    <x v="3306"/>
  </r>
  <r>
    <x v="0"/>
    <x v="0"/>
    <x v="0"/>
    <x v="1"/>
    <x v="1"/>
    <x v="62"/>
    <x v="1"/>
    <x v="1"/>
    <x v="8"/>
    <x v="1076"/>
    <x v="0"/>
    <x v="2"/>
    <x v="1120"/>
  </r>
  <r>
    <x v="1"/>
    <x v="1"/>
    <x v="0"/>
    <x v="439"/>
    <x v="11"/>
    <x v="531"/>
    <x v="2"/>
    <x v="1"/>
    <x v="8"/>
    <x v="3773"/>
    <x v="1"/>
    <x v="0"/>
    <x v="4390"/>
  </r>
  <r>
    <x v="1"/>
    <x v="1"/>
    <x v="0"/>
    <x v="439"/>
    <x v="11"/>
    <x v="531"/>
    <x v="2"/>
    <x v="1"/>
    <x v="10"/>
    <x v="1749"/>
    <x v="2"/>
    <x v="0"/>
    <x v="1873"/>
  </r>
  <r>
    <x v="1"/>
    <x v="0"/>
    <x v="0"/>
    <x v="111"/>
    <x v="10"/>
    <x v="138"/>
    <x v="2"/>
    <x v="1"/>
    <x v="10"/>
    <x v="3774"/>
    <x v="6"/>
    <x v="2"/>
    <x v="4391"/>
  </r>
  <r>
    <x v="1"/>
    <x v="1"/>
    <x v="0"/>
    <x v="61"/>
    <x v="5"/>
    <x v="162"/>
    <x v="2"/>
    <x v="1"/>
    <x v="10"/>
    <x v="1433"/>
    <x v="4"/>
    <x v="2"/>
    <x v="4392"/>
  </r>
  <r>
    <x v="1"/>
    <x v="1"/>
    <x v="0"/>
    <x v="61"/>
    <x v="5"/>
    <x v="162"/>
    <x v="2"/>
    <x v="2"/>
    <x v="7"/>
    <x v="3775"/>
    <x v="0"/>
    <x v="2"/>
    <x v="4393"/>
  </r>
  <r>
    <x v="2"/>
    <x v="1"/>
    <x v="0"/>
    <x v="53"/>
    <x v="28"/>
    <x v="68"/>
    <x v="0"/>
    <x v="1"/>
    <x v="8"/>
    <x v="3776"/>
    <x v="8"/>
    <x v="0"/>
    <x v="4394"/>
  </r>
  <r>
    <x v="1"/>
    <x v="1"/>
    <x v="0"/>
    <x v="1"/>
    <x v="1"/>
    <x v="25"/>
    <x v="1"/>
    <x v="0"/>
    <x v="1"/>
    <x v="3777"/>
    <x v="5"/>
    <x v="2"/>
    <x v="4395"/>
  </r>
  <r>
    <x v="1"/>
    <x v="1"/>
    <x v="0"/>
    <x v="1"/>
    <x v="1"/>
    <x v="25"/>
    <x v="1"/>
    <x v="1"/>
    <x v="10"/>
    <x v="3778"/>
    <x v="0"/>
    <x v="0"/>
    <x v="4396"/>
  </r>
  <r>
    <x v="1"/>
    <x v="0"/>
    <x v="0"/>
    <x v="8"/>
    <x v="1"/>
    <x v="9"/>
    <x v="1"/>
    <x v="1"/>
    <x v="8"/>
    <x v="77"/>
    <x v="2"/>
    <x v="2"/>
    <x v="4397"/>
  </r>
  <r>
    <x v="1"/>
    <x v="0"/>
    <x v="0"/>
    <x v="8"/>
    <x v="1"/>
    <x v="34"/>
    <x v="1"/>
    <x v="2"/>
    <x v="11"/>
    <x v="3779"/>
    <x v="7"/>
    <x v="0"/>
    <x v="4398"/>
  </r>
  <r>
    <x v="1"/>
    <x v="0"/>
    <x v="0"/>
    <x v="8"/>
    <x v="1"/>
    <x v="34"/>
    <x v="1"/>
    <x v="1"/>
    <x v="4"/>
    <x v="3780"/>
    <x v="0"/>
    <x v="0"/>
    <x v="4399"/>
  </r>
  <r>
    <x v="1"/>
    <x v="0"/>
    <x v="0"/>
    <x v="8"/>
    <x v="1"/>
    <x v="34"/>
    <x v="1"/>
    <x v="1"/>
    <x v="6"/>
    <x v="44"/>
    <x v="0"/>
    <x v="0"/>
    <x v="4400"/>
  </r>
  <r>
    <x v="1"/>
    <x v="1"/>
    <x v="0"/>
    <x v="115"/>
    <x v="3"/>
    <x v="305"/>
    <x v="0"/>
    <x v="0"/>
    <x v="0"/>
    <x v="654"/>
    <x v="8"/>
    <x v="2"/>
    <x v="4401"/>
  </r>
  <r>
    <x v="2"/>
    <x v="1"/>
    <x v="0"/>
    <x v="61"/>
    <x v="5"/>
    <x v="162"/>
    <x v="2"/>
    <x v="1"/>
    <x v="4"/>
    <x v="3619"/>
    <x v="2"/>
    <x v="2"/>
    <x v="4402"/>
  </r>
  <r>
    <x v="1"/>
    <x v="0"/>
    <x v="0"/>
    <x v="391"/>
    <x v="41"/>
    <x v="476"/>
    <x v="2"/>
    <x v="0"/>
    <x v="5"/>
    <x v="2623"/>
    <x v="5"/>
    <x v="0"/>
    <x v="3447"/>
  </r>
  <r>
    <x v="1"/>
    <x v="0"/>
    <x v="0"/>
    <x v="391"/>
    <x v="41"/>
    <x v="476"/>
    <x v="2"/>
    <x v="1"/>
    <x v="9"/>
    <x v="3314"/>
    <x v="0"/>
    <x v="0"/>
    <x v="990"/>
  </r>
  <r>
    <x v="0"/>
    <x v="1"/>
    <x v="0"/>
    <x v="24"/>
    <x v="21"/>
    <x v="329"/>
    <x v="1"/>
    <x v="1"/>
    <x v="9"/>
    <x v="2038"/>
    <x v="4"/>
    <x v="2"/>
    <x v="2203"/>
  </r>
  <r>
    <x v="1"/>
    <x v="0"/>
    <x v="0"/>
    <x v="12"/>
    <x v="5"/>
    <x v="16"/>
    <x v="2"/>
    <x v="2"/>
    <x v="7"/>
    <x v="3781"/>
    <x v="7"/>
    <x v="2"/>
    <x v="4403"/>
  </r>
  <r>
    <x v="1"/>
    <x v="0"/>
    <x v="0"/>
    <x v="4"/>
    <x v="4"/>
    <x v="5"/>
    <x v="1"/>
    <x v="2"/>
    <x v="7"/>
    <x v="2495"/>
    <x v="1"/>
    <x v="2"/>
    <x v="2751"/>
  </r>
  <r>
    <x v="1"/>
    <x v="0"/>
    <x v="0"/>
    <x v="4"/>
    <x v="4"/>
    <x v="5"/>
    <x v="1"/>
    <x v="1"/>
    <x v="2"/>
    <x v="1049"/>
    <x v="4"/>
    <x v="0"/>
    <x v="1093"/>
  </r>
  <r>
    <x v="1"/>
    <x v="0"/>
    <x v="0"/>
    <x v="4"/>
    <x v="4"/>
    <x v="5"/>
    <x v="1"/>
    <x v="1"/>
    <x v="4"/>
    <x v="3782"/>
    <x v="7"/>
    <x v="0"/>
    <x v="4404"/>
  </r>
  <r>
    <x v="2"/>
    <x v="1"/>
    <x v="0"/>
    <x v="59"/>
    <x v="24"/>
    <x v="75"/>
    <x v="3"/>
    <x v="1"/>
    <x v="10"/>
    <x v="629"/>
    <x v="1"/>
    <x v="2"/>
    <x v="643"/>
  </r>
  <r>
    <x v="1"/>
    <x v="1"/>
    <x v="0"/>
    <x v="423"/>
    <x v="12"/>
    <x v="532"/>
    <x v="2"/>
    <x v="0"/>
    <x v="5"/>
    <x v="2887"/>
    <x v="0"/>
    <x v="0"/>
    <x v="4405"/>
  </r>
  <r>
    <x v="1"/>
    <x v="1"/>
    <x v="0"/>
    <x v="423"/>
    <x v="12"/>
    <x v="532"/>
    <x v="2"/>
    <x v="0"/>
    <x v="5"/>
    <x v="3783"/>
    <x v="1"/>
    <x v="0"/>
    <x v="4406"/>
  </r>
  <r>
    <x v="1"/>
    <x v="1"/>
    <x v="0"/>
    <x v="12"/>
    <x v="5"/>
    <x v="16"/>
    <x v="2"/>
    <x v="1"/>
    <x v="10"/>
    <x v="12"/>
    <x v="1"/>
    <x v="2"/>
    <x v="12"/>
  </r>
  <r>
    <x v="1"/>
    <x v="1"/>
    <x v="0"/>
    <x v="12"/>
    <x v="5"/>
    <x v="16"/>
    <x v="2"/>
    <x v="0"/>
    <x v="3"/>
    <x v="3784"/>
    <x v="3"/>
    <x v="4"/>
    <x v="4407"/>
  </r>
  <r>
    <x v="1"/>
    <x v="1"/>
    <x v="0"/>
    <x v="12"/>
    <x v="5"/>
    <x v="16"/>
    <x v="2"/>
    <x v="1"/>
    <x v="10"/>
    <x v="559"/>
    <x v="0"/>
    <x v="2"/>
    <x v="572"/>
  </r>
  <r>
    <x v="1"/>
    <x v="1"/>
    <x v="0"/>
    <x v="4"/>
    <x v="4"/>
    <x v="5"/>
    <x v="1"/>
    <x v="2"/>
    <x v="11"/>
    <x v="1524"/>
    <x v="5"/>
    <x v="0"/>
    <x v="1615"/>
  </r>
  <r>
    <x v="1"/>
    <x v="1"/>
    <x v="0"/>
    <x v="4"/>
    <x v="4"/>
    <x v="5"/>
    <x v="1"/>
    <x v="1"/>
    <x v="6"/>
    <x v="966"/>
    <x v="1"/>
    <x v="0"/>
    <x v="4408"/>
  </r>
  <r>
    <x v="2"/>
    <x v="1"/>
    <x v="0"/>
    <x v="10"/>
    <x v="9"/>
    <x v="63"/>
    <x v="3"/>
    <x v="1"/>
    <x v="12"/>
    <x v="3785"/>
    <x v="3"/>
    <x v="2"/>
    <x v="4409"/>
  </r>
  <r>
    <x v="2"/>
    <x v="1"/>
    <x v="0"/>
    <x v="10"/>
    <x v="9"/>
    <x v="63"/>
    <x v="3"/>
    <x v="1"/>
    <x v="4"/>
    <x v="3786"/>
    <x v="4"/>
    <x v="2"/>
    <x v="4410"/>
  </r>
  <r>
    <x v="1"/>
    <x v="0"/>
    <x v="0"/>
    <x v="1"/>
    <x v="1"/>
    <x v="62"/>
    <x v="1"/>
    <x v="1"/>
    <x v="10"/>
    <x v="3787"/>
    <x v="1"/>
    <x v="0"/>
    <x v="4411"/>
  </r>
  <r>
    <x v="1"/>
    <x v="0"/>
    <x v="0"/>
    <x v="1"/>
    <x v="1"/>
    <x v="62"/>
    <x v="1"/>
    <x v="2"/>
    <x v="15"/>
    <x v="3788"/>
    <x v="5"/>
    <x v="2"/>
    <x v="3676"/>
  </r>
  <r>
    <x v="0"/>
    <x v="1"/>
    <x v="0"/>
    <x v="12"/>
    <x v="5"/>
    <x v="32"/>
    <x v="2"/>
    <x v="1"/>
    <x v="10"/>
    <x v="233"/>
    <x v="2"/>
    <x v="2"/>
    <x v="1430"/>
  </r>
  <r>
    <x v="0"/>
    <x v="1"/>
    <x v="0"/>
    <x v="12"/>
    <x v="5"/>
    <x v="32"/>
    <x v="2"/>
    <x v="1"/>
    <x v="13"/>
    <x v="3789"/>
    <x v="8"/>
    <x v="2"/>
    <x v="4412"/>
  </r>
  <r>
    <x v="0"/>
    <x v="1"/>
    <x v="0"/>
    <x v="12"/>
    <x v="5"/>
    <x v="32"/>
    <x v="2"/>
    <x v="1"/>
    <x v="10"/>
    <x v="559"/>
    <x v="0"/>
    <x v="2"/>
    <x v="4413"/>
  </r>
  <r>
    <x v="1"/>
    <x v="0"/>
    <x v="0"/>
    <x v="10"/>
    <x v="9"/>
    <x v="105"/>
    <x v="3"/>
    <x v="2"/>
    <x v="7"/>
    <x v="3790"/>
    <x v="1"/>
    <x v="10"/>
    <x v="4414"/>
  </r>
  <r>
    <x v="1"/>
    <x v="0"/>
    <x v="0"/>
    <x v="10"/>
    <x v="9"/>
    <x v="105"/>
    <x v="3"/>
    <x v="2"/>
    <x v="7"/>
    <x v="3791"/>
    <x v="9"/>
    <x v="10"/>
    <x v="4415"/>
  </r>
  <r>
    <x v="1"/>
    <x v="0"/>
    <x v="0"/>
    <x v="440"/>
    <x v="36"/>
    <x v="533"/>
    <x v="0"/>
    <x v="1"/>
    <x v="8"/>
    <x v="3792"/>
    <x v="6"/>
    <x v="0"/>
    <x v="4416"/>
  </r>
  <r>
    <x v="0"/>
    <x v="1"/>
    <x v="0"/>
    <x v="1"/>
    <x v="1"/>
    <x v="62"/>
    <x v="1"/>
    <x v="2"/>
    <x v="7"/>
    <x v="3793"/>
    <x v="1"/>
    <x v="2"/>
    <x v="4417"/>
  </r>
  <r>
    <x v="0"/>
    <x v="1"/>
    <x v="0"/>
    <x v="1"/>
    <x v="1"/>
    <x v="62"/>
    <x v="1"/>
    <x v="2"/>
    <x v="11"/>
    <x v="3794"/>
    <x v="1"/>
    <x v="0"/>
    <x v="4418"/>
  </r>
  <r>
    <x v="0"/>
    <x v="1"/>
    <x v="0"/>
    <x v="1"/>
    <x v="1"/>
    <x v="62"/>
    <x v="1"/>
    <x v="1"/>
    <x v="2"/>
    <x v="759"/>
    <x v="0"/>
    <x v="0"/>
    <x v="785"/>
  </r>
  <r>
    <x v="0"/>
    <x v="1"/>
    <x v="0"/>
    <x v="4"/>
    <x v="4"/>
    <x v="59"/>
    <x v="1"/>
    <x v="1"/>
    <x v="8"/>
    <x v="3532"/>
    <x v="1"/>
    <x v="2"/>
    <x v="4419"/>
  </r>
  <r>
    <x v="1"/>
    <x v="1"/>
    <x v="0"/>
    <x v="40"/>
    <x v="13"/>
    <x v="49"/>
    <x v="3"/>
    <x v="1"/>
    <x v="2"/>
    <x v="3795"/>
    <x v="5"/>
    <x v="0"/>
    <x v="4420"/>
  </r>
  <r>
    <x v="1"/>
    <x v="1"/>
    <x v="0"/>
    <x v="40"/>
    <x v="13"/>
    <x v="49"/>
    <x v="3"/>
    <x v="1"/>
    <x v="2"/>
    <x v="739"/>
    <x v="0"/>
    <x v="0"/>
    <x v="761"/>
  </r>
  <r>
    <x v="1"/>
    <x v="1"/>
    <x v="0"/>
    <x v="40"/>
    <x v="13"/>
    <x v="49"/>
    <x v="3"/>
    <x v="1"/>
    <x v="8"/>
    <x v="3796"/>
    <x v="3"/>
    <x v="0"/>
    <x v="4421"/>
  </r>
  <r>
    <x v="1"/>
    <x v="1"/>
    <x v="0"/>
    <x v="40"/>
    <x v="13"/>
    <x v="49"/>
    <x v="3"/>
    <x v="0"/>
    <x v="0"/>
    <x v="3797"/>
    <x v="5"/>
    <x v="0"/>
    <x v="4422"/>
  </r>
  <r>
    <x v="0"/>
    <x v="1"/>
    <x v="0"/>
    <x v="212"/>
    <x v="7"/>
    <x v="266"/>
    <x v="1"/>
    <x v="1"/>
    <x v="10"/>
    <x v="223"/>
    <x v="3"/>
    <x v="0"/>
    <x v="4423"/>
  </r>
  <r>
    <x v="3"/>
    <x v="1"/>
    <x v="0"/>
    <x v="8"/>
    <x v="1"/>
    <x v="94"/>
    <x v="1"/>
    <x v="0"/>
    <x v="5"/>
    <x v="1933"/>
    <x v="2"/>
    <x v="0"/>
    <x v="2085"/>
  </r>
  <r>
    <x v="1"/>
    <x v="1"/>
    <x v="0"/>
    <x v="1"/>
    <x v="1"/>
    <x v="25"/>
    <x v="1"/>
    <x v="1"/>
    <x v="9"/>
    <x v="3798"/>
    <x v="13"/>
    <x v="0"/>
    <x v="4424"/>
  </r>
  <r>
    <x v="1"/>
    <x v="1"/>
    <x v="0"/>
    <x v="152"/>
    <x v="24"/>
    <x v="402"/>
    <x v="3"/>
    <x v="1"/>
    <x v="8"/>
    <x v="3799"/>
    <x v="1"/>
    <x v="6"/>
    <x v="4425"/>
  </r>
  <r>
    <x v="1"/>
    <x v="0"/>
    <x v="0"/>
    <x v="1"/>
    <x v="1"/>
    <x v="25"/>
    <x v="1"/>
    <x v="0"/>
    <x v="0"/>
    <x v="3043"/>
    <x v="2"/>
    <x v="11"/>
    <x v="3430"/>
  </r>
  <r>
    <x v="2"/>
    <x v="0"/>
    <x v="0"/>
    <x v="4"/>
    <x v="4"/>
    <x v="5"/>
    <x v="1"/>
    <x v="2"/>
    <x v="11"/>
    <x v="2215"/>
    <x v="0"/>
    <x v="0"/>
    <x v="2404"/>
  </r>
  <r>
    <x v="2"/>
    <x v="0"/>
    <x v="0"/>
    <x v="4"/>
    <x v="4"/>
    <x v="5"/>
    <x v="1"/>
    <x v="2"/>
    <x v="11"/>
    <x v="3800"/>
    <x v="0"/>
    <x v="0"/>
    <x v="4426"/>
  </r>
  <r>
    <x v="1"/>
    <x v="1"/>
    <x v="0"/>
    <x v="20"/>
    <x v="15"/>
    <x v="23"/>
    <x v="3"/>
    <x v="1"/>
    <x v="8"/>
    <x v="1063"/>
    <x v="4"/>
    <x v="2"/>
    <x v="4427"/>
  </r>
  <r>
    <x v="1"/>
    <x v="1"/>
    <x v="0"/>
    <x v="20"/>
    <x v="15"/>
    <x v="23"/>
    <x v="3"/>
    <x v="1"/>
    <x v="8"/>
    <x v="3735"/>
    <x v="7"/>
    <x v="2"/>
    <x v="4428"/>
  </r>
  <r>
    <x v="1"/>
    <x v="0"/>
    <x v="0"/>
    <x v="1"/>
    <x v="1"/>
    <x v="62"/>
    <x v="1"/>
    <x v="2"/>
    <x v="7"/>
    <x v="563"/>
    <x v="2"/>
    <x v="2"/>
    <x v="576"/>
  </r>
  <r>
    <x v="1"/>
    <x v="0"/>
    <x v="0"/>
    <x v="1"/>
    <x v="1"/>
    <x v="62"/>
    <x v="1"/>
    <x v="2"/>
    <x v="11"/>
    <x v="341"/>
    <x v="7"/>
    <x v="0"/>
    <x v="2865"/>
  </r>
  <r>
    <x v="1"/>
    <x v="0"/>
    <x v="0"/>
    <x v="1"/>
    <x v="1"/>
    <x v="62"/>
    <x v="1"/>
    <x v="1"/>
    <x v="13"/>
    <x v="1381"/>
    <x v="1"/>
    <x v="0"/>
    <x v="1449"/>
  </r>
  <r>
    <x v="1"/>
    <x v="1"/>
    <x v="0"/>
    <x v="8"/>
    <x v="1"/>
    <x v="9"/>
    <x v="1"/>
    <x v="1"/>
    <x v="10"/>
    <x v="1177"/>
    <x v="4"/>
    <x v="0"/>
    <x v="4429"/>
  </r>
  <r>
    <x v="1"/>
    <x v="1"/>
    <x v="0"/>
    <x v="8"/>
    <x v="1"/>
    <x v="9"/>
    <x v="1"/>
    <x v="1"/>
    <x v="8"/>
    <x v="3801"/>
    <x v="7"/>
    <x v="2"/>
    <x v="4430"/>
  </r>
  <r>
    <x v="1"/>
    <x v="1"/>
    <x v="0"/>
    <x v="8"/>
    <x v="1"/>
    <x v="9"/>
    <x v="1"/>
    <x v="1"/>
    <x v="8"/>
    <x v="3377"/>
    <x v="1"/>
    <x v="2"/>
    <x v="3863"/>
  </r>
  <r>
    <x v="1"/>
    <x v="1"/>
    <x v="0"/>
    <x v="8"/>
    <x v="1"/>
    <x v="9"/>
    <x v="1"/>
    <x v="1"/>
    <x v="4"/>
    <x v="3802"/>
    <x v="7"/>
    <x v="0"/>
    <x v="4431"/>
  </r>
  <r>
    <x v="1"/>
    <x v="0"/>
    <x v="0"/>
    <x v="441"/>
    <x v="27"/>
    <x v="534"/>
    <x v="1"/>
    <x v="1"/>
    <x v="8"/>
    <x v="1942"/>
    <x v="3"/>
    <x v="2"/>
    <x v="2844"/>
  </r>
  <r>
    <x v="1"/>
    <x v="0"/>
    <x v="0"/>
    <x v="441"/>
    <x v="27"/>
    <x v="534"/>
    <x v="1"/>
    <x v="2"/>
    <x v="11"/>
    <x v="3803"/>
    <x v="1"/>
    <x v="0"/>
    <x v="4432"/>
  </r>
  <r>
    <x v="2"/>
    <x v="0"/>
    <x v="0"/>
    <x v="391"/>
    <x v="41"/>
    <x v="476"/>
    <x v="2"/>
    <x v="2"/>
    <x v="7"/>
    <x v="3804"/>
    <x v="2"/>
    <x v="0"/>
    <x v="4433"/>
  </r>
  <r>
    <x v="1"/>
    <x v="0"/>
    <x v="0"/>
    <x v="22"/>
    <x v="10"/>
    <x v="155"/>
    <x v="2"/>
    <x v="1"/>
    <x v="9"/>
    <x v="3805"/>
    <x v="5"/>
    <x v="3"/>
    <x v="4434"/>
  </r>
  <r>
    <x v="1"/>
    <x v="0"/>
    <x v="0"/>
    <x v="22"/>
    <x v="10"/>
    <x v="155"/>
    <x v="2"/>
    <x v="1"/>
    <x v="10"/>
    <x v="557"/>
    <x v="4"/>
    <x v="2"/>
    <x v="570"/>
  </r>
  <r>
    <x v="1"/>
    <x v="0"/>
    <x v="0"/>
    <x v="22"/>
    <x v="10"/>
    <x v="155"/>
    <x v="2"/>
    <x v="2"/>
    <x v="7"/>
    <x v="3806"/>
    <x v="0"/>
    <x v="2"/>
    <x v="4435"/>
  </r>
  <r>
    <x v="0"/>
    <x v="1"/>
    <x v="0"/>
    <x v="155"/>
    <x v="8"/>
    <x v="198"/>
    <x v="2"/>
    <x v="1"/>
    <x v="8"/>
    <x v="2544"/>
    <x v="0"/>
    <x v="0"/>
    <x v="4436"/>
  </r>
  <r>
    <x v="2"/>
    <x v="0"/>
    <x v="0"/>
    <x v="12"/>
    <x v="5"/>
    <x v="16"/>
    <x v="2"/>
    <x v="1"/>
    <x v="10"/>
    <x v="1566"/>
    <x v="3"/>
    <x v="2"/>
    <x v="1663"/>
  </r>
  <r>
    <x v="2"/>
    <x v="0"/>
    <x v="0"/>
    <x v="12"/>
    <x v="5"/>
    <x v="16"/>
    <x v="2"/>
    <x v="2"/>
    <x v="7"/>
    <x v="3807"/>
    <x v="0"/>
    <x v="2"/>
    <x v="4437"/>
  </r>
  <r>
    <x v="0"/>
    <x v="0"/>
    <x v="0"/>
    <x v="10"/>
    <x v="9"/>
    <x v="63"/>
    <x v="3"/>
    <x v="2"/>
    <x v="7"/>
    <x v="798"/>
    <x v="1"/>
    <x v="10"/>
    <x v="4438"/>
  </r>
  <r>
    <x v="0"/>
    <x v="0"/>
    <x v="0"/>
    <x v="10"/>
    <x v="9"/>
    <x v="63"/>
    <x v="3"/>
    <x v="2"/>
    <x v="11"/>
    <x v="236"/>
    <x v="0"/>
    <x v="2"/>
    <x v="4439"/>
  </r>
  <r>
    <x v="1"/>
    <x v="0"/>
    <x v="0"/>
    <x v="1"/>
    <x v="1"/>
    <x v="62"/>
    <x v="1"/>
    <x v="1"/>
    <x v="8"/>
    <x v="1494"/>
    <x v="1"/>
    <x v="2"/>
    <x v="4440"/>
  </r>
  <r>
    <x v="0"/>
    <x v="1"/>
    <x v="0"/>
    <x v="102"/>
    <x v="0"/>
    <x v="126"/>
    <x v="0"/>
    <x v="1"/>
    <x v="10"/>
    <x v="1579"/>
    <x v="2"/>
    <x v="0"/>
    <x v="1678"/>
  </r>
  <r>
    <x v="1"/>
    <x v="0"/>
    <x v="0"/>
    <x v="416"/>
    <x v="29"/>
    <x v="504"/>
    <x v="3"/>
    <x v="1"/>
    <x v="6"/>
    <x v="2799"/>
    <x v="0"/>
    <x v="0"/>
    <x v="3129"/>
  </r>
  <r>
    <x v="2"/>
    <x v="0"/>
    <x v="0"/>
    <x v="1"/>
    <x v="1"/>
    <x v="62"/>
    <x v="1"/>
    <x v="2"/>
    <x v="11"/>
    <x v="3808"/>
    <x v="2"/>
    <x v="0"/>
    <x v="4441"/>
  </r>
  <r>
    <x v="2"/>
    <x v="0"/>
    <x v="0"/>
    <x v="1"/>
    <x v="1"/>
    <x v="62"/>
    <x v="1"/>
    <x v="0"/>
    <x v="5"/>
    <x v="3809"/>
    <x v="5"/>
    <x v="0"/>
    <x v="4442"/>
  </r>
  <r>
    <x v="3"/>
    <x v="2"/>
    <x v="0"/>
    <x v="1"/>
    <x v="1"/>
    <x v="1"/>
    <x v="1"/>
    <x v="0"/>
    <x v="0"/>
    <x v="3810"/>
    <x v="2"/>
    <x v="11"/>
    <x v="4443"/>
  </r>
  <r>
    <x v="2"/>
    <x v="2"/>
    <x v="0"/>
    <x v="8"/>
    <x v="1"/>
    <x v="34"/>
    <x v="1"/>
    <x v="1"/>
    <x v="4"/>
    <x v="2028"/>
    <x v="1"/>
    <x v="0"/>
    <x v="2191"/>
  </r>
  <r>
    <x v="2"/>
    <x v="0"/>
    <x v="0"/>
    <x v="84"/>
    <x v="2"/>
    <x v="104"/>
    <x v="0"/>
    <x v="0"/>
    <x v="5"/>
    <x v="236"/>
    <x v="0"/>
    <x v="2"/>
    <x v="1004"/>
  </r>
  <r>
    <x v="1"/>
    <x v="2"/>
    <x v="0"/>
    <x v="80"/>
    <x v="24"/>
    <x v="345"/>
    <x v="3"/>
    <x v="1"/>
    <x v="9"/>
    <x v="224"/>
    <x v="0"/>
    <x v="2"/>
    <x v="4444"/>
  </r>
  <r>
    <x v="1"/>
    <x v="2"/>
    <x v="0"/>
    <x v="80"/>
    <x v="24"/>
    <x v="345"/>
    <x v="3"/>
    <x v="1"/>
    <x v="10"/>
    <x v="3811"/>
    <x v="7"/>
    <x v="2"/>
    <x v="4445"/>
  </r>
  <r>
    <x v="1"/>
    <x v="2"/>
    <x v="0"/>
    <x v="80"/>
    <x v="24"/>
    <x v="345"/>
    <x v="3"/>
    <x v="1"/>
    <x v="8"/>
    <x v="3812"/>
    <x v="4"/>
    <x v="6"/>
    <x v="4446"/>
  </r>
  <r>
    <x v="1"/>
    <x v="0"/>
    <x v="0"/>
    <x v="432"/>
    <x v="16"/>
    <x v="522"/>
    <x v="1"/>
    <x v="1"/>
    <x v="6"/>
    <x v="3813"/>
    <x v="4"/>
    <x v="2"/>
    <x v="4447"/>
  </r>
  <r>
    <x v="1"/>
    <x v="2"/>
    <x v="0"/>
    <x v="1"/>
    <x v="1"/>
    <x v="141"/>
    <x v="1"/>
    <x v="1"/>
    <x v="9"/>
    <x v="3814"/>
    <x v="2"/>
    <x v="0"/>
    <x v="4448"/>
  </r>
  <r>
    <x v="1"/>
    <x v="2"/>
    <x v="0"/>
    <x v="1"/>
    <x v="1"/>
    <x v="141"/>
    <x v="1"/>
    <x v="2"/>
    <x v="11"/>
    <x v="3815"/>
    <x v="1"/>
    <x v="0"/>
    <x v="4449"/>
  </r>
  <r>
    <x v="2"/>
    <x v="1"/>
    <x v="0"/>
    <x v="144"/>
    <x v="2"/>
    <x v="183"/>
    <x v="0"/>
    <x v="0"/>
    <x v="5"/>
    <x v="3816"/>
    <x v="0"/>
    <x v="2"/>
    <x v="4450"/>
  </r>
  <r>
    <x v="2"/>
    <x v="1"/>
    <x v="0"/>
    <x v="144"/>
    <x v="2"/>
    <x v="183"/>
    <x v="0"/>
    <x v="1"/>
    <x v="8"/>
    <x v="3817"/>
    <x v="2"/>
    <x v="6"/>
    <x v="4451"/>
  </r>
  <r>
    <x v="2"/>
    <x v="1"/>
    <x v="0"/>
    <x v="144"/>
    <x v="2"/>
    <x v="183"/>
    <x v="0"/>
    <x v="0"/>
    <x v="5"/>
    <x v="3818"/>
    <x v="1"/>
    <x v="2"/>
    <x v="4452"/>
  </r>
  <r>
    <x v="1"/>
    <x v="0"/>
    <x v="0"/>
    <x v="20"/>
    <x v="15"/>
    <x v="45"/>
    <x v="3"/>
    <x v="1"/>
    <x v="8"/>
    <x v="3819"/>
    <x v="0"/>
    <x v="2"/>
    <x v="4453"/>
  </r>
  <r>
    <x v="0"/>
    <x v="0"/>
    <x v="0"/>
    <x v="442"/>
    <x v="2"/>
    <x v="535"/>
    <x v="0"/>
    <x v="1"/>
    <x v="6"/>
    <x v="3820"/>
    <x v="7"/>
    <x v="2"/>
    <x v="4454"/>
  </r>
  <r>
    <x v="1"/>
    <x v="0"/>
    <x v="0"/>
    <x v="220"/>
    <x v="16"/>
    <x v="275"/>
    <x v="1"/>
    <x v="1"/>
    <x v="10"/>
    <x v="2850"/>
    <x v="0"/>
    <x v="2"/>
    <x v="4455"/>
  </r>
  <r>
    <x v="1"/>
    <x v="0"/>
    <x v="0"/>
    <x v="20"/>
    <x v="15"/>
    <x v="45"/>
    <x v="3"/>
    <x v="2"/>
    <x v="11"/>
    <x v="914"/>
    <x v="7"/>
    <x v="0"/>
    <x v="951"/>
  </r>
  <r>
    <x v="1"/>
    <x v="0"/>
    <x v="0"/>
    <x v="20"/>
    <x v="15"/>
    <x v="45"/>
    <x v="3"/>
    <x v="1"/>
    <x v="8"/>
    <x v="3821"/>
    <x v="11"/>
    <x v="2"/>
    <x v="4456"/>
  </r>
  <r>
    <x v="1"/>
    <x v="0"/>
    <x v="0"/>
    <x v="20"/>
    <x v="15"/>
    <x v="45"/>
    <x v="3"/>
    <x v="1"/>
    <x v="6"/>
    <x v="3822"/>
    <x v="1"/>
    <x v="0"/>
    <x v="4457"/>
  </r>
  <r>
    <x v="1"/>
    <x v="2"/>
    <x v="0"/>
    <x v="12"/>
    <x v="5"/>
    <x v="16"/>
    <x v="2"/>
    <x v="1"/>
    <x v="12"/>
    <x v="3823"/>
    <x v="7"/>
    <x v="2"/>
    <x v="4458"/>
  </r>
  <r>
    <x v="1"/>
    <x v="1"/>
    <x v="0"/>
    <x v="20"/>
    <x v="15"/>
    <x v="45"/>
    <x v="3"/>
    <x v="2"/>
    <x v="7"/>
    <x v="3824"/>
    <x v="5"/>
    <x v="0"/>
    <x v="4459"/>
  </r>
  <r>
    <x v="1"/>
    <x v="1"/>
    <x v="0"/>
    <x v="20"/>
    <x v="15"/>
    <x v="45"/>
    <x v="3"/>
    <x v="2"/>
    <x v="11"/>
    <x v="2857"/>
    <x v="2"/>
    <x v="0"/>
    <x v="4460"/>
  </r>
  <r>
    <x v="1"/>
    <x v="2"/>
    <x v="0"/>
    <x v="250"/>
    <x v="41"/>
    <x v="309"/>
    <x v="2"/>
    <x v="1"/>
    <x v="14"/>
    <x v="3825"/>
    <x v="1"/>
    <x v="0"/>
    <x v="4461"/>
  </r>
  <r>
    <x v="1"/>
    <x v="2"/>
    <x v="0"/>
    <x v="250"/>
    <x v="41"/>
    <x v="309"/>
    <x v="2"/>
    <x v="2"/>
    <x v="11"/>
    <x v="3826"/>
    <x v="2"/>
    <x v="0"/>
    <x v="4462"/>
  </r>
  <r>
    <x v="1"/>
    <x v="2"/>
    <x v="0"/>
    <x v="250"/>
    <x v="41"/>
    <x v="309"/>
    <x v="2"/>
    <x v="1"/>
    <x v="8"/>
    <x v="3827"/>
    <x v="0"/>
    <x v="0"/>
    <x v="4463"/>
  </r>
  <r>
    <x v="1"/>
    <x v="2"/>
    <x v="0"/>
    <x v="250"/>
    <x v="41"/>
    <x v="309"/>
    <x v="2"/>
    <x v="0"/>
    <x v="5"/>
    <x v="1090"/>
    <x v="0"/>
    <x v="0"/>
    <x v="4464"/>
  </r>
  <r>
    <x v="1"/>
    <x v="2"/>
    <x v="0"/>
    <x v="306"/>
    <x v="33"/>
    <x v="383"/>
    <x v="1"/>
    <x v="1"/>
    <x v="14"/>
    <x v="3828"/>
    <x v="2"/>
    <x v="0"/>
    <x v="4465"/>
  </r>
  <r>
    <x v="1"/>
    <x v="1"/>
    <x v="0"/>
    <x v="179"/>
    <x v="10"/>
    <x v="228"/>
    <x v="2"/>
    <x v="1"/>
    <x v="10"/>
    <x v="3829"/>
    <x v="5"/>
    <x v="2"/>
    <x v="4466"/>
  </r>
  <r>
    <x v="1"/>
    <x v="1"/>
    <x v="0"/>
    <x v="10"/>
    <x v="9"/>
    <x v="105"/>
    <x v="3"/>
    <x v="1"/>
    <x v="4"/>
    <x v="3830"/>
    <x v="7"/>
    <x v="2"/>
    <x v="4467"/>
  </r>
  <r>
    <x v="1"/>
    <x v="1"/>
    <x v="0"/>
    <x v="10"/>
    <x v="9"/>
    <x v="105"/>
    <x v="3"/>
    <x v="1"/>
    <x v="6"/>
    <x v="1297"/>
    <x v="0"/>
    <x v="2"/>
    <x v="4468"/>
  </r>
  <r>
    <x v="1"/>
    <x v="0"/>
    <x v="0"/>
    <x v="156"/>
    <x v="4"/>
    <x v="199"/>
    <x v="1"/>
    <x v="1"/>
    <x v="13"/>
    <x v="3831"/>
    <x v="2"/>
    <x v="0"/>
    <x v="4469"/>
  </r>
  <r>
    <x v="1"/>
    <x v="0"/>
    <x v="0"/>
    <x v="156"/>
    <x v="4"/>
    <x v="199"/>
    <x v="1"/>
    <x v="0"/>
    <x v="5"/>
    <x v="3658"/>
    <x v="0"/>
    <x v="0"/>
    <x v="4470"/>
  </r>
  <r>
    <x v="0"/>
    <x v="0"/>
    <x v="0"/>
    <x v="8"/>
    <x v="1"/>
    <x v="34"/>
    <x v="1"/>
    <x v="1"/>
    <x v="8"/>
    <x v="3832"/>
    <x v="5"/>
    <x v="2"/>
    <x v="2137"/>
  </r>
  <r>
    <x v="0"/>
    <x v="0"/>
    <x v="0"/>
    <x v="8"/>
    <x v="1"/>
    <x v="34"/>
    <x v="1"/>
    <x v="0"/>
    <x v="3"/>
    <x v="3833"/>
    <x v="8"/>
    <x v="2"/>
    <x v="4471"/>
  </r>
  <r>
    <x v="1"/>
    <x v="1"/>
    <x v="0"/>
    <x v="153"/>
    <x v="3"/>
    <x v="196"/>
    <x v="0"/>
    <x v="1"/>
    <x v="4"/>
    <x v="3834"/>
    <x v="7"/>
    <x v="2"/>
    <x v="4472"/>
  </r>
  <r>
    <x v="1"/>
    <x v="0"/>
    <x v="0"/>
    <x v="1"/>
    <x v="1"/>
    <x v="3"/>
    <x v="1"/>
    <x v="0"/>
    <x v="5"/>
    <x v="354"/>
    <x v="1"/>
    <x v="0"/>
    <x v="2739"/>
  </r>
  <r>
    <x v="2"/>
    <x v="0"/>
    <x v="0"/>
    <x v="48"/>
    <x v="16"/>
    <x v="57"/>
    <x v="1"/>
    <x v="1"/>
    <x v="8"/>
    <x v="3773"/>
    <x v="12"/>
    <x v="6"/>
    <x v="4473"/>
  </r>
  <r>
    <x v="2"/>
    <x v="0"/>
    <x v="0"/>
    <x v="48"/>
    <x v="16"/>
    <x v="57"/>
    <x v="1"/>
    <x v="1"/>
    <x v="10"/>
    <x v="3835"/>
    <x v="4"/>
    <x v="2"/>
    <x v="4474"/>
  </r>
  <r>
    <x v="2"/>
    <x v="0"/>
    <x v="0"/>
    <x v="48"/>
    <x v="16"/>
    <x v="57"/>
    <x v="1"/>
    <x v="1"/>
    <x v="12"/>
    <x v="3836"/>
    <x v="2"/>
    <x v="2"/>
    <x v="2909"/>
  </r>
  <r>
    <x v="2"/>
    <x v="0"/>
    <x v="0"/>
    <x v="48"/>
    <x v="16"/>
    <x v="57"/>
    <x v="1"/>
    <x v="0"/>
    <x v="0"/>
    <x v="3837"/>
    <x v="2"/>
    <x v="6"/>
    <x v="4475"/>
  </r>
  <r>
    <x v="0"/>
    <x v="0"/>
    <x v="0"/>
    <x v="12"/>
    <x v="5"/>
    <x v="14"/>
    <x v="2"/>
    <x v="1"/>
    <x v="10"/>
    <x v="3838"/>
    <x v="1"/>
    <x v="2"/>
    <x v="4476"/>
  </r>
  <r>
    <x v="1"/>
    <x v="0"/>
    <x v="0"/>
    <x v="8"/>
    <x v="1"/>
    <x v="9"/>
    <x v="1"/>
    <x v="0"/>
    <x v="1"/>
    <x v="1888"/>
    <x v="1"/>
    <x v="2"/>
    <x v="2034"/>
  </r>
  <r>
    <x v="2"/>
    <x v="2"/>
    <x v="0"/>
    <x v="70"/>
    <x v="1"/>
    <x v="188"/>
    <x v="1"/>
    <x v="0"/>
    <x v="1"/>
    <x v="2239"/>
    <x v="1"/>
    <x v="2"/>
    <x v="2431"/>
  </r>
  <r>
    <x v="2"/>
    <x v="2"/>
    <x v="0"/>
    <x v="70"/>
    <x v="1"/>
    <x v="188"/>
    <x v="1"/>
    <x v="1"/>
    <x v="10"/>
    <x v="537"/>
    <x v="1"/>
    <x v="0"/>
    <x v="551"/>
  </r>
  <r>
    <x v="1"/>
    <x v="0"/>
    <x v="0"/>
    <x v="57"/>
    <x v="24"/>
    <x v="72"/>
    <x v="3"/>
    <x v="1"/>
    <x v="9"/>
    <x v="1832"/>
    <x v="2"/>
    <x v="2"/>
    <x v="4477"/>
  </r>
  <r>
    <x v="1"/>
    <x v="0"/>
    <x v="0"/>
    <x v="117"/>
    <x v="22"/>
    <x v="147"/>
    <x v="1"/>
    <x v="0"/>
    <x v="5"/>
    <x v="518"/>
    <x v="2"/>
    <x v="2"/>
    <x v="4478"/>
  </r>
  <r>
    <x v="1"/>
    <x v="0"/>
    <x v="0"/>
    <x v="117"/>
    <x v="22"/>
    <x v="147"/>
    <x v="1"/>
    <x v="1"/>
    <x v="4"/>
    <x v="1592"/>
    <x v="0"/>
    <x v="2"/>
    <x v="1692"/>
  </r>
  <r>
    <x v="1"/>
    <x v="0"/>
    <x v="0"/>
    <x v="117"/>
    <x v="22"/>
    <x v="147"/>
    <x v="1"/>
    <x v="0"/>
    <x v="0"/>
    <x v="3839"/>
    <x v="3"/>
    <x v="6"/>
    <x v="4479"/>
  </r>
  <r>
    <x v="3"/>
    <x v="1"/>
    <x v="0"/>
    <x v="9"/>
    <x v="8"/>
    <x v="10"/>
    <x v="2"/>
    <x v="1"/>
    <x v="4"/>
    <x v="3840"/>
    <x v="0"/>
    <x v="0"/>
    <x v="4480"/>
  </r>
  <r>
    <x v="2"/>
    <x v="2"/>
    <x v="0"/>
    <x v="349"/>
    <x v="11"/>
    <x v="431"/>
    <x v="2"/>
    <x v="1"/>
    <x v="2"/>
    <x v="1821"/>
    <x v="1"/>
    <x v="0"/>
    <x v="1962"/>
  </r>
  <r>
    <x v="2"/>
    <x v="2"/>
    <x v="0"/>
    <x v="349"/>
    <x v="11"/>
    <x v="431"/>
    <x v="2"/>
    <x v="1"/>
    <x v="4"/>
    <x v="3841"/>
    <x v="2"/>
    <x v="0"/>
    <x v="4481"/>
  </r>
  <r>
    <x v="2"/>
    <x v="2"/>
    <x v="0"/>
    <x v="349"/>
    <x v="11"/>
    <x v="431"/>
    <x v="2"/>
    <x v="1"/>
    <x v="10"/>
    <x v="1444"/>
    <x v="1"/>
    <x v="0"/>
    <x v="1526"/>
  </r>
  <r>
    <x v="1"/>
    <x v="0"/>
    <x v="0"/>
    <x v="46"/>
    <x v="13"/>
    <x v="284"/>
    <x v="3"/>
    <x v="1"/>
    <x v="8"/>
    <x v="3146"/>
    <x v="1"/>
    <x v="0"/>
    <x v="4482"/>
  </r>
  <r>
    <x v="1"/>
    <x v="1"/>
    <x v="0"/>
    <x v="100"/>
    <x v="2"/>
    <x v="123"/>
    <x v="0"/>
    <x v="1"/>
    <x v="8"/>
    <x v="3842"/>
    <x v="7"/>
    <x v="6"/>
    <x v="4483"/>
  </r>
  <r>
    <x v="1"/>
    <x v="1"/>
    <x v="0"/>
    <x v="70"/>
    <x v="1"/>
    <x v="188"/>
    <x v="1"/>
    <x v="2"/>
    <x v="7"/>
    <x v="3843"/>
    <x v="7"/>
    <x v="2"/>
    <x v="4484"/>
  </r>
  <r>
    <x v="1"/>
    <x v="1"/>
    <x v="0"/>
    <x v="70"/>
    <x v="1"/>
    <x v="188"/>
    <x v="1"/>
    <x v="2"/>
    <x v="11"/>
    <x v="3844"/>
    <x v="0"/>
    <x v="0"/>
    <x v="4485"/>
  </r>
  <r>
    <x v="1"/>
    <x v="1"/>
    <x v="0"/>
    <x v="70"/>
    <x v="1"/>
    <x v="188"/>
    <x v="1"/>
    <x v="2"/>
    <x v="11"/>
    <x v="3612"/>
    <x v="4"/>
    <x v="0"/>
    <x v="4486"/>
  </r>
  <r>
    <x v="1"/>
    <x v="1"/>
    <x v="0"/>
    <x v="70"/>
    <x v="1"/>
    <x v="188"/>
    <x v="1"/>
    <x v="1"/>
    <x v="4"/>
    <x v="1374"/>
    <x v="0"/>
    <x v="0"/>
    <x v="4487"/>
  </r>
  <r>
    <x v="1"/>
    <x v="0"/>
    <x v="0"/>
    <x v="100"/>
    <x v="2"/>
    <x v="229"/>
    <x v="0"/>
    <x v="0"/>
    <x v="1"/>
    <x v="3344"/>
    <x v="4"/>
    <x v="2"/>
    <x v="4488"/>
  </r>
  <r>
    <x v="1"/>
    <x v="0"/>
    <x v="0"/>
    <x v="100"/>
    <x v="2"/>
    <x v="327"/>
    <x v="0"/>
    <x v="1"/>
    <x v="12"/>
    <x v="2953"/>
    <x v="1"/>
    <x v="2"/>
    <x v="3315"/>
  </r>
  <r>
    <x v="1"/>
    <x v="2"/>
    <x v="0"/>
    <x v="52"/>
    <x v="5"/>
    <x v="65"/>
    <x v="2"/>
    <x v="1"/>
    <x v="8"/>
    <x v="3183"/>
    <x v="4"/>
    <x v="3"/>
    <x v="4489"/>
  </r>
  <r>
    <x v="0"/>
    <x v="1"/>
    <x v="0"/>
    <x v="108"/>
    <x v="2"/>
    <x v="133"/>
    <x v="0"/>
    <x v="2"/>
    <x v="7"/>
    <x v="112"/>
    <x v="1"/>
    <x v="2"/>
    <x v="3646"/>
  </r>
  <r>
    <x v="0"/>
    <x v="1"/>
    <x v="0"/>
    <x v="108"/>
    <x v="2"/>
    <x v="133"/>
    <x v="0"/>
    <x v="1"/>
    <x v="2"/>
    <x v="301"/>
    <x v="1"/>
    <x v="2"/>
    <x v="308"/>
  </r>
  <r>
    <x v="0"/>
    <x v="1"/>
    <x v="0"/>
    <x v="108"/>
    <x v="2"/>
    <x v="133"/>
    <x v="0"/>
    <x v="1"/>
    <x v="9"/>
    <x v="3160"/>
    <x v="1"/>
    <x v="2"/>
    <x v="4490"/>
  </r>
  <r>
    <x v="0"/>
    <x v="1"/>
    <x v="0"/>
    <x v="108"/>
    <x v="2"/>
    <x v="133"/>
    <x v="0"/>
    <x v="0"/>
    <x v="1"/>
    <x v="286"/>
    <x v="1"/>
    <x v="2"/>
    <x v="4491"/>
  </r>
  <r>
    <x v="2"/>
    <x v="0"/>
    <x v="0"/>
    <x v="12"/>
    <x v="5"/>
    <x v="32"/>
    <x v="2"/>
    <x v="1"/>
    <x v="4"/>
    <x v="1318"/>
    <x v="0"/>
    <x v="2"/>
    <x v="4492"/>
  </r>
  <r>
    <x v="3"/>
    <x v="2"/>
    <x v="0"/>
    <x v="8"/>
    <x v="1"/>
    <x v="34"/>
    <x v="1"/>
    <x v="1"/>
    <x v="14"/>
    <x v="348"/>
    <x v="0"/>
    <x v="0"/>
    <x v="359"/>
  </r>
  <r>
    <x v="3"/>
    <x v="2"/>
    <x v="0"/>
    <x v="8"/>
    <x v="1"/>
    <x v="34"/>
    <x v="1"/>
    <x v="1"/>
    <x v="2"/>
    <x v="1399"/>
    <x v="4"/>
    <x v="0"/>
    <x v="1475"/>
  </r>
  <r>
    <x v="3"/>
    <x v="2"/>
    <x v="0"/>
    <x v="8"/>
    <x v="1"/>
    <x v="34"/>
    <x v="1"/>
    <x v="0"/>
    <x v="0"/>
    <x v="1504"/>
    <x v="4"/>
    <x v="11"/>
    <x v="1594"/>
  </r>
  <r>
    <x v="1"/>
    <x v="1"/>
    <x v="0"/>
    <x v="10"/>
    <x v="9"/>
    <x v="11"/>
    <x v="3"/>
    <x v="1"/>
    <x v="8"/>
    <x v="2976"/>
    <x v="4"/>
    <x v="6"/>
    <x v="3347"/>
  </r>
  <r>
    <x v="1"/>
    <x v="0"/>
    <x v="0"/>
    <x v="292"/>
    <x v="24"/>
    <x v="367"/>
    <x v="3"/>
    <x v="2"/>
    <x v="11"/>
    <x v="3201"/>
    <x v="0"/>
    <x v="2"/>
    <x v="4493"/>
  </r>
  <r>
    <x v="0"/>
    <x v="0"/>
    <x v="0"/>
    <x v="20"/>
    <x v="15"/>
    <x v="23"/>
    <x v="3"/>
    <x v="1"/>
    <x v="6"/>
    <x v="2578"/>
    <x v="0"/>
    <x v="0"/>
    <x v="2860"/>
  </r>
  <r>
    <x v="0"/>
    <x v="0"/>
    <x v="0"/>
    <x v="20"/>
    <x v="15"/>
    <x v="23"/>
    <x v="3"/>
    <x v="1"/>
    <x v="2"/>
    <x v="1484"/>
    <x v="1"/>
    <x v="0"/>
    <x v="1569"/>
  </r>
  <r>
    <x v="0"/>
    <x v="0"/>
    <x v="0"/>
    <x v="20"/>
    <x v="15"/>
    <x v="23"/>
    <x v="3"/>
    <x v="2"/>
    <x v="11"/>
    <x v="362"/>
    <x v="0"/>
    <x v="0"/>
    <x v="374"/>
  </r>
  <r>
    <x v="0"/>
    <x v="0"/>
    <x v="0"/>
    <x v="20"/>
    <x v="15"/>
    <x v="23"/>
    <x v="3"/>
    <x v="0"/>
    <x v="1"/>
    <x v="3845"/>
    <x v="5"/>
    <x v="9"/>
    <x v="4494"/>
  </r>
  <r>
    <x v="0"/>
    <x v="0"/>
    <x v="0"/>
    <x v="20"/>
    <x v="15"/>
    <x v="23"/>
    <x v="3"/>
    <x v="1"/>
    <x v="10"/>
    <x v="2431"/>
    <x v="0"/>
    <x v="0"/>
    <x v="4495"/>
  </r>
  <r>
    <x v="1"/>
    <x v="1"/>
    <x v="0"/>
    <x v="10"/>
    <x v="9"/>
    <x v="11"/>
    <x v="3"/>
    <x v="0"/>
    <x v="5"/>
    <x v="3846"/>
    <x v="7"/>
    <x v="2"/>
    <x v="4496"/>
  </r>
  <r>
    <x v="1"/>
    <x v="1"/>
    <x v="0"/>
    <x v="10"/>
    <x v="9"/>
    <x v="11"/>
    <x v="3"/>
    <x v="1"/>
    <x v="9"/>
    <x v="3847"/>
    <x v="1"/>
    <x v="2"/>
    <x v="4497"/>
  </r>
  <r>
    <x v="1"/>
    <x v="1"/>
    <x v="0"/>
    <x v="10"/>
    <x v="9"/>
    <x v="11"/>
    <x v="3"/>
    <x v="1"/>
    <x v="12"/>
    <x v="3096"/>
    <x v="1"/>
    <x v="2"/>
    <x v="4498"/>
  </r>
  <r>
    <x v="1"/>
    <x v="1"/>
    <x v="0"/>
    <x v="10"/>
    <x v="9"/>
    <x v="11"/>
    <x v="3"/>
    <x v="2"/>
    <x v="7"/>
    <x v="3848"/>
    <x v="4"/>
    <x v="10"/>
    <x v="4499"/>
  </r>
  <r>
    <x v="3"/>
    <x v="0"/>
    <x v="0"/>
    <x v="1"/>
    <x v="1"/>
    <x v="1"/>
    <x v="1"/>
    <x v="1"/>
    <x v="10"/>
    <x v="1156"/>
    <x v="0"/>
    <x v="0"/>
    <x v="3938"/>
  </r>
  <r>
    <x v="1"/>
    <x v="0"/>
    <x v="0"/>
    <x v="214"/>
    <x v="32"/>
    <x v="268"/>
    <x v="0"/>
    <x v="1"/>
    <x v="12"/>
    <x v="1411"/>
    <x v="4"/>
    <x v="0"/>
    <x v="4500"/>
  </r>
  <r>
    <x v="1"/>
    <x v="0"/>
    <x v="0"/>
    <x v="8"/>
    <x v="1"/>
    <x v="34"/>
    <x v="1"/>
    <x v="0"/>
    <x v="5"/>
    <x v="1213"/>
    <x v="2"/>
    <x v="0"/>
    <x v="1263"/>
  </r>
  <r>
    <x v="1"/>
    <x v="0"/>
    <x v="0"/>
    <x v="22"/>
    <x v="10"/>
    <x v="155"/>
    <x v="2"/>
    <x v="1"/>
    <x v="10"/>
    <x v="3849"/>
    <x v="0"/>
    <x v="2"/>
    <x v="4501"/>
  </r>
  <r>
    <x v="1"/>
    <x v="0"/>
    <x v="0"/>
    <x v="22"/>
    <x v="10"/>
    <x v="155"/>
    <x v="2"/>
    <x v="2"/>
    <x v="7"/>
    <x v="1731"/>
    <x v="0"/>
    <x v="2"/>
    <x v="4502"/>
  </r>
  <r>
    <x v="1"/>
    <x v="0"/>
    <x v="0"/>
    <x v="261"/>
    <x v="21"/>
    <x v="324"/>
    <x v="1"/>
    <x v="1"/>
    <x v="10"/>
    <x v="2668"/>
    <x v="4"/>
    <x v="2"/>
    <x v="2970"/>
  </r>
  <r>
    <x v="1"/>
    <x v="0"/>
    <x v="0"/>
    <x v="261"/>
    <x v="21"/>
    <x v="324"/>
    <x v="1"/>
    <x v="1"/>
    <x v="10"/>
    <x v="3850"/>
    <x v="1"/>
    <x v="2"/>
    <x v="4503"/>
  </r>
  <r>
    <x v="2"/>
    <x v="0"/>
    <x v="0"/>
    <x v="20"/>
    <x v="15"/>
    <x v="29"/>
    <x v="3"/>
    <x v="2"/>
    <x v="7"/>
    <x v="758"/>
    <x v="1"/>
    <x v="0"/>
    <x v="4504"/>
  </r>
  <r>
    <x v="2"/>
    <x v="0"/>
    <x v="0"/>
    <x v="20"/>
    <x v="15"/>
    <x v="29"/>
    <x v="3"/>
    <x v="1"/>
    <x v="9"/>
    <x v="1953"/>
    <x v="0"/>
    <x v="0"/>
    <x v="2107"/>
  </r>
  <r>
    <x v="2"/>
    <x v="0"/>
    <x v="0"/>
    <x v="20"/>
    <x v="15"/>
    <x v="29"/>
    <x v="3"/>
    <x v="2"/>
    <x v="7"/>
    <x v="3565"/>
    <x v="1"/>
    <x v="0"/>
    <x v="4114"/>
  </r>
  <r>
    <x v="0"/>
    <x v="1"/>
    <x v="0"/>
    <x v="114"/>
    <x v="19"/>
    <x v="363"/>
    <x v="0"/>
    <x v="2"/>
    <x v="11"/>
    <x v="3851"/>
    <x v="4"/>
    <x v="0"/>
    <x v="4505"/>
  </r>
  <r>
    <x v="1"/>
    <x v="1"/>
    <x v="0"/>
    <x v="10"/>
    <x v="9"/>
    <x v="63"/>
    <x v="3"/>
    <x v="0"/>
    <x v="1"/>
    <x v="3612"/>
    <x v="12"/>
    <x v="4"/>
    <x v="4506"/>
  </r>
  <r>
    <x v="1"/>
    <x v="1"/>
    <x v="0"/>
    <x v="10"/>
    <x v="9"/>
    <x v="63"/>
    <x v="3"/>
    <x v="0"/>
    <x v="5"/>
    <x v="3852"/>
    <x v="0"/>
    <x v="2"/>
    <x v="4507"/>
  </r>
  <r>
    <x v="1"/>
    <x v="1"/>
    <x v="0"/>
    <x v="10"/>
    <x v="9"/>
    <x v="63"/>
    <x v="3"/>
    <x v="1"/>
    <x v="6"/>
    <x v="2513"/>
    <x v="1"/>
    <x v="2"/>
    <x v="4508"/>
  </r>
  <r>
    <x v="1"/>
    <x v="1"/>
    <x v="0"/>
    <x v="10"/>
    <x v="9"/>
    <x v="63"/>
    <x v="3"/>
    <x v="1"/>
    <x v="10"/>
    <x v="100"/>
    <x v="2"/>
    <x v="2"/>
    <x v="4509"/>
  </r>
  <r>
    <x v="1"/>
    <x v="1"/>
    <x v="0"/>
    <x v="10"/>
    <x v="9"/>
    <x v="63"/>
    <x v="3"/>
    <x v="2"/>
    <x v="11"/>
    <x v="1294"/>
    <x v="4"/>
    <x v="2"/>
    <x v="579"/>
  </r>
  <r>
    <x v="2"/>
    <x v="0"/>
    <x v="0"/>
    <x v="68"/>
    <x v="1"/>
    <x v="86"/>
    <x v="1"/>
    <x v="1"/>
    <x v="8"/>
    <x v="3853"/>
    <x v="5"/>
    <x v="2"/>
    <x v="4510"/>
  </r>
  <r>
    <x v="2"/>
    <x v="0"/>
    <x v="0"/>
    <x v="68"/>
    <x v="1"/>
    <x v="86"/>
    <x v="1"/>
    <x v="1"/>
    <x v="9"/>
    <x v="2218"/>
    <x v="4"/>
    <x v="0"/>
    <x v="4511"/>
  </r>
  <r>
    <x v="2"/>
    <x v="2"/>
    <x v="0"/>
    <x v="85"/>
    <x v="1"/>
    <x v="106"/>
    <x v="1"/>
    <x v="1"/>
    <x v="10"/>
    <x v="3854"/>
    <x v="13"/>
    <x v="0"/>
    <x v="4512"/>
  </r>
  <r>
    <x v="1"/>
    <x v="1"/>
    <x v="0"/>
    <x v="1"/>
    <x v="1"/>
    <x v="141"/>
    <x v="1"/>
    <x v="1"/>
    <x v="6"/>
    <x v="3855"/>
    <x v="0"/>
    <x v="0"/>
    <x v="4513"/>
  </r>
  <r>
    <x v="1"/>
    <x v="2"/>
    <x v="0"/>
    <x v="443"/>
    <x v="1"/>
    <x v="536"/>
    <x v="1"/>
    <x v="1"/>
    <x v="13"/>
    <x v="2663"/>
    <x v="7"/>
    <x v="0"/>
    <x v="2963"/>
  </r>
  <r>
    <x v="2"/>
    <x v="2"/>
    <x v="0"/>
    <x v="20"/>
    <x v="15"/>
    <x v="29"/>
    <x v="3"/>
    <x v="1"/>
    <x v="10"/>
    <x v="2428"/>
    <x v="0"/>
    <x v="0"/>
    <x v="2672"/>
  </r>
  <r>
    <x v="1"/>
    <x v="1"/>
    <x v="0"/>
    <x v="108"/>
    <x v="2"/>
    <x v="133"/>
    <x v="0"/>
    <x v="2"/>
    <x v="7"/>
    <x v="1095"/>
    <x v="2"/>
    <x v="2"/>
    <x v="4514"/>
  </r>
  <r>
    <x v="1"/>
    <x v="1"/>
    <x v="0"/>
    <x v="444"/>
    <x v="5"/>
    <x v="537"/>
    <x v="2"/>
    <x v="1"/>
    <x v="10"/>
    <x v="905"/>
    <x v="1"/>
    <x v="2"/>
    <x v="942"/>
  </r>
  <r>
    <x v="1"/>
    <x v="0"/>
    <x v="0"/>
    <x v="155"/>
    <x v="8"/>
    <x v="198"/>
    <x v="2"/>
    <x v="2"/>
    <x v="7"/>
    <x v="3856"/>
    <x v="4"/>
    <x v="0"/>
    <x v="4515"/>
  </r>
  <r>
    <x v="2"/>
    <x v="0"/>
    <x v="0"/>
    <x v="290"/>
    <x v="36"/>
    <x v="365"/>
    <x v="0"/>
    <x v="2"/>
    <x v="11"/>
    <x v="3857"/>
    <x v="5"/>
    <x v="0"/>
    <x v="4516"/>
  </r>
  <r>
    <x v="2"/>
    <x v="0"/>
    <x v="0"/>
    <x v="290"/>
    <x v="36"/>
    <x v="365"/>
    <x v="0"/>
    <x v="2"/>
    <x v="11"/>
    <x v="3858"/>
    <x v="1"/>
    <x v="0"/>
    <x v="4517"/>
  </r>
  <r>
    <x v="2"/>
    <x v="0"/>
    <x v="0"/>
    <x v="290"/>
    <x v="36"/>
    <x v="365"/>
    <x v="0"/>
    <x v="2"/>
    <x v="11"/>
    <x v="2242"/>
    <x v="1"/>
    <x v="0"/>
    <x v="2435"/>
  </r>
  <r>
    <x v="2"/>
    <x v="0"/>
    <x v="0"/>
    <x v="290"/>
    <x v="36"/>
    <x v="365"/>
    <x v="0"/>
    <x v="1"/>
    <x v="10"/>
    <x v="725"/>
    <x v="1"/>
    <x v="0"/>
    <x v="747"/>
  </r>
  <r>
    <x v="2"/>
    <x v="0"/>
    <x v="0"/>
    <x v="290"/>
    <x v="36"/>
    <x v="365"/>
    <x v="0"/>
    <x v="1"/>
    <x v="8"/>
    <x v="2161"/>
    <x v="1"/>
    <x v="0"/>
    <x v="4518"/>
  </r>
  <r>
    <x v="2"/>
    <x v="0"/>
    <x v="0"/>
    <x v="290"/>
    <x v="36"/>
    <x v="365"/>
    <x v="0"/>
    <x v="1"/>
    <x v="8"/>
    <x v="1345"/>
    <x v="1"/>
    <x v="0"/>
    <x v="4519"/>
  </r>
  <r>
    <x v="2"/>
    <x v="0"/>
    <x v="0"/>
    <x v="290"/>
    <x v="36"/>
    <x v="365"/>
    <x v="0"/>
    <x v="1"/>
    <x v="10"/>
    <x v="91"/>
    <x v="0"/>
    <x v="0"/>
    <x v="91"/>
  </r>
  <r>
    <x v="1"/>
    <x v="0"/>
    <x v="0"/>
    <x v="445"/>
    <x v="8"/>
    <x v="538"/>
    <x v="2"/>
    <x v="1"/>
    <x v="8"/>
    <x v="1139"/>
    <x v="1"/>
    <x v="0"/>
    <x v="4520"/>
  </r>
  <r>
    <x v="1"/>
    <x v="0"/>
    <x v="0"/>
    <x v="22"/>
    <x v="10"/>
    <x v="155"/>
    <x v="2"/>
    <x v="0"/>
    <x v="1"/>
    <x v="2086"/>
    <x v="0"/>
    <x v="4"/>
    <x v="2256"/>
  </r>
  <r>
    <x v="1"/>
    <x v="0"/>
    <x v="0"/>
    <x v="22"/>
    <x v="10"/>
    <x v="155"/>
    <x v="2"/>
    <x v="1"/>
    <x v="8"/>
    <x v="3859"/>
    <x v="0"/>
    <x v="3"/>
    <x v="4521"/>
  </r>
  <r>
    <x v="1"/>
    <x v="0"/>
    <x v="0"/>
    <x v="22"/>
    <x v="10"/>
    <x v="155"/>
    <x v="2"/>
    <x v="1"/>
    <x v="14"/>
    <x v="3860"/>
    <x v="1"/>
    <x v="2"/>
    <x v="4522"/>
  </r>
  <r>
    <x v="1"/>
    <x v="1"/>
    <x v="0"/>
    <x v="93"/>
    <x v="16"/>
    <x v="115"/>
    <x v="1"/>
    <x v="0"/>
    <x v="3"/>
    <x v="3861"/>
    <x v="5"/>
    <x v="5"/>
    <x v="4523"/>
  </r>
  <r>
    <x v="1"/>
    <x v="1"/>
    <x v="0"/>
    <x v="93"/>
    <x v="16"/>
    <x v="115"/>
    <x v="1"/>
    <x v="1"/>
    <x v="8"/>
    <x v="822"/>
    <x v="5"/>
    <x v="6"/>
    <x v="4524"/>
  </r>
  <r>
    <x v="1"/>
    <x v="1"/>
    <x v="0"/>
    <x v="93"/>
    <x v="16"/>
    <x v="115"/>
    <x v="1"/>
    <x v="1"/>
    <x v="8"/>
    <x v="3862"/>
    <x v="0"/>
    <x v="6"/>
    <x v="4525"/>
  </r>
  <r>
    <x v="1"/>
    <x v="2"/>
    <x v="0"/>
    <x v="3"/>
    <x v="38"/>
    <x v="208"/>
    <x v="3"/>
    <x v="1"/>
    <x v="4"/>
    <x v="3863"/>
    <x v="2"/>
    <x v="0"/>
    <x v="4526"/>
  </r>
  <r>
    <x v="2"/>
    <x v="0"/>
    <x v="0"/>
    <x v="446"/>
    <x v="7"/>
    <x v="539"/>
    <x v="1"/>
    <x v="0"/>
    <x v="5"/>
    <x v="2783"/>
    <x v="0"/>
    <x v="0"/>
    <x v="4527"/>
  </r>
  <r>
    <x v="2"/>
    <x v="0"/>
    <x v="0"/>
    <x v="446"/>
    <x v="7"/>
    <x v="539"/>
    <x v="1"/>
    <x v="2"/>
    <x v="7"/>
    <x v="3864"/>
    <x v="4"/>
    <x v="2"/>
    <x v="4528"/>
  </r>
  <r>
    <x v="2"/>
    <x v="0"/>
    <x v="0"/>
    <x v="8"/>
    <x v="1"/>
    <x v="9"/>
    <x v="1"/>
    <x v="1"/>
    <x v="9"/>
    <x v="2834"/>
    <x v="1"/>
    <x v="0"/>
    <x v="4529"/>
  </r>
  <r>
    <x v="2"/>
    <x v="0"/>
    <x v="0"/>
    <x v="8"/>
    <x v="1"/>
    <x v="9"/>
    <x v="1"/>
    <x v="2"/>
    <x v="11"/>
    <x v="3865"/>
    <x v="3"/>
    <x v="0"/>
    <x v="4530"/>
  </r>
  <r>
    <x v="1"/>
    <x v="1"/>
    <x v="0"/>
    <x v="12"/>
    <x v="5"/>
    <x v="66"/>
    <x v="2"/>
    <x v="1"/>
    <x v="6"/>
    <x v="2743"/>
    <x v="7"/>
    <x v="2"/>
    <x v="4531"/>
  </r>
  <r>
    <x v="1"/>
    <x v="1"/>
    <x v="0"/>
    <x v="12"/>
    <x v="5"/>
    <x v="66"/>
    <x v="2"/>
    <x v="1"/>
    <x v="14"/>
    <x v="3866"/>
    <x v="5"/>
    <x v="2"/>
    <x v="4532"/>
  </r>
  <r>
    <x v="1"/>
    <x v="1"/>
    <x v="0"/>
    <x v="12"/>
    <x v="5"/>
    <x v="66"/>
    <x v="2"/>
    <x v="2"/>
    <x v="11"/>
    <x v="2179"/>
    <x v="1"/>
    <x v="2"/>
    <x v="2360"/>
  </r>
  <r>
    <x v="1"/>
    <x v="1"/>
    <x v="0"/>
    <x v="12"/>
    <x v="5"/>
    <x v="66"/>
    <x v="2"/>
    <x v="1"/>
    <x v="10"/>
    <x v="1566"/>
    <x v="3"/>
    <x v="2"/>
    <x v="1663"/>
  </r>
  <r>
    <x v="1"/>
    <x v="1"/>
    <x v="0"/>
    <x v="12"/>
    <x v="5"/>
    <x v="66"/>
    <x v="2"/>
    <x v="0"/>
    <x v="0"/>
    <x v="3867"/>
    <x v="7"/>
    <x v="8"/>
    <x v="4533"/>
  </r>
  <r>
    <x v="0"/>
    <x v="1"/>
    <x v="0"/>
    <x v="122"/>
    <x v="19"/>
    <x v="153"/>
    <x v="0"/>
    <x v="0"/>
    <x v="5"/>
    <x v="1007"/>
    <x v="0"/>
    <x v="0"/>
    <x v="4534"/>
  </r>
  <r>
    <x v="1"/>
    <x v="1"/>
    <x v="0"/>
    <x v="25"/>
    <x v="35"/>
    <x v="129"/>
    <x v="0"/>
    <x v="0"/>
    <x v="5"/>
    <x v="51"/>
    <x v="0"/>
    <x v="0"/>
    <x v="4535"/>
  </r>
  <r>
    <x v="1"/>
    <x v="1"/>
    <x v="0"/>
    <x v="25"/>
    <x v="35"/>
    <x v="129"/>
    <x v="0"/>
    <x v="1"/>
    <x v="6"/>
    <x v="2420"/>
    <x v="0"/>
    <x v="0"/>
    <x v="2662"/>
  </r>
  <r>
    <x v="1"/>
    <x v="0"/>
    <x v="0"/>
    <x v="226"/>
    <x v="33"/>
    <x v="282"/>
    <x v="1"/>
    <x v="1"/>
    <x v="10"/>
    <x v="90"/>
    <x v="7"/>
    <x v="0"/>
    <x v="90"/>
  </r>
  <r>
    <x v="1"/>
    <x v="0"/>
    <x v="0"/>
    <x v="226"/>
    <x v="33"/>
    <x v="282"/>
    <x v="1"/>
    <x v="1"/>
    <x v="4"/>
    <x v="2184"/>
    <x v="2"/>
    <x v="0"/>
    <x v="2366"/>
  </r>
  <r>
    <x v="1"/>
    <x v="0"/>
    <x v="0"/>
    <x v="226"/>
    <x v="33"/>
    <x v="282"/>
    <x v="1"/>
    <x v="1"/>
    <x v="2"/>
    <x v="1801"/>
    <x v="1"/>
    <x v="0"/>
    <x v="2557"/>
  </r>
  <r>
    <x v="0"/>
    <x v="1"/>
    <x v="0"/>
    <x v="118"/>
    <x v="32"/>
    <x v="148"/>
    <x v="0"/>
    <x v="1"/>
    <x v="8"/>
    <x v="3868"/>
    <x v="7"/>
    <x v="0"/>
    <x v="4536"/>
  </r>
  <r>
    <x v="0"/>
    <x v="1"/>
    <x v="0"/>
    <x v="118"/>
    <x v="32"/>
    <x v="148"/>
    <x v="0"/>
    <x v="2"/>
    <x v="16"/>
    <x v="487"/>
    <x v="2"/>
    <x v="0"/>
    <x v="4537"/>
  </r>
  <r>
    <x v="0"/>
    <x v="1"/>
    <x v="0"/>
    <x v="118"/>
    <x v="32"/>
    <x v="148"/>
    <x v="0"/>
    <x v="1"/>
    <x v="8"/>
    <x v="3869"/>
    <x v="4"/>
    <x v="0"/>
    <x v="4538"/>
  </r>
  <r>
    <x v="3"/>
    <x v="2"/>
    <x v="0"/>
    <x v="22"/>
    <x v="10"/>
    <x v="26"/>
    <x v="2"/>
    <x v="1"/>
    <x v="6"/>
    <x v="526"/>
    <x v="4"/>
    <x v="2"/>
    <x v="4539"/>
  </r>
  <r>
    <x v="3"/>
    <x v="2"/>
    <x v="0"/>
    <x v="22"/>
    <x v="10"/>
    <x v="26"/>
    <x v="2"/>
    <x v="2"/>
    <x v="15"/>
    <x v="3870"/>
    <x v="0"/>
    <x v="4"/>
    <x v="4540"/>
  </r>
  <r>
    <x v="3"/>
    <x v="2"/>
    <x v="0"/>
    <x v="22"/>
    <x v="10"/>
    <x v="26"/>
    <x v="2"/>
    <x v="1"/>
    <x v="6"/>
    <x v="3871"/>
    <x v="2"/>
    <x v="2"/>
    <x v="4541"/>
  </r>
  <r>
    <x v="3"/>
    <x v="2"/>
    <x v="0"/>
    <x v="22"/>
    <x v="10"/>
    <x v="26"/>
    <x v="2"/>
    <x v="0"/>
    <x v="1"/>
    <x v="3872"/>
    <x v="7"/>
    <x v="4"/>
    <x v="4542"/>
  </r>
  <r>
    <x v="3"/>
    <x v="2"/>
    <x v="0"/>
    <x v="22"/>
    <x v="10"/>
    <x v="26"/>
    <x v="2"/>
    <x v="2"/>
    <x v="16"/>
    <x v="321"/>
    <x v="0"/>
    <x v="2"/>
    <x v="330"/>
  </r>
  <r>
    <x v="3"/>
    <x v="2"/>
    <x v="0"/>
    <x v="22"/>
    <x v="10"/>
    <x v="26"/>
    <x v="2"/>
    <x v="1"/>
    <x v="10"/>
    <x v="12"/>
    <x v="1"/>
    <x v="2"/>
    <x v="903"/>
  </r>
  <r>
    <x v="3"/>
    <x v="2"/>
    <x v="0"/>
    <x v="22"/>
    <x v="10"/>
    <x v="26"/>
    <x v="2"/>
    <x v="2"/>
    <x v="7"/>
    <x v="3873"/>
    <x v="7"/>
    <x v="2"/>
    <x v="4543"/>
  </r>
  <r>
    <x v="1"/>
    <x v="1"/>
    <x v="0"/>
    <x v="38"/>
    <x v="24"/>
    <x v="47"/>
    <x v="3"/>
    <x v="1"/>
    <x v="10"/>
    <x v="3874"/>
    <x v="1"/>
    <x v="2"/>
    <x v="4544"/>
  </r>
  <r>
    <x v="1"/>
    <x v="1"/>
    <x v="0"/>
    <x v="38"/>
    <x v="24"/>
    <x v="47"/>
    <x v="3"/>
    <x v="1"/>
    <x v="8"/>
    <x v="3875"/>
    <x v="4"/>
    <x v="6"/>
    <x v="4545"/>
  </r>
  <r>
    <x v="1"/>
    <x v="1"/>
    <x v="0"/>
    <x v="38"/>
    <x v="24"/>
    <x v="47"/>
    <x v="3"/>
    <x v="1"/>
    <x v="10"/>
    <x v="1121"/>
    <x v="1"/>
    <x v="2"/>
    <x v="4546"/>
  </r>
  <r>
    <x v="1"/>
    <x v="1"/>
    <x v="0"/>
    <x v="38"/>
    <x v="24"/>
    <x v="47"/>
    <x v="3"/>
    <x v="2"/>
    <x v="7"/>
    <x v="3876"/>
    <x v="7"/>
    <x v="10"/>
    <x v="4547"/>
  </r>
  <r>
    <x v="1"/>
    <x v="1"/>
    <x v="0"/>
    <x v="38"/>
    <x v="24"/>
    <x v="47"/>
    <x v="3"/>
    <x v="2"/>
    <x v="7"/>
    <x v="3857"/>
    <x v="0"/>
    <x v="10"/>
    <x v="4548"/>
  </r>
  <r>
    <x v="1"/>
    <x v="0"/>
    <x v="0"/>
    <x v="45"/>
    <x v="1"/>
    <x v="54"/>
    <x v="1"/>
    <x v="0"/>
    <x v="5"/>
    <x v="3877"/>
    <x v="5"/>
    <x v="0"/>
    <x v="4549"/>
  </r>
  <r>
    <x v="1"/>
    <x v="0"/>
    <x v="0"/>
    <x v="45"/>
    <x v="1"/>
    <x v="54"/>
    <x v="1"/>
    <x v="1"/>
    <x v="9"/>
    <x v="3012"/>
    <x v="1"/>
    <x v="0"/>
    <x v="1673"/>
  </r>
  <r>
    <x v="0"/>
    <x v="0"/>
    <x v="0"/>
    <x v="1"/>
    <x v="1"/>
    <x v="25"/>
    <x v="1"/>
    <x v="1"/>
    <x v="6"/>
    <x v="2578"/>
    <x v="0"/>
    <x v="0"/>
    <x v="2860"/>
  </r>
  <r>
    <x v="0"/>
    <x v="0"/>
    <x v="0"/>
    <x v="1"/>
    <x v="1"/>
    <x v="25"/>
    <x v="1"/>
    <x v="0"/>
    <x v="1"/>
    <x v="3501"/>
    <x v="2"/>
    <x v="2"/>
    <x v="4550"/>
  </r>
  <r>
    <x v="0"/>
    <x v="0"/>
    <x v="0"/>
    <x v="1"/>
    <x v="1"/>
    <x v="25"/>
    <x v="1"/>
    <x v="1"/>
    <x v="10"/>
    <x v="3878"/>
    <x v="6"/>
    <x v="0"/>
    <x v="4551"/>
  </r>
  <r>
    <x v="1"/>
    <x v="2"/>
    <x v="0"/>
    <x v="183"/>
    <x v="39"/>
    <x v="234"/>
    <x v="3"/>
    <x v="0"/>
    <x v="5"/>
    <x v="1016"/>
    <x v="7"/>
    <x v="0"/>
    <x v="4552"/>
  </r>
  <r>
    <x v="1"/>
    <x v="2"/>
    <x v="0"/>
    <x v="20"/>
    <x v="15"/>
    <x v="23"/>
    <x v="3"/>
    <x v="1"/>
    <x v="6"/>
    <x v="3778"/>
    <x v="2"/>
    <x v="0"/>
    <x v="4553"/>
  </r>
  <r>
    <x v="0"/>
    <x v="0"/>
    <x v="0"/>
    <x v="70"/>
    <x v="1"/>
    <x v="88"/>
    <x v="1"/>
    <x v="0"/>
    <x v="5"/>
    <x v="51"/>
    <x v="0"/>
    <x v="0"/>
    <x v="4535"/>
  </r>
  <r>
    <x v="1"/>
    <x v="2"/>
    <x v="0"/>
    <x v="20"/>
    <x v="15"/>
    <x v="164"/>
    <x v="3"/>
    <x v="1"/>
    <x v="4"/>
    <x v="3879"/>
    <x v="4"/>
    <x v="0"/>
    <x v="4554"/>
  </r>
  <r>
    <x v="1"/>
    <x v="2"/>
    <x v="0"/>
    <x v="20"/>
    <x v="15"/>
    <x v="164"/>
    <x v="3"/>
    <x v="2"/>
    <x v="7"/>
    <x v="3880"/>
    <x v="1"/>
    <x v="0"/>
    <x v="4555"/>
  </r>
  <r>
    <x v="1"/>
    <x v="2"/>
    <x v="0"/>
    <x v="20"/>
    <x v="15"/>
    <x v="164"/>
    <x v="3"/>
    <x v="1"/>
    <x v="4"/>
    <x v="2020"/>
    <x v="1"/>
    <x v="0"/>
    <x v="2181"/>
  </r>
  <r>
    <x v="2"/>
    <x v="0"/>
    <x v="0"/>
    <x v="152"/>
    <x v="1"/>
    <x v="194"/>
    <x v="1"/>
    <x v="1"/>
    <x v="13"/>
    <x v="2868"/>
    <x v="2"/>
    <x v="0"/>
    <x v="4556"/>
  </r>
  <r>
    <x v="1"/>
    <x v="2"/>
    <x v="0"/>
    <x v="120"/>
    <x v="37"/>
    <x v="150"/>
    <x v="1"/>
    <x v="1"/>
    <x v="8"/>
    <x v="855"/>
    <x v="0"/>
    <x v="2"/>
    <x v="889"/>
  </r>
  <r>
    <x v="0"/>
    <x v="0"/>
    <x v="0"/>
    <x v="8"/>
    <x v="1"/>
    <x v="94"/>
    <x v="1"/>
    <x v="1"/>
    <x v="4"/>
    <x v="3881"/>
    <x v="1"/>
    <x v="0"/>
    <x v="4397"/>
  </r>
  <r>
    <x v="0"/>
    <x v="0"/>
    <x v="0"/>
    <x v="8"/>
    <x v="1"/>
    <x v="94"/>
    <x v="1"/>
    <x v="1"/>
    <x v="4"/>
    <x v="830"/>
    <x v="0"/>
    <x v="0"/>
    <x v="864"/>
  </r>
  <r>
    <x v="0"/>
    <x v="1"/>
    <x v="0"/>
    <x v="80"/>
    <x v="30"/>
    <x v="100"/>
    <x v="3"/>
    <x v="0"/>
    <x v="1"/>
    <x v="3882"/>
    <x v="0"/>
    <x v="0"/>
    <x v="4557"/>
  </r>
  <r>
    <x v="0"/>
    <x v="1"/>
    <x v="0"/>
    <x v="80"/>
    <x v="30"/>
    <x v="100"/>
    <x v="3"/>
    <x v="1"/>
    <x v="8"/>
    <x v="3883"/>
    <x v="7"/>
    <x v="0"/>
    <x v="4558"/>
  </r>
  <r>
    <x v="1"/>
    <x v="0"/>
    <x v="0"/>
    <x v="138"/>
    <x v="24"/>
    <x v="177"/>
    <x v="3"/>
    <x v="1"/>
    <x v="8"/>
    <x v="3884"/>
    <x v="3"/>
    <x v="6"/>
    <x v="4559"/>
  </r>
  <r>
    <x v="3"/>
    <x v="1"/>
    <x v="0"/>
    <x v="104"/>
    <x v="31"/>
    <x v="128"/>
    <x v="3"/>
    <x v="2"/>
    <x v="7"/>
    <x v="3627"/>
    <x v="0"/>
    <x v="0"/>
    <x v="4560"/>
  </r>
  <r>
    <x v="3"/>
    <x v="1"/>
    <x v="0"/>
    <x v="104"/>
    <x v="31"/>
    <x v="128"/>
    <x v="3"/>
    <x v="2"/>
    <x v="7"/>
    <x v="1876"/>
    <x v="1"/>
    <x v="0"/>
    <x v="2020"/>
  </r>
  <r>
    <x v="1"/>
    <x v="0"/>
    <x v="0"/>
    <x v="3"/>
    <x v="38"/>
    <x v="208"/>
    <x v="3"/>
    <x v="1"/>
    <x v="8"/>
    <x v="3885"/>
    <x v="0"/>
    <x v="0"/>
    <x v="4561"/>
  </r>
  <r>
    <x v="1"/>
    <x v="0"/>
    <x v="0"/>
    <x v="248"/>
    <x v="39"/>
    <x v="307"/>
    <x v="3"/>
    <x v="1"/>
    <x v="14"/>
    <x v="3357"/>
    <x v="1"/>
    <x v="0"/>
    <x v="4562"/>
  </r>
  <r>
    <x v="1"/>
    <x v="0"/>
    <x v="0"/>
    <x v="248"/>
    <x v="39"/>
    <x v="307"/>
    <x v="3"/>
    <x v="1"/>
    <x v="6"/>
    <x v="3822"/>
    <x v="1"/>
    <x v="0"/>
    <x v="4457"/>
  </r>
  <r>
    <x v="3"/>
    <x v="0"/>
    <x v="0"/>
    <x v="38"/>
    <x v="24"/>
    <x v="47"/>
    <x v="3"/>
    <x v="1"/>
    <x v="6"/>
    <x v="3886"/>
    <x v="0"/>
    <x v="2"/>
    <x v="4563"/>
  </r>
  <r>
    <x v="3"/>
    <x v="0"/>
    <x v="0"/>
    <x v="38"/>
    <x v="24"/>
    <x v="47"/>
    <x v="3"/>
    <x v="1"/>
    <x v="12"/>
    <x v="3108"/>
    <x v="2"/>
    <x v="2"/>
    <x v="4564"/>
  </r>
  <r>
    <x v="3"/>
    <x v="0"/>
    <x v="0"/>
    <x v="38"/>
    <x v="24"/>
    <x v="47"/>
    <x v="3"/>
    <x v="2"/>
    <x v="11"/>
    <x v="3887"/>
    <x v="1"/>
    <x v="2"/>
    <x v="4565"/>
  </r>
  <r>
    <x v="0"/>
    <x v="1"/>
    <x v="0"/>
    <x v="12"/>
    <x v="5"/>
    <x v="16"/>
    <x v="2"/>
    <x v="1"/>
    <x v="4"/>
    <x v="1802"/>
    <x v="7"/>
    <x v="2"/>
    <x v="4566"/>
  </r>
  <r>
    <x v="0"/>
    <x v="1"/>
    <x v="0"/>
    <x v="12"/>
    <x v="5"/>
    <x v="16"/>
    <x v="2"/>
    <x v="1"/>
    <x v="10"/>
    <x v="705"/>
    <x v="2"/>
    <x v="2"/>
    <x v="4567"/>
  </r>
  <r>
    <x v="1"/>
    <x v="1"/>
    <x v="0"/>
    <x v="20"/>
    <x v="15"/>
    <x v="164"/>
    <x v="3"/>
    <x v="1"/>
    <x v="8"/>
    <x v="3356"/>
    <x v="5"/>
    <x v="2"/>
    <x v="3835"/>
  </r>
  <r>
    <x v="1"/>
    <x v="1"/>
    <x v="0"/>
    <x v="247"/>
    <x v="3"/>
    <x v="306"/>
    <x v="0"/>
    <x v="0"/>
    <x v="5"/>
    <x v="1217"/>
    <x v="0"/>
    <x v="2"/>
    <x v="2529"/>
  </r>
  <r>
    <x v="1"/>
    <x v="1"/>
    <x v="0"/>
    <x v="247"/>
    <x v="3"/>
    <x v="306"/>
    <x v="0"/>
    <x v="0"/>
    <x v="1"/>
    <x v="3888"/>
    <x v="7"/>
    <x v="2"/>
    <x v="4568"/>
  </r>
  <r>
    <x v="1"/>
    <x v="0"/>
    <x v="0"/>
    <x v="20"/>
    <x v="15"/>
    <x v="23"/>
    <x v="3"/>
    <x v="1"/>
    <x v="6"/>
    <x v="3889"/>
    <x v="2"/>
    <x v="0"/>
    <x v="978"/>
  </r>
  <r>
    <x v="1"/>
    <x v="0"/>
    <x v="0"/>
    <x v="8"/>
    <x v="1"/>
    <x v="9"/>
    <x v="1"/>
    <x v="1"/>
    <x v="9"/>
    <x v="3890"/>
    <x v="0"/>
    <x v="0"/>
    <x v="4569"/>
  </r>
  <r>
    <x v="1"/>
    <x v="0"/>
    <x v="0"/>
    <x v="53"/>
    <x v="28"/>
    <x v="68"/>
    <x v="0"/>
    <x v="2"/>
    <x v="11"/>
    <x v="2963"/>
    <x v="0"/>
    <x v="0"/>
    <x v="3328"/>
  </r>
  <r>
    <x v="2"/>
    <x v="0"/>
    <x v="0"/>
    <x v="74"/>
    <x v="24"/>
    <x v="93"/>
    <x v="3"/>
    <x v="2"/>
    <x v="11"/>
    <x v="3891"/>
    <x v="1"/>
    <x v="2"/>
    <x v="4570"/>
  </r>
  <r>
    <x v="1"/>
    <x v="1"/>
    <x v="0"/>
    <x v="4"/>
    <x v="4"/>
    <x v="59"/>
    <x v="1"/>
    <x v="2"/>
    <x v="11"/>
    <x v="3892"/>
    <x v="0"/>
    <x v="0"/>
    <x v="4571"/>
  </r>
  <r>
    <x v="1"/>
    <x v="1"/>
    <x v="0"/>
    <x v="4"/>
    <x v="4"/>
    <x v="59"/>
    <x v="1"/>
    <x v="2"/>
    <x v="11"/>
    <x v="3893"/>
    <x v="6"/>
    <x v="0"/>
    <x v="4572"/>
  </r>
  <r>
    <x v="1"/>
    <x v="0"/>
    <x v="0"/>
    <x v="20"/>
    <x v="15"/>
    <x v="164"/>
    <x v="3"/>
    <x v="1"/>
    <x v="4"/>
    <x v="3894"/>
    <x v="0"/>
    <x v="0"/>
    <x v="4573"/>
  </r>
  <r>
    <x v="1"/>
    <x v="1"/>
    <x v="0"/>
    <x v="20"/>
    <x v="15"/>
    <x v="45"/>
    <x v="3"/>
    <x v="1"/>
    <x v="6"/>
    <x v="3895"/>
    <x v="2"/>
    <x v="0"/>
    <x v="4574"/>
  </r>
  <r>
    <x v="1"/>
    <x v="1"/>
    <x v="0"/>
    <x v="20"/>
    <x v="15"/>
    <x v="45"/>
    <x v="3"/>
    <x v="1"/>
    <x v="9"/>
    <x v="3896"/>
    <x v="2"/>
    <x v="0"/>
    <x v="4575"/>
  </r>
  <r>
    <x v="1"/>
    <x v="1"/>
    <x v="0"/>
    <x v="20"/>
    <x v="15"/>
    <x v="45"/>
    <x v="3"/>
    <x v="1"/>
    <x v="6"/>
    <x v="1599"/>
    <x v="5"/>
    <x v="0"/>
    <x v="4576"/>
  </r>
  <r>
    <x v="1"/>
    <x v="1"/>
    <x v="0"/>
    <x v="26"/>
    <x v="18"/>
    <x v="31"/>
    <x v="0"/>
    <x v="0"/>
    <x v="5"/>
    <x v="3816"/>
    <x v="0"/>
    <x v="2"/>
    <x v="4450"/>
  </r>
  <r>
    <x v="2"/>
    <x v="0"/>
    <x v="0"/>
    <x v="70"/>
    <x v="1"/>
    <x v="188"/>
    <x v="1"/>
    <x v="1"/>
    <x v="4"/>
    <x v="2293"/>
    <x v="4"/>
    <x v="0"/>
    <x v="4577"/>
  </r>
  <r>
    <x v="1"/>
    <x v="1"/>
    <x v="0"/>
    <x v="411"/>
    <x v="6"/>
    <x v="498"/>
    <x v="2"/>
    <x v="2"/>
    <x v="11"/>
    <x v="3897"/>
    <x v="2"/>
    <x v="0"/>
    <x v="4578"/>
  </r>
  <r>
    <x v="1"/>
    <x v="1"/>
    <x v="0"/>
    <x v="411"/>
    <x v="6"/>
    <x v="498"/>
    <x v="2"/>
    <x v="1"/>
    <x v="6"/>
    <x v="3898"/>
    <x v="7"/>
    <x v="0"/>
    <x v="4579"/>
  </r>
  <r>
    <x v="1"/>
    <x v="1"/>
    <x v="0"/>
    <x v="411"/>
    <x v="6"/>
    <x v="498"/>
    <x v="2"/>
    <x v="0"/>
    <x v="1"/>
    <x v="3899"/>
    <x v="0"/>
    <x v="0"/>
    <x v="4580"/>
  </r>
  <r>
    <x v="1"/>
    <x v="1"/>
    <x v="0"/>
    <x v="411"/>
    <x v="6"/>
    <x v="498"/>
    <x v="2"/>
    <x v="0"/>
    <x v="5"/>
    <x v="3900"/>
    <x v="10"/>
    <x v="0"/>
    <x v="4581"/>
  </r>
  <r>
    <x v="0"/>
    <x v="1"/>
    <x v="0"/>
    <x v="1"/>
    <x v="1"/>
    <x v="3"/>
    <x v="1"/>
    <x v="2"/>
    <x v="11"/>
    <x v="1483"/>
    <x v="4"/>
    <x v="0"/>
    <x v="1568"/>
  </r>
  <r>
    <x v="0"/>
    <x v="1"/>
    <x v="0"/>
    <x v="1"/>
    <x v="1"/>
    <x v="3"/>
    <x v="1"/>
    <x v="2"/>
    <x v="11"/>
    <x v="2622"/>
    <x v="0"/>
    <x v="0"/>
    <x v="4582"/>
  </r>
  <r>
    <x v="0"/>
    <x v="2"/>
    <x v="0"/>
    <x v="4"/>
    <x v="4"/>
    <x v="60"/>
    <x v="1"/>
    <x v="0"/>
    <x v="5"/>
    <x v="51"/>
    <x v="0"/>
    <x v="0"/>
    <x v="51"/>
  </r>
  <r>
    <x v="0"/>
    <x v="2"/>
    <x v="0"/>
    <x v="4"/>
    <x v="4"/>
    <x v="60"/>
    <x v="1"/>
    <x v="0"/>
    <x v="3"/>
    <x v="3901"/>
    <x v="6"/>
    <x v="0"/>
    <x v="4583"/>
  </r>
  <r>
    <x v="1"/>
    <x v="1"/>
    <x v="0"/>
    <x v="100"/>
    <x v="2"/>
    <x v="123"/>
    <x v="0"/>
    <x v="1"/>
    <x v="2"/>
    <x v="847"/>
    <x v="5"/>
    <x v="2"/>
    <x v="4584"/>
  </r>
  <r>
    <x v="1"/>
    <x v="1"/>
    <x v="0"/>
    <x v="100"/>
    <x v="2"/>
    <x v="123"/>
    <x v="0"/>
    <x v="0"/>
    <x v="1"/>
    <x v="3902"/>
    <x v="1"/>
    <x v="2"/>
    <x v="4585"/>
  </r>
  <r>
    <x v="0"/>
    <x v="2"/>
    <x v="0"/>
    <x v="10"/>
    <x v="9"/>
    <x v="105"/>
    <x v="3"/>
    <x v="0"/>
    <x v="3"/>
    <x v="3903"/>
    <x v="6"/>
    <x v="10"/>
    <x v="4586"/>
  </r>
  <r>
    <x v="1"/>
    <x v="0"/>
    <x v="0"/>
    <x v="269"/>
    <x v="17"/>
    <x v="336"/>
    <x v="0"/>
    <x v="2"/>
    <x v="11"/>
    <x v="3904"/>
    <x v="1"/>
    <x v="0"/>
    <x v="4587"/>
  </r>
  <r>
    <x v="1"/>
    <x v="0"/>
    <x v="0"/>
    <x v="269"/>
    <x v="17"/>
    <x v="336"/>
    <x v="0"/>
    <x v="0"/>
    <x v="3"/>
    <x v="3905"/>
    <x v="5"/>
    <x v="0"/>
    <x v="4588"/>
  </r>
  <r>
    <x v="1"/>
    <x v="0"/>
    <x v="0"/>
    <x v="269"/>
    <x v="17"/>
    <x v="336"/>
    <x v="0"/>
    <x v="1"/>
    <x v="8"/>
    <x v="45"/>
    <x v="0"/>
    <x v="0"/>
    <x v="45"/>
  </r>
  <r>
    <x v="0"/>
    <x v="2"/>
    <x v="0"/>
    <x v="20"/>
    <x v="15"/>
    <x v="29"/>
    <x v="3"/>
    <x v="1"/>
    <x v="8"/>
    <x v="3235"/>
    <x v="3"/>
    <x v="2"/>
    <x v="4589"/>
  </r>
  <r>
    <x v="2"/>
    <x v="2"/>
    <x v="0"/>
    <x v="447"/>
    <x v="12"/>
    <x v="540"/>
    <x v="2"/>
    <x v="1"/>
    <x v="8"/>
    <x v="3906"/>
    <x v="2"/>
    <x v="0"/>
    <x v="4590"/>
  </r>
  <r>
    <x v="1"/>
    <x v="2"/>
    <x v="0"/>
    <x v="448"/>
    <x v="1"/>
    <x v="541"/>
    <x v="1"/>
    <x v="1"/>
    <x v="8"/>
    <x v="3907"/>
    <x v="2"/>
    <x v="2"/>
    <x v="4591"/>
  </r>
  <r>
    <x v="1"/>
    <x v="2"/>
    <x v="0"/>
    <x v="448"/>
    <x v="1"/>
    <x v="541"/>
    <x v="1"/>
    <x v="2"/>
    <x v="11"/>
    <x v="3908"/>
    <x v="1"/>
    <x v="0"/>
    <x v="4592"/>
  </r>
  <r>
    <x v="1"/>
    <x v="1"/>
    <x v="0"/>
    <x v="130"/>
    <x v="12"/>
    <x v="165"/>
    <x v="2"/>
    <x v="0"/>
    <x v="5"/>
    <x v="3909"/>
    <x v="1"/>
    <x v="0"/>
    <x v="4593"/>
  </r>
  <r>
    <x v="1"/>
    <x v="0"/>
    <x v="0"/>
    <x v="70"/>
    <x v="1"/>
    <x v="142"/>
    <x v="1"/>
    <x v="0"/>
    <x v="1"/>
    <x v="3579"/>
    <x v="5"/>
    <x v="2"/>
    <x v="4131"/>
  </r>
  <r>
    <x v="1"/>
    <x v="0"/>
    <x v="0"/>
    <x v="70"/>
    <x v="1"/>
    <x v="142"/>
    <x v="1"/>
    <x v="0"/>
    <x v="1"/>
    <x v="3064"/>
    <x v="1"/>
    <x v="2"/>
    <x v="3460"/>
  </r>
  <r>
    <x v="1"/>
    <x v="2"/>
    <x v="0"/>
    <x v="80"/>
    <x v="24"/>
    <x v="345"/>
    <x v="3"/>
    <x v="1"/>
    <x v="10"/>
    <x v="3910"/>
    <x v="6"/>
    <x v="2"/>
    <x v="4594"/>
  </r>
  <r>
    <x v="2"/>
    <x v="2"/>
    <x v="0"/>
    <x v="255"/>
    <x v="29"/>
    <x v="315"/>
    <x v="3"/>
    <x v="1"/>
    <x v="6"/>
    <x v="1731"/>
    <x v="4"/>
    <x v="0"/>
    <x v="4595"/>
  </r>
  <r>
    <x v="0"/>
    <x v="2"/>
    <x v="0"/>
    <x v="38"/>
    <x v="32"/>
    <x v="112"/>
    <x v="0"/>
    <x v="0"/>
    <x v="5"/>
    <x v="983"/>
    <x v="4"/>
    <x v="0"/>
    <x v="4596"/>
  </r>
  <r>
    <x v="0"/>
    <x v="1"/>
    <x v="0"/>
    <x v="185"/>
    <x v="32"/>
    <x v="235"/>
    <x v="0"/>
    <x v="1"/>
    <x v="12"/>
    <x v="1444"/>
    <x v="1"/>
    <x v="0"/>
    <x v="1526"/>
  </r>
  <r>
    <x v="2"/>
    <x v="2"/>
    <x v="0"/>
    <x v="4"/>
    <x v="4"/>
    <x v="59"/>
    <x v="1"/>
    <x v="1"/>
    <x v="8"/>
    <x v="1577"/>
    <x v="2"/>
    <x v="2"/>
    <x v="4597"/>
  </r>
  <r>
    <x v="1"/>
    <x v="1"/>
    <x v="0"/>
    <x v="73"/>
    <x v="30"/>
    <x v="92"/>
    <x v="3"/>
    <x v="0"/>
    <x v="5"/>
    <x v="3911"/>
    <x v="2"/>
    <x v="0"/>
    <x v="4598"/>
  </r>
  <r>
    <x v="1"/>
    <x v="1"/>
    <x v="0"/>
    <x v="166"/>
    <x v="17"/>
    <x v="212"/>
    <x v="0"/>
    <x v="0"/>
    <x v="5"/>
    <x v="3912"/>
    <x v="9"/>
    <x v="0"/>
    <x v="4599"/>
  </r>
  <r>
    <x v="1"/>
    <x v="0"/>
    <x v="0"/>
    <x v="288"/>
    <x v="7"/>
    <x v="362"/>
    <x v="1"/>
    <x v="1"/>
    <x v="10"/>
    <x v="537"/>
    <x v="1"/>
    <x v="0"/>
    <x v="551"/>
  </r>
  <r>
    <x v="0"/>
    <x v="1"/>
    <x v="0"/>
    <x v="339"/>
    <x v="1"/>
    <x v="429"/>
    <x v="1"/>
    <x v="1"/>
    <x v="10"/>
    <x v="56"/>
    <x v="2"/>
    <x v="0"/>
    <x v="56"/>
  </r>
  <r>
    <x v="0"/>
    <x v="1"/>
    <x v="0"/>
    <x v="339"/>
    <x v="1"/>
    <x v="429"/>
    <x v="1"/>
    <x v="1"/>
    <x v="12"/>
    <x v="3913"/>
    <x v="2"/>
    <x v="0"/>
    <x v="4600"/>
  </r>
  <r>
    <x v="0"/>
    <x v="1"/>
    <x v="0"/>
    <x v="339"/>
    <x v="1"/>
    <x v="429"/>
    <x v="1"/>
    <x v="1"/>
    <x v="4"/>
    <x v="232"/>
    <x v="0"/>
    <x v="0"/>
    <x v="232"/>
  </r>
  <r>
    <x v="0"/>
    <x v="1"/>
    <x v="0"/>
    <x v="339"/>
    <x v="1"/>
    <x v="429"/>
    <x v="1"/>
    <x v="0"/>
    <x v="0"/>
    <x v="3914"/>
    <x v="2"/>
    <x v="11"/>
    <x v="4601"/>
  </r>
  <r>
    <x v="1"/>
    <x v="1"/>
    <x v="0"/>
    <x v="20"/>
    <x v="15"/>
    <x v="29"/>
    <x v="3"/>
    <x v="1"/>
    <x v="10"/>
    <x v="1010"/>
    <x v="7"/>
    <x v="0"/>
    <x v="1053"/>
  </r>
  <r>
    <x v="1"/>
    <x v="1"/>
    <x v="0"/>
    <x v="85"/>
    <x v="1"/>
    <x v="106"/>
    <x v="1"/>
    <x v="1"/>
    <x v="6"/>
    <x v="3915"/>
    <x v="7"/>
    <x v="0"/>
    <x v="4182"/>
  </r>
  <r>
    <x v="2"/>
    <x v="2"/>
    <x v="0"/>
    <x v="127"/>
    <x v="21"/>
    <x v="160"/>
    <x v="1"/>
    <x v="1"/>
    <x v="8"/>
    <x v="3916"/>
    <x v="4"/>
    <x v="6"/>
    <x v="4602"/>
  </r>
  <r>
    <x v="2"/>
    <x v="2"/>
    <x v="0"/>
    <x v="127"/>
    <x v="21"/>
    <x v="160"/>
    <x v="1"/>
    <x v="1"/>
    <x v="6"/>
    <x v="3917"/>
    <x v="4"/>
    <x v="2"/>
    <x v="4603"/>
  </r>
  <r>
    <x v="2"/>
    <x v="2"/>
    <x v="0"/>
    <x v="127"/>
    <x v="21"/>
    <x v="160"/>
    <x v="1"/>
    <x v="1"/>
    <x v="10"/>
    <x v="25"/>
    <x v="0"/>
    <x v="2"/>
    <x v="4604"/>
  </r>
  <r>
    <x v="2"/>
    <x v="2"/>
    <x v="0"/>
    <x v="127"/>
    <x v="21"/>
    <x v="160"/>
    <x v="1"/>
    <x v="2"/>
    <x v="11"/>
    <x v="3918"/>
    <x v="1"/>
    <x v="2"/>
    <x v="4605"/>
  </r>
  <r>
    <x v="2"/>
    <x v="2"/>
    <x v="0"/>
    <x v="127"/>
    <x v="21"/>
    <x v="160"/>
    <x v="1"/>
    <x v="0"/>
    <x v="3"/>
    <x v="3919"/>
    <x v="2"/>
    <x v="5"/>
    <x v="4606"/>
  </r>
  <r>
    <x v="2"/>
    <x v="2"/>
    <x v="0"/>
    <x v="127"/>
    <x v="21"/>
    <x v="160"/>
    <x v="1"/>
    <x v="1"/>
    <x v="2"/>
    <x v="795"/>
    <x v="4"/>
    <x v="2"/>
    <x v="824"/>
  </r>
  <r>
    <x v="2"/>
    <x v="2"/>
    <x v="0"/>
    <x v="127"/>
    <x v="21"/>
    <x v="160"/>
    <x v="1"/>
    <x v="2"/>
    <x v="7"/>
    <x v="3920"/>
    <x v="1"/>
    <x v="2"/>
    <x v="4607"/>
  </r>
  <r>
    <x v="1"/>
    <x v="2"/>
    <x v="0"/>
    <x v="34"/>
    <x v="22"/>
    <x v="42"/>
    <x v="1"/>
    <x v="0"/>
    <x v="5"/>
    <x v="3921"/>
    <x v="0"/>
    <x v="2"/>
    <x v="4608"/>
  </r>
  <r>
    <x v="1"/>
    <x v="2"/>
    <x v="0"/>
    <x v="34"/>
    <x v="22"/>
    <x v="42"/>
    <x v="1"/>
    <x v="1"/>
    <x v="4"/>
    <x v="3922"/>
    <x v="6"/>
    <x v="2"/>
    <x v="4609"/>
  </r>
  <r>
    <x v="3"/>
    <x v="1"/>
    <x v="0"/>
    <x v="46"/>
    <x v="24"/>
    <x v="55"/>
    <x v="3"/>
    <x v="1"/>
    <x v="6"/>
    <x v="3923"/>
    <x v="0"/>
    <x v="2"/>
    <x v="4610"/>
  </r>
  <r>
    <x v="3"/>
    <x v="1"/>
    <x v="0"/>
    <x v="46"/>
    <x v="24"/>
    <x v="55"/>
    <x v="3"/>
    <x v="1"/>
    <x v="8"/>
    <x v="2186"/>
    <x v="3"/>
    <x v="6"/>
    <x v="2369"/>
  </r>
  <r>
    <x v="3"/>
    <x v="1"/>
    <x v="0"/>
    <x v="46"/>
    <x v="24"/>
    <x v="55"/>
    <x v="3"/>
    <x v="1"/>
    <x v="4"/>
    <x v="3924"/>
    <x v="7"/>
    <x v="2"/>
    <x v="4611"/>
  </r>
  <r>
    <x v="3"/>
    <x v="1"/>
    <x v="0"/>
    <x v="46"/>
    <x v="24"/>
    <x v="55"/>
    <x v="3"/>
    <x v="1"/>
    <x v="4"/>
    <x v="3925"/>
    <x v="0"/>
    <x v="2"/>
    <x v="4612"/>
  </r>
  <r>
    <x v="1"/>
    <x v="0"/>
    <x v="0"/>
    <x v="4"/>
    <x v="4"/>
    <x v="5"/>
    <x v="1"/>
    <x v="1"/>
    <x v="2"/>
    <x v="2"/>
    <x v="0"/>
    <x v="0"/>
    <x v="2"/>
  </r>
  <r>
    <x v="1"/>
    <x v="0"/>
    <x v="0"/>
    <x v="4"/>
    <x v="4"/>
    <x v="5"/>
    <x v="1"/>
    <x v="1"/>
    <x v="8"/>
    <x v="3926"/>
    <x v="9"/>
    <x v="2"/>
    <x v="4613"/>
  </r>
  <r>
    <x v="1"/>
    <x v="0"/>
    <x v="0"/>
    <x v="4"/>
    <x v="4"/>
    <x v="5"/>
    <x v="1"/>
    <x v="2"/>
    <x v="11"/>
    <x v="1917"/>
    <x v="1"/>
    <x v="0"/>
    <x v="2069"/>
  </r>
  <r>
    <x v="0"/>
    <x v="0"/>
    <x v="0"/>
    <x v="449"/>
    <x v="45"/>
    <x v="542"/>
    <x v="1"/>
    <x v="0"/>
    <x v="5"/>
    <x v="3927"/>
    <x v="4"/>
    <x v="0"/>
    <x v="4614"/>
  </r>
  <r>
    <x v="0"/>
    <x v="0"/>
    <x v="0"/>
    <x v="449"/>
    <x v="45"/>
    <x v="542"/>
    <x v="1"/>
    <x v="2"/>
    <x v="7"/>
    <x v="3928"/>
    <x v="1"/>
    <x v="2"/>
    <x v="4615"/>
  </r>
  <r>
    <x v="1"/>
    <x v="1"/>
    <x v="0"/>
    <x v="61"/>
    <x v="5"/>
    <x v="176"/>
    <x v="2"/>
    <x v="1"/>
    <x v="12"/>
    <x v="3329"/>
    <x v="0"/>
    <x v="2"/>
    <x v="4616"/>
  </r>
  <r>
    <x v="1"/>
    <x v="1"/>
    <x v="0"/>
    <x v="61"/>
    <x v="5"/>
    <x v="176"/>
    <x v="2"/>
    <x v="1"/>
    <x v="10"/>
    <x v="578"/>
    <x v="0"/>
    <x v="2"/>
    <x v="590"/>
  </r>
  <r>
    <x v="1"/>
    <x v="0"/>
    <x v="0"/>
    <x v="4"/>
    <x v="4"/>
    <x v="59"/>
    <x v="1"/>
    <x v="1"/>
    <x v="10"/>
    <x v="91"/>
    <x v="0"/>
    <x v="0"/>
    <x v="91"/>
  </r>
  <r>
    <x v="1"/>
    <x v="1"/>
    <x v="0"/>
    <x v="4"/>
    <x v="4"/>
    <x v="60"/>
    <x v="1"/>
    <x v="2"/>
    <x v="7"/>
    <x v="3929"/>
    <x v="5"/>
    <x v="2"/>
    <x v="4617"/>
  </r>
  <r>
    <x v="1"/>
    <x v="1"/>
    <x v="0"/>
    <x v="4"/>
    <x v="4"/>
    <x v="60"/>
    <x v="1"/>
    <x v="2"/>
    <x v="11"/>
    <x v="3930"/>
    <x v="4"/>
    <x v="0"/>
    <x v="4618"/>
  </r>
  <r>
    <x v="1"/>
    <x v="0"/>
    <x v="0"/>
    <x v="22"/>
    <x v="10"/>
    <x v="26"/>
    <x v="2"/>
    <x v="0"/>
    <x v="5"/>
    <x v="2316"/>
    <x v="1"/>
    <x v="7"/>
    <x v="4619"/>
  </r>
  <r>
    <x v="1"/>
    <x v="2"/>
    <x v="0"/>
    <x v="450"/>
    <x v="12"/>
    <x v="543"/>
    <x v="2"/>
    <x v="1"/>
    <x v="13"/>
    <x v="3931"/>
    <x v="3"/>
    <x v="0"/>
    <x v="4620"/>
  </r>
  <r>
    <x v="1"/>
    <x v="2"/>
    <x v="0"/>
    <x v="450"/>
    <x v="12"/>
    <x v="543"/>
    <x v="2"/>
    <x v="1"/>
    <x v="10"/>
    <x v="1427"/>
    <x v="0"/>
    <x v="0"/>
    <x v="1505"/>
  </r>
  <r>
    <x v="1"/>
    <x v="0"/>
    <x v="0"/>
    <x v="387"/>
    <x v="26"/>
    <x v="472"/>
    <x v="2"/>
    <x v="1"/>
    <x v="8"/>
    <x v="3932"/>
    <x v="7"/>
    <x v="0"/>
    <x v="4621"/>
  </r>
  <r>
    <x v="1"/>
    <x v="0"/>
    <x v="0"/>
    <x v="387"/>
    <x v="26"/>
    <x v="472"/>
    <x v="2"/>
    <x v="1"/>
    <x v="10"/>
    <x v="90"/>
    <x v="7"/>
    <x v="0"/>
    <x v="90"/>
  </r>
  <r>
    <x v="1"/>
    <x v="0"/>
    <x v="0"/>
    <x v="417"/>
    <x v="32"/>
    <x v="505"/>
    <x v="0"/>
    <x v="1"/>
    <x v="10"/>
    <x v="3329"/>
    <x v="1"/>
    <x v="0"/>
    <x v="4263"/>
  </r>
  <r>
    <x v="1"/>
    <x v="0"/>
    <x v="0"/>
    <x v="417"/>
    <x v="32"/>
    <x v="505"/>
    <x v="0"/>
    <x v="2"/>
    <x v="7"/>
    <x v="3933"/>
    <x v="3"/>
    <x v="0"/>
    <x v="4622"/>
  </r>
  <r>
    <x v="1"/>
    <x v="0"/>
    <x v="0"/>
    <x v="417"/>
    <x v="32"/>
    <x v="505"/>
    <x v="0"/>
    <x v="1"/>
    <x v="9"/>
    <x v="894"/>
    <x v="2"/>
    <x v="0"/>
    <x v="4623"/>
  </r>
  <r>
    <x v="3"/>
    <x v="0"/>
    <x v="0"/>
    <x v="4"/>
    <x v="4"/>
    <x v="59"/>
    <x v="1"/>
    <x v="1"/>
    <x v="8"/>
    <x v="2031"/>
    <x v="1"/>
    <x v="2"/>
    <x v="4624"/>
  </r>
  <r>
    <x v="3"/>
    <x v="0"/>
    <x v="0"/>
    <x v="264"/>
    <x v="2"/>
    <x v="330"/>
    <x v="0"/>
    <x v="1"/>
    <x v="13"/>
    <x v="3934"/>
    <x v="2"/>
    <x v="2"/>
    <x v="4625"/>
  </r>
  <r>
    <x v="3"/>
    <x v="0"/>
    <x v="0"/>
    <x v="264"/>
    <x v="2"/>
    <x v="330"/>
    <x v="0"/>
    <x v="0"/>
    <x v="5"/>
    <x v="3935"/>
    <x v="5"/>
    <x v="2"/>
    <x v="4626"/>
  </r>
  <r>
    <x v="3"/>
    <x v="0"/>
    <x v="0"/>
    <x v="264"/>
    <x v="2"/>
    <x v="330"/>
    <x v="0"/>
    <x v="1"/>
    <x v="12"/>
    <x v="3936"/>
    <x v="3"/>
    <x v="2"/>
    <x v="4627"/>
  </r>
  <r>
    <x v="1"/>
    <x v="2"/>
    <x v="0"/>
    <x v="12"/>
    <x v="5"/>
    <x v="32"/>
    <x v="2"/>
    <x v="0"/>
    <x v="1"/>
    <x v="3937"/>
    <x v="1"/>
    <x v="4"/>
    <x v="4628"/>
  </r>
  <r>
    <x v="1"/>
    <x v="1"/>
    <x v="0"/>
    <x v="248"/>
    <x v="39"/>
    <x v="307"/>
    <x v="3"/>
    <x v="1"/>
    <x v="6"/>
    <x v="3251"/>
    <x v="6"/>
    <x v="0"/>
    <x v="803"/>
  </r>
  <r>
    <x v="1"/>
    <x v="1"/>
    <x v="0"/>
    <x v="248"/>
    <x v="39"/>
    <x v="307"/>
    <x v="3"/>
    <x v="1"/>
    <x v="10"/>
    <x v="908"/>
    <x v="2"/>
    <x v="0"/>
    <x v="945"/>
  </r>
  <r>
    <x v="1"/>
    <x v="1"/>
    <x v="0"/>
    <x v="248"/>
    <x v="39"/>
    <x v="307"/>
    <x v="3"/>
    <x v="2"/>
    <x v="7"/>
    <x v="3938"/>
    <x v="7"/>
    <x v="0"/>
    <x v="4629"/>
  </r>
  <r>
    <x v="1"/>
    <x v="1"/>
    <x v="0"/>
    <x v="248"/>
    <x v="39"/>
    <x v="307"/>
    <x v="3"/>
    <x v="1"/>
    <x v="10"/>
    <x v="1579"/>
    <x v="2"/>
    <x v="0"/>
    <x v="4630"/>
  </r>
  <r>
    <x v="1"/>
    <x v="1"/>
    <x v="0"/>
    <x v="248"/>
    <x v="39"/>
    <x v="307"/>
    <x v="3"/>
    <x v="0"/>
    <x v="1"/>
    <x v="3036"/>
    <x v="1"/>
    <x v="0"/>
    <x v="3861"/>
  </r>
  <r>
    <x v="0"/>
    <x v="0"/>
    <x v="0"/>
    <x v="8"/>
    <x v="1"/>
    <x v="9"/>
    <x v="1"/>
    <x v="0"/>
    <x v="3"/>
    <x v="3939"/>
    <x v="0"/>
    <x v="2"/>
    <x v="4631"/>
  </r>
  <r>
    <x v="1"/>
    <x v="2"/>
    <x v="0"/>
    <x v="22"/>
    <x v="10"/>
    <x v="36"/>
    <x v="2"/>
    <x v="1"/>
    <x v="8"/>
    <x v="3940"/>
    <x v="6"/>
    <x v="3"/>
    <x v="4632"/>
  </r>
  <r>
    <x v="1"/>
    <x v="2"/>
    <x v="0"/>
    <x v="22"/>
    <x v="10"/>
    <x v="36"/>
    <x v="2"/>
    <x v="1"/>
    <x v="8"/>
    <x v="3941"/>
    <x v="7"/>
    <x v="3"/>
    <x v="4633"/>
  </r>
  <r>
    <x v="3"/>
    <x v="0"/>
    <x v="0"/>
    <x v="128"/>
    <x v="5"/>
    <x v="161"/>
    <x v="2"/>
    <x v="1"/>
    <x v="2"/>
    <x v="1559"/>
    <x v="7"/>
    <x v="2"/>
    <x v="4634"/>
  </r>
  <r>
    <x v="1"/>
    <x v="0"/>
    <x v="0"/>
    <x v="8"/>
    <x v="1"/>
    <x v="9"/>
    <x v="1"/>
    <x v="1"/>
    <x v="10"/>
    <x v="1197"/>
    <x v="5"/>
    <x v="0"/>
    <x v="4635"/>
  </r>
  <r>
    <x v="2"/>
    <x v="2"/>
    <x v="0"/>
    <x v="138"/>
    <x v="24"/>
    <x v="177"/>
    <x v="3"/>
    <x v="1"/>
    <x v="12"/>
    <x v="3942"/>
    <x v="1"/>
    <x v="2"/>
    <x v="4636"/>
  </r>
  <r>
    <x v="2"/>
    <x v="2"/>
    <x v="0"/>
    <x v="138"/>
    <x v="24"/>
    <x v="177"/>
    <x v="3"/>
    <x v="2"/>
    <x v="11"/>
    <x v="3943"/>
    <x v="2"/>
    <x v="2"/>
    <x v="4637"/>
  </r>
  <r>
    <x v="1"/>
    <x v="0"/>
    <x v="0"/>
    <x v="292"/>
    <x v="24"/>
    <x v="367"/>
    <x v="3"/>
    <x v="1"/>
    <x v="6"/>
    <x v="367"/>
    <x v="7"/>
    <x v="2"/>
    <x v="4638"/>
  </r>
  <r>
    <x v="1"/>
    <x v="0"/>
    <x v="0"/>
    <x v="292"/>
    <x v="24"/>
    <x v="367"/>
    <x v="3"/>
    <x v="0"/>
    <x v="3"/>
    <x v="3944"/>
    <x v="7"/>
    <x v="10"/>
    <x v="4639"/>
  </r>
  <r>
    <x v="1"/>
    <x v="0"/>
    <x v="0"/>
    <x v="292"/>
    <x v="24"/>
    <x v="367"/>
    <x v="3"/>
    <x v="2"/>
    <x v="11"/>
    <x v="1259"/>
    <x v="7"/>
    <x v="2"/>
    <x v="4640"/>
  </r>
  <r>
    <x v="1"/>
    <x v="0"/>
    <x v="0"/>
    <x v="54"/>
    <x v="29"/>
    <x v="69"/>
    <x v="3"/>
    <x v="1"/>
    <x v="14"/>
    <x v="3945"/>
    <x v="1"/>
    <x v="0"/>
    <x v="4641"/>
  </r>
  <r>
    <x v="0"/>
    <x v="1"/>
    <x v="0"/>
    <x v="20"/>
    <x v="15"/>
    <x v="29"/>
    <x v="3"/>
    <x v="1"/>
    <x v="8"/>
    <x v="2943"/>
    <x v="1"/>
    <x v="2"/>
    <x v="3305"/>
  </r>
  <r>
    <x v="1"/>
    <x v="0"/>
    <x v="0"/>
    <x v="20"/>
    <x v="15"/>
    <x v="23"/>
    <x v="3"/>
    <x v="0"/>
    <x v="5"/>
    <x v="3946"/>
    <x v="1"/>
    <x v="0"/>
    <x v="4642"/>
  </r>
  <r>
    <x v="1"/>
    <x v="0"/>
    <x v="0"/>
    <x v="20"/>
    <x v="15"/>
    <x v="23"/>
    <x v="3"/>
    <x v="1"/>
    <x v="14"/>
    <x v="3825"/>
    <x v="1"/>
    <x v="0"/>
    <x v="4461"/>
  </r>
  <r>
    <x v="1"/>
    <x v="0"/>
    <x v="0"/>
    <x v="20"/>
    <x v="15"/>
    <x v="23"/>
    <x v="3"/>
    <x v="0"/>
    <x v="1"/>
    <x v="3947"/>
    <x v="0"/>
    <x v="9"/>
    <x v="4643"/>
  </r>
  <r>
    <x v="1"/>
    <x v="0"/>
    <x v="0"/>
    <x v="20"/>
    <x v="15"/>
    <x v="23"/>
    <x v="3"/>
    <x v="2"/>
    <x v="16"/>
    <x v="3948"/>
    <x v="3"/>
    <x v="2"/>
    <x v="4644"/>
  </r>
  <r>
    <x v="1"/>
    <x v="0"/>
    <x v="0"/>
    <x v="20"/>
    <x v="15"/>
    <x v="23"/>
    <x v="3"/>
    <x v="1"/>
    <x v="10"/>
    <x v="537"/>
    <x v="1"/>
    <x v="0"/>
    <x v="551"/>
  </r>
  <r>
    <x v="3"/>
    <x v="0"/>
    <x v="0"/>
    <x v="22"/>
    <x v="10"/>
    <x v="155"/>
    <x v="2"/>
    <x v="2"/>
    <x v="7"/>
    <x v="2163"/>
    <x v="7"/>
    <x v="2"/>
    <x v="2344"/>
  </r>
  <r>
    <x v="1"/>
    <x v="2"/>
    <x v="0"/>
    <x v="20"/>
    <x v="15"/>
    <x v="45"/>
    <x v="3"/>
    <x v="2"/>
    <x v="7"/>
    <x v="3949"/>
    <x v="1"/>
    <x v="0"/>
    <x v="329"/>
  </r>
  <r>
    <x v="1"/>
    <x v="0"/>
    <x v="0"/>
    <x v="102"/>
    <x v="17"/>
    <x v="195"/>
    <x v="0"/>
    <x v="1"/>
    <x v="4"/>
    <x v="3950"/>
    <x v="2"/>
    <x v="0"/>
    <x v="4645"/>
  </r>
  <r>
    <x v="0"/>
    <x v="1"/>
    <x v="0"/>
    <x v="447"/>
    <x v="12"/>
    <x v="540"/>
    <x v="2"/>
    <x v="2"/>
    <x v="11"/>
    <x v="1000"/>
    <x v="2"/>
    <x v="0"/>
    <x v="1043"/>
  </r>
  <r>
    <x v="0"/>
    <x v="1"/>
    <x v="0"/>
    <x v="447"/>
    <x v="12"/>
    <x v="540"/>
    <x v="2"/>
    <x v="2"/>
    <x v="7"/>
    <x v="2421"/>
    <x v="1"/>
    <x v="0"/>
    <x v="3675"/>
  </r>
  <r>
    <x v="0"/>
    <x v="1"/>
    <x v="0"/>
    <x v="447"/>
    <x v="12"/>
    <x v="540"/>
    <x v="2"/>
    <x v="1"/>
    <x v="12"/>
    <x v="3951"/>
    <x v="3"/>
    <x v="0"/>
    <x v="4646"/>
  </r>
  <r>
    <x v="0"/>
    <x v="1"/>
    <x v="0"/>
    <x v="447"/>
    <x v="12"/>
    <x v="540"/>
    <x v="2"/>
    <x v="1"/>
    <x v="9"/>
    <x v="3952"/>
    <x v="1"/>
    <x v="9"/>
    <x v="4647"/>
  </r>
  <r>
    <x v="0"/>
    <x v="0"/>
    <x v="0"/>
    <x v="240"/>
    <x v="14"/>
    <x v="376"/>
    <x v="2"/>
    <x v="1"/>
    <x v="4"/>
    <x v="3953"/>
    <x v="2"/>
    <x v="0"/>
    <x v="4648"/>
  </r>
  <r>
    <x v="2"/>
    <x v="1"/>
    <x v="0"/>
    <x v="24"/>
    <x v="21"/>
    <x v="329"/>
    <x v="1"/>
    <x v="1"/>
    <x v="13"/>
    <x v="521"/>
    <x v="2"/>
    <x v="2"/>
    <x v="4649"/>
  </r>
  <r>
    <x v="2"/>
    <x v="1"/>
    <x v="0"/>
    <x v="24"/>
    <x v="21"/>
    <x v="329"/>
    <x v="1"/>
    <x v="2"/>
    <x v="11"/>
    <x v="3954"/>
    <x v="1"/>
    <x v="2"/>
    <x v="4650"/>
  </r>
  <r>
    <x v="2"/>
    <x v="1"/>
    <x v="0"/>
    <x v="24"/>
    <x v="21"/>
    <x v="329"/>
    <x v="1"/>
    <x v="2"/>
    <x v="11"/>
    <x v="3955"/>
    <x v="4"/>
    <x v="2"/>
    <x v="4651"/>
  </r>
  <r>
    <x v="1"/>
    <x v="1"/>
    <x v="0"/>
    <x v="8"/>
    <x v="1"/>
    <x v="9"/>
    <x v="1"/>
    <x v="1"/>
    <x v="10"/>
    <x v="91"/>
    <x v="0"/>
    <x v="0"/>
    <x v="91"/>
  </r>
  <r>
    <x v="1"/>
    <x v="1"/>
    <x v="0"/>
    <x v="22"/>
    <x v="10"/>
    <x v="155"/>
    <x v="2"/>
    <x v="1"/>
    <x v="4"/>
    <x v="3956"/>
    <x v="1"/>
    <x v="2"/>
    <x v="4652"/>
  </r>
  <r>
    <x v="2"/>
    <x v="1"/>
    <x v="0"/>
    <x v="20"/>
    <x v="15"/>
    <x v="164"/>
    <x v="3"/>
    <x v="2"/>
    <x v="11"/>
    <x v="435"/>
    <x v="6"/>
    <x v="0"/>
    <x v="4653"/>
  </r>
  <r>
    <x v="1"/>
    <x v="1"/>
    <x v="0"/>
    <x v="12"/>
    <x v="5"/>
    <x v="14"/>
    <x v="2"/>
    <x v="2"/>
    <x v="7"/>
    <x v="1251"/>
    <x v="3"/>
    <x v="2"/>
    <x v="1305"/>
  </r>
  <r>
    <x v="1"/>
    <x v="0"/>
    <x v="0"/>
    <x v="6"/>
    <x v="6"/>
    <x v="7"/>
    <x v="2"/>
    <x v="2"/>
    <x v="11"/>
    <x v="3957"/>
    <x v="1"/>
    <x v="0"/>
    <x v="4654"/>
  </r>
  <r>
    <x v="1"/>
    <x v="0"/>
    <x v="0"/>
    <x v="6"/>
    <x v="6"/>
    <x v="7"/>
    <x v="2"/>
    <x v="1"/>
    <x v="9"/>
    <x v="1219"/>
    <x v="1"/>
    <x v="0"/>
    <x v="1269"/>
  </r>
  <r>
    <x v="1"/>
    <x v="0"/>
    <x v="0"/>
    <x v="6"/>
    <x v="6"/>
    <x v="7"/>
    <x v="2"/>
    <x v="1"/>
    <x v="2"/>
    <x v="3447"/>
    <x v="0"/>
    <x v="0"/>
    <x v="3953"/>
  </r>
  <r>
    <x v="1"/>
    <x v="0"/>
    <x v="0"/>
    <x v="6"/>
    <x v="6"/>
    <x v="7"/>
    <x v="2"/>
    <x v="0"/>
    <x v="0"/>
    <x v="3958"/>
    <x v="4"/>
    <x v="0"/>
    <x v="4655"/>
  </r>
  <r>
    <x v="1"/>
    <x v="0"/>
    <x v="0"/>
    <x v="6"/>
    <x v="6"/>
    <x v="7"/>
    <x v="2"/>
    <x v="1"/>
    <x v="10"/>
    <x v="3959"/>
    <x v="4"/>
    <x v="0"/>
    <x v="4656"/>
  </r>
  <r>
    <x v="2"/>
    <x v="1"/>
    <x v="0"/>
    <x v="451"/>
    <x v="29"/>
    <x v="544"/>
    <x v="3"/>
    <x v="0"/>
    <x v="0"/>
    <x v="3083"/>
    <x v="6"/>
    <x v="0"/>
    <x v="4657"/>
  </r>
  <r>
    <x v="2"/>
    <x v="1"/>
    <x v="0"/>
    <x v="451"/>
    <x v="29"/>
    <x v="544"/>
    <x v="3"/>
    <x v="1"/>
    <x v="14"/>
    <x v="3960"/>
    <x v="1"/>
    <x v="0"/>
    <x v="4658"/>
  </r>
  <r>
    <x v="2"/>
    <x v="1"/>
    <x v="0"/>
    <x v="451"/>
    <x v="29"/>
    <x v="544"/>
    <x v="3"/>
    <x v="0"/>
    <x v="5"/>
    <x v="2783"/>
    <x v="0"/>
    <x v="0"/>
    <x v="3112"/>
  </r>
  <r>
    <x v="1"/>
    <x v="0"/>
    <x v="0"/>
    <x v="20"/>
    <x v="15"/>
    <x v="23"/>
    <x v="3"/>
    <x v="1"/>
    <x v="8"/>
    <x v="3961"/>
    <x v="1"/>
    <x v="2"/>
    <x v="4659"/>
  </r>
  <r>
    <x v="1"/>
    <x v="0"/>
    <x v="0"/>
    <x v="1"/>
    <x v="1"/>
    <x v="13"/>
    <x v="1"/>
    <x v="1"/>
    <x v="10"/>
    <x v="2389"/>
    <x v="0"/>
    <x v="0"/>
    <x v="2622"/>
  </r>
  <r>
    <x v="1"/>
    <x v="0"/>
    <x v="0"/>
    <x v="1"/>
    <x v="1"/>
    <x v="13"/>
    <x v="1"/>
    <x v="0"/>
    <x v="5"/>
    <x v="78"/>
    <x v="0"/>
    <x v="0"/>
    <x v="4660"/>
  </r>
  <r>
    <x v="1"/>
    <x v="0"/>
    <x v="0"/>
    <x v="8"/>
    <x v="1"/>
    <x v="9"/>
    <x v="1"/>
    <x v="1"/>
    <x v="8"/>
    <x v="3962"/>
    <x v="1"/>
    <x v="2"/>
    <x v="4661"/>
  </r>
  <r>
    <x v="2"/>
    <x v="1"/>
    <x v="0"/>
    <x v="54"/>
    <x v="1"/>
    <x v="260"/>
    <x v="1"/>
    <x v="1"/>
    <x v="10"/>
    <x v="91"/>
    <x v="0"/>
    <x v="0"/>
    <x v="2027"/>
  </r>
  <r>
    <x v="2"/>
    <x v="1"/>
    <x v="0"/>
    <x v="54"/>
    <x v="1"/>
    <x v="260"/>
    <x v="1"/>
    <x v="0"/>
    <x v="5"/>
    <x v="3963"/>
    <x v="7"/>
    <x v="0"/>
    <x v="4662"/>
  </r>
  <r>
    <x v="2"/>
    <x v="1"/>
    <x v="0"/>
    <x v="54"/>
    <x v="1"/>
    <x v="260"/>
    <x v="1"/>
    <x v="2"/>
    <x v="15"/>
    <x v="3964"/>
    <x v="0"/>
    <x v="2"/>
    <x v="4663"/>
  </r>
  <r>
    <x v="2"/>
    <x v="1"/>
    <x v="0"/>
    <x v="54"/>
    <x v="1"/>
    <x v="260"/>
    <x v="1"/>
    <x v="1"/>
    <x v="10"/>
    <x v="2979"/>
    <x v="4"/>
    <x v="0"/>
    <x v="3031"/>
  </r>
  <r>
    <x v="2"/>
    <x v="1"/>
    <x v="0"/>
    <x v="54"/>
    <x v="1"/>
    <x v="260"/>
    <x v="1"/>
    <x v="1"/>
    <x v="10"/>
    <x v="130"/>
    <x v="1"/>
    <x v="0"/>
    <x v="132"/>
  </r>
  <r>
    <x v="2"/>
    <x v="1"/>
    <x v="0"/>
    <x v="54"/>
    <x v="1"/>
    <x v="260"/>
    <x v="1"/>
    <x v="1"/>
    <x v="4"/>
    <x v="3965"/>
    <x v="3"/>
    <x v="0"/>
    <x v="4664"/>
  </r>
  <r>
    <x v="2"/>
    <x v="1"/>
    <x v="0"/>
    <x v="54"/>
    <x v="1"/>
    <x v="260"/>
    <x v="1"/>
    <x v="0"/>
    <x v="5"/>
    <x v="742"/>
    <x v="3"/>
    <x v="0"/>
    <x v="4665"/>
  </r>
  <r>
    <x v="1"/>
    <x v="0"/>
    <x v="0"/>
    <x v="202"/>
    <x v="3"/>
    <x v="253"/>
    <x v="0"/>
    <x v="2"/>
    <x v="7"/>
    <x v="2475"/>
    <x v="0"/>
    <x v="2"/>
    <x v="2729"/>
  </r>
  <r>
    <x v="1"/>
    <x v="0"/>
    <x v="0"/>
    <x v="202"/>
    <x v="3"/>
    <x v="253"/>
    <x v="0"/>
    <x v="2"/>
    <x v="11"/>
    <x v="3065"/>
    <x v="1"/>
    <x v="2"/>
    <x v="3461"/>
  </r>
  <r>
    <x v="1"/>
    <x v="0"/>
    <x v="0"/>
    <x v="202"/>
    <x v="3"/>
    <x v="253"/>
    <x v="0"/>
    <x v="2"/>
    <x v="11"/>
    <x v="3319"/>
    <x v="1"/>
    <x v="2"/>
    <x v="4666"/>
  </r>
  <r>
    <x v="1"/>
    <x v="0"/>
    <x v="0"/>
    <x v="85"/>
    <x v="15"/>
    <x v="254"/>
    <x v="3"/>
    <x v="2"/>
    <x v="7"/>
    <x v="3966"/>
    <x v="2"/>
    <x v="0"/>
    <x v="4667"/>
  </r>
  <r>
    <x v="1"/>
    <x v="0"/>
    <x v="0"/>
    <x v="452"/>
    <x v="10"/>
    <x v="545"/>
    <x v="2"/>
    <x v="0"/>
    <x v="3"/>
    <x v="3967"/>
    <x v="1"/>
    <x v="5"/>
    <x v="4668"/>
  </r>
  <r>
    <x v="1"/>
    <x v="0"/>
    <x v="0"/>
    <x v="70"/>
    <x v="1"/>
    <x v="88"/>
    <x v="1"/>
    <x v="1"/>
    <x v="2"/>
    <x v="1821"/>
    <x v="1"/>
    <x v="0"/>
    <x v="1962"/>
  </r>
  <r>
    <x v="1"/>
    <x v="0"/>
    <x v="0"/>
    <x v="70"/>
    <x v="1"/>
    <x v="88"/>
    <x v="1"/>
    <x v="1"/>
    <x v="2"/>
    <x v="2740"/>
    <x v="2"/>
    <x v="0"/>
    <x v="3064"/>
  </r>
  <r>
    <x v="1"/>
    <x v="0"/>
    <x v="0"/>
    <x v="102"/>
    <x v="0"/>
    <x v="126"/>
    <x v="0"/>
    <x v="0"/>
    <x v="1"/>
    <x v="402"/>
    <x v="4"/>
    <x v="0"/>
    <x v="414"/>
  </r>
  <r>
    <x v="0"/>
    <x v="0"/>
    <x v="0"/>
    <x v="24"/>
    <x v="17"/>
    <x v="28"/>
    <x v="0"/>
    <x v="1"/>
    <x v="6"/>
    <x v="345"/>
    <x v="0"/>
    <x v="0"/>
    <x v="356"/>
  </r>
  <r>
    <x v="1"/>
    <x v="0"/>
    <x v="0"/>
    <x v="5"/>
    <x v="5"/>
    <x v="6"/>
    <x v="2"/>
    <x v="1"/>
    <x v="9"/>
    <x v="3968"/>
    <x v="4"/>
    <x v="3"/>
    <x v="4669"/>
  </r>
  <r>
    <x v="1"/>
    <x v="0"/>
    <x v="0"/>
    <x v="5"/>
    <x v="5"/>
    <x v="6"/>
    <x v="2"/>
    <x v="2"/>
    <x v="16"/>
    <x v="3969"/>
    <x v="2"/>
    <x v="2"/>
    <x v="4670"/>
  </r>
  <r>
    <x v="1"/>
    <x v="0"/>
    <x v="0"/>
    <x v="253"/>
    <x v="3"/>
    <x v="313"/>
    <x v="0"/>
    <x v="0"/>
    <x v="5"/>
    <x v="3970"/>
    <x v="1"/>
    <x v="2"/>
    <x v="4671"/>
  </r>
  <r>
    <x v="2"/>
    <x v="0"/>
    <x v="0"/>
    <x v="146"/>
    <x v="2"/>
    <x v="186"/>
    <x v="0"/>
    <x v="2"/>
    <x v="15"/>
    <x v="3971"/>
    <x v="1"/>
    <x v="5"/>
    <x v="4672"/>
  </r>
  <r>
    <x v="3"/>
    <x v="2"/>
    <x v="0"/>
    <x v="1"/>
    <x v="1"/>
    <x v="3"/>
    <x v="1"/>
    <x v="1"/>
    <x v="4"/>
    <x v="2246"/>
    <x v="4"/>
    <x v="0"/>
    <x v="2439"/>
  </r>
  <r>
    <x v="3"/>
    <x v="2"/>
    <x v="0"/>
    <x v="1"/>
    <x v="1"/>
    <x v="3"/>
    <x v="1"/>
    <x v="1"/>
    <x v="8"/>
    <x v="3972"/>
    <x v="7"/>
    <x v="2"/>
    <x v="4673"/>
  </r>
  <r>
    <x v="2"/>
    <x v="0"/>
    <x v="0"/>
    <x v="453"/>
    <x v="1"/>
    <x v="546"/>
    <x v="1"/>
    <x v="1"/>
    <x v="9"/>
    <x v="3036"/>
    <x v="1"/>
    <x v="0"/>
    <x v="3425"/>
  </r>
  <r>
    <x v="2"/>
    <x v="0"/>
    <x v="0"/>
    <x v="453"/>
    <x v="1"/>
    <x v="546"/>
    <x v="1"/>
    <x v="0"/>
    <x v="5"/>
    <x v="3471"/>
    <x v="4"/>
    <x v="0"/>
    <x v="4674"/>
  </r>
  <r>
    <x v="2"/>
    <x v="1"/>
    <x v="0"/>
    <x v="85"/>
    <x v="15"/>
    <x v="254"/>
    <x v="3"/>
    <x v="0"/>
    <x v="1"/>
    <x v="3973"/>
    <x v="12"/>
    <x v="9"/>
    <x v="4675"/>
  </r>
  <r>
    <x v="0"/>
    <x v="0"/>
    <x v="0"/>
    <x v="4"/>
    <x v="4"/>
    <x v="5"/>
    <x v="1"/>
    <x v="1"/>
    <x v="4"/>
    <x v="3974"/>
    <x v="5"/>
    <x v="0"/>
    <x v="4676"/>
  </r>
  <r>
    <x v="1"/>
    <x v="0"/>
    <x v="0"/>
    <x v="454"/>
    <x v="1"/>
    <x v="547"/>
    <x v="1"/>
    <x v="2"/>
    <x v="7"/>
    <x v="3720"/>
    <x v="1"/>
    <x v="2"/>
    <x v="4677"/>
  </r>
  <r>
    <x v="1"/>
    <x v="2"/>
    <x v="0"/>
    <x v="52"/>
    <x v="5"/>
    <x v="65"/>
    <x v="2"/>
    <x v="1"/>
    <x v="2"/>
    <x v="3975"/>
    <x v="5"/>
    <x v="2"/>
    <x v="4678"/>
  </r>
  <r>
    <x v="0"/>
    <x v="1"/>
    <x v="0"/>
    <x v="12"/>
    <x v="5"/>
    <x v="32"/>
    <x v="2"/>
    <x v="2"/>
    <x v="11"/>
    <x v="3976"/>
    <x v="5"/>
    <x v="2"/>
    <x v="4679"/>
  </r>
  <r>
    <x v="1"/>
    <x v="0"/>
    <x v="0"/>
    <x v="273"/>
    <x v="31"/>
    <x v="342"/>
    <x v="3"/>
    <x v="1"/>
    <x v="2"/>
    <x v="974"/>
    <x v="7"/>
    <x v="0"/>
    <x v="1016"/>
  </r>
  <r>
    <x v="1"/>
    <x v="0"/>
    <x v="0"/>
    <x v="273"/>
    <x v="31"/>
    <x v="342"/>
    <x v="3"/>
    <x v="1"/>
    <x v="10"/>
    <x v="20"/>
    <x v="4"/>
    <x v="0"/>
    <x v="728"/>
  </r>
  <r>
    <x v="1"/>
    <x v="1"/>
    <x v="0"/>
    <x v="1"/>
    <x v="1"/>
    <x v="3"/>
    <x v="1"/>
    <x v="0"/>
    <x v="5"/>
    <x v="3977"/>
    <x v="1"/>
    <x v="0"/>
    <x v="4680"/>
  </r>
  <r>
    <x v="1"/>
    <x v="1"/>
    <x v="0"/>
    <x v="1"/>
    <x v="1"/>
    <x v="3"/>
    <x v="1"/>
    <x v="1"/>
    <x v="9"/>
    <x v="3978"/>
    <x v="4"/>
    <x v="0"/>
    <x v="4681"/>
  </r>
  <r>
    <x v="1"/>
    <x v="1"/>
    <x v="0"/>
    <x v="24"/>
    <x v="25"/>
    <x v="333"/>
    <x v="2"/>
    <x v="2"/>
    <x v="16"/>
    <x v="3979"/>
    <x v="7"/>
    <x v="0"/>
    <x v="4682"/>
  </r>
  <r>
    <x v="1"/>
    <x v="0"/>
    <x v="0"/>
    <x v="435"/>
    <x v="5"/>
    <x v="525"/>
    <x v="2"/>
    <x v="1"/>
    <x v="4"/>
    <x v="934"/>
    <x v="0"/>
    <x v="2"/>
    <x v="4683"/>
  </r>
  <r>
    <x v="1"/>
    <x v="0"/>
    <x v="0"/>
    <x v="1"/>
    <x v="1"/>
    <x v="1"/>
    <x v="1"/>
    <x v="0"/>
    <x v="1"/>
    <x v="3980"/>
    <x v="3"/>
    <x v="2"/>
    <x v="4684"/>
  </r>
  <r>
    <x v="1"/>
    <x v="0"/>
    <x v="0"/>
    <x v="1"/>
    <x v="1"/>
    <x v="1"/>
    <x v="1"/>
    <x v="1"/>
    <x v="8"/>
    <x v="3981"/>
    <x v="7"/>
    <x v="2"/>
    <x v="4685"/>
  </r>
  <r>
    <x v="1"/>
    <x v="0"/>
    <x v="0"/>
    <x v="109"/>
    <x v="15"/>
    <x v="135"/>
    <x v="3"/>
    <x v="1"/>
    <x v="8"/>
    <x v="1626"/>
    <x v="1"/>
    <x v="2"/>
    <x v="4686"/>
  </r>
  <r>
    <x v="1"/>
    <x v="0"/>
    <x v="0"/>
    <x v="8"/>
    <x v="1"/>
    <x v="9"/>
    <x v="1"/>
    <x v="1"/>
    <x v="10"/>
    <x v="1230"/>
    <x v="7"/>
    <x v="0"/>
    <x v="3096"/>
  </r>
  <r>
    <x v="1"/>
    <x v="0"/>
    <x v="0"/>
    <x v="1"/>
    <x v="1"/>
    <x v="141"/>
    <x v="1"/>
    <x v="1"/>
    <x v="6"/>
    <x v="426"/>
    <x v="1"/>
    <x v="0"/>
    <x v="439"/>
  </r>
  <r>
    <x v="1"/>
    <x v="0"/>
    <x v="0"/>
    <x v="1"/>
    <x v="1"/>
    <x v="141"/>
    <x v="1"/>
    <x v="0"/>
    <x v="1"/>
    <x v="3982"/>
    <x v="7"/>
    <x v="2"/>
    <x v="4687"/>
  </r>
  <r>
    <x v="1"/>
    <x v="0"/>
    <x v="0"/>
    <x v="1"/>
    <x v="1"/>
    <x v="13"/>
    <x v="1"/>
    <x v="2"/>
    <x v="15"/>
    <x v="973"/>
    <x v="1"/>
    <x v="2"/>
    <x v="4688"/>
  </r>
  <r>
    <x v="0"/>
    <x v="0"/>
    <x v="0"/>
    <x v="455"/>
    <x v="1"/>
    <x v="548"/>
    <x v="1"/>
    <x v="1"/>
    <x v="6"/>
    <x v="3983"/>
    <x v="7"/>
    <x v="0"/>
    <x v="4689"/>
  </r>
  <r>
    <x v="0"/>
    <x v="0"/>
    <x v="0"/>
    <x v="455"/>
    <x v="1"/>
    <x v="548"/>
    <x v="1"/>
    <x v="1"/>
    <x v="12"/>
    <x v="2814"/>
    <x v="4"/>
    <x v="0"/>
    <x v="4690"/>
  </r>
  <r>
    <x v="0"/>
    <x v="0"/>
    <x v="0"/>
    <x v="455"/>
    <x v="1"/>
    <x v="548"/>
    <x v="1"/>
    <x v="1"/>
    <x v="10"/>
    <x v="2900"/>
    <x v="4"/>
    <x v="0"/>
    <x v="4691"/>
  </r>
  <r>
    <x v="1"/>
    <x v="0"/>
    <x v="0"/>
    <x v="24"/>
    <x v="21"/>
    <x v="329"/>
    <x v="1"/>
    <x v="0"/>
    <x v="0"/>
    <x v="3984"/>
    <x v="5"/>
    <x v="6"/>
    <x v="4692"/>
  </r>
  <r>
    <x v="1"/>
    <x v="0"/>
    <x v="0"/>
    <x v="24"/>
    <x v="21"/>
    <x v="329"/>
    <x v="1"/>
    <x v="1"/>
    <x v="14"/>
    <x v="381"/>
    <x v="5"/>
    <x v="2"/>
    <x v="4693"/>
  </r>
  <r>
    <x v="1"/>
    <x v="0"/>
    <x v="0"/>
    <x v="24"/>
    <x v="21"/>
    <x v="329"/>
    <x v="1"/>
    <x v="1"/>
    <x v="8"/>
    <x v="3985"/>
    <x v="3"/>
    <x v="6"/>
    <x v="4694"/>
  </r>
  <r>
    <x v="1"/>
    <x v="0"/>
    <x v="0"/>
    <x v="24"/>
    <x v="21"/>
    <x v="329"/>
    <x v="1"/>
    <x v="1"/>
    <x v="6"/>
    <x v="3986"/>
    <x v="3"/>
    <x v="2"/>
    <x v="4695"/>
  </r>
  <r>
    <x v="0"/>
    <x v="1"/>
    <x v="0"/>
    <x v="108"/>
    <x v="2"/>
    <x v="133"/>
    <x v="0"/>
    <x v="0"/>
    <x v="5"/>
    <x v="3987"/>
    <x v="2"/>
    <x v="2"/>
    <x v="4696"/>
  </r>
  <r>
    <x v="0"/>
    <x v="1"/>
    <x v="0"/>
    <x v="108"/>
    <x v="2"/>
    <x v="133"/>
    <x v="0"/>
    <x v="1"/>
    <x v="8"/>
    <x v="2896"/>
    <x v="1"/>
    <x v="6"/>
    <x v="4697"/>
  </r>
  <r>
    <x v="2"/>
    <x v="0"/>
    <x v="0"/>
    <x v="329"/>
    <x v="1"/>
    <x v="409"/>
    <x v="1"/>
    <x v="1"/>
    <x v="13"/>
    <x v="762"/>
    <x v="3"/>
    <x v="0"/>
    <x v="788"/>
  </r>
  <r>
    <x v="2"/>
    <x v="0"/>
    <x v="0"/>
    <x v="329"/>
    <x v="1"/>
    <x v="409"/>
    <x v="1"/>
    <x v="0"/>
    <x v="1"/>
    <x v="74"/>
    <x v="7"/>
    <x v="2"/>
    <x v="232"/>
  </r>
  <r>
    <x v="2"/>
    <x v="0"/>
    <x v="0"/>
    <x v="329"/>
    <x v="1"/>
    <x v="409"/>
    <x v="1"/>
    <x v="1"/>
    <x v="9"/>
    <x v="2029"/>
    <x v="0"/>
    <x v="0"/>
    <x v="2192"/>
  </r>
  <r>
    <x v="2"/>
    <x v="0"/>
    <x v="0"/>
    <x v="329"/>
    <x v="1"/>
    <x v="409"/>
    <x v="1"/>
    <x v="0"/>
    <x v="5"/>
    <x v="2616"/>
    <x v="7"/>
    <x v="0"/>
    <x v="29"/>
  </r>
  <r>
    <x v="2"/>
    <x v="0"/>
    <x v="0"/>
    <x v="329"/>
    <x v="1"/>
    <x v="409"/>
    <x v="1"/>
    <x v="1"/>
    <x v="8"/>
    <x v="996"/>
    <x v="0"/>
    <x v="2"/>
    <x v="1039"/>
  </r>
  <r>
    <x v="0"/>
    <x v="0"/>
    <x v="0"/>
    <x v="20"/>
    <x v="15"/>
    <x v="164"/>
    <x v="3"/>
    <x v="1"/>
    <x v="4"/>
    <x v="3988"/>
    <x v="6"/>
    <x v="0"/>
    <x v="4698"/>
  </r>
  <r>
    <x v="0"/>
    <x v="0"/>
    <x v="0"/>
    <x v="20"/>
    <x v="15"/>
    <x v="164"/>
    <x v="3"/>
    <x v="0"/>
    <x v="5"/>
    <x v="3989"/>
    <x v="4"/>
    <x v="0"/>
    <x v="4699"/>
  </r>
  <r>
    <x v="0"/>
    <x v="0"/>
    <x v="0"/>
    <x v="20"/>
    <x v="15"/>
    <x v="164"/>
    <x v="3"/>
    <x v="1"/>
    <x v="2"/>
    <x v="1365"/>
    <x v="1"/>
    <x v="0"/>
    <x v="276"/>
  </r>
  <r>
    <x v="0"/>
    <x v="0"/>
    <x v="0"/>
    <x v="20"/>
    <x v="15"/>
    <x v="164"/>
    <x v="3"/>
    <x v="1"/>
    <x v="10"/>
    <x v="2661"/>
    <x v="0"/>
    <x v="0"/>
    <x v="2961"/>
  </r>
  <r>
    <x v="0"/>
    <x v="0"/>
    <x v="0"/>
    <x v="22"/>
    <x v="10"/>
    <x v="26"/>
    <x v="2"/>
    <x v="0"/>
    <x v="1"/>
    <x v="3990"/>
    <x v="0"/>
    <x v="4"/>
    <x v="4700"/>
  </r>
  <r>
    <x v="2"/>
    <x v="0"/>
    <x v="0"/>
    <x v="236"/>
    <x v="5"/>
    <x v="293"/>
    <x v="2"/>
    <x v="2"/>
    <x v="7"/>
    <x v="3991"/>
    <x v="4"/>
    <x v="2"/>
    <x v="4701"/>
  </r>
  <r>
    <x v="2"/>
    <x v="0"/>
    <x v="0"/>
    <x v="236"/>
    <x v="5"/>
    <x v="293"/>
    <x v="2"/>
    <x v="1"/>
    <x v="10"/>
    <x v="559"/>
    <x v="0"/>
    <x v="2"/>
    <x v="572"/>
  </r>
  <r>
    <x v="2"/>
    <x v="0"/>
    <x v="0"/>
    <x v="302"/>
    <x v="1"/>
    <x v="379"/>
    <x v="1"/>
    <x v="2"/>
    <x v="7"/>
    <x v="2913"/>
    <x v="0"/>
    <x v="2"/>
    <x v="4702"/>
  </r>
  <r>
    <x v="1"/>
    <x v="2"/>
    <x v="0"/>
    <x v="24"/>
    <x v="24"/>
    <x v="157"/>
    <x v="3"/>
    <x v="1"/>
    <x v="6"/>
    <x v="1495"/>
    <x v="1"/>
    <x v="2"/>
    <x v="4703"/>
  </r>
  <r>
    <x v="1"/>
    <x v="1"/>
    <x v="0"/>
    <x v="61"/>
    <x v="5"/>
    <x v="77"/>
    <x v="2"/>
    <x v="1"/>
    <x v="4"/>
    <x v="1815"/>
    <x v="4"/>
    <x v="2"/>
    <x v="1956"/>
  </r>
  <r>
    <x v="1"/>
    <x v="1"/>
    <x v="0"/>
    <x v="61"/>
    <x v="5"/>
    <x v="77"/>
    <x v="2"/>
    <x v="0"/>
    <x v="0"/>
    <x v="3992"/>
    <x v="1"/>
    <x v="8"/>
    <x v="4704"/>
  </r>
  <r>
    <x v="0"/>
    <x v="0"/>
    <x v="0"/>
    <x v="289"/>
    <x v="18"/>
    <x v="364"/>
    <x v="0"/>
    <x v="1"/>
    <x v="10"/>
    <x v="848"/>
    <x v="1"/>
    <x v="2"/>
    <x v="883"/>
  </r>
  <r>
    <x v="0"/>
    <x v="0"/>
    <x v="0"/>
    <x v="289"/>
    <x v="18"/>
    <x v="364"/>
    <x v="0"/>
    <x v="1"/>
    <x v="9"/>
    <x v="2734"/>
    <x v="0"/>
    <x v="2"/>
    <x v="4705"/>
  </r>
  <r>
    <x v="0"/>
    <x v="0"/>
    <x v="0"/>
    <x v="289"/>
    <x v="18"/>
    <x v="364"/>
    <x v="0"/>
    <x v="1"/>
    <x v="6"/>
    <x v="3993"/>
    <x v="0"/>
    <x v="2"/>
    <x v="3223"/>
  </r>
  <r>
    <x v="1"/>
    <x v="1"/>
    <x v="0"/>
    <x v="346"/>
    <x v="18"/>
    <x v="427"/>
    <x v="0"/>
    <x v="0"/>
    <x v="5"/>
    <x v="3994"/>
    <x v="4"/>
    <x v="2"/>
    <x v="4706"/>
  </r>
  <r>
    <x v="1"/>
    <x v="1"/>
    <x v="0"/>
    <x v="70"/>
    <x v="1"/>
    <x v="88"/>
    <x v="1"/>
    <x v="1"/>
    <x v="10"/>
    <x v="151"/>
    <x v="4"/>
    <x v="0"/>
    <x v="153"/>
  </r>
  <r>
    <x v="1"/>
    <x v="1"/>
    <x v="0"/>
    <x v="70"/>
    <x v="1"/>
    <x v="88"/>
    <x v="1"/>
    <x v="0"/>
    <x v="5"/>
    <x v="1361"/>
    <x v="0"/>
    <x v="0"/>
    <x v="4707"/>
  </r>
  <r>
    <x v="1"/>
    <x v="1"/>
    <x v="0"/>
    <x v="70"/>
    <x v="1"/>
    <x v="88"/>
    <x v="1"/>
    <x v="2"/>
    <x v="7"/>
    <x v="3995"/>
    <x v="1"/>
    <x v="2"/>
    <x v="4708"/>
  </r>
  <r>
    <x v="2"/>
    <x v="2"/>
    <x v="0"/>
    <x v="20"/>
    <x v="15"/>
    <x v="23"/>
    <x v="3"/>
    <x v="1"/>
    <x v="10"/>
    <x v="537"/>
    <x v="1"/>
    <x v="0"/>
    <x v="551"/>
  </r>
  <r>
    <x v="2"/>
    <x v="0"/>
    <x v="0"/>
    <x v="67"/>
    <x v="2"/>
    <x v="85"/>
    <x v="0"/>
    <x v="2"/>
    <x v="11"/>
    <x v="3996"/>
    <x v="7"/>
    <x v="2"/>
    <x v="4709"/>
  </r>
  <r>
    <x v="3"/>
    <x v="0"/>
    <x v="0"/>
    <x v="456"/>
    <x v="15"/>
    <x v="549"/>
    <x v="3"/>
    <x v="2"/>
    <x v="7"/>
    <x v="460"/>
    <x v="4"/>
    <x v="0"/>
    <x v="4710"/>
  </r>
  <r>
    <x v="3"/>
    <x v="0"/>
    <x v="0"/>
    <x v="456"/>
    <x v="15"/>
    <x v="549"/>
    <x v="3"/>
    <x v="1"/>
    <x v="8"/>
    <x v="3997"/>
    <x v="1"/>
    <x v="2"/>
    <x v="4711"/>
  </r>
  <r>
    <x v="3"/>
    <x v="0"/>
    <x v="0"/>
    <x v="456"/>
    <x v="15"/>
    <x v="549"/>
    <x v="3"/>
    <x v="1"/>
    <x v="8"/>
    <x v="1217"/>
    <x v="4"/>
    <x v="2"/>
    <x v="817"/>
  </r>
  <r>
    <x v="3"/>
    <x v="0"/>
    <x v="0"/>
    <x v="456"/>
    <x v="15"/>
    <x v="549"/>
    <x v="3"/>
    <x v="1"/>
    <x v="2"/>
    <x v="3998"/>
    <x v="6"/>
    <x v="0"/>
    <x v="4712"/>
  </r>
  <r>
    <x v="3"/>
    <x v="0"/>
    <x v="0"/>
    <x v="456"/>
    <x v="15"/>
    <x v="549"/>
    <x v="3"/>
    <x v="1"/>
    <x v="2"/>
    <x v="132"/>
    <x v="4"/>
    <x v="0"/>
    <x v="2054"/>
  </r>
  <r>
    <x v="1"/>
    <x v="1"/>
    <x v="0"/>
    <x v="8"/>
    <x v="1"/>
    <x v="34"/>
    <x v="1"/>
    <x v="1"/>
    <x v="14"/>
    <x v="3999"/>
    <x v="0"/>
    <x v="0"/>
    <x v="4713"/>
  </r>
  <r>
    <x v="1"/>
    <x v="1"/>
    <x v="0"/>
    <x v="8"/>
    <x v="1"/>
    <x v="34"/>
    <x v="1"/>
    <x v="1"/>
    <x v="9"/>
    <x v="4000"/>
    <x v="7"/>
    <x v="0"/>
    <x v="4714"/>
  </r>
  <r>
    <x v="1"/>
    <x v="1"/>
    <x v="0"/>
    <x v="8"/>
    <x v="1"/>
    <x v="34"/>
    <x v="1"/>
    <x v="0"/>
    <x v="3"/>
    <x v="4001"/>
    <x v="2"/>
    <x v="2"/>
    <x v="4715"/>
  </r>
  <r>
    <x v="1"/>
    <x v="1"/>
    <x v="0"/>
    <x v="8"/>
    <x v="1"/>
    <x v="34"/>
    <x v="1"/>
    <x v="1"/>
    <x v="8"/>
    <x v="4002"/>
    <x v="4"/>
    <x v="2"/>
    <x v="4716"/>
  </r>
  <r>
    <x v="3"/>
    <x v="0"/>
    <x v="0"/>
    <x v="38"/>
    <x v="24"/>
    <x v="47"/>
    <x v="3"/>
    <x v="1"/>
    <x v="9"/>
    <x v="4003"/>
    <x v="1"/>
    <x v="2"/>
    <x v="4717"/>
  </r>
  <r>
    <x v="0"/>
    <x v="2"/>
    <x v="0"/>
    <x v="20"/>
    <x v="15"/>
    <x v="45"/>
    <x v="3"/>
    <x v="1"/>
    <x v="10"/>
    <x v="1242"/>
    <x v="4"/>
    <x v="0"/>
    <x v="4718"/>
  </r>
  <r>
    <x v="0"/>
    <x v="2"/>
    <x v="0"/>
    <x v="20"/>
    <x v="15"/>
    <x v="45"/>
    <x v="3"/>
    <x v="0"/>
    <x v="1"/>
    <x v="4004"/>
    <x v="7"/>
    <x v="9"/>
    <x v="4719"/>
  </r>
  <r>
    <x v="0"/>
    <x v="2"/>
    <x v="0"/>
    <x v="20"/>
    <x v="15"/>
    <x v="45"/>
    <x v="3"/>
    <x v="0"/>
    <x v="1"/>
    <x v="4005"/>
    <x v="0"/>
    <x v="9"/>
    <x v="1209"/>
  </r>
  <r>
    <x v="0"/>
    <x v="2"/>
    <x v="0"/>
    <x v="20"/>
    <x v="15"/>
    <x v="45"/>
    <x v="3"/>
    <x v="1"/>
    <x v="6"/>
    <x v="345"/>
    <x v="0"/>
    <x v="0"/>
    <x v="2434"/>
  </r>
  <r>
    <x v="1"/>
    <x v="0"/>
    <x v="0"/>
    <x v="102"/>
    <x v="14"/>
    <x v="237"/>
    <x v="2"/>
    <x v="0"/>
    <x v="3"/>
    <x v="4006"/>
    <x v="0"/>
    <x v="0"/>
    <x v="4720"/>
  </r>
  <r>
    <x v="1"/>
    <x v="0"/>
    <x v="0"/>
    <x v="102"/>
    <x v="14"/>
    <x v="237"/>
    <x v="2"/>
    <x v="0"/>
    <x v="1"/>
    <x v="4007"/>
    <x v="7"/>
    <x v="0"/>
    <x v="4721"/>
  </r>
  <r>
    <x v="1"/>
    <x v="0"/>
    <x v="0"/>
    <x v="70"/>
    <x v="1"/>
    <x v="188"/>
    <x v="1"/>
    <x v="2"/>
    <x v="11"/>
    <x v="4008"/>
    <x v="4"/>
    <x v="0"/>
    <x v="4722"/>
  </r>
  <r>
    <x v="1"/>
    <x v="0"/>
    <x v="0"/>
    <x v="3"/>
    <x v="3"/>
    <x v="4"/>
    <x v="0"/>
    <x v="1"/>
    <x v="2"/>
    <x v="301"/>
    <x v="1"/>
    <x v="2"/>
    <x v="308"/>
  </r>
  <r>
    <x v="1"/>
    <x v="0"/>
    <x v="0"/>
    <x v="3"/>
    <x v="3"/>
    <x v="4"/>
    <x v="0"/>
    <x v="0"/>
    <x v="1"/>
    <x v="4009"/>
    <x v="2"/>
    <x v="2"/>
    <x v="232"/>
  </r>
  <r>
    <x v="1"/>
    <x v="0"/>
    <x v="0"/>
    <x v="100"/>
    <x v="2"/>
    <x v="327"/>
    <x v="0"/>
    <x v="1"/>
    <x v="8"/>
    <x v="4010"/>
    <x v="2"/>
    <x v="6"/>
    <x v="4723"/>
  </r>
  <r>
    <x v="1"/>
    <x v="0"/>
    <x v="0"/>
    <x v="100"/>
    <x v="2"/>
    <x v="327"/>
    <x v="0"/>
    <x v="1"/>
    <x v="8"/>
    <x v="1782"/>
    <x v="1"/>
    <x v="6"/>
    <x v="4724"/>
  </r>
  <r>
    <x v="1"/>
    <x v="0"/>
    <x v="0"/>
    <x v="100"/>
    <x v="2"/>
    <x v="327"/>
    <x v="0"/>
    <x v="2"/>
    <x v="11"/>
    <x v="4011"/>
    <x v="2"/>
    <x v="2"/>
    <x v="4725"/>
  </r>
  <r>
    <x v="1"/>
    <x v="0"/>
    <x v="0"/>
    <x v="1"/>
    <x v="1"/>
    <x v="1"/>
    <x v="1"/>
    <x v="2"/>
    <x v="7"/>
    <x v="4012"/>
    <x v="4"/>
    <x v="2"/>
    <x v="4726"/>
  </r>
  <r>
    <x v="1"/>
    <x v="0"/>
    <x v="0"/>
    <x v="4"/>
    <x v="4"/>
    <x v="60"/>
    <x v="1"/>
    <x v="1"/>
    <x v="4"/>
    <x v="4013"/>
    <x v="2"/>
    <x v="0"/>
    <x v="446"/>
  </r>
  <r>
    <x v="0"/>
    <x v="2"/>
    <x v="0"/>
    <x v="81"/>
    <x v="17"/>
    <x v="101"/>
    <x v="0"/>
    <x v="1"/>
    <x v="10"/>
    <x v="56"/>
    <x v="2"/>
    <x v="0"/>
    <x v="56"/>
  </r>
  <r>
    <x v="0"/>
    <x v="2"/>
    <x v="0"/>
    <x v="81"/>
    <x v="17"/>
    <x v="101"/>
    <x v="0"/>
    <x v="0"/>
    <x v="5"/>
    <x v="3175"/>
    <x v="0"/>
    <x v="0"/>
    <x v="4727"/>
  </r>
  <r>
    <x v="1"/>
    <x v="0"/>
    <x v="0"/>
    <x v="70"/>
    <x v="1"/>
    <x v="188"/>
    <x v="1"/>
    <x v="2"/>
    <x v="7"/>
    <x v="4014"/>
    <x v="4"/>
    <x v="2"/>
    <x v="4728"/>
  </r>
  <r>
    <x v="1"/>
    <x v="0"/>
    <x v="0"/>
    <x v="70"/>
    <x v="1"/>
    <x v="188"/>
    <x v="1"/>
    <x v="1"/>
    <x v="4"/>
    <x v="4015"/>
    <x v="2"/>
    <x v="0"/>
    <x v="4729"/>
  </r>
  <r>
    <x v="1"/>
    <x v="0"/>
    <x v="0"/>
    <x v="70"/>
    <x v="1"/>
    <x v="188"/>
    <x v="1"/>
    <x v="0"/>
    <x v="5"/>
    <x v="4016"/>
    <x v="4"/>
    <x v="0"/>
    <x v="4730"/>
  </r>
  <r>
    <x v="1"/>
    <x v="0"/>
    <x v="0"/>
    <x v="70"/>
    <x v="1"/>
    <x v="188"/>
    <x v="1"/>
    <x v="1"/>
    <x v="4"/>
    <x v="4017"/>
    <x v="3"/>
    <x v="0"/>
    <x v="4731"/>
  </r>
  <r>
    <x v="1"/>
    <x v="0"/>
    <x v="0"/>
    <x v="70"/>
    <x v="1"/>
    <x v="188"/>
    <x v="1"/>
    <x v="1"/>
    <x v="10"/>
    <x v="56"/>
    <x v="2"/>
    <x v="0"/>
    <x v="56"/>
  </r>
  <r>
    <x v="1"/>
    <x v="0"/>
    <x v="0"/>
    <x v="70"/>
    <x v="1"/>
    <x v="188"/>
    <x v="1"/>
    <x v="0"/>
    <x v="1"/>
    <x v="4018"/>
    <x v="0"/>
    <x v="2"/>
    <x v="4732"/>
  </r>
  <r>
    <x v="1"/>
    <x v="0"/>
    <x v="0"/>
    <x v="70"/>
    <x v="1"/>
    <x v="188"/>
    <x v="1"/>
    <x v="0"/>
    <x v="5"/>
    <x v="3031"/>
    <x v="1"/>
    <x v="0"/>
    <x v="3057"/>
  </r>
  <r>
    <x v="1"/>
    <x v="2"/>
    <x v="0"/>
    <x v="43"/>
    <x v="11"/>
    <x v="529"/>
    <x v="2"/>
    <x v="1"/>
    <x v="9"/>
    <x v="4019"/>
    <x v="0"/>
    <x v="0"/>
    <x v="4733"/>
  </r>
  <r>
    <x v="1"/>
    <x v="2"/>
    <x v="0"/>
    <x v="43"/>
    <x v="11"/>
    <x v="529"/>
    <x v="2"/>
    <x v="1"/>
    <x v="4"/>
    <x v="4020"/>
    <x v="1"/>
    <x v="0"/>
    <x v="4734"/>
  </r>
  <r>
    <x v="1"/>
    <x v="2"/>
    <x v="0"/>
    <x v="43"/>
    <x v="11"/>
    <x v="529"/>
    <x v="2"/>
    <x v="2"/>
    <x v="16"/>
    <x v="3629"/>
    <x v="7"/>
    <x v="0"/>
    <x v="4191"/>
  </r>
  <r>
    <x v="1"/>
    <x v="2"/>
    <x v="0"/>
    <x v="43"/>
    <x v="11"/>
    <x v="529"/>
    <x v="2"/>
    <x v="1"/>
    <x v="8"/>
    <x v="4021"/>
    <x v="1"/>
    <x v="0"/>
    <x v="4735"/>
  </r>
  <r>
    <x v="1"/>
    <x v="2"/>
    <x v="0"/>
    <x v="43"/>
    <x v="11"/>
    <x v="529"/>
    <x v="2"/>
    <x v="0"/>
    <x v="5"/>
    <x v="4022"/>
    <x v="1"/>
    <x v="0"/>
    <x v="4736"/>
  </r>
  <r>
    <x v="1"/>
    <x v="2"/>
    <x v="0"/>
    <x v="173"/>
    <x v="17"/>
    <x v="220"/>
    <x v="0"/>
    <x v="1"/>
    <x v="8"/>
    <x v="1313"/>
    <x v="0"/>
    <x v="0"/>
    <x v="4737"/>
  </r>
  <r>
    <x v="1"/>
    <x v="1"/>
    <x v="0"/>
    <x v="61"/>
    <x v="5"/>
    <x v="77"/>
    <x v="2"/>
    <x v="1"/>
    <x v="4"/>
    <x v="1383"/>
    <x v="3"/>
    <x v="2"/>
    <x v="1753"/>
  </r>
  <r>
    <x v="1"/>
    <x v="1"/>
    <x v="0"/>
    <x v="61"/>
    <x v="5"/>
    <x v="77"/>
    <x v="2"/>
    <x v="1"/>
    <x v="14"/>
    <x v="4023"/>
    <x v="1"/>
    <x v="2"/>
    <x v="4738"/>
  </r>
  <r>
    <x v="1"/>
    <x v="1"/>
    <x v="0"/>
    <x v="61"/>
    <x v="5"/>
    <x v="77"/>
    <x v="2"/>
    <x v="1"/>
    <x v="8"/>
    <x v="4024"/>
    <x v="7"/>
    <x v="3"/>
    <x v="4739"/>
  </r>
  <r>
    <x v="1"/>
    <x v="1"/>
    <x v="0"/>
    <x v="61"/>
    <x v="5"/>
    <x v="77"/>
    <x v="2"/>
    <x v="0"/>
    <x v="5"/>
    <x v="1787"/>
    <x v="2"/>
    <x v="7"/>
    <x v="1922"/>
  </r>
  <r>
    <x v="0"/>
    <x v="0"/>
    <x v="0"/>
    <x v="3"/>
    <x v="1"/>
    <x v="137"/>
    <x v="1"/>
    <x v="0"/>
    <x v="0"/>
    <x v="4025"/>
    <x v="0"/>
    <x v="11"/>
    <x v="4740"/>
  </r>
  <r>
    <x v="1"/>
    <x v="0"/>
    <x v="0"/>
    <x v="457"/>
    <x v="36"/>
    <x v="550"/>
    <x v="0"/>
    <x v="0"/>
    <x v="3"/>
    <x v="85"/>
    <x v="0"/>
    <x v="0"/>
    <x v="2882"/>
  </r>
  <r>
    <x v="0"/>
    <x v="2"/>
    <x v="0"/>
    <x v="10"/>
    <x v="9"/>
    <x v="74"/>
    <x v="3"/>
    <x v="1"/>
    <x v="10"/>
    <x v="885"/>
    <x v="0"/>
    <x v="2"/>
    <x v="2250"/>
  </r>
  <r>
    <x v="0"/>
    <x v="0"/>
    <x v="0"/>
    <x v="290"/>
    <x v="36"/>
    <x v="365"/>
    <x v="0"/>
    <x v="1"/>
    <x v="10"/>
    <x v="1427"/>
    <x v="0"/>
    <x v="0"/>
    <x v="1505"/>
  </r>
  <r>
    <x v="0"/>
    <x v="0"/>
    <x v="0"/>
    <x v="290"/>
    <x v="36"/>
    <x v="365"/>
    <x v="0"/>
    <x v="1"/>
    <x v="10"/>
    <x v="537"/>
    <x v="1"/>
    <x v="0"/>
    <x v="551"/>
  </r>
  <r>
    <x v="0"/>
    <x v="0"/>
    <x v="0"/>
    <x v="290"/>
    <x v="36"/>
    <x v="365"/>
    <x v="0"/>
    <x v="1"/>
    <x v="6"/>
    <x v="946"/>
    <x v="0"/>
    <x v="0"/>
    <x v="986"/>
  </r>
  <r>
    <x v="0"/>
    <x v="1"/>
    <x v="0"/>
    <x v="255"/>
    <x v="29"/>
    <x v="315"/>
    <x v="3"/>
    <x v="1"/>
    <x v="9"/>
    <x v="1941"/>
    <x v="1"/>
    <x v="0"/>
    <x v="2094"/>
  </r>
  <r>
    <x v="0"/>
    <x v="1"/>
    <x v="0"/>
    <x v="255"/>
    <x v="29"/>
    <x v="315"/>
    <x v="3"/>
    <x v="1"/>
    <x v="6"/>
    <x v="4026"/>
    <x v="0"/>
    <x v="0"/>
    <x v="4741"/>
  </r>
  <r>
    <x v="0"/>
    <x v="1"/>
    <x v="0"/>
    <x v="255"/>
    <x v="29"/>
    <x v="315"/>
    <x v="3"/>
    <x v="0"/>
    <x v="1"/>
    <x v="4027"/>
    <x v="2"/>
    <x v="0"/>
    <x v="4742"/>
  </r>
  <r>
    <x v="1"/>
    <x v="1"/>
    <x v="0"/>
    <x v="10"/>
    <x v="9"/>
    <x v="105"/>
    <x v="3"/>
    <x v="1"/>
    <x v="6"/>
    <x v="1081"/>
    <x v="7"/>
    <x v="2"/>
    <x v="4743"/>
  </r>
  <r>
    <x v="1"/>
    <x v="1"/>
    <x v="0"/>
    <x v="10"/>
    <x v="9"/>
    <x v="105"/>
    <x v="3"/>
    <x v="1"/>
    <x v="8"/>
    <x v="4028"/>
    <x v="5"/>
    <x v="6"/>
    <x v="4744"/>
  </r>
  <r>
    <x v="1"/>
    <x v="2"/>
    <x v="0"/>
    <x v="458"/>
    <x v="47"/>
    <x v="551"/>
    <x v="1"/>
    <x v="0"/>
    <x v="1"/>
    <x v="2311"/>
    <x v="4"/>
    <x v="2"/>
    <x v="2521"/>
  </r>
  <r>
    <x v="3"/>
    <x v="1"/>
    <x v="0"/>
    <x v="125"/>
    <x v="1"/>
    <x v="158"/>
    <x v="1"/>
    <x v="0"/>
    <x v="3"/>
    <x v="4029"/>
    <x v="3"/>
    <x v="2"/>
    <x v="4745"/>
  </r>
  <r>
    <x v="1"/>
    <x v="0"/>
    <x v="0"/>
    <x v="41"/>
    <x v="14"/>
    <x v="462"/>
    <x v="2"/>
    <x v="0"/>
    <x v="5"/>
    <x v="4030"/>
    <x v="1"/>
    <x v="0"/>
    <x v="4746"/>
  </r>
  <r>
    <x v="1"/>
    <x v="2"/>
    <x v="0"/>
    <x v="38"/>
    <x v="32"/>
    <x v="112"/>
    <x v="0"/>
    <x v="1"/>
    <x v="4"/>
    <x v="4031"/>
    <x v="7"/>
    <x v="0"/>
    <x v="4747"/>
  </r>
  <r>
    <x v="3"/>
    <x v="2"/>
    <x v="0"/>
    <x v="186"/>
    <x v="36"/>
    <x v="236"/>
    <x v="0"/>
    <x v="1"/>
    <x v="8"/>
    <x v="4032"/>
    <x v="3"/>
    <x v="0"/>
    <x v="4748"/>
  </r>
  <r>
    <x v="3"/>
    <x v="2"/>
    <x v="0"/>
    <x v="186"/>
    <x v="36"/>
    <x v="236"/>
    <x v="0"/>
    <x v="1"/>
    <x v="8"/>
    <x v="4033"/>
    <x v="1"/>
    <x v="0"/>
    <x v="4749"/>
  </r>
  <r>
    <x v="2"/>
    <x v="2"/>
    <x v="0"/>
    <x v="10"/>
    <x v="9"/>
    <x v="11"/>
    <x v="3"/>
    <x v="1"/>
    <x v="6"/>
    <x v="4034"/>
    <x v="1"/>
    <x v="2"/>
    <x v="3245"/>
  </r>
  <r>
    <x v="1"/>
    <x v="2"/>
    <x v="0"/>
    <x v="104"/>
    <x v="31"/>
    <x v="128"/>
    <x v="3"/>
    <x v="1"/>
    <x v="8"/>
    <x v="2456"/>
    <x v="3"/>
    <x v="0"/>
    <x v="2707"/>
  </r>
  <r>
    <x v="1"/>
    <x v="2"/>
    <x v="0"/>
    <x v="104"/>
    <x v="31"/>
    <x v="128"/>
    <x v="3"/>
    <x v="1"/>
    <x v="10"/>
    <x v="1444"/>
    <x v="1"/>
    <x v="0"/>
    <x v="1526"/>
  </r>
  <r>
    <x v="1"/>
    <x v="2"/>
    <x v="0"/>
    <x v="104"/>
    <x v="31"/>
    <x v="128"/>
    <x v="3"/>
    <x v="1"/>
    <x v="9"/>
    <x v="3496"/>
    <x v="5"/>
    <x v="0"/>
    <x v="4019"/>
  </r>
  <r>
    <x v="1"/>
    <x v="0"/>
    <x v="0"/>
    <x v="20"/>
    <x v="15"/>
    <x v="164"/>
    <x v="3"/>
    <x v="1"/>
    <x v="10"/>
    <x v="801"/>
    <x v="4"/>
    <x v="0"/>
    <x v="2395"/>
  </r>
  <r>
    <x v="1"/>
    <x v="1"/>
    <x v="0"/>
    <x v="70"/>
    <x v="1"/>
    <x v="188"/>
    <x v="1"/>
    <x v="0"/>
    <x v="1"/>
    <x v="476"/>
    <x v="0"/>
    <x v="2"/>
    <x v="490"/>
  </r>
  <r>
    <x v="1"/>
    <x v="1"/>
    <x v="0"/>
    <x v="70"/>
    <x v="1"/>
    <x v="188"/>
    <x v="1"/>
    <x v="1"/>
    <x v="10"/>
    <x v="1519"/>
    <x v="6"/>
    <x v="0"/>
    <x v="1609"/>
  </r>
  <r>
    <x v="1"/>
    <x v="1"/>
    <x v="0"/>
    <x v="70"/>
    <x v="1"/>
    <x v="188"/>
    <x v="1"/>
    <x v="0"/>
    <x v="1"/>
    <x v="4035"/>
    <x v="6"/>
    <x v="2"/>
    <x v="4750"/>
  </r>
  <r>
    <x v="0"/>
    <x v="1"/>
    <x v="0"/>
    <x v="8"/>
    <x v="1"/>
    <x v="9"/>
    <x v="1"/>
    <x v="0"/>
    <x v="5"/>
    <x v="4036"/>
    <x v="0"/>
    <x v="0"/>
    <x v="4751"/>
  </r>
  <r>
    <x v="0"/>
    <x v="1"/>
    <x v="0"/>
    <x v="8"/>
    <x v="1"/>
    <x v="9"/>
    <x v="1"/>
    <x v="1"/>
    <x v="14"/>
    <x v="4037"/>
    <x v="1"/>
    <x v="0"/>
    <x v="4752"/>
  </r>
  <r>
    <x v="3"/>
    <x v="0"/>
    <x v="0"/>
    <x v="8"/>
    <x v="1"/>
    <x v="94"/>
    <x v="1"/>
    <x v="1"/>
    <x v="8"/>
    <x v="642"/>
    <x v="1"/>
    <x v="2"/>
    <x v="3108"/>
  </r>
  <r>
    <x v="3"/>
    <x v="0"/>
    <x v="0"/>
    <x v="8"/>
    <x v="1"/>
    <x v="94"/>
    <x v="1"/>
    <x v="2"/>
    <x v="11"/>
    <x v="686"/>
    <x v="1"/>
    <x v="0"/>
    <x v="703"/>
  </r>
  <r>
    <x v="2"/>
    <x v="1"/>
    <x v="0"/>
    <x v="395"/>
    <x v="34"/>
    <x v="480"/>
    <x v="3"/>
    <x v="1"/>
    <x v="4"/>
    <x v="3802"/>
    <x v="7"/>
    <x v="0"/>
    <x v="4431"/>
  </r>
  <r>
    <x v="1"/>
    <x v="0"/>
    <x v="0"/>
    <x v="459"/>
    <x v="0"/>
    <x v="552"/>
    <x v="0"/>
    <x v="1"/>
    <x v="10"/>
    <x v="1816"/>
    <x v="0"/>
    <x v="0"/>
    <x v="1957"/>
  </r>
  <r>
    <x v="2"/>
    <x v="0"/>
    <x v="0"/>
    <x v="248"/>
    <x v="39"/>
    <x v="307"/>
    <x v="3"/>
    <x v="1"/>
    <x v="8"/>
    <x v="2910"/>
    <x v="0"/>
    <x v="0"/>
    <x v="3266"/>
  </r>
  <r>
    <x v="1"/>
    <x v="0"/>
    <x v="0"/>
    <x v="22"/>
    <x v="10"/>
    <x v="26"/>
    <x v="2"/>
    <x v="1"/>
    <x v="10"/>
    <x v="4038"/>
    <x v="7"/>
    <x v="2"/>
    <x v="4753"/>
  </r>
  <r>
    <x v="1"/>
    <x v="0"/>
    <x v="0"/>
    <x v="22"/>
    <x v="10"/>
    <x v="26"/>
    <x v="2"/>
    <x v="1"/>
    <x v="4"/>
    <x v="4039"/>
    <x v="0"/>
    <x v="2"/>
    <x v="4754"/>
  </r>
  <r>
    <x v="1"/>
    <x v="0"/>
    <x v="0"/>
    <x v="22"/>
    <x v="10"/>
    <x v="26"/>
    <x v="2"/>
    <x v="2"/>
    <x v="11"/>
    <x v="4040"/>
    <x v="1"/>
    <x v="2"/>
    <x v="4755"/>
  </r>
  <r>
    <x v="1"/>
    <x v="0"/>
    <x v="0"/>
    <x v="118"/>
    <x v="32"/>
    <x v="148"/>
    <x v="0"/>
    <x v="1"/>
    <x v="8"/>
    <x v="1094"/>
    <x v="7"/>
    <x v="0"/>
    <x v="4756"/>
  </r>
  <r>
    <x v="1"/>
    <x v="1"/>
    <x v="0"/>
    <x v="1"/>
    <x v="1"/>
    <x v="1"/>
    <x v="1"/>
    <x v="1"/>
    <x v="4"/>
    <x v="4041"/>
    <x v="1"/>
    <x v="0"/>
    <x v="4757"/>
  </r>
  <r>
    <x v="1"/>
    <x v="2"/>
    <x v="0"/>
    <x v="1"/>
    <x v="1"/>
    <x v="13"/>
    <x v="1"/>
    <x v="1"/>
    <x v="2"/>
    <x v="1821"/>
    <x v="1"/>
    <x v="0"/>
    <x v="1962"/>
  </r>
  <r>
    <x v="1"/>
    <x v="2"/>
    <x v="0"/>
    <x v="1"/>
    <x v="1"/>
    <x v="13"/>
    <x v="1"/>
    <x v="1"/>
    <x v="10"/>
    <x v="1567"/>
    <x v="2"/>
    <x v="0"/>
    <x v="3045"/>
  </r>
  <r>
    <x v="1"/>
    <x v="0"/>
    <x v="0"/>
    <x v="102"/>
    <x v="14"/>
    <x v="237"/>
    <x v="2"/>
    <x v="0"/>
    <x v="5"/>
    <x v="4042"/>
    <x v="4"/>
    <x v="0"/>
    <x v="4758"/>
  </r>
  <r>
    <x v="1"/>
    <x v="0"/>
    <x v="0"/>
    <x v="102"/>
    <x v="14"/>
    <x v="237"/>
    <x v="2"/>
    <x v="2"/>
    <x v="7"/>
    <x v="4043"/>
    <x v="4"/>
    <x v="0"/>
    <x v="4759"/>
  </r>
  <r>
    <x v="1"/>
    <x v="1"/>
    <x v="0"/>
    <x v="8"/>
    <x v="1"/>
    <x v="94"/>
    <x v="1"/>
    <x v="1"/>
    <x v="12"/>
    <x v="3855"/>
    <x v="7"/>
    <x v="0"/>
    <x v="4760"/>
  </r>
  <r>
    <x v="1"/>
    <x v="2"/>
    <x v="0"/>
    <x v="8"/>
    <x v="1"/>
    <x v="34"/>
    <x v="1"/>
    <x v="1"/>
    <x v="8"/>
    <x v="4044"/>
    <x v="6"/>
    <x v="2"/>
    <x v="2277"/>
  </r>
  <r>
    <x v="1"/>
    <x v="1"/>
    <x v="0"/>
    <x v="58"/>
    <x v="30"/>
    <x v="73"/>
    <x v="3"/>
    <x v="0"/>
    <x v="5"/>
    <x v="610"/>
    <x v="1"/>
    <x v="0"/>
    <x v="1706"/>
  </r>
  <r>
    <x v="3"/>
    <x v="2"/>
    <x v="0"/>
    <x v="8"/>
    <x v="1"/>
    <x v="34"/>
    <x v="1"/>
    <x v="1"/>
    <x v="10"/>
    <x v="725"/>
    <x v="1"/>
    <x v="0"/>
    <x v="747"/>
  </r>
  <r>
    <x v="3"/>
    <x v="2"/>
    <x v="0"/>
    <x v="8"/>
    <x v="1"/>
    <x v="34"/>
    <x v="1"/>
    <x v="1"/>
    <x v="10"/>
    <x v="1544"/>
    <x v="4"/>
    <x v="0"/>
    <x v="4761"/>
  </r>
  <r>
    <x v="3"/>
    <x v="2"/>
    <x v="0"/>
    <x v="8"/>
    <x v="1"/>
    <x v="34"/>
    <x v="1"/>
    <x v="1"/>
    <x v="10"/>
    <x v="1579"/>
    <x v="2"/>
    <x v="0"/>
    <x v="4630"/>
  </r>
  <r>
    <x v="3"/>
    <x v="2"/>
    <x v="0"/>
    <x v="8"/>
    <x v="1"/>
    <x v="34"/>
    <x v="1"/>
    <x v="1"/>
    <x v="2"/>
    <x v="1399"/>
    <x v="4"/>
    <x v="0"/>
    <x v="1475"/>
  </r>
  <r>
    <x v="3"/>
    <x v="2"/>
    <x v="0"/>
    <x v="8"/>
    <x v="1"/>
    <x v="34"/>
    <x v="1"/>
    <x v="2"/>
    <x v="11"/>
    <x v="4045"/>
    <x v="7"/>
    <x v="0"/>
    <x v="4762"/>
  </r>
  <r>
    <x v="1"/>
    <x v="1"/>
    <x v="0"/>
    <x v="49"/>
    <x v="1"/>
    <x v="58"/>
    <x v="1"/>
    <x v="1"/>
    <x v="8"/>
    <x v="4046"/>
    <x v="0"/>
    <x v="2"/>
    <x v="4763"/>
  </r>
  <r>
    <x v="1"/>
    <x v="1"/>
    <x v="0"/>
    <x v="49"/>
    <x v="1"/>
    <x v="58"/>
    <x v="1"/>
    <x v="1"/>
    <x v="9"/>
    <x v="3263"/>
    <x v="1"/>
    <x v="0"/>
    <x v="3713"/>
  </r>
  <r>
    <x v="1"/>
    <x v="1"/>
    <x v="0"/>
    <x v="49"/>
    <x v="1"/>
    <x v="58"/>
    <x v="1"/>
    <x v="0"/>
    <x v="5"/>
    <x v="1582"/>
    <x v="1"/>
    <x v="0"/>
    <x v="1208"/>
  </r>
  <r>
    <x v="1"/>
    <x v="1"/>
    <x v="0"/>
    <x v="49"/>
    <x v="1"/>
    <x v="58"/>
    <x v="1"/>
    <x v="1"/>
    <x v="8"/>
    <x v="4047"/>
    <x v="1"/>
    <x v="2"/>
    <x v="4764"/>
  </r>
  <r>
    <x v="1"/>
    <x v="2"/>
    <x v="0"/>
    <x v="4"/>
    <x v="4"/>
    <x v="60"/>
    <x v="1"/>
    <x v="1"/>
    <x v="4"/>
    <x v="2028"/>
    <x v="1"/>
    <x v="0"/>
    <x v="4765"/>
  </r>
  <r>
    <x v="0"/>
    <x v="1"/>
    <x v="0"/>
    <x v="459"/>
    <x v="0"/>
    <x v="552"/>
    <x v="0"/>
    <x v="1"/>
    <x v="14"/>
    <x v="4048"/>
    <x v="1"/>
    <x v="0"/>
    <x v="4766"/>
  </r>
  <r>
    <x v="1"/>
    <x v="0"/>
    <x v="0"/>
    <x v="20"/>
    <x v="15"/>
    <x v="45"/>
    <x v="3"/>
    <x v="1"/>
    <x v="4"/>
    <x v="81"/>
    <x v="2"/>
    <x v="0"/>
    <x v="1187"/>
  </r>
  <r>
    <x v="1"/>
    <x v="0"/>
    <x v="0"/>
    <x v="20"/>
    <x v="15"/>
    <x v="45"/>
    <x v="3"/>
    <x v="1"/>
    <x v="2"/>
    <x v="2041"/>
    <x v="3"/>
    <x v="0"/>
    <x v="2206"/>
  </r>
  <r>
    <x v="1"/>
    <x v="0"/>
    <x v="0"/>
    <x v="20"/>
    <x v="15"/>
    <x v="45"/>
    <x v="3"/>
    <x v="0"/>
    <x v="1"/>
    <x v="4049"/>
    <x v="0"/>
    <x v="9"/>
    <x v="4577"/>
  </r>
  <r>
    <x v="1"/>
    <x v="0"/>
    <x v="0"/>
    <x v="20"/>
    <x v="15"/>
    <x v="45"/>
    <x v="3"/>
    <x v="1"/>
    <x v="4"/>
    <x v="4050"/>
    <x v="4"/>
    <x v="0"/>
    <x v="4767"/>
  </r>
  <r>
    <x v="1"/>
    <x v="0"/>
    <x v="0"/>
    <x v="20"/>
    <x v="15"/>
    <x v="45"/>
    <x v="3"/>
    <x v="0"/>
    <x v="0"/>
    <x v="4051"/>
    <x v="5"/>
    <x v="2"/>
    <x v="4768"/>
  </r>
  <r>
    <x v="1"/>
    <x v="0"/>
    <x v="0"/>
    <x v="20"/>
    <x v="15"/>
    <x v="45"/>
    <x v="3"/>
    <x v="0"/>
    <x v="0"/>
    <x v="4052"/>
    <x v="2"/>
    <x v="2"/>
    <x v="4769"/>
  </r>
  <r>
    <x v="1"/>
    <x v="0"/>
    <x v="0"/>
    <x v="20"/>
    <x v="15"/>
    <x v="45"/>
    <x v="3"/>
    <x v="2"/>
    <x v="7"/>
    <x v="2713"/>
    <x v="1"/>
    <x v="0"/>
    <x v="4770"/>
  </r>
  <r>
    <x v="1"/>
    <x v="0"/>
    <x v="0"/>
    <x v="20"/>
    <x v="15"/>
    <x v="45"/>
    <x v="3"/>
    <x v="2"/>
    <x v="11"/>
    <x v="2963"/>
    <x v="0"/>
    <x v="0"/>
    <x v="3328"/>
  </r>
  <r>
    <x v="1"/>
    <x v="0"/>
    <x v="0"/>
    <x v="20"/>
    <x v="15"/>
    <x v="45"/>
    <x v="3"/>
    <x v="1"/>
    <x v="10"/>
    <x v="168"/>
    <x v="0"/>
    <x v="0"/>
    <x v="170"/>
  </r>
  <r>
    <x v="1"/>
    <x v="0"/>
    <x v="0"/>
    <x v="20"/>
    <x v="15"/>
    <x v="45"/>
    <x v="3"/>
    <x v="2"/>
    <x v="7"/>
    <x v="760"/>
    <x v="4"/>
    <x v="0"/>
    <x v="4771"/>
  </r>
  <r>
    <x v="0"/>
    <x v="1"/>
    <x v="0"/>
    <x v="20"/>
    <x v="15"/>
    <x v="164"/>
    <x v="3"/>
    <x v="0"/>
    <x v="3"/>
    <x v="4053"/>
    <x v="0"/>
    <x v="10"/>
    <x v="4772"/>
  </r>
  <r>
    <x v="0"/>
    <x v="0"/>
    <x v="0"/>
    <x v="24"/>
    <x v="17"/>
    <x v="28"/>
    <x v="0"/>
    <x v="1"/>
    <x v="6"/>
    <x v="1003"/>
    <x v="3"/>
    <x v="0"/>
    <x v="1046"/>
  </r>
  <r>
    <x v="1"/>
    <x v="1"/>
    <x v="0"/>
    <x v="317"/>
    <x v="4"/>
    <x v="395"/>
    <x v="1"/>
    <x v="2"/>
    <x v="11"/>
    <x v="4054"/>
    <x v="12"/>
    <x v="0"/>
    <x v="4773"/>
  </r>
  <r>
    <x v="1"/>
    <x v="1"/>
    <x v="0"/>
    <x v="27"/>
    <x v="19"/>
    <x v="33"/>
    <x v="0"/>
    <x v="0"/>
    <x v="3"/>
    <x v="4055"/>
    <x v="8"/>
    <x v="0"/>
    <x v="4774"/>
  </r>
  <r>
    <x v="1"/>
    <x v="1"/>
    <x v="0"/>
    <x v="115"/>
    <x v="36"/>
    <x v="145"/>
    <x v="0"/>
    <x v="1"/>
    <x v="2"/>
    <x v="2026"/>
    <x v="7"/>
    <x v="0"/>
    <x v="2189"/>
  </r>
  <r>
    <x v="1"/>
    <x v="1"/>
    <x v="0"/>
    <x v="115"/>
    <x v="36"/>
    <x v="145"/>
    <x v="0"/>
    <x v="0"/>
    <x v="5"/>
    <x v="4056"/>
    <x v="4"/>
    <x v="0"/>
    <x v="4775"/>
  </r>
  <r>
    <x v="2"/>
    <x v="0"/>
    <x v="0"/>
    <x v="10"/>
    <x v="9"/>
    <x v="74"/>
    <x v="3"/>
    <x v="0"/>
    <x v="0"/>
    <x v="4057"/>
    <x v="1"/>
    <x v="5"/>
    <x v="4776"/>
  </r>
  <r>
    <x v="2"/>
    <x v="0"/>
    <x v="0"/>
    <x v="10"/>
    <x v="9"/>
    <x v="74"/>
    <x v="3"/>
    <x v="1"/>
    <x v="10"/>
    <x v="12"/>
    <x v="1"/>
    <x v="2"/>
    <x v="12"/>
  </r>
  <r>
    <x v="2"/>
    <x v="0"/>
    <x v="0"/>
    <x v="10"/>
    <x v="9"/>
    <x v="74"/>
    <x v="3"/>
    <x v="2"/>
    <x v="7"/>
    <x v="4058"/>
    <x v="0"/>
    <x v="10"/>
    <x v="4777"/>
  </r>
  <r>
    <x v="2"/>
    <x v="0"/>
    <x v="0"/>
    <x v="10"/>
    <x v="9"/>
    <x v="74"/>
    <x v="3"/>
    <x v="1"/>
    <x v="4"/>
    <x v="2513"/>
    <x v="1"/>
    <x v="2"/>
    <x v="4778"/>
  </r>
  <r>
    <x v="2"/>
    <x v="0"/>
    <x v="0"/>
    <x v="10"/>
    <x v="9"/>
    <x v="74"/>
    <x v="3"/>
    <x v="2"/>
    <x v="11"/>
    <x v="3549"/>
    <x v="1"/>
    <x v="2"/>
    <x v="4779"/>
  </r>
  <r>
    <x v="2"/>
    <x v="0"/>
    <x v="0"/>
    <x v="10"/>
    <x v="9"/>
    <x v="74"/>
    <x v="3"/>
    <x v="2"/>
    <x v="11"/>
    <x v="4059"/>
    <x v="0"/>
    <x v="2"/>
    <x v="4780"/>
  </r>
  <r>
    <x v="3"/>
    <x v="2"/>
    <x v="0"/>
    <x v="4"/>
    <x v="4"/>
    <x v="5"/>
    <x v="1"/>
    <x v="0"/>
    <x v="5"/>
    <x v="3286"/>
    <x v="2"/>
    <x v="0"/>
    <x v="3742"/>
  </r>
  <r>
    <x v="3"/>
    <x v="2"/>
    <x v="0"/>
    <x v="4"/>
    <x v="4"/>
    <x v="5"/>
    <x v="1"/>
    <x v="2"/>
    <x v="7"/>
    <x v="1637"/>
    <x v="1"/>
    <x v="2"/>
    <x v="1742"/>
  </r>
  <r>
    <x v="3"/>
    <x v="2"/>
    <x v="0"/>
    <x v="4"/>
    <x v="4"/>
    <x v="5"/>
    <x v="1"/>
    <x v="2"/>
    <x v="7"/>
    <x v="973"/>
    <x v="1"/>
    <x v="2"/>
    <x v="3237"/>
  </r>
  <r>
    <x v="1"/>
    <x v="0"/>
    <x v="0"/>
    <x v="243"/>
    <x v="5"/>
    <x v="301"/>
    <x v="2"/>
    <x v="2"/>
    <x v="7"/>
    <x v="4060"/>
    <x v="7"/>
    <x v="2"/>
    <x v="4781"/>
  </r>
  <r>
    <x v="1"/>
    <x v="0"/>
    <x v="0"/>
    <x v="243"/>
    <x v="5"/>
    <x v="301"/>
    <x v="2"/>
    <x v="1"/>
    <x v="2"/>
    <x v="1145"/>
    <x v="4"/>
    <x v="2"/>
    <x v="4782"/>
  </r>
  <r>
    <x v="0"/>
    <x v="0"/>
    <x v="0"/>
    <x v="1"/>
    <x v="1"/>
    <x v="13"/>
    <x v="1"/>
    <x v="2"/>
    <x v="11"/>
    <x v="4061"/>
    <x v="13"/>
    <x v="0"/>
    <x v="4783"/>
  </r>
  <r>
    <x v="0"/>
    <x v="0"/>
    <x v="0"/>
    <x v="1"/>
    <x v="1"/>
    <x v="13"/>
    <x v="1"/>
    <x v="1"/>
    <x v="6"/>
    <x v="486"/>
    <x v="0"/>
    <x v="0"/>
    <x v="194"/>
  </r>
  <r>
    <x v="1"/>
    <x v="0"/>
    <x v="0"/>
    <x v="1"/>
    <x v="1"/>
    <x v="3"/>
    <x v="1"/>
    <x v="2"/>
    <x v="7"/>
    <x v="1972"/>
    <x v="4"/>
    <x v="2"/>
    <x v="4784"/>
  </r>
  <r>
    <x v="1"/>
    <x v="1"/>
    <x v="0"/>
    <x v="1"/>
    <x v="1"/>
    <x v="1"/>
    <x v="1"/>
    <x v="0"/>
    <x v="5"/>
    <x v="2933"/>
    <x v="7"/>
    <x v="0"/>
    <x v="4785"/>
  </r>
  <r>
    <x v="1"/>
    <x v="1"/>
    <x v="0"/>
    <x v="1"/>
    <x v="1"/>
    <x v="1"/>
    <x v="1"/>
    <x v="2"/>
    <x v="11"/>
    <x v="2016"/>
    <x v="2"/>
    <x v="0"/>
    <x v="2176"/>
  </r>
  <r>
    <x v="1"/>
    <x v="1"/>
    <x v="0"/>
    <x v="1"/>
    <x v="1"/>
    <x v="1"/>
    <x v="1"/>
    <x v="1"/>
    <x v="10"/>
    <x v="233"/>
    <x v="4"/>
    <x v="0"/>
    <x v="245"/>
  </r>
  <r>
    <x v="1"/>
    <x v="1"/>
    <x v="0"/>
    <x v="1"/>
    <x v="1"/>
    <x v="1"/>
    <x v="1"/>
    <x v="1"/>
    <x v="4"/>
    <x v="4062"/>
    <x v="4"/>
    <x v="0"/>
    <x v="4786"/>
  </r>
  <r>
    <x v="0"/>
    <x v="2"/>
    <x v="0"/>
    <x v="96"/>
    <x v="23"/>
    <x v="193"/>
    <x v="2"/>
    <x v="1"/>
    <x v="8"/>
    <x v="4063"/>
    <x v="2"/>
    <x v="0"/>
    <x v="4787"/>
  </r>
  <r>
    <x v="3"/>
    <x v="1"/>
    <x v="0"/>
    <x v="295"/>
    <x v="35"/>
    <x v="371"/>
    <x v="0"/>
    <x v="1"/>
    <x v="12"/>
    <x v="4064"/>
    <x v="4"/>
    <x v="0"/>
    <x v="4788"/>
  </r>
  <r>
    <x v="3"/>
    <x v="1"/>
    <x v="0"/>
    <x v="295"/>
    <x v="35"/>
    <x v="371"/>
    <x v="0"/>
    <x v="2"/>
    <x v="11"/>
    <x v="670"/>
    <x v="1"/>
    <x v="0"/>
    <x v="4789"/>
  </r>
  <r>
    <x v="3"/>
    <x v="1"/>
    <x v="0"/>
    <x v="295"/>
    <x v="35"/>
    <x v="371"/>
    <x v="0"/>
    <x v="1"/>
    <x v="9"/>
    <x v="2664"/>
    <x v="0"/>
    <x v="0"/>
    <x v="2965"/>
  </r>
  <r>
    <x v="3"/>
    <x v="1"/>
    <x v="0"/>
    <x v="295"/>
    <x v="35"/>
    <x v="371"/>
    <x v="0"/>
    <x v="1"/>
    <x v="8"/>
    <x v="4065"/>
    <x v="5"/>
    <x v="0"/>
    <x v="4790"/>
  </r>
  <r>
    <x v="1"/>
    <x v="2"/>
    <x v="0"/>
    <x v="12"/>
    <x v="5"/>
    <x v="16"/>
    <x v="2"/>
    <x v="1"/>
    <x v="10"/>
    <x v="557"/>
    <x v="4"/>
    <x v="2"/>
    <x v="570"/>
  </r>
  <r>
    <x v="2"/>
    <x v="1"/>
    <x v="0"/>
    <x v="20"/>
    <x v="15"/>
    <x v="29"/>
    <x v="3"/>
    <x v="1"/>
    <x v="6"/>
    <x v="4066"/>
    <x v="2"/>
    <x v="0"/>
    <x v="4791"/>
  </r>
  <r>
    <x v="0"/>
    <x v="1"/>
    <x v="0"/>
    <x v="265"/>
    <x v="9"/>
    <x v="331"/>
    <x v="3"/>
    <x v="0"/>
    <x v="5"/>
    <x v="934"/>
    <x v="0"/>
    <x v="2"/>
    <x v="4792"/>
  </r>
  <r>
    <x v="0"/>
    <x v="1"/>
    <x v="0"/>
    <x v="265"/>
    <x v="9"/>
    <x v="331"/>
    <x v="3"/>
    <x v="0"/>
    <x v="0"/>
    <x v="3431"/>
    <x v="4"/>
    <x v="5"/>
    <x v="4793"/>
  </r>
  <r>
    <x v="0"/>
    <x v="1"/>
    <x v="0"/>
    <x v="8"/>
    <x v="1"/>
    <x v="9"/>
    <x v="1"/>
    <x v="1"/>
    <x v="4"/>
    <x v="4067"/>
    <x v="2"/>
    <x v="0"/>
    <x v="4794"/>
  </r>
  <r>
    <x v="0"/>
    <x v="1"/>
    <x v="0"/>
    <x v="8"/>
    <x v="1"/>
    <x v="9"/>
    <x v="1"/>
    <x v="1"/>
    <x v="9"/>
    <x v="894"/>
    <x v="2"/>
    <x v="0"/>
    <x v="4623"/>
  </r>
  <r>
    <x v="0"/>
    <x v="1"/>
    <x v="0"/>
    <x v="8"/>
    <x v="1"/>
    <x v="9"/>
    <x v="1"/>
    <x v="1"/>
    <x v="12"/>
    <x v="2433"/>
    <x v="4"/>
    <x v="0"/>
    <x v="4367"/>
  </r>
  <r>
    <x v="0"/>
    <x v="1"/>
    <x v="0"/>
    <x v="8"/>
    <x v="1"/>
    <x v="9"/>
    <x v="1"/>
    <x v="0"/>
    <x v="1"/>
    <x v="4068"/>
    <x v="1"/>
    <x v="2"/>
    <x v="4795"/>
  </r>
  <r>
    <x v="0"/>
    <x v="1"/>
    <x v="0"/>
    <x v="1"/>
    <x v="1"/>
    <x v="62"/>
    <x v="1"/>
    <x v="0"/>
    <x v="5"/>
    <x v="3051"/>
    <x v="4"/>
    <x v="0"/>
    <x v="4796"/>
  </r>
  <r>
    <x v="0"/>
    <x v="2"/>
    <x v="0"/>
    <x v="1"/>
    <x v="1"/>
    <x v="25"/>
    <x v="1"/>
    <x v="2"/>
    <x v="7"/>
    <x v="4069"/>
    <x v="6"/>
    <x v="2"/>
    <x v="471"/>
  </r>
  <r>
    <x v="0"/>
    <x v="2"/>
    <x v="0"/>
    <x v="1"/>
    <x v="1"/>
    <x v="25"/>
    <x v="1"/>
    <x v="1"/>
    <x v="9"/>
    <x v="3890"/>
    <x v="0"/>
    <x v="0"/>
    <x v="4569"/>
  </r>
  <r>
    <x v="0"/>
    <x v="2"/>
    <x v="0"/>
    <x v="1"/>
    <x v="1"/>
    <x v="25"/>
    <x v="1"/>
    <x v="1"/>
    <x v="10"/>
    <x v="1832"/>
    <x v="4"/>
    <x v="0"/>
    <x v="1972"/>
  </r>
  <r>
    <x v="1"/>
    <x v="1"/>
    <x v="0"/>
    <x v="8"/>
    <x v="1"/>
    <x v="9"/>
    <x v="1"/>
    <x v="1"/>
    <x v="14"/>
    <x v="1683"/>
    <x v="1"/>
    <x v="0"/>
    <x v="4797"/>
  </r>
  <r>
    <x v="1"/>
    <x v="1"/>
    <x v="0"/>
    <x v="8"/>
    <x v="1"/>
    <x v="9"/>
    <x v="1"/>
    <x v="1"/>
    <x v="4"/>
    <x v="118"/>
    <x v="5"/>
    <x v="0"/>
    <x v="120"/>
  </r>
  <r>
    <x v="1"/>
    <x v="1"/>
    <x v="0"/>
    <x v="8"/>
    <x v="1"/>
    <x v="9"/>
    <x v="1"/>
    <x v="2"/>
    <x v="7"/>
    <x v="4070"/>
    <x v="1"/>
    <x v="2"/>
    <x v="4798"/>
  </r>
  <r>
    <x v="2"/>
    <x v="2"/>
    <x v="0"/>
    <x v="20"/>
    <x v="15"/>
    <x v="29"/>
    <x v="3"/>
    <x v="1"/>
    <x v="10"/>
    <x v="2597"/>
    <x v="0"/>
    <x v="0"/>
    <x v="2883"/>
  </r>
  <r>
    <x v="2"/>
    <x v="0"/>
    <x v="0"/>
    <x v="70"/>
    <x v="1"/>
    <x v="188"/>
    <x v="1"/>
    <x v="1"/>
    <x v="10"/>
    <x v="1230"/>
    <x v="7"/>
    <x v="0"/>
    <x v="3096"/>
  </r>
  <r>
    <x v="2"/>
    <x v="0"/>
    <x v="0"/>
    <x v="70"/>
    <x v="1"/>
    <x v="188"/>
    <x v="1"/>
    <x v="1"/>
    <x v="8"/>
    <x v="4071"/>
    <x v="0"/>
    <x v="2"/>
    <x v="4799"/>
  </r>
  <r>
    <x v="2"/>
    <x v="0"/>
    <x v="0"/>
    <x v="70"/>
    <x v="1"/>
    <x v="188"/>
    <x v="1"/>
    <x v="1"/>
    <x v="10"/>
    <x v="544"/>
    <x v="4"/>
    <x v="0"/>
    <x v="557"/>
  </r>
  <r>
    <x v="2"/>
    <x v="0"/>
    <x v="0"/>
    <x v="70"/>
    <x v="1"/>
    <x v="188"/>
    <x v="1"/>
    <x v="0"/>
    <x v="5"/>
    <x v="4072"/>
    <x v="1"/>
    <x v="0"/>
    <x v="4800"/>
  </r>
  <r>
    <x v="1"/>
    <x v="0"/>
    <x v="0"/>
    <x v="20"/>
    <x v="15"/>
    <x v="23"/>
    <x v="3"/>
    <x v="0"/>
    <x v="0"/>
    <x v="2949"/>
    <x v="7"/>
    <x v="2"/>
    <x v="4801"/>
  </r>
  <r>
    <x v="1"/>
    <x v="2"/>
    <x v="0"/>
    <x v="20"/>
    <x v="15"/>
    <x v="164"/>
    <x v="3"/>
    <x v="1"/>
    <x v="9"/>
    <x v="4073"/>
    <x v="0"/>
    <x v="0"/>
    <x v="4802"/>
  </r>
  <r>
    <x v="1"/>
    <x v="0"/>
    <x v="0"/>
    <x v="35"/>
    <x v="3"/>
    <x v="43"/>
    <x v="0"/>
    <x v="1"/>
    <x v="4"/>
    <x v="4074"/>
    <x v="2"/>
    <x v="2"/>
    <x v="4803"/>
  </r>
  <r>
    <x v="1"/>
    <x v="1"/>
    <x v="0"/>
    <x v="356"/>
    <x v="41"/>
    <x v="438"/>
    <x v="2"/>
    <x v="1"/>
    <x v="4"/>
    <x v="2861"/>
    <x v="0"/>
    <x v="0"/>
    <x v="3205"/>
  </r>
  <r>
    <x v="1"/>
    <x v="1"/>
    <x v="0"/>
    <x v="356"/>
    <x v="41"/>
    <x v="438"/>
    <x v="2"/>
    <x v="1"/>
    <x v="10"/>
    <x v="4075"/>
    <x v="0"/>
    <x v="0"/>
    <x v="4804"/>
  </r>
  <r>
    <x v="2"/>
    <x v="0"/>
    <x v="0"/>
    <x v="123"/>
    <x v="16"/>
    <x v="154"/>
    <x v="1"/>
    <x v="2"/>
    <x v="7"/>
    <x v="4076"/>
    <x v="12"/>
    <x v="2"/>
    <x v="4805"/>
  </r>
  <r>
    <x v="1"/>
    <x v="2"/>
    <x v="0"/>
    <x v="251"/>
    <x v="26"/>
    <x v="311"/>
    <x v="2"/>
    <x v="0"/>
    <x v="3"/>
    <x v="4077"/>
    <x v="2"/>
    <x v="0"/>
    <x v="4806"/>
  </r>
  <r>
    <x v="1"/>
    <x v="2"/>
    <x v="0"/>
    <x v="251"/>
    <x v="26"/>
    <x v="311"/>
    <x v="2"/>
    <x v="1"/>
    <x v="8"/>
    <x v="4078"/>
    <x v="0"/>
    <x v="0"/>
    <x v="4807"/>
  </r>
  <r>
    <x v="1"/>
    <x v="2"/>
    <x v="0"/>
    <x v="251"/>
    <x v="26"/>
    <x v="311"/>
    <x v="2"/>
    <x v="0"/>
    <x v="1"/>
    <x v="4079"/>
    <x v="0"/>
    <x v="0"/>
    <x v="4808"/>
  </r>
  <r>
    <x v="1"/>
    <x v="2"/>
    <x v="0"/>
    <x v="251"/>
    <x v="26"/>
    <x v="311"/>
    <x v="2"/>
    <x v="1"/>
    <x v="4"/>
    <x v="4080"/>
    <x v="0"/>
    <x v="0"/>
    <x v="4809"/>
  </r>
  <r>
    <x v="1"/>
    <x v="0"/>
    <x v="0"/>
    <x v="20"/>
    <x v="15"/>
    <x v="45"/>
    <x v="3"/>
    <x v="1"/>
    <x v="10"/>
    <x v="91"/>
    <x v="0"/>
    <x v="0"/>
    <x v="2027"/>
  </r>
  <r>
    <x v="0"/>
    <x v="0"/>
    <x v="0"/>
    <x v="10"/>
    <x v="9"/>
    <x v="105"/>
    <x v="3"/>
    <x v="1"/>
    <x v="10"/>
    <x v="3236"/>
    <x v="5"/>
    <x v="2"/>
    <x v="3682"/>
  </r>
  <r>
    <x v="1"/>
    <x v="0"/>
    <x v="0"/>
    <x v="413"/>
    <x v="35"/>
    <x v="500"/>
    <x v="0"/>
    <x v="0"/>
    <x v="5"/>
    <x v="2280"/>
    <x v="5"/>
    <x v="0"/>
    <x v="2482"/>
  </r>
  <r>
    <x v="1"/>
    <x v="0"/>
    <x v="0"/>
    <x v="413"/>
    <x v="35"/>
    <x v="500"/>
    <x v="0"/>
    <x v="1"/>
    <x v="8"/>
    <x v="4081"/>
    <x v="0"/>
    <x v="0"/>
    <x v="4810"/>
  </r>
  <r>
    <x v="1"/>
    <x v="0"/>
    <x v="0"/>
    <x v="413"/>
    <x v="35"/>
    <x v="500"/>
    <x v="0"/>
    <x v="1"/>
    <x v="4"/>
    <x v="1177"/>
    <x v="4"/>
    <x v="0"/>
    <x v="4811"/>
  </r>
  <r>
    <x v="1"/>
    <x v="0"/>
    <x v="0"/>
    <x v="413"/>
    <x v="35"/>
    <x v="500"/>
    <x v="0"/>
    <x v="1"/>
    <x v="10"/>
    <x v="4082"/>
    <x v="5"/>
    <x v="0"/>
    <x v="4812"/>
  </r>
  <r>
    <x v="1"/>
    <x v="0"/>
    <x v="0"/>
    <x v="413"/>
    <x v="35"/>
    <x v="500"/>
    <x v="0"/>
    <x v="1"/>
    <x v="8"/>
    <x v="4083"/>
    <x v="7"/>
    <x v="0"/>
    <x v="4813"/>
  </r>
  <r>
    <x v="1"/>
    <x v="0"/>
    <x v="0"/>
    <x v="413"/>
    <x v="35"/>
    <x v="500"/>
    <x v="0"/>
    <x v="0"/>
    <x v="0"/>
    <x v="2414"/>
    <x v="2"/>
    <x v="0"/>
    <x v="4814"/>
  </r>
  <r>
    <x v="1"/>
    <x v="0"/>
    <x v="0"/>
    <x v="1"/>
    <x v="1"/>
    <x v="13"/>
    <x v="1"/>
    <x v="1"/>
    <x v="8"/>
    <x v="4084"/>
    <x v="3"/>
    <x v="2"/>
    <x v="4815"/>
  </r>
  <r>
    <x v="1"/>
    <x v="0"/>
    <x v="0"/>
    <x v="1"/>
    <x v="1"/>
    <x v="13"/>
    <x v="1"/>
    <x v="2"/>
    <x v="7"/>
    <x v="4085"/>
    <x v="3"/>
    <x v="2"/>
    <x v="4816"/>
  </r>
  <r>
    <x v="1"/>
    <x v="0"/>
    <x v="0"/>
    <x v="1"/>
    <x v="1"/>
    <x v="13"/>
    <x v="1"/>
    <x v="0"/>
    <x v="1"/>
    <x v="4086"/>
    <x v="1"/>
    <x v="2"/>
    <x v="4817"/>
  </r>
  <r>
    <x v="3"/>
    <x v="1"/>
    <x v="0"/>
    <x v="38"/>
    <x v="24"/>
    <x v="47"/>
    <x v="3"/>
    <x v="1"/>
    <x v="4"/>
    <x v="643"/>
    <x v="2"/>
    <x v="2"/>
    <x v="4818"/>
  </r>
  <r>
    <x v="3"/>
    <x v="1"/>
    <x v="0"/>
    <x v="38"/>
    <x v="24"/>
    <x v="47"/>
    <x v="3"/>
    <x v="1"/>
    <x v="14"/>
    <x v="1902"/>
    <x v="0"/>
    <x v="2"/>
    <x v="4819"/>
  </r>
  <r>
    <x v="3"/>
    <x v="1"/>
    <x v="0"/>
    <x v="38"/>
    <x v="24"/>
    <x v="47"/>
    <x v="3"/>
    <x v="0"/>
    <x v="1"/>
    <x v="4087"/>
    <x v="2"/>
    <x v="4"/>
    <x v="4820"/>
  </r>
  <r>
    <x v="3"/>
    <x v="1"/>
    <x v="0"/>
    <x v="38"/>
    <x v="24"/>
    <x v="47"/>
    <x v="3"/>
    <x v="1"/>
    <x v="9"/>
    <x v="2342"/>
    <x v="4"/>
    <x v="2"/>
    <x v="2559"/>
  </r>
  <r>
    <x v="3"/>
    <x v="1"/>
    <x v="0"/>
    <x v="38"/>
    <x v="24"/>
    <x v="47"/>
    <x v="3"/>
    <x v="0"/>
    <x v="3"/>
    <x v="4088"/>
    <x v="1"/>
    <x v="10"/>
    <x v="4821"/>
  </r>
  <r>
    <x v="1"/>
    <x v="1"/>
    <x v="0"/>
    <x v="460"/>
    <x v="45"/>
    <x v="553"/>
    <x v="1"/>
    <x v="0"/>
    <x v="1"/>
    <x v="4089"/>
    <x v="1"/>
    <x v="2"/>
    <x v="4822"/>
  </r>
  <r>
    <x v="1"/>
    <x v="1"/>
    <x v="0"/>
    <x v="460"/>
    <x v="45"/>
    <x v="553"/>
    <x v="1"/>
    <x v="1"/>
    <x v="10"/>
    <x v="233"/>
    <x v="4"/>
    <x v="0"/>
    <x v="245"/>
  </r>
  <r>
    <x v="1"/>
    <x v="1"/>
    <x v="0"/>
    <x v="460"/>
    <x v="45"/>
    <x v="553"/>
    <x v="1"/>
    <x v="1"/>
    <x v="10"/>
    <x v="419"/>
    <x v="4"/>
    <x v="0"/>
    <x v="432"/>
  </r>
  <r>
    <x v="1"/>
    <x v="1"/>
    <x v="0"/>
    <x v="42"/>
    <x v="16"/>
    <x v="51"/>
    <x v="1"/>
    <x v="0"/>
    <x v="5"/>
    <x v="2839"/>
    <x v="1"/>
    <x v="2"/>
    <x v="4823"/>
  </r>
  <r>
    <x v="1"/>
    <x v="1"/>
    <x v="0"/>
    <x v="42"/>
    <x v="16"/>
    <x v="51"/>
    <x v="1"/>
    <x v="1"/>
    <x v="8"/>
    <x v="3862"/>
    <x v="0"/>
    <x v="6"/>
    <x v="4525"/>
  </r>
  <r>
    <x v="1"/>
    <x v="0"/>
    <x v="0"/>
    <x v="100"/>
    <x v="2"/>
    <x v="229"/>
    <x v="0"/>
    <x v="1"/>
    <x v="8"/>
    <x v="4090"/>
    <x v="7"/>
    <x v="6"/>
    <x v="4824"/>
  </r>
  <r>
    <x v="1"/>
    <x v="0"/>
    <x v="0"/>
    <x v="1"/>
    <x v="1"/>
    <x v="25"/>
    <x v="1"/>
    <x v="0"/>
    <x v="5"/>
    <x v="2354"/>
    <x v="4"/>
    <x v="0"/>
    <x v="1087"/>
  </r>
  <r>
    <x v="1"/>
    <x v="0"/>
    <x v="0"/>
    <x v="21"/>
    <x v="15"/>
    <x v="24"/>
    <x v="3"/>
    <x v="0"/>
    <x v="1"/>
    <x v="4091"/>
    <x v="0"/>
    <x v="9"/>
    <x v="4825"/>
  </r>
  <r>
    <x v="1"/>
    <x v="1"/>
    <x v="0"/>
    <x v="217"/>
    <x v="31"/>
    <x v="272"/>
    <x v="3"/>
    <x v="2"/>
    <x v="7"/>
    <x v="3565"/>
    <x v="1"/>
    <x v="0"/>
    <x v="4114"/>
  </r>
  <r>
    <x v="2"/>
    <x v="1"/>
    <x v="0"/>
    <x v="159"/>
    <x v="20"/>
    <x v="328"/>
    <x v="0"/>
    <x v="0"/>
    <x v="5"/>
    <x v="4030"/>
    <x v="1"/>
    <x v="0"/>
    <x v="4746"/>
  </r>
  <r>
    <x v="1"/>
    <x v="0"/>
    <x v="0"/>
    <x v="1"/>
    <x v="1"/>
    <x v="13"/>
    <x v="1"/>
    <x v="1"/>
    <x v="10"/>
    <x v="4092"/>
    <x v="1"/>
    <x v="0"/>
    <x v="4826"/>
  </r>
  <r>
    <x v="1"/>
    <x v="0"/>
    <x v="0"/>
    <x v="1"/>
    <x v="1"/>
    <x v="13"/>
    <x v="1"/>
    <x v="1"/>
    <x v="4"/>
    <x v="4093"/>
    <x v="1"/>
    <x v="0"/>
    <x v="4827"/>
  </r>
  <r>
    <x v="1"/>
    <x v="0"/>
    <x v="0"/>
    <x v="1"/>
    <x v="1"/>
    <x v="13"/>
    <x v="1"/>
    <x v="2"/>
    <x v="15"/>
    <x v="4094"/>
    <x v="5"/>
    <x v="2"/>
    <x v="4828"/>
  </r>
  <r>
    <x v="1"/>
    <x v="0"/>
    <x v="0"/>
    <x v="1"/>
    <x v="1"/>
    <x v="13"/>
    <x v="1"/>
    <x v="1"/>
    <x v="12"/>
    <x v="3341"/>
    <x v="1"/>
    <x v="0"/>
    <x v="3816"/>
  </r>
  <r>
    <x v="1"/>
    <x v="0"/>
    <x v="0"/>
    <x v="1"/>
    <x v="1"/>
    <x v="13"/>
    <x v="1"/>
    <x v="2"/>
    <x v="7"/>
    <x v="4095"/>
    <x v="1"/>
    <x v="2"/>
    <x v="4829"/>
  </r>
  <r>
    <x v="2"/>
    <x v="2"/>
    <x v="0"/>
    <x v="1"/>
    <x v="1"/>
    <x v="141"/>
    <x v="1"/>
    <x v="1"/>
    <x v="10"/>
    <x v="81"/>
    <x v="2"/>
    <x v="0"/>
    <x v="4830"/>
  </r>
  <r>
    <x v="2"/>
    <x v="2"/>
    <x v="0"/>
    <x v="1"/>
    <x v="1"/>
    <x v="141"/>
    <x v="1"/>
    <x v="2"/>
    <x v="7"/>
    <x v="4096"/>
    <x v="8"/>
    <x v="2"/>
    <x v="4831"/>
  </r>
  <r>
    <x v="1"/>
    <x v="1"/>
    <x v="0"/>
    <x v="1"/>
    <x v="1"/>
    <x v="13"/>
    <x v="1"/>
    <x v="0"/>
    <x v="5"/>
    <x v="1361"/>
    <x v="0"/>
    <x v="0"/>
    <x v="4707"/>
  </r>
  <r>
    <x v="1"/>
    <x v="1"/>
    <x v="0"/>
    <x v="1"/>
    <x v="1"/>
    <x v="13"/>
    <x v="1"/>
    <x v="0"/>
    <x v="5"/>
    <x v="900"/>
    <x v="3"/>
    <x v="0"/>
    <x v="937"/>
  </r>
  <r>
    <x v="1"/>
    <x v="1"/>
    <x v="0"/>
    <x v="1"/>
    <x v="1"/>
    <x v="13"/>
    <x v="1"/>
    <x v="1"/>
    <x v="10"/>
    <x v="537"/>
    <x v="1"/>
    <x v="0"/>
    <x v="551"/>
  </r>
  <r>
    <x v="1"/>
    <x v="1"/>
    <x v="0"/>
    <x v="1"/>
    <x v="1"/>
    <x v="13"/>
    <x v="1"/>
    <x v="1"/>
    <x v="10"/>
    <x v="444"/>
    <x v="7"/>
    <x v="0"/>
    <x v="458"/>
  </r>
  <r>
    <x v="0"/>
    <x v="0"/>
    <x v="0"/>
    <x v="38"/>
    <x v="24"/>
    <x v="47"/>
    <x v="3"/>
    <x v="1"/>
    <x v="9"/>
    <x v="2784"/>
    <x v="2"/>
    <x v="2"/>
    <x v="4832"/>
  </r>
  <r>
    <x v="3"/>
    <x v="0"/>
    <x v="0"/>
    <x v="461"/>
    <x v="28"/>
    <x v="554"/>
    <x v="0"/>
    <x v="1"/>
    <x v="9"/>
    <x v="1686"/>
    <x v="0"/>
    <x v="0"/>
    <x v="4584"/>
  </r>
  <r>
    <x v="3"/>
    <x v="0"/>
    <x v="0"/>
    <x v="461"/>
    <x v="28"/>
    <x v="554"/>
    <x v="0"/>
    <x v="2"/>
    <x v="11"/>
    <x v="2215"/>
    <x v="0"/>
    <x v="0"/>
    <x v="2404"/>
  </r>
  <r>
    <x v="1"/>
    <x v="0"/>
    <x v="0"/>
    <x v="444"/>
    <x v="5"/>
    <x v="537"/>
    <x v="2"/>
    <x v="1"/>
    <x v="12"/>
    <x v="906"/>
    <x v="1"/>
    <x v="2"/>
    <x v="943"/>
  </r>
  <r>
    <x v="2"/>
    <x v="1"/>
    <x v="0"/>
    <x v="205"/>
    <x v="34"/>
    <x v="258"/>
    <x v="3"/>
    <x v="2"/>
    <x v="11"/>
    <x v="3401"/>
    <x v="0"/>
    <x v="0"/>
    <x v="4833"/>
  </r>
  <r>
    <x v="0"/>
    <x v="0"/>
    <x v="0"/>
    <x v="152"/>
    <x v="24"/>
    <x v="402"/>
    <x v="3"/>
    <x v="1"/>
    <x v="9"/>
    <x v="4097"/>
    <x v="8"/>
    <x v="2"/>
    <x v="4834"/>
  </r>
  <r>
    <x v="0"/>
    <x v="0"/>
    <x v="0"/>
    <x v="152"/>
    <x v="24"/>
    <x v="402"/>
    <x v="3"/>
    <x v="1"/>
    <x v="10"/>
    <x v="559"/>
    <x v="0"/>
    <x v="2"/>
    <x v="4413"/>
  </r>
  <r>
    <x v="1"/>
    <x v="1"/>
    <x v="0"/>
    <x v="4"/>
    <x v="4"/>
    <x v="60"/>
    <x v="1"/>
    <x v="1"/>
    <x v="13"/>
    <x v="3566"/>
    <x v="2"/>
    <x v="0"/>
    <x v="4835"/>
  </r>
  <r>
    <x v="1"/>
    <x v="1"/>
    <x v="0"/>
    <x v="4"/>
    <x v="4"/>
    <x v="60"/>
    <x v="1"/>
    <x v="2"/>
    <x v="7"/>
    <x v="994"/>
    <x v="2"/>
    <x v="2"/>
    <x v="1037"/>
  </r>
  <r>
    <x v="2"/>
    <x v="0"/>
    <x v="0"/>
    <x v="108"/>
    <x v="3"/>
    <x v="222"/>
    <x v="0"/>
    <x v="1"/>
    <x v="6"/>
    <x v="4098"/>
    <x v="0"/>
    <x v="2"/>
    <x v="4836"/>
  </r>
  <r>
    <x v="2"/>
    <x v="0"/>
    <x v="0"/>
    <x v="1"/>
    <x v="1"/>
    <x v="13"/>
    <x v="1"/>
    <x v="1"/>
    <x v="6"/>
    <x v="294"/>
    <x v="1"/>
    <x v="0"/>
    <x v="301"/>
  </r>
  <r>
    <x v="3"/>
    <x v="0"/>
    <x v="0"/>
    <x v="100"/>
    <x v="2"/>
    <x v="229"/>
    <x v="0"/>
    <x v="0"/>
    <x v="1"/>
    <x v="4099"/>
    <x v="7"/>
    <x v="2"/>
    <x v="4837"/>
  </r>
  <r>
    <x v="1"/>
    <x v="1"/>
    <x v="0"/>
    <x v="462"/>
    <x v="38"/>
    <x v="555"/>
    <x v="3"/>
    <x v="0"/>
    <x v="5"/>
    <x v="3051"/>
    <x v="4"/>
    <x v="0"/>
    <x v="4796"/>
  </r>
  <r>
    <x v="2"/>
    <x v="0"/>
    <x v="0"/>
    <x v="20"/>
    <x v="15"/>
    <x v="164"/>
    <x v="3"/>
    <x v="1"/>
    <x v="14"/>
    <x v="2735"/>
    <x v="2"/>
    <x v="0"/>
    <x v="3057"/>
  </r>
  <r>
    <x v="1"/>
    <x v="2"/>
    <x v="0"/>
    <x v="1"/>
    <x v="1"/>
    <x v="1"/>
    <x v="1"/>
    <x v="0"/>
    <x v="5"/>
    <x v="593"/>
    <x v="1"/>
    <x v="0"/>
    <x v="2858"/>
  </r>
  <r>
    <x v="1"/>
    <x v="0"/>
    <x v="0"/>
    <x v="238"/>
    <x v="5"/>
    <x v="295"/>
    <x v="2"/>
    <x v="1"/>
    <x v="9"/>
    <x v="4100"/>
    <x v="0"/>
    <x v="3"/>
    <x v="4838"/>
  </r>
  <r>
    <x v="1"/>
    <x v="0"/>
    <x v="0"/>
    <x v="238"/>
    <x v="5"/>
    <x v="295"/>
    <x v="2"/>
    <x v="1"/>
    <x v="8"/>
    <x v="4101"/>
    <x v="4"/>
    <x v="3"/>
    <x v="4839"/>
  </r>
  <r>
    <x v="1"/>
    <x v="0"/>
    <x v="0"/>
    <x v="430"/>
    <x v="0"/>
    <x v="520"/>
    <x v="0"/>
    <x v="0"/>
    <x v="5"/>
    <x v="528"/>
    <x v="1"/>
    <x v="0"/>
    <x v="543"/>
  </r>
  <r>
    <x v="1"/>
    <x v="0"/>
    <x v="0"/>
    <x v="430"/>
    <x v="0"/>
    <x v="520"/>
    <x v="0"/>
    <x v="1"/>
    <x v="8"/>
    <x v="3273"/>
    <x v="5"/>
    <x v="0"/>
    <x v="3723"/>
  </r>
  <r>
    <x v="1"/>
    <x v="0"/>
    <x v="0"/>
    <x v="430"/>
    <x v="0"/>
    <x v="520"/>
    <x v="0"/>
    <x v="1"/>
    <x v="4"/>
    <x v="677"/>
    <x v="4"/>
    <x v="0"/>
    <x v="4840"/>
  </r>
  <r>
    <x v="1"/>
    <x v="0"/>
    <x v="0"/>
    <x v="430"/>
    <x v="0"/>
    <x v="520"/>
    <x v="0"/>
    <x v="1"/>
    <x v="6"/>
    <x v="266"/>
    <x v="1"/>
    <x v="0"/>
    <x v="4841"/>
  </r>
  <r>
    <x v="1"/>
    <x v="1"/>
    <x v="0"/>
    <x v="1"/>
    <x v="1"/>
    <x v="141"/>
    <x v="1"/>
    <x v="2"/>
    <x v="7"/>
    <x v="3848"/>
    <x v="1"/>
    <x v="2"/>
    <x v="4842"/>
  </r>
  <r>
    <x v="1"/>
    <x v="1"/>
    <x v="0"/>
    <x v="1"/>
    <x v="1"/>
    <x v="141"/>
    <x v="1"/>
    <x v="2"/>
    <x v="15"/>
    <x v="4102"/>
    <x v="1"/>
    <x v="2"/>
    <x v="4843"/>
  </r>
  <r>
    <x v="1"/>
    <x v="0"/>
    <x v="0"/>
    <x v="136"/>
    <x v="16"/>
    <x v="171"/>
    <x v="1"/>
    <x v="0"/>
    <x v="5"/>
    <x v="322"/>
    <x v="0"/>
    <x v="2"/>
    <x v="2567"/>
  </r>
  <r>
    <x v="0"/>
    <x v="1"/>
    <x v="0"/>
    <x v="289"/>
    <x v="18"/>
    <x v="364"/>
    <x v="0"/>
    <x v="0"/>
    <x v="1"/>
    <x v="2317"/>
    <x v="1"/>
    <x v="2"/>
    <x v="2530"/>
  </r>
  <r>
    <x v="0"/>
    <x v="1"/>
    <x v="0"/>
    <x v="289"/>
    <x v="18"/>
    <x v="364"/>
    <x v="0"/>
    <x v="1"/>
    <x v="10"/>
    <x v="2825"/>
    <x v="3"/>
    <x v="2"/>
    <x v="4844"/>
  </r>
  <r>
    <x v="1"/>
    <x v="1"/>
    <x v="0"/>
    <x v="93"/>
    <x v="16"/>
    <x v="115"/>
    <x v="1"/>
    <x v="0"/>
    <x v="5"/>
    <x v="4103"/>
    <x v="1"/>
    <x v="2"/>
    <x v="4845"/>
  </r>
  <r>
    <x v="1"/>
    <x v="2"/>
    <x v="0"/>
    <x v="31"/>
    <x v="11"/>
    <x v="39"/>
    <x v="2"/>
    <x v="0"/>
    <x v="3"/>
    <x v="4104"/>
    <x v="1"/>
    <x v="0"/>
    <x v="4846"/>
  </r>
  <r>
    <x v="1"/>
    <x v="1"/>
    <x v="0"/>
    <x v="100"/>
    <x v="2"/>
    <x v="229"/>
    <x v="0"/>
    <x v="1"/>
    <x v="8"/>
    <x v="4105"/>
    <x v="6"/>
    <x v="6"/>
    <x v="4847"/>
  </r>
  <r>
    <x v="1"/>
    <x v="1"/>
    <x v="0"/>
    <x v="100"/>
    <x v="2"/>
    <x v="229"/>
    <x v="0"/>
    <x v="1"/>
    <x v="8"/>
    <x v="4106"/>
    <x v="2"/>
    <x v="6"/>
    <x v="4848"/>
  </r>
  <r>
    <x v="2"/>
    <x v="0"/>
    <x v="0"/>
    <x v="12"/>
    <x v="5"/>
    <x v="66"/>
    <x v="2"/>
    <x v="1"/>
    <x v="10"/>
    <x v="4107"/>
    <x v="3"/>
    <x v="2"/>
    <x v="4849"/>
  </r>
  <r>
    <x v="1"/>
    <x v="0"/>
    <x v="0"/>
    <x v="158"/>
    <x v="6"/>
    <x v="201"/>
    <x v="2"/>
    <x v="1"/>
    <x v="6"/>
    <x v="2444"/>
    <x v="2"/>
    <x v="0"/>
    <x v="4090"/>
  </r>
  <r>
    <x v="1"/>
    <x v="0"/>
    <x v="0"/>
    <x v="158"/>
    <x v="6"/>
    <x v="201"/>
    <x v="2"/>
    <x v="1"/>
    <x v="9"/>
    <x v="4108"/>
    <x v="2"/>
    <x v="0"/>
    <x v="1638"/>
  </r>
  <r>
    <x v="0"/>
    <x v="2"/>
    <x v="0"/>
    <x v="152"/>
    <x v="24"/>
    <x v="402"/>
    <x v="3"/>
    <x v="1"/>
    <x v="10"/>
    <x v="1627"/>
    <x v="1"/>
    <x v="2"/>
    <x v="3517"/>
  </r>
  <r>
    <x v="0"/>
    <x v="2"/>
    <x v="0"/>
    <x v="152"/>
    <x v="24"/>
    <x v="402"/>
    <x v="3"/>
    <x v="0"/>
    <x v="5"/>
    <x v="4109"/>
    <x v="4"/>
    <x v="2"/>
    <x v="4850"/>
  </r>
  <r>
    <x v="0"/>
    <x v="2"/>
    <x v="0"/>
    <x v="152"/>
    <x v="24"/>
    <x v="402"/>
    <x v="3"/>
    <x v="1"/>
    <x v="8"/>
    <x v="4110"/>
    <x v="3"/>
    <x v="6"/>
    <x v="4851"/>
  </r>
  <r>
    <x v="2"/>
    <x v="0"/>
    <x v="0"/>
    <x v="380"/>
    <x v="5"/>
    <x v="464"/>
    <x v="2"/>
    <x v="1"/>
    <x v="8"/>
    <x v="4111"/>
    <x v="7"/>
    <x v="3"/>
    <x v="4852"/>
  </r>
  <r>
    <x v="2"/>
    <x v="0"/>
    <x v="0"/>
    <x v="380"/>
    <x v="5"/>
    <x v="464"/>
    <x v="2"/>
    <x v="1"/>
    <x v="10"/>
    <x v="1332"/>
    <x v="8"/>
    <x v="2"/>
    <x v="4853"/>
  </r>
  <r>
    <x v="1"/>
    <x v="2"/>
    <x v="0"/>
    <x v="20"/>
    <x v="15"/>
    <x v="29"/>
    <x v="3"/>
    <x v="1"/>
    <x v="12"/>
    <x v="710"/>
    <x v="0"/>
    <x v="0"/>
    <x v="732"/>
  </r>
  <r>
    <x v="1"/>
    <x v="2"/>
    <x v="0"/>
    <x v="20"/>
    <x v="15"/>
    <x v="29"/>
    <x v="3"/>
    <x v="1"/>
    <x v="10"/>
    <x v="3343"/>
    <x v="2"/>
    <x v="0"/>
    <x v="4854"/>
  </r>
  <r>
    <x v="1"/>
    <x v="0"/>
    <x v="0"/>
    <x v="10"/>
    <x v="9"/>
    <x v="74"/>
    <x v="3"/>
    <x v="2"/>
    <x v="11"/>
    <x v="886"/>
    <x v="0"/>
    <x v="2"/>
    <x v="4855"/>
  </r>
  <r>
    <x v="1"/>
    <x v="2"/>
    <x v="0"/>
    <x v="30"/>
    <x v="15"/>
    <x v="144"/>
    <x v="3"/>
    <x v="1"/>
    <x v="4"/>
    <x v="4112"/>
    <x v="4"/>
    <x v="0"/>
    <x v="4856"/>
  </r>
  <r>
    <x v="1"/>
    <x v="2"/>
    <x v="0"/>
    <x v="30"/>
    <x v="15"/>
    <x v="144"/>
    <x v="3"/>
    <x v="1"/>
    <x v="6"/>
    <x v="1835"/>
    <x v="1"/>
    <x v="0"/>
    <x v="4857"/>
  </r>
  <r>
    <x v="0"/>
    <x v="0"/>
    <x v="0"/>
    <x v="70"/>
    <x v="1"/>
    <x v="88"/>
    <x v="1"/>
    <x v="2"/>
    <x v="16"/>
    <x v="4113"/>
    <x v="2"/>
    <x v="2"/>
    <x v="4858"/>
  </r>
  <r>
    <x v="0"/>
    <x v="0"/>
    <x v="0"/>
    <x v="70"/>
    <x v="1"/>
    <x v="88"/>
    <x v="1"/>
    <x v="1"/>
    <x v="10"/>
    <x v="2336"/>
    <x v="1"/>
    <x v="0"/>
    <x v="4859"/>
  </r>
  <r>
    <x v="0"/>
    <x v="0"/>
    <x v="0"/>
    <x v="70"/>
    <x v="1"/>
    <x v="88"/>
    <x v="1"/>
    <x v="1"/>
    <x v="10"/>
    <x v="1444"/>
    <x v="1"/>
    <x v="0"/>
    <x v="2653"/>
  </r>
  <r>
    <x v="2"/>
    <x v="0"/>
    <x v="0"/>
    <x v="10"/>
    <x v="9"/>
    <x v="74"/>
    <x v="3"/>
    <x v="1"/>
    <x v="2"/>
    <x v="4114"/>
    <x v="5"/>
    <x v="2"/>
    <x v="4860"/>
  </r>
  <r>
    <x v="1"/>
    <x v="0"/>
    <x v="0"/>
    <x v="463"/>
    <x v="18"/>
    <x v="556"/>
    <x v="0"/>
    <x v="1"/>
    <x v="14"/>
    <x v="4115"/>
    <x v="8"/>
    <x v="2"/>
    <x v="4861"/>
  </r>
  <r>
    <x v="1"/>
    <x v="2"/>
    <x v="0"/>
    <x v="80"/>
    <x v="1"/>
    <x v="467"/>
    <x v="1"/>
    <x v="0"/>
    <x v="1"/>
    <x v="4116"/>
    <x v="8"/>
    <x v="2"/>
    <x v="4862"/>
  </r>
  <r>
    <x v="1"/>
    <x v="2"/>
    <x v="0"/>
    <x v="80"/>
    <x v="1"/>
    <x v="467"/>
    <x v="1"/>
    <x v="0"/>
    <x v="5"/>
    <x v="4117"/>
    <x v="7"/>
    <x v="0"/>
    <x v="4863"/>
  </r>
  <r>
    <x v="1"/>
    <x v="2"/>
    <x v="0"/>
    <x v="80"/>
    <x v="1"/>
    <x v="467"/>
    <x v="1"/>
    <x v="2"/>
    <x v="15"/>
    <x v="4118"/>
    <x v="7"/>
    <x v="2"/>
    <x v="4864"/>
  </r>
  <r>
    <x v="1"/>
    <x v="1"/>
    <x v="0"/>
    <x v="10"/>
    <x v="9"/>
    <x v="74"/>
    <x v="3"/>
    <x v="1"/>
    <x v="2"/>
    <x v="1569"/>
    <x v="1"/>
    <x v="2"/>
    <x v="1666"/>
  </r>
  <r>
    <x v="1"/>
    <x v="0"/>
    <x v="0"/>
    <x v="89"/>
    <x v="5"/>
    <x v="110"/>
    <x v="2"/>
    <x v="1"/>
    <x v="4"/>
    <x v="4119"/>
    <x v="0"/>
    <x v="2"/>
    <x v="4865"/>
  </r>
  <r>
    <x v="1"/>
    <x v="0"/>
    <x v="0"/>
    <x v="89"/>
    <x v="5"/>
    <x v="110"/>
    <x v="2"/>
    <x v="1"/>
    <x v="13"/>
    <x v="4120"/>
    <x v="0"/>
    <x v="2"/>
    <x v="4866"/>
  </r>
  <r>
    <x v="1"/>
    <x v="0"/>
    <x v="0"/>
    <x v="89"/>
    <x v="5"/>
    <x v="110"/>
    <x v="2"/>
    <x v="1"/>
    <x v="14"/>
    <x v="4121"/>
    <x v="0"/>
    <x v="2"/>
    <x v="4867"/>
  </r>
  <r>
    <x v="1"/>
    <x v="1"/>
    <x v="0"/>
    <x v="1"/>
    <x v="1"/>
    <x v="141"/>
    <x v="1"/>
    <x v="1"/>
    <x v="8"/>
    <x v="1830"/>
    <x v="1"/>
    <x v="2"/>
    <x v="1971"/>
  </r>
  <r>
    <x v="1"/>
    <x v="1"/>
    <x v="0"/>
    <x v="1"/>
    <x v="1"/>
    <x v="141"/>
    <x v="1"/>
    <x v="1"/>
    <x v="4"/>
    <x v="4122"/>
    <x v="0"/>
    <x v="0"/>
    <x v="4868"/>
  </r>
  <r>
    <x v="1"/>
    <x v="0"/>
    <x v="0"/>
    <x v="20"/>
    <x v="15"/>
    <x v="164"/>
    <x v="3"/>
    <x v="2"/>
    <x v="11"/>
    <x v="511"/>
    <x v="5"/>
    <x v="0"/>
    <x v="527"/>
  </r>
  <r>
    <x v="1"/>
    <x v="0"/>
    <x v="0"/>
    <x v="20"/>
    <x v="15"/>
    <x v="164"/>
    <x v="3"/>
    <x v="2"/>
    <x v="11"/>
    <x v="4123"/>
    <x v="0"/>
    <x v="0"/>
    <x v="4869"/>
  </r>
  <r>
    <x v="1"/>
    <x v="0"/>
    <x v="0"/>
    <x v="20"/>
    <x v="15"/>
    <x v="164"/>
    <x v="3"/>
    <x v="1"/>
    <x v="14"/>
    <x v="1023"/>
    <x v="1"/>
    <x v="0"/>
    <x v="3483"/>
  </r>
  <r>
    <x v="1"/>
    <x v="0"/>
    <x v="0"/>
    <x v="20"/>
    <x v="15"/>
    <x v="164"/>
    <x v="3"/>
    <x v="0"/>
    <x v="5"/>
    <x v="1838"/>
    <x v="1"/>
    <x v="0"/>
    <x v="4870"/>
  </r>
  <r>
    <x v="2"/>
    <x v="2"/>
    <x v="0"/>
    <x v="12"/>
    <x v="5"/>
    <x v="32"/>
    <x v="2"/>
    <x v="1"/>
    <x v="4"/>
    <x v="4124"/>
    <x v="6"/>
    <x v="2"/>
    <x v="4871"/>
  </r>
  <r>
    <x v="3"/>
    <x v="0"/>
    <x v="0"/>
    <x v="270"/>
    <x v="5"/>
    <x v="337"/>
    <x v="2"/>
    <x v="0"/>
    <x v="5"/>
    <x v="2783"/>
    <x v="2"/>
    <x v="7"/>
    <x v="4872"/>
  </r>
  <r>
    <x v="1"/>
    <x v="0"/>
    <x v="0"/>
    <x v="12"/>
    <x v="5"/>
    <x v="14"/>
    <x v="2"/>
    <x v="1"/>
    <x v="8"/>
    <x v="3812"/>
    <x v="5"/>
    <x v="3"/>
    <x v="4873"/>
  </r>
  <r>
    <x v="1"/>
    <x v="0"/>
    <x v="0"/>
    <x v="12"/>
    <x v="5"/>
    <x v="14"/>
    <x v="2"/>
    <x v="1"/>
    <x v="6"/>
    <x v="3353"/>
    <x v="6"/>
    <x v="2"/>
    <x v="2216"/>
  </r>
  <r>
    <x v="1"/>
    <x v="0"/>
    <x v="0"/>
    <x v="12"/>
    <x v="5"/>
    <x v="14"/>
    <x v="2"/>
    <x v="2"/>
    <x v="11"/>
    <x v="4125"/>
    <x v="0"/>
    <x v="2"/>
    <x v="4874"/>
  </r>
  <r>
    <x v="1"/>
    <x v="0"/>
    <x v="0"/>
    <x v="12"/>
    <x v="5"/>
    <x v="14"/>
    <x v="2"/>
    <x v="1"/>
    <x v="2"/>
    <x v="4126"/>
    <x v="7"/>
    <x v="2"/>
    <x v="4875"/>
  </r>
  <r>
    <x v="1"/>
    <x v="0"/>
    <x v="0"/>
    <x v="12"/>
    <x v="5"/>
    <x v="14"/>
    <x v="2"/>
    <x v="1"/>
    <x v="8"/>
    <x v="4127"/>
    <x v="5"/>
    <x v="3"/>
    <x v="4876"/>
  </r>
  <r>
    <x v="1"/>
    <x v="0"/>
    <x v="0"/>
    <x v="116"/>
    <x v="1"/>
    <x v="146"/>
    <x v="1"/>
    <x v="0"/>
    <x v="5"/>
    <x v="4022"/>
    <x v="1"/>
    <x v="0"/>
    <x v="4736"/>
  </r>
  <r>
    <x v="1"/>
    <x v="1"/>
    <x v="0"/>
    <x v="185"/>
    <x v="32"/>
    <x v="235"/>
    <x v="0"/>
    <x v="1"/>
    <x v="10"/>
    <x v="90"/>
    <x v="7"/>
    <x v="0"/>
    <x v="90"/>
  </r>
  <r>
    <x v="0"/>
    <x v="1"/>
    <x v="0"/>
    <x v="431"/>
    <x v="22"/>
    <x v="521"/>
    <x v="1"/>
    <x v="1"/>
    <x v="8"/>
    <x v="1452"/>
    <x v="0"/>
    <x v="6"/>
    <x v="1533"/>
  </r>
  <r>
    <x v="1"/>
    <x v="0"/>
    <x v="0"/>
    <x v="20"/>
    <x v="15"/>
    <x v="45"/>
    <x v="3"/>
    <x v="0"/>
    <x v="1"/>
    <x v="4128"/>
    <x v="1"/>
    <x v="9"/>
    <x v="4877"/>
  </r>
  <r>
    <x v="1"/>
    <x v="0"/>
    <x v="0"/>
    <x v="20"/>
    <x v="15"/>
    <x v="45"/>
    <x v="3"/>
    <x v="2"/>
    <x v="11"/>
    <x v="4129"/>
    <x v="0"/>
    <x v="0"/>
    <x v="4878"/>
  </r>
  <r>
    <x v="1"/>
    <x v="0"/>
    <x v="0"/>
    <x v="20"/>
    <x v="15"/>
    <x v="45"/>
    <x v="3"/>
    <x v="1"/>
    <x v="10"/>
    <x v="1782"/>
    <x v="6"/>
    <x v="0"/>
    <x v="4879"/>
  </r>
  <r>
    <x v="1"/>
    <x v="0"/>
    <x v="0"/>
    <x v="20"/>
    <x v="15"/>
    <x v="45"/>
    <x v="3"/>
    <x v="2"/>
    <x v="11"/>
    <x v="3605"/>
    <x v="0"/>
    <x v="0"/>
    <x v="4158"/>
  </r>
  <r>
    <x v="1"/>
    <x v="0"/>
    <x v="0"/>
    <x v="20"/>
    <x v="15"/>
    <x v="45"/>
    <x v="3"/>
    <x v="1"/>
    <x v="4"/>
    <x v="4130"/>
    <x v="4"/>
    <x v="0"/>
    <x v="4880"/>
  </r>
  <r>
    <x v="1"/>
    <x v="0"/>
    <x v="0"/>
    <x v="20"/>
    <x v="15"/>
    <x v="45"/>
    <x v="3"/>
    <x v="1"/>
    <x v="10"/>
    <x v="1273"/>
    <x v="0"/>
    <x v="0"/>
    <x v="1329"/>
  </r>
  <r>
    <x v="1"/>
    <x v="0"/>
    <x v="0"/>
    <x v="20"/>
    <x v="15"/>
    <x v="45"/>
    <x v="3"/>
    <x v="0"/>
    <x v="1"/>
    <x v="4131"/>
    <x v="7"/>
    <x v="9"/>
    <x v="4881"/>
  </r>
  <r>
    <x v="1"/>
    <x v="0"/>
    <x v="0"/>
    <x v="20"/>
    <x v="15"/>
    <x v="45"/>
    <x v="3"/>
    <x v="1"/>
    <x v="8"/>
    <x v="692"/>
    <x v="1"/>
    <x v="2"/>
    <x v="3481"/>
  </r>
  <r>
    <x v="1"/>
    <x v="0"/>
    <x v="0"/>
    <x v="20"/>
    <x v="15"/>
    <x v="45"/>
    <x v="3"/>
    <x v="1"/>
    <x v="13"/>
    <x v="1001"/>
    <x v="0"/>
    <x v="0"/>
    <x v="4100"/>
  </r>
  <r>
    <x v="1"/>
    <x v="0"/>
    <x v="0"/>
    <x v="20"/>
    <x v="15"/>
    <x v="45"/>
    <x v="3"/>
    <x v="0"/>
    <x v="1"/>
    <x v="4132"/>
    <x v="10"/>
    <x v="9"/>
    <x v="4882"/>
  </r>
  <r>
    <x v="1"/>
    <x v="0"/>
    <x v="0"/>
    <x v="20"/>
    <x v="15"/>
    <x v="45"/>
    <x v="3"/>
    <x v="2"/>
    <x v="7"/>
    <x v="4133"/>
    <x v="0"/>
    <x v="0"/>
    <x v="4883"/>
  </r>
  <r>
    <x v="1"/>
    <x v="0"/>
    <x v="0"/>
    <x v="20"/>
    <x v="15"/>
    <x v="45"/>
    <x v="3"/>
    <x v="0"/>
    <x v="1"/>
    <x v="4134"/>
    <x v="2"/>
    <x v="9"/>
    <x v="4884"/>
  </r>
  <r>
    <x v="1"/>
    <x v="0"/>
    <x v="0"/>
    <x v="20"/>
    <x v="15"/>
    <x v="45"/>
    <x v="3"/>
    <x v="2"/>
    <x v="7"/>
    <x v="1230"/>
    <x v="1"/>
    <x v="0"/>
    <x v="1281"/>
  </r>
  <r>
    <x v="1"/>
    <x v="0"/>
    <x v="0"/>
    <x v="20"/>
    <x v="15"/>
    <x v="45"/>
    <x v="3"/>
    <x v="2"/>
    <x v="11"/>
    <x v="127"/>
    <x v="1"/>
    <x v="0"/>
    <x v="4885"/>
  </r>
  <r>
    <x v="2"/>
    <x v="2"/>
    <x v="0"/>
    <x v="10"/>
    <x v="9"/>
    <x v="105"/>
    <x v="3"/>
    <x v="0"/>
    <x v="3"/>
    <x v="4135"/>
    <x v="0"/>
    <x v="10"/>
    <x v="4886"/>
  </r>
  <r>
    <x v="1"/>
    <x v="1"/>
    <x v="0"/>
    <x v="100"/>
    <x v="2"/>
    <x v="327"/>
    <x v="0"/>
    <x v="1"/>
    <x v="6"/>
    <x v="4136"/>
    <x v="4"/>
    <x v="2"/>
    <x v="4887"/>
  </r>
  <r>
    <x v="1"/>
    <x v="0"/>
    <x v="0"/>
    <x v="55"/>
    <x v="5"/>
    <x v="70"/>
    <x v="2"/>
    <x v="1"/>
    <x v="9"/>
    <x v="4137"/>
    <x v="0"/>
    <x v="3"/>
    <x v="4888"/>
  </r>
  <r>
    <x v="1"/>
    <x v="0"/>
    <x v="0"/>
    <x v="55"/>
    <x v="5"/>
    <x v="70"/>
    <x v="2"/>
    <x v="2"/>
    <x v="11"/>
    <x v="4138"/>
    <x v="2"/>
    <x v="2"/>
    <x v="4889"/>
  </r>
  <r>
    <x v="1"/>
    <x v="0"/>
    <x v="0"/>
    <x v="22"/>
    <x v="10"/>
    <x v="155"/>
    <x v="2"/>
    <x v="1"/>
    <x v="2"/>
    <x v="1603"/>
    <x v="0"/>
    <x v="2"/>
    <x v="1705"/>
  </r>
  <r>
    <x v="1"/>
    <x v="0"/>
    <x v="0"/>
    <x v="22"/>
    <x v="10"/>
    <x v="155"/>
    <x v="2"/>
    <x v="1"/>
    <x v="8"/>
    <x v="3453"/>
    <x v="1"/>
    <x v="3"/>
    <x v="4890"/>
  </r>
  <r>
    <x v="1"/>
    <x v="0"/>
    <x v="0"/>
    <x v="215"/>
    <x v="24"/>
    <x v="270"/>
    <x v="3"/>
    <x v="0"/>
    <x v="1"/>
    <x v="4139"/>
    <x v="3"/>
    <x v="4"/>
    <x v="4891"/>
  </r>
  <r>
    <x v="1"/>
    <x v="0"/>
    <x v="0"/>
    <x v="215"/>
    <x v="24"/>
    <x v="270"/>
    <x v="3"/>
    <x v="1"/>
    <x v="9"/>
    <x v="4140"/>
    <x v="0"/>
    <x v="2"/>
    <x v="4892"/>
  </r>
  <r>
    <x v="1"/>
    <x v="0"/>
    <x v="0"/>
    <x v="215"/>
    <x v="24"/>
    <x v="270"/>
    <x v="3"/>
    <x v="1"/>
    <x v="13"/>
    <x v="4141"/>
    <x v="5"/>
    <x v="2"/>
    <x v="4893"/>
  </r>
  <r>
    <x v="1"/>
    <x v="0"/>
    <x v="0"/>
    <x v="215"/>
    <x v="24"/>
    <x v="270"/>
    <x v="3"/>
    <x v="0"/>
    <x v="1"/>
    <x v="4142"/>
    <x v="6"/>
    <x v="4"/>
    <x v="232"/>
  </r>
  <r>
    <x v="1"/>
    <x v="0"/>
    <x v="0"/>
    <x v="215"/>
    <x v="24"/>
    <x v="270"/>
    <x v="3"/>
    <x v="0"/>
    <x v="1"/>
    <x v="4143"/>
    <x v="0"/>
    <x v="4"/>
    <x v="4894"/>
  </r>
  <r>
    <x v="1"/>
    <x v="1"/>
    <x v="0"/>
    <x v="464"/>
    <x v="1"/>
    <x v="557"/>
    <x v="1"/>
    <x v="1"/>
    <x v="8"/>
    <x v="4144"/>
    <x v="5"/>
    <x v="2"/>
    <x v="4895"/>
  </r>
  <r>
    <x v="1"/>
    <x v="2"/>
    <x v="0"/>
    <x v="20"/>
    <x v="15"/>
    <x v="164"/>
    <x v="3"/>
    <x v="2"/>
    <x v="7"/>
    <x v="4145"/>
    <x v="4"/>
    <x v="0"/>
    <x v="4896"/>
  </r>
  <r>
    <x v="1"/>
    <x v="2"/>
    <x v="0"/>
    <x v="20"/>
    <x v="15"/>
    <x v="164"/>
    <x v="3"/>
    <x v="1"/>
    <x v="2"/>
    <x v="1801"/>
    <x v="1"/>
    <x v="0"/>
    <x v="2557"/>
  </r>
  <r>
    <x v="1"/>
    <x v="1"/>
    <x v="0"/>
    <x v="24"/>
    <x v="21"/>
    <x v="329"/>
    <x v="1"/>
    <x v="2"/>
    <x v="7"/>
    <x v="1807"/>
    <x v="1"/>
    <x v="2"/>
    <x v="3445"/>
  </r>
  <r>
    <x v="1"/>
    <x v="1"/>
    <x v="0"/>
    <x v="24"/>
    <x v="21"/>
    <x v="329"/>
    <x v="1"/>
    <x v="1"/>
    <x v="6"/>
    <x v="358"/>
    <x v="1"/>
    <x v="2"/>
    <x v="3189"/>
  </r>
  <r>
    <x v="1"/>
    <x v="1"/>
    <x v="0"/>
    <x v="24"/>
    <x v="21"/>
    <x v="329"/>
    <x v="1"/>
    <x v="0"/>
    <x v="5"/>
    <x v="4146"/>
    <x v="8"/>
    <x v="2"/>
    <x v="4870"/>
  </r>
  <r>
    <x v="1"/>
    <x v="1"/>
    <x v="0"/>
    <x v="24"/>
    <x v="21"/>
    <x v="329"/>
    <x v="1"/>
    <x v="0"/>
    <x v="0"/>
    <x v="1255"/>
    <x v="0"/>
    <x v="6"/>
    <x v="4897"/>
  </r>
  <r>
    <x v="1"/>
    <x v="0"/>
    <x v="0"/>
    <x v="22"/>
    <x v="10"/>
    <x v="26"/>
    <x v="2"/>
    <x v="1"/>
    <x v="4"/>
    <x v="3518"/>
    <x v="0"/>
    <x v="2"/>
    <x v="4049"/>
  </r>
  <r>
    <x v="1"/>
    <x v="2"/>
    <x v="0"/>
    <x v="385"/>
    <x v="5"/>
    <x v="470"/>
    <x v="2"/>
    <x v="1"/>
    <x v="10"/>
    <x v="3208"/>
    <x v="4"/>
    <x v="2"/>
    <x v="4898"/>
  </r>
  <r>
    <x v="1"/>
    <x v="1"/>
    <x v="0"/>
    <x v="1"/>
    <x v="1"/>
    <x v="1"/>
    <x v="1"/>
    <x v="2"/>
    <x v="11"/>
    <x v="908"/>
    <x v="2"/>
    <x v="0"/>
    <x v="1974"/>
  </r>
  <r>
    <x v="1"/>
    <x v="1"/>
    <x v="0"/>
    <x v="1"/>
    <x v="1"/>
    <x v="1"/>
    <x v="1"/>
    <x v="1"/>
    <x v="10"/>
    <x v="489"/>
    <x v="0"/>
    <x v="0"/>
    <x v="504"/>
  </r>
  <r>
    <x v="1"/>
    <x v="1"/>
    <x v="0"/>
    <x v="1"/>
    <x v="1"/>
    <x v="1"/>
    <x v="1"/>
    <x v="1"/>
    <x v="8"/>
    <x v="2893"/>
    <x v="7"/>
    <x v="2"/>
    <x v="4899"/>
  </r>
  <r>
    <x v="1"/>
    <x v="0"/>
    <x v="0"/>
    <x v="20"/>
    <x v="15"/>
    <x v="29"/>
    <x v="3"/>
    <x v="0"/>
    <x v="1"/>
    <x v="4147"/>
    <x v="5"/>
    <x v="9"/>
    <x v="4900"/>
  </r>
  <r>
    <x v="2"/>
    <x v="1"/>
    <x v="0"/>
    <x v="8"/>
    <x v="1"/>
    <x v="9"/>
    <x v="1"/>
    <x v="1"/>
    <x v="8"/>
    <x v="4148"/>
    <x v="4"/>
    <x v="2"/>
    <x v="4901"/>
  </r>
  <r>
    <x v="1"/>
    <x v="2"/>
    <x v="0"/>
    <x v="173"/>
    <x v="17"/>
    <x v="220"/>
    <x v="0"/>
    <x v="2"/>
    <x v="11"/>
    <x v="3443"/>
    <x v="1"/>
    <x v="0"/>
    <x v="3949"/>
  </r>
  <r>
    <x v="1"/>
    <x v="2"/>
    <x v="0"/>
    <x v="173"/>
    <x v="17"/>
    <x v="220"/>
    <x v="0"/>
    <x v="1"/>
    <x v="13"/>
    <x v="1053"/>
    <x v="0"/>
    <x v="0"/>
    <x v="1366"/>
  </r>
  <r>
    <x v="1"/>
    <x v="2"/>
    <x v="0"/>
    <x v="20"/>
    <x v="15"/>
    <x v="164"/>
    <x v="3"/>
    <x v="0"/>
    <x v="1"/>
    <x v="4149"/>
    <x v="9"/>
    <x v="9"/>
    <x v="4902"/>
  </r>
  <r>
    <x v="1"/>
    <x v="0"/>
    <x v="0"/>
    <x v="465"/>
    <x v="18"/>
    <x v="558"/>
    <x v="0"/>
    <x v="1"/>
    <x v="10"/>
    <x v="2844"/>
    <x v="2"/>
    <x v="2"/>
    <x v="4903"/>
  </r>
  <r>
    <x v="2"/>
    <x v="1"/>
    <x v="0"/>
    <x v="1"/>
    <x v="1"/>
    <x v="62"/>
    <x v="1"/>
    <x v="0"/>
    <x v="3"/>
    <x v="4150"/>
    <x v="0"/>
    <x v="2"/>
    <x v="4904"/>
  </r>
  <r>
    <x v="3"/>
    <x v="0"/>
    <x v="0"/>
    <x v="374"/>
    <x v="1"/>
    <x v="457"/>
    <x v="1"/>
    <x v="1"/>
    <x v="6"/>
    <x v="4151"/>
    <x v="4"/>
    <x v="0"/>
    <x v="4905"/>
  </r>
  <r>
    <x v="1"/>
    <x v="2"/>
    <x v="0"/>
    <x v="392"/>
    <x v="5"/>
    <x v="477"/>
    <x v="2"/>
    <x v="2"/>
    <x v="11"/>
    <x v="3473"/>
    <x v="1"/>
    <x v="2"/>
    <x v="1759"/>
  </r>
  <r>
    <x v="1"/>
    <x v="2"/>
    <x v="0"/>
    <x v="392"/>
    <x v="5"/>
    <x v="477"/>
    <x v="2"/>
    <x v="1"/>
    <x v="9"/>
    <x v="4152"/>
    <x v="5"/>
    <x v="3"/>
    <x v="4906"/>
  </r>
  <r>
    <x v="0"/>
    <x v="0"/>
    <x v="0"/>
    <x v="389"/>
    <x v="2"/>
    <x v="474"/>
    <x v="0"/>
    <x v="1"/>
    <x v="10"/>
    <x v="164"/>
    <x v="5"/>
    <x v="2"/>
    <x v="4907"/>
  </r>
  <r>
    <x v="1"/>
    <x v="0"/>
    <x v="0"/>
    <x v="8"/>
    <x v="1"/>
    <x v="94"/>
    <x v="1"/>
    <x v="0"/>
    <x v="0"/>
    <x v="4153"/>
    <x v="0"/>
    <x v="11"/>
    <x v="4908"/>
  </r>
  <r>
    <x v="2"/>
    <x v="0"/>
    <x v="0"/>
    <x v="466"/>
    <x v="1"/>
    <x v="559"/>
    <x v="1"/>
    <x v="1"/>
    <x v="4"/>
    <x v="4154"/>
    <x v="1"/>
    <x v="0"/>
    <x v="4909"/>
  </r>
  <r>
    <x v="1"/>
    <x v="0"/>
    <x v="0"/>
    <x v="91"/>
    <x v="29"/>
    <x v="113"/>
    <x v="3"/>
    <x v="1"/>
    <x v="10"/>
    <x v="4155"/>
    <x v="2"/>
    <x v="0"/>
    <x v="4910"/>
  </r>
  <r>
    <x v="1"/>
    <x v="0"/>
    <x v="0"/>
    <x v="91"/>
    <x v="29"/>
    <x v="113"/>
    <x v="3"/>
    <x v="1"/>
    <x v="4"/>
    <x v="3483"/>
    <x v="4"/>
    <x v="0"/>
    <x v="4911"/>
  </r>
  <r>
    <x v="1"/>
    <x v="0"/>
    <x v="0"/>
    <x v="91"/>
    <x v="29"/>
    <x v="113"/>
    <x v="3"/>
    <x v="2"/>
    <x v="7"/>
    <x v="2018"/>
    <x v="0"/>
    <x v="0"/>
    <x v="2178"/>
  </r>
  <r>
    <x v="1"/>
    <x v="0"/>
    <x v="0"/>
    <x v="91"/>
    <x v="29"/>
    <x v="113"/>
    <x v="3"/>
    <x v="1"/>
    <x v="6"/>
    <x v="4156"/>
    <x v="5"/>
    <x v="0"/>
    <x v="4912"/>
  </r>
  <r>
    <x v="1"/>
    <x v="0"/>
    <x v="0"/>
    <x v="155"/>
    <x v="8"/>
    <x v="198"/>
    <x v="2"/>
    <x v="1"/>
    <x v="10"/>
    <x v="4157"/>
    <x v="1"/>
    <x v="0"/>
    <x v="4913"/>
  </r>
  <r>
    <x v="1"/>
    <x v="0"/>
    <x v="0"/>
    <x v="49"/>
    <x v="1"/>
    <x v="58"/>
    <x v="1"/>
    <x v="1"/>
    <x v="6"/>
    <x v="2660"/>
    <x v="4"/>
    <x v="0"/>
    <x v="622"/>
  </r>
  <r>
    <x v="1"/>
    <x v="1"/>
    <x v="0"/>
    <x v="8"/>
    <x v="1"/>
    <x v="34"/>
    <x v="1"/>
    <x v="1"/>
    <x v="6"/>
    <x v="2660"/>
    <x v="4"/>
    <x v="0"/>
    <x v="622"/>
  </r>
  <r>
    <x v="1"/>
    <x v="1"/>
    <x v="0"/>
    <x v="8"/>
    <x v="1"/>
    <x v="34"/>
    <x v="1"/>
    <x v="1"/>
    <x v="8"/>
    <x v="4158"/>
    <x v="0"/>
    <x v="2"/>
    <x v="4914"/>
  </r>
  <r>
    <x v="0"/>
    <x v="0"/>
    <x v="0"/>
    <x v="8"/>
    <x v="1"/>
    <x v="9"/>
    <x v="1"/>
    <x v="2"/>
    <x v="7"/>
    <x v="1212"/>
    <x v="0"/>
    <x v="2"/>
    <x v="3361"/>
  </r>
  <r>
    <x v="2"/>
    <x v="1"/>
    <x v="0"/>
    <x v="85"/>
    <x v="1"/>
    <x v="106"/>
    <x v="1"/>
    <x v="0"/>
    <x v="1"/>
    <x v="4159"/>
    <x v="5"/>
    <x v="2"/>
    <x v="4915"/>
  </r>
  <r>
    <x v="2"/>
    <x v="0"/>
    <x v="0"/>
    <x v="38"/>
    <x v="32"/>
    <x v="112"/>
    <x v="0"/>
    <x v="0"/>
    <x v="0"/>
    <x v="1367"/>
    <x v="2"/>
    <x v="0"/>
    <x v="4916"/>
  </r>
  <r>
    <x v="0"/>
    <x v="2"/>
    <x v="0"/>
    <x v="8"/>
    <x v="1"/>
    <x v="94"/>
    <x v="1"/>
    <x v="0"/>
    <x v="0"/>
    <x v="4160"/>
    <x v="12"/>
    <x v="11"/>
    <x v="4917"/>
  </r>
  <r>
    <x v="1"/>
    <x v="0"/>
    <x v="0"/>
    <x v="1"/>
    <x v="1"/>
    <x v="25"/>
    <x v="1"/>
    <x v="1"/>
    <x v="4"/>
    <x v="1177"/>
    <x v="4"/>
    <x v="0"/>
    <x v="4811"/>
  </r>
  <r>
    <x v="2"/>
    <x v="1"/>
    <x v="0"/>
    <x v="10"/>
    <x v="9"/>
    <x v="74"/>
    <x v="3"/>
    <x v="0"/>
    <x v="5"/>
    <x v="3417"/>
    <x v="0"/>
    <x v="2"/>
    <x v="2902"/>
  </r>
  <r>
    <x v="2"/>
    <x v="1"/>
    <x v="0"/>
    <x v="10"/>
    <x v="9"/>
    <x v="74"/>
    <x v="3"/>
    <x v="1"/>
    <x v="4"/>
    <x v="4161"/>
    <x v="1"/>
    <x v="2"/>
    <x v="4918"/>
  </r>
  <r>
    <x v="2"/>
    <x v="1"/>
    <x v="0"/>
    <x v="10"/>
    <x v="9"/>
    <x v="74"/>
    <x v="3"/>
    <x v="1"/>
    <x v="4"/>
    <x v="4162"/>
    <x v="7"/>
    <x v="2"/>
    <x v="4919"/>
  </r>
  <r>
    <x v="2"/>
    <x v="1"/>
    <x v="0"/>
    <x v="10"/>
    <x v="9"/>
    <x v="74"/>
    <x v="3"/>
    <x v="0"/>
    <x v="5"/>
    <x v="4163"/>
    <x v="1"/>
    <x v="2"/>
    <x v="4920"/>
  </r>
  <r>
    <x v="0"/>
    <x v="0"/>
    <x v="0"/>
    <x v="251"/>
    <x v="26"/>
    <x v="311"/>
    <x v="2"/>
    <x v="1"/>
    <x v="12"/>
    <x v="2618"/>
    <x v="1"/>
    <x v="0"/>
    <x v="4921"/>
  </r>
  <r>
    <x v="0"/>
    <x v="0"/>
    <x v="0"/>
    <x v="251"/>
    <x v="26"/>
    <x v="311"/>
    <x v="2"/>
    <x v="2"/>
    <x v="11"/>
    <x v="4164"/>
    <x v="13"/>
    <x v="0"/>
    <x v="4922"/>
  </r>
  <r>
    <x v="1"/>
    <x v="0"/>
    <x v="0"/>
    <x v="1"/>
    <x v="1"/>
    <x v="13"/>
    <x v="1"/>
    <x v="1"/>
    <x v="4"/>
    <x v="3404"/>
    <x v="4"/>
    <x v="0"/>
    <x v="4923"/>
  </r>
  <r>
    <x v="2"/>
    <x v="1"/>
    <x v="0"/>
    <x v="121"/>
    <x v="2"/>
    <x v="152"/>
    <x v="0"/>
    <x v="2"/>
    <x v="7"/>
    <x v="824"/>
    <x v="1"/>
    <x v="2"/>
    <x v="4924"/>
  </r>
  <r>
    <x v="2"/>
    <x v="1"/>
    <x v="0"/>
    <x v="121"/>
    <x v="2"/>
    <x v="152"/>
    <x v="0"/>
    <x v="1"/>
    <x v="2"/>
    <x v="921"/>
    <x v="4"/>
    <x v="2"/>
    <x v="4925"/>
  </r>
  <r>
    <x v="2"/>
    <x v="1"/>
    <x v="0"/>
    <x v="121"/>
    <x v="2"/>
    <x v="152"/>
    <x v="0"/>
    <x v="1"/>
    <x v="4"/>
    <x v="4165"/>
    <x v="1"/>
    <x v="2"/>
    <x v="4926"/>
  </r>
  <r>
    <x v="2"/>
    <x v="1"/>
    <x v="0"/>
    <x v="121"/>
    <x v="2"/>
    <x v="152"/>
    <x v="0"/>
    <x v="1"/>
    <x v="8"/>
    <x v="4166"/>
    <x v="2"/>
    <x v="6"/>
    <x v="4927"/>
  </r>
  <r>
    <x v="2"/>
    <x v="1"/>
    <x v="0"/>
    <x v="121"/>
    <x v="2"/>
    <x v="152"/>
    <x v="0"/>
    <x v="0"/>
    <x v="5"/>
    <x v="3688"/>
    <x v="1"/>
    <x v="2"/>
    <x v="4928"/>
  </r>
  <r>
    <x v="2"/>
    <x v="1"/>
    <x v="0"/>
    <x v="121"/>
    <x v="2"/>
    <x v="152"/>
    <x v="0"/>
    <x v="0"/>
    <x v="5"/>
    <x v="184"/>
    <x v="1"/>
    <x v="2"/>
    <x v="4929"/>
  </r>
  <r>
    <x v="2"/>
    <x v="1"/>
    <x v="0"/>
    <x v="121"/>
    <x v="2"/>
    <x v="152"/>
    <x v="0"/>
    <x v="2"/>
    <x v="11"/>
    <x v="4167"/>
    <x v="0"/>
    <x v="2"/>
    <x v="4930"/>
  </r>
  <r>
    <x v="1"/>
    <x v="0"/>
    <x v="0"/>
    <x v="12"/>
    <x v="5"/>
    <x v="66"/>
    <x v="2"/>
    <x v="1"/>
    <x v="10"/>
    <x v="4168"/>
    <x v="1"/>
    <x v="2"/>
    <x v="4931"/>
  </r>
  <r>
    <x v="0"/>
    <x v="1"/>
    <x v="0"/>
    <x v="1"/>
    <x v="1"/>
    <x v="141"/>
    <x v="1"/>
    <x v="1"/>
    <x v="10"/>
    <x v="1003"/>
    <x v="0"/>
    <x v="0"/>
    <x v="4932"/>
  </r>
  <r>
    <x v="0"/>
    <x v="0"/>
    <x v="0"/>
    <x v="24"/>
    <x v="17"/>
    <x v="28"/>
    <x v="0"/>
    <x v="1"/>
    <x v="10"/>
    <x v="518"/>
    <x v="0"/>
    <x v="0"/>
    <x v="534"/>
  </r>
  <r>
    <x v="0"/>
    <x v="1"/>
    <x v="0"/>
    <x v="20"/>
    <x v="15"/>
    <x v="45"/>
    <x v="3"/>
    <x v="1"/>
    <x v="8"/>
    <x v="4169"/>
    <x v="1"/>
    <x v="2"/>
    <x v="4933"/>
  </r>
  <r>
    <x v="0"/>
    <x v="1"/>
    <x v="0"/>
    <x v="20"/>
    <x v="15"/>
    <x v="45"/>
    <x v="3"/>
    <x v="1"/>
    <x v="6"/>
    <x v="2799"/>
    <x v="0"/>
    <x v="0"/>
    <x v="3129"/>
  </r>
  <r>
    <x v="1"/>
    <x v="2"/>
    <x v="0"/>
    <x v="24"/>
    <x v="25"/>
    <x v="333"/>
    <x v="2"/>
    <x v="1"/>
    <x v="8"/>
    <x v="4170"/>
    <x v="2"/>
    <x v="0"/>
    <x v="4934"/>
  </r>
  <r>
    <x v="1"/>
    <x v="2"/>
    <x v="0"/>
    <x v="24"/>
    <x v="25"/>
    <x v="333"/>
    <x v="2"/>
    <x v="2"/>
    <x v="11"/>
    <x v="4171"/>
    <x v="0"/>
    <x v="0"/>
    <x v="4935"/>
  </r>
  <r>
    <x v="1"/>
    <x v="2"/>
    <x v="0"/>
    <x v="24"/>
    <x v="25"/>
    <x v="333"/>
    <x v="2"/>
    <x v="1"/>
    <x v="4"/>
    <x v="4172"/>
    <x v="0"/>
    <x v="0"/>
    <x v="4936"/>
  </r>
  <r>
    <x v="1"/>
    <x v="0"/>
    <x v="0"/>
    <x v="29"/>
    <x v="20"/>
    <x v="37"/>
    <x v="0"/>
    <x v="0"/>
    <x v="1"/>
    <x v="4173"/>
    <x v="4"/>
    <x v="0"/>
    <x v="4937"/>
  </r>
  <r>
    <x v="1"/>
    <x v="0"/>
    <x v="0"/>
    <x v="29"/>
    <x v="20"/>
    <x v="37"/>
    <x v="0"/>
    <x v="1"/>
    <x v="4"/>
    <x v="2937"/>
    <x v="3"/>
    <x v="0"/>
    <x v="4938"/>
  </r>
  <r>
    <x v="1"/>
    <x v="0"/>
    <x v="0"/>
    <x v="29"/>
    <x v="20"/>
    <x v="37"/>
    <x v="0"/>
    <x v="1"/>
    <x v="12"/>
    <x v="4174"/>
    <x v="0"/>
    <x v="0"/>
    <x v="4939"/>
  </r>
  <r>
    <x v="1"/>
    <x v="0"/>
    <x v="0"/>
    <x v="29"/>
    <x v="20"/>
    <x v="37"/>
    <x v="0"/>
    <x v="1"/>
    <x v="10"/>
    <x v="100"/>
    <x v="4"/>
    <x v="0"/>
    <x v="101"/>
  </r>
  <r>
    <x v="1"/>
    <x v="0"/>
    <x v="0"/>
    <x v="29"/>
    <x v="20"/>
    <x v="37"/>
    <x v="0"/>
    <x v="1"/>
    <x v="4"/>
    <x v="1458"/>
    <x v="0"/>
    <x v="0"/>
    <x v="4940"/>
  </r>
  <r>
    <x v="1"/>
    <x v="0"/>
    <x v="0"/>
    <x v="29"/>
    <x v="20"/>
    <x v="37"/>
    <x v="0"/>
    <x v="2"/>
    <x v="7"/>
    <x v="3125"/>
    <x v="2"/>
    <x v="0"/>
    <x v="4941"/>
  </r>
  <r>
    <x v="1"/>
    <x v="0"/>
    <x v="0"/>
    <x v="29"/>
    <x v="20"/>
    <x v="37"/>
    <x v="0"/>
    <x v="2"/>
    <x v="7"/>
    <x v="4175"/>
    <x v="1"/>
    <x v="0"/>
    <x v="4942"/>
  </r>
  <r>
    <x v="1"/>
    <x v="0"/>
    <x v="0"/>
    <x v="29"/>
    <x v="20"/>
    <x v="37"/>
    <x v="0"/>
    <x v="1"/>
    <x v="8"/>
    <x v="4176"/>
    <x v="0"/>
    <x v="0"/>
    <x v="4943"/>
  </r>
  <r>
    <x v="1"/>
    <x v="0"/>
    <x v="0"/>
    <x v="29"/>
    <x v="20"/>
    <x v="37"/>
    <x v="0"/>
    <x v="1"/>
    <x v="4"/>
    <x v="4177"/>
    <x v="8"/>
    <x v="0"/>
    <x v="4944"/>
  </r>
  <r>
    <x v="2"/>
    <x v="2"/>
    <x v="0"/>
    <x v="32"/>
    <x v="21"/>
    <x v="40"/>
    <x v="1"/>
    <x v="0"/>
    <x v="1"/>
    <x v="4178"/>
    <x v="2"/>
    <x v="2"/>
    <x v="4945"/>
  </r>
  <r>
    <x v="1"/>
    <x v="0"/>
    <x v="0"/>
    <x v="10"/>
    <x v="9"/>
    <x v="74"/>
    <x v="3"/>
    <x v="1"/>
    <x v="6"/>
    <x v="4179"/>
    <x v="12"/>
    <x v="2"/>
    <x v="4946"/>
  </r>
  <r>
    <x v="2"/>
    <x v="1"/>
    <x v="0"/>
    <x v="20"/>
    <x v="15"/>
    <x v="45"/>
    <x v="3"/>
    <x v="1"/>
    <x v="4"/>
    <x v="418"/>
    <x v="1"/>
    <x v="0"/>
    <x v="431"/>
  </r>
  <r>
    <x v="2"/>
    <x v="1"/>
    <x v="0"/>
    <x v="20"/>
    <x v="15"/>
    <x v="45"/>
    <x v="3"/>
    <x v="1"/>
    <x v="8"/>
    <x v="4180"/>
    <x v="5"/>
    <x v="2"/>
    <x v="4529"/>
  </r>
  <r>
    <x v="2"/>
    <x v="1"/>
    <x v="0"/>
    <x v="20"/>
    <x v="15"/>
    <x v="45"/>
    <x v="3"/>
    <x v="1"/>
    <x v="6"/>
    <x v="4156"/>
    <x v="5"/>
    <x v="0"/>
    <x v="4947"/>
  </r>
  <r>
    <x v="1"/>
    <x v="0"/>
    <x v="0"/>
    <x v="467"/>
    <x v="10"/>
    <x v="560"/>
    <x v="2"/>
    <x v="2"/>
    <x v="7"/>
    <x v="4181"/>
    <x v="4"/>
    <x v="2"/>
    <x v="4948"/>
  </r>
  <r>
    <x v="1"/>
    <x v="0"/>
    <x v="0"/>
    <x v="20"/>
    <x v="15"/>
    <x v="45"/>
    <x v="3"/>
    <x v="0"/>
    <x v="5"/>
    <x v="4182"/>
    <x v="6"/>
    <x v="0"/>
    <x v="4949"/>
  </r>
  <r>
    <x v="3"/>
    <x v="0"/>
    <x v="0"/>
    <x v="4"/>
    <x v="4"/>
    <x v="5"/>
    <x v="1"/>
    <x v="1"/>
    <x v="4"/>
    <x v="966"/>
    <x v="1"/>
    <x v="0"/>
    <x v="1007"/>
  </r>
  <r>
    <x v="1"/>
    <x v="0"/>
    <x v="0"/>
    <x v="12"/>
    <x v="5"/>
    <x v="14"/>
    <x v="2"/>
    <x v="1"/>
    <x v="10"/>
    <x v="233"/>
    <x v="2"/>
    <x v="2"/>
    <x v="1430"/>
  </r>
  <r>
    <x v="1"/>
    <x v="0"/>
    <x v="0"/>
    <x v="12"/>
    <x v="5"/>
    <x v="14"/>
    <x v="2"/>
    <x v="1"/>
    <x v="8"/>
    <x v="4183"/>
    <x v="2"/>
    <x v="3"/>
    <x v="4950"/>
  </r>
  <r>
    <x v="1"/>
    <x v="0"/>
    <x v="0"/>
    <x v="12"/>
    <x v="5"/>
    <x v="14"/>
    <x v="2"/>
    <x v="1"/>
    <x v="10"/>
    <x v="69"/>
    <x v="2"/>
    <x v="2"/>
    <x v="4951"/>
  </r>
  <r>
    <x v="1"/>
    <x v="0"/>
    <x v="0"/>
    <x v="10"/>
    <x v="9"/>
    <x v="105"/>
    <x v="3"/>
    <x v="2"/>
    <x v="7"/>
    <x v="4184"/>
    <x v="0"/>
    <x v="10"/>
    <x v="4952"/>
  </r>
  <r>
    <x v="1"/>
    <x v="0"/>
    <x v="0"/>
    <x v="10"/>
    <x v="9"/>
    <x v="105"/>
    <x v="3"/>
    <x v="1"/>
    <x v="4"/>
    <x v="4185"/>
    <x v="1"/>
    <x v="2"/>
    <x v="4953"/>
  </r>
  <r>
    <x v="1"/>
    <x v="0"/>
    <x v="0"/>
    <x v="38"/>
    <x v="14"/>
    <x v="134"/>
    <x v="2"/>
    <x v="1"/>
    <x v="10"/>
    <x v="4186"/>
    <x v="3"/>
    <x v="0"/>
    <x v="4954"/>
  </r>
  <r>
    <x v="1"/>
    <x v="0"/>
    <x v="0"/>
    <x v="38"/>
    <x v="14"/>
    <x v="134"/>
    <x v="2"/>
    <x v="2"/>
    <x v="7"/>
    <x v="4187"/>
    <x v="1"/>
    <x v="0"/>
    <x v="4955"/>
  </r>
  <r>
    <x v="1"/>
    <x v="0"/>
    <x v="0"/>
    <x v="38"/>
    <x v="14"/>
    <x v="134"/>
    <x v="2"/>
    <x v="1"/>
    <x v="10"/>
    <x v="3542"/>
    <x v="0"/>
    <x v="0"/>
    <x v="4084"/>
  </r>
  <r>
    <x v="1"/>
    <x v="0"/>
    <x v="0"/>
    <x v="148"/>
    <x v="10"/>
    <x v="189"/>
    <x v="2"/>
    <x v="2"/>
    <x v="16"/>
    <x v="4188"/>
    <x v="4"/>
    <x v="2"/>
    <x v="4956"/>
  </r>
  <r>
    <x v="1"/>
    <x v="0"/>
    <x v="0"/>
    <x v="148"/>
    <x v="10"/>
    <x v="189"/>
    <x v="2"/>
    <x v="2"/>
    <x v="11"/>
    <x v="1875"/>
    <x v="1"/>
    <x v="2"/>
    <x v="4957"/>
  </r>
  <r>
    <x v="1"/>
    <x v="0"/>
    <x v="0"/>
    <x v="339"/>
    <x v="1"/>
    <x v="429"/>
    <x v="1"/>
    <x v="0"/>
    <x v="1"/>
    <x v="4189"/>
    <x v="2"/>
    <x v="2"/>
    <x v="4958"/>
  </r>
  <r>
    <x v="1"/>
    <x v="0"/>
    <x v="0"/>
    <x v="38"/>
    <x v="24"/>
    <x v="47"/>
    <x v="3"/>
    <x v="2"/>
    <x v="7"/>
    <x v="4190"/>
    <x v="8"/>
    <x v="10"/>
    <x v="4959"/>
  </r>
  <r>
    <x v="2"/>
    <x v="2"/>
    <x v="0"/>
    <x v="292"/>
    <x v="24"/>
    <x v="367"/>
    <x v="3"/>
    <x v="0"/>
    <x v="5"/>
    <x v="323"/>
    <x v="0"/>
    <x v="2"/>
    <x v="1877"/>
  </r>
  <r>
    <x v="0"/>
    <x v="0"/>
    <x v="0"/>
    <x v="12"/>
    <x v="5"/>
    <x v="14"/>
    <x v="2"/>
    <x v="1"/>
    <x v="10"/>
    <x v="4191"/>
    <x v="3"/>
    <x v="2"/>
    <x v="4960"/>
  </r>
  <r>
    <x v="0"/>
    <x v="0"/>
    <x v="0"/>
    <x v="12"/>
    <x v="5"/>
    <x v="14"/>
    <x v="2"/>
    <x v="1"/>
    <x v="13"/>
    <x v="4192"/>
    <x v="4"/>
    <x v="2"/>
    <x v="4961"/>
  </r>
  <r>
    <x v="0"/>
    <x v="0"/>
    <x v="0"/>
    <x v="12"/>
    <x v="5"/>
    <x v="14"/>
    <x v="2"/>
    <x v="0"/>
    <x v="1"/>
    <x v="4193"/>
    <x v="7"/>
    <x v="4"/>
    <x v="1527"/>
  </r>
  <r>
    <x v="1"/>
    <x v="1"/>
    <x v="0"/>
    <x v="292"/>
    <x v="24"/>
    <x v="367"/>
    <x v="3"/>
    <x v="1"/>
    <x v="4"/>
    <x v="4194"/>
    <x v="0"/>
    <x v="2"/>
    <x v="4962"/>
  </r>
  <r>
    <x v="1"/>
    <x v="1"/>
    <x v="0"/>
    <x v="4"/>
    <x v="4"/>
    <x v="5"/>
    <x v="1"/>
    <x v="1"/>
    <x v="8"/>
    <x v="4195"/>
    <x v="6"/>
    <x v="2"/>
    <x v="4963"/>
  </r>
  <r>
    <x v="1"/>
    <x v="1"/>
    <x v="0"/>
    <x v="4"/>
    <x v="4"/>
    <x v="5"/>
    <x v="1"/>
    <x v="1"/>
    <x v="4"/>
    <x v="1397"/>
    <x v="3"/>
    <x v="0"/>
    <x v="1472"/>
  </r>
  <r>
    <x v="1"/>
    <x v="1"/>
    <x v="0"/>
    <x v="4"/>
    <x v="4"/>
    <x v="5"/>
    <x v="1"/>
    <x v="0"/>
    <x v="5"/>
    <x v="4196"/>
    <x v="1"/>
    <x v="0"/>
    <x v="4964"/>
  </r>
  <r>
    <x v="0"/>
    <x v="0"/>
    <x v="0"/>
    <x v="468"/>
    <x v="4"/>
    <x v="561"/>
    <x v="1"/>
    <x v="1"/>
    <x v="13"/>
    <x v="2556"/>
    <x v="1"/>
    <x v="0"/>
    <x v="2853"/>
  </r>
  <r>
    <x v="0"/>
    <x v="0"/>
    <x v="0"/>
    <x v="468"/>
    <x v="4"/>
    <x v="561"/>
    <x v="1"/>
    <x v="1"/>
    <x v="9"/>
    <x v="562"/>
    <x v="0"/>
    <x v="0"/>
    <x v="575"/>
  </r>
  <r>
    <x v="1"/>
    <x v="0"/>
    <x v="0"/>
    <x v="332"/>
    <x v="1"/>
    <x v="413"/>
    <x v="1"/>
    <x v="1"/>
    <x v="12"/>
    <x v="2469"/>
    <x v="7"/>
    <x v="0"/>
    <x v="2720"/>
  </r>
  <r>
    <x v="1"/>
    <x v="1"/>
    <x v="0"/>
    <x v="20"/>
    <x v="15"/>
    <x v="45"/>
    <x v="3"/>
    <x v="0"/>
    <x v="5"/>
    <x v="4197"/>
    <x v="1"/>
    <x v="0"/>
    <x v="4965"/>
  </r>
  <r>
    <x v="1"/>
    <x v="1"/>
    <x v="0"/>
    <x v="20"/>
    <x v="15"/>
    <x v="45"/>
    <x v="3"/>
    <x v="1"/>
    <x v="12"/>
    <x v="2529"/>
    <x v="8"/>
    <x v="0"/>
    <x v="4966"/>
  </r>
  <r>
    <x v="1"/>
    <x v="0"/>
    <x v="0"/>
    <x v="103"/>
    <x v="0"/>
    <x v="175"/>
    <x v="0"/>
    <x v="2"/>
    <x v="7"/>
    <x v="2030"/>
    <x v="1"/>
    <x v="0"/>
    <x v="4967"/>
  </r>
  <r>
    <x v="1"/>
    <x v="0"/>
    <x v="0"/>
    <x v="149"/>
    <x v="12"/>
    <x v="190"/>
    <x v="2"/>
    <x v="2"/>
    <x v="7"/>
    <x v="4198"/>
    <x v="5"/>
    <x v="0"/>
    <x v="4968"/>
  </r>
  <r>
    <x v="1"/>
    <x v="0"/>
    <x v="0"/>
    <x v="149"/>
    <x v="12"/>
    <x v="190"/>
    <x v="2"/>
    <x v="2"/>
    <x v="7"/>
    <x v="766"/>
    <x v="0"/>
    <x v="0"/>
    <x v="793"/>
  </r>
  <r>
    <x v="1"/>
    <x v="0"/>
    <x v="0"/>
    <x v="149"/>
    <x v="12"/>
    <x v="190"/>
    <x v="2"/>
    <x v="1"/>
    <x v="4"/>
    <x v="1516"/>
    <x v="3"/>
    <x v="0"/>
    <x v="4969"/>
  </r>
  <r>
    <x v="0"/>
    <x v="0"/>
    <x v="0"/>
    <x v="1"/>
    <x v="1"/>
    <x v="62"/>
    <x v="1"/>
    <x v="1"/>
    <x v="2"/>
    <x v="3589"/>
    <x v="6"/>
    <x v="0"/>
    <x v="4970"/>
  </r>
  <r>
    <x v="1"/>
    <x v="0"/>
    <x v="0"/>
    <x v="469"/>
    <x v="18"/>
    <x v="562"/>
    <x v="0"/>
    <x v="0"/>
    <x v="5"/>
    <x v="218"/>
    <x v="4"/>
    <x v="2"/>
    <x v="220"/>
  </r>
  <r>
    <x v="1"/>
    <x v="0"/>
    <x v="0"/>
    <x v="469"/>
    <x v="18"/>
    <x v="562"/>
    <x v="0"/>
    <x v="1"/>
    <x v="6"/>
    <x v="4199"/>
    <x v="3"/>
    <x v="2"/>
    <x v="4971"/>
  </r>
  <r>
    <x v="1"/>
    <x v="0"/>
    <x v="0"/>
    <x v="469"/>
    <x v="18"/>
    <x v="562"/>
    <x v="0"/>
    <x v="1"/>
    <x v="4"/>
    <x v="286"/>
    <x v="1"/>
    <x v="2"/>
    <x v="4972"/>
  </r>
  <r>
    <x v="1"/>
    <x v="0"/>
    <x v="0"/>
    <x v="32"/>
    <x v="21"/>
    <x v="40"/>
    <x v="1"/>
    <x v="0"/>
    <x v="0"/>
    <x v="4200"/>
    <x v="7"/>
    <x v="6"/>
    <x v="4973"/>
  </r>
  <r>
    <x v="1"/>
    <x v="0"/>
    <x v="0"/>
    <x v="32"/>
    <x v="21"/>
    <x v="40"/>
    <x v="1"/>
    <x v="0"/>
    <x v="1"/>
    <x v="4201"/>
    <x v="4"/>
    <x v="2"/>
    <x v="4974"/>
  </r>
  <r>
    <x v="1"/>
    <x v="0"/>
    <x v="0"/>
    <x v="218"/>
    <x v="5"/>
    <x v="273"/>
    <x v="2"/>
    <x v="2"/>
    <x v="7"/>
    <x v="2495"/>
    <x v="1"/>
    <x v="2"/>
    <x v="2751"/>
  </r>
  <r>
    <x v="1"/>
    <x v="2"/>
    <x v="0"/>
    <x v="138"/>
    <x v="24"/>
    <x v="177"/>
    <x v="3"/>
    <x v="2"/>
    <x v="7"/>
    <x v="4202"/>
    <x v="4"/>
    <x v="10"/>
    <x v="4975"/>
  </r>
  <r>
    <x v="1"/>
    <x v="2"/>
    <x v="0"/>
    <x v="138"/>
    <x v="24"/>
    <x v="177"/>
    <x v="3"/>
    <x v="2"/>
    <x v="11"/>
    <x v="494"/>
    <x v="1"/>
    <x v="2"/>
    <x v="4976"/>
  </r>
  <r>
    <x v="1"/>
    <x v="0"/>
    <x v="0"/>
    <x v="470"/>
    <x v="23"/>
    <x v="563"/>
    <x v="2"/>
    <x v="1"/>
    <x v="6"/>
    <x v="4203"/>
    <x v="4"/>
    <x v="0"/>
    <x v="4977"/>
  </r>
  <r>
    <x v="3"/>
    <x v="0"/>
    <x v="0"/>
    <x v="4"/>
    <x v="4"/>
    <x v="59"/>
    <x v="1"/>
    <x v="0"/>
    <x v="1"/>
    <x v="2787"/>
    <x v="0"/>
    <x v="2"/>
    <x v="4577"/>
  </r>
  <r>
    <x v="3"/>
    <x v="0"/>
    <x v="0"/>
    <x v="4"/>
    <x v="4"/>
    <x v="59"/>
    <x v="1"/>
    <x v="1"/>
    <x v="10"/>
    <x v="537"/>
    <x v="1"/>
    <x v="0"/>
    <x v="551"/>
  </r>
  <r>
    <x v="3"/>
    <x v="0"/>
    <x v="0"/>
    <x v="4"/>
    <x v="4"/>
    <x v="59"/>
    <x v="1"/>
    <x v="1"/>
    <x v="10"/>
    <x v="4204"/>
    <x v="10"/>
    <x v="0"/>
    <x v="4978"/>
  </r>
  <r>
    <x v="3"/>
    <x v="0"/>
    <x v="0"/>
    <x v="4"/>
    <x v="4"/>
    <x v="59"/>
    <x v="1"/>
    <x v="1"/>
    <x v="8"/>
    <x v="4205"/>
    <x v="2"/>
    <x v="2"/>
    <x v="4979"/>
  </r>
  <r>
    <x v="3"/>
    <x v="0"/>
    <x v="0"/>
    <x v="4"/>
    <x v="4"/>
    <x v="59"/>
    <x v="1"/>
    <x v="2"/>
    <x v="7"/>
    <x v="1095"/>
    <x v="2"/>
    <x v="2"/>
    <x v="4980"/>
  </r>
  <r>
    <x v="1"/>
    <x v="1"/>
    <x v="0"/>
    <x v="10"/>
    <x v="9"/>
    <x v="74"/>
    <x v="3"/>
    <x v="1"/>
    <x v="12"/>
    <x v="263"/>
    <x v="1"/>
    <x v="2"/>
    <x v="266"/>
  </r>
  <r>
    <x v="1"/>
    <x v="0"/>
    <x v="0"/>
    <x v="20"/>
    <x v="15"/>
    <x v="29"/>
    <x v="3"/>
    <x v="1"/>
    <x v="8"/>
    <x v="4206"/>
    <x v="4"/>
    <x v="2"/>
    <x v="4981"/>
  </r>
  <r>
    <x v="1"/>
    <x v="0"/>
    <x v="0"/>
    <x v="49"/>
    <x v="1"/>
    <x v="58"/>
    <x v="1"/>
    <x v="0"/>
    <x v="5"/>
    <x v="4207"/>
    <x v="1"/>
    <x v="0"/>
    <x v="4982"/>
  </r>
  <r>
    <x v="1"/>
    <x v="0"/>
    <x v="0"/>
    <x v="49"/>
    <x v="1"/>
    <x v="58"/>
    <x v="1"/>
    <x v="1"/>
    <x v="4"/>
    <x v="2861"/>
    <x v="0"/>
    <x v="0"/>
    <x v="3205"/>
  </r>
  <r>
    <x v="0"/>
    <x v="0"/>
    <x v="0"/>
    <x v="1"/>
    <x v="1"/>
    <x v="141"/>
    <x v="1"/>
    <x v="1"/>
    <x v="8"/>
    <x v="4208"/>
    <x v="7"/>
    <x v="2"/>
    <x v="4983"/>
  </r>
  <r>
    <x v="0"/>
    <x v="1"/>
    <x v="0"/>
    <x v="3"/>
    <x v="38"/>
    <x v="208"/>
    <x v="3"/>
    <x v="0"/>
    <x v="5"/>
    <x v="4209"/>
    <x v="8"/>
    <x v="0"/>
    <x v="4984"/>
  </r>
  <r>
    <x v="1"/>
    <x v="2"/>
    <x v="0"/>
    <x v="29"/>
    <x v="18"/>
    <x v="84"/>
    <x v="0"/>
    <x v="1"/>
    <x v="8"/>
    <x v="2556"/>
    <x v="0"/>
    <x v="6"/>
    <x v="4985"/>
  </r>
  <r>
    <x v="1"/>
    <x v="2"/>
    <x v="0"/>
    <x v="234"/>
    <x v="4"/>
    <x v="291"/>
    <x v="1"/>
    <x v="1"/>
    <x v="14"/>
    <x v="3451"/>
    <x v="1"/>
    <x v="0"/>
    <x v="3958"/>
  </r>
  <r>
    <x v="1"/>
    <x v="2"/>
    <x v="0"/>
    <x v="4"/>
    <x v="4"/>
    <x v="59"/>
    <x v="1"/>
    <x v="1"/>
    <x v="6"/>
    <x v="4156"/>
    <x v="5"/>
    <x v="0"/>
    <x v="4986"/>
  </r>
  <r>
    <x v="1"/>
    <x v="2"/>
    <x v="0"/>
    <x v="4"/>
    <x v="4"/>
    <x v="59"/>
    <x v="1"/>
    <x v="0"/>
    <x v="5"/>
    <x v="2997"/>
    <x v="1"/>
    <x v="0"/>
    <x v="1207"/>
  </r>
  <r>
    <x v="1"/>
    <x v="2"/>
    <x v="0"/>
    <x v="4"/>
    <x v="4"/>
    <x v="59"/>
    <x v="1"/>
    <x v="2"/>
    <x v="11"/>
    <x v="62"/>
    <x v="0"/>
    <x v="0"/>
    <x v="4386"/>
  </r>
  <r>
    <x v="1"/>
    <x v="0"/>
    <x v="0"/>
    <x v="38"/>
    <x v="14"/>
    <x v="134"/>
    <x v="2"/>
    <x v="1"/>
    <x v="8"/>
    <x v="4210"/>
    <x v="7"/>
    <x v="0"/>
    <x v="4987"/>
  </r>
  <r>
    <x v="1"/>
    <x v="0"/>
    <x v="0"/>
    <x v="38"/>
    <x v="14"/>
    <x v="134"/>
    <x v="2"/>
    <x v="0"/>
    <x v="5"/>
    <x v="869"/>
    <x v="1"/>
    <x v="0"/>
    <x v="4988"/>
  </r>
  <r>
    <x v="1"/>
    <x v="0"/>
    <x v="0"/>
    <x v="38"/>
    <x v="14"/>
    <x v="134"/>
    <x v="2"/>
    <x v="1"/>
    <x v="9"/>
    <x v="4211"/>
    <x v="0"/>
    <x v="0"/>
    <x v="4989"/>
  </r>
  <r>
    <x v="1"/>
    <x v="0"/>
    <x v="0"/>
    <x v="38"/>
    <x v="14"/>
    <x v="134"/>
    <x v="2"/>
    <x v="1"/>
    <x v="10"/>
    <x v="3277"/>
    <x v="7"/>
    <x v="0"/>
    <x v="4990"/>
  </r>
  <r>
    <x v="2"/>
    <x v="0"/>
    <x v="0"/>
    <x v="22"/>
    <x v="10"/>
    <x v="36"/>
    <x v="2"/>
    <x v="1"/>
    <x v="9"/>
    <x v="4212"/>
    <x v="7"/>
    <x v="3"/>
    <x v="4991"/>
  </r>
  <r>
    <x v="3"/>
    <x v="2"/>
    <x v="0"/>
    <x v="419"/>
    <x v="32"/>
    <x v="509"/>
    <x v="0"/>
    <x v="1"/>
    <x v="10"/>
    <x v="707"/>
    <x v="6"/>
    <x v="0"/>
    <x v="729"/>
  </r>
  <r>
    <x v="3"/>
    <x v="2"/>
    <x v="0"/>
    <x v="419"/>
    <x v="32"/>
    <x v="509"/>
    <x v="0"/>
    <x v="2"/>
    <x v="7"/>
    <x v="4213"/>
    <x v="1"/>
    <x v="0"/>
    <x v="4992"/>
  </r>
  <r>
    <x v="1"/>
    <x v="1"/>
    <x v="0"/>
    <x v="122"/>
    <x v="19"/>
    <x v="153"/>
    <x v="0"/>
    <x v="0"/>
    <x v="5"/>
    <x v="788"/>
    <x v="8"/>
    <x v="0"/>
    <x v="4993"/>
  </r>
  <r>
    <x v="1"/>
    <x v="1"/>
    <x v="0"/>
    <x v="243"/>
    <x v="5"/>
    <x v="301"/>
    <x v="2"/>
    <x v="1"/>
    <x v="2"/>
    <x v="4214"/>
    <x v="4"/>
    <x v="2"/>
    <x v="4994"/>
  </r>
  <r>
    <x v="0"/>
    <x v="2"/>
    <x v="0"/>
    <x v="76"/>
    <x v="2"/>
    <x v="96"/>
    <x v="0"/>
    <x v="1"/>
    <x v="8"/>
    <x v="2689"/>
    <x v="7"/>
    <x v="6"/>
    <x v="4995"/>
  </r>
  <r>
    <x v="0"/>
    <x v="1"/>
    <x v="0"/>
    <x v="38"/>
    <x v="24"/>
    <x v="47"/>
    <x v="3"/>
    <x v="1"/>
    <x v="14"/>
    <x v="4215"/>
    <x v="0"/>
    <x v="2"/>
    <x v="4996"/>
  </r>
  <r>
    <x v="0"/>
    <x v="0"/>
    <x v="0"/>
    <x v="20"/>
    <x v="15"/>
    <x v="29"/>
    <x v="3"/>
    <x v="1"/>
    <x v="12"/>
    <x v="988"/>
    <x v="1"/>
    <x v="0"/>
    <x v="1031"/>
  </r>
  <r>
    <x v="0"/>
    <x v="0"/>
    <x v="0"/>
    <x v="102"/>
    <x v="14"/>
    <x v="237"/>
    <x v="2"/>
    <x v="1"/>
    <x v="8"/>
    <x v="710"/>
    <x v="4"/>
    <x v="0"/>
    <x v="4997"/>
  </r>
  <r>
    <x v="1"/>
    <x v="0"/>
    <x v="0"/>
    <x v="4"/>
    <x v="4"/>
    <x v="60"/>
    <x v="1"/>
    <x v="1"/>
    <x v="8"/>
    <x v="845"/>
    <x v="1"/>
    <x v="2"/>
    <x v="4998"/>
  </r>
  <r>
    <x v="1"/>
    <x v="1"/>
    <x v="0"/>
    <x v="85"/>
    <x v="15"/>
    <x v="254"/>
    <x v="3"/>
    <x v="1"/>
    <x v="2"/>
    <x v="1399"/>
    <x v="4"/>
    <x v="0"/>
    <x v="1475"/>
  </r>
  <r>
    <x v="2"/>
    <x v="1"/>
    <x v="0"/>
    <x v="179"/>
    <x v="10"/>
    <x v="228"/>
    <x v="2"/>
    <x v="1"/>
    <x v="8"/>
    <x v="4216"/>
    <x v="3"/>
    <x v="3"/>
    <x v="4999"/>
  </r>
  <r>
    <x v="1"/>
    <x v="1"/>
    <x v="0"/>
    <x v="38"/>
    <x v="32"/>
    <x v="112"/>
    <x v="0"/>
    <x v="1"/>
    <x v="8"/>
    <x v="1323"/>
    <x v="1"/>
    <x v="0"/>
    <x v="29"/>
  </r>
  <r>
    <x v="3"/>
    <x v="0"/>
    <x v="0"/>
    <x v="251"/>
    <x v="26"/>
    <x v="311"/>
    <x v="2"/>
    <x v="1"/>
    <x v="8"/>
    <x v="4217"/>
    <x v="2"/>
    <x v="0"/>
    <x v="5000"/>
  </r>
  <r>
    <x v="1"/>
    <x v="0"/>
    <x v="0"/>
    <x v="316"/>
    <x v="18"/>
    <x v="394"/>
    <x v="0"/>
    <x v="1"/>
    <x v="10"/>
    <x v="4120"/>
    <x v="0"/>
    <x v="2"/>
    <x v="5001"/>
  </r>
  <r>
    <x v="1"/>
    <x v="0"/>
    <x v="0"/>
    <x v="316"/>
    <x v="18"/>
    <x v="394"/>
    <x v="0"/>
    <x v="1"/>
    <x v="10"/>
    <x v="3774"/>
    <x v="6"/>
    <x v="2"/>
    <x v="4391"/>
  </r>
  <r>
    <x v="0"/>
    <x v="2"/>
    <x v="0"/>
    <x v="471"/>
    <x v="31"/>
    <x v="564"/>
    <x v="3"/>
    <x v="2"/>
    <x v="7"/>
    <x v="4218"/>
    <x v="0"/>
    <x v="0"/>
    <x v="5002"/>
  </r>
  <r>
    <x v="0"/>
    <x v="2"/>
    <x v="0"/>
    <x v="471"/>
    <x v="31"/>
    <x v="564"/>
    <x v="3"/>
    <x v="1"/>
    <x v="8"/>
    <x v="4219"/>
    <x v="2"/>
    <x v="0"/>
    <x v="5003"/>
  </r>
  <r>
    <x v="1"/>
    <x v="1"/>
    <x v="0"/>
    <x v="182"/>
    <x v="1"/>
    <x v="232"/>
    <x v="1"/>
    <x v="2"/>
    <x v="7"/>
    <x v="3067"/>
    <x v="7"/>
    <x v="2"/>
    <x v="5004"/>
  </r>
  <r>
    <x v="1"/>
    <x v="1"/>
    <x v="0"/>
    <x v="182"/>
    <x v="1"/>
    <x v="232"/>
    <x v="1"/>
    <x v="0"/>
    <x v="1"/>
    <x v="4220"/>
    <x v="6"/>
    <x v="2"/>
    <x v="5005"/>
  </r>
  <r>
    <x v="1"/>
    <x v="1"/>
    <x v="0"/>
    <x v="182"/>
    <x v="1"/>
    <x v="232"/>
    <x v="1"/>
    <x v="1"/>
    <x v="6"/>
    <x v="4221"/>
    <x v="2"/>
    <x v="0"/>
    <x v="5006"/>
  </r>
  <r>
    <x v="2"/>
    <x v="1"/>
    <x v="0"/>
    <x v="472"/>
    <x v="10"/>
    <x v="565"/>
    <x v="2"/>
    <x v="2"/>
    <x v="11"/>
    <x v="4222"/>
    <x v="3"/>
    <x v="2"/>
    <x v="5007"/>
  </r>
  <r>
    <x v="0"/>
    <x v="0"/>
    <x v="0"/>
    <x v="4"/>
    <x v="4"/>
    <x v="59"/>
    <x v="1"/>
    <x v="0"/>
    <x v="5"/>
    <x v="2122"/>
    <x v="1"/>
    <x v="0"/>
    <x v="2293"/>
  </r>
  <r>
    <x v="0"/>
    <x v="0"/>
    <x v="0"/>
    <x v="4"/>
    <x v="4"/>
    <x v="59"/>
    <x v="1"/>
    <x v="2"/>
    <x v="11"/>
    <x v="4223"/>
    <x v="1"/>
    <x v="0"/>
    <x v="5008"/>
  </r>
  <r>
    <x v="0"/>
    <x v="0"/>
    <x v="0"/>
    <x v="4"/>
    <x v="4"/>
    <x v="59"/>
    <x v="1"/>
    <x v="0"/>
    <x v="5"/>
    <x v="4224"/>
    <x v="2"/>
    <x v="0"/>
    <x v="5009"/>
  </r>
  <r>
    <x v="0"/>
    <x v="0"/>
    <x v="0"/>
    <x v="4"/>
    <x v="4"/>
    <x v="59"/>
    <x v="1"/>
    <x v="1"/>
    <x v="2"/>
    <x v="2041"/>
    <x v="3"/>
    <x v="0"/>
    <x v="2206"/>
  </r>
  <r>
    <x v="0"/>
    <x v="0"/>
    <x v="0"/>
    <x v="4"/>
    <x v="4"/>
    <x v="59"/>
    <x v="1"/>
    <x v="1"/>
    <x v="4"/>
    <x v="2803"/>
    <x v="0"/>
    <x v="0"/>
    <x v="5010"/>
  </r>
  <r>
    <x v="0"/>
    <x v="0"/>
    <x v="0"/>
    <x v="4"/>
    <x v="4"/>
    <x v="59"/>
    <x v="1"/>
    <x v="2"/>
    <x v="7"/>
    <x v="4225"/>
    <x v="0"/>
    <x v="2"/>
    <x v="5011"/>
  </r>
  <r>
    <x v="0"/>
    <x v="0"/>
    <x v="0"/>
    <x v="4"/>
    <x v="4"/>
    <x v="59"/>
    <x v="1"/>
    <x v="1"/>
    <x v="8"/>
    <x v="2915"/>
    <x v="1"/>
    <x v="2"/>
    <x v="5012"/>
  </r>
  <r>
    <x v="1"/>
    <x v="0"/>
    <x v="0"/>
    <x v="74"/>
    <x v="24"/>
    <x v="93"/>
    <x v="3"/>
    <x v="1"/>
    <x v="2"/>
    <x v="2144"/>
    <x v="0"/>
    <x v="2"/>
    <x v="2318"/>
  </r>
  <r>
    <x v="1"/>
    <x v="0"/>
    <x v="0"/>
    <x v="292"/>
    <x v="24"/>
    <x v="367"/>
    <x v="3"/>
    <x v="0"/>
    <x v="5"/>
    <x v="4226"/>
    <x v="0"/>
    <x v="2"/>
    <x v="5013"/>
  </r>
  <r>
    <x v="1"/>
    <x v="0"/>
    <x v="0"/>
    <x v="292"/>
    <x v="24"/>
    <x v="367"/>
    <x v="3"/>
    <x v="1"/>
    <x v="4"/>
    <x v="4227"/>
    <x v="1"/>
    <x v="2"/>
    <x v="5014"/>
  </r>
  <r>
    <x v="1"/>
    <x v="1"/>
    <x v="0"/>
    <x v="1"/>
    <x v="1"/>
    <x v="13"/>
    <x v="1"/>
    <x v="1"/>
    <x v="12"/>
    <x v="4015"/>
    <x v="2"/>
    <x v="0"/>
    <x v="5015"/>
  </r>
  <r>
    <x v="1"/>
    <x v="1"/>
    <x v="0"/>
    <x v="1"/>
    <x v="1"/>
    <x v="13"/>
    <x v="1"/>
    <x v="0"/>
    <x v="1"/>
    <x v="4228"/>
    <x v="2"/>
    <x v="2"/>
    <x v="5016"/>
  </r>
  <r>
    <x v="1"/>
    <x v="1"/>
    <x v="0"/>
    <x v="80"/>
    <x v="24"/>
    <x v="345"/>
    <x v="3"/>
    <x v="0"/>
    <x v="3"/>
    <x v="4229"/>
    <x v="0"/>
    <x v="10"/>
    <x v="5017"/>
  </r>
  <r>
    <x v="1"/>
    <x v="2"/>
    <x v="0"/>
    <x v="465"/>
    <x v="18"/>
    <x v="558"/>
    <x v="0"/>
    <x v="2"/>
    <x v="7"/>
    <x v="1946"/>
    <x v="1"/>
    <x v="2"/>
    <x v="5018"/>
  </r>
  <r>
    <x v="1"/>
    <x v="1"/>
    <x v="0"/>
    <x v="8"/>
    <x v="1"/>
    <x v="34"/>
    <x v="1"/>
    <x v="0"/>
    <x v="3"/>
    <x v="4230"/>
    <x v="1"/>
    <x v="2"/>
    <x v="5019"/>
  </r>
  <r>
    <x v="1"/>
    <x v="1"/>
    <x v="0"/>
    <x v="8"/>
    <x v="1"/>
    <x v="34"/>
    <x v="1"/>
    <x v="1"/>
    <x v="8"/>
    <x v="4231"/>
    <x v="5"/>
    <x v="2"/>
    <x v="4019"/>
  </r>
  <r>
    <x v="0"/>
    <x v="2"/>
    <x v="0"/>
    <x v="455"/>
    <x v="1"/>
    <x v="548"/>
    <x v="1"/>
    <x v="0"/>
    <x v="1"/>
    <x v="4232"/>
    <x v="4"/>
    <x v="2"/>
    <x v="5020"/>
  </r>
  <r>
    <x v="0"/>
    <x v="2"/>
    <x v="0"/>
    <x v="455"/>
    <x v="1"/>
    <x v="548"/>
    <x v="1"/>
    <x v="0"/>
    <x v="5"/>
    <x v="564"/>
    <x v="8"/>
    <x v="0"/>
    <x v="577"/>
  </r>
  <r>
    <x v="2"/>
    <x v="0"/>
    <x v="0"/>
    <x v="127"/>
    <x v="17"/>
    <x v="269"/>
    <x v="0"/>
    <x v="0"/>
    <x v="1"/>
    <x v="4233"/>
    <x v="0"/>
    <x v="0"/>
    <x v="5021"/>
  </r>
  <r>
    <x v="1"/>
    <x v="0"/>
    <x v="0"/>
    <x v="1"/>
    <x v="1"/>
    <x v="141"/>
    <x v="1"/>
    <x v="2"/>
    <x v="7"/>
    <x v="2495"/>
    <x v="1"/>
    <x v="2"/>
    <x v="2751"/>
  </r>
  <r>
    <x v="1"/>
    <x v="0"/>
    <x v="0"/>
    <x v="1"/>
    <x v="1"/>
    <x v="141"/>
    <x v="1"/>
    <x v="1"/>
    <x v="6"/>
    <x v="2161"/>
    <x v="1"/>
    <x v="0"/>
    <x v="2340"/>
  </r>
  <r>
    <x v="2"/>
    <x v="1"/>
    <x v="0"/>
    <x v="20"/>
    <x v="15"/>
    <x v="23"/>
    <x v="3"/>
    <x v="1"/>
    <x v="8"/>
    <x v="4234"/>
    <x v="7"/>
    <x v="2"/>
    <x v="5022"/>
  </r>
  <r>
    <x v="1"/>
    <x v="1"/>
    <x v="0"/>
    <x v="473"/>
    <x v="31"/>
    <x v="566"/>
    <x v="3"/>
    <x v="1"/>
    <x v="9"/>
    <x v="4235"/>
    <x v="5"/>
    <x v="0"/>
    <x v="5023"/>
  </r>
  <r>
    <x v="1"/>
    <x v="1"/>
    <x v="0"/>
    <x v="473"/>
    <x v="31"/>
    <x v="566"/>
    <x v="3"/>
    <x v="1"/>
    <x v="4"/>
    <x v="454"/>
    <x v="2"/>
    <x v="0"/>
    <x v="468"/>
  </r>
  <r>
    <x v="1"/>
    <x v="1"/>
    <x v="0"/>
    <x v="473"/>
    <x v="31"/>
    <x v="566"/>
    <x v="3"/>
    <x v="1"/>
    <x v="10"/>
    <x v="274"/>
    <x v="4"/>
    <x v="0"/>
    <x v="5024"/>
  </r>
  <r>
    <x v="1"/>
    <x v="1"/>
    <x v="0"/>
    <x v="70"/>
    <x v="1"/>
    <x v="142"/>
    <x v="1"/>
    <x v="1"/>
    <x v="8"/>
    <x v="4236"/>
    <x v="1"/>
    <x v="2"/>
    <x v="5025"/>
  </r>
  <r>
    <x v="2"/>
    <x v="2"/>
    <x v="0"/>
    <x v="8"/>
    <x v="1"/>
    <x v="9"/>
    <x v="1"/>
    <x v="0"/>
    <x v="5"/>
    <x v="4237"/>
    <x v="1"/>
    <x v="0"/>
    <x v="5026"/>
  </r>
  <r>
    <x v="1"/>
    <x v="0"/>
    <x v="0"/>
    <x v="22"/>
    <x v="10"/>
    <x v="36"/>
    <x v="2"/>
    <x v="1"/>
    <x v="8"/>
    <x v="4238"/>
    <x v="1"/>
    <x v="3"/>
    <x v="5027"/>
  </r>
  <r>
    <x v="1"/>
    <x v="0"/>
    <x v="0"/>
    <x v="22"/>
    <x v="10"/>
    <x v="36"/>
    <x v="2"/>
    <x v="1"/>
    <x v="12"/>
    <x v="4239"/>
    <x v="0"/>
    <x v="2"/>
    <x v="5028"/>
  </r>
  <r>
    <x v="1"/>
    <x v="0"/>
    <x v="0"/>
    <x v="61"/>
    <x v="5"/>
    <x v="77"/>
    <x v="2"/>
    <x v="2"/>
    <x v="7"/>
    <x v="4240"/>
    <x v="2"/>
    <x v="2"/>
    <x v="5029"/>
  </r>
  <r>
    <x v="0"/>
    <x v="2"/>
    <x v="0"/>
    <x v="331"/>
    <x v="5"/>
    <x v="412"/>
    <x v="2"/>
    <x v="1"/>
    <x v="10"/>
    <x v="1339"/>
    <x v="1"/>
    <x v="2"/>
    <x v="1403"/>
  </r>
  <r>
    <x v="3"/>
    <x v="0"/>
    <x v="0"/>
    <x v="20"/>
    <x v="15"/>
    <x v="45"/>
    <x v="3"/>
    <x v="1"/>
    <x v="10"/>
    <x v="3763"/>
    <x v="7"/>
    <x v="0"/>
    <x v="5030"/>
  </r>
  <r>
    <x v="0"/>
    <x v="1"/>
    <x v="0"/>
    <x v="474"/>
    <x v="21"/>
    <x v="567"/>
    <x v="1"/>
    <x v="1"/>
    <x v="14"/>
    <x v="4241"/>
    <x v="3"/>
    <x v="2"/>
    <x v="5031"/>
  </r>
  <r>
    <x v="0"/>
    <x v="1"/>
    <x v="0"/>
    <x v="474"/>
    <x v="21"/>
    <x v="567"/>
    <x v="1"/>
    <x v="0"/>
    <x v="1"/>
    <x v="4242"/>
    <x v="7"/>
    <x v="2"/>
    <x v="5032"/>
  </r>
  <r>
    <x v="0"/>
    <x v="1"/>
    <x v="0"/>
    <x v="474"/>
    <x v="21"/>
    <x v="567"/>
    <x v="1"/>
    <x v="1"/>
    <x v="10"/>
    <x v="1097"/>
    <x v="1"/>
    <x v="2"/>
    <x v="5033"/>
  </r>
  <r>
    <x v="0"/>
    <x v="1"/>
    <x v="0"/>
    <x v="474"/>
    <x v="21"/>
    <x v="567"/>
    <x v="1"/>
    <x v="0"/>
    <x v="1"/>
    <x v="4243"/>
    <x v="1"/>
    <x v="2"/>
    <x v="5034"/>
  </r>
  <r>
    <x v="0"/>
    <x v="1"/>
    <x v="0"/>
    <x v="474"/>
    <x v="21"/>
    <x v="567"/>
    <x v="1"/>
    <x v="1"/>
    <x v="2"/>
    <x v="4244"/>
    <x v="8"/>
    <x v="2"/>
    <x v="5035"/>
  </r>
  <r>
    <x v="0"/>
    <x v="1"/>
    <x v="0"/>
    <x v="474"/>
    <x v="21"/>
    <x v="567"/>
    <x v="1"/>
    <x v="1"/>
    <x v="10"/>
    <x v="4245"/>
    <x v="7"/>
    <x v="2"/>
    <x v="5036"/>
  </r>
  <r>
    <x v="1"/>
    <x v="0"/>
    <x v="0"/>
    <x v="475"/>
    <x v="1"/>
    <x v="568"/>
    <x v="1"/>
    <x v="0"/>
    <x v="5"/>
    <x v="4030"/>
    <x v="1"/>
    <x v="0"/>
    <x v="4746"/>
  </r>
  <r>
    <x v="1"/>
    <x v="1"/>
    <x v="0"/>
    <x v="54"/>
    <x v="29"/>
    <x v="69"/>
    <x v="3"/>
    <x v="1"/>
    <x v="4"/>
    <x v="4246"/>
    <x v="1"/>
    <x v="0"/>
    <x v="5037"/>
  </r>
  <r>
    <x v="1"/>
    <x v="1"/>
    <x v="0"/>
    <x v="54"/>
    <x v="29"/>
    <x v="69"/>
    <x v="3"/>
    <x v="2"/>
    <x v="7"/>
    <x v="4247"/>
    <x v="7"/>
    <x v="0"/>
    <x v="5038"/>
  </r>
  <r>
    <x v="1"/>
    <x v="1"/>
    <x v="0"/>
    <x v="25"/>
    <x v="12"/>
    <x v="30"/>
    <x v="2"/>
    <x v="1"/>
    <x v="6"/>
    <x v="4248"/>
    <x v="4"/>
    <x v="0"/>
    <x v="5039"/>
  </r>
  <r>
    <x v="1"/>
    <x v="1"/>
    <x v="0"/>
    <x v="25"/>
    <x v="12"/>
    <x v="30"/>
    <x v="2"/>
    <x v="1"/>
    <x v="2"/>
    <x v="1440"/>
    <x v="0"/>
    <x v="0"/>
    <x v="1522"/>
  </r>
  <r>
    <x v="1"/>
    <x v="1"/>
    <x v="0"/>
    <x v="25"/>
    <x v="12"/>
    <x v="30"/>
    <x v="2"/>
    <x v="1"/>
    <x v="10"/>
    <x v="3683"/>
    <x v="1"/>
    <x v="0"/>
    <x v="4267"/>
  </r>
  <r>
    <x v="1"/>
    <x v="1"/>
    <x v="0"/>
    <x v="25"/>
    <x v="12"/>
    <x v="30"/>
    <x v="2"/>
    <x v="1"/>
    <x v="10"/>
    <x v="3761"/>
    <x v="0"/>
    <x v="0"/>
    <x v="4374"/>
  </r>
  <r>
    <x v="0"/>
    <x v="1"/>
    <x v="0"/>
    <x v="229"/>
    <x v="1"/>
    <x v="286"/>
    <x v="1"/>
    <x v="2"/>
    <x v="7"/>
    <x v="786"/>
    <x v="2"/>
    <x v="2"/>
    <x v="5040"/>
  </r>
  <r>
    <x v="0"/>
    <x v="1"/>
    <x v="0"/>
    <x v="229"/>
    <x v="1"/>
    <x v="286"/>
    <x v="1"/>
    <x v="1"/>
    <x v="10"/>
    <x v="3142"/>
    <x v="5"/>
    <x v="0"/>
    <x v="5041"/>
  </r>
  <r>
    <x v="1"/>
    <x v="1"/>
    <x v="0"/>
    <x v="108"/>
    <x v="2"/>
    <x v="133"/>
    <x v="0"/>
    <x v="1"/>
    <x v="10"/>
    <x v="559"/>
    <x v="0"/>
    <x v="2"/>
    <x v="572"/>
  </r>
  <r>
    <x v="1"/>
    <x v="1"/>
    <x v="0"/>
    <x v="145"/>
    <x v="15"/>
    <x v="184"/>
    <x v="3"/>
    <x v="1"/>
    <x v="8"/>
    <x v="3203"/>
    <x v="1"/>
    <x v="2"/>
    <x v="3635"/>
  </r>
  <r>
    <x v="0"/>
    <x v="2"/>
    <x v="0"/>
    <x v="297"/>
    <x v="12"/>
    <x v="373"/>
    <x v="2"/>
    <x v="1"/>
    <x v="12"/>
    <x v="764"/>
    <x v="0"/>
    <x v="0"/>
    <x v="790"/>
  </r>
  <r>
    <x v="1"/>
    <x v="0"/>
    <x v="0"/>
    <x v="46"/>
    <x v="13"/>
    <x v="284"/>
    <x v="3"/>
    <x v="2"/>
    <x v="15"/>
    <x v="4249"/>
    <x v="1"/>
    <x v="0"/>
    <x v="5042"/>
  </r>
  <r>
    <x v="1"/>
    <x v="1"/>
    <x v="0"/>
    <x v="8"/>
    <x v="1"/>
    <x v="9"/>
    <x v="1"/>
    <x v="1"/>
    <x v="10"/>
    <x v="653"/>
    <x v="2"/>
    <x v="0"/>
    <x v="668"/>
  </r>
  <r>
    <x v="1"/>
    <x v="1"/>
    <x v="0"/>
    <x v="8"/>
    <x v="1"/>
    <x v="9"/>
    <x v="1"/>
    <x v="1"/>
    <x v="12"/>
    <x v="4250"/>
    <x v="4"/>
    <x v="0"/>
    <x v="5043"/>
  </r>
  <r>
    <x v="1"/>
    <x v="0"/>
    <x v="0"/>
    <x v="17"/>
    <x v="12"/>
    <x v="20"/>
    <x v="2"/>
    <x v="1"/>
    <x v="4"/>
    <x v="62"/>
    <x v="7"/>
    <x v="0"/>
    <x v="5044"/>
  </r>
  <r>
    <x v="1"/>
    <x v="0"/>
    <x v="0"/>
    <x v="17"/>
    <x v="12"/>
    <x v="20"/>
    <x v="2"/>
    <x v="0"/>
    <x v="5"/>
    <x v="1042"/>
    <x v="1"/>
    <x v="0"/>
    <x v="3906"/>
  </r>
  <r>
    <x v="1"/>
    <x v="0"/>
    <x v="0"/>
    <x v="17"/>
    <x v="12"/>
    <x v="20"/>
    <x v="2"/>
    <x v="1"/>
    <x v="8"/>
    <x v="71"/>
    <x v="2"/>
    <x v="0"/>
    <x v="5045"/>
  </r>
  <r>
    <x v="1"/>
    <x v="0"/>
    <x v="0"/>
    <x v="17"/>
    <x v="12"/>
    <x v="20"/>
    <x v="2"/>
    <x v="1"/>
    <x v="9"/>
    <x v="4251"/>
    <x v="4"/>
    <x v="9"/>
    <x v="5046"/>
  </r>
  <r>
    <x v="1"/>
    <x v="0"/>
    <x v="0"/>
    <x v="17"/>
    <x v="12"/>
    <x v="20"/>
    <x v="2"/>
    <x v="1"/>
    <x v="4"/>
    <x v="4252"/>
    <x v="0"/>
    <x v="0"/>
    <x v="5047"/>
  </r>
  <r>
    <x v="1"/>
    <x v="0"/>
    <x v="0"/>
    <x v="17"/>
    <x v="12"/>
    <x v="20"/>
    <x v="2"/>
    <x v="1"/>
    <x v="6"/>
    <x v="2836"/>
    <x v="1"/>
    <x v="0"/>
    <x v="5048"/>
  </r>
  <r>
    <x v="1"/>
    <x v="0"/>
    <x v="0"/>
    <x v="17"/>
    <x v="12"/>
    <x v="20"/>
    <x v="2"/>
    <x v="0"/>
    <x v="5"/>
    <x v="1646"/>
    <x v="1"/>
    <x v="0"/>
    <x v="1751"/>
  </r>
  <r>
    <x v="1"/>
    <x v="0"/>
    <x v="0"/>
    <x v="17"/>
    <x v="12"/>
    <x v="20"/>
    <x v="2"/>
    <x v="1"/>
    <x v="8"/>
    <x v="1271"/>
    <x v="2"/>
    <x v="0"/>
    <x v="1326"/>
  </r>
  <r>
    <x v="1"/>
    <x v="0"/>
    <x v="0"/>
    <x v="20"/>
    <x v="15"/>
    <x v="164"/>
    <x v="3"/>
    <x v="1"/>
    <x v="10"/>
    <x v="335"/>
    <x v="4"/>
    <x v="0"/>
    <x v="346"/>
  </r>
  <r>
    <x v="1"/>
    <x v="0"/>
    <x v="0"/>
    <x v="20"/>
    <x v="15"/>
    <x v="164"/>
    <x v="3"/>
    <x v="1"/>
    <x v="8"/>
    <x v="717"/>
    <x v="2"/>
    <x v="2"/>
    <x v="5049"/>
  </r>
  <r>
    <x v="1"/>
    <x v="0"/>
    <x v="0"/>
    <x v="1"/>
    <x v="1"/>
    <x v="141"/>
    <x v="1"/>
    <x v="0"/>
    <x v="5"/>
    <x v="116"/>
    <x v="4"/>
    <x v="0"/>
    <x v="5050"/>
  </r>
  <r>
    <x v="1"/>
    <x v="0"/>
    <x v="0"/>
    <x v="1"/>
    <x v="1"/>
    <x v="141"/>
    <x v="1"/>
    <x v="2"/>
    <x v="7"/>
    <x v="107"/>
    <x v="2"/>
    <x v="2"/>
    <x v="5051"/>
  </r>
  <r>
    <x v="1"/>
    <x v="1"/>
    <x v="0"/>
    <x v="20"/>
    <x v="15"/>
    <x v="45"/>
    <x v="3"/>
    <x v="2"/>
    <x v="7"/>
    <x v="4253"/>
    <x v="4"/>
    <x v="0"/>
    <x v="5052"/>
  </r>
  <r>
    <x v="1"/>
    <x v="1"/>
    <x v="0"/>
    <x v="20"/>
    <x v="15"/>
    <x v="45"/>
    <x v="3"/>
    <x v="0"/>
    <x v="1"/>
    <x v="4254"/>
    <x v="0"/>
    <x v="9"/>
    <x v="5053"/>
  </r>
  <r>
    <x v="1"/>
    <x v="1"/>
    <x v="0"/>
    <x v="20"/>
    <x v="15"/>
    <x v="45"/>
    <x v="3"/>
    <x v="2"/>
    <x v="15"/>
    <x v="4255"/>
    <x v="4"/>
    <x v="0"/>
    <x v="5054"/>
  </r>
  <r>
    <x v="2"/>
    <x v="0"/>
    <x v="0"/>
    <x v="152"/>
    <x v="24"/>
    <x v="402"/>
    <x v="3"/>
    <x v="1"/>
    <x v="4"/>
    <x v="4256"/>
    <x v="4"/>
    <x v="2"/>
    <x v="5055"/>
  </r>
  <r>
    <x v="2"/>
    <x v="2"/>
    <x v="0"/>
    <x v="46"/>
    <x v="13"/>
    <x v="284"/>
    <x v="3"/>
    <x v="2"/>
    <x v="11"/>
    <x v="4257"/>
    <x v="1"/>
    <x v="0"/>
    <x v="5056"/>
  </r>
  <r>
    <x v="2"/>
    <x v="2"/>
    <x v="0"/>
    <x v="46"/>
    <x v="13"/>
    <x v="284"/>
    <x v="3"/>
    <x v="1"/>
    <x v="8"/>
    <x v="2628"/>
    <x v="0"/>
    <x v="0"/>
    <x v="5057"/>
  </r>
  <r>
    <x v="2"/>
    <x v="2"/>
    <x v="0"/>
    <x v="46"/>
    <x v="13"/>
    <x v="284"/>
    <x v="3"/>
    <x v="1"/>
    <x v="8"/>
    <x v="4258"/>
    <x v="0"/>
    <x v="0"/>
    <x v="5058"/>
  </r>
  <r>
    <x v="2"/>
    <x v="2"/>
    <x v="0"/>
    <x v="46"/>
    <x v="13"/>
    <x v="284"/>
    <x v="3"/>
    <x v="2"/>
    <x v="7"/>
    <x v="2133"/>
    <x v="1"/>
    <x v="0"/>
    <x v="3487"/>
  </r>
  <r>
    <x v="3"/>
    <x v="2"/>
    <x v="0"/>
    <x v="20"/>
    <x v="15"/>
    <x v="23"/>
    <x v="3"/>
    <x v="1"/>
    <x v="2"/>
    <x v="4259"/>
    <x v="2"/>
    <x v="0"/>
    <x v="5059"/>
  </r>
  <r>
    <x v="1"/>
    <x v="0"/>
    <x v="0"/>
    <x v="8"/>
    <x v="1"/>
    <x v="9"/>
    <x v="1"/>
    <x v="1"/>
    <x v="8"/>
    <x v="359"/>
    <x v="7"/>
    <x v="2"/>
    <x v="5060"/>
  </r>
  <r>
    <x v="1"/>
    <x v="0"/>
    <x v="0"/>
    <x v="8"/>
    <x v="1"/>
    <x v="9"/>
    <x v="1"/>
    <x v="1"/>
    <x v="4"/>
    <x v="2150"/>
    <x v="1"/>
    <x v="0"/>
    <x v="2327"/>
  </r>
  <r>
    <x v="1"/>
    <x v="0"/>
    <x v="0"/>
    <x v="8"/>
    <x v="1"/>
    <x v="9"/>
    <x v="1"/>
    <x v="1"/>
    <x v="14"/>
    <x v="1507"/>
    <x v="0"/>
    <x v="0"/>
    <x v="1597"/>
  </r>
  <r>
    <x v="1"/>
    <x v="0"/>
    <x v="0"/>
    <x v="61"/>
    <x v="5"/>
    <x v="162"/>
    <x v="2"/>
    <x v="0"/>
    <x v="5"/>
    <x v="947"/>
    <x v="2"/>
    <x v="7"/>
    <x v="5061"/>
  </r>
  <r>
    <x v="1"/>
    <x v="1"/>
    <x v="0"/>
    <x v="100"/>
    <x v="2"/>
    <x v="327"/>
    <x v="0"/>
    <x v="2"/>
    <x v="7"/>
    <x v="3252"/>
    <x v="0"/>
    <x v="2"/>
    <x v="3700"/>
  </r>
  <r>
    <x v="1"/>
    <x v="0"/>
    <x v="0"/>
    <x v="10"/>
    <x v="9"/>
    <x v="74"/>
    <x v="3"/>
    <x v="1"/>
    <x v="8"/>
    <x v="4260"/>
    <x v="7"/>
    <x v="6"/>
    <x v="5062"/>
  </r>
  <r>
    <x v="1"/>
    <x v="1"/>
    <x v="0"/>
    <x v="20"/>
    <x v="15"/>
    <x v="164"/>
    <x v="3"/>
    <x v="1"/>
    <x v="9"/>
    <x v="4261"/>
    <x v="7"/>
    <x v="0"/>
    <x v="5063"/>
  </r>
  <r>
    <x v="1"/>
    <x v="1"/>
    <x v="0"/>
    <x v="20"/>
    <x v="15"/>
    <x v="164"/>
    <x v="3"/>
    <x v="2"/>
    <x v="7"/>
    <x v="4262"/>
    <x v="0"/>
    <x v="0"/>
    <x v="5064"/>
  </r>
  <r>
    <x v="1"/>
    <x v="0"/>
    <x v="0"/>
    <x v="10"/>
    <x v="9"/>
    <x v="74"/>
    <x v="3"/>
    <x v="1"/>
    <x v="4"/>
    <x v="202"/>
    <x v="2"/>
    <x v="2"/>
    <x v="5065"/>
  </r>
  <r>
    <x v="1"/>
    <x v="1"/>
    <x v="0"/>
    <x v="4"/>
    <x v="4"/>
    <x v="5"/>
    <x v="1"/>
    <x v="1"/>
    <x v="8"/>
    <x v="1195"/>
    <x v="2"/>
    <x v="2"/>
    <x v="5066"/>
  </r>
  <r>
    <x v="1"/>
    <x v="1"/>
    <x v="0"/>
    <x v="4"/>
    <x v="4"/>
    <x v="5"/>
    <x v="1"/>
    <x v="1"/>
    <x v="10"/>
    <x v="233"/>
    <x v="4"/>
    <x v="0"/>
    <x v="245"/>
  </r>
  <r>
    <x v="1"/>
    <x v="1"/>
    <x v="0"/>
    <x v="4"/>
    <x v="4"/>
    <x v="5"/>
    <x v="1"/>
    <x v="1"/>
    <x v="10"/>
    <x v="90"/>
    <x v="7"/>
    <x v="0"/>
    <x v="90"/>
  </r>
  <r>
    <x v="1"/>
    <x v="1"/>
    <x v="0"/>
    <x v="4"/>
    <x v="4"/>
    <x v="5"/>
    <x v="1"/>
    <x v="2"/>
    <x v="7"/>
    <x v="1134"/>
    <x v="5"/>
    <x v="2"/>
    <x v="5067"/>
  </r>
  <r>
    <x v="1"/>
    <x v="2"/>
    <x v="0"/>
    <x v="1"/>
    <x v="1"/>
    <x v="3"/>
    <x v="1"/>
    <x v="1"/>
    <x v="6"/>
    <x v="2420"/>
    <x v="0"/>
    <x v="0"/>
    <x v="2662"/>
  </r>
  <r>
    <x v="1"/>
    <x v="0"/>
    <x v="0"/>
    <x v="24"/>
    <x v="21"/>
    <x v="329"/>
    <x v="1"/>
    <x v="1"/>
    <x v="6"/>
    <x v="4191"/>
    <x v="3"/>
    <x v="2"/>
    <x v="5068"/>
  </r>
  <r>
    <x v="1"/>
    <x v="0"/>
    <x v="0"/>
    <x v="476"/>
    <x v="4"/>
    <x v="569"/>
    <x v="1"/>
    <x v="1"/>
    <x v="8"/>
    <x v="4263"/>
    <x v="2"/>
    <x v="2"/>
    <x v="3828"/>
  </r>
  <r>
    <x v="1"/>
    <x v="0"/>
    <x v="0"/>
    <x v="476"/>
    <x v="4"/>
    <x v="569"/>
    <x v="1"/>
    <x v="2"/>
    <x v="15"/>
    <x v="4264"/>
    <x v="7"/>
    <x v="2"/>
    <x v="5069"/>
  </r>
  <r>
    <x v="1"/>
    <x v="0"/>
    <x v="0"/>
    <x v="476"/>
    <x v="4"/>
    <x v="569"/>
    <x v="1"/>
    <x v="1"/>
    <x v="10"/>
    <x v="187"/>
    <x v="8"/>
    <x v="0"/>
    <x v="189"/>
  </r>
  <r>
    <x v="2"/>
    <x v="2"/>
    <x v="0"/>
    <x v="20"/>
    <x v="15"/>
    <x v="29"/>
    <x v="3"/>
    <x v="2"/>
    <x v="7"/>
    <x v="4265"/>
    <x v="7"/>
    <x v="0"/>
    <x v="5070"/>
  </r>
  <r>
    <x v="2"/>
    <x v="2"/>
    <x v="0"/>
    <x v="20"/>
    <x v="15"/>
    <x v="29"/>
    <x v="3"/>
    <x v="1"/>
    <x v="14"/>
    <x v="4266"/>
    <x v="7"/>
    <x v="0"/>
    <x v="5071"/>
  </r>
  <r>
    <x v="2"/>
    <x v="2"/>
    <x v="0"/>
    <x v="20"/>
    <x v="15"/>
    <x v="29"/>
    <x v="3"/>
    <x v="2"/>
    <x v="7"/>
    <x v="4267"/>
    <x v="0"/>
    <x v="0"/>
    <x v="5072"/>
  </r>
  <r>
    <x v="1"/>
    <x v="0"/>
    <x v="0"/>
    <x v="49"/>
    <x v="1"/>
    <x v="58"/>
    <x v="1"/>
    <x v="1"/>
    <x v="8"/>
    <x v="4268"/>
    <x v="2"/>
    <x v="2"/>
    <x v="5073"/>
  </r>
  <r>
    <x v="1"/>
    <x v="1"/>
    <x v="0"/>
    <x v="55"/>
    <x v="5"/>
    <x v="70"/>
    <x v="2"/>
    <x v="0"/>
    <x v="5"/>
    <x v="4269"/>
    <x v="2"/>
    <x v="7"/>
    <x v="5074"/>
  </r>
  <r>
    <x v="3"/>
    <x v="2"/>
    <x v="0"/>
    <x v="20"/>
    <x v="15"/>
    <x v="29"/>
    <x v="3"/>
    <x v="0"/>
    <x v="0"/>
    <x v="391"/>
    <x v="0"/>
    <x v="2"/>
    <x v="2159"/>
  </r>
  <r>
    <x v="0"/>
    <x v="2"/>
    <x v="0"/>
    <x v="20"/>
    <x v="15"/>
    <x v="29"/>
    <x v="3"/>
    <x v="0"/>
    <x v="5"/>
    <x v="202"/>
    <x v="4"/>
    <x v="0"/>
    <x v="5075"/>
  </r>
  <r>
    <x v="0"/>
    <x v="2"/>
    <x v="0"/>
    <x v="20"/>
    <x v="15"/>
    <x v="29"/>
    <x v="3"/>
    <x v="1"/>
    <x v="6"/>
    <x v="153"/>
    <x v="1"/>
    <x v="0"/>
    <x v="5076"/>
  </r>
  <r>
    <x v="0"/>
    <x v="2"/>
    <x v="0"/>
    <x v="20"/>
    <x v="15"/>
    <x v="29"/>
    <x v="3"/>
    <x v="2"/>
    <x v="11"/>
    <x v="804"/>
    <x v="1"/>
    <x v="0"/>
    <x v="834"/>
  </r>
  <r>
    <x v="1"/>
    <x v="1"/>
    <x v="0"/>
    <x v="26"/>
    <x v="18"/>
    <x v="31"/>
    <x v="0"/>
    <x v="0"/>
    <x v="1"/>
    <x v="4270"/>
    <x v="0"/>
    <x v="2"/>
    <x v="5077"/>
  </r>
  <r>
    <x v="1"/>
    <x v="1"/>
    <x v="0"/>
    <x v="26"/>
    <x v="18"/>
    <x v="31"/>
    <x v="0"/>
    <x v="1"/>
    <x v="4"/>
    <x v="4271"/>
    <x v="2"/>
    <x v="2"/>
    <x v="5078"/>
  </r>
  <r>
    <x v="2"/>
    <x v="2"/>
    <x v="0"/>
    <x v="10"/>
    <x v="9"/>
    <x v="105"/>
    <x v="3"/>
    <x v="1"/>
    <x v="2"/>
    <x v="1253"/>
    <x v="0"/>
    <x v="2"/>
    <x v="5079"/>
  </r>
  <r>
    <x v="1"/>
    <x v="0"/>
    <x v="0"/>
    <x v="1"/>
    <x v="1"/>
    <x v="25"/>
    <x v="1"/>
    <x v="0"/>
    <x v="5"/>
    <x v="1787"/>
    <x v="0"/>
    <x v="0"/>
    <x v="960"/>
  </r>
  <r>
    <x v="1"/>
    <x v="2"/>
    <x v="0"/>
    <x v="416"/>
    <x v="29"/>
    <x v="504"/>
    <x v="3"/>
    <x v="2"/>
    <x v="11"/>
    <x v="311"/>
    <x v="7"/>
    <x v="0"/>
    <x v="5080"/>
  </r>
  <r>
    <x v="1"/>
    <x v="2"/>
    <x v="0"/>
    <x v="416"/>
    <x v="29"/>
    <x v="504"/>
    <x v="3"/>
    <x v="1"/>
    <x v="4"/>
    <x v="4272"/>
    <x v="2"/>
    <x v="0"/>
    <x v="5081"/>
  </r>
  <r>
    <x v="1"/>
    <x v="2"/>
    <x v="0"/>
    <x v="432"/>
    <x v="16"/>
    <x v="522"/>
    <x v="1"/>
    <x v="1"/>
    <x v="13"/>
    <x v="4273"/>
    <x v="8"/>
    <x v="2"/>
    <x v="5082"/>
  </r>
  <r>
    <x v="1"/>
    <x v="0"/>
    <x v="0"/>
    <x v="24"/>
    <x v="24"/>
    <x v="157"/>
    <x v="3"/>
    <x v="0"/>
    <x v="0"/>
    <x v="4274"/>
    <x v="2"/>
    <x v="5"/>
    <x v="5083"/>
  </r>
  <r>
    <x v="1"/>
    <x v="0"/>
    <x v="0"/>
    <x v="24"/>
    <x v="24"/>
    <x v="157"/>
    <x v="3"/>
    <x v="2"/>
    <x v="7"/>
    <x v="3097"/>
    <x v="4"/>
    <x v="10"/>
    <x v="5084"/>
  </r>
  <r>
    <x v="2"/>
    <x v="0"/>
    <x v="0"/>
    <x v="89"/>
    <x v="5"/>
    <x v="110"/>
    <x v="2"/>
    <x v="1"/>
    <x v="8"/>
    <x v="2065"/>
    <x v="4"/>
    <x v="3"/>
    <x v="5085"/>
  </r>
  <r>
    <x v="2"/>
    <x v="0"/>
    <x v="0"/>
    <x v="89"/>
    <x v="5"/>
    <x v="110"/>
    <x v="2"/>
    <x v="2"/>
    <x v="11"/>
    <x v="730"/>
    <x v="0"/>
    <x v="2"/>
    <x v="2262"/>
  </r>
  <r>
    <x v="2"/>
    <x v="0"/>
    <x v="0"/>
    <x v="89"/>
    <x v="5"/>
    <x v="110"/>
    <x v="2"/>
    <x v="2"/>
    <x v="11"/>
    <x v="4275"/>
    <x v="8"/>
    <x v="2"/>
    <x v="5086"/>
  </r>
  <r>
    <x v="2"/>
    <x v="0"/>
    <x v="0"/>
    <x v="89"/>
    <x v="5"/>
    <x v="110"/>
    <x v="2"/>
    <x v="1"/>
    <x v="8"/>
    <x v="4276"/>
    <x v="7"/>
    <x v="3"/>
    <x v="5087"/>
  </r>
  <r>
    <x v="1"/>
    <x v="0"/>
    <x v="0"/>
    <x v="66"/>
    <x v="12"/>
    <x v="151"/>
    <x v="2"/>
    <x v="1"/>
    <x v="10"/>
    <x v="232"/>
    <x v="0"/>
    <x v="0"/>
    <x v="234"/>
  </r>
  <r>
    <x v="1"/>
    <x v="0"/>
    <x v="0"/>
    <x v="66"/>
    <x v="12"/>
    <x v="151"/>
    <x v="2"/>
    <x v="1"/>
    <x v="4"/>
    <x v="4277"/>
    <x v="0"/>
    <x v="0"/>
    <x v="5088"/>
  </r>
  <r>
    <x v="1"/>
    <x v="1"/>
    <x v="0"/>
    <x v="24"/>
    <x v="17"/>
    <x v="28"/>
    <x v="0"/>
    <x v="1"/>
    <x v="12"/>
    <x v="4278"/>
    <x v="2"/>
    <x v="0"/>
    <x v="5089"/>
  </r>
  <r>
    <x v="1"/>
    <x v="1"/>
    <x v="0"/>
    <x v="24"/>
    <x v="17"/>
    <x v="28"/>
    <x v="0"/>
    <x v="1"/>
    <x v="10"/>
    <x v="91"/>
    <x v="0"/>
    <x v="0"/>
    <x v="2027"/>
  </r>
  <r>
    <x v="1"/>
    <x v="0"/>
    <x v="0"/>
    <x v="20"/>
    <x v="15"/>
    <x v="164"/>
    <x v="3"/>
    <x v="1"/>
    <x v="10"/>
    <x v="2"/>
    <x v="0"/>
    <x v="0"/>
    <x v="5090"/>
  </r>
  <r>
    <x v="1"/>
    <x v="0"/>
    <x v="0"/>
    <x v="20"/>
    <x v="15"/>
    <x v="164"/>
    <x v="3"/>
    <x v="1"/>
    <x v="2"/>
    <x v="1755"/>
    <x v="0"/>
    <x v="0"/>
    <x v="2136"/>
  </r>
  <r>
    <x v="1"/>
    <x v="0"/>
    <x v="0"/>
    <x v="20"/>
    <x v="15"/>
    <x v="164"/>
    <x v="3"/>
    <x v="1"/>
    <x v="13"/>
    <x v="1369"/>
    <x v="5"/>
    <x v="0"/>
    <x v="5091"/>
  </r>
  <r>
    <x v="1"/>
    <x v="0"/>
    <x v="0"/>
    <x v="20"/>
    <x v="15"/>
    <x v="164"/>
    <x v="3"/>
    <x v="0"/>
    <x v="5"/>
    <x v="4279"/>
    <x v="4"/>
    <x v="0"/>
    <x v="5092"/>
  </r>
  <r>
    <x v="1"/>
    <x v="0"/>
    <x v="0"/>
    <x v="20"/>
    <x v="15"/>
    <x v="164"/>
    <x v="3"/>
    <x v="1"/>
    <x v="4"/>
    <x v="4280"/>
    <x v="7"/>
    <x v="0"/>
    <x v="5093"/>
  </r>
  <r>
    <x v="1"/>
    <x v="0"/>
    <x v="0"/>
    <x v="20"/>
    <x v="15"/>
    <x v="164"/>
    <x v="3"/>
    <x v="1"/>
    <x v="8"/>
    <x v="1062"/>
    <x v="0"/>
    <x v="2"/>
    <x v="5094"/>
  </r>
  <r>
    <x v="1"/>
    <x v="2"/>
    <x v="0"/>
    <x v="61"/>
    <x v="5"/>
    <x v="162"/>
    <x v="2"/>
    <x v="1"/>
    <x v="6"/>
    <x v="791"/>
    <x v="0"/>
    <x v="2"/>
    <x v="820"/>
  </r>
  <r>
    <x v="1"/>
    <x v="2"/>
    <x v="0"/>
    <x v="3"/>
    <x v="38"/>
    <x v="208"/>
    <x v="3"/>
    <x v="2"/>
    <x v="7"/>
    <x v="4281"/>
    <x v="2"/>
    <x v="0"/>
    <x v="5095"/>
  </r>
  <r>
    <x v="1"/>
    <x v="2"/>
    <x v="0"/>
    <x v="3"/>
    <x v="38"/>
    <x v="208"/>
    <x v="3"/>
    <x v="1"/>
    <x v="2"/>
    <x v="4282"/>
    <x v="8"/>
    <x v="0"/>
    <x v="5096"/>
  </r>
  <r>
    <x v="1"/>
    <x v="2"/>
    <x v="0"/>
    <x v="3"/>
    <x v="38"/>
    <x v="208"/>
    <x v="3"/>
    <x v="1"/>
    <x v="6"/>
    <x v="4283"/>
    <x v="5"/>
    <x v="0"/>
    <x v="5097"/>
  </r>
  <r>
    <x v="2"/>
    <x v="0"/>
    <x v="0"/>
    <x v="240"/>
    <x v="28"/>
    <x v="298"/>
    <x v="0"/>
    <x v="0"/>
    <x v="0"/>
    <x v="1776"/>
    <x v="0"/>
    <x v="0"/>
    <x v="5098"/>
  </r>
  <r>
    <x v="2"/>
    <x v="0"/>
    <x v="0"/>
    <x v="240"/>
    <x v="28"/>
    <x v="298"/>
    <x v="0"/>
    <x v="1"/>
    <x v="8"/>
    <x v="3731"/>
    <x v="7"/>
    <x v="0"/>
    <x v="5099"/>
  </r>
  <r>
    <x v="2"/>
    <x v="0"/>
    <x v="0"/>
    <x v="240"/>
    <x v="28"/>
    <x v="298"/>
    <x v="0"/>
    <x v="0"/>
    <x v="5"/>
    <x v="4284"/>
    <x v="1"/>
    <x v="0"/>
    <x v="5100"/>
  </r>
  <r>
    <x v="1"/>
    <x v="0"/>
    <x v="0"/>
    <x v="253"/>
    <x v="3"/>
    <x v="313"/>
    <x v="0"/>
    <x v="2"/>
    <x v="7"/>
    <x v="1637"/>
    <x v="1"/>
    <x v="2"/>
    <x v="1742"/>
  </r>
  <r>
    <x v="0"/>
    <x v="1"/>
    <x v="0"/>
    <x v="258"/>
    <x v="4"/>
    <x v="320"/>
    <x v="1"/>
    <x v="0"/>
    <x v="1"/>
    <x v="4285"/>
    <x v="0"/>
    <x v="2"/>
    <x v="5101"/>
  </r>
  <r>
    <x v="0"/>
    <x v="1"/>
    <x v="0"/>
    <x v="258"/>
    <x v="4"/>
    <x v="320"/>
    <x v="1"/>
    <x v="1"/>
    <x v="4"/>
    <x v="4286"/>
    <x v="3"/>
    <x v="0"/>
    <x v="5102"/>
  </r>
  <r>
    <x v="2"/>
    <x v="0"/>
    <x v="0"/>
    <x v="12"/>
    <x v="5"/>
    <x v="16"/>
    <x v="2"/>
    <x v="0"/>
    <x v="1"/>
    <x v="4287"/>
    <x v="2"/>
    <x v="4"/>
    <x v="5103"/>
  </r>
  <r>
    <x v="2"/>
    <x v="0"/>
    <x v="0"/>
    <x v="12"/>
    <x v="5"/>
    <x v="16"/>
    <x v="2"/>
    <x v="1"/>
    <x v="6"/>
    <x v="843"/>
    <x v="2"/>
    <x v="2"/>
    <x v="5104"/>
  </r>
  <r>
    <x v="2"/>
    <x v="0"/>
    <x v="0"/>
    <x v="12"/>
    <x v="5"/>
    <x v="16"/>
    <x v="2"/>
    <x v="1"/>
    <x v="10"/>
    <x v="1097"/>
    <x v="1"/>
    <x v="2"/>
    <x v="3008"/>
  </r>
  <r>
    <x v="2"/>
    <x v="0"/>
    <x v="0"/>
    <x v="12"/>
    <x v="5"/>
    <x v="16"/>
    <x v="2"/>
    <x v="2"/>
    <x v="7"/>
    <x v="462"/>
    <x v="7"/>
    <x v="2"/>
    <x v="1639"/>
  </r>
  <r>
    <x v="2"/>
    <x v="0"/>
    <x v="0"/>
    <x v="12"/>
    <x v="5"/>
    <x v="16"/>
    <x v="2"/>
    <x v="1"/>
    <x v="10"/>
    <x v="4288"/>
    <x v="0"/>
    <x v="2"/>
    <x v="5105"/>
  </r>
  <r>
    <x v="1"/>
    <x v="2"/>
    <x v="0"/>
    <x v="103"/>
    <x v="0"/>
    <x v="175"/>
    <x v="0"/>
    <x v="1"/>
    <x v="8"/>
    <x v="4289"/>
    <x v="1"/>
    <x v="0"/>
    <x v="5106"/>
  </r>
  <r>
    <x v="1"/>
    <x v="2"/>
    <x v="0"/>
    <x v="103"/>
    <x v="0"/>
    <x v="175"/>
    <x v="0"/>
    <x v="2"/>
    <x v="11"/>
    <x v="1524"/>
    <x v="5"/>
    <x v="0"/>
    <x v="1615"/>
  </r>
  <r>
    <x v="0"/>
    <x v="2"/>
    <x v="0"/>
    <x v="389"/>
    <x v="2"/>
    <x v="474"/>
    <x v="0"/>
    <x v="1"/>
    <x v="8"/>
    <x v="132"/>
    <x v="2"/>
    <x v="6"/>
    <x v="5107"/>
  </r>
  <r>
    <x v="3"/>
    <x v="1"/>
    <x v="0"/>
    <x v="432"/>
    <x v="16"/>
    <x v="522"/>
    <x v="1"/>
    <x v="1"/>
    <x v="10"/>
    <x v="1136"/>
    <x v="7"/>
    <x v="2"/>
    <x v="5108"/>
  </r>
  <r>
    <x v="1"/>
    <x v="0"/>
    <x v="0"/>
    <x v="10"/>
    <x v="9"/>
    <x v="74"/>
    <x v="3"/>
    <x v="2"/>
    <x v="7"/>
    <x v="2197"/>
    <x v="4"/>
    <x v="10"/>
    <x v="5109"/>
  </r>
  <r>
    <x v="1"/>
    <x v="0"/>
    <x v="0"/>
    <x v="10"/>
    <x v="9"/>
    <x v="74"/>
    <x v="3"/>
    <x v="1"/>
    <x v="13"/>
    <x v="4290"/>
    <x v="0"/>
    <x v="2"/>
    <x v="5110"/>
  </r>
  <r>
    <x v="1"/>
    <x v="1"/>
    <x v="0"/>
    <x v="251"/>
    <x v="26"/>
    <x v="311"/>
    <x v="2"/>
    <x v="1"/>
    <x v="14"/>
    <x v="2099"/>
    <x v="0"/>
    <x v="0"/>
    <x v="5111"/>
  </r>
  <r>
    <x v="1"/>
    <x v="1"/>
    <x v="0"/>
    <x v="251"/>
    <x v="26"/>
    <x v="311"/>
    <x v="2"/>
    <x v="0"/>
    <x v="1"/>
    <x v="2363"/>
    <x v="1"/>
    <x v="0"/>
    <x v="3217"/>
  </r>
  <r>
    <x v="1"/>
    <x v="1"/>
    <x v="0"/>
    <x v="251"/>
    <x v="26"/>
    <x v="311"/>
    <x v="2"/>
    <x v="1"/>
    <x v="6"/>
    <x v="708"/>
    <x v="1"/>
    <x v="0"/>
    <x v="5112"/>
  </r>
  <r>
    <x v="1"/>
    <x v="1"/>
    <x v="0"/>
    <x v="251"/>
    <x v="26"/>
    <x v="311"/>
    <x v="2"/>
    <x v="1"/>
    <x v="4"/>
    <x v="737"/>
    <x v="1"/>
    <x v="0"/>
    <x v="5113"/>
  </r>
  <r>
    <x v="1"/>
    <x v="1"/>
    <x v="0"/>
    <x v="446"/>
    <x v="7"/>
    <x v="539"/>
    <x v="1"/>
    <x v="2"/>
    <x v="11"/>
    <x v="4291"/>
    <x v="3"/>
    <x v="0"/>
    <x v="5114"/>
  </r>
  <r>
    <x v="2"/>
    <x v="2"/>
    <x v="0"/>
    <x v="182"/>
    <x v="1"/>
    <x v="232"/>
    <x v="1"/>
    <x v="0"/>
    <x v="1"/>
    <x v="4292"/>
    <x v="8"/>
    <x v="2"/>
    <x v="5115"/>
  </r>
  <r>
    <x v="1"/>
    <x v="0"/>
    <x v="0"/>
    <x v="104"/>
    <x v="31"/>
    <x v="128"/>
    <x v="3"/>
    <x v="1"/>
    <x v="10"/>
    <x v="537"/>
    <x v="1"/>
    <x v="0"/>
    <x v="551"/>
  </r>
  <r>
    <x v="1"/>
    <x v="0"/>
    <x v="0"/>
    <x v="10"/>
    <x v="9"/>
    <x v="74"/>
    <x v="3"/>
    <x v="2"/>
    <x v="16"/>
    <x v="4293"/>
    <x v="4"/>
    <x v="10"/>
    <x v="5116"/>
  </r>
  <r>
    <x v="1"/>
    <x v="0"/>
    <x v="0"/>
    <x v="10"/>
    <x v="9"/>
    <x v="74"/>
    <x v="3"/>
    <x v="1"/>
    <x v="8"/>
    <x v="4294"/>
    <x v="7"/>
    <x v="6"/>
    <x v="5117"/>
  </r>
  <r>
    <x v="1"/>
    <x v="0"/>
    <x v="0"/>
    <x v="10"/>
    <x v="9"/>
    <x v="74"/>
    <x v="3"/>
    <x v="1"/>
    <x v="10"/>
    <x v="559"/>
    <x v="0"/>
    <x v="2"/>
    <x v="572"/>
  </r>
  <r>
    <x v="1"/>
    <x v="0"/>
    <x v="0"/>
    <x v="10"/>
    <x v="9"/>
    <x v="74"/>
    <x v="3"/>
    <x v="2"/>
    <x v="7"/>
    <x v="4295"/>
    <x v="1"/>
    <x v="10"/>
    <x v="5118"/>
  </r>
  <r>
    <x v="1"/>
    <x v="0"/>
    <x v="0"/>
    <x v="108"/>
    <x v="3"/>
    <x v="222"/>
    <x v="0"/>
    <x v="1"/>
    <x v="4"/>
    <x v="3250"/>
    <x v="0"/>
    <x v="2"/>
    <x v="5119"/>
  </r>
  <r>
    <x v="1"/>
    <x v="0"/>
    <x v="0"/>
    <x v="108"/>
    <x v="3"/>
    <x v="222"/>
    <x v="0"/>
    <x v="0"/>
    <x v="3"/>
    <x v="4296"/>
    <x v="5"/>
    <x v="10"/>
    <x v="5120"/>
  </r>
  <r>
    <x v="1"/>
    <x v="0"/>
    <x v="0"/>
    <x v="108"/>
    <x v="3"/>
    <x v="222"/>
    <x v="0"/>
    <x v="1"/>
    <x v="8"/>
    <x v="4297"/>
    <x v="3"/>
    <x v="6"/>
    <x v="5121"/>
  </r>
  <r>
    <x v="1"/>
    <x v="0"/>
    <x v="0"/>
    <x v="108"/>
    <x v="3"/>
    <x v="222"/>
    <x v="0"/>
    <x v="0"/>
    <x v="5"/>
    <x v="4298"/>
    <x v="1"/>
    <x v="2"/>
    <x v="5122"/>
  </r>
  <r>
    <x v="1"/>
    <x v="1"/>
    <x v="0"/>
    <x v="22"/>
    <x v="10"/>
    <x v="26"/>
    <x v="2"/>
    <x v="1"/>
    <x v="10"/>
    <x v="4299"/>
    <x v="2"/>
    <x v="2"/>
    <x v="5123"/>
  </r>
  <r>
    <x v="1"/>
    <x v="1"/>
    <x v="0"/>
    <x v="22"/>
    <x v="10"/>
    <x v="26"/>
    <x v="2"/>
    <x v="2"/>
    <x v="7"/>
    <x v="2131"/>
    <x v="2"/>
    <x v="2"/>
    <x v="5124"/>
  </r>
  <r>
    <x v="2"/>
    <x v="0"/>
    <x v="0"/>
    <x v="449"/>
    <x v="45"/>
    <x v="542"/>
    <x v="1"/>
    <x v="0"/>
    <x v="5"/>
    <x v="762"/>
    <x v="4"/>
    <x v="0"/>
    <x v="5125"/>
  </r>
  <r>
    <x v="2"/>
    <x v="0"/>
    <x v="0"/>
    <x v="449"/>
    <x v="45"/>
    <x v="542"/>
    <x v="1"/>
    <x v="1"/>
    <x v="4"/>
    <x v="4300"/>
    <x v="2"/>
    <x v="0"/>
    <x v="5126"/>
  </r>
  <r>
    <x v="2"/>
    <x v="0"/>
    <x v="0"/>
    <x v="449"/>
    <x v="45"/>
    <x v="542"/>
    <x v="1"/>
    <x v="2"/>
    <x v="7"/>
    <x v="214"/>
    <x v="1"/>
    <x v="2"/>
    <x v="216"/>
  </r>
  <r>
    <x v="1"/>
    <x v="0"/>
    <x v="0"/>
    <x v="243"/>
    <x v="5"/>
    <x v="301"/>
    <x v="2"/>
    <x v="0"/>
    <x v="3"/>
    <x v="4301"/>
    <x v="4"/>
    <x v="4"/>
    <x v="5127"/>
  </r>
  <r>
    <x v="2"/>
    <x v="0"/>
    <x v="0"/>
    <x v="20"/>
    <x v="15"/>
    <x v="23"/>
    <x v="3"/>
    <x v="0"/>
    <x v="1"/>
    <x v="4302"/>
    <x v="2"/>
    <x v="9"/>
    <x v="5128"/>
  </r>
  <r>
    <x v="1"/>
    <x v="1"/>
    <x v="0"/>
    <x v="20"/>
    <x v="15"/>
    <x v="23"/>
    <x v="3"/>
    <x v="1"/>
    <x v="6"/>
    <x v="2817"/>
    <x v="2"/>
    <x v="0"/>
    <x v="3148"/>
  </r>
  <r>
    <x v="1"/>
    <x v="1"/>
    <x v="0"/>
    <x v="20"/>
    <x v="15"/>
    <x v="23"/>
    <x v="3"/>
    <x v="1"/>
    <x v="4"/>
    <x v="4041"/>
    <x v="1"/>
    <x v="0"/>
    <x v="4757"/>
  </r>
  <r>
    <x v="1"/>
    <x v="1"/>
    <x v="0"/>
    <x v="20"/>
    <x v="15"/>
    <x v="23"/>
    <x v="3"/>
    <x v="1"/>
    <x v="10"/>
    <x v="2428"/>
    <x v="0"/>
    <x v="0"/>
    <x v="2672"/>
  </r>
  <r>
    <x v="1"/>
    <x v="1"/>
    <x v="0"/>
    <x v="20"/>
    <x v="15"/>
    <x v="23"/>
    <x v="3"/>
    <x v="1"/>
    <x v="2"/>
    <x v="1663"/>
    <x v="2"/>
    <x v="0"/>
    <x v="5129"/>
  </r>
  <r>
    <x v="1"/>
    <x v="1"/>
    <x v="0"/>
    <x v="20"/>
    <x v="15"/>
    <x v="23"/>
    <x v="3"/>
    <x v="0"/>
    <x v="5"/>
    <x v="4303"/>
    <x v="1"/>
    <x v="0"/>
    <x v="5130"/>
  </r>
  <r>
    <x v="1"/>
    <x v="0"/>
    <x v="0"/>
    <x v="22"/>
    <x v="10"/>
    <x v="36"/>
    <x v="2"/>
    <x v="1"/>
    <x v="13"/>
    <x v="1604"/>
    <x v="5"/>
    <x v="2"/>
    <x v="5131"/>
  </r>
  <r>
    <x v="0"/>
    <x v="2"/>
    <x v="0"/>
    <x v="12"/>
    <x v="5"/>
    <x v="14"/>
    <x v="2"/>
    <x v="0"/>
    <x v="5"/>
    <x v="4304"/>
    <x v="2"/>
    <x v="7"/>
    <x v="5132"/>
  </r>
  <r>
    <x v="0"/>
    <x v="2"/>
    <x v="0"/>
    <x v="12"/>
    <x v="5"/>
    <x v="14"/>
    <x v="2"/>
    <x v="1"/>
    <x v="2"/>
    <x v="4305"/>
    <x v="7"/>
    <x v="2"/>
    <x v="5133"/>
  </r>
  <r>
    <x v="0"/>
    <x v="2"/>
    <x v="0"/>
    <x v="12"/>
    <x v="5"/>
    <x v="14"/>
    <x v="2"/>
    <x v="1"/>
    <x v="4"/>
    <x v="521"/>
    <x v="7"/>
    <x v="2"/>
    <x v="5134"/>
  </r>
  <r>
    <x v="1"/>
    <x v="0"/>
    <x v="0"/>
    <x v="255"/>
    <x v="29"/>
    <x v="315"/>
    <x v="3"/>
    <x v="1"/>
    <x v="8"/>
    <x v="4306"/>
    <x v="0"/>
    <x v="0"/>
    <x v="5135"/>
  </r>
  <r>
    <x v="1"/>
    <x v="0"/>
    <x v="0"/>
    <x v="255"/>
    <x v="29"/>
    <x v="315"/>
    <x v="3"/>
    <x v="1"/>
    <x v="10"/>
    <x v="1816"/>
    <x v="0"/>
    <x v="0"/>
    <x v="1957"/>
  </r>
  <r>
    <x v="1"/>
    <x v="0"/>
    <x v="0"/>
    <x v="255"/>
    <x v="29"/>
    <x v="315"/>
    <x v="3"/>
    <x v="1"/>
    <x v="6"/>
    <x v="4307"/>
    <x v="7"/>
    <x v="0"/>
    <x v="5136"/>
  </r>
  <r>
    <x v="0"/>
    <x v="0"/>
    <x v="0"/>
    <x v="477"/>
    <x v="10"/>
    <x v="570"/>
    <x v="2"/>
    <x v="2"/>
    <x v="7"/>
    <x v="3097"/>
    <x v="1"/>
    <x v="2"/>
    <x v="3503"/>
  </r>
  <r>
    <x v="1"/>
    <x v="0"/>
    <x v="0"/>
    <x v="12"/>
    <x v="5"/>
    <x v="66"/>
    <x v="2"/>
    <x v="1"/>
    <x v="6"/>
    <x v="4308"/>
    <x v="0"/>
    <x v="2"/>
    <x v="5137"/>
  </r>
  <r>
    <x v="2"/>
    <x v="0"/>
    <x v="0"/>
    <x v="8"/>
    <x v="1"/>
    <x v="94"/>
    <x v="1"/>
    <x v="1"/>
    <x v="4"/>
    <x v="400"/>
    <x v="0"/>
    <x v="0"/>
    <x v="2013"/>
  </r>
  <r>
    <x v="2"/>
    <x v="0"/>
    <x v="0"/>
    <x v="8"/>
    <x v="1"/>
    <x v="94"/>
    <x v="1"/>
    <x v="0"/>
    <x v="5"/>
    <x v="3228"/>
    <x v="3"/>
    <x v="0"/>
    <x v="5138"/>
  </r>
  <r>
    <x v="1"/>
    <x v="1"/>
    <x v="0"/>
    <x v="20"/>
    <x v="15"/>
    <x v="29"/>
    <x v="3"/>
    <x v="2"/>
    <x v="7"/>
    <x v="4309"/>
    <x v="7"/>
    <x v="0"/>
    <x v="5139"/>
  </r>
  <r>
    <x v="1"/>
    <x v="1"/>
    <x v="0"/>
    <x v="20"/>
    <x v="15"/>
    <x v="29"/>
    <x v="3"/>
    <x v="1"/>
    <x v="6"/>
    <x v="3761"/>
    <x v="3"/>
    <x v="0"/>
    <x v="5140"/>
  </r>
  <r>
    <x v="2"/>
    <x v="1"/>
    <x v="0"/>
    <x v="248"/>
    <x v="39"/>
    <x v="307"/>
    <x v="3"/>
    <x v="1"/>
    <x v="6"/>
    <x v="1053"/>
    <x v="0"/>
    <x v="0"/>
    <x v="1097"/>
  </r>
  <r>
    <x v="2"/>
    <x v="1"/>
    <x v="0"/>
    <x v="248"/>
    <x v="39"/>
    <x v="307"/>
    <x v="3"/>
    <x v="1"/>
    <x v="6"/>
    <x v="453"/>
    <x v="2"/>
    <x v="0"/>
    <x v="467"/>
  </r>
  <r>
    <x v="2"/>
    <x v="1"/>
    <x v="0"/>
    <x v="248"/>
    <x v="39"/>
    <x v="307"/>
    <x v="3"/>
    <x v="1"/>
    <x v="6"/>
    <x v="4310"/>
    <x v="2"/>
    <x v="0"/>
    <x v="5141"/>
  </r>
  <r>
    <x v="2"/>
    <x v="1"/>
    <x v="0"/>
    <x v="248"/>
    <x v="39"/>
    <x v="307"/>
    <x v="3"/>
    <x v="2"/>
    <x v="11"/>
    <x v="1309"/>
    <x v="1"/>
    <x v="0"/>
    <x v="2913"/>
  </r>
  <r>
    <x v="2"/>
    <x v="1"/>
    <x v="0"/>
    <x v="248"/>
    <x v="39"/>
    <x v="307"/>
    <x v="3"/>
    <x v="0"/>
    <x v="1"/>
    <x v="0"/>
    <x v="0"/>
    <x v="0"/>
    <x v="5142"/>
  </r>
  <r>
    <x v="2"/>
    <x v="1"/>
    <x v="0"/>
    <x v="248"/>
    <x v="39"/>
    <x v="307"/>
    <x v="3"/>
    <x v="1"/>
    <x v="2"/>
    <x v="2986"/>
    <x v="2"/>
    <x v="0"/>
    <x v="3360"/>
  </r>
  <r>
    <x v="1"/>
    <x v="2"/>
    <x v="0"/>
    <x v="103"/>
    <x v="0"/>
    <x v="175"/>
    <x v="0"/>
    <x v="0"/>
    <x v="5"/>
    <x v="2484"/>
    <x v="0"/>
    <x v="0"/>
    <x v="2738"/>
  </r>
  <r>
    <x v="1"/>
    <x v="0"/>
    <x v="0"/>
    <x v="465"/>
    <x v="18"/>
    <x v="558"/>
    <x v="0"/>
    <x v="1"/>
    <x v="4"/>
    <x v="4311"/>
    <x v="5"/>
    <x v="2"/>
    <x v="5143"/>
  </r>
  <r>
    <x v="0"/>
    <x v="0"/>
    <x v="0"/>
    <x v="1"/>
    <x v="1"/>
    <x v="141"/>
    <x v="1"/>
    <x v="2"/>
    <x v="11"/>
    <x v="3658"/>
    <x v="3"/>
    <x v="0"/>
    <x v="5144"/>
  </r>
  <r>
    <x v="1"/>
    <x v="2"/>
    <x v="0"/>
    <x v="205"/>
    <x v="34"/>
    <x v="258"/>
    <x v="3"/>
    <x v="1"/>
    <x v="4"/>
    <x v="4312"/>
    <x v="2"/>
    <x v="0"/>
    <x v="5145"/>
  </r>
  <r>
    <x v="1"/>
    <x v="2"/>
    <x v="0"/>
    <x v="205"/>
    <x v="34"/>
    <x v="258"/>
    <x v="3"/>
    <x v="2"/>
    <x v="7"/>
    <x v="3125"/>
    <x v="2"/>
    <x v="0"/>
    <x v="4941"/>
  </r>
  <r>
    <x v="1"/>
    <x v="2"/>
    <x v="0"/>
    <x v="205"/>
    <x v="34"/>
    <x v="258"/>
    <x v="3"/>
    <x v="0"/>
    <x v="5"/>
    <x v="4313"/>
    <x v="5"/>
    <x v="0"/>
    <x v="5146"/>
  </r>
  <r>
    <x v="1"/>
    <x v="2"/>
    <x v="0"/>
    <x v="66"/>
    <x v="12"/>
    <x v="151"/>
    <x v="2"/>
    <x v="2"/>
    <x v="7"/>
    <x v="203"/>
    <x v="0"/>
    <x v="0"/>
    <x v="205"/>
  </r>
  <r>
    <x v="1"/>
    <x v="2"/>
    <x v="0"/>
    <x v="66"/>
    <x v="12"/>
    <x v="151"/>
    <x v="2"/>
    <x v="2"/>
    <x v="11"/>
    <x v="4314"/>
    <x v="3"/>
    <x v="0"/>
    <x v="5147"/>
  </r>
  <r>
    <x v="1"/>
    <x v="2"/>
    <x v="0"/>
    <x v="12"/>
    <x v="5"/>
    <x v="32"/>
    <x v="2"/>
    <x v="1"/>
    <x v="2"/>
    <x v="316"/>
    <x v="12"/>
    <x v="2"/>
    <x v="324"/>
  </r>
  <r>
    <x v="0"/>
    <x v="0"/>
    <x v="0"/>
    <x v="29"/>
    <x v="18"/>
    <x v="84"/>
    <x v="0"/>
    <x v="1"/>
    <x v="9"/>
    <x v="4315"/>
    <x v="1"/>
    <x v="2"/>
    <x v="5148"/>
  </r>
  <r>
    <x v="2"/>
    <x v="1"/>
    <x v="0"/>
    <x v="10"/>
    <x v="9"/>
    <x v="11"/>
    <x v="3"/>
    <x v="0"/>
    <x v="0"/>
    <x v="1156"/>
    <x v="4"/>
    <x v="5"/>
    <x v="5149"/>
  </r>
  <r>
    <x v="1"/>
    <x v="0"/>
    <x v="0"/>
    <x v="95"/>
    <x v="2"/>
    <x v="118"/>
    <x v="0"/>
    <x v="1"/>
    <x v="8"/>
    <x v="4316"/>
    <x v="1"/>
    <x v="6"/>
    <x v="5150"/>
  </r>
  <r>
    <x v="1"/>
    <x v="0"/>
    <x v="0"/>
    <x v="95"/>
    <x v="2"/>
    <x v="118"/>
    <x v="0"/>
    <x v="1"/>
    <x v="9"/>
    <x v="4317"/>
    <x v="0"/>
    <x v="2"/>
    <x v="5151"/>
  </r>
  <r>
    <x v="1"/>
    <x v="0"/>
    <x v="0"/>
    <x v="95"/>
    <x v="2"/>
    <x v="118"/>
    <x v="0"/>
    <x v="2"/>
    <x v="11"/>
    <x v="4318"/>
    <x v="7"/>
    <x v="2"/>
    <x v="5152"/>
  </r>
  <r>
    <x v="1"/>
    <x v="0"/>
    <x v="0"/>
    <x v="95"/>
    <x v="2"/>
    <x v="118"/>
    <x v="0"/>
    <x v="1"/>
    <x v="10"/>
    <x v="12"/>
    <x v="1"/>
    <x v="2"/>
    <x v="12"/>
  </r>
  <r>
    <x v="1"/>
    <x v="0"/>
    <x v="0"/>
    <x v="95"/>
    <x v="2"/>
    <x v="118"/>
    <x v="0"/>
    <x v="2"/>
    <x v="7"/>
    <x v="178"/>
    <x v="2"/>
    <x v="2"/>
    <x v="5153"/>
  </r>
  <r>
    <x v="1"/>
    <x v="0"/>
    <x v="0"/>
    <x v="95"/>
    <x v="2"/>
    <x v="118"/>
    <x v="0"/>
    <x v="1"/>
    <x v="9"/>
    <x v="4319"/>
    <x v="3"/>
    <x v="2"/>
    <x v="5154"/>
  </r>
  <r>
    <x v="1"/>
    <x v="0"/>
    <x v="0"/>
    <x v="95"/>
    <x v="2"/>
    <x v="118"/>
    <x v="0"/>
    <x v="0"/>
    <x v="0"/>
    <x v="472"/>
    <x v="0"/>
    <x v="2"/>
    <x v="232"/>
  </r>
  <r>
    <x v="1"/>
    <x v="0"/>
    <x v="0"/>
    <x v="95"/>
    <x v="2"/>
    <x v="118"/>
    <x v="0"/>
    <x v="2"/>
    <x v="11"/>
    <x v="4320"/>
    <x v="0"/>
    <x v="2"/>
    <x v="5155"/>
  </r>
  <r>
    <x v="1"/>
    <x v="1"/>
    <x v="0"/>
    <x v="20"/>
    <x v="15"/>
    <x v="164"/>
    <x v="3"/>
    <x v="0"/>
    <x v="3"/>
    <x v="4321"/>
    <x v="0"/>
    <x v="10"/>
    <x v="5156"/>
  </r>
  <r>
    <x v="1"/>
    <x v="1"/>
    <x v="0"/>
    <x v="20"/>
    <x v="15"/>
    <x v="164"/>
    <x v="3"/>
    <x v="2"/>
    <x v="15"/>
    <x v="4322"/>
    <x v="5"/>
    <x v="0"/>
    <x v="5157"/>
  </r>
  <r>
    <x v="1"/>
    <x v="1"/>
    <x v="0"/>
    <x v="20"/>
    <x v="15"/>
    <x v="164"/>
    <x v="3"/>
    <x v="1"/>
    <x v="10"/>
    <x v="1544"/>
    <x v="4"/>
    <x v="0"/>
    <x v="4761"/>
  </r>
  <r>
    <x v="1"/>
    <x v="0"/>
    <x v="0"/>
    <x v="108"/>
    <x v="3"/>
    <x v="222"/>
    <x v="0"/>
    <x v="1"/>
    <x v="9"/>
    <x v="4323"/>
    <x v="4"/>
    <x v="2"/>
    <x v="5158"/>
  </r>
  <r>
    <x v="1"/>
    <x v="0"/>
    <x v="0"/>
    <x v="108"/>
    <x v="3"/>
    <x v="222"/>
    <x v="0"/>
    <x v="1"/>
    <x v="8"/>
    <x v="4324"/>
    <x v="1"/>
    <x v="6"/>
    <x v="5159"/>
  </r>
  <r>
    <x v="1"/>
    <x v="0"/>
    <x v="0"/>
    <x v="108"/>
    <x v="3"/>
    <x v="222"/>
    <x v="0"/>
    <x v="1"/>
    <x v="10"/>
    <x v="4325"/>
    <x v="9"/>
    <x v="2"/>
    <x v="5160"/>
  </r>
  <r>
    <x v="1"/>
    <x v="0"/>
    <x v="0"/>
    <x v="20"/>
    <x v="15"/>
    <x v="164"/>
    <x v="3"/>
    <x v="1"/>
    <x v="10"/>
    <x v="56"/>
    <x v="2"/>
    <x v="0"/>
    <x v="56"/>
  </r>
  <r>
    <x v="1"/>
    <x v="1"/>
    <x v="0"/>
    <x v="10"/>
    <x v="9"/>
    <x v="74"/>
    <x v="3"/>
    <x v="0"/>
    <x v="5"/>
    <x v="4326"/>
    <x v="4"/>
    <x v="2"/>
    <x v="5161"/>
  </r>
  <r>
    <x v="1"/>
    <x v="1"/>
    <x v="0"/>
    <x v="333"/>
    <x v="2"/>
    <x v="414"/>
    <x v="0"/>
    <x v="0"/>
    <x v="0"/>
    <x v="4327"/>
    <x v="0"/>
    <x v="2"/>
    <x v="2578"/>
  </r>
  <r>
    <x v="1"/>
    <x v="1"/>
    <x v="0"/>
    <x v="333"/>
    <x v="2"/>
    <x v="414"/>
    <x v="0"/>
    <x v="1"/>
    <x v="4"/>
    <x v="4328"/>
    <x v="2"/>
    <x v="2"/>
    <x v="5162"/>
  </r>
  <r>
    <x v="1"/>
    <x v="1"/>
    <x v="0"/>
    <x v="333"/>
    <x v="2"/>
    <x v="414"/>
    <x v="0"/>
    <x v="2"/>
    <x v="7"/>
    <x v="4329"/>
    <x v="4"/>
    <x v="2"/>
    <x v="5163"/>
  </r>
  <r>
    <x v="0"/>
    <x v="0"/>
    <x v="0"/>
    <x v="12"/>
    <x v="5"/>
    <x v="14"/>
    <x v="2"/>
    <x v="2"/>
    <x v="11"/>
    <x v="728"/>
    <x v="0"/>
    <x v="2"/>
    <x v="750"/>
  </r>
  <r>
    <x v="0"/>
    <x v="0"/>
    <x v="0"/>
    <x v="12"/>
    <x v="5"/>
    <x v="14"/>
    <x v="2"/>
    <x v="1"/>
    <x v="10"/>
    <x v="12"/>
    <x v="1"/>
    <x v="2"/>
    <x v="12"/>
  </r>
  <r>
    <x v="0"/>
    <x v="0"/>
    <x v="0"/>
    <x v="12"/>
    <x v="5"/>
    <x v="14"/>
    <x v="2"/>
    <x v="2"/>
    <x v="11"/>
    <x v="2627"/>
    <x v="0"/>
    <x v="2"/>
    <x v="2920"/>
  </r>
  <r>
    <x v="1"/>
    <x v="2"/>
    <x v="0"/>
    <x v="103"/>
    <x v="0"/>
    <x v="175"/>
    <x v="0"/>
    <x v="0"/>
    <x v="5"/>
    <x v="167"/>
    <x v="1"/>
    <x v="0"/>
    <x v="2776"/>
  </r>
  <r>
    <x v="1"/>
    <x v="2"/>
    <x v="0"/>
    <x v="103"/>
    <x v="0"/>
    <x v="175"/>
    <x v="0"/>
    <x v="1"/>
    <x v="8"/>
    <x v="4330"/>
    <x v="6"/>
    <x v="0"/>
    <x v="5164"/>
  </r>
  <r>
    <x v="1"/>
    <x v="2"/>
    <x v="0"/>
    <x v="103"/>
    <x v="0"/>
    <x v="175"/>
    <x v="0"/>
    <x v="2"/>
    <x v="11"/>
    <x v="4331"/>
    <x v="9"/>
    <x v="0"/>
    <x v="5165"/>
  </r>
  <r>
    <x v="1"/>
    <x v="2"/>
    <x v="0"/>
    <x v="103"/>
    <x v="0"/>
    <x v="175"/>
    <x v="0"/>
    <x v="1"/>
    <x v="8"/>
    <x v="4332"/>
    <x v="5"/>
    <x v="0"/>
    <x v="5166"/>
  </r>
  <r>
    <x v="1"/>
    <x v="0"/>
    <x v="0"/>
    <x v="64"/>
    <x v="24"/>
    <x v="81"/>
    <x v="3"/>
    <x v="2"/>
    <x v="7"/>
    <x v="2590"/>
    <x v="5"/>
    <x v="10"/>
    <x v="2873"/>
  </r>
  <r>
    <x v="1"/>
    <x v="0"/>
    <x v="0"/>
    <x v="64"/>
    <x v="24"/>
    <x v="81"/>
    <x v="3"/>
    <x v="2"/>
    <x v="7"/>
    <x v="4333"/>
    <x v="3"/>
    <x v="10"/>
    <x v="5167"/>
  </r>
  <r>
    <x v="1"/>
    <x v="0"/>
    <x v="0"/>
    <x v="64"/>
    <x v="24"/>
    <x v="81"/>
    <x v="3"/>
    <x v="1"/>
    <x v="8"/>
    <x v="4334"/>
    <x v="1"/>
    <x v="6"/>
    <x v="5168"/>
  </r>
  <r>
    <x v="0"/>
    <x v="1"/>
    <x v="0"/>
    <x v="20"/>
    <x v="15"/>
    <x v="164"/>
    <x v="3"/>
    <x v="1"/>
    <x v="4"/>
    <x v="1421"/>
    <x v="1"/>
    <x v="0"/>
    <x v="1498"/>
  </r>
  <r>
    <x v="1"/>
    <x v="1"/>
    <x v="0"/>
    <x v="22"/>
    <x v="10"/>
    <x v="155"/>
    <x v="2"/>
    <x v="1"/>
    <x v="6"/>
    <x v="4335"/>
    <x v="1"/>
    <x v="2"/>
    <x v="5169"/>
  </r>
  <r>
    <x v="0"/>
    <x v="1"/>
    <x v="0"/>
    <x v="10"/>
    <x v="9"/>
    <x v="105"/>
    <x v="3"/>
    <x v="1"/>
    <x v="10"/>
    <x v="4336"/>
    <x v="4"/>
    <x v="2"/>
    <x v="5170"/>
  </r>
  <r>
    <x v="0"/>
    <x v="1"/>
    <x v="0"/>
    <x v="10"/>
    <x v="9"/>
    <x v="105"/>
    <x v="3"/>
    <x v="0"/>
    <x v="5"/>
    <x v="4337"/>
    <x v="4"/>
    <x v="2"/>
    <x v="5171"/>
  </r>
  <r>
    <x v="1"/>
    <x v="1"/>
    <x v="0"/>
    <x v="20"/>
    <x v="15"/>
    <x v="29"/>
    <x v="3"/>
    <x v="1"/>
    <x v="10"/>
    <x v="999"/>
    <x v="2"/>
    <x v="0"/>
    <x v="1042"/>
  </r>
  <r>
    <x v="1"/>
    <x v="1"/>
    <x v="0"/>
    <x v="20"/>
    <x v="15"/>
    <x v="29"/>
    <x v="3"/>
    <x v="1"/>
    <x v="8"/>
    <x v="4338"/>
    <x v="1"/>
    <x v="2"/>
    <x v="5172"/>
  </r>
  <r>
    <x v="1"/>
    <x v="1"/>
    <x v="0"/>
    <x v="20"/>
    <x v="15"/>
    <x v="29"/>
    <x v="3"/>
    <x v="1"/>
    <x v="10"/>
    <x v="880"/>
    <x v="1"/>
    <x v="0"/>
    <x v="917"/>
  </r>
  <r>
    <x v="1"/>
    <x v="2"/>
    <x v="0"/>
    <x v="8"/>
    <x v="1"/>
    <x v="9"/>
    <x v="1"/>
    <x v="1"/>
    <x v="6"/>
    <x v="1680"/>
    <x v="5"/>
    <x v="0"/>
    <x v="5173"/>
  </r>
  <r>
    <x v="1"/>
    <x v="2"/>
    <x v="0"/>
    <x v="8"/>
    <x v="1"/>
    <x v="9"/>
    <x v="1"/>
    <x v="1"/>
    <x v="2"/>
    <x v="132"/>
    <x v="4"/>
    <x v="0"/>
    <x v="2054"/>
  </r>
  <r>
    <x v="1"/>
    <x v="2"/>
    <x v="0"/>
    <x v="8"/>
    <x v="1"/>
    <x v="9"/>
    <x v="1"/>
    <x v="1"/>
    <x v="10"/>
    <x v="2313"/>
    <x v="3"/>
    <x v="0"/>
    <x v="2524"/>
  </r>
  <r>
    <x v="1"/>
    <x v="2"/>
    <x v="0"/>
    <x v="8"/>
    <x v="1"/>
    <x v="9"/>
    <x v="1"/>
    <x v="2"/>
    <x v="7"/>
    <x v="4339"/>
    <x v="0"/>
    <x v="2"/>
    <x v="5174"/>
  </r>
  <r>
    <x v="1"/>
    <x v="0"/>
    <x v="0"/>
    <x v="8"/>
    <x v="1"/>
    <x v="34"/>
    <x v="1"/>
    <x v="0"/>
    <x v="1"/>
    <x v="286"/>
    <x v="1"/>
    <x v="2"/>
    <x v="232"/>
  </r>
  <r>
    <x v="1"/>
    <x v="0"/>
    <x v="0"/>
    <x v="8"/>
    <x v="1"/>
    <x v="34"/>
    <x v="1"/>
    <x v="0"/>
    <x v="5"/>
    <x v="4340"/>
    <x v="2"/>
    <x v="0"/>
    <x v="5175"/>
  </r>
  <r>
    <x v="1"/>
    <x v="0"/>
    <x v="0"/>
    <x v="8"/>
    <x v="1"/>
    <x v="34"/>
    <x v="1"/>
    <x v="1"/>
    <x v="6"/>
    <x v="4341"/>
    <x v="12"/>
    <x v="0"/>
    <x v="5176"/>
  </r>
  <r>
    <x v="1"/>
    <x v="0"/>
    <x v="0"/>
    <x v="8"/>
    <x v="1"/>
    <x v="34"/>
    <x v="1"/>
    <x v="1"/>
    <x v="9"/>
    <x v="4342"/>
    <x v="0"/>
    <x v="0"/>
    <x v="5177"/>
  </r>
  <r>
    <x v="1"/>
    <x v="0"/>
    <x v="0"/>
    <x v="8"/>
    <x v="1"/>
    <x v="34"/>
    <x v="1"/>
    <x v="1"/>
    <x v="8"/>
    <x v="638"/>
    <x v="7"/>
    <x v="2"/>
    <x v="61"/>
  </r>
  <r>
    <x v="0"/>
    <x v="0"/>
    <x v="0"/>
    <x v="25"/>
    <x v="12"/>
    <x v="30"/>
    <x v="2"/>
    <x v="1"/>
    <x v="8"/>
    <x v="4343"/>
    <x v="4"/>
    <x v="0"/>
    <x v="5178"/>
  </r>
  <r>
    <x v="0"/>
    <x v="0"/>
    <x v="0"/>
    <x v="25"/>
    <x v="12"/>
    <x v="30"/>
    <x v="2"/>
    <x v="0"/>
    <x v="1"/>
    <x v="3607"/>
    <x v="1"/>
    <x v="0"/>
    <x v="4161"/>
  </r>
  <r>
    <x v="0"/>
    <x v="0"/>
    <x v="0"/>
    <x v="25"/>
    <x v="12"/>
    <x v="30"/>
    <x v="2"/>
    <x v="1"/>
    <x v="10"/>
    <x v="4344"/>
    <x v="3"/>
    <x v="0"/>
    <x v="5179"/>
  </r>
  <r>
    <x v="1"/>
    <x v="2"/>
    <x v="0"/>
    <x v="10"/>
    <x v="9"/>
    <x v="74"/>
    <x v="3"/>
    <x v="1"/>
    <x v="2"/>
    <x v="1942"/>
    <x v="0"/>
    <x v="2"/>
    <x v="5180"/>
  </r>
  <r>
    <x v="1"/>
    <x v="2"/>
    <x v="0"/>
    <x v="10"/>
    <x v="9"/>
    <x v="74"/>
    <x v="3"/>
    <x v="2"/>
    <x v="7"/>
    <x v="2837"/>
    <x v="7"/>
    <x v="10"/>
    <x v="4533"/>
  </r>
  <r>
    <x v="1"/>
    <x v="2"/>
    <x v="0"/>
    <x v="10"/>
    <x v="9"/>
    <x v="74"/>
    <x v="3"/>
    <x v="1"/>
    <x v="8"/>
    <x v="3416"/>
    <x v="2"/>
    <x v="6"/>
    <x v="3916"/>
  </r>
  <r>
    <x v="1"/>
    <x v="2"/>
    <x v="0"/>
    <x v="10"/>
    <x v="9"/>
    <x v="74"/>
    <x v="3"/>
    <x v="1"/>
    <x v="8"/>
    <x v="2276"/>
    <x v="2"/>
    <x v="6"/>
    <x v="5181"/>
  </r>
  <r>
    <x v="0"/>
    <x v="1"/>
    <x v="0"/>
    <x v="99"/>
    <x v="34"/>
    <x v="122"/>
    <x v="3"/>
    <x v="2"/>
    <x v="16"/>
    <x v="3969"/>
    <x v="4"/>
    <x v="0"/>
    <x v="5182"/>
  </r>
  <r>
    <x v="1"/>
    <x v="2"/>
    <x v="0"/>
    <x v="20"/>
    <x v="15"/>
    <x v="23"/>
    <x v="3"/>
    <x v="1"/>
    <x v="4"/>
    <x v="4345"/>
    <x v="4"/>
    <x v="0"/>
    <x v="5183"/>
  </r>
  <r>
    <x v="1"/>
    <x v="2"/>
    <x v="0"/>
    <x v="236"/>
    <x v="5"/>
    <x v="293"/>
    <x v="2"/>
    <x v="1"/>
    <x v="2"/>
    <x v="4346"/>
    <x v="1"/>
    <x v="2"/>
    <x v="5184"/>
  </r>
  <r>
    <x v="1"/>
    <x v="2"/>
    <x v="0"/>
    <x v="236"/>
    <x v="5"/>
    <x v="293"/>
    <x v="2"/>
    <x v="1"/>
    <x v="8"/>
    <x v="4347"/>
    <x v="1"/>
    <x v="3"/>
    <x v="5185"/>
  </r>
  <r>
    <x v="1"/>
    <x v="0"/>
    <x v="0"/>
    <x v="30"/>
    <x v="11"/>
    <x v="38"/>
    <x v="2"/>
    <x v="1"/>
    <x v="6"/>
    <x v="3355"/>
    <x v="2"/>
    <x v="0"/>
    <x v="5186"/>
  </r>
  <r>
    <x v="1"/>
    <x v="0"/>
    <x v="0"/>
    <x v="30"/>
    <x v="11"/>
    <x v="38"/>
    <x v="2"/>
    <x v="2"/>
    <x v="11"/>
    <x v="4348"/>
    <x v="7"/>
    <x v="0"/>
    <x v="5187"/>
  </r>
  <r>
    <x v="1"/>
    <x v="0"/>
    <x v="0"/>
    <x v="30"/>
    <x v="11"/>
    <x v="38"/>
    <x v="2"/>
    <x v="2"/>
    <x v="11"/>
    <x v="4349"/>
    <x v="2"/>
    <x v="0"/>
    <x v="5188"/>
  </r>
  <r>
    <x v="1"/>
    <x v="0"/>
    <x v="0"/>
    <x v="198"/>
    <x v="15"/>
    <x v="249"/>
    <x v="3"/>
    <x v="1"/>
    <x v="8"/>
    <x v="4350"/>
    <x v="1"/>
    <x v="2"/>
    <x v="5189"/>
  </r>
  <r>
    <x v="1"/>
    <x v="0"/>
    <x v="0"/>
    <x v="198"/>
    <x v="15"/>
    <x v="249"/>
    <x v="3"/>
    <x v="0"/>
    <x v="0"/>
    <x v="4351"/>
    <x v="12"/>
    <x v="2"/>
    <x v="634"/>
  </r>
  <r>
    <x v="2"/>
    <x v="1"/>
    <x v="0"/>
    <x v="289"/>
    <x v="18"/>
    <x v="364"/>
    <x v="0"/>
    <x v="0"/>
    <x v="3"/>
    <x v="4088"/>
    <x v="1"/>
    <x v="10"/>
    <x v="4821"/>
  </r>
  <r>
    <x v="2"/>
    <x v="1"/>
    <x v="0"/>
    <x v="289"/>
    <x v="18"/>
    <x v="364"/>
    <x v="0"/>
    <x v="1"/>
    <x v="4"/>
    <x v="2031"/>
    <x v="1"/>
    <x v="2"/>
    <x v="5190"/>
  </r>
  <r>
    <x v="1"/>
    <x v="1"/>
    <x v="0"/>
    <x v="46"/>
    <x v="13"/>
    <x v="284"/>
    <x v="3"/>
    <x v="2"/>
    <x v="7"/>
    <x v="4352"/>
    <x v="7"/>
    <x v="0"/>
    <x v="5191"/>
  </r>
  <r>
    <x v="1"/>
    <x v="1"/>
    <x v="0"/>
    <x v="46"/>
    <x v="13"/>
    <x v="284"/>
    <x v="3"/>
    <x v="0"/>
    <x v="1"/>
    <x v="4353"/>
    <x v="2"/>
    <x v="0"/>
    <x v="5192"/>
  </r>
  <r>
    <x v="2"/>
    <x v="0"/>
    <x v="0"/>
    <x v="4"/>
    <x v="4"/>
    <x v="5"/>
    <x v="1"/>
    <x v="1"/>
    <x v="10"/>
    <x v="4354"/>
    <x v="5"/>
    <x v="0"/>
    <x v="5193"/>
  </r>
  <r>
    <x v="2"/>
    <x v="0"/>
    <x v="0"/>
    <x v="4"/>
    <x v="4"/>
    <x v="5"/>
    <x v="1"/>
    <x v="0"/>
    <x v="5"/>
    <x v="1809"/>
    <x v="0"/>
    <x v="0"/>
    <x v="5194"/>
  </r>
  <r>
    <x v="2"/>
    <x v="0"/>
    <x v="0"/>
    <x v="4"/>
    <x v="4"/>
    <x v="5"/>
    <x v="1"/>
    <x v="2"/>
    <x v="7"/>
    <x v="4070"/>
    <x v="1"/>
    <x v="2"/>
    <x v="4798"/>
  </r>
  <r>
    <x v="2"/>
    <x v="0"/>
    <x v="0"/>
    <x v="4"/>
    <x v="4"/>
    <x v="5"/>
    <x v="1"/>
    <x v="1"/>
    <x v="4"/>
    <x v="3212"/>
    <x v="7"/>
    <x v="0"/>
    <x v="3647"/>
  </r>
  <r>
    <x v="1"/>
    <x v="0"/>
    <x v="0"/>
    <x v="138"/>
    <x v="24"/>
    <x v="177"/>
    <x v="3"/>
    <x v="1"/>
    <x v="8"/>
    <x v="4355"/>
    <x v="2"/>
    <x v="6"/>
    <x v="5195"/>
  </r>
  <r>
    <x v="1"/>
    <x v="0"/>
    <x v="0"/>
    <x v="138"/>
    <x v="24"/>
    <x v="177"/>
    <x v="3"/>
    <x v="1"/>
    <x v="2"/>
    <x v="1310"/>
    <x v="0"/>
    <x v="2"/>
    <x v="1369"/>
  </r>
  <r>
    <x v="1"/>
    <x v="0"/>
    <x v="0"/>
    <x v="138"/>
    <x v="24"/>
    <x v="177"/>
    <x v="3"/>
    <x v="1"/>
    <x v="10"/>
    <x v="1609"/>
    <x v="7"/>
    <x v="2"/>
    <x v="1712"/>
  </r>
  <r>
    <x v="1"/>
    <x v="2"/>
    <x v="0"/>
    <x v="308"/>
    <x v="10"/>
    <x v="385"/>
    <x v="2"/>
    <x v="0"/>
    <x v="1"/>
    <x v="4356"/>
    <x v="5"/>
    <x v="4"/>
    <x v="5196"/>
  </r>
  <r>
    <x v="1"/>
    <x v="2"/>
    <x v="0"/>
    <x v="308"/>
    <x v="10"/>
    <x v="385"/>
    <x v="2"/>
    <x v="1"/>
    <x v="10"/>
    <x v="1121"/>
    <x v="1"/>
    <x v="2"/>
    <x v="4546"/>
  </r>
  <r>
    <x v="2"/>
    <x v="2"/>
    <x v="0"/>
    <x v="69"/>
    <x v="11"/>
    <x v="87"/>
    <x v="2"/>
    <x v="0"/>
    <x v="1"/>
    <x v="4357"/>
    <x v="5"/>
    <x v="0"/>
    <x v="5197"/>
  </r>
  <r>
    <x v="0"/>
    <x v="0"/>
    <x v="0"/>
    <x v="20"/>
    <x v="15"/>
    <x v="45"/>
    <x v="3"/>
    <x v="0"/>
    <x v="1"/>
    <x v="4358"/>
    <x v="4"/>
    <x v="9"/>
    <x v="5198"/>
  </r>
  <r>
    <x v="0"/>
    <x v="2"/>
    <x v="0"/>
    <x v="1"/>
    <x v="1"/>
    <x v="1"/>
    <x v="1"/>
    <x v="1"/>
    <x v="10"/>
    <x v="518"/>
    <x v="0"/>
    <x v="0"/>
    <x v="534"/>
  </r>
  <r>
    <x v="0"/>
    <x v="2"/>
    <x v="0"/>
    <x v="1"/>
    <x v="1"/>
    <x v="1"/>
    <x v="1"/>
    <x v="1"/>
    <x v="4"/>
    <x v="1222"/>
    <x v="2"/>
    <x v="0"/>
    <x v="1272"/>
  </r>
  <r>
    <x v="0"/>
    <x v="2"/>
    <x v="0"/>
    <x v="22"/>
    <x v="10"/>
    <x v="155"/>
    <x v="2"/>
    <x v="2"/>
    <x v="11"/>
    <x v="1864"/>
    <x v="4"/>
    <x v="2"/>
    <x v="5199"/>
  </r>
  <r>
    <x v="0"/>
    <x v="2"/>
    <x v="0"/>
    <x v="22"/>
    <x v="10"/>
    <x v="155"/>
    <x v="2"/>
    <x v="1"/>
    <x v="4"/>
    <x v="4359"/>
    <x v="1"/>
    <x v="2"/>
    <x v="5200"/>
  </r>
  <r>
    <x v="0"/>
    <x v="2"/>
    <x v="0"/>
    <x v="22"/>
    <x v="10"/>
    <x v="155"/>
    <x v="2"/>
    <x v="1"/>
    <x v="10"/>
    <x v="4360"/>
    <x v="7"/>
    <x v="2"/>
    <x v="5201"/>
  </r>
  <r>
    <x v="0"/>
    <x v="2"/>
    <x v="0"/>
    <x v="22"/>
    <x v="10"/>
    <x v="155"/>
    <x v="2"/>
    <x v="1"/>
    <x v="8"/>
    <x v="4361"/>
    <x v="7"/>
    <x v="3"/>
    <x v="5202"/>
  </r>
  <r>
    <x v="0"/>
    <x v="2"/>
    <x v="0"/>
    <x v="22"/>
    <x v="10"/>
    <x v="155"/>
    <x v="2"/>
    <x v="1"/>
    <x v="2"/>
    <x v="4362"/>
    <x v="7"/>
    <x v="2"/>
    <x v="5203"/>
  </r>
  <r>
    <x v="1"/>
    <x v="1"/>
    <x v="0"/>
    <x v="198"/>
    <x v="15"/>
    <x v="249"/>
    <x v="3"/>
    <x v="0"/>
    <x v="1"/>
    <x v="4363"/>
    <x v="6"/>
    <x v="9"/>
    <x v="5204"/>
  </r>
  <r>
    <x v="1"/>
    <x v="1"/>
    <x v="0"/>
    <x v="43"/>
    <x v="1"/>
    <x v="52"/>
    <x v="1"/>
    <x v="1"/>
    <x v="12"/>
    <x v="4364"/>
    <x v="2"/>
    <x v="0"/>
    <x v="5205"/>
  </r>
  <r>
    <x v="1"/>
    <x v="1"/>
    <x v="0"/>
    <x v="43"/>
    <x v="1"/>
    <x v="52"/>
    <x v="1"/>
    <x v="1"/>
    <x v="2"/>
    <x v="974"/>
    <x v="7"/>
    <x v="0"/>
    <x v="1016"/>
  </r>
  <r>
    <x v="2"/>
    <x v="1"/>
    <x v="0"/>
    <x v="81"/>
    <x v="5"/>
    <x v="174"/>
    <x v="2"/>
    <x v="1"/>
    <x v="9"/>
    <x v="4365"/>
    <x v="2"/>
    <x v="3"/>
    <x v="5206"/>
  </r>
  <r>
    <x v="1"/>
    <x v="0"/>
    <x v="0"/>
    <x v="104"/>
    <x v="31"/>
    <x v="128"/>
    <x v="3"/>
    <x v="1"/>
    <x v="8"/>
    <x v="4366"/>
    <x v="1"/>
    <x v="0"/>
    <x v="5207"/>
  </r>
  <r>
    <x v="1"/>
    <x v="0"/>
    <x v="0"/>
    <x v="104"/>
    <x v="31"/>
    <x v="128"/>
    <x v="3"/>
    <x v="0"/>
    <x v="3"/>
    <x v="4367"/>
    <x v="0"/>
    <x v="4"/>
    <x v="5208"/>
  </r>
  <r>
    <x v="1"/>
    <x v="0"/>
    <x v="0"/>
    <x v="104"/>
    <x v="31"/>
    <x v="128"/>
    <x v="3"/>
    <x v="1"/>
    <x v="6"/>
    <x v="874"/>
    <x v="1"/>
    <x v="0"/>
    <x v="1028"/>
  </r>
  <r>
    <x v="1"/>
    <x v="0"/>
    <x v="0"/>
    <x v="104"/>
    <x v="31"/>
    <x v="128"/>
    <x v="3"/>
    <x v="0"/>
    <x v="1"/>
    <x v="1711"/>
    <x v="4"/>
    <x v="0"/>
    <x v="1824"/>
  </r>
  <r>
    <x v="0"/>
    <x v="0"/>
    <x v="0"/>
    <x v="435"/>
    <x v="5"/>
    <x v="525"/>
    <x v="2"/>
    <x v="1"/>
    <x v="8"/>
    <x v="124"/>
    <x v="4"/>
    <x v="3"/>
    <x v="5209"/>
  </r>
  <r>
    <x v="0"/>
    <x v="0"/>
    <x v="0"/>
    <x v="435"/>
    <x v="5"/>
    <x v="525"/>
    <x v="2"/>
    <x v="1"/>
    <x v="6"/>
    <x v="4368"/>
    <x v="2"/>
    <x v="2"/>
    <x v="5210"/>
  </r>
  <r>
    <x v="1"/>
    <x v="0"/>
    <x v="0"/>
    <x v="12"/>
    <x v="5"/>
    <x v="14"/>
    <x v="2"/>
    <x v="1"/>
    <x v="6"/>
    <x v="638"/>
    <x v="0"/>
    <x v="2"/>
    <x v="5211"/>
  </r>
  <r>
    <x v="1"/>
    <x v="0"/>
    <x v="0"/>
    <x v="12"/>
    <x v="5"/>
    <x v="14"/>
    <x v="2"/>
    <x v="0"/>
    <x v="1"/>
    <x v="2555"/>
    <x v="1"/>
    <x v="4"/>
    <x v="2830"/>
  </r>
  <r>
    <x v="1"/>
    <x v="0"/>
    <x v="0"/>
    <x v="12"/>
    <x v="5"/>
    <x v="14"/>
    <x v="2"/>
    <x v="1"/>
    <x v="12"/>
    <x v="836"/>
    <x v="1"/>
    <x v="2"/>
    <x v="871"/>
  </r>
  <r>
    <x v="1"/>
    <x v="0"/>
    <x v="0"/>
    <x v="12"/>
    <x v="5"/>
    <x v="14"/>
    <x v="2"/>
    <x v="2"/>
    <x v="11"/>
    <x v="2609"/>
    <x v="1"/>
    <x v="2"/>
    <x v="2897"/>
  </r>
  <r>
    <x v="1"/>
    <x v="0"/>
    <x v="0"/>
    <x v="4"/>
    <x v="4"/>
    <x v="59"/>
    <x v="1"/>
    <x v="1"/>
    <x v="10"/>
    <x v="489"/>
    <x v="0"/>
    <x v="0"/>
    <x v="1452"/>
  </r>
  <r>
    <x v="1"/>
    <x v="1"/>
    <x v="0"/>
    <x v="135"/>
    <x v="30"/>
    <x v="170"/>
    <x v="3"/>
    <x v="1"/>
    <x v="4"/>
    <x v="1601"/>
    <x v="4"/>
    <x v="0"/>
    <x v="1703"/>
  </r>
  <r>
    <x v="1"/>
    <x v="1"/>
    <x v="0"/>
    <x v="135"/>
    <x v="30"/>
    <x v="170"/>
    <x v="3"/>
    <x v="2"/>
    <x v="15"/>
    <x v="4369"/>
    <x v="8"/>
    <x v="0"/>
    <x v="5212"/>
  </r>
  <r>
    <x v="1"/>
    <x v="0"/>
    <x v="0"/>
    <x v="1"/>
    <x v="1"/>
    <x v="141"/>
    <x v="1"/>
    <x v="2"/>
    <x v="11"/>
    <x v="4370"/>
    <x v="8"/>
    <x v="0"/>
    <x v="5213"/>
  </r>
  <r>
    <x v="1"/>
    <x v="0"/>
    <x v="0"/>
    <x v="1"/>
    <x v="1"/>
    <x v="141"/>
    <x v="1"/>
    <x v="0"/>
    <x v="1"/>
    <x v="2932"/>
    <x v="1"/>
    <x v="2"/>
    <x v="4262"/>
  </r>
  <r>
    <x v="0"/>
    <x v="0"/>
    <x v="0"/>
    <x v="81"/>
    <x v="17"/>
    <x v="101"/>
    <x v="0"/>
    <x v="2"/>
    <x v="7"/>
    <x v="2093"/>
    <x v="5"/>
    <x v="0"/>
    <x v="5214"/>
  </r>
  <r>
    <x v="1"/>
    <x v="0"/>
    <x v="0"/>
    <x v="4"/>
    <x v="4"/>
    <x v="5"/>
    <x v="1"/>
    <x v="2"/>
    <x v="7"/>
    <x v="4371"/>
    <x v="3"/>
    <x v="2"/>
    <x v="5215"/>
  </r>
  <r>
    <x v="3"/>
    <x v="0"/>
    <x v="0"/>
    <x v="4"/>
    <x v="4"/>
    <x v="59"/>
    <x v="1"/>
    <x v="1"/>
    <x v="10"/>
    <x v="3763"/>
    <x v="7"/>
    <x v="0"/>
    <x v="5030"/>
  </r>
  <r>
    <x v="3"/>
    <x v="0"/>
    <x v="0"/>
    <x v="4"/>
    <x v="4"/>
    <x v="59"/>
    <x v="1"/>
    <x v="1"/>
    <x v="6"/>
    <x v="480"/>
    <x v="1"/>
    <x v="0"/>
    <x v="5216"/>
  </r>
  <r>
    <x v="3"/>
    <x v="0"/>
    <x v="0"/>
    <x v="4"/>
    <x v="4"/>
    <x v="59"/>
    <x v="1"/>
    <x v="0"/>
    <x v="5"/>
    <x v="3033"/>
    <x v="1"/>
    <x v="0"/>
    <x v="5217"/>
  </r>
  <r>
    <x v="1"/>
    <x v="1"/>
    <x v="0"/>
    <x v="156"/>
    <x v="4"/>
    <x v="199"/>
    <x v="1"/>
    <x v="2"/>
    <x v="11"/>
    <x v="686"/>
    <x v="1"/>
    <x v="0"/>
    <x v="703"/>
  </r>
  <r>
    <x v="1"/>
    <x v="0"/>
    <x v="0"/>
    <x v="127"/>
    <x v="17"/>
    <x v="269"/>
    <x v="0"/>
    <x v="1"/>
    <x v="6"/>
    <x v="3033"/>
    <x v="5"/>
    <x v="0"/>
    <x v="5218"/>
  </r>
  <r>
    <x v="1"/>
    <x v="0"/>
    <x v="0"/>
    <x v="127"/>
    <x v="17"/>
    <x v="269"/>
    <x v="0"/>
    <x v="2"/>
    <x v="7"/>
    <x v="1071"/>
    <x v="4"/>
    <x v="0"/>
    <x v="5219"/>
  </r>
  <r>
    <x v="1"/>
    <x v="0"/>
    <x v="0"/>
    <x v="127"/>
    <x v="17"/>
    <x v="269"/>
    <x v="0"/>
    <x v="0"/>
    <x v="5"/>
    <x v="3355"/>
    <x v="2"/>
    <x v="0"/>
    <x v="5220"/>
  </r>
  <r>
    <x v="1"/>
    <x v="0"/>
    <x v="0"/>
    <x v="127"/>
    <x v="17"/>
    <x v="269"/>
    <x v="0"/>
    <x v="1"/>
    <x v="6"/>
    <x v="1195"/>
    <x v="5"/>
    <x v="0"/>
    <x v="1243"/>
  </r>
  <r>
    <x v="1"/>
    <x v="0"/>
    <x v="0"/>
    <x v="127"/>
    <x v="17"/>
    <x v="269"/>
    <x v="0"/>
    <x v="0"/>
    <x v="0"/>
    <x v="3271"/>
    <x v="1"/>
    <x v="0"/>
    <x v="5221"/>
  </r>
  <r>
    <x v="1"/>
    <x v="0"/>
    <x v="0"/>
    <x v="127"/>
    <x v="17"/>
    <x v="269"/>
    <x v="0"/>
    <x v="1"/>
    <x v="8"/>
    <x v="1801"/>
    <x v="1"/>
    <x v="0"/>
    <x v="5222"/>
  </r>
  <r>
    <x v="1"/>
    <x v="0"/>
    <x v="0"/>
    <x v="127"/>
    <x v="17"/>
    <x v="269"/>
    <x v="0"/>
    <x v="1"/>
    <x v="14"/>
    <x v="4372"/>
    <x v="0"/>
    <x v="0"/>
    <x v="5223"/>
  </r>
  <r>
    <x v="2"/>
    <x v="0"/>
    <x v="0"/>
    <x v="478"/>
    <x v="2"/>
    <x v="571"/>
    <x v="0"/>
    <x v="1"/>
    <x v="2"/>
    <x v="4373"/>
    <x v="1"/>
    <x v="2"/>
    <x v="5224"/>
  </r>
  <r>
    <x v="1"/>
    <x v="1"/>
    <x v="0"/>
    <x v="8"/>
    <x v="1"/>
    <x v="94"/>
    <x v="1"/>
    <x v="1"/>
    <x v="6"/>
    <x v="1610"/>
    <x v="1"/>
    <x v="0"/>
    <x v="5225"/>
  </r>
  <r>
    <x v="1"/>
    <x v="1"/>
    <x v="0"/>
    <x v="8"/>
    <x v="1"/>
    <x v="94"/>
    <x v="1"/>
    <x v="2"/>
    <x v="7"/>
    <x v="4374"/>
    <x v="2"/>
    <x v="2"/>
    <x v="5226"/>
  </r>
  <r>
    <x v="0"/>
    <x v="0"/>
    <x v="0"/>
    <x v="20"/>
    <x v="15"/>
    <x v="23"/>
    <x v="3"/>
    <x v="1"/>
    <x v="8"/>
    <x v="2939"/>
    <x v="0"/>
    <x v="2"/>
    <x v="3636"/>
  </r>
  <r>
    <x v="1"/>
    <x v="1"/>
    <x v="0"/>
    <x v="245"/>
    <x v="14"/>
    <x v="303"/>
    <x v="2"/>
    <x v="1"/>
    <x v="6"/>
    <x v="4375"/>
    <x v="3"/>
    <x v="0"/>
    <x v="5227"/>
  </r>
  <r>
    <x v="2"/>
    <x v="1"/>
    <x v="0"/>
    <x v="38"/>
    <x v="24"/>
    <x v="47"/>
    <x v="3"/>
    <x v="1"/>
    <x v="8"/>
    <x v="2660"/>
    <x v="2"/>
    <x v="6"/>
    <x v="5228"/>
  </r>
  <r>
    <x v="2"/>
    <x v="1"/>
    <x v="0"/>
    <x v="38"/>
    <x v="24"/>
    <x v="47"/>
    <x v="3"/>
    <x v="1"/>
    <x v="10"/>
    <x v="752"/>
    <x v="7"/>
    <x v="2"/>
    <x v="779"/>
  </r>
  <r>
    <x v="1"/>
    <x v="0"/>
    <x v="0"/>
    <x v="108"/>
    <x v="2"/>
    <x v="133"/>
    <x v="0"/>
    <x v="1"/>
    <x v="8"/>
    <x v="4376"/>
    <x v="7"/>
    <x v="6"/>
    <x v="5229"/>
  </r>
  <r>
    <x v="1"/>
    <x v="0"/>
    <x v="0"/>
    <x v="108"/>
    <x v="2"/>
    <x v="133"/>
    <x v="0"/>
    <x v="1"/>
    <x v="10"/>
    <x v="4377"/>
    <x v="0"/>
    <x v="2"/>
    <x v="5230"/>
  </r>
  <r>
    <x v="1"/>
    <x v="1"/>
    <x v="0"/>
    <x v="183"/>
    <x v="39"/>
    <x v="234"/>
    <x v="3"/>
    <x v="0"/>
    <x v="5"/>
    <x v="3224"/>
    <x v="1"/>
    <x v="0"/>
    <x v="5231"/>
  </r>
  <r>
    <x v="1"/>
    <x v="1"/>
    <x v="0"/>
    <x v="183"/>
    <x v="39"/>
    <x v="234"/>
    <x v="3"/>
    <x v="1"/>
    <x v="10"/>
    <x v="674"/>
    <x v="1"/>
    <x v="0"/>
    <x v="690"/>
  </r>
  <r>
    <x v="1"/>
    <x v="1"/>
    <x v="0"/>
    <x v="183"/>
    <x v="39"/>
    <x v="234"/>
    <x v="3"/>
    <x v="0"/>
    <x v="1"/>
    <x v="4378"/>
    <x v="8"/>
    <x v="0"/>
    <x v="5232"/>
  </r>
  <r>
    <x v="1"/>
    <x v="1"/>
    <x v="0"/>
    <x v="183"/>
    <x v="39"/>
    <x v="234"/>
    <x v="3"/>
    <x v="1"/>
    <x v="2"/>
    <x v="1189"/>
    <x v="5"/>
    <x v="0"/>
    <x v="5233"/>
  </r>
  <r>
    <x v="2"/>
    <x v="0"/>
    <x v="0"/>
    <x v="479"/>
    <x v="22"/>
    <x v="572"/>
    <x v="1"/>
    <x v="1"/>
    <x v="4"/>
    <x v="1741"/>
    <x v="1"/>
    <x v="2"/>
    <x v="5234"/>
  </r>
  <r>
    <x v="1"/>
    <x v="0"/>
    <x v="0"/>
    <x v="157"/>
    <x v="1"/>
    <x v="200"/>
    <x v="1"/>
    <x v="1"/>
    <x v="13"/>
    <x v="3949"/>
    <x v="1"/>
    <x v="0"/>
    <x v="232"/>
  </r>
  <r>
    <x v="1"/>
    <x v="0"/>
    <x v="0"/>
    <x v="157"/>
    <x v="1"/>
    <x v="200"/>
    <x v="1"/>
    <x v="1"/>
    <x v="10"/>
    <x v="1544"/>
    <x v="3"/>
    <x v="0"/>
    <x v="1637"/>
  </r>
  <r>
    <x v="1"/>
    <x v="0"/>
    <x v="0"/>
    <x v="157"/>
    <x v="1"/>
    <x v="200"/>
    <x v="1"/>
    <x v="2"/>
    <x v="7"/>
    <x v="1972"/>
    <x v="4"/>
    <x v="2"/>
    <x v="5235"/>
  </r>
  <r>
    <x v="1"/>
    <x v="0"/>
    <x v="0"/>
    <x v="157"/>
    <x v="1"/>
    <x v="200"/>
    <x v="1"/>
    <x v="0"/>
    <x v="1"/>
    <x v="4379"/>
    <x v="5"/>
    <x v="2"/>
    <x v="5236"/>
  </r>
  <r>
    <x v="1"/>
    <x v="0"/>
    <x v="0"/>
    <x v="157"/>
    <x v="1"/>
    <x v="200"/>
    <x v="1"/>
    <x v="2"/>
    <x v="15"/>
    <x v="4380"/>
    <x v="1"/>
    <x v="2"/>
    <x v="5237"/>
  </r>
  <r>
    <x v="3"/>
    <x v="1"/>
    <x v="0"/>
    <x v="183"/>
    <x v="39"/>
    <x v="234"/>
    <x v="3"/>
    <x v="1"/>
    <x v="4"/>
    <x v="4381"/>
    <x v="5"/>
    <x v="0"/>
    <x v="5238"/>
  </r>
  <r>
    <x v="2"/>
    <x v="1"/>
    <x v="0"/>
    <x v="1"/>
    <x v="1"/>
    <x v="13"/>
    <x v="1"/>
    <x v="1"/>
    <x v="8"/>
    <x v="1739"/>
    <x v="1"/>
    <x v="2"/>
    <x v="1860"/>
  </r>
  <r>
    <x v="1"/>
    <x v="0"/>
    <x v="0"/>
    <x v="103"/>
    <x v="0"/>
    <x v="175"/>
    <x v="0"/>
    <x v="0"/>
    <x v="1"/>
    <x v="2771"/>
    <x v="0"/>
    <x v="0"/>
    <x v="5239"/>
  </r>
  <r>
    <x v="1"/>
    <x v="0"/>
    <x v="0"/>
    <x v="103"/>
    <x v="0"/>
    <x v="175"/>
    <x v="0"/>
    <x v="1"/>
    <x v="8"/>
    <x v="3895"/>
    <x v="1"/>
    <x v="0"/>
    <x v="5240"/>
  </r>
  <r>
    <x v="1"/>
    <x v="0"/>
    <x v="0"/>
    <x v="103"/>
    <x v="0"/>
    <x v="175"/>
    <x v="0"/>
    <x v="2"/>
    <x v="7"/>
    <x v="4382"/>
    <x v="2"/>
    <x v="0"/>
    <x v="5241"/>
  </r>
  <r>
    <x v="1"/>
    <x v="0"/>
    <x v="0"/>
    <x v="103"/>
    <x v="0"/>
    <x v="175"/>
    <x v="0"/>
    <x v="0"/>
    <x v="5"/>
    <x v="660"/>
    <x v="1"/>
    <x v="0"/>
    <x v="675"/>
  </r>
  <r>
    <x v="2"/>
    <x v="0"/>
    <x v="0"/>
    <x v="1"/>
    <x v="1"/>
    <x v="62"/>
    <x v="1"/>
    <x v="0"/>
    <x v="0"/>
    <x v="4025"/>
    <x v="0"/>
    <x v="11"/>
    <x v="4740"/>
  </r>
  <r>
    <x v="2"/>
    <x v="0"/>
    <x v="0"/>
    <x v="1"/>
    <x v="1"/>
    <x v="62"/>
    <x v="1"/>
    <x v="1"/>
    <x v="2"/>
    <x v="3795"/>
    <x v="5"/>
    <x v="0"/>
    <x v="4420"/>
  </r>
  <r>
    <x v="2"/>
    <x v="0"/>
    <x v="0"/>
    <x v="1"/>
    <x v="1"/>
    <x v="62"/>
    <x v="1"/>
    <x v="1"/>
    <x v="10"/>
    <x v="1523"/>
    <x v="4"/>
    <x v="0"/>
    <x v="1614"/>
  </r>
  <r>
    <x v="0"/>
    <x v="1"/>
    <x v="0"/>
    <x v="24"/>
    <x v="25"/>
    <x v="333"/>
    <x v="2"/>
    <x v="1"/>
    <x v="10"/>
    <x v="56"/>
    <x v="2"/>
    <x v="0"/>
    <x v="56"/>
  </r>
  <r>
    <x v="0"/>
    <x v="1"/>
    <x v="0"/>
    <x v="24"/>
    <x v="25"/>
    <x v="333"/>
    <x v="2"/>
    <x v="1"/>
    <x v="6"/>
    <x v="4383"/>
    <x v="5"/>
    <x v="0"/>
    <x v="5242"/>
  </r>
  <r>
    <x v="0"/>
    <x v="1"/>
    <x v="0"/>
    <x v="24"/>
    <x v="25"/>
    <x v="333"/>
    <x v="2"/>
    <x v="1"/>
    <x v="14"/>
    <x v="2576"/>
    <x v="2"/>
    <x v="0"/>
    <x v="2857"/>
  </r>
  <r>
    <x v="0"/>
    <x v="1"/>
    <x v="0"/>
    <x v="24"/>
    <x v="25"/>
    <x v="333"/>
    <x v="2"/>
    <x v="0"/>
    <x v="0"/>
    <x v="3609"/>
    <x v="1"/>
    <x v="0"/>
    <x v="5243"/>
  </r>
  <r>
    <x v="2"/>
    <x v="1"/>
    <x v="0"/>
    <x v="8"/>
    <x v="1"/>
    <x v="9"/>
    <x v="1"/>
    <x v="0"/>
    <x v="5"/>
    <x v="3623"/>
    <x v="5"/>
    <x v="0"/>
    <x v="5244"/>
  </r>
  <r>
    <x v="2"/>
    <x v="1"/>
    <x v="0"/>
    <x v="8"/>
    <x v="1"/>
    <x v="9"/>
    <x v="1"/>
    <x v="1"/>
    <x v="2"/>
    <x v="2003"/>
    <x v="8"/>
    <x v="0"/>
    <x v="2163"/>
  </r>
  <r>
    <x v="1"/>
    <x v="0"/>
    <x v="0"/>
    <x v="480"/>
    <x v="5"/>
    <x v="573"/>
    <x v="2"/>
    <x v="0"/>
    <x v="3"/>
    <x v="4384"/>
    <x v="7"/>
    <x v="4"/>
    <x v="5245"/>
  </r>
  <r>
    <x v="1"/>
    <x v="0"/>
    <x v="0"/>
    <x v="480"/>
    <x v="5"/>
    <x v="573"/>
    <x v="2"/>
    <x v="0"/>
    <x v="1"/>
    <x v="4385"/>
    <x v="4"/>
    <x v="4"/>
    <x v="5246"/>
  </r>
  <r>
    <x v="1"/>
    <x v="0"/>
    <x v="0"/>
    <x v="20"/>
    <x v="15"/>
    <x v="23"/>
    <x v="3"/>
    <x v="2"/>
    <x v="15"/>
    <x v="4386"/>
    <x v="4"/>
    <x v="0"/>
    <x v="5247"/>
  </r>
  <r>
    <x v="1"/>
    <x v="0"/>
    <x v="0"/>
    <x v="234"/>
    <x v="4"/>
    <x v="291"/>
    <x v="1"/>
    <x v="1"/>
    <x v="10"/>
    <x v="91"/>
    <x v="0"/>
    <x v="0"/>
    <x v="91"/>
  </r>
  <r>
    <x v="0"/>
    <x v="0"/>
    <x v="0"/>
    <x v="20"/>
    <x v="15"/>
    <x v="23"/>
    <x v="3"/>
    <x v="2"/>
    <x v="7"/>
    <x v="4331"/>
    <x v="9"/>
    <x v="0"/>
    <x v="5248"/>
  </r>
  <r>
    <x v="1"/>
    <x v="2"/>
    <x v="0"/>
    <x v="481"/>
    <x v="3"/>
    <x v="574"/>
    <x v="0"/>
    <x v="1"/>
    <x v="8"/>
    <x v="1552"/>
    <x v="2"/>
    <x v="6"/>
    <x v="5249"/>
  </r>
  <r>
    <x v="1"/>
    <x v="0"/>
    <x v="0"/>
    <x v="4"/>
    <x v="4"/>
    <x v="60"/>
    <x v="1"/>
    <x v="0"/>
    <x v="1"/>
    <x v="324"/>
    <x v="1"/>
    <x v="2"/>
    <x v="5250"/>
  </r>
  <r>
    <x v="1"/>
    <x v="0"/>
    <x v="0"/>
    <x v="4"/>
    <x v="4"/>
    <x v="60"/>
    <x v="1"/>
    <x v="0"/>
    <x v="3"/>
    <x v="4387"/>
    <x v="2"/>
    <x v="0"/>
    <x v="5251"/>
  </r>
  <r>
    <x v="0"/>
    <x v="2"/>
    <x v="0"/>
    <x v="24"/>
    <x v="25"/>
    <x v="333"/>
    <x v="2"/>
    <x v="1"/>
    <x v="9"/>
    <x v="4388"/>
    <x v="7"/>
    <x v="0"/>
    <x v="5252"/>
  </r>
  <r>
    <x v="3"/>
    <x v="0"/>
    <x v="0"/>
    <x v="8"/>
    <x v="1"/>
    <x v="9"/>
    <x v="1"/>
    <x v="2"/>
    <x v="11"/>
    <x v="4389"/>
    <x v="7"/>
    <x v="0"/>
    <x v="5253"/>
  </r>
  <r>
    <x v="3"/>
    <x v="0"/>
    <x v="0"/>
    <x v="35"/>
    <x v="3"/>
    <x v="43"/>
    <x v="0"/>
    <x v="1"/>
    <x v="8"/>
    <x v="4390"/>
    <x v="10"/>
    <x v="6"/>
    <x v="5254"/>
  </r>
  <r>
    <x v="3"/>
    <x v="0"/>
    <x v="0"/>
    <x v="35"/>
    <x v="3"/>
    <x v="43"/>
    <x v="0"/>
    <x v="2"/>
    <x v="7"/>
    <x v="2483"/>
    <x v="4"/>
    <x v="2"/>
    <x v="2737"/>
  </r>
  <r>
    <x v="3"/>
    <x v="0"/>
    <x v="0"/>
    <x v="35"/>
    <x v="3"/>
    <x v="43"/>
    <x v="0"/>
    <x v="1"/>
    <x v="2"/>
    <x v="1164"/>
    <x v="2"/>
    <x v="2"/>
    <x v="5255"/>
  </r>
  <r>
    <x v="0"/>
    <x v="0"/>
    <x v="0"/>
    <x v="20"/>
    <x v="15"/>
    <x v="164"/>
    <x v="3"/>
    <x v="1"/>
    <x v="6"/>
    <x v="4391"/>
    <x v="1"/>
    <x v="0"/>
    <x v="5256"/>
  </r>
  <r>
    <x v="0"/>
    <x v="0"/>
    <x v="0"/>
    <x v="20"/>
    <x v="15"/>
    <x v="164"/>
    <x v="3"/>
    <x v="1"/>
    <x v="8"/>
    <x v="584"/>
    <x v="5"/>
    <x v="2"/>
    <x v="5257"/>
  </r>
  <r>
    <x v="0"/>
    <x v="1"/>
    <x v="0"/>
    <x v="160"/>
    <x v="24"/>
    <x v="203"/>
    <x v="3"/>
    <x v="0"/>
    <x v="3"/>
    <x v="2702"/>
    <x v="8"/>
    <x v="10"/>
    <x v="5258"/>
  </r>
  <r>
    <x v="1"/>
    <x v="0"/>
    <x v="0"/>
    <x v="245"/>
    <x v="14"/>
    <x v="303"/>
    <x v="2"/>
    <x v="1"/>
    <x v="8"/>
    <x v="4392"/>
    <x v="5"/>
    <x v="0"/>
    <x v="5259"/>
  </r>
  <r>
    <x v="1"/>
    <x v="0"/>
    <x v="0"/>
    <x v="245"/>
    <x v="14"/>
    <x v="303"/>
    <x v="2"/>
    <x v="2"/>
    <x v="11"/>
    <x v="4393"/>
    <x v="0"/>
    <x v="0"/>
    <x v="5260"/>
  </r>
  <r>
    <x v="1"/>
    <x v="0"/>
    <x v="0"/>
    <x v="245"/>
    <x v="14"/>
    <x v="303"/>
    <x v="2"/>
    <x v="1"/>
    <x v="2"/>
    <x v="4394"/>
    <x v="6"/>
    <x v="0"/>
    <x v="5261"/>
  </r>
  <r>
    <x v="1"/>
    <x v="0"/>
    <x v="0"/>
    <x v="252"/>
    <x v="21"/>
    <x v="312"/>
    <x v="1"/>
    <x v="2"/>
    <x v="7"/>
    <x v="2269"/>
    <x v="4"/>
    <x v="2"/>
    <x v="2468"/>
  </r>
  <r>
    <x v="1"/>
    <x v="0"/>
    <x v="0"/>
    <x v="252"/>
    <x v="21"/>
    <x v="312"/>
    <x v="1"/>
    <x v="2"/>
    <x v="7"/>
    <x v="4395"/>
    <x v="3"/>
    <x v="2"/>
    <x v="5262"/>
  </r>
  <r>
    <x v="1"/>
    <x v="0"/>
    <x v="0"/>
    <x v="252"/>
    <x v="21"/>
    <x v="312"/>
    <x v="1"/>
    <x v="1"/>
    <x v="9"/>
    <x v="4396"/>
    <x v="4"/>
    <x v="2"/>
    <x v="5263"/>
  </r>
  <r>
    <x v="1"/>
    <x v="2"/>
    <x v="0"/>
    <x v="24"/>
    <x v="21"/>
    <x v="329"/>
    <x v="1"/>
    <x v="0"/>
    <x v="3"/>
    <x v="4397"/>
    <x v="1"/>
    <x v="5"/>
    <x v="5264"/>
  </r>
  <r>
    <x v="1"/>
    <x v="2"/>
    <x v="0"/>
    <x v="24"/>
    <x v="21"/>
    <x v="329"/>
    <x v="1"/>
    <x v="1"/>
    <x v="9"/>
    <x v="2734"/>
    <x v="0"/>
    <x v="2"/>
    <x v="4705"/>
  </r>
  <r>
    <x v="2"/>
    <x v="1"/>
    <x v="0"/>
    <x v="81"/>
    <x v="5"/>
    <x v="174"/>
    <x v="2"/>
    <x v="1"/>
    <x v="8"/>
    <x v="507"/>
    <x v="3"/>
    <x v="3"/>
    <x v="523"/>
  </r>
  <r>
    <x v="2"/>
    <x v="1"/>
    <x v="0"/>
    <x v="81"/>
    <x v="5"/>
    <x v="174"/>
    <x v="2"/>
    <x v="2"/>
    <x v="16"/>
    <x v="4398"/>
    <x v="0"/>
    <x v="2"/>
    <x v="5265"/>
  </r>
  <r>
    <x v="2"/>
    <x v="1"/>
    <x v="0"/>
    <x v="81"/>
    <x v="5"/>
    <x v="174"/>
    <x v="2"/>
    <x v="1"/>
    <x v="13"/>
    <x v="1931"/>
    <x v="2"/>
    <x v="2"/>
    <x v="5266"/>
  </r>
  <r>
    <x v="2"/>
    <x v="1"/>
    <x v="0"/>
    <x v="81"/>
    <x v="5"/>
    <x v="174"/>
    <x v="2"/>
    <x v="0"/>
    <x v="5"/>
    <x v="4399"/>
    <x v="0"/>
    <x v="7"/>
    <x v="5267"/>
  </r>
  <r>
    <x v="2"/>
    <x v="1"/>
    <x v="0"/>
    <x v="81"/>
    <x v="5"/>
    <x v="174"/>
    <x v="2"/>
    <x v="1"/>
    <x v="10"/>
    <x v="557"/>
    <x v="4"/>
    <x v="2"/>
    <x v="570"/>
  </r>
  <r>
    <x v="2"/>
    <x v="1"/>
    <x v="0"/>
    <x v="81"/>
    <x v="5"/>
    <x v="174"/>
    <x v="2"/>
    <x v="0"/>
    <x v="1"/>
    <x v="4400"/>
    <x v="2"/>
    <x v="4"/>
    <x v="5268"/>
  </r>
  <r>
    <x v="1"/>
    <x v="2"/>
    <x v="0"/>
    <x v="23"/>
    <x v="16"/>
    <x v="27"/>
    <x v="1"/>
    <x v="2"/>
    <x v="7"/>
    <x v="3720"/>
    <x v="1"/>
    <x v="2"/>
    <x v="4677"/>
  </r>
  <r>
    <x v="1"/>
    <x v="2"/>
    <x v="0"/>
    <x v="23"/>
    <x v="16"/>
    <x v="27"/>
    <x v="1"/>
    <x v="2"/>
    <x v="11"/>
    <x v="4401"/>
    <x v="7"/>
    <x v="2"/>
    <x v="5269"/>
  </r>
  <r>
    <x v="1"/>
    <x v="2"/>
    <x v="0"/>
    <x v="23"/>
    <x v="16"/>
    <x v="27"/>
    <x v="1"/>
    <x v="1"/>
    <x v="4"/>
    <x v="4194"/>
    <x v="0"/>
    <x v="2"/>
    <x v="4962"/>
  </r>
  <r>
    <x v="1"/>
    <x v="2"/>
    <x v="0"/>
    <x v="23"/>
    <x v="16"/>
    <x v="27"/>
    <x v="1"/>
    <x v="1"/>
    <x v="12"/>
    <x v="2945"/>
    <x v="2"/>
    <x v="2"/>
    <x v="5270"/>
  </r>
  <r>
    <x v="1"/>
    <x v="2"/>
    <x v="0"/>
    <x v="23"/>
    <x v="16"/>
    <x v="27"/>
    <x v="1"/>
    <x v="0"/>
    <x v="5"/>
    <x v="4402"/>
    <x v="0"/>
    <x v="2"/>
    <x v="5271"/>
  </r>
  <r>
    <x v="1"/>
    <x v="2"/>
    <x v="0"/>
    <x v="23"/>
    <x v="16"/>
    <x v="27"/>
    <x v="1"/>
    <x v="0"/>
    <x v="3"/>
    <x v="4403"/>
    <x v="6"/>
    <x v="5"/>
    <x v="5272"/>
  </r>
  <r>
    <x v="0"/>
    <x v="0"/>
    <x v="0"/>
    <x v="104"/>
    <x v="31"/>
    <x v="128"/>
    <x v="3"/>
    <x v="1"/>
    <x v="6"/>
    <x v="4404"/>
    <x v="0"/>
    <x v="0"/>
    <x v="5273"/>
  </r>
  <r>
    <x v="0"/>
    <x v="0"/>
    <x v="0"/>
    <x v="104"/>
    <x v="31"/>
    <x v="128"/>
    <x v="3"/>
    <x v="1"/>
    <x v="9"/>
    <x v="1976"/>
    <x v="0"/>
    <x v="0"/>
    <x v="5274"/>
  </r>
  <r>
    <x v="0"/>
    <x v="0"/>
    <x v="0"/>
    <x v="104"/>
    <x v="31"/>
    <x v="128"/>
    <x v="3"/>
    <x v="1"/>
    <x v="8"/>
    <x v="2456"/>
    <x v="3"/>
    <x v="0"/>
    <x v="5275"/>
  </r>
  <r>
    <x v="1"/>
    <x v="0"/>
    <x v="0"/>
    <x v="173"/>
    <x v="17"/>
    <x v="220"/>
    <x v="0"/>
    <x v="0"/>
    <x v="3"/>
    <x v="4405"/>
    <x v="2"/>
    <x v="0"/>
    <x v="5276"/>
  </r>
  <r>
    <x v="1"/>
    <x v="0"/>
    <x v="0"/>
    <x v="173"/>
    <x v="17"/>
    <x v="220"/>
    <x v="0"/>
    <x v="1"/>
    <x v="12"/>
    <x v="4406"/>
    <x v="3"/>
    <x v="0"/>
    <x v="5277"/>
  </r>
  <r>
    <x v="0"/>
    <x v="0"/>
    <x v="0"/>
    <x v="218"/>
    <x v="5"/>
    <x v="273"/>
    <x v="2"/>
    <x v="1"/>
    <x v="10"/>
    <x v="1523"/>
    <x v="2"/>
    <x v="2"/>
    <x v="5278"/>
  </r>
  <r>
    <x v="0"/>
    <x v="0"/>
    <x v="0"/>
    <x v="219"/>
    <x v="30"/>
    <x v="274"/>
    <x v="3"/>
    <x v="0"/>
    <x v="5"/>
    <x v="4407"/>
    <x v="2"/>
    <x v="0"/>
    <x v="5279"/>
  </r>
  <r>
    <x v="0"/>
    <x v="0"/>
    <x v="0"/>
    <x v="219"/>
    <x v="30"/>
    <x v="274"/>
    <x v="3"/>
    <x v="1"/>
    <x v="2"/>
    <x v="51"/>
    <x v="0"/>
    <x v="0"/>
    <x v="51"/>
  </r>
  <r>
    <x v="0"/>
    <x v="0"/>
    <x v="0"/>
    <x v="219"/>
    <x v="30"/>
    <x v="274"/>
    <x v="3"/>
    <x v="1"/>
    <x v="14"/>
    <x v="4408"/>
    <x v="0"/>
    <x v="0"/>
    <x v="5280"/>
  </r>
  <r>
    <x v="0"/>
    <x v="0"/>
    <x v="0"/>
    <x v="219"/>
    <x v="30"/>
    <x v="274"/>
    <x v="3"/>
    <x v="2"/>
    <x v="11"/>
    <x v="4409"/>
    <x v="2"/>
    <x v="0"/>
    <x v="5281"/>
  </r>
  <r>
    <x v="1"/>
    <x v="2"/>
    <x v="0"/>
    <x v="38"/>
    <x v="32"/>
    <x v="112"/>
    <x v="0"/>
    <x v="1"/>
    <x v="8"/>
    <x v="3445"/>
    <x v="0"/>
    <x v="0"/>
    <x v="3951"/>
  </r>
  <r>
    <x v="0"/>
    <x v="1"/>
    <x v="0"/>
    <x v="1"/>
    <x v="1"/>
    <x v="3"/>
    <x v="1"/>
    <x v="1"/>
    <x v="8"/>
    <x v="1967"/>
    <x v="0"/>
    <x v="2"/>
    <x v="669"/>
  </r>
  <r>
    <x v="1"/>
    <x v="1"/>
    <x v="0"/>
    <x v="70"/>
    <x v="1"/>
    <x v="142"/>
    <x v="1"/>
    <x v="1"/>
    <x v="6"/>
    <x v="4410"/>
    <x v="3"/>
    <x v="0"/>
    <x v="5282"/>
  </r>
  <r>
    <x v="1"/>
    <x v="2"/>
    <x v="0"/>
    <x v="262"/>
    <x v="17"/>
    <x v="325"/>
    <x v="0"/>
    <x v="0"/>
    <x v="5"/>
    <x v="4411"/>
    <x v="4"/>
    <x v="0"/>
    <x v="615"/>
  </r>
  <r>
    <x v="0"/>
    <x v="0"/>
    <x v="0"/>
    <x v="104"/>
    <x v="14"/>
    <x v="451"/>
    <x v="2"/>
    <x v="1"/>
    <x v="6"/>
    <x v="267"/>
    <x v="5"/>
    <x v="0"/>
    <x v="1183"/>
  </r>
  <r>
    <x v="0"/>
    <x v="0"/>
    <x v="0"/>
    <x v="104"/>
    <x v="14"/>
    <x v="451"/>
    <x v="2"/>
    <x v="2"/>
    <x v="15"/>
    <x v="4412"/>
    <x v="0"/>
    <x v="0"/>
    <x v="5283"/>
  </r>
  <r>
    <x v="0"/>
    <x v="0"/>
    <x v="0"/>
    <x v="104"/>
    <x v="14"/>
    <x v="451"/>
    <x v="2"/>
    <x v="1"/>
    <x v="9"/>
    <x v="4413"/>
    <x v="2"/>
    <x v="0"/>
    <x v="5284"/>
  </r>
  <r>
    <x v="0"/>
    <x v="0"/>
    <x v="0"/>
    <x v="104"/>
    <x v="14"/>
    <x v="451"/>
    <x v="2"/>
    <x v="2"/>
    <x v="11"/>
    <x v="4414"/>
    <x v="1"/>
    <x v="0"/>
    <x v="5285"/>
  </r>
  <r>
    <x v="1"/>
    <x v="2"/>
    <x v="0"/>
    <x v="42"/>
    <x v="16"/>
    <x v="51"/>
    <x v="1"/>
    <x v="0"/>
    <x v="5"/>
    <x v="4415"/>
    <x v="3"/>
    <x v="2"/>
    <x v="5286"/>
  </r>
  <r>
    <x v="0"/>
    <x v="0"/>
    <x v="0"/>
    <x v="255"/>
    <x v="29"/>
    <x v="315"/>
    <x v="3"/>
    <x v="1"/>
    <x v="4"/>
    <x v="2868"/>
    <x v="7"/>
    <x v="0"/>
    <x v="5287"/>
  </r>
  <r>
    <x v="0"/>
    <x v="0"/>
    <x v="0"/>
    <x v="255"/>
    <x v="29"/>
    <x v="315"/>
    <x v="3"/>
    <x v="1"/>
    <x v="10"/>
    <x v="705"/>
    <x v="4"/>
    <x v="0"/>
    <x v="5288"/>
  </r>
  <r>
    <x v="0"/>
    <x v="0"/>
    <x v="0"/>
    <x v="255"/>
    <x v="29"/>
    <x v="315"/>
    <x v="3"/>
    <x v="1"/>
    <x v="10"/>
    <x v="674"/>
    <x v="1"/>
    <x v="0"/>
    <x v="690"/>
  </r>
  <r>
    <x v="2"/>
    <x v="2"/>
    <x v="0"/>
    <x v="47"/>
    <x v="6"/>
    <x v="56"/>
    <x v="2"/>
    <x v="1"/>
    <x v="8"/>
    <x v="4416"/>
    <x v="0"/>
    <x v="0"/>
    <x v="5289"/>
  </r>
  <r>
    <x v="1"/>
    <x v="2"/>
    <x v="0"/>
    <x v="1"/>
    <x v="1"/>
    <x v="141"/>
    <x v="1"/>
    <x v="0"/>
    <x v="5"/>
    <x v="130"/>
    <x v="5"/>
    <x v="0"/>
    <x v="5290"/>
  </r>
  <r>
    <x v="1"/>
    <x v="0"/>
    <x v="0"/>
    <x v="41"/>
    <x v="10"/>
    <x v="50"/>
    <x v="2"/>
    <x v="1"/>
    <x v="4"/>
    <x v="4417"/>
    <x v="7"/>
    <x v="2"/>
    <x v="5291"/>
  </r>
  <r>
    <x v="1"/>
    <x v="0"/>
    <x v="0"/>
    <x v="41"/>
    <x v="10"/>
    <x v="50"/>
    <x v="2"/>
    <x v="0"/>
    <x v="5"/>
    <x v="4418"/>
    <x v="0"/>
    <x v="7"/>
    <x v="5292"/>
  </r>
  <r>
    <x v="1"/>
    <x v="0"/>
    <x v="0"/>
    <x v="41"/>
    <x v="10"/>
    <x v="50"/>
    <x v="2"/>
    <x v="1"/>
    <x v="6"/>
    <x v="1317"/>
    <x v="2"/>
    <x v="2"/>
    <x v="1887"/>
  </r>
  <r>
    <x v="1"/>
    <x v="0"/>
    <x v="0"/>
    <x v="1"/>
    <x v="1"/>
    <x v="3"/>
    <x v="1"/>
    <x v="1"/>
    <x v="4"/>
    <x v="2068"/>
    <x v="4"/>
    <x v="0"/>
    <x v="2237"/>
  </r>
  <r>
    <x v="0"/>
    <x v="1"/>
    <x v="0"/>
    <x v="8"/>
    <x v="1"/>
    <x v="9"/>
    <x v="1"/>
    <x v="2"/>
    <x v="11"/>
    <x v="1359"/>
    <x v="4"/>
    <x v="0"/>
    <x v="5293"/>
  </r>
  <r>
    <x v="1"/>
    <x v="1"/>
    <x v="0"/>
    <x v="12"/>
    <x v="5"/>
    <x v="14"/>
    <x v="2"/>
    <x v="1"/>
    <x v="6"/>
    <x v="4419"/>
    <x v="2"/>
    <x v="2"/>
    <x v="5294"/>
  </r>
  <r>
    <x v="1"/>
    <x v="1"/>
    <x v="0"/>
    <x v="158"/>
    <x v="6"/>
    <x v="201"/>
    <x v="2"/>
    <x v="1"/>
    <x v="8"/>
    <x v="254"/>
    <x v="4"/>
    <x v="0"/>
    <x v="5295"/>
  </r>
  <r>
    <x v="1"/>
    <x v="1"/>
    <x v="0"/>
    <x v="158"/>
    <x v="6"/>
    <x v="201"/>
    <x v="2"/>
    <x v="1"/>
    <x v="9"/>
    <x v="4357"/>
    <x v="5"/>
    <x v="0"/>
    <x v="5296"/>
  </r>
  <r>
    <x v="0"/>
    <x v="2"/>
    <x v="0"/>
    <x v="335"/>
    <x v="28"/>
    <x v="416"/>
    <x v="0"/>
    <x v="1"/>
    <x v="8"/>
    <x v="4420"/>
    <x v="10"/>
    <x v="0"/>
    <x v="5297"/>
  </r>
  <r>
    <x v="0"/>
    <x v="0"/>
    <x v="0"/>
    <x v="248"/>
    <x v="39"/>
    <x v="307"/>
    <x v="3"/>
    <x v="1"/>
    <x v="10"/>
    <x v="2169"/>
    <x v="1"/>
    <x v="0"/>
    <x v="2350"/>
  </r>
  <r>
    <x v="1"/>
    <x v="2"/>
    <x v="0"/>
    <x v="47"/>
    <x v="6"/>
    <x v="56"/>
    <x v="2"/>
    <x v="2"/>
    <x v="11"/>
    <x v="4421"/>
    <x v="1"/>
    <x v="0"/>
    <x v="5298"/>
  </r>
  <r>
    <x v="1"/>
    <x v="0"/>
    <x v="0"/>
    <x v="20"/>
    <x v="15"/>
    <x v="23"/>
    <x v="3"/>
    <x v="1"/>
    <x v="8"/>
    <x v="4422"/>
    <x v="1"/>
    <x v="2"/>
    <x v="5299"/>
  </r>
  <r>
    <x v="1"/>
    <x v="0"/>
    <x v="0"/>
    <x v="20"/>
    <x v="15"/>
    <x v="23"/>
    <x v="3"/>
    <x v="1"/>
    <x v="8"/>
    <x v="4423"/>
    <x v="1"/>
    <x v="2"/>
    <x v="5300"/>
  </r>
  <r>
    <x v="1"/>
    <x v="0"/>
    <x v="0"/>
    <x v="20"/>
    <x v="15"/>
    <x v="23"/>
    <x v="3"/>
    <x v="1"/>
    <x v="10"/>
    <x v="3715"/>
    <x v="7"/>
    <x v="0"/>
    <x v="5301"/>
  </r>
  <r>
    <x v="1"/>
    <x v="0"/>
    <x v="0"/>
    <x v="70"/>
    <x v="1"/>
    <x v="142"/>
    <x v="1"/>
    <x v="1"/>
    <x v="10"/>
    <x v="4424"/>
    <x v="0"/>
    <x v="0"/>
    <x v="5302"/>
  </r>
  <r>
    <x v="1"/>
    <x v="0"/>
    <x v="0"/>
    <x v="70"/>
    <x v="1"/>
    <x v="142"/>
    <x v="1"/>
    <x v="0"/>
    <x v="1"/>
    <x v="2241"/>
    <x v="0"/>
    <x v="2"/>
    <x v="2433"/>
  </r>
  <r>
    <x v="1"/>
    <x v="0"/>
    <x v="0"/>
    <x v="70"/>
    <x v="1"/>
    <x v="142"/>
    <x v="1"/>
    <x v="1"/>
    <x v="8"/>
    <x v="4338"/>
    <x v="1"/>
    <x v="2"/>
    <x v="5172"/>
  </r>
  <r>
    <x v="1"/>
    <x v="0"/>
    <x v="0"/>
    <x v="481"/>
    <x v="3"/>
    <x v="574"/>
    <x v="0"/>
    <x v="0"/>
    <x v="5"/>
    <x v="4425"/>
    <x v="4"/>
    <x v="2"/>
    <x v="5303"/>
  </r>
  <r>
    <x v="1"/>
    <x v="0"/>
    <x v="0"/>
    <x v="481"/>
    <x v="3"/>
    <x v="574"/>
    <x v="0"/>
    <x v="1"/>
    <x v="8"/>
    <x v="1669"/>
    <x v="4"/>
    <x v="6"/>
    <x v="5304"/>
  </r>
  <r>
    <x v="1"/>
    <x v="0"/>
    <x v="0"/>
    <x v="85"/>
    <x v="1"/>
    <x v="106"/>
    <x v="1"/>
    <x v="2"/>
    <x v="7"/>
    <x v="2039"/>
    <x v="0"/>
    <x v="2"/>
    <x v="2876"/>
  </r>
  <r>
    <x v="1"/>
    <x v="0"/>
    <x v="0"/>
    <x v="85"/>
    <x v="1"/>
    <x v="106"/>
    <x v="1"/>
    <x v="1"/>
    <x v="13"/>
    <x v="4426"/>
    <x v="1"/>
    <x v="0"/>
    <x v="5305"/>
  </r>
  <r>
    <x v="1"/>
    <x v="0"/>
    <x v="0"/>
    <x v="85"/>
    <x v="1"/>
    <x v="106"/>
    <x v="1"/>
    <x v="2"/>
    <x v="7"/>
    <x v="166"/>
    <x v="1"/>
    <x v="2"/>
    <x v="168"/>
  </r>
  <r>
    <x v="1"/>
    <x v="1"/>
    <x v="0"/>
    <x v="2"/>
    <x v="2"/>
    <x v="2"/>
    <x v="0"/>
    <x v="2"/>
    <x v="7"/>
    <x v="4427"/>
    <x v="3"/>
    <x v="2"/>
    <x v="5306"/>
  </r>
  <r>
    <x v="1"/>
    <x v="2"/>
    <x v="0"/>
    <x v="248"/>
    <x v="39"/>
    <x v="307"/>
    <x v="3"/>
    <x v="1"/>
    <x v="2"/>
    <x v="1484"/>
    <x v="1"/>
    <x v="0"/>
    <x v="1569"/>
  </r>
  <r>
    <x v="1"/>
    <x v="0"/>
    <x v="0"/>
    <x v="482"/>
    <x v="27"/>
    <x v="575"/>
    <x v="1"/>
    <x v="0"/>
    <x v="1"/>
    <x v="2173"/>
    <x v="4"/>
    <x v="2"/>
    <x v="2354"/>
  </r>
  <r>
    <x v="1"/>
    <x v="0"/>
    <x v="0"/>
    <x v="482"/>
    <x v="27"/>
    <x v="575"/>
    <x v="1"/>
    <x v="0"/>
    <x v="1"/>
    <x v="285"/>
    <x v="1"/>
    <x v="2"/>
    <x v="291"/>
  </r>
  <r>
    <x v="2"/>
    <x v="1"/>
    <x v="0"/>
    <x v="280"/>
    <x v="1"/>
    <x v="351"/>
    <x v="1"/>
    <x v="1"/>
    <x v="8"/>
    <x v="4428"/>
    <x v="8"/>
    <x v="2"/>
    <x v="5307"/>
  </r>
  <r>
    <x v="0"/>
    <x v="0"/>
    <x v="0"/>
    <x v="38"/>
    <x v="24"/>
    <x v="47"/>
    <x v="3"/>
    <x v="1"/>
    <x v="6"/>
    <x v="4373"/>
    <x v="1"/>
    <x v="2"/>
    <x v="5308"/>
  </r>
  <r>
    <x v="3"/>
    <x v="0"/>
    <x v="0"/>
    <x v="242"/>
    <x v="10"/>
    <x v="300"/>
    <x v="2"/>
    <x v="0"/>
    <x v="5"/>
    <x v="4429"/>
    <x v="5"/>
    <x v="7"/>
    <x v="5309"/>
  </r>
  <r>
    <x v="3"/>
    <x v="0"/>
    <x v="0"/>
    <x v="242"/>
    <x v="10"/>
    <x v="300"/>
    <x v="2"/>
    <x v="0"/>
    <x v="5"/>
    <x v="4430"/>
    <x v="1"/>
    <x v="7"/>
    <x v="5310"/>
  </r>
  <r>
    <x v="3"/>
    <x v="0"/>
    <x v="0"/>
    <x v="242"/>
    <x v="10"/>
    <x v="300"/>
    <x v="2"/>
    <x v="2"/>
    <x v="11"/>
    <x v="4431"/>
    <x v="1"/>
    <x v="2"/>
    <x v="5311"/>
  </r>
  <r>
    <x v="3"/>
    <x v="0"/>
    <x v="0"/>
    <x v="242"/>
    <x v="10"/>
    <x v="300"/>
    <x v="2"/>
    <x v="1"/>
    <x v="6"/>
    <x v="4432"/>
    <x v="5"/>
    <x v="2"/>
    <x v="5312"/>
  </r>
  <r>
    <x v="1"/>
    <x v="2"/>
    <x v="0"/>
    <x v="322"/>
    <x v="36"/>
    <x v="400"/>
    <x v="0"/>
    <x v="1"/>
    <x v="13"/>
    <x v="59"/>
    <x v="5"/>
    <x v="0"/>
    <x v="3071"/>
  </r>
  <r>
    <x v="1"/>
    <x v="2"/>
    <x v="0"/>
    <x v="322"/>
    <x v="36"/>
    <x v="400"/>
    <x v="0"/>
    <x v="1"/>
    <x v="10"/>
    <x v="233"/>
    <x v="4"/>
    <x v="0"/>
    <x v="1663"/>
  </r>
  <r>
    <x v="1"/>
    <x v="2"/>
    <x v="0"/>
    <x v="322"/>
    <x v="36"/>
    <x v="400"/>
    <x v="0"/>
    <x v="0"/>
    <x v="5"/>
    <x v="4433"/>
    <x v="4"/>
    <x v="0"/>
    <x v="5313"/>
  </r>
  <r>
    <x v="2"/>
    <x v="0"/>
    <x v="0"/>
    <x v="483"/>
    <x v="3"/>
    <x v="576"/>
    <x v="0"/>
    <x v="1"/>
    <x v="9"/>
    <x v="4180"/>
    <x v="1"/>
    <x v="2"/>
    <x v="905"/>
  </r>
  <r>
    <x v="1"/>
    <x v="1"/>
    <x v="0"/>
    <x v="1"/>
    <x v="1"/>
    <x v="3"/>
    <x v="1"/>
    <x v="2"/>
    <x v="11"/>
    <x v="179"/>
    <x v="2"/>
    <x v="0"/>
    <x v="5314"/>
  </r>
  <r>
    <x v="1"/>
    <x v="1"/>
    <x v="0"/>
    <x v="1"/>
    <x v="1"/>
    <x v="3"/>
    <x v="1"/>
    <x v="1"/>
    <x v="6"/>
    <x v="4434"/>
    <x v="0"/>
    <x v="0"/>
    <x v="5315"/>
  </r>
  <r>
    <x v="1"/>
    <x v="1"/>
    <x v="0"/>
    <x v="1"/>
    <x v="1"/>
    <x v="3"/>
    <x v="1"/>
    <x v="1"/>
    <x v="6"/>
    <x v="80"/>
    <x v="1"/>
    <x v="0"/>
    <x v="5316"/>
  </r>
  <r>
    <x v="0"/>
    <x v="0"/>
    <x v="0"/>
    <x v="462"/>
    <x v="38"/>
    <x v="555"/>
    <x v="3"/>
    <x v="1"/>
    <x v="13"/>
    <x v="1450"/>
    <x v="5"/>
    <x v="0"/>
    <x v="5317"/>
  </r>
  <r>
    <x v="1"/>
    <x v="0"/>
    <x v="0"/>
    <x v="4"/>
    <x v="4"/>
    <x v="5"/>
    <x v="1"/>
    <x v="1"/>
    <x v="13"/>
    <x v="4435"/>
    <x v="1"/>
    <x v="0"/>
    <x v="5318"/>
  </r>
  <r>
    <x v="1"/>
    <x v="0"/>
    <x v="0"/>
    <x v="4"/>
    <x v="4"/>
    <x v="5"/>
    <x v="1"/>
    <x v="1"/>
    <x v="2"/>
    <x v="466"/>
    <x v="1"/>
    <x v="0"/>
    <x v="5319"/>
  </r>
  <r>
    <x v="1"/>
    <x v="0"/>
    <x v="0"/>
    <x v="4"/>
    <x v="4"/>
    <x v="5"/>
    <x v="1"/>
    <x v="1"/>
    <x v="8"/>
    <x v="4436"/>
    <x v="4"/>
    <x v="2"/>
    <x v="5320"/>
  </r>
  <r>
    <x v="0"/>
    <x v="1"/>
    <x v="0"/>
    <x v="102"/>
    <x v="14"/>
    <x v="237"/>
    <x v="2"/>
    <x v="1"/>
    <x v="10"/>
    <x v="924"/>
    <x v="2"/>
    <x v="0"/>
    <x v="963"/>
  </r>
  <r>
    <x v="1"/>
    <x v="1"/>
    <x v="0"/>
    <x v="100"/>
    <x v="2"/>
    <x v="123"/>
    <x v="0"/>
    <x v="0"/>
    <x v="5"/>
    <x v="4437"/>
    <x v="5"/>
    <x v="2"/>
    <x v="5321"/>
  </r>
  <r>
    <x v="2"/>
    <x v="1"/>
    <x v="0"/>
    <x v="214"/>
    <x v="18"/>
    <x v="296"/>
    <x v="0"/>
    <x v="1"/>
    <x v="8"/>
    <x v="4438"/>
    <x v="1"/>
    <x v="6"/>
    <x v="5322"/>
  </r>
  <r>
    <x v="2"/>
    <x v="1"/>
    <x v="0"/>
    <x v="214"/>
    <x v="18"/>
    <x v="296"/>
    <x v="0"/>
    <x v="0"/>
    <x v="1"/>
    <x v="4439"/>
    <x v="4"/>
    <x v="2"/>
    <x v="5323"/>
  </r>
  <r>
    <x v="2"/>
    <x v="1"/>
    <x v="0"/>
    <x v="214"/>
    <x v="18"/>
    <x v="296"/>
    <x v="0"/>
    <x v="1"/>
    <x v="10"/>
    <x v="557"/>
    <x v="4"/>
    <x v="2"/>
    <x v="570"/>
  </r>
  <r>
    <x v="2"/>
    <x v="1"/>
    <x v="0"/>
    <x v="34"/>
    <x v="22"/>
    <x v="42"/>
    <x v="1"/>
    <x v="1"/>
    <x v="10"/>
    <x v="3380"/>
    <x v="4"/>
    <x v="2"/>
    <x v="3866"/>
  </r>
  <r>
    <x v="2"/>
    <x v="1"/>
    <x v="0"/>
    <x v="34"/>
    <x v="22"/>
    <x v="42"/>
    <x v="1"/>
    <x v="1"/>
    <x v="9"/>
    <x v="4440"/>
    <x v="0"/>
    <x v="2"/>
    <x v="5324"/>
  </r>
  <r>
    <x v="1"/>
    <x v="2"/>
    <x v="0"/>
    <x v="100"/>
    <x v="2"/>
    <x v="229"/>
    <x v="0"/>
    <x v="1"/>
    <x v="2"/>
    <x v="3190"/>
    <x v="0"/>
    <x v="2"/>
    <x v="3620"/>
  </r>
  <r>
    <x v="1"/>
    <x v="0"/>
    <x v="0"/>
    <x v="8"/>
    <x v="1"/>
    <x v="34"/>
    <x v="1"/>
    <x v="1"/>
    <x v="9"/>
    <x v="4441"/>
    <x v="1"/>
    <x v="0"/>
    <x v="5325"/>
  </r>
  <r>
    <x v="1"/>
    <x v="0"/>
    <x v="0"/>
    <x v="8"/>
    <x v="1"/>
    <x v="34"/>
    <x v="1"/>
    <x v="1"/>
    <x v="4"/>
    <x v="4246"/>
    <x v="1"/>
    <x v="0"/>
    <x v="5037"/>
  </r>
  <r>
    <x v="1"/>
    <x v="0"/>
    <x v="0"/>
    <x v="8"/>
    <x v="1"/>
    <x v="34"/>
    <x v="1"/>
    <x v="1"/>
    <x v="4"/>
    <x v="4442"/>
    <x v="6"/>
    <x v="0"/>
    <x v="5326"/>
  </r>
  <r>
    <x v="1"/>
    <x v="0"/>
    <x v="0"/>
    <x v="8"/>
    <x v="1"/>
    <x v="34"/>
    <x v="1"/>
    <x v="1"/>
    <x v="8"/>
    <x v="4443"/>
    <x v="4"/>
    <x v="2"/>
    <x v="5327"/>
  </r>
  <r>
    <x v="1"/>
    <x v="0"/>
    <x v="0"/>
    <x v="22"/>
    <x v="10"/>
    <x v="36"/>
    <x v="2"/>
    <x v="1"/>
    <x v="4"/>
    <x v="4444"/>
    <x v="1"/>
    <x v="2"/>
    <x v="5328"/>
  </r>
  <r>
    <x v="1"/>
    <x v="0"/>
    <x v="0"/>
    <x v="22"/>
    <x v="10"/>
    <x v="36"/>
    <x v="2"/>
    <x v="0"/>
    <x v="1"/>
    <x v="4445"/>
    <x v="0"/>
    <x v="4"/>
    <x v="5329"/>
  </r>
  <r>
    <x v="1"/>
    <x v="0"/>
    <x v="0"/>
    <x v="22"/>
    <x v="10"/>
    <x v="36"/>
    <x v="2"/>
    <x v="1"/>
    <x v="6"/>
    <x v="2513"/>
    <x v="1"/>
    <x v="2"/>
    <x v="4508"/>
  </r>
  <r>
    <x v="1"/>
    <x v="0"/>
    <x v="0"/>
    <x v="1"/>
    <x v="1"/>
    <x v="141"/>
    <x v="1"/>
    <x v="0"/>
    <x v="1"/>
    <x v="4446"/>
    <x v="1"/>
    <x v="2"/>
    <x v="5330"/>
  </r>
  <r>
    <x v="1"/>
    <x v="1"/>
    <x v="0"/>
    <x v="18"/>
    <x v="38"/>
    <x v="354"/>
    <x v="3"/>
    <x v="1"/>
    <x v="10"/>
    <x v="1197"/>
    <x v="5"/>
    <x v="0"/>
    <x v="5331"/>
  </r>
  <r>
    <x v="0"/>
    <x v="0"/>
    <x v="0"/>
    <x v="65"/>
    <x v="24"/>
    <x v="82"/>
    <x v="3"/>
    <x v="2"/>
    <x v="11"/>
    <x v="4447"/>
    <x v="5"/>
    <x v="2"/>
    <x v="5332"/>
  </r>
  <r>
    <x v="0"/>
    <x v="0"/>
    <x v="0"/>
    <x v="65"/>
    <x v="24"/>
    <x v="82"/>
    <x v="3"/>
    <x v="1"/>
    <x v="6"/>
    <x v="100"/>
    <x v="2"/>
    <x v="2"/>
    <x v="5333"/>
  </r>
  <r>
    <x v="2"/>
    <x v="1"/>
    <x v="0"/>
    <x v="20"/>
    <x v="15"/>
    <x v="29"/>
    <x v="3"/>
    <x v="2"/>
    <x v="7"/>
    <x v="3125"/>
    <x v="2"/>
    <x v="0"/>
    <x v="3540"/>
  </r>
  <r>
    <x v="1"/>
    <x v="0"/>
    <x v="0"/>
    <x v="20"/>
    <x v="15"/>
    <x v="45"/>
    <x v="3"/>
    <x v="1"/>
    <x v="8"/>
    <x v="475"/>
    <x v="7"/>
    <x v="2"/>
    <x v="5334"/>
  </r>
  <r>
    <x v="1"/>
    <x v="0"/>
    <x v="0"/>
    <x v="20"/>
    <x v="15"/>
    <x v="45"/>
    <x v="3"/>
    <x v="1"/>
    <x v="10"/>
    <x v="1444"/>
    <x v="1"/>
    <x v="0"/>
    <x v="2653"/>
  </r>
  <r>
    <x v="1"/>
    <x v="0"/>
    <x v="0"/>
    <x v="20"/>
    <x v="15"/>
    <x v="45"/>
    <x v="3"/>
    <x v="2"/>
    <x v="7"/>
    <x v="4448"/>
    <x v="0"/>
    <x v="0"/>
    <x v="5335"/>
  </r>
  <r>
    <x v="0"/>
    <x v="0"/>
    <x v="0"/>
    <x v="267"/>
    <x v="30"/>
    <x v="334"/>
    <x v="3"/>
    <x v="0"/>
    <x v="1"/>
    <x v="4174"/>
    <x v="0"/>
    <x v="0"/>
    <x v="5336"/>
  </r>
  <r>
    <x v="0"/>
    <x v="0"/>
    <x v="0"/>
    <x v="267"/>
    <x v="30"/>
    <x v="334"/>
    <x v="3"/>
    <x v="1"/>
    <x v="9"/>
    <x v="4449"/>
    <x v="0"/>
    <x v="0"/>
    <x v="5337"/>
  </r>
  <r>
    <x v="0"/>
    <x v="0"/>
    <x v="0"/>
    <x v="267"/>
    <x v="30"/>
    <x v="334"/>
    <x v="3"/>
    <x v="1"/>
    <x v="10"/>
    <x v="1156"/>
    <x v="0"/>
    <x v="0"/>
    <x v="3938"/>
  </r>
  <r>
    <x v="0"/>
    <x v="0"/>
    <x v="0"/>
    <x v="267"/>
    <x v="30"/>
    <x v="334"/>
    <x v="3"/>
    <x v="1"/>
    <x v="8"/>
    <x v="1181"/>
    <x v="0"/>
    <x v="0"/>
    <x v="5338"/>
  </r>
  <r>
    <x v="0"/>
    <x v="0"/>
    <x v="0"/>
    <x v="267"/>
    <x v="30"/>
    <x v="334"/>
    <x v="3"/>
    <x v="1"/>
    <x v="9"/>
    <x v="4450"/>
    <x v="4"/>
    <x v="0"/>
    <x v="5339"/>
  </r>
  <r>
    <x v="1"/>
    <x v="1"/>
    <x v="0"/>
    <x v="80"/>
    <x v="30"/>
    <x v="100"/>
    <x v="3"/>
    <x v="0"/>
    <x v="5"/>
    <x v="4451"/>
    <x v="2"/>
    <x v="0"/>
    <x v="5340"/>
  </r>
  <r>
    <x v="1"/>
    <x v="1"/>
    <x v="0"/>
    <x v="80"/>
    <x v="30"/>
    <x v="100"/>
    <x v="3"/>
    <x v="0"/>
    <x v="1"/>
    <x v="4452"/>
    <x v="4"/>
    <x v="0"/>
    <x v="5341"/>
  </r>
  <r>
    <x v="1"/>
    <x v="1"/>
    <x v="0"/>
    <x v="80"/>
    <x v="30"/>
    <x v="100"/>
    <x v="3"/>
    <x v="2"/>
    <x v="7"/>
    <x v="4453"/>
    <x v="5"/>
    <x v="0"/>
    <x v="5342"/>
  </r>
  <r>
    <x v="1"/>
    <x v="1"/>
    <x v="0"/>
    <x v="80"/>
    <x v="30"/>
    <x v="100"/>
    <x v="3"/>
    <x v="1"/>
    <x v="4"/>
    <x v="3314"/>
    <x v="0"/>
    <x v="0"/>
    <x v="232"/>
  </r>
  <r>
    <x v="1"/>
    <x v="0"/>
    <x v="0"/>
    <x v="247"/>
    <x v="3"/>
    <x v="306"/>
    <x v="0"/>
    <x v="1"/>
    <x v="6"/>
    <x v="3291"/>
    <x v="7"/>
    <x v="2"/>
    <x v="5343"/>
  </r>
  <r>
    <x v="1"/>
    <x v="0"/>
    <x v="0"/>
    <x v="20"/>
    <x v="15"/>
    <x v="45"/>
    <x v="3"/>
    <x v="1"/>
    <x v="4"/>
    <x v="1042"/>
    <x v="1"/>
    <x v="0"/>
    <x v="232"/>
  </r>
  <r>
    <x v="0"/>
    <x v="1"/>
    <x v="0"/>
    <x v="20"/>
    <x v="15"/>
    <x v="45"/>
    <x v="3"/>
    <x v="0"/>
    <x v="1"/>
    <x v="4454"/>
    <x v="0"/>
    <x v="9"/>
    <x v="5344"/>
  </r>
  <r>
    <x v="1"/>
    <x v="0"/>
    <x v="0"/>
    <x v="22"/>
    <x v="10"/>
    <x v="36"/>
    <x v="2"/>
    <x v="1"/>
    <x v="2"/>
    <x v="3119"/>
    <x v="2"/>
    <x v="2"/>
    <x v="3531"/>
  </r>
  <r>
    <x v="1"/>
    <x v="0"/>
    <x v="0"/>
    <x v="22"/>
    <x v="10"/>
    <x v="36"/>
    <x v="2"/>
    <x v="1"/>
    <x v="4"/>
    <x v="200"/>
    <x v="0"/>
    <x v="2"/>
    <x v="4216"/>
  </r>
  <r>
    <x v="1"/>
    <x v="0"/>
    <x v="0"/>
    <x v="22"/>
    <x v="10"/>
    <x v="36"/>
    <x v="2"/>
    <x v="2"/>
    <x v="15"/>
    <x v="4455"/>
    <x v="1"/>
    <x v="4"/>
    <x v="5345"/>
  </r>
  <r>
    <x v="1"/>
    <x v="0"/>
    <x v="0"/>
    <x v="22"/>
    <x v="10"/>
    <x v="155"/>
    <x v="2"/>
    <x v="0"/>
    <x v="1"/>
    <x v="2555"/>
    <x v="1"/>
    <x v="4"/>
    <x v="2830"/>
  </r>
  <r>
    <x v="1"/>
    <x v="0"/>
    <x v="0"/>
    <x v="22"/>
    <x v="10"/>
    <x v="155"/>
    <x v="2"/>
    <x v="1"/>
    <x v="6"/>
    <x v="33"/>
    <x v="0"/>
    <x v="2"/>
    <x v="33"/>
  </r>
  <r>
    <x v="1"/>
    <x v="0"/>
    <x v="0"/>
    <x v="22"/>
    <x v="10"/>
    <x v="155"/>
    <x v="2"/>
    <x v="0"/>
    <x v="5"/>
    <x v="58"/>
    <x v="2"/>
    <x v="7"/>
    <x v="5346"/>
  </r>
  <r>
    <x v="1"/>
    <x v="1"/>
    <x v="0"/>
    <x v="80"/>
    <x v="30"/>
    <x v="100"/>
    <x v="3"/>
    <x v="1"/>
    <x v="8"/>
    <x v="4456"/>
    <x v="3"/>
    <x v="0"/>
    <x v="5347"/>
  </r>
  <r>
    <x v="1"/>
    <x v="2"/>
    <x v="0"/>
    <x v="38"/>
    <x v="32"/>
    <x v="112"/>
    <x v="0"/>
    <x v="1"/>
    <x v="6"/>
    <x v="3704"/>
    <x v="2"/>
    <x v="0"/>
    <x v="4294"/>
  </r>
  <r>
    <x v="1"/>
    <x v="1"/>
    <x v="0"/>
    <x v="42"/>
    <x v="16"/>
    <x v="51"/>
    <x v="1"/>
    <x v="1"/>
    <x v="10"/>
    <x v="1242"/>
    <x v="2"/>
    <x v="2"/>
    <x v="1294"/>
  </r>
  <r>
    <x v="1"/>
    <x v="1"/>
    <x v="0"/>
    <x v="42"/>
    <x v="16"/>
    <x v="51"/>
    <x v="1"/>
    <x v="1"/>
    <x v="8"/>
    <x v="4457"/>
    <x v="1"/>
    <x v="6"/>
    <x v="5348"/>
  </r>
  <r>
    <x v="1"/>
    <x v="2"/>
    <x v="0"/>
    <x v="1"/>
    <x v="1"/>
    <x v="25"/>
    <x v="1"/>
    <x v="1"/>
    <x v="8"/>
    <x v="323"/>
    <x v="0"/>
    <x v="2"/>
    <x v="332"/>
  </r>
  <r>
    <x v="1"/>
    <x v="2"/>
    <x v="0"/>
    <x v="1"/>
    <x v="1"/>
    <x v="25"/>
    <x v="1"/>
    <x v="1"/>
    <x v="8"/>
    <x v="4458"/>
    <x v="7"/>
    <x v="2"/>
    <x v="5349"/>
  </r>
  <r>
    <x v="1"/>
    <x v="2"/>
    <x v="0"/>
    <x v="1"/>
    <x v="1"/>
    <x v="25"/>
    <x v="1"/>
    <x v="1"/>
    <x v="10"/>
    <x v="783"/>
    <x v="5"/>
    <x v="0"/>
    <x v="812"/>
  </r>
  <r>
    <x v="1"/>
    <x v="0"/>
    <x v="0"/>
    <x v="20"/>
    <x v="15"/>
    <x v="23"/>
    <x v="3"/>
    <x v="1"/>
    <x v="10"/>
    <x v="4459"/>
    <x v="4"/>
    <x v="0"/>
    <x v="5350"/>
  </r>
  <r>
    <x v="1"/>
    <x v="0"/>
    <x v="0"/>
    <x v="52"/>
    <x v="5"/>
    <x v="65"/>
    <x v="2"/>
    <x v="1"/>
    <x v="4"/>
    <x v="4460"/>
    <x v="1"/>
    <x v="2"/>
    <x v="5351"/>
  </r>
  <r>
    <x v="1"/>
    <x v="2"/>
    <x v="0"/>
    <x v="20"/>
    <x v="15"/>
    <x v="29"/>
    <x v="3"/>
    <x v="2"/>
    <x v="11"/>
    <x v="4461"/>
    <x v="6"/>
    <x v="0"/>
    <x v="5352"/>
  </r>
  <r>
    <x v="0"/>
    <x v="0"/>
    <x v="0"/>
    <x v="248"/>
    <x v="39"/>
    <x v="307"/>
    <x v="3"/>
    <x v="0"/>
    <x v="0"/>
    <x v="4462"/>
    <x v="1"/>
    <x v="0"/>
    <x v="5353"/>
  </r>
  <r>
    <x v="0"/>
    <x v="0"/>
    <x v="0"/>
    <x v="248"/>
    <x v="39"/>
    <x v="307"/>
    <x v="3"/>
    <x v="0"/>
    <x v="5"/>
    <x v="1787"/>
    <x v="0"/>
    <x v="0"/>
    <x v="960"/>
  </r>
  <r>
    <x v="0"/>
    <x v="0"/>
    <x v="0"/>
    <x v="248"/>
    <x v="39"/>
    <x v="307"/>
    <x v="3"/>
    <x v="1"/>
    <x v="8"/>
    <x v="1022"/>
    <x v="0"/>
    <x v="0"/>
    <x v="1068"/>
  </r>
  <r>
    <x v="0"/>
    <x v="0"/>
    <x v="0"/>
    <x v="248"/>
    <x v="39"/>
    <x v="307"/>
    <x v="3"/>
    <x v="1"/>
    <x v="2"/>
    <x v="2003"/>
    <x v="8"/>
    <x v="0"/>
    <x v="2163"/>
  </r>
  <r>
    <x v="0"/>
    <x v="0"/>
    <x v="0"/>
    <x v="10"/>
    <x v="9"/>
    <x v="105"/>
    <x v="3"/>
    <x v="0"/>
    <x v="5"/>
    <x v="4463"/>
    <x v="4"/>
    <x v="2"/>
    <x v="625"/>
  </r>
  <r>
    <x v="0"/>
    <x v="0"/>
    <x v="0"/>
    <x v="10"/>
    <x v="9"/>
    <x v="105"/>
    <x v="3"/>
    <x v="1"/>
    <x v="14"/>
    <x v="4464"/>
    <x v="1"/>
    <x v="2"/>
    <x v="5354"/>
  </r>
  <r>
    <x v="0"/>
    <x v="0"/>
    <x v="0"/>
    <x v="10"/>
    <x v="9"/>
    <x v="105"/>
    <x v="3"/>
    <x v="0"/>
    <x v="3"/>
    <x v="4465"/>
    <x v="7"/>
    <x v="10"/>
    <x v="5355"/>
  </r>
  <r>
    <x v="0"/>
    <x v="0"/>
    <x v="0"/>
    <x v="10"/>
    <x v="9"/>
    <x v="105"/>
    <x v="3"/>
    <x v="1"/>
    <x v="4"/>
    <x v="4466"/>
    <x v="2"/>
    <x v="2"/>
    <x v="5356"/>
  </r>
  <r>
    <x v="0"/>
    <x v="0"/>
    <x v="0"/>
    <x v="10"/>
    <x v="9"/>
    <x v="105"/>
    <x v="3"/>
    <x v="1"/>
    <x v="10"/>
    <x v="557"/>
    <x v="4"/>
    <x v="2"/>
    <x v="570"/>
  </r>
  <r>
    <x v="1"/>
    <x v="0"/>
    <x v="0"/>
    <x v="118"/>
    <x v="32"/>
    <x v="148"/>
    <x v="0"/>
    <x v="0"/>
    <x v="5"/>
    <x v="2073"/>
    <x v="1"/>
    <x v="0"/>
    <x v="2243"/>
  </r>
  <r>
    <x v="1"/>
    <x v="0"/>
    <x v="0"/>
    <x v="118"/>
    <x v="32"/>
    <x v="148"/>
    <x v="0"/>
    <x v="1"/>
    <x v="10"/>
    <x v="1546"/>
    <x v="3"/>
    <x v="0"/>
    <x v="5357"/>
  </r>
  <r>
    <x v="0"/>
    <x v="1"/>
    <x v="0"/>
    <x v="28"/>
    <x v="3"/>
    <x v="35"/>
    <x v="0"/>
    <x v="1"/>
    <x v="6"/>
    <x v="1182"/>
    <x v="4"/>
    <x v="2"/>
    <x v="5358"/>
  </r>
  <r>
    <x v="2"/>
    <x v="0"/>
    <x v="0"/>
    <x v="43"/>
    <x v="1"/>
    <x v="52"/>
    <x v="1"/>
    <x v="1"/>
    <x v="8"/>
    <x v="1350"/>
    <x v="2"/>
    <x v="2"/>
    <x v="5359"/>
  </r>
  <r>
    <x v="1"/>
    <x v="2"/>
    <x v="0"/>
    <x v="301"/>
    <x v="1"/>
    <x v="378"/>
    <x v="1"/>
    <x v="0"/>
    <x v="5"/>
    <x v="2966"/>
    <x v="7"/>
    <x v="0"/>
    <x v="5360"/>
  </r>
  <r>
    <x v="2"/>
    <x v="0"/>
    <x v="0"/>
    <x v="54"/>
    <x v="29"/>
    <x v="69"/>
    <x v="3"/>
    <x v="1"/>
    <x v="8"/>
    <x v="2714"/>
    <x v="1"/>
    <x v="0"/>
    <x v="3035"/>
  </r>
  <r>
    <x v="1"/>
    <x v="1"/>
    <x v="0"/>
    <x v="22"/>
    <x v="10"/>
    <x v="26"/>
    <x v="2"/>
    <x v="1"/>
    <x v="4"/>
    <x v="4467"/>
    <x v="0"/>
    <x v="2"/>
    <x v="5361"/>
  </r>
  <r>
    <x v="1"/>
    <x v="1"/>
    <x v="0"/>
    <x v="22"/>
    <x v="10"/>
    <x v="26"/>
    <x v="2"/>
    <x v="2"/>
    <x v="7"/>
    <x v="1946"/>
    <x v="1"/>
    <x v="2"/>
    <x v="5362"/>
  </r>
  <r>
    <x v="1"/>
    <x v="1"/>
    <x v="0"/>
    <x v="22"/>
    <x v="10"/>
    <x v="26"/>
    <x v="2"/>
    <x v="0"/>
    <x v="5"/>
    <x v="523"/>
    <x v="0"/>
    <x v="7"/>
    <x v="5363"/>
  </r>
  <r>
    <x v="3"/>
    <x v="0"/>
    <x v="0"/>
    <x v="12"/>
    <x v="5"/>
    <x v="16"/>
    <x v="2"/>
    <x v="0"/>
    <x v="5"/>
    <x v="1839"/>
    <x v="0"/>
    <x v="7"/>
    <x v="5364"/>
  </r>
  <r>
    <x v="3"/>
    <x v="0"/>
    <x v="0"/>
    <x v="12"/>
    <x v="5"/>
    <x v="16"/>
    <x v="2"/>
    <x v="1"/>
    <x v="8"/>
    <x v="3497"/>
    <x v="7"/>
    <x v="3"/>
    <x v="5365"/>
  </r>
  <r>
    <x v="3"/>
    <x v="0"/>
    <x v="0"/>
    <x v="12"/>
    <x v="5"/>
    <x v="16"/>
    <x v="2"/>
    <x v="0"/>
    <x v="5"/>
    <x v="2273"/>
    <x v="2"/>
    <x v="7"/>
    <x v="5366"/>
  </r>
  <r>
    <x v="1"/>
    <x v="1"/>
    <x v="0"/>
    <x v="42"/>
    <x v="16"/>
    <x v="51"/>
    <x v="1"/>
    <x v="0"/>
    <x v="3"/>
    <x v="4468"/>
    <x v="7"/>
    <x v="5"/>
    <x v="5367"/>
  </r>
  <r>
    <x v="1"/>
    <x v="1"/>
    <x v="0"/>
    <x v="42"/>
    <x v="16"/>
    <x v="51"/>
    <x v="1"/>
    <x v="2"/>
    <x v="15"/>
    <x v="1720"/>
    <x v="0"/>
    <x v="6"/>
    <x v="5368"/>
  </r>
  <r>
    <x v="1"/>
    <x v="1"/>
    <x v="0"/>
    <x v="42"/>
    <x v="16"/>
    <x v="51"/>
    <x v="1"/>
    <x v="2"/>
    <x v="11"/>
    <x v="4469"/>
    <x v="1"/>
    <x v="2"/>
    <x v="5369"/>
  </r>
  <r>
    <x v="1"/>
    <x v="1"/>
    <x v="0"/>
    <x v="42"/>
    <x v="16"/>
    <x v="51"/>
    <x v="1"/>
    <x v="2"/>
    <x v="11"/>
    <x v="4470"/>
    <x v="0"/>
    <x v="2"/>
    <x v="5370"/>
  </r>
  <r>
    <x v="1"/>
    <x v="1"/>
    <x v="0"/>
    <x v="42"/>
    <x v="16"/>
    <x v="51"/>
    <x v="1"/>
    <x v="0"/>
    <x v="1"/>
    <x v="4471"/>
    <x v="0"/>
    <x v="2"/>
    <x v="5371"/>
  </r>
  <r>
    <x v="2"/>
    <x v="0"/>
    <x v="0"/>
    <x v="225"/>
    <x v="1"/>
    <x v="281"/>
    <x v="1"/>
    <x v="2"/>
    <x v="11"/>
    <x v="2564"/>
    <x v="0"/>
    <x v="0"/>
    <x v="5372"/>
  </r>
  <r>
    <x v="2"/>
    <x v="1"/>
    <x v="0"/>
    <x v="118"/>
    <x v="32"/>
    <x v="148"/>
    <x v="0"/>
    <x v="1"/>
    <x v="10"/>
    <x v="739"/>
    <x v="0"/>
    <x v="0"/>
    <x v="5373"/>
  </r>
  <r>
    <x v="1"/>
    <x v="1"/>
    <x v="0"/>
    <x v="231"/>
    <x v="4"/>
    <x v="577"/>
    <x v="1"/>
    <x v="1"/>
    <x v="8"/>
    <x v="4472"/>
    <x v="7"/>
    <x v="2"/>
    <x v="5374"/>
  </r>
  <r>
    <x v="1"/>
    <x v="1"/>
    <x v="0"/>
    <x v="12"/>
    <x v="5"/>
    <x v="14"/>
    <x v="2"/>
    <x v="1"/>
    <x v="10"/>
    <x v="3874"/>
    <x v="1"/>
    <x v="2"/>
    <x v="4544"/>
  </r>
  <r>
    <x v="1"/>
    <x v="1"/>
    <x v="0"/>
    <x v="12"/>
    <x v="5"/>
    <x v="14"/>
    <x v="2"/>
    <x v="0"/>
    <x v="5"/>
    <x v="1044"/>
    <x v="1"/>
    <x v="7"/>
    <x v="5375"/>
  </r>
  <r>
    <x v="2"/>
    <x v="0"/>
    <x v="0"/>
    <x v="10"/>
    <x v="9"/>
    <x v="11"/>
    <x v="3"/>
    <x v="1"/>
    <x v="8"/>
    <x v="2350"/>
    <x v="0"/>
    <x v="6"/>
    <x v="3961"/>
  </r>
  <r>
    <x v="2"/>
    <x v="0"/>
    <x v="0"/>
    <x v="10"/>
    <x v="9"/>
    <x v="11"/>
    <x v="3"/>
    <x v="2"/>
    <x v="15"/>
    <x v="4473"/>
    <x v="7"/>
    <x v="6"/>
    <x v="5376"/>
  </r>
  <r>
    <x v="2"/>
    <x v="0"/>
    <x v="0"/>
    <x v="10"/>
    <x v="9"/>
    <x v="11"/>
    <x v="3"/>
    <x v="0"/>
    <x v="1"/>
    <x v="4474"/>
    <x v="0"/>
    <x v="4"/>
    <x v="5377"/>
  </r>
  <r>
    <x v="2"/>
    <x v="0"/>
    <x v="0"/>
    <x v="10"/>
    <x v="9"/>
    <x v="11"/>
    <x v="3"/>
    <x v="1"/>
    <x v="8"/>
    <x v="4475"/>
    <x v="4"/>
    <x v="6"/>
    <x v="5378"/>
  </r>
  <r>
    <x v="2"/>
    <x v="0"/>
    <x v="0"/>
    <x v="10"/>
    <x v="9"/>
    <x v="11"/>
    <x v="3"/>
    <x v="0"/>
    <x v="5"/>
    <x v="4476"/>
    <x v="8"/>
    <x v="2"/>
    <x v="340"/>
  </r>
  <r>
    <x v="2"/>
    <x v="0"/>
    <x v="0"/>
    <x v="10"/>
    <x v="9"/>
    <x v="11"/>
    <x v="3"/>
    <x v="2"/>
    <x v="15"/>
    <x v="4477"/>
    <x v="0"/>
    <x v="6"/>
    <x v="5379"/>
  </r>
  <r>
    <x v="1"/>
    <x v="0"/>
    <x v="0"/>
    <x v="4"/>
    <x v="4"/>
    <x v="59"/>
    <x v="1"/>
    <x v="0"/>
    <x v="5"/>
    <x v="869"/>
    <x v="1"/>
    <x v="0"/>
    <x v="4988"/>
  </r>
  <r>
    <x v="1"/>
    <x v="0"/>
    <x v="0"/>
    <x v="4"/>
    <x v="4"/>
    <x v="59"/>
    <x v="1"/>
    <x v="1"/>
    <x v="13"/>
    <x v="1488"/>
    <x v="2"/>
    <x v="0"/>
    <x v="5380"/>
  </r>
  <r>
    <x v="1"/>
    <x v="0"/>
    <x v="0"/>
    <x v="4"/>
    <x v="4"/>
    <x v="59"/>
    <x v="1"/>
    <x v="1"/>
    <x v="8"/>
    <x v="4478"/>
    <x v="1"/>
    <x v="2"/>
    <x v="5381"/>
  </r>
  <r>
    <x v="1"/>
    <x v="1"/>
    <x v="0"/>
    <x v="97"/>
    <x v="10"/>
    <x v="120"/>
    <x v="2"/>
    <x v="1"/>
    <x v="8"/>
    <x v="61"/>
    <x v="2"/>
    <x v="3"/>
    <x v="5382"/>
  </r>
  <r>
    <x v="1"/>
    <x v="1"/>
    <x v="0"/>
    <x v="97"/>
    <x v="10"/>
    <x v="120"/>
    <x v="2"/>
    <x v="0"/>
    <x v="5"/>
    <x v="885"/>
    <x v="1"/>
    <x v="7"/>
    <x v="5383"/>
  </r>
  <r>
    <x v="1"/>
    <x v="1"/>
    <x v="0"/>
    <x v="97"/>
    <x v="10"/>
    <x v="120"/>
    <x v="2"/>
    <x v="0"/>
    <x v="1"/>
    <x v="4474"/>
    <x v="0"/>
    <x v="4"/>
    <x v="5384"/>
  </r>
  <r>
    <x v="1"/>
    <x v="1"/>
    <x v="0"/>
    <x v="97"/>
    <x v="10"/>
    <x v="120"/>
    <x v="2"/>
    <x v="0"/>
    <x v="5"/>
    <x v="366"/>
    <x v="0"/>
    <x v="7"/>
    <x v="5385"/>
  </r>
  <r>
    <x v="1"/>
    <x v="0"/>
    <x v="0"/>
    <x v="1"/>
    <x v="1"/>
    <x v="1"/>
    <x v="1"/>
    <x v="1"/>
    <x v="9"/>
    <x v="4479"/>
    <x v="2"/>
    <x v="0"/>
    <x v="5386"/>
  </r>
  <r>
    <x v="1"/>
    <x v="1"/>
    <x v="0"/>
    <x v="122"/>
    <x v="19"/>
    <x v="153"/>
    <x v="0"/>
    <x v="1"/>
    <x v="12"/>
    <x v="4480"/>
    <x v="6"/>
    <x v="0"/>
    <x v="5387"/>
  </r>
  <r>
    <x v="1"/>
    <x v="1"/>
    <x v="0"/>
    <x v="122"/>
    <x v="19"/>
    <x v="153"/>
    <x v="0"/>
    <x v="0"/>
    <x v="3"/>
    <x v="4481"/>
    <x v="0"/>
    <x v="0"/>
    <x v="5388"/>
  </r>
  <r>
    <x v="1"/>
    <x v="1"/>
    <x v="0"/>
    <x v="240"/>
    <x v="14"/>
    <x v="376"/>
    <x v="2"/>
    <x v="1"/>
    <x v="4"/>
    <x v="4482"/>
    <x v="0"/>
    <x v="0"/>
    <x v="4659"/>
  </r>
  <r>
    <x v="1"/>
    <x v="1"/>
    <x v="0"/>
    <x v="240"/>
    <x v="14"/>
    <x v="376"/>
    <x v="2"/>
    <x v="2"/>
    <x v="16"/>
    <x v="4483"/>
    <x v="2"/>
    <x v="0"/>
    <x v="5389"/>
  </r>
  <r>
    <x v="1"/>
    <x v="1"/>
    <x v="0"/>
    <x v="240"/>
    <x v="14"/>
    <x v="376"/>
    <x v="2"/>
    <x v="1"/>
    <x v="8"/>
    <x v="2501"/>
    <x v="0"/>
    <x v="0"/>
    <x v="2758"/>
  </r>
  <r>
    <x v="1"/>
    <x v="1"/>
    <x v="0"/>
    <x v="240"/>
    <x v="14"/>
    <x v="376"/>
    <x v="2"/>
    <x v="1"/>
    <x v="8"/>
    <x v="4484"/>
    <x v="3"/>
    <x v="0"/>
    <x v="5390"/>
  </r>
  <r>
    <x v="1"/>
    <x v="1"/>
    <x v="0"/>
    <x v="240"/>
    <x v="14"/>
    <x v="376"/>
    <x v="2"/>
    <x v="1"/>
    <x v="6"/>
    <x v="2007"/>
    <x v="0"/>
    <x v="0"/>
    <x v="5391"/>
  </r>
  <r>
    <x v="0"/>
    <x v="1"/>
    <x v="0"/>
    <x v="20"/>
    <x v="15"/>
    <x v="29"/>
    <x v="3"/>
    <x v="2"/>
    <x v="7"/>
    <x v="925"/>
    <x v="1"/>
    <x v="0"/>
    <x v="5392"/>
  </r>
  <r>
    <x v="1"/>
    <x v="0"/>
    <x v="0"/>
    <x v="20"/>
    <x v="15"/>
    <x v="23"/>
    <x v="3"/>
    <x v="1"/>
    <x v="9"/>
    <x v="1897"/>
    <x v="4"/>
    <x v="0"/>
    <x v="5393"/>
  </r>
  <r>
    <x v="1"/>
    <x v="0"/>
    <x v="0"/>
    <x v="22"/>
    <x v="10"/>
    <x v="26"/>
    <x v="2"/>
    <x v="1"/>
    <x v="6"/>
    <x v="2204"/>
    <x v="1"/>
    <x v="2"/>
    <x v="2389"/>
  </r>
  <r>
    <x v="3"/>
    <x v="0"/>
    <x v="0"/>
    <x v="157"/>
    <x v="1"/>
    <x v="200"/>
    <x v="1"/>
    <x v="0"/>
    <x v="3"/>
    <x v="4485"/>
    <x v="7"/>
    <x v="2"/>
    <x v="5394"/>
  </r>
  <r>
    <x v="1"/>
    <x v="1"/>
    <x v="0"/>
    <x v="484"/>
    <x v="1"/>
    <x v="578"/>
    <x v="1"/>
    <x v="2"/>
    <x v="11"/>
    <x v="4486"/>
    <x v="0"/>
    <x v="0"/>
    <x v="5395"/>
  </r>
  <r>
    <x v="1"/>
    <x v="1"/>
    <x v="0"/>
    <x v="302"/>
    <x v="1"/>
    <x v="379"/>
    <x v="1"/>
    <x v="1"/>
    <x v="2"/>
    <x v="4487"/>
    <x v="2"/>
    <x v="0"/>
    <x v="5396"/>
  </r>
  <r>
    <x v="1"/>
    <x v="1"/>
    <x v="0"/>
    <x v="302"/>
    <x v="1"/>
    <x v="379"/>
    <x v="1"/>
    <x v="0"/>
    <x v="5"/>
    <x v="20"/>
    <x v="7"/>
    <x v="0"/>
    <x v="5397"/>
  </r>
  <r>
    <x v="1"/>
    <x v="1"/>
    <x v="0"/>
    <x v="219"/>
    <x v="30"/>
    <x v="274"/>
    <x v="3"/>
    <x v="1"/>
    <x v="6"/>
    <x v="1731"/>
    <x v="4"/>
    <x v="0"/>
    <x v="4595"/>
  </r>
  <r>
    <x v="1"/>
    <x v="1"/>
    <x v="0"/>
    <x v="170"/>
    <x v="1"/>
    <x v="216"/>
    <x v="1"/>
    <x v="1"/>
    <x v="9"/>
    <x v="3814"/>
    <x v="2"/>
    <x v="0"/>
    <x v="4448"/>
  </r>
  <r>
    <x v="1"/>
    <x v="1"/>
    <x v="0"/>
    <x v="170"/>
    <x v="1"/>
    <x v="216"/>
    <x v="1"/>
    <x v="2"/>
    <x v="7"/>
    <x v="4488"/>
    <x v="2"/>
    <x v="2"/>
    <x v="5398"/>
  </r>
  <r>
    <x v="2"/>
    <x v="2"/>
    <x v="0"/>
    <x v="21"/>
    <x v="24"/>
    <x v="411"/>
    <x v="3"/>
    <x v="1"/>
    <x v="8"/>
    <x v="4489"/>
    <x v="1"/>
    <x v="6"/>
    <x v="5399"/>
  </r>
  <r>
    <x v="1"/>
    <x v="1"/>
    <x v="0"/>
    <x v="24"/>
    <x v="17"/>
    <x v="28"/>
    <x v="0"/>
    <x v="2"/>
    <x v="11"/>
    <x v="343"/>
    <x v="1"/>
    <x v="0"/>
    <x v="5400"/>
  </r>
  <r>
    <x v="1"/>
    <x v="1"/>
    <x v="0"/>
    <x v="24"/>
    <x v="17"/>
    <x v="28"/>
    <x v="0"/>
    <x v="1"/>
    <x v="13"/>
    <x v="1176"/>
    <x v="1"/>
    <x v="0"/>
    <x v="1856"/>
  </r>
  <r>
    <x v="1"/>
    <x v="1"/>
    <x v="0"/>
    <x v="24"/>
    <x v="17"/>
    <x v="28"/>
    <x v="0"/>
    <x v="1"/>
    <x v="4"/>
    <x v="4490"/>
    <x v="2"/>
    <x v="0"/>
    <x v="5401"/>
  </r>
  <r>
    <x v="1"/>
    <x v="1"/>
    <x v="0"/>
    <x v="24"/>
    <x v="17"/>
    <x v="28"/>
    <x v="0"/>
    <x v="0"/>
    <x v="1"/>
    <x v="4491"/>
    <x v="4"/>
    <x v="0"/>
    <x v="5402"/>
  </r>
  <r>
    <x v="1"/>
    <x v="2"/>
    <x v="0"/>
    <x v="485"/>
    <x v="1"/>
    <x v="579"/>
    <x v="1"/>
    <x v="0"/>
    <x v="1"/>
    <x v="1618"/>
    <x v="0"/>
    <x v="2"/>
    <x v="1721"/>
  </r>
  <r>
    <x v="1"/>
    <x v="1"/>
    <x v="0"/>
    <x v="1"/>
    <x v="1"/>
    <x v="1"/>
    <x v="1"/>
    <x v="1"/>
    <x v="10"/>
    <x v="4492"/>
    <x v="4"/>
    <x v="0"/>
    <x v="5403"/>
  </r>
  <r>
    <x v="1"/>
    <x v="0"/>
    <x v="0"/>
    <x v="42"/>
    <x v="16"/>
    <x v="51"/>
    <x v="1"/>
    <x v="2"/>
    <x v="7"/>
    <x v="680"/>
    <x v="7"/>
    <x v="2"/>
    <x v="5404"/>
  </r>
  <r>
    <x v="2"/>
    <x v="0"/>
    <x v="0"/>
    <x v="436"/>
    <x v="10"/>
    <x v="527"/>
    <x v="2"/>
    <x v="1"/>
    <x v="10"/>
    <x v="4288"/>
    <x v="0"/>
    <x v="2"/>
    <x v="5105"/>
  </r>
  <r>
    <x v="1"/>
    <x v="0"/>
    <x v="0"/>
    <x v="1"/>
    <x v="1"/>
    <x v="62"/>
    <x v="1"/>
    <x v="0"/>
    <x v="5"/>
    <x v="3523"/>
    <x v="4"/>
    <x v="0"/>
    <x v="5405"/>
  </r>
  <r>
    <x v="1"/>
    <x v="1"/>
    <x v="0"/>
    <x v="47"/>
    <x v="6"/>
    <x v="56"/>
    <x v="2"/>
    <x v="0"/>
    <x v="0"/>
    <x v="4493"/>
    <x v="5"/>
    <x v="0"/>
    <x v="5406"/>
  </r>
  <r>
    <x v="1"/>
    <x v="1"/>
    <x v="0"/>
    <x v="47"/>
    <x v="6"/>
    <x v="56"/>
    <x v="2"/>
    <x v="1"/>
    <x v="8"/>
    <x v="4494"/>
    <x v="3"/>
    <x v="0"/>
    <x v="5407"/>
  </r>
  <r>
    <x v="0"/>
    <x v="1"/>
    <x v="0"/>
    <x v="290"/>
    <x v="36"/>
    <x v="365"/>
    <x v="0"/>
    <x v="1"/>
    <x v="4"/>
    <x v="4495"/>
    <x v="4"/>
    <x v="0"/>
    <x v="5408"/>
  </r>
  <r>
    <x v="0"/>
    <x v="1"/>
    <x v="0"/>
    <x v="290"/>
    <x v="36"/>
    <x v="365"/>
    <x v="0"/>
    <x v="2"/>
    <x v="7"/>
    <x v="4496"/>
    <x v="1"/>
    <x v="0"/>
    <x v="5409"/>
  </r>
  <r>
    <x v="0"/>
    <x v="1"/>
    <x v="0"/>
    <x v="290"/>
    <x v="36"/>
    <x v="365"/>
    <x v="0"/>
    <x v="1"/>
    <x v="4"/>
    <x v="4497"/>
    <x v="4"/>
    <x v="0"/>
    <x v="5410"/>
  </r>
  <r>
    <x v="0"/>
    <x v="1"/>
    <x v="0"/>
    <x v="290"/>
    <x v="36"/>
    <x v="365"/>
    <x v="0"/>
    <x v="1"/>
    <x v="10"/>
    <x v="4498"/>
    <x v="0"/>
    <x v="0"/>
    <x v="5411"/>
  </r>
  <r>
    <x v="0"/>
    <x v="1"/>
    <x v="0"/>
    <x v="290"/>
    <x v="36"/>
    <x v="365"/>
    <x v="0"/>
    <x v="1"/>
    <x v="12"/>
    <x v="1091"/>
    <x v="1"/>
    <x v="0"/>
    <x v="3968"/>
  </r>
  <r>
    <x v="1"/>
    <x v="0"/>
    <x v="0"/>
    <x v="1"/>
    <x v="1"/>
    <x v="141"/>
    <x v="1"/>
    <x v="1"/>
    <x v="10"/>
    <x v="4499"/>
    <x v="1"/>
    <x v="0"/>
    <x v="5412"/>
  </r>
  <r>
    <x v="1"/>
    <x v="0"/>
    <x v="0"/>
    <x v="1"/>
    <x v="1"/>
    <x v="141"/>
    <x v="1"/>
    <x v="1"/>
    <x v="2"/>
    <x v="1552"/>
    <x v="0"/>
    <x v="0"/>
    <x v="1646"/>
  </r>
  <r>
    <x v="1"/>
    <x v="0"/>
    <x v="0"/>
    <x v="1"/>
    <x v="1"/>
    <x v="141"/>
    <x v="1"/>
    <x v="1"/>
    <x v="13"/>
    <x v="2868"/>
    <x v="2"/>
    <x v="0"/>
    <x v="4556"/>
  </r>
  <r>
    <x v="1"/>
    <x v="0"/>
    <x v="0"/>
    <x v="1"/>
    <x v="1"/>
    <x v="141"/>
    <x v="1"/>
    <x v="2"/>
    <x v="11"/>
    <x v="4500"/>
    <x v="10"/>
    <x v="0"/>
    <x v="5413"/>
  </r>
  <r>
    <x v="1"/>
    <x v="0"/>
    <x v="0"/>
    <x v="1"/>
    <x v="1"/>
    <x v="141"/>
    <x v="1"/>
    <x v="1"/>
    <x v="2"/>
    <x v="4023"/>
    <x v="8"/>
    <x v="0"/>
    <x v="5414"/>
  </r>
  <r>
    <x v="1"/>
    <x v="0"/>
    <x v="0"/>
    <x v="1"/>
    <x v="1"/>
    <x v="141"/>
    <x v="1"/>
    <x v="0"/>
    <x v="1"/>
    <x v="286"/>
    <x v="1"/>
    <x v="2"/>
    <x v="4491"/>
  </r>
  <r>
    <x v="1"/>
    <x v="1"/>
    <x v="0"/>
    <x v="52"/>
    <x v="5"/>
    <x v="65"/>
    <x v="2"/>
    <x v="1"/>
    <x v="10"/>
    <x v="559"/>
    <x v="0"/>
    <x v="2"/>
    <x v="572"/>
  </r>
  <r>
    <x v="1"/>
    <x v="1"/>
    <x v="0"/>
    <x v="1"/>
    <x v="1"/>
    <x v="25"/>
    <x v="1"/>
    <x v="1"/>
    <x v="8"/>
    <x v="2485"/>
    <x v="0"/>
    <x v="2"/>
    <x v="234"/>
  </r>
  <r>
    <x v="1"/>
    <x v="1"/>
    <x v="0"/>
    <x v="1"/>
    <x v="1"/>
    <x v="25"/>
    <x v="1"/>
    <x v="2"/>
    <x v="7"/>
    <x v="1361"/>
    <x v="2"/>
    <x v="2"/>
    <x v="5415"/>
  </r>
  <r>
    <x v="1"/>
    <x v="1"/>
    <x v="0"/>
    <x v="1"/>
    <x v="1"/>
    <x v="25"/>
    <x v="1"/>
    <x v="2"/>
    <x v="11"/>
    <x v="2325"/>
    <x v="1"/>
    <x v="0"/>
    <x v="2538"/>
  </r>
  <r>
    <x v="1"/>
    <x v="1"/>
    <x v="0"/>
    <x v="1"/>
    <x v="1"/>
    <x v="25"/>
    <x v="1"/>
    <x v="2"/>
    <x v="7"/>
    <x v="236"/>
    <x v="0"/>
    <x v="2"/>
    <x v="5416"/>
  </r>
  <r>
    <x v="1"/>
    <x v="1"/>
    <x v="0"/>
    <x v="1"/>
    <x v="1"/>
    <x v="25"/>
    <x v="1"/>
    <x v="0"/>
    <x v="3"/>
    <x v="4501"/>
    <x v="6"/>
    <x v="2"/>
    <x v="5417"/>
  </r>
  <r>
    <x v="1"/>
    <x v="1"/>
    <x v="0"/>
    <x v="1"/>
    <x v="1"/>
    <x v="25"/>
    <x v="1"/>
    <x v="1"/>
    <x v="10"/>
    <x v="91"/>
    <x v="0"/>
    <x v="0"/>
    <x v="91"/>
  </r>
  <r>
    <x v="1"/>
    <x v="1"/>
    <x v="0"/>
    <x v="1"/>
    <x v="1"/>
    <x v="25"/>
    <x v="1"/>
    <x v="1"/>
    <x v="10"/>
    <x v="3878"/>
    <x v="6"/>
    <x v="0"/>
    <x v="5418"/>
  </r>
  <r>
    <x v="0"/>
    <x v="1"/>
    <x v="0"/>
    <x v="22"/>
    <x v="10"/>
    <x v="26"/>
    <x v="2"/>
    <x v="1"/>
    <x v="2"/>
    <x v="1627"/>
    <x v="1"/>
    <x v="2"/>
    <x v="1732"/>
  </r>
  <r>
    <x v="2"/>
    <x v="0"/>
    <x v="0"/>
    <x v="4"/>
    <x v="4"/>
    <x v="59"/>
    <x v="1"/>
    <x v="1"/>
    <x v="10"/>
    <x v="1377"/>
    <x v="7"/>
    <x v="0"/>
    <x v="5419"/>
  </r>
  <r>
    <x v="0"/>
    <x v="0"/>
    <x v="0"/>
    <x v="486"/>
    <x v="5"/>
    <x v="580"/>
    <x v="2"/>
    <x v="1"/>
    <x v="8"/>
    <x v="991"/>
    <x v="2"/>
    <x v="3"/>
    <x v="1034"/>
  </r>
  <r>
    <x v="0"/>
    <x v="0"/>
    <x v="0"/>
    <x v="486"/>
    <x v="5"/>
    <x v="580"/>
    <x v="2"/>
    <x v="2"/>
    <x v="11"/>
    <x v="2435"/>
    <x v="1"/>
    <x v="2"/>
    <x v="2761"/>
  </r>
  <r>
    <x v="1"/>
    <x v="0"/>
    <x v="0"/>
    <x v="269"/>
    <x v="17"/>
    <x v="336"/>
    <x v="0"/>
    <x v="1"/>
    <x v="2"/>
    <x v="2910"/>
    <x v="0"/>
    <x v="0"/>
    <x v="3266"/>
  </r>
  <r>
    <x v="1"/>
    <x v="0"/>
    <x v="0"/>
    <x v="269"/>
    <x v="17"/>
    <x v="336"/>
    <x v="0"/>
    <x v="0"/>
    <x v="3"/>
    <x v="675"/>
    <x v="1"/>
    <x v="0"/>
    <x v="5420"/>
  </r>
  <r>
    <x v="3"/>
    <x v="0"/>
    <x v="0"/>
    <x v="61"/>
    <x v="5"/>
    <x v="162"/>
    <x v="2"/>
    <x v="0"/>
    <x v="5"/>
    <x v="4502"/>
    <x v="5"/>
    <x v="7"/>
    <x v="5421"/>
  </r>
  <r>
    <x v="3"/>
    <x v="0"/>
    <x v="0"/>
    <x v="61"/>
    <x v="5"/>
    <x v="162"/>
    <x v="2"/>
    <x v="1"/>
    <x v="10"/>
    <x v="752"/>
    <x v="7"/>
    <x v="2"/>
    <x v="779"/>
  </r>
  <r>
    <x v="0"/>
    <x v="2"/>
    <x v="0"/>
    <x v="4"/>
    <x v="4"/>
    <x v="59"/>
    <x v="1"/>
    <x v="0"/>
    <x v="1"/>
    <x v="4052"/>
    <x v="2"/>
    <x v="2"/>
    <x v="5422"/>
  </r>
  <r>
    <x v="0"/>
    <x v="2"/>
    <x v="0"/>
    <x v="4"/>
    <x v="4"/>
    <x v="59"/>
    <x v="1"/>
    <x v="1"/>
    <x v="10"/>
    <x v="56"/>
    <x v="2"/>
    <x v="0"/>
    <x v="56"/>
  </r>
  <r>
    <x v="0"/>
    <x v="2"/>
    <x v="0"/>
    <x v="4"/>
    <x v="4"/>
    <x v="59"/>
    <x v="1"/>
    <x v="0"/>
    <x v="3"/>
    <x v="4503"/>
    <x v="6"/>
    <x v="0"/>
    <x v="5423"/>
  </r>
  <r>
    <x v="0"/>
    <x v="2"/>
    <x v="0"/>
    <x v="4"/>
    <x v="4"/>
    <x v="59"/>
    <x v="1"/>
    <x v="1"/>
    <x v="4"/>
    <x v="64"/>
    <x v="1"/>
    <x v="0"/>
    <x v="5424"/>
  </r>
  <r>
    <x v="0"/>
    <x v="2"/>
    <x v="0"/>
    <x v="4"/>
    <x v="4"/>
    <x v="59"/>
    <x v="1"/>
    <x v="1"/>
    <x v="10"/>
    <x v="1147"/>
    <x v="2"/>
    <x v="0"/>
    <x v="1193"/>
  </r>
  <r>
    <x v="1"/>
    <x v="0"/>
    <x v="0"/>
    <x v="31"/>
    <x v="11"/>
    <x v="39"/>
    <x v="2"/>
    <x v="0"/>
    <x v="1"/>
    <x v="4504"/>
    <x v="8"/>
    <x v="0"/>
    <x v="5425"/>
  </r>
  <r>
    <x v="1"/>
    <x v="0"/>
    <x v="0"/>
    <x v="24"/>
    <x v="24"/>
    <x v="157"/>
    <x v="3"/>
    <x v="2"/>
    <x v="11"/>
    <x v="4505"/>
    <x v="4"/>
    <x v="2"/>
    <x v="5426"/>
  </r>
  <r>
    <x v="1"/>
    <x v="0"/>
    <x v="0"/>
    <x v="24"/>
    <x v="24"/>
    <x v="157"/>
    <x v="3"/>
    <x v="2"/>
    <x v="7"/>
    <x v="4506"/>
    <x v="0"/>
    <x v="10"/>
    <x v="5427"/>
  </r>
  <r>
    <x v="1"/>
    <x v="0"/>
    <x v="0"/>
    <x v="1"/>
    <x v="1"/>
    <x v="3"/>
    <x v="1"/>
    <x v="1"/>
    <x v="10"/>
    <x v="71"/>
    <x v="1"/>
    <x v="0"/>
    <x v="71"/>
  </r>
  <r>
    <x v="1"/>
    <x v="0"/>
    <x v="0"/>
    <x v="1"/>
    <x v="1"/>
    <x v="3"/>
    <x v="1"/>
    <x v="1"/>
    <x v="8"/>
    <x v="4507"/>
    <x v="1"/>
    <x v="2"/>
    <x v="5428"/>
  </r>
  <r>
    <x v="1"/>
    <x v="1"/>
    <x v="0"/>
    <x v="38"/>
    <x v="32"/>
    <x v="112"/>
    <x v="0"/>
    <x v="2"/>
    <x v="7"/>
    <x v="4508"/>
    <x v="8"/>
    <x v="0"/>
    <x v="5429"/>
  </r>
  <r>
    <x v="1"/>
    <x v="1"/>
    <x v="0"/>
    <x v="38"/>
    <x v="32"/>
    <x v="112"/>
    <x v="0"/>
    <x v="1"/>
    <x v="10"/>
    <x v="360"/>
    <x v="3"/>
    <x v="0"/>
    <x v="5430"/>
  </r>
  <r>
    <x v="1"/>
    <x v="1"/>
    <x v="0"/>
    <x v="38"/>
    <x v="32"/>
    <x v="112"/>
    <x v="0"/>
    <x v="1"/>
    <x v="6"/>
    <x v="3273"/>
    <x v="1"/>
    <x v="0"/>
    <x v="5431"/>
  </r>
  <r>
    <x v="1"/>
    <x v="1"/>
    <x v="0"/>
    <x v="38"/>
    <x v="32"/>
    <x v="112"/>
    <x v="0"/>
    <x v="1"/>
    <x v="10"/>
    <x v="233"/>
    <x v="4"/>
    <x v="0"/>
    <x v="245"/>
  </r>
  <r>
    <x v="1"/>
    <x v="1"/>
    <x v="0"/>
    <x v="38"/>
    <x v="32"/>
    <x v="112"/>
    <x v="0"/>
    <x v="0"/>
    <x v="5"/>
    <x v="2308"/>
    <x v="4"/>
    <x v="0"/>
    <x v="2518"/>
  </r>
  <r>
    <x v="1"/>
    <x v="1"/>
    <x v="0"/>
    <x v="38"/>
    <x v="32"/>
    <x v="112"/>
    <x v="0"/>
    <x v="2"/>
    <x v="7"/>
    <x v="4509"/>
    <x v="0"/>
    <x v="0"/>
    <x v="5432"/>
  </r>
  <r>
    <x v="1"/>
    <x v="1"/>
    <x v="0"/>
    <x v="38"/>
    <x v="32"/>
    <x v="112"/>
    <x v="0"/>
    <x v="1"/>
    <x v="14"/>
    <x v="4510"/>
    <x v="0"/>
    <x v="0"/>
    <x v="5433"/>
  </r>
  <r>
    <x v="1"/>
    <x v="1"/>
    <x v="0"/>
    <x v="38"/>
    <x v="32"/>
    <x v="112"/>
    <x v="0"/>
    <x v="1"/>
    <x v="10"/>
    <x v="1644"/>
    <x v="2"/>
    <x v="0"/>
    <x v="1749"/>
  </r>
  <r>
    <x v="1"/>
    <x v="0"/>
    <x v="0"/>
    <x v="80"/>
    <x v="24"/>
    <x v="345"/>
    <x v="3"/>
    <x v="1"/>
    <x v="8"/>
    <x v="4511"/>
    <x v="1"/>
    <x v="6"/>
    <x v="5434"/>
  </r>
  <r>
    <x v="0"/>
    <x v="0"/>
    <x v="0"/>
    <x v="14"/>
    <x v="10"/>
    <x v="17"/>
    <x v="2"/>
    <x v="0"/>
    <x v="1"/>
    <x v="4512"/>
    <x v="3"/>
    <x v="4"/>
    <x v="5435"/>
  </r>
  <r>
    <x v="0"/>
    <x v="0"/>
    <x v="0"/>
    <x v="14"/>
    <x v="10"/>
    <x v="17"/>
    <x v="2"/>
    <x v="1"/>
    <x v="8"/>
    <x v="2976"/>
    <x v="5"/>
    <x v="3"/>
    <x v="5436"/>
  </r>
  <r>
    <x v="1"/>
    <x v="2"/>
    <x v="0"/>
    <x v="20"/>
    <x v="15"/>
    <x v="29"/>
    <x v="3"/>
    <x v="2"/>
    <x v="11"/>
    <x v="4513"/>
    <x v="3"/>
    <x v="0"/>
    <x v="5437"/>
  </r>
  <r>
    <x v="3"/>
    <x v="1"/>
    <x v="0"/>
    <x v="101"/>
    <x v="1"/>
    <x v="125"/>
    <x v="1"/>
    <x v="2"/>
    <x v="16"/>
    <x v="4514"/>
    <x v="2"/>
    <x v="2"/>
    <x v="5438"/>
  </r>
  <r>
    <x v="1"/>
    <x v="1"/>
    <x v="0"/>
    <x v="22"/>
    <x v="10"/>
    <x v="155"/>
    <x v="2"/>
    <x v="1"/>
    <x v="13"/>
    <x v="4515"/>
    <x v="4"/>
    <x v="2"/>
    <x v="5439"/>
  </r>
  <r>
    <x v="1"/>
    <x v="1"/>
    <x v="0"/>
    <x v="22"/>
    <x v="10"/>
    <x v="155"/>
    <x v="2"/>
    <x v="1"/>
    <x v="9"/>
    <x v="4516"/>
    <x v="0"/>
    <x v="3"/>
    <x v="5440"/>
  </r>
  <r>
    <x v="1"/>
    <x v="1"/>
    <x v="0"/>
    <x v="22"/>
    <x v="10"/>
    <x v="155"/>
    <x v="2"/>
    <x v="1"/>
    <x v="4"/>
    <x v="4517"/>
    <x v="2"/>
    <x v="2"/>
    <x v="5441"/>
  </r>
  <r>
    <x v="0"/>
    <x v="1"/>
    <x v="0"/>
    <x v="71"/>
    <x v="1"/>
    <x v="90"/>
    <x v="1"/>
    <x v="1"/>
    <x v="4"/>
    <x v="3766"/>
    <x v="7"/>
    <x v="0"/>
    <x v="1120"/>
  </r>
  <r>
    <x v="3"/>
    <x v="1"/>
    <x v="0"/>
    <x v="149"/>
    <x v="12"/>
    <x v="190"/>
    <x v="2"/>
    <x v="1"/>
    <x v="8"/>
    <x v="517"/>
    <x v="0"/>
    <x v="0"/>
    <x v="5442"/>
  </r>
  <r>
    <x v="1"/>
    <x v="0"/>
    <x v="0"/>
    <x v="4"/>
    <x v="4"/>
    <x v="5"/>
    <x v="1"/>
    <x v="2"/>
    <x v="7"/>
    <x v="3676"/>
    <x v="0"/>
    <x v="2"/>
    <x v="4257"/>
  </r>
  <r>
    <x v="1"/>
    <x v="1"/>
    <x v="0"/>
    <x v="310"/>
    <x v="20"/>
    <x v="387"/>
    <x v="0"/>
    <x v="0"/>
    <x v="5"/>
    <x v="1787"/>
    <x v="0"/>
    <x v="0"/>
    <x v="960"/>
  </r>
  <r>
    <x v="0"/>
    <x v="0"/>
    <x v="0"/>
    <x v="38"/>
    <x v="24"/>
    <x v="47"/>
    <x v="3"/>
    <x v="1"/>
    <x v="8"/>
    <x v="1278"/>
    <x v="1"/>
    <x v="6"/>
    <x v="1846"/>
  </r>
  <r>
    <x v="1"/>
    <x v="0"/>
    <x v="0"/>
    <x v="4"/>
    <x v="4"/>
    <x v="5"/>
    <x v="1"/>
    <x v="0"/>
    <x v="0"/>
    <x v="4518"/>
    <x v="0"/>
    <x v="0"/>
    <x v="5443"/>
  </r>
  <r>
    <x v="0"/>
    <x v="0"/>
    <x v="0"/>
    <x v="8"/>
    <x v="1"/>
    <x v="9"/>
    <x v="1"/>
    <x v="1"/>
    <x v="4"/>
    <x v="4519"/>
    <x v="1"/>
    <x v="0"/>
    <x v="3943"/>
  </r>
  <r>
    <x v="0"/>
    <x v="1"/>
    <x v="0"/>
    <x v="1"/>
    <x v="1"/>
    <x v="13"/>
    <x v="1"/>
    <x v="2"/>
    <x v="11"/>
    <x v="4520"/>
    <x v="4"/>
    <x v="0"/>
    <x v="5444"/>
  </r>
  <r>
    <x v="1"/>
    <x v="0"/>
    <x v="0"/>
    <x v="487"/>
    <x v="2"/>
    <x v="581"/>
    <x v="0"/>
    <x v="2"/>
    <x v="7"/>
    <x v="3886"/>
    <x v="0"/>
    <x v="2"/>
    <x v="4563"/>
  </r>
  <r>
    <x v="1"/>
    <x v="0"/>
    <x v="0"/>
    <x v="22"/>
    <x v="10"/>
    <x v="36"/>
    <x v="2"/>
    <x v="1"/>
    <x v="4"/>
    <x v="4521"/>
    <x v="7"/>
    <x v="2"/>
    <x v="5445"/>
  </r>
  <r>
    <x v="1"/>
    <x v="0"/>
    <x v="0"/>
    <x v="22"/>
    <x v="10"/>
    <x v="36"/>
    <x v="2"/>
    <x v="1"/>
    <x v="8"/>
    <x v="3740"/>
    <x v="5"/>
    <x v="3"/>
    <x v="5446"/>
  </r>
  <r>
    <x v="1"/>
    <x v="0"/>
    <x v="0"/>
    <x v="22"/>
    <x v="10"/>
    <x v="36"/>
    <x v="2"/>
    <x v="1"/>
    <x v="10"/>
    <x v="4522"/>
    <x v="4"/>
    <x v="2"/>
    <x v="5447"/>
  </r>
  <r>
    <x v="1"/>
    <x v="1"/>
    <x v="0"/>
    <x v="301"/>
    <x v="1"/>
    <x v="378"/>
    <x v="1"/>
    <x v="0"/>
    <x v="1"/>
    <x v="4523"/>
    <x v="2"/>
    <x v="2"/>
    <x v="5448"/>
  </r>
  <r>
    <x v="0"/>
    <x v="0"/>
    <x v="0"/>
    <x v="4"/>
    <x v="4"/>
    <x v="60"/>
    <x v="1"/>
    <x v="1"/>
    <x v="14"/>
    <x v="3910"/>
    <x v="1"/>
    <x v="0"/>
    <x v="3043"/>
  </r>
  <r>
    <x v="1"/>
    <x v="1"/>
    <x v="0"/>
    <x v="10"/>
    <x v="9"/>
    <x v="105"/>
    <x v="3"/>
    <x v="1"/>
    <x v="8"/>
    <x v="4238"/>
    <x v="0"/>
    <x v="6"/>
    <x v="5449"/>
  </r>
  <r>
    <x v="1"/>
    <x v="0"/>
    <x v="0"/>
    <x v="443"/>
    <x v="1"/>
    <x v="536"/>
    <x v="1"/>
    <x v="1"/>
    <x v="9"/>
    <x v="4524"/>
    <x v="3"/>
    <x v="0"/>
    <x v="5450"/>
  </r>
  <r>
    <x v="1"/>
    <x v="2"/>
    <x v="0"/>
    <x v="20"/>
    <x v="15"/>
    <x v="164"/>
    <x v="3"/>
    <x v="1"/>
    <x v="12"/>
    <x v="4525"/>
    <x v="7"/>
    <x v="0"/>
    <x v="5451"/>
  </r>
  <r>
    <x v="0"/>
    <x v="0"/>
    <x v="0"/>
    <x v="109"/>
    <x v="19"/>
    <x v="340"/>
    <x v="0"/>
    <x v="1"/>
    <x v="2"/>
    <x v="4526"/>
    <x v="2"/>
    <x v="0"/>
    <x v="5452"/>
  </r>
  <r>
    <x v="0"/>
    <x v="0"/>
    <x v="0"/>
    <x v="109"/>
    <x v="19"/>
    <x v="340"/>
    <x v="0"/>
    <x v="1"/>
    <x v="12"/>
    <x v="1552"/>
    <x v="0"/>
    <x v="0"/>
    <x v="5453"/>
  </r>
  <r>
    <x v="1"/>
    <x v="0"/>
    <x v="0"/>
    <x v="20"/>
    <x v="15"/>
    <x v="45"/>
    <x v="3"/>
    <x v="1"/>
    <x v="10"/>
    <x v="4527"/>
    <x v="3"/>
    <x v="0"/>
    <x v="5454"/>
  </r>
  <r>
    <x v="1"/>
    <x v="0"/>
    <x v="0"/>
    <x v="20"/>
    <x v="15"/>
    <x v="45"/>
    <x v="3"/>
    <x v="0"/>
    <x v="0"/>
    <x v="2798"/>
    <x v="13"/>
    <x v="2"/>
    <x v="3128"/>
  </r>
  <r>
    <x v="1"/>
    <x v="0"/>
    <x v="0"/>
    <x v="1"/>
    <x v="1"/>
    <x v="3"/>
    <x v="1"/>
    <x v="1"/>
    <x v="2"/>
    <x v="1365"/>
    <x v="1"/>
    <x v="0"/>
    <x v="276"/>
  </r>
  <r>
    <x v="0"/>
    <x v="0"/>
    <x v="0"/>
    <x v="8"/>
    <x v="1"/>
    <x v="9"/>
    <x v="1"/>
    <x v="1"/>
    <x v="4"/>
    <x v="4528"/>
    <x v="4"/>
    <x v="0"/>
    <x v="5455"/>
  </r>
  <r>
    <x v="0"/>
    <x v="0"/>
    <x v="0"/>
    <x v="8"/>
    <x v="1"/>
    <x v="9"/>
    <x v="1"/>
    <x v="1"/>
    <x v="2"/>
    <x v="2468"/>
    <x v="1"/>
    <x v="0"/>
    <x v="3555"/>
  </r>
  <r>
    <x v="0"/>
    <x v="0"/>
    <x v="0"/>
    <x v="8"/>
    <x v="1"/>
    <x v="9"/>
    <x v="1"/>
    <x v="2"/>
    <x v="7"/>
    <x v="4529"/>
    <x v="3"/>
    <x v="2"/>
    <x v="5456"/>
  </r>
  <r>
    <x v="0"/>
    <x v="0"/>
    <x v="0"/>
    <x v="8"/>
    <x v="1"/>
    <x v="9"/>
    <x v="1"/>
    <x v="1"/>
    <x v="10"/>
    <x v="1016"/>
    <x v="7"/>
    <x v="0"/>
    <x v="1896"/>
  </r>
  <r>
    <x v="1"/>
    <x v="0"/>
    <x v="0"/>
    <x v="10"/>
    <x v="9"/>
    <x v="11"/>
    <x v="3"/>
    <x v="2"/>
    <x v="7"/>
    <x v="4530"/>
    <x v="7"/>
    <x v="10"/>
    <x v="5457"/>
  </r>
  <r>
    <x v="1"/>
    <x v="0"/>
    <x v="0"/>
    <x v="10"/>
    <x v="9"/>
    <x v="11"/>
    <x v="3"/>
    <x v="2"/>
    <x v="7"/>
    <x v="1792"/>
    <x v="0"/>
    <x v="10"/>
    <x v="1460"/>
  </r>
  <r>
    <x v="1"/>
    <x v="0"/>
    <x v="0"/>
    <x v="10"/>
    <x v="9"/>
    <x v="11"/>
    <x v="3"/>
    <x v="0"/>
    <x v="5"/>
    <x v="236"/>
    <x v="0"/>
    <x v="2"/>
    <x v="4439"/>
  </r>
  <r>
    <x v="1"/>
    <x v="0"/>
    <x v="0"/>
    <x v="10"/>
    <x v="9"/>
    <x v="11"/>
    <x v="3"/>
    <x v="1"/>
    <x v="6"/>
    <x v="4531"/>
    <x v="0"/>
    <x v="2"/>
    <x v="5458"/>
  </r>
  <r>
    <x v="0"/>
    <x v="1"/>
    <x v="0"/>
    <x v="236"/>
    <x v="5"/>
    <x v="293"/>
    <x v="2"/>
    <x v="2"/>
    <x v="11"/>
    <x v="98"/>
    <x v="1"/>
    <x v="2"/>
    <x v="99"/>
  </r>
  <r>
    <x v="2"/>
    <x v="2"/>
    <x v="0"/>
    <x v="22"/>
    <x v="10"/>
    <x v="155"/>
    <x v="2"/>
    <x v="0"/>
    <x v="5"/>
    <x v="4532"/>
    <x v="0"/>
    <x v="7"/>
    <x v="5459"/>
  </r>
  <r>
    <x v="3"/>
    <x v="0"/>
    <x v="0"/>
    <x v="236"/>
    <x v="5"/>
    <x v="293"/>
    <x v="2"/>
    <x v="1"/>
    <x v="10"/>
    <x v="4533"/>
    <x v="0"/>
    <x v="2"/>
    <x v="5460"/>
  </r>
  <r>
    <x v="1"/>
    <x v="0"/>
    <x v="0"/>
    <x v="4"/>
    <x v="4"/>
    <x v="59"/>
    <x v="1"/>
    <x v="2"/>
    <x v="11"/>
    <x v="4534"/>
    <x v="4"/>
    <x v="0"/>
    <x v="5461"/>
  </r>
  <r>
    <x v="1"/>
    <x v="1"/>
    <x v="0"/>
    <x v="20"/>
    <x v="15"/>
    <x v="29"/>
    <x v="3"/>
    <x v="1"/>
    <x v="8"/>
    <x v="4535"/>
    <x v="0"/>
    <x v="2"/>
    <x v="5462"/>
  </r>
  <r>
    <x v="1"/>
    <x v="1"/>
    <x v="0"/>
    <x v="20"/>
    <x v="15"/>
    <x v="29"/>
    <x v="3"/>
    <x v="1"/>
    <x v="14"/>
    <x v="158"/>
    <x v="2"/>
    <x v="0"/>
    <x v="3220"/>
  </r>
  <r>
    <x v="1"/>
    <x v="1"/>
    <x v="0"/>
    <x v="20"/>
    <x v="15"/>
    <x v="29"/>
    <x v="3"/>
    <x v="1"/>
    <x v="4"/>
    <x v="4536"/>
    <x v="4"/>
    <x v="0"/>
    <x v="5463"/>
  </r>
  <r>
    <x v="1"/>
    <x v="1"/>
    <x v="0"/>
    <x v="20"/>
    <x v="15"/>
    <x v="29"/>
    <x v="3"/>
    <x v="1"/>
    <x v="10"/>
    <x v="4092"/>
    <x v="1"/>
    <x v="0"/>
    <x v="4826"/>
  </r>
  <r>
    <x v="1"/>
    <x v="0"/>
    <x v="0"/>
    <x v="1"/>
    <x v="1"/>
    <x v="3"/>
    <x v="1"/>
    <x v="2"/>
    <x v="7"/>
    <x v="4537"/>
    <x v="2"/>
    <x v="2"/>
    <x v="5464"/>
  </r>
  <r>
    <x v="1"/>
    <x v="1"/>
    <x v="0"/>
    <x v="46"/>
    <x v="13"/>
    <x v="284"/>
    <x v="3"/>
    <x v="1"/>
    <x v="8"/>
    <x v="1731"/>
    <x v="4"/>
    <x v="0"/>
    <x v="5465"/>
  </r>
  <r>
    <x v="1"/>
    <x v="0"/>
    <x v="0"/>
    <x v="20"/>
    <x v="15"/>
    <x v="164"/>
    <x v="3"/>
    <x v="0"/>
    <x v="0"/>
    <x v="2908"/>
    <x v="2"/>
    <x v="2"/>
    <x v="5466"/>
  </r>
  <r>
    <x v="1"/>
    <x v="2"/>
    <x v="0"/>
    <x v="43"/>
    <x v="1"/>
    <x v="52"/>
    <x v="1"/>
    <x v="1"/>
    <x v="13"/>
    <x v="4538"/>
    <x v="0"/>
    <x v="0"/>
    <x v="5467"/>
  </r>
  <r>
    <x v="1"/>
    <x v="0"/>
    <x v="0"/>
    <x v="34"/>
    <x v="10"/>
    <x v="173"/>
    <x v="2"/>
    <x v="1"/>
    <x v="4"/>
    <x v="3084"/>
    <x v="0"/>
    <x v="2"/>
    <x v="3484"/>
  </r>
  <r>
    <x v="1"/>
    <x v="0"/>
    <x v="0"/>
    <x v="34"/>
    <x v="10"/>
    <x v="173"/>
    <x v="2"/>
    <x v="0"/>
    <x v="1"/>
    <x v="3294"/>
    <x v="1"/>
    <x v="4"/>
    <x v="3753"/>
  </r>
  <r>
    <x v="3"/>
    <x v="2"/>
    <x v="0"/>
    <x v="20"/>
    <x v="15"/>
    <x v="164"/>
    <x v="3"/>
    <x v="1"/>
    <x v="8"/>
    <x v="4539"/>
    <x v="3"/>
    <x v="2"/>
    <x v="5468"/>
  </r>
  <r>
    <x v="3"/>
    <x v="2"/>
    <x v="0"/>
    <x v="20"/>
    <x v="15"/>
    <x v="164"/>
    <x v="3"/>
    <x v="0"/>
    <x v="3"/>
    <x v="2562"/>
    <x v="1"/>
    <x v="10"/>
    <x v="2838"/>
  </r>
  <r>
    <x v="1"/>
    <x v="1"/>
    <x v="0"/>
    <x v="61"/>
    <x v="5"/>
    <x v="162"/>
    <x v="2"/>
    <x v="2"/>
    <x v="15"/>
    <x v="219"/>
    <x v="0"/>
    <x v="10"/>
    <x v="5469"/>
  </r>
  <r>
    <x v="2"/>
    <x v="0"/>
    <x v="0"/>
    <x v="1"/>
    <x v="1"/>
    <x v="141"/>
    <x v="1"/>
    <x v="1"/>
    <x v="8"/>
    <x v="921"/>
    <x v="1"/>
    <x v="2"/>
    <x v="5470"/>
  </r>
  <r>
    <x v="2"/>
    <x v="0"/>
    <x v="0"/>
    <x v="1"/>
    <x v="1"/>
    <x v="141"/>
    <x v="1"/>
    <x v="1"/>
    <x v="8"/>
    <x v="4540"/>
    <x v="4"/>
    <x v="2"/>
    <x v="5471"/>
  </r>
  <r>
    <x v="2"/>
    <x v="0"/>
    <x v="0"/>
    <x v="1"/>
    <x v="1"/>
    <x v="141"/>
    <x v="1"/>
    <x v="2"/>
    <x v="7"/>
    <x v="178"/>
    <x v="2"/>
    <x v="2"/>
    <x v="5153"/>
  </r>
  <r>
    <x v="1"/>
    <x v="1"/>
    <x v="0"/>
    <x v="1"/>
    <x v="1"/>
    <x v="25"/>
    <x v="1"/>
    <x v="1"/>
    <x v="12"/>
    <x v="4541"/>
    <x v="0"/>
    <x v="0"/>
    <x v="5472"/>
  </r>
  <r>
    <x v="1"/>
    <x v="0"/>
    <x v="0"/>
    <x v="38"/>
    <x v="32"/>
    <x v="112"/>
    <x v="0"/>
    <x v="1"/>
    <x v="8"/>
    <x v="3343"/>
    <x v="2"/>
    <x v="0"/>
    <x v="5473"/>
  </r>
  <r>
    <x v="1"/>
    <x v="0"/>
    <x v="0"/>
    <x v="38"/>
    <x v="32"/>
    <x v="112"/>
    <x v="0"/>
    <x v="0"/>
    <x v="5"/>
    <x v="2616"/>
    <x v="7"/>
    <x v="0"/>
    <x v="29"/>
  </r>
  <r>
    <x v="0"/>
    <x v="2"/>
    <x v="0"/>
    <x v="8"/>
    <x v="1"/>
    <x v="94"/>
    <x v="1"/>
    <x v="1"/>
    <x v="4"/>
    <x v="4542"/>
    <x v="7"/>
    <x v="0"/>
    <x v="5474"/>
  </r>
  <r>
    <x v="0"/>
    <x v="2"/>
    <x v="0"/>
    <x v="8"/>
    <x v="1"/>
    <x v="94"/>
    <x v="1"/>
    <x v="1"/>
    <x v="10"/>
    <x v="674"/>
    <x v="1"/>
    <x v="0"/>
    <x v="690"/>
  </r>
  <r>
    <x v="0"/>
    <x v="2"/>
    <x v="0"/>
    <x v="8"/>
    <x v="1"/>
    <x v="94"/>
    <x v="1"/>
    <x v="1"/>
    <x v="10"/>
    <x v="91"/>
    <x v="0"/>
    <x v="0"/>
    <x v="91"/>
  </r>
  <r>
    <x v="3"/>
    <x v="2"/>
    <x v="0"/>
    <x v="169"/>
    <x v="1"/>
    <x v="215"/>
    <x v="1"/>
    <x v="1"/>
    <x v="6"/>
    <x v="4543"/>
    <x v="1"/>
    <x v="0"/>
    <x v="5475"/>
  </r>
  <r>
    <x v="0"/>
    <x v="1"/>
    <x v="0"/>
    <x v="29"/>
    <x v="20"/>
    <x v="37"/>
    <x v="0"/>
    <x v="1"/>
    <x v="12"/>
    <x v="4544"/>
    <x v="2"/>
    <x v="0"/>
    <x v="5476"/>
  </r>
  <r>
    <x v="0"/>
    <x v="1"/>
    <x v="0"/>
    <x v="29"/>
    <x v="20"/>
    <x v="37"/>
    <x v="0"/>
    <x v="1"/>
    <x v="6"/>
    <x v="4545"/>
    <x v="1"/>
    <x v="0"/>
    <x v="5477"/>
  </r>
  <r>
    <x v="0"/>
    <x v="1"/>
    <x v="0"/>
    <x v="29"/>
    <x v="20"/>
    <x v="37"/>
    <x v="0"/>
    <x v="1"/>
    <x v="8"/>
    <x v="899"/>
    <x v="2"/>
    <x v="0"/>
    <x v="5478"/>
  </r>
  <r>
    <x v="0"/>
    <x v="1"/>
    <x v="0"/>
    <x v="29"/>
    <x v="20"/>
    <x v="37"/>
    <x v="0"/>
    <x v="2"/>
    <x v="11"/>
    <x v="4546"/>
    <x v="0"/>
    <x v="0"/>
    <x v="5479"/>
  </r>
  <r>
    <x v="0"/>
    <x v="1"/>
    <x v="0"/>
    <x v="29"/>
    <x v="20"/>
    <x v="37"/>
    <x v="0"/>
    <x v="1"/>
    <x v="8"/>
    <x v="4547"/>
    <x v="0"/>
    <x v="0"/>
    <x v="5480"/>
  </r>
  <r>
    <x v="0"/>
    <x v="1"/>
    <x v="0"/>
    <x v="29"/>
    <x v="20"/>
    <x v="37"/>
    <x v="0"/>
    <x v="1"/>
    <x v="10"/>
    <x v="1817"/>
    <x v="6"/>
    <x v="0"/>
    <x v="1958"/>
  </r>
  <r>
    <x v="0"/>
    <x v="1"/>
    <x v="0"/>
    <x v="20"/>
    <x v="15"/>
    <x v="164"/>
    <x v="3"/>
    <x v="2"/>
    <x v="7"/>
    <x v="4548"/>
    <x v="1"/>
    <x v="0"/>
    <x v="5481"/>
  </r>
  <r>
    <x v="0"/>
    <x v="0"/>
    <x v="0"/>
    <x v="468"/>
    <x v="4"/>
    <x v="561"/>
    <x v="1"/>
    <x v="0"/>
    <x v="5"/>
    <x v="2557"/>
    <x v="2"/>
    <x v="0"/>
    <x v="5482"/>
  </r>
  <r>
    <x v="1"/>
    <x v="0"/>
    <x v="0"/>
    <x v="42"/>
    <x v="16"/>
    <x v="51"/>
    <x v="1"/>
    <x v="1"/>
    <x v="4"/>
    <x v="1420"/>
    <x v="0"/>
    <x v="2"/>
    <x v="5483"/>
  </r>
  <r>
    <x v="1"/>
    <x v="0"/>
    <x v="0"/>
    <x v="42"/>
    <x v="16"/>
    <x v="51"/>
    <x v="1"/>
    <x v="2"/>
    <x v="11"/>
    <x v="212"/>
    <x v="0"/>
    <x v="2"/>
    <x v="214"/>
  </r>
  <r>
    <x v="1"/>
    <x v="0"/>
    <x v="0"/>
    <x v="42"/>
    <x v="16"/>
    <x v="51"/>
    <x v="1"/>
    <x v="2"/>
    <x v="7"/>
    <x v="2685"/>
    <x v="0"/>
    <x v="2"/>
    <x v="2992"/>
  </r>
  <r>
    <x v="1"/>
    <x v="0"/>
    <x v="0"/>
    <x v="42"/>
    <x v="16"/>
    <x v="51"/>
    <x v="1"/>
    <x v="1"/>
    <x v="8"/>
    <x v="4549"/>
    <x v="4"/>
    <x v="6"/>
    <x v="5484"/>
  </r>
  <r>
    <x v="1"/>
    <x v="0"/>
    <x v="0"/>
    <x v="12"/>
    <x v="5"/>
    <x v="14"/>
    <x v="2"/>
    <x v="1"/>
    <x v="6"/>
    <x v="3993"/>
    <x v="0"/>
    <x v="2"/>
    <x v="3223"/>
  </r>
  <r>
    <x v="1"/>
    <x v="1"/>
    <x v="0"/>
    <x v="23"/>
    <x v="16"/>
    <x v="27"/>
    <x v="1"/>
    <x v="1"/>
    <x v="2"/>
    <x v="2144"/>
    <x v="0"/>
    <x v="2"/>
    <x v="2318"/>
  </r>
  <r>
    <x v="1"/>
    <x v="1"/>
    <x v="0"/>
    <x v="23"/>
    <x v="16"/>
    <x v="27"/>
    <x v="1"/>
    <x v="0"/>
    <x v="5"/>
    <x v="4550"/>
    <x v="4"/>
    <x v="2"/>
    <x v="5485"/>
  </r>
  <r>
    <x v="2"/>
    <x v="0"/>
    <x v="0"/>
    <x v="186"/>
    <x v="36"/>
    <x v="236"/>
    <x v="0"/>
    <x v="2"/>
    <x v="7"/>
    <x v="2759"/>
    <x v="0"/>
    <x v="0"/>
    <x v="5486"/>
  </r>
  <r>
    <x v="0"/>
    <x v="0"/>
    <x v="0"/>
    <x v="118"/>
    <x v="32"/>
    <x v="148"/>
    <x v="0"/>
    <x v="1"/>
    <x v="10"/>
    <x v="4551"/>
    <x v="6"/>
    <x v="0"/>
    <x v="5487"/>
  </r>
  <r>
    <x v="1"/>
    <x v="0"/>
    <x v="0"/>
    <x v="1"/>
    <x v="1"/>
    <x v="1"/>
    <x v="1"/>
    <x v="1"/>
    <x v="10"/>
    <x v="894"/>
    <x v="2"/>
    <x v="0"/>
    <x v="931"/>
  </r>
  <r>
    <x v="2"/>
    <x v="1"/>
    <x v="0"/>
    <x v="20"/>
    <x v="15"/>
    <x v="23"/>
    <x v="3"/>
    <x v="1"/>
    <x v="13"/>
    <x v="4552"/>
    <x v="4"/>
    <x v="0"/>
    <x v="5488"/>
  </r>
  <r>
    <x v="2"/>
    <x v="1"/>
    <x v="0"/>
    <x v="20"/>
    <x v="15"/>
    <x v="23"/>
    <x v="3"/>
    <x v="1"/>
    <x v="10"/>
    <x v="4553"/>
    <x v="1"/>
    <x v="0"/>
    <x v="5489"/>
  </r>
  <r>
    <x v="1"/>
    <x v="0"/>
    <x v="0"/>
    <x v="66"/>
    <x v="12"/>
    <x v="83"/>
    <x v="2"/>
    <x v="1"/>
    <x v="8"/>
    <x v="899"/>
    <x v="2"/>
    <x v="0"/>
    <x v="5478"/>
  </r>
  <r>
    <x v="1"/>
    <x v="0"/>
    <x v="0"/>
    <x v="66"/>
    <x v="12"/>
    <x v="83"/>
    <x v="2"/>
    <x v="2"/>
    <x v="7"/>
    <x v="4554"/>
    <x v="7"/>
    <x v="0"/>
    <x v="5490"/>
  </r>
  <r>
    <x v="1"/>
    <x v="0"/>
    <x v="0"/>
    <x v="66"/>
    <x v="12"/>
    <x v="83"/>
    <x v="2"/>
    <x v="1"/>
    <x v="9"/>
    <x v="4555"/>
    <x v="4"/>
    <x v="9"/>
    <x v="5491"/>
  </r>
  <r>
    <x v="1"/>
    <x v="0"/>
    <x v="0"/>
    <x v="66"/>
    <x v="12"/>
    <x v="83"/>
    <x v="2"/>
    <x v="1"/>
    <x v="8"/>
    <x v="3418"/>
    <x v="4"/>
    <x v="0"/>
    <x v="3920"/>
  </r>
  <r>
    <x v="1"/>
    <x v="0"/>
    <x v="0"/>
    <x v="66"/>
    <x v="12"/>
    <x v="83"/>
    <x v="2"/>
    <x v="1"/>
    <x v="6"/>
    <x v="489"/>
    <x v="0"/>
    <x v="0"/>
    <x v="3320"/>
  </r>
  <r>
    <x v="1"/>
    <x v="0"/>
    <x v="0"/>
    <x v="66"/>
    <x v="12"/>
    <x v="83"/>
    <x v="2"/>
    <x v="1"/>
    <x v="8"/>
    <x v="1579"/>
    <x v="2"/>
    <x v="0"/>
    <x v="4630"/>
  </r>
  <r>
    <x v="0"/>
    <x v="1"/>
    <x v="0"/>
    <x v="2"/>
    <x v="2"/>
    <x v="2"/>
    <x v="0"/>
    <x v="1"/>
    <x v="9"/>
    <x v="3978"/>
    <x v="2"/>
    <x v="2"/>
    <x v="5492"/>
  </r>
  <r>
    <x v="2"/>
    <x v="0"/>
    <x v="0"/>
    <x v="488"/>
    <x v="5"/>
    <x v="582"/>
    <x v="2"/>
    <x v="1"/>
    <x v="9"/>
    <x v="4556"/>
    <x v="0"/>
    <x v="3"/>
    <x v="5493"/>
  </r>
  <r>
    <x v="0"/>
    <x v="0"/>
    <x v="0"/>
    <x v="409"/>
    <x v="17"/>
    <x v="496"/>
    <x v="0"/>
    <x v="1"/>
    <x v="9"/>
    <x v="4557"/>
    <x v="1"/>
    <x v="0"/>
    <x v="5494"/>
  </r>
  <r>
    <x v="0"/>
    <x v="0"/>
    <x v="0"/>
    <x v="409"/>
    <x v="17"/>
    <x v="496"/>
    <x v="0"/>
    <x v="2"/>
    <x v="7"/>
    <x v="4558"/>
    <x v="2"/>
    <x v="0"/>
    <x v="5495"/>
  </r>
  <r>
    <x v="0"/>
    <x v="0"/>
    <x v="0"/>
    <x v="409"/>
    <x v="17"/>
    <x v="496"/>
    <x v="0"/>
    <x v="0"/>
    <x v="5"/>
    <x v="4519"/>
    <x v="1"/>
    <x v="0"/>
    <x v="5496"/>
  </r>
  <r>
    <x v="0"/>
    <x v="0"/>
    <x v="0"/>
    <x v="409"/>
    <x v="17"/>
    <x v="496"/>
    <x v="0"/>
    <x v="1"/>
    <x v="6"/>
    <x v="4410"/>
    <x v="3"/>
    <x v="0"/>
    <x v="5282"/>
  </r>
  <r>
    <x v="0"/>
    <x v="0"/>
    <x v="0"/>
    <x v="409"/>
    <x v="17"/>
    <x v="496"/>
    <x v="0"/>
    <x v="1"/>
    <x v="6"/>
    <x v="4559"/>
    <x v="2"/>
    <x v="0"/>
    <x v="5497"/>
  </r>
  <r>
    <x v="1"/>
    <x v="1"/>
    <x v="0"/>
    <x v="98"/>
    <x v="33"/>
    <x v="121"/>
    <x v="1"/>
    <x v="1"/>
    <x v="9"/>
    <x v="4560"/>
    <x v="4"/>
    <x v="0"/>
    <x v="338"/>
  </r>
  <r>
    <x v="0"/>
    <x v="1"/>
    <x v="0"/>
    <x v="179"/>
    <x v="10"/>
    <x v="228"/>
    <x v="2"/>
    <x v="1"/>
    <x v="8"/>
    <x v="4561"/>
    <x v="4"/>
    <x v="3"/>
    <x v="5498"/>
  </r>
  <r>
    <x v="0"/>
    <x v="1"/>
    <x v="0"/>
    <x v="179"/>
    <x v="10"/>
    <x v="228"/>
    <x v="2"/>
    <x v="1"/>
    <x v="10"/>
    <x v="4562"/>
    <x v="4"/>
    <x v="2"/>
    <x v="5499"/>
  </r>
  <r>
    <x v="1"/>
    <x v="2"/>
    <x v="0"/>
    <x v="229"/>
    <x v="1"/>
    <x v="286"/>
    <x v="1"/>
    <x v="1"/>
    <x v="10"/>
    <x v="91"/>
    <x v="0"/>
    <x v="0"/>
    <x v="2027"/>
  </r>
  <r>
    <x v="2"/>
    <x v="1"/>
    <x v="0"/>
    <x v="103"/>
    <x v="0"/>
    <x v="175"/>
    <x v="0"/>
    <x v="1"/>
    <x v="9"/>
    <x v="4563"/>
    <x v="1"/>
    <x v="0"/>
    <x v="5500"/>
  </r>
  <r>
    <x v="2"/>
    <x v="1"/>
    <x v="0"/>
    <x v="103"/>
    <x v="0"/>
    <x v="175"/>
    <x v="0"/>
    <x v="1"/>
    <x v="14"/>
    <x v="4564"/>
    <x v="0"/>
    <x v="0"/>
    <x v="5501"/>
  </r>
  <r>
    <x v="1"/>
    <x v="2"/>
    <x v="0"/>
    <x v="489"/>
    <x v="10"/>
    <x v="583"/>
    <x v="2"/>
    <x v="0"/>
    <x v="1"/>
    <x v="4565"/>
    <x v="4"/>
    <x v="4"/>
    <x v="5502"/>
  </r>
  <r>
    <x v="0"/>
    <x v="1"/>
    <x v="0"/>
    <x v="1"/>
    <x v="1"/>
    <x v="62"/>
    <x v="1"/>
    <x v="0"/>
    <x v="5"/>
    <x v="4566"/>
    <x v="3"/>
    <x v="0"/>
    <x v="5503"/>
  </r>
  <r>
    <x v="0"/>
    <x v="1"/>
    <x v="0"/>
    <x v="1"/>
    <x v="1"/>
    <x v="62"/>
    <x v="1"/>
    <x v="1"/>
    <x v="8"/>
    <x v="1940"/>
    <x v="0"/>
    <x v="2"/>
    <x v="2092"/>
  </r>
  <r>
    <x v="1"/>
    <x v="1"/>
    <x v="0"/>
    <x v="396"/>
    <x v="5"/>
    <x v="482"/>
    <x v="2"/>
    <x v="1"/>
    <x v="10"/>
    <x v="1170"/>
    <x v="7"/>
    <x v="2"/>
    <x v="1653"/>
  </r>
  <r>
    <x v="1"/>
    <x v="0"/>
    <x v="0"/>
    <x v="20"/>
    <x v="15"/>
    <x v="29"/>
    <x v="3"/>
    <x v="0"/>
    <x v="1"/>
    <x v="4567"/>
    <x v="0"/>
    <x v="9"/>
    <x v="5504"/>
  </r>
  <r>
    <x v="1"/>
    <x v="1"/>
    <x v="0"/>
    <x v="22"/>
    <x v="10"/>
    <x v="36"/>
    <x v="2"/>
    <x v="0"/>
    <x v="5"/>
    <x v="1076"/>
    <x v="0"/>
    <x v="7"/>
    <x v="4360"/>
  </r>
  <r>
    <x v="1"/>
    <x v="1"/>
    <x v="0"/>
    <x v="24"/>
    <x v="24"/>
    <x v="157"/>
    <x v="3"/>
    <x v="1"/>
    <x v="8"/>
    <x v="2211"/>
    <x v="0"/>
    <x v="6"/>
    <x v="2398"/>
  </r>
  <r>
    <x v="1"/>
    <x v="1"/>
    <x v="0"/>
    <x v="24"/>
    <x v="24"/>
    <x v="157"/>
    <x v="3"/>
    <x v="0"/>
    <x v="1"/>
    <x v="4568"/>
    <x v="1"/>
    <x v="4"/>
    <x v="5505"/>
  </r>
  <r>
    <x v="1"/>
    <x v="1"/>
    <x v="0"/>
    <x v="24"/>
    <x v="24"/>
    <x v="157"/>
    <x v="3"/>
    <x v="0"/>
    <x v="5"/>
    <x v="3250"/>
    <x v="7"/>
    <x v="2"/>
    <x v="5506"/>
  </r>
  <r>
    <x v="1"/>
    <x v="0"/>
    <x v="0"/>
    <x v="20"/>
    <x v="15"/>
    <x v="45"/>
    <x v="3"/>
    <x v="1"/>
    <x v="8"/>
    <x v="2082"/>
    <x v="2"/>
    <x v="2"/>
    <x v="5507"/>
  </r>
  <r>
    <x v="1"/>
    <x v="0"/>
    <x v="0"/>
    <x v="20"/>
    <x v="15"/>
    <x v="45"/>
    <x v="3"/>
    <x v="1"/>
    <x v="14"/>
    <x v="1310"/>
    <x v="0"/>
    <x v="0"/>
    <x v="3197"/>
  </r>
  <r>
    <x v="1"/>
    <x v="0"/>
    <x v="0"/>
    <x v="20"/>
    <x v="15"/>
    <x v="45"/>
    <x v="3"/>
    <x v="1"/>
    <x v="9"/>
    <x v="79"/>
    <x v="7"/>
    <x v="0"/>
    <x v="79"/>
  </r>
  <r>
    <x v="0"/>
    <x v="2"/>
    <x v="0"/>
    <x v="162"/>
    <x v="1"/>
    <x v="205"/>
    <x v="1"/>
    <x v="0"/>
    <x v="0"/>
    <x v="4569"/>
    <x v="1"/>
    <x v="11"/>
    <x v="5508"/>
  </r>
  <r>
    <x v="0"/>
    <x v="1"/>
    <x v="0"/>
    <x v="102"/>
    <x v="0"/>
    <x v="126"/>
    <x v="0"/>
    <x v="1"/>
    <x v="9"/>
    <x v="4570"/>
    <x v="1"/>
    <x v="0"/>
    <x v="5509"/>
  </r>
  <r>
    <x v="0"/>
    <x v="1"/>
    <x v="0"/>
    <x v="102"/>
    <x v="0"/>
    <x v="126"/>
    <x v="0"/>
    <x v="2"/>
    <x v="11"/>
    <x v="93"/>
    <x v="0"/>
    <x v="0"/>
    <x v="5510"/>
  </r>
  <r>
    <x v="0"/>
    <x v="1"/>
    <x v="0"/>
    <x v="102"/>
    <x v="0"/>
    <x v="126"/>
    <x v="0"/>
    <x v="2"/>
    <x v="7"/>
    <x v="2133"/>
    <x v="1"/>
    <x v="0"/>
    <x v="5511"/>
  </r>
  <r>
    <x v="0"/>
    <x v="1"/>
    <x v="0"/>
    <x v="102"/>
    <x v="0"/>
    <x v="126"/>
    <x v="0"/>
    <x v="1"/>
    <x v="10"/>
    <x v="1801"/>
    <x v="1"/>
    <x v="0"/>
    <x v="1937"/>
  </r>
  <r>
    <x v="0"/>
    <x v="0"/>
    <x v="0"/>
    <x v="20"/>
    <x v="15"/>
    <x v="45"/>
    <x v="3"/>
    <x v="1"/>
    <x v="2"/>
    <x v="4237"/>
    <x v="3"/>
    <x v="0"/>
    <x v="5512"/>
  </r>
  <r>
    <x v="1"/>
    <x v="0"/>
    <x v="0"/>
    <x v="60"/>
    <x v="22"/>
    <x v="76"/>
    <x v="1"/>
    <x v="1"/>
    <x v="10"/>
    <x v="12"/>
    <x v="1"/>
    <x v="2"/>
    <x v="12"/>
  </r>
  <r>
    <x v="1"/>
    <x v="0"/>
    <x v="0"/>
    <x v="60"/>
    <x v="22"/>
    <x v="76"/>
    <x v="1"/>
    <x v="1"/>
    <x v="14"/>
    <x v="4571"/>
    <x v="7"/>
    <x v="2"/>
    <x v="5513"/>
  </r>
  <r>
    <x v="1"/>
    <x v="0"/>
    <x v="0"/>
    <x v="60"/>
    <x v="22"/>
    <x v="76"/>
    <x v="1"/>
    <x v="0"/>
    <x v="5"/>
    <x v="1700"/>
    <x v="1"/>
    <x v="2"/>
    <x v="5514"/>
  </r>
  <r>
    <x v="1"/>
    <x v="0"/>
    <x v="0"/>
    <x v="60"/>
    <x v="22"/>
    <x v="76"/>
    <x v="1"/>
    <x v="2"/>
    <x v="7"/>
    <x v="4572"/>
    <x v="6"/>
    <x v="2"/>
    <x v="5515"/>
  </r>
  <r>
    <x v="1"/>
    <x v="0"/>
    <x v="0"/>
    <x v="60"/>
    <x v="22"/>
    <x v="76"/>
    <x v="1"/>
    <x v="1"/>
    <x v="10"/>
    <x v="276"/>
    <x v="5"/>
    <x v="2"/>
    <x v="282"/>
  </r>
  <r>
    <x v="1"/>
    <x v="0"/>
    <x v="0"/>
    <x v="60"/>
    <x v="22"/>
    <x v="76"/>
    <x v="1"/>
    <x v="1"/>
    <x v="10"/>
    <x v="1319"/>
    <x v="6"/>
    <x v="2"/>
    <x v="931"/>
  </r>
  <r>
    <x v="1"/>
    <x v="1"/>
    <x v="0"/>
    <x v="20"/>
    <x v="15"/>
    <x v="23"/>
    <x v="3"/>
    <x v="2"/>
    <x v="7"/>
    <x v="4573"/>
    <x v="5"/>
    <x v="0"/>
    <x v="5516"/>
  </r>
  <r>
    <x v="1"/>
    <x v="1"/>
    <x v="0"/>
    <x v="20"/>
    <x v="15"/>
    <x v="23"/>
    <x v="3"/>
    <x v="1"/>
    <x v="8"/>
    <x v="4574"/>
    <x v="4"/>
    <x v="2"/>
    <x v="5517"/>
  </r>
  <r>
    <x v="1"/>
    <x v="0"/>
    <x v="0"/>
    <x v="20"/>
    <x v="15"/>
    <x v="164"/>
    <x v="3"/>
    <x v="1"/>
    <x v="2"/>
    <x v="3576"/>
    <x v="0"/>
    <x v="0"/>
    <x v="4128"/>
  </r>
  <r>
    <x v="0"/>
    <x v="0"/>
    <x v="0"/>
    <x v="9"/>
    <x v="8"/>
    <x v="10"/>
    <x v="2"/>
    <x v="1"/>
    <x v="10"/>
    <x v="1269"/>
    <x v="2"/>
    <x v="0"/>
    <x v="1323"/>
  </r>
  <r>
    <x v="1"/>
    <x v="1"/>
    <x v="0"/>
    <x v="20"/>
    <x v="15"/>
    <x v="164"/>
    <x v="3"/>
    <x v="1"/>
    <x v="4"/>
    <x v="4499"/>
    <x v="1"/>
    <x v="0"/>
    <x v="5518"/>
  </r>
  <r>
    <x v="1"/>
    <x v="1"/>
    <x v="0"/>
    <x v="20"/>
    <x v="15"/>
    <x v="164"/>
    <x v="3"/>
    <x v="2"/>
    <x v="11"/>
    <x v="3844"/>
    <x v="0"/>
    <x v="0"/>
    <x v="4485"/>
  </r>
  <r>
    <x v="1"/>
    <x v="1"/>
    <x v="0"/>
    <x v="20"/>
    <x v="15"/>
    <x v="164"/>
    <x v="3"/>
    <x v="1"/>
    <x v="6"/>
    <x v="1635"/>
    <x v="1"/>
    <x v="0"/>
    <x v="5519"/>
  </r>
  <r>
    <x v="1"/>
    <x v="1"/>
    <x v="0"/>
    <x v="20"/>
    <x v="15"/>
    <x v="164"/>
    <x v="3"/>
    <x v="0"/>
    <x v="1"/>
    <x v="4575"/>
    <x v="1"/>
    <x v="9"/>
    <x v="5520"/>
  </r>
  <r>
    <x v="1"/>
    <x v="1"/>
    <x v="0"/>
    <x v="20"/>
    <x v="15"/>
    <x v="164"/>
    <x v="3"/>
    <x v="1"/>
    <x v="8"/>
    <x v="4576"/>
    <x v="1"/>
    <x v="2"/>
    <x v="5521"/>
  </r>
  <r>
    <x v="1"/>
    <x v="1"/>
    <x v="0"/>
    <x v="20"/>
    <x v="15"/>
    <x v="164"/>
    <x v="3"/>
    <x v="1"/>
    <x v="8"/>
    <x v="4423"/>
    <x v="1"/>
    <x v="2"/>
    <x v="5300"/>
  </r>
  <r>
    <x v="1"/>
    <x v="1"/>
    <x v="0"/>
    <x v="70"/>
    <x v="1"/>
    <x v="188"/>
    <x v="1"/>
    <x v="0"/>
    <x v="1"/>
    <x v="4577"/>
    <x v="1"/>
    <x v="2"/>
    <x v="5522"/>
  </r>
  <r>
    <x v="0"/>
    <x v="0"/>
    <x v="0"/>
    <x v="121"/>
    <x v="2"/>
    <x v="152"/>
    <x v="0"/>
    <x v="2"/>
    <x v="16"/>
    <x v="1973"/>
    <x v="0"/>
    <x v="2"/>
    <x v="3824"/>
  </r>
  <r>
    <x v="1"/>
    <x v="0"/>
    <x v="0"/>
    <x v="214"/>
    <x v="32"/>
    <x v="268"/>
    <x v="0"/>
    <x v="1"/>
    <x v="10"/>
    <x v="91"/>
    <x v="0"/>
    <x v="0"/>
    <x v="91"/>
  </r>
  <r>
    <x v="1"/>
    <x v="0"/>
    <x v="0"/>
    <x v="214"/>
    <x v="32"/>
    <x v="268"/>
    <x v="0"/>
    <x v="1"/>
    <x v="6"/>
    <x v="1444"/>
    <x v="1"/>
    <x v="0"/>
    <x v="5523"/>
  </r>
  <r>
    <x v="1"/>
    <x v="0"/>
    <x v="0"/>
    <x v="20"/>
    <x v="15"/>
    <x v="29"/>
    <x v="3"/>
    <x v="1"/>
    <x v="4"/>
    <x v="240"/>
    <x v="0"/>
    <x v="0"/>
    <x v="242"/>
  </r>
  <r>
    <x v="1"/>
    <x v="0"/>
    <x v="0"/>
    <x v="20"/>
    <x v="15"/>
    <x v="29"/>
    <x v="3"/>
    <x v="1"/>
    <x v="8"/>
    <x v="176"/>
    <x v="1"/>
    <x v="2"/>
    <x v="2975"/>
  </r>
  <r>
    <x v="1"/>
    <x v="0"/>
    <x v="0"/>
    <x v="20"/>
    <x v="15"/>
    <x v="29"/>
    <x v="3"/>
    <x v="0"/>
    <x v="5"/>
    <x v="2217"/>
    <x v="0"/>
    <x v="0"/>
    <x v="2488"/>
  </r>
  <r>
    <x v="1"/>
    <x v="0"/>
    <x v="0"/>
    <x v="10"/>
    <x v="9"/>
    <x v="63"/>
    <x v="3"/>
    <x v="2"/>
    <x v="16"/>
    <x v="2730"/>
    <x v="2"/>
    <x v="10"/>
    <x v="5524"/>
  </r>
  <r>
    <x v="1"/>
    <x v="0"/>
    <x v="0"/>
    <x v="10"/>
    <x v="9"/>
    <x v="63"/>
    <x v="3"/>
    <x v="0"/>
    <x v="1"/>
    <x v="4578"/>
    <x v="4"/>
    <x v="4"/>
    <x v="3355"/>
  </r>
  <r>
    <x v="1"/>
    <x v="0"/>
    <x v="0"/>
    <x v="10"/>
    <x v="9"/>
    <x v="63"/>
    <x v="3"/>
    <x v="1"/>
    <x v="14"/>
    <x v="1964"/>
    <x v="0"/>
    <x v="2"/>
    <x v="2118"/>
  </r>
  <r>
    <x v="1"/>
    <x v="1"/>
    <x v="0"/>
    <x v="61"/>
    <x v="5"/>
    <x v="162"/>
    <x v="2"/>
    <x v="1"/>
    <x v="10"/>
    <x v="4579"/>
    <x v="0"/>
    <x v="2"/>
    <x v="5525"/>
  </r>
  <r>
    <x v="1"/>
    <x v="2"/>
    <x v="0"/>
    <x v="3"/>
    <x v="1"/>
    <x v="137"/>
    <x v="1"/>
    <x v="0"/>
    <x v="3"/>
    <x v="4580"/>
    <x v="7"/>
    <x v="2"/>
    <x v="5526"/>
  </r>
  <r>
    <x v="1"/>
    <x v="2"/>
    <x v="0"/>
    <x v="3"/>
    <x v="1"/>
    <x v="137"/>
    <x v="1"/>
    <x v="2"/>
    <x v="11"/>
    <x v="1221"/>
    <x v="4"/>
    <x v="0"/>
    <x v="5527"/>
  </r>
  <r>
    <x v="2"/>
    <x v="0"/>
    <x v="0"/>
    <x v="316"/>
    <x v="18"/>
    <x v="394"/>
    <x v="0"/>
    <x v="1"/>
    <x v="10"/>
    <x v="12"/>
    <x v="1"/>
    <x v="2"/>
    <x v="12"/>
  </r>
  <r>
    <x v="1"/>
    <x v="2"/>
    <x v="0"/>
    <x v="34"/>
    <x v="22"/>
    <x v="42"/>
    <x v="1"/>
    <x v="1"/>
    <x v="6"/>
    <x v="4581"/>
    <x v="0"/>
    <x v="2"/>
    <x v="5528"/>
  </r>
  <r>
    <x v="3"/>
    <x v="0"/>
    <x v="0"/>
    <x v="125"/>
    <x v="1"/>
    <x v="158"/>
    <x v="1"/>
    <x v="1"/>
    <x v="8"/>
    <x v="4582"/>
    <x v="2"/>
    <x v="2"/>
    <x v="5529"/>
  </r>
  <r>
    <x v="3"/>
    <x v="0"/>
    <x v="0"/>
    <x v="125"/>
    <x v="1"/>
    <x v="158"/>
    <x v="1"/>
    <x v="1"/>
    <x v="6"/>
    <x v="4434"/>
    <x v="0"/>
    <x v="0"/>
    <x v="5315"/>
  </r>
  <r>
    <x v="3"/>
    <x v="0"/>
    <x v="0"/>
    <x v="125"/>
    <x v="1"/>
    <x v="158"/>
    <x v="1"/>
    <x v="1"/>
    <x v="10"/>
    <x v="4583"/>
    <x v="7"/>
    <x v="0"/>
    <x v="5530"/>
  </r>
  <r>
    <x v="3"/>
    <x v="0"/>
    <x v="0"/>
    <x v="125"/>
    <x v="1"/>
    <x v="158"/>
    <x v="1"/>
    <x v="2"/>
    <x v="11"/>
    <x v="664"/>
    <x v="4"/>
    <x v="0"/>
    <x v="3214"/>
  </r>
  <r>
    <x v="3"/>
    <x v="0"/>
    <x v="0"/>
    <x v="125"/>
    <x v="1"/>
    <x v="158"/>
    <x v="1"/>
    <x v="0"/>
    <x v="1"/>
    <x v="4009"/>
    <x v="2"/>
    <x v="2"/>
    <x v="5531"/>
  </r>
  <r>
    <x v="3"/>
    <x v="0"/>
    <x v="0"/>
    <x v="125"/>
    <x v="1"/>
    <x v="158"/>
    <x v="1"/>
    <x v="1"/>
    <x v="8"/>
    <x v="2011"/>
    <x v="1"/>
    <x v="2"/>
    <x v="5532"/>
  </r>
  <r>
    <x v="3"/>
    <x v="0"/>
    <x v="0"/>
    <x v="125"/>
    <x v="1"/>
    <x v="158"/>
    <x v="1"/>
    <x v="1"/>
    <x v="8"/>
    <x v="4584"/>
    <x v="6"/>
    <x v="2"/>
    <x v="5533"/>
  </r>
  <r>
    <x v="3"/>
    <x v="0"/>
    <x v="0"/>
    <x v="125"/>
    <x v="1"/>
    <x v="158"/>
    <x v="1"/>
    <x v="0"/>
    <x v="3"/>
    <x v="4585"/>
    <x v="3"/>
    <x v="2"/>
    <x v="5534"/>
  </r>
  <r>
    <x v="3"/>
    <x v="0"/>
    <x v="0"/>
    <x v="125"/>
    <x v="1"/>
    <x v="158"/>
    <x v="1"/>
    <x v="1"/>
    <x v="4"/>
    <x v="4586"/>
    <x v="1"/>
    <x v="0"/>
    <x v="1941"/>
  </r>
  <r>
    <x v="3"/>
    <x v="0"/>
    <x v="0"/>
    <x v="125"/>
    <x v="1"/>
    <x v="158"/>
    <x v="1"/>
    <x v="1"/>
    <x v="9"/>
    <x v="4587"/>
    <x v="0"/>
    <x v="0"/>
    <x v="5535"/>
  </r>
  <r>
    <x v="3"/>
    <x v="0"/>
    <x v="0"/>
    <x v="125"/>
    <x v="1"/>
    <x v="158"/>
    <x v="1"/>
    <x v="1"/>
    <x v="8"/>
    <x v="4588"/>
    <x v="0"/>
    <x v="2"/>
    <x v="5536"/>
  </r>
  <r>
    <x v="0"/>
    <x v="1"/>
    <x v="0"/>
    <x v="213"/>
    <x v="7"/>
    <x v="267"/>
    <x v="1"/>
    <x v="1"/>
    <x v="8"/>
    <x v="4589"/>
    <x v="1"/>
    <x v="2"/>
    <x v="5537"/>
  </r>
  <r>
    <x v="0"/>
    <x v="0"/>
    <x v="0"/>
    <x v="24"/>
    <x v="21"/>
    <x v="329"/>
    <x v="1"/>
    <x v="1"/>
    <x v="12"/>
    <x v="4590"/>
    <x v="1"/>
    <x v="2"/>
    <x v="5538"/>
  </r>
  <r>
    <x v="1"/>
    <x v="2"/>
    <x v="0"/>
    <x v="127"/>
    <x v="21"/>
    <x v="160"/>
    <x v="1"/>
    <x v="1"/>
    <x v="14"/>
    <x v="920"/>
    <x v="0"/>
    <x v="2"/>
    <x v="5539"/>
  </r>
  <r>
    <x v="1"/>
    <x v="0"/>
    <x v="0"/>
    <x v="30"/>
    <x v="15"/>
    <x v="144"/>
    <x v="3"/>
    <x v="1"/>
    <x v="9"/>
    <x v="4591"/>
    <x v="1"/>
    <x v="0"/>
    <x v="5540"/>
  </r>
  <r>
    <x v="2"/>
    <x v="1"/>
    <x v="0"/>
    <x v="1"/>
    <x v="1"/>
    <x v="141"/>
    <x v="1"/>
    <x v="1"/>
    <x v="4"/>
    <x v="4592"/>
    <x v="3"/>
    <x v="0"/>
    <x v="5541"/>
  </r>
  <r>
    <x v="1"/>
    <x v="2"/>
    <x v="0"/>
    <x v="1"/>
    <x v="1"/>
    <x v="13"/>
    <x v="1"/>
    <x v="1"/>
    <x v="10"/>
    <x v="783"/>
    <x v="5"/>
    <x v="0"/>
    <x v="812"/>
  </r>
  <r>
    <x v="1"/>
    <x v="1"/>
    <x v="0"/>
    <x v="61"/>
    <x v="5"/>
    <x v="176"/>
    <x v="2"/>
    <x v="1"/>
    <x v="8"/>
    <x v="3153"/>
    <x v="0"/>
    <x v="3"/>
    <x v="3575"/>
  </r>
  <r>
    <x v="1"/>
    <x v="1"/>
    <x v="0"/>
    <x v="61"/>
    <x v="5"/>
    <x v="176"/>
    <x v="2"/>
    <x v="1"/>
    <x v="10"/>
    <x v="4593"/>
    <x v="6"/>
    <x v="2"/>
    <x v="5542"/>
  </r>
  <r>
    <x v="1"/>
    <x v="0"/>
    <x v="0"/>
    <x v="201"/>
    <x v="1"/>
    <x v="252"/>
    <x v="1"/>
    <x v="1"/>
    <x v="10"/>
    <x v="156"/>
    <x v="7"/>
    <x v="0"/>
    <x v="158"/>
  </r>
  <r>
    <x v="0"/>
    <x v="2"/>
    <x v="0"/>
    <x v="22"/>
    <x v="10"/>
    <x v="155"/>
    <x v="2"/>
    <x v="1"/>
    <x v="10"/>
    <x v="4579"/>
    <x v="0"/>
    <x v="2"/>
    <x v="5525"/>
  </r>
  <r>
    <x v="1"/>
    <x v="0"/>
    <x v="0"/>
    <x v="392"/>
    <x v="5"/>
    <x v="477"/>
    <x v="2"/>
    <x v="1"/>
    <x v="6"/>
    <x v="2999"/>
    <x v="0"/>
    <x v="2"/>
    <x v="3379"/>
  </r>
  <r>
    <x v="1"/>
    <x v="0"/>
    <x v="0"/>
    <x v="392"/>
    <x v="5"/>
    <x v="477"/>
    <x v="2"/>
    <x v="1"/>
    <x v="10"/>
    <x v="1170"/>
    <x v="7"/>
    <x v="2"/>
    <x v="1653"/>
  </r>
  <r>
    <x v="1"/>
    <x v="0"/>
    <x v="0"/>
    <x v="392"/>
    <x v="5"/>
    <x v="477"/>
    <x v="2"/>
    <x v="1"/>
    <x v="6"/>
    <x v="4594"/>
    <x v="2"/>
    <x v="2"/>
    <x v="5543"/>
  </r>
  <r>
    <x v="1"/>
    <x v="0"/>
    <x v="0"/>
    <x v="392"/>
    <x v="5"/>
    <x v="477"/>
    <x v="2"/>
    <x v="1"/>
    <x v="8"/>
    <x v="320"/>
    <x v="4"/>
    <x v="3"/>
    <x v="5544"/>
  </r>
  <r>
    <x v="1"/>
    <x v="0"/>
    <x v="0"/>
    <x v="392"/>
    <x v="5"/>
    <x v="477"/>
    <x v="2"/>
    <x v="1"/>
    <x v="14"/>
    <x v="3832"/>
    <x v="0"/>
    <x v="2"/>
    <x v="5545"/>
  </r>
  <r>
    <x v="1"/>
    <x v="0"/>
    <x v="0"/>
    <x v="4"/>
    <x v="4"/>
    <x v="59"/>
    <x v="1"/>
    <x v="1"/>
    <x v="12"/>
    <x v="2735"/>
    <x v="2"/>
    <x v="0"/>
    <x v="5546"/>
  </r>
  <r>
    <x v="1"/>
    <x v="0"/>
    <x v="0"/>
    <x v="35"/>
    <x v="3"/>
    <x v="43"/>
    <x v="0"/>
    <x v="1"/>
    <x v="8"/>
    <x v="4595"/>
    <x v="3"/>
    <x v="6"/>
    <x v="5547"/>
  </r>
  <r>
    <x v="1"/>
    <x v="0"/>
    <x v="0"/>
    <x v="35"/>
    <x v="3"/>
    <x v="43"/>
    <x v="0"/>
    <x v="1"/>
    <x v="9"/>
    <x v="4596"/>
    <x v="6"/>
    <x v="2"/>
    <x v="5548"/>
  </r>
  <r>
    <x v="1"/>
    <x v="0"/>
    <x v="0"/>
    <x v="35"/>
    <x v="3"/>
    <x v="43"/>
    <x v="0"/>
    <x v="1"/>
    <x v="6"/>
    <x v="526"/>
    <x v="4"/>
    <x v="2"/>
    <x v="541"/>
  </r>
  <r>
    <x v="1"/>
    <x v="0"/>
    <x v="0"/>
    <x v="35"/>
    <x v="3"/>
    <x v="43"/>
    <x v="0"/>
    <x v="0"/>
    <x v="3"/>
    <x v="4597"/>
    <x v="1"/>
    <x v="10"/>
    <x v="5549"/>
  </r>
  <r>
    <x v="1"/>
    <x v="0"/>
    <x v="0"/>
    <x v="35"/>
    <x v="3"/>
    <x v="43"/>
    <x v="0"/>
    <x v="2"/>
    <x v="11"/>
    <x v="4598"/>
    <x v="1"/>
    <x v="2"/>
    <x v="5550"/>
  </r>
  <r>
    <x v="1"/>
    <x v="0"/>
    <x v="0"/>
    <x v="35"/>
    <x v="3"/>
    <x v="43"/>
    <x v="0"/>
    <x v="1"/>
    <x v="8"/>
    <x v="1683"/>
    <x v="2"/>
    <x v="6"/>
    <x v="5551"/>
  </r>
  <r>
    <x v="0"/>
    <x v="1"/>
    <x v="0"/>
    <x v="3"/>
    <x v="1"/>
    <x v="137"/>
    <x v="1"/>
    <x v="1"/>
    <x v="6"/>
    <x v="2799"/>
    <x v="0"/>
    <x v="0"/>
    <x v="5552"/>
  </r>
  <r>
    <x v="0"/>
    <x v="1"/>
    <x v="0"/>
    <x v="3"/>
    <x v="1"/>
    <x v="137"/>
    <x v="1"/>
    <x v="2"/>
    <x v="7"/>
    <x v="4599"/>
    <x v="6"/>
    <x v="2"/>
    <x v="5553"/>
  </r>
  <r>
    <x v="2"/>
    <x v="1"/>
    <x v="0"/>
    <x v="142"/>
    <x v="9"/>
    <x v="181"/>
    <x v="3"/>
    <x v="1"/>
    <x v="8"/>
    <x v="4600"/>
    <x v="2"/>
    <x v="6"/>
    <x v="5554"/>
  </r>
  <r>
    <x v="2"/>
    <x v="1"/>
    <x v="0"/>
    <x v="142"/>
    <x v="9"/>
    <x v="181"/>
    <x v="3"/>
    <x v="1"/>
    <x v="14"/>
    <x v="4601"/>
    <x v="0"/>
    <x v="2"/>
    <x v="5555"/>
  </r>
  <r>
    <x v="0"/>
    <x v="0"/>
    <x v="0"/>
    <x v="1"/>
    <x v="1"/>
    <x v="25"/>
    <x v="1"/>
    <x v="1"/>
    <x v="4"/>
    <x v="4041"/>
    <x v="1"/>
    <x v="0"/>
    <x v="4757"/>
  </r>
  <r>
    <x v="0"/>
    <x v="0"/>
    <x v="0"/>
    <x v="306"/>
    <x v="33"/>
    <x v="383"/>
    <x v="1"/>
    <x v="1"/>
    <x v="6"/>
    <x v="1362"/>
    <x v="4"/>
    <x v="0"/>
    <x v="3377"/>
  </r>
  <r>
    <x v="0"/>
    <x v="1"/>
    <x v="0"/>
    <x v="1"/>
    <x v="1"/>
    <x v="3"/>
    <x v="1"/>
    <x v="2"/>
    <x v="7"/>
    <x v="664"/>
    <x v="7"/>
    <x v="2"/>
    <x v="5556"/>
  </r>
  <r>
    <x v="1"/>
    <x v="0"/>
    <x v="0"/>
    <x v="0"/>
    <x v="0"/>
    <x v="0"/>
    <x v="0"/>
    <x v="1"/>
    <x v="10"/>
    <x v="1907"/>
    <x v="1"/>
    <x v="0"/>
    <x v="2056"/>
  </r>
  <r>
    <x v="1"/>
    <x v="0"/>
    <x v="0"/>
    <x v="0"/>
    <x v="0"/>
    <x v="0"/>
    <x v="0"/>
    <x v="1"/>
    <x v="9"/>
    <x v="4602"/>
    <x v="1"/>
    <x v="0"/>
    <x v="5557"/>
  </r>
  <r>
    <x v="1"/>
    <x v="0"/>
    <x v="0"/>
    <x v="0"/>
    <x v="0"/>
    <x v="0"/>
    <x v="0"/>
    <x v="1"/>
    <x v="6"/>
    <x v="3802"/>
    <x v="0"/>
    <x v="0"/>
    <x v="4431"/>
  </r>
  <r>
    <x v="1"/>
    <x v="0"/>
    <x v="0"/>
    <x v="0"/>
    <x v="0"/>
    <x v="0"/>
    <x v="0"/>
    <x v="1"/>
    <x v="10"/>
    <x v="3667"/>
    <x v="2"/>
    <x v="0"/>
    <x v="4244"/>
  </r>
  <r>
    <x v="0"/>
    <x v="0"/>
    <x v="0"/>
    <x v="27"/>
    <x v="10"/>
    <x v="67"/>
    <x v="2"/>
    <x v="2"/>
    <x v="11"/>
    <x v="4447"/>
    <x v="5"/>
    <x v="2"/>
    <x v="5558"/>
  </r>
  <r>
    <x v="2"/>
    <x v="0"/>
    <x v="0"/>
    <x v="20"/>
    <x v="15"/>
    <x v="29"/>
    <x v="3"/>
    <x v="1"/>
    <x v="8"/>
    <x v="4603"/>
    <x v="5"/>
    <x v="2"/>
    <x v="5559"/>
  </r>
  <r>
    <x v="2"/>
    <x v="0"/>
    <x v="0"/>
    <x v="20"/>
    <x v="15"/>
    <x v="29"/>
    <x v="3"/>
    <x v="1"/>
    <x v="8"/>
    <x v="4604"/>
    <x v="0"/>
    <x v="2"/>
    <x v="5560"/>
  </r>
  <r>
    <x v="2"/>
    <x v="0"/>
    <x v="0"/>
    <x v="20"/>
    <x v="15"/>
    <x v="29"/>
    <x v="3"/>
    <x v="1"/>
    <x v="8"/>
    <x v="1038"/>
    <x v="2"/>
    <x v="2"/>
    <x v="1083"/>
  </r>
  <r>
    <x v="1"/>
    <x v="0"/>
    <x v="0"/>
    <x v="20"/>
    <x v="15"/>
    <x v="164"/>
    <x v="3"/>
    <x v="1"/>
    <x v="10"/>
    <x v="4605"/>
    <x v="6"/>
    <x v="0"/>
    <x v="5561"/>
  </r>
  <r>
    <x v="0"/>
    <x v="0"/>
    <x v="0"/>
    <x v="20"/>
    <x v="15"/>
    <x v="29"/>
    <x v="3"/>
    <x v="1"/>
    <x v="10"/>
    <x v="3441"/>
    <x v="5"/>
    <x v="0"/>
    <x v="3947"/>
  </r>
  <r>
    <x v="1"/>
    <x v="0"/>
    <x v="0"/>
    <x v="48"/>
    <x v="16"/>
    <x v="57"/>
    <x v="1"/>
    <x v="1"/>
    <x v="12"/>
    <x v="2953"/>
    <x v="1"/>
    <x v="2"/>
    <x v="5562"/>
  </r>
  <r>
    <x v="0"/>
    <x v="1"/>
    <x v="0"/>
    <x v="112"/>
    <x v="5"/>
    <x v="139"/>
    <x v="2"/>
    <x v="1"/>
    <x v="10"/>
    <x v="2993"/>
    <x v="0"/>
    <x v="2"/>
    <x v="3372"/>
  </r>
  <r>
    <x v="2"/>
    <x v="0"/>
    <x v="0"/>
    <x v="10"/>
    <x v="9"/>
    <x v="11"/>
    <x v="3"/>
    <x v="1"/>
    <x v="8"/>
    <x v="1124"/>
    <x v="1"/>
    <x v="6"/>
    <x v="5563"/>
  </r>
  <r>
    <x v="1"/>
    <x v="0"/>
    <x v="0"/>
    <x v="157"/>
    <x v="1"/>
    <x v="200"/>
    <x v="1"/>
    <x v="1"/>
    <x v="4"/>
    <x v="4606"/>
    <x v="0"/>
    <x v="0"/>
    <x v="5564"/>
  </r>
  <r>
    <x v="0"/>
    <x v="1"/>
    <x v="0"/>
    <x v="46"/>
    <x v="24"/>
    <x v="55"/>
    <x v="3"/>
    <x v="0"/>
    <x v="1"/>
    <x v="4607"/>
    <x v="5"/>
    <x v="4"/>
    <x v="5565"/>
  </r>
  <r>
    <x v="0"/>
    <x v="1"/>
    <x v="0"/>
    <x v="46"/>
    <x v="24"/>
    <x v="55"/>
    <x v="3"/>
    <x v="0"/>
    <x v="5"/>
    <x v="4608"/>
    <x v="1"/>
    <x v="2"/>
    <x v="5566"/>
  </r>
  <r>
    <x v="0"/>
    <x v="1"/>
    <x v="0"/>
    <x v="46"/>
    <x v="24"/>
    <x v="55"/>
    <x v="3"/>
    <x v="2"/>
    <x v="11"/>
    <x v="602"/>
    <x v="6"/>
    <x v="2"/>
    <x v="5567"/>
  </r>
  <r>
    <x v="1"/>
    <x v="0"/>
    <x v="0"/>
    <x v="20"/>
    <x v="15"/>
    <x v="45"/>
    <x v="3"/>
    <x v="2"/>
    <x v="7"/>
    <x v="2232"/>
    <x v="0"/>
    <x v="0"/>
    <x v="2624"/>
  </r>
  <r>
    <x v="1"/>
    <x v="0"/>
    <x v="0"/>
    <x v="20"/>
    <x v="15"/>
    <x v="45"/>
    <x v="3"/>
    <x v="1"/>
    <x v="6"/>
    <x v="175"/>
    <x v="0"/>
    <x v="0"/>
    <x v="1887"/>
  </r>
  <r>
    <x v="1"/>
    <x v="0"/>
    <x v="0"/>
    <x v="20"/>
    <x v="15"/>
    <x v="45"/>
    <x v="3"/>
    <x v="1"/>
    <x v="4"/>
    <x v="4609"/>
    <x v="4"/>
    <x v="0"/>
    <x v="5568"/>
  </r>
  <r>
    <x v="1"/>
    <x v="0"/>
    <x v="0"/>
    <x v="20"/>
    <x v="15"/>
    <x v="45"/>
    <x v="3"/>
    <x v="1"/>
    <x v="14"/>
    <x v="3335"/>
    <x v="0"/>
    <x v="0"/>
    <x v="5569"/>
  </r>
  <r>
    <x v="1"/>
    <x v="0"/>
    <x v="0"/>
    <x v="20"/>
    <x v="15"/>
    <x v="45"/>
    <x v="3"/>
    <x v="1"/>
    <x v="6"/>
    <x v="994"/>
    <x v="0"/>
    <x v="0"/>
    <x v="5570"/>
  </r>
  <r>
    <x v="1"/>
    <x v="0"/>
    <x v="0"/>
    <x v="20"/>
    <x v="15"/>
    <x v="45"/>
    <x v="3"/>
    <x v="1"/>
    <x v="14"/>
    <x v="2735"/>
    <x v="2"/>
    <x v="0"/>
    <x v="3057"/>
  </r>
  <r>
    <x v="1"/>
    <x v="0"/>
    <x v="0"/>
    <x v="20"/>
    <x v="15"/>
    <x v="45"/>
    <x v="3"/>
    <x v="1"/>
    <x v="8"/>
    <x v="4610"/>
    <x v="0"/>
    <x v="2"/>
    <x v="5571"/>
  </r>
  <r>
    <x v="2"/>
    <x v="1"/>
    <x v="0"/>
    <x v="0"/>
    <x v="33"/>
    <x v="319"/>
    <x v="1"/>
    <x v="0"/>
    <x v="3"/>
    <x v="4611"/>
    <x v="5"/>
    <x v="0"/>
    <x v="5572"/>
  </r>
  <r>
    <x v="2"/>
    <x v="1"/>
    <x v="0"/>
    <x v="0"/>
    <x v="33"/>
    <x v="319"/>
    <x v="1"/>
    <x v="1"/>
    <x v="8"/>
    <x v="3004"/>
    <x v="0"/>
    <x v="2"/>
    <x v="5573"/>
  </r>
  <r>
    <x v="0"/>
    <x v="0"/>
    <x v="0"/>
    <x v="4"/>
    <x v="4"/>
    <x v="5"/>
    <x v="1"/>
    <x v="1"/>
    <x v="10"/>
    <x v="1156"/>
    <x v="0"/>
    <x v="0"/>
    <x v="3938"/>
  </r>
  <r>
    <x v="0"/>
    <x v="0"/>
    <x v="0"/>
    <x v="4"/>
    <x v="4"/>
    <x v="5"/>
    <x v="1"/>
    <x v="1"/>
    <x v="8"/>
    <x v="2000"/>
    <x v="7"/>
    <x v="2"/>
    <x v="5574"/>
  </r>
  <r>
    <x v="1"/>
    <x v="1"/>
    <x v="0"/>
    <x v="20"/>
    <x v="15"/>
    <x v="29"/>
    <x v="3"/>
    <x v="1"/>
    <x v="10"/>
    <x v="1444"/>
    <x v="1"/>
    <x v="0"/>
    <x v="1526"/>
  </r>
  <r>
    <x v="1"/>
    <x v="1"/>
    <x v="0"/>
    <x v="4"/>
    <x v="4"/>
    <x v="5"/>
    <x v="1"/>
    <x v="1"/>
    <x v="8"/>
    <x v="1150"/>
    <x v="0"/>
    <x v="2"/>
    <x v="1196"/>
  </r>
  <r>
    <x v="1"/>
    <x v="1"/>
    <x v="0"/>
    <x v="214"/>
    <x v="18"/>
    <x v="296"/>
    <x v="0"/>
    <x v="1"/>
    <x v="8"/>
    <x v="4612"/>
    <x v="7"/>
    <x v="6"/>
    <x v="5575"/>
  </r>
  <r>
    <x v="1"/>
    <x v="0"/>
    <x v="0"/>
    <x v="4"/>
    <x v="4"/>
    <x v="59"/>
    <x v="1"/>
    <x v="1"/>
    <x v="10"/>
    <x v="1075"/>
    <x v="3"/>
    <x v="0"/>
    <x v="5576"/>
  </r>
  <r>
    <x v="1"/>
    <x v="0"/>
    <x v="0"/>
    <x v="4"/>
    <x v="4"/>
    <x v="59"/>
    <x v="1"/>
    <x v="0"/>
    <x v="0"/>
    <x v="1713"/>
    <x v="0"/>
    <x v="0"/>
    <x v="2927"/>
  </r>
  <r>
    <x v="1"/>
    <x v="1"/>
    <x v="0"/>
    <x v="20"/>
    <x v="15"/>
    <x v="45"/>
    <x v="3"/>
    <x v="0"/>
    <x v="5"/>
    <x v="4613"/>
    <x v="1"/>
    <x v="0"/>
    <x v="5577"/>
  </r>
  <r>
    <x v="1"/>
    <x v="1"/>
    <x v="0"/>
    <x v="20"/>
    <x v="15"/>
    <x v="45"/>
    <x v="3"/>
    <x v="1"/>
    <x v="10"/>
    <x v="3683"/>
    <x v="1"/>
    <x v="0"/>
    <x v="4267"/>
  </r>
  <r>
    <x v="0"/>
    <x v="0"/>
    <x v="0"/>
    <x v="118"/>
    <x v="32"/>
    <x v="148"/>
    <x v="0"/>
    <x v="1"/>
    <x v="10"/>
    <x v="1444"/>
    <x v="1"/>
    <x v="0"/>
    <x v="1526"/>
  </r>
  <r>
    <x v="0"/>
    <x v="0"/>
    <x v="0"/>
    <x v="118"/>
    <x v="32"/>
    <x v="148"/>
    <x v="0"/>
    <x v="1"/>
    <x v="6"/>
    <x v="4614"/>
    <x v="1"/>
    <x v="0"/>
    <x v="5578"/>
  </r>
  <r>
    <x v="1"/>
    <x v="0"/>
    <x v="0"/>
    <x v="46"/>
    <x v="13"/>
    <x v="284"/>
    <x v="3"/>
    <x v="1"/>
    <x v="10"/>
    <x v="4615"/>
    <x v="2"/>
    <x v="0"/>
    <x v="5579"/>
  </r>
  <r>
    <x v="1"/>
    <x v="0"/>
    <x v="0"/>
    <x v="46"/>
    <x v="13"/>
    <x v="284"/>
    <x v="3"/>
    <x v="0"/>
    <x v="5"/>
    <x v="544"/>
    <x v="4"/>
    <x v="0"/>
    <x v="5580"/>
  </r>
  <r>
    <x v="1"/>
    <x v="0"/>
    <x v="0"/>
    <x v="316"/>
    <x v="18"/>
    <x v="394"/>
    <x v="0"/>
    <x v="2"/>
    <x v="11"/>
    <x v="200"/>
    <x v="4"/>
    <x v="2"/>
    <x v="4203"/>
  </r>
  <r>
    <x v="1"/>
    <x v="0"/>
    <x v="0"/>
    <x v="316"/>
    <x v="18"/>
    <x v="394"/>
    <x v="0"/>
    <x v="1"/>
    <x v="10"/>
    <x v="4616"/>
    <x v="3"/>
    <x v="2"/>
    <x v="5581"/>
  </r>
  <r>
    <x v="1"/>
    <x v="2"/>
    <x v="0"/>
    <x v="102"/>
    <x v="14"/>
    <x v="237"/>
    <x v="2"/>
    <x v="0"/>
    <x v="3"/>
    <x v="4617"/>
    <x v="1"/>
    <x v="0"/>
    <x v="5582"/>
  </r>
  <r>
    <x v="1"/>
    <x v="2"/>
    <x v="0"/>
    <x v="102"/>
    <x v="14"/>
    <x v="237"/>
    <x v="2"/>
    <x v="2"/>
    <x v="7"/>
    <x v="2096"/>
    <x v="4"/>
    <x v="0"/>
    <x v="5583"/>
  </r>
  <r>
    <x v="1"/>
    <x v="2"/>
    <x v="0"/>
    <x v="102"/>
    <x v="14"/>
    <x v="237"/>
    <x v="2"/>
    <x v="0"/>
    <x v="5"/>
    <x v="1287"/>
    <x v="0"/>
    <x v="0"/>
    <x v="1345"/>
  </r>
  <r>
    <x v="1"/>
    <x v="2"/>
    <x v="0"/>
    <x v="102"/>
    <x v="14"/>
    <x v="237"/>
    <x v="2"/>
    <x v="2"/>
    <x v="7"/>
    <x v="2230"/>
    <x v="0"/>
    <x v="0"/>
    <x v="2420"/>
  </r>
  <r>
    <x v="1"/>
    <x v="2"/>
    <x v="0"/>
    <x v="102"/>
    <x v="14"/>
    <x v="237"/>
    <x v="2"/>
    <x v="0"/>
    <x v="1"/>
    <x v="4618"/>
    <x v="1"/>
    <x v="0"/>
    <x v="5584"/>
  </r>
  <r>
    <x v="1"/>
    <x v="0"/>
    <x v="0"/>
    <x v="100"/>
    <x v="2"/>
    <x v="123"/>
    <x v="0"/>
    <x v="1"/>
    <x v="8"/>
    <x v="2159"/>
    <x v="2"/>
    <x v="6"/>
    <x v="2338"/>
  </r>
  <r>
    <x v="1"/>
    <x v="0"/>
    <x v="0"/>
    <x v="100"/>
    <x v="2"/>
    <x v="123"/>
    <x v="0"/>
    <x v="1"/>
    <x v="4"/>
    <x v="4619"/>
    <x v="0"/>
    <x v="2"/>
    <x v="5585"/>
  </r>
  <r>
    <x v="1"/>
    <x v="0"/>
    <x v="0"/>
    <x v="100"/>
    <x v="2"/>
    <x v="123"/>
    <x v="0"/>
    <x v="1"/>
    <x v="8"/>
    <x v="4620"/>
    <x v="4"/>
    <x v="6"/>
    <x v="5586"/>
  </r>
  <r>
    <x v="1"/>
    <x v="0"/>
    <x v="0"/>
    <x v="100"/>
    <x v="2"/>
    <x v="123"/>
    <x v="0"/>
    <x v="0"/>
    <x v="0"/>
    <x v="4621"/>
    <x v="1"/>
    <x v="2"/>
    <x v="3294"/>
  </r>
  <r>
    <x v="3"/>
    <x v="0"/>
    <x v="0"/>
    <x v="490"/>
    <x v="25"/>
    <x v="584"/>
    <x v="2"/>
    <x v="2"/>
    <x v="11"/>
    <x v="3458"/>
    <x v="4"/>
    <x v="0"/>
    <x v="5587"/>
  </r>
  <r>
    <x v="3"/>
    <x v="0"/>
    <x v="0"/>
    <x v="490"/>
    <x v="25"/>
    <x v="584"/>
    <x v="2"/>
    <x v="0"/>
    <x v="5"/>
    <x v="4622"/>
    <x v="2"/>
    <x v="0"/>
    <x v="5588"/>
  </r>
  <r>
    <x v="1"/>
    <x v="2"/>
    <x v="0"/>
    <x v="173"/>
    <x v="17"/>
    <x v="220"/>
    <x v="0"/>
    <x v="0"/>
    <x v="5"/>
    <x v="4623"/>
    <x v="2"/>
    <x v="0"/>
    <x v="5589"/>
  </r>
  <r>
    <x v="1"/>
    <x v="2"/>
    <x v="0"/>
    <x v="10"/>
    <x v="9"/>
    <x v="11"/>
    <x v="3"/>
    <x v="2"/>
    <x v="7"/>
    <x v="4624"/>
    <x v="2"/>
    <x v="10"/>
    <x v="5590"/>
  </r>
  <r>
    <x v="1"/>
    <x v="2"/>
    <x v="0"/>
    <x v="10"/>
    <x v="9"/>
    <x v="11"/>
    <x v="3"/>
    <x v="1"/>
    <x v="8"/>
    <x v="4090"/>
    <x v="7"/>
    <x v="6"/>
    <x v="4824"/>
  </r>
  <r>
    <x v="1"/>
    <x v="2"/>
    <x v="0"/>
    <x v="10"/>
    <x v="9"/>
    <x v="11"/>
    <x v="3"/>
    <x v="0"/>
    <x v="3"/>
    <x v="1244"/>
    <x v="1"/>
    <x v="10"/>
    <x v="5591"/>
  </r>
  <r>
    <x v="1"/>
    <x v="2"/>
    <x v="0"/>
    <x v="10"/>
    <x v="9"/>
    <x v="11"/>
    <x v="3"/>
    <x v="1"/>
    <x v="4"/>
    <x v="4625"/>
    <x v="7"/>
    <x v="2"/>
    <x v="5592"/>
  </r>
  <r>
    <x v="1"/>
    <x v="0"/>
    <x v="0"/>
    <x v="85"/>
    <x v="15"/>
    <x v="254"/>
    <x v="3"/>
    <x v="1"/>
    <x v="10"/>
    <x v="1635"/>
    <x v="1"/>
    <x v="0"/>
    <x v="1740"/>
  </r>
  <r>
    <x v="1"/>
    <x v="0"/>
    <x v="0"/>
    <x v="85"/>
    <x v="15"/>
    <x v="254"/>
    <x v="3"/>
    <x v="1"/>
    <x v="9"/>
    <x v="4626"/>
    <x v="1"/>
    <x v="0"/>
    <x v="3338"/>
  </r>
  <r>
    <x v="1"/>
    <x v="0"/>
    <x v="0"/>
    <x v="12"/>
    <x v="5"/>
    <x v="32"/>
    <x v="2"/>
    <x v="2"/>
    <x v="7"/>
    <x v="4627"/>
    <x v="1"/>
    <x v="2"/>
    <x v="5593"/>
  </r>
  <r>
    <x v="1"/>
    <x v="2"/>
    <x v="0"/>
    <x v="428"/>
    <x v="19"/>
    <x v="518"/>
    <x v="0"/>
    <x v="0"/>
    <x v="1"/>
    <x v="1713"/>
    <x v="0"/>
    <x v="0"/>
    <x v="5594"/>
  </r>
  <r>
    <x v="0"/>
    <x v="0"/>
    <x v="0"/>
    <x v="123"/>
    <x v="16"/>
    <x v="154"/>
    <x v="1"/>
    <x v="0"/>
    <x v="3"/>
    <x v="4628"/>
    <x v="0"/>
    <x v="5"/>
    <x v="5595"/>
  </r>
  <r>
    <x v="1"/>
    <x v="1"/>
    <x v="0"/>
    <x v="108"/>
    <x v="3"/>
    <x v="222"/>
    <x v="0"/>
    <x v="1"/>
    <x v="10"/>
    <x v="1638"/>
    <x v="0"/>
    <x v="2"/>
    <x v="1743"/>
  </r>
  <r>
    <x v="1"/>
    <x v="0"/>
    <x v="0"/>
    <x v="22"/>
    <x v="10"/>
    <x v="26"/>
    <x v="2"/>
    <x v="1"/>
    <x v="9"/>
    <x v="4629"/>
    <x v="3"/>
    <x v="3"/>
    <x v="5596"/>
  </r>
  <r>
    <x v="0"/>
    <x v="0"/>
    <x v="0"/>
    <x v="38"/>
    <x v="32"/>
    <x v="112"/>
    <x v="0"/>
    <x v="0"/>
    <x v="5"/>
    <x v="4630"/>
    <x v="5"/>
    <x v="0"/>
    <x v="5597"/>
  </r>
  <r>
    <x v="0"/>
    <x v="0"/>
    <x v="0"/>
    <x v="38"/>
    <x v="32"/>
    <x v="112"/>
    <x v="0"/>
    <x v="1"/>
    <x v="8"/>
    <x v="4631"/>
    <x v="2"/>
    <x v="0"/>
    <x v="5598"/>
  </r>
  <r>
    <x v="1"/>
    <x v="0"/>
    <x v="0"/>
    <x v="334"/>
    <x v="30"/>
    <x v="415"/>
    <x v="3"/>
    <x v="1"/>
    <x v="2"/>
    <x v="3262"/>
    <x v="7"/>
    <x v="0"/>
    <x v="5599"/>
  </r>
  <r>
    <x v="0"/>
    <x v="0"/>
    <x v="0"/>
    <x v="1"/>
    <x v="1"/>
    <x v="3"/>
    <x v="1"/>
    <x v="1"/>
    <x v="4"/>
    <x v="1177"/>
    <x v="4"/>
    <x v="0"/>
    <x v="4811"/>
  </r>
  <r>
    <x v="0"/>
    <x v="0"/>
    <x v="0"/>
    <x v="1"/>
    <x v="1"/>
    <x v="3"/>
    <x v="1"/>
    <x v="1"/>
    <x v="10"/>
    <x v="156"/>
    <x v="7"/>
    <x v="0"/>
    <x v="5600"/>
  </r>
  <r>
    <x v="0"/>
    <x v="2"/>
    <x v="0"/>
    <x v="22"/>
    <x v="10"/>
    <x v="36"/>
    <x v="2"/>
    <x v="2"/>
    <x v="7"/>
    <x v="2643"/>
    <x v="0"/>
    <x v="2"/>
    <x v="2943"/>
  </r>
  <r>
    <x v="0"/>
    <x v="2"/>
    <x v="0"/>
    <x v="22"/>
    <x v="10"/>
    <x v="36"/>
    <x v="2"/>
    <x v="1"/>
    <x v="13"/>
    <x v="4515"/>
    <x v="4"/>
    <x v="2"/>
    <x v="5439"/>
  </r>
  <r>
    <x v="1"/>
    <x v="0"/>
    <x v="0"/>
    <x v="102"/>
    <x v="17"/>
    <x v="195"/>
    <x v="0"/>
    <x v="1"/>
    <x v="10"/>
    <x v="1372"/>
    <x v="1"/>
    <x v="0"/>
    <x v="5601"/>
  </r>
  <r>
    <x v="1"/>
    <x v="0"/>
    <x v="0"/>
    <x v="102"/>
    <x v="17"/>
    <x v="195"/>
    <x v="0"/>
    <x v="1"/>
    <x v="8"/>
    <x v="4632"/>
    <x v="2"/>
    <x v="0"/>
    <x v="5602"/>
  </r>
  <r>
    <x v="0"/>
    <x v="1"/>
    <x v="0"/>
    <x v="21"/>
    <x v="15"/>
    <x v="24"/>
    <x v="3"/>
    <x v="1"/>
    <x v="12"/>
    <x v="4633"/>
    <x v="8"/>
    <x v="0"/>
    <x v="5603"/>
  </r>
  <r>
    <x v="0"/>
    <x v="1"/>
    <x v="0"/>
    <x v="21"/>
    <x v="15"/>
    <x v="24"/>
    <x v="3"/>
    <x v="1"/>
    <x v="8"/>
    <x v="4373"/>
    <x v="1"/>
    <x v="2"/>
    <x v="5604"/>
  </r>
  <r>
    <x v="2"/>
    <x v="0"/>
    <x v="0"/>
    <x v="205"/>
    <x v="34"/>
    <x v="258"/>
    <x v="3"/>
    <x v="1"/>
    <x v="4"/>
    <x v="2803"/>
    <x v="0"/>
    <x v="0"/>
    <x v="5010"/>
  </r>
  <r>
    <x v="0"/>
    <x v="0"/>
    <x v="0"/>
    <x v="8"/>
    <x v="1"/>
    <x v="34"/>
    <x v="1"/>
    <x v="1"/>
    <x v="6"/>
    <x v="132"/>
    <x v="4"/>
    <x v="0"/>
    <x v="774"/>
  </r>
  <r>
    <x v="0"/>
    <x v="0"/>
    <x v="0"/>
    <x v="8"/>
    <x v="1"/>
    <x v="34"/>
    <x v="1"/>
    <x v="0"/>
    <x v="1"/>
    <x v="4634"/>
    <x v="1"/>
    <x v="2"/>
    <x v="5605"/>
  </r>
  <r>
    <x v="0"/>
    <x v="0"/>
    <x v="0"/>
    <x v="8"/>
    <x v="1"/>
    <x v="34"/>
    <x v="1"/>
    <x v="1"/>
    <x v="4"/>
    <x v="4635"/>
    <x v="12"/>
    <x v="0"/>
    <x v="5606"/>
  </r>
  <r>
    <x v="0"/>
    <x v="0"/>
    <x v="0"/>
    <x v="8"/>
    <x v="1"/>
    <x v="34"/>
    <x v="1"/>
    <x v="0"/>
    <x v="3"/>
    <x v="2932"/>
    <x v="1"/>
    <x v="2"/>
    <x v="5607"/>
  </r>
  <r>
    <x v="1"/>
    <x v="0"/>
    <x v="0"/>
    <x v="20"/>
    <x v="15"/>
    <x v="29"/>
    <x v="3"/>
    <x v="0"/>
    <x v="1"/>
    <x v="3388"/>
    <x v="0"/>
    <x v="9"/>
    <x v="3875"/>
  </r>
  <r>
    <x v="0"/>
    <x v="0"/>
    <x v="0"/>
    <x v="8"/>
    <x v="1"/>
    <x v="9"/>
    <x v="1"/>
    <x v="2"/>
    <x v="11"/>
    <x v="3219"/>
    <x v="1"/>
    <x v="0"/>
    <x v="3659"/>
  </r>
  <r>
    <x v="1"/>
    <x v="1"/>
    <x v="0"/>
    <x v="12"/>
    <x v="5"/>
    <x v="32"/>
    <x v="2"/>
    <x v="2"/>
    <x v="11"/>
    <x v="734"/>
    <x v="2"/>
    <x v="2"/>
    <x v="5608"/>
  </r>
  <r>
    <x v="1"/>
    <x v="1"/>
    <x v="0"/>
    <x v="12"/>
    <x v="5"/>
    <x v="32"/>
    <x v="2"/>
    <x v="2"/>
    <x v="16"/>
    <x v="4514"/>
    <x v="2"/>
    <x v="2"/>
    <x v="5609"/>
  </r>
  <r>
    <x v="1"/>
    <x v="1"/>
    <x v="0"/>
    <x v="12"/>
    <x v="5"/>
    <x v="32"/>
    <x v="2"/>
    <x v="1"/>
    <x v="10"/>
    <x v="1339"/>
    <x v="1"/>
    <x v="2"/>
    <x v="1403"/>
  </r>
  <r>
    <x v="1"/>
    <x v="1"/>
    <x v="0"/>
    <x v="12"/>
    <x v="5"/>
    <x v="32"/>
    <x v="2"/>
    <x v="1"/>
    <x v="9"/>
    <x v="2734"/>
    <x v="8"/>
    <x v="3"/>
    <x v="5610"/>
  </r>
  <r>
    <x v="1"/>
    <x v="1"/>
    <x v="0"/>
    <x v="12"/>
    <x v="5"/>
    <x v="32"/>
    <x v="2"/>
    <x v="1"/>
    <x v="4"/>
    <x v="4636"/>
    <x v="1"/>
    <x v="2"/>
    <x v="5611"/>
  </r>
  <r>
    <x v="1"/>
    <x v="1"/>
    <x v="0"/>
    <x v="10"/>
    <x v="9"/>
    <x v="11"/>
    <x v="3"/>
    <x v="1"/>
    <x v="8"/>
    <x v="4637"/>
    <x v="0"/>
    <x v="6"/>
    <x v="5612"/>
  </r>
  <r>
    <x v="1"/>
    <x v="1"/>
    <x v="0"/>
    <x v="10"/>
    <x v="9"/>
    <x v="11"/>
    <x v="3"/>
    <x v="1"/>
    <x v="8"/>
    <x v="4638"/>
    <x v="1"/>
    <x v="6"/>
    <x v="5613"/>
  </r>
  <r>
    <x v="1"/>
    <x v="0"/>
    <x v="0"/>
    <x v="248"/>
    <x v="39"/>
    <x v="307"/>
    <x v="3"/>
    <x v="2"/>
    <x v="7"/>
    <x v="1309"/>
    <x v="1"/>
    <x v="0"/>
    <x v="3214"/>
  </r>
  <r>
    <x v="2"/>
    <x v="1"/>
    <x v="0"/>
    <x v="417"/>
    <x v="32"/>
    <x v="505"/>
    <x v="0"/>
    <x v="1"/>
    <x v="6"/>
    <x v="4639"/>
    <x v="1"/>
    <x v="0"/>
    <x v="5614"/>
  </r>
  <r>
    <x v="0"/>
    <x v="0"/>
    <x v="0"/>
    <x v="152"/>
    <x v="24"/>
    <x v="402"/>
    <x v="3"/>
    <x v="2"/>
    <x v="11"/>
    <x v="4640"/>
    <x v="0"/>
    <x v="2"/>
    <x v="5615"/>
  </r>
  <r>
    <x v="1"/>
    <x v="2"/>
    <x v="0"/>
    <x v="1"/>
    <x v="1"/>
    <x v="3"/>
    <x v="1"/>
    <x v="1"/>
    <x v="8"/>
    <x v="4641"/>
    <x v="2"/>
    <x v="2"/>
    <x v="5616"/>
  </r>
  <r>
    <x v="2"/>
    <x v="0"/>
    <x v="0"/>
    <x v="248"/>
    <x v="39"/>
    <x v="307"/>
    <x v="3"/>
    <x v="0"/>
    <x v="1"/>
    <x v="4642"/>
    <x v="6"/>
    <x v="0"/>
    <x v="5617"/>
  </r>
  <r>
    <x v="1"/>
    <x v="2"/>
    <x v="0"/>
    <x v="12"/>
    <x v="5"/>
    <x v="14"/>
    <x v="2"/>
    <x v="1"/>
    <x v="14"/>
    <x v="4643"/>
    <x v="0"/>
    <x v="2"/>
    <x v="5618"/>
  </r>
  <r>
    <x v="1"/>
    <x v="2"/>
    <x v="0"/>
    <x v="12"/>
    <x v="5"/>
    <x v="14"/>
    <x v="2"/>
    <x v="1"/>
    <x v="6"/>
    <x v="2204"/>
    <x v="1"/>
    <x v="2"/>
    <x v="2389"/>
  </r>
  <r>
    <x v="1"/>
    <x v="2"/>
    <x v="0"/>
    <x v="12"/>
    <x v="5"/>
    <x v="14"/>
    <x v="2"/>
    <x v="0"/>
    <x v="1"/>
    <x v="4644"/>
    <x v="4"/>
    <x v="4"/>
    <x v="5619"/>
  </r>
  <r>
    <x v="1"/>
    <x v="2"/>
    <x v="0"/>
    <x v="12"/>
    <x v="5"/>
    <x v="14"/>
    <x v="2"/>
    <x v="0"/>
    <x v="5"/>
    <x v="1316"/>
    <x v="0"/>
    <x v="7"/>
    <x v="5620"/>
  </r>
  <r>
    <x v="1"/>
    <x v="2"/>
    <x v="0"/>
    <x v="12"/>
    <x v="5"/>
    <x v="14"/>
    <x v="2"/>
    <x v="1"/>
    <x v="9"/>
    <x v="1726"/>
    <x v="4"/>
    <x v="3"/>
    <x v="5621"/>
  </r>
  <r>
    <x v="2"/>
    <x v="2"/>
    <x v="0"/>
    <x v="70"/>
    <x v="1"/>
    <x v="142"/>
    <x v="1"/>
    <x v="2"/>
    <x v="7"/>
    <x v="4645"/>
    <x v="1"/>
    <x v="2"/>
    <x v="5622"/>
  </r>
  <r>
    <x v="2"/>
    <x v="2"/>
    <x v="0"/>
    <x v="70"/>
    <x v="1"/>
    <x v="142"/>
    <x v="1"/>
    <x v="0"/>
    <x v="3"/>
    <x v="2929"/>
    <x v="1"/>
    <x v="2"/>
    <x v="5623"/>
  </r>
  <r>
    <x v="0"/>
    <x v="0"/>
    <x v="0"/>
    <x v="146"/>
    <x v="2"/>
    <x v="186"/>
    <x v="0"/>
    <x v="1"/>
    <x v="8"/>
    <x v="4646"/>
    <x v="4"/>
    <x v="6"/>
    <x v="5624"/>
  </r>
  <r>
    <x v="0"/>
    <x v="0"/>
    <x v="0"/>
    <x v="146"/>
    <x v="2"/>
    <x v="186"/>
    <x v="0"/>
    <x v="1"/>
    <x v="6"/>
    <x v="4647"/>
    <x v="8"/>
    <x v="2"/>
    <x v="5625"/>
  </r>
  <r>
    <x v="2"/>
    <x v="0"/>
    <x v="0"/>
    <x v="118"/>
    <x v="32"/>
    <x v="148"/>
    <x v="0"/>
    <x v="1"/>
    <x v="4"/>
    <x v="4648"/>
    <x v="5"/>
    <x v="0"/>
    <x v="5626"/>
  </r>
  <r>
    <x v="2"/>
    <x v="0"/>
    <x v="0"/>
    <x v="118"/>
    <x v="32"/>
    <x v="148"/>
    <x v="0"/>
    <x v="1"/>
    <x v="8"/>
    <x v="204"/>
    <x v="4"/>
    <x v="0"/>
    <x v="206"/>
  </r>
  <r>
    <x v="1"/>
    <x v="2"/>
    <x v="0"/>
    <x v="4"/>
    <x v="4"/>
    <x v="5"/>
    <x v="1"/>
    <x v="0"/>
    <x v="5"/>
    <x v="4649"/>
    <x v="0"/>
    <x v="0"/>
    <x v="5627"/>
  </r>
  <r>
    <x v="1"/>
    <x v="2"/>
    <x v="0"/>
    <x v="1"/>
    <x v="1"/>
    <x v="1"/>
    <x v="1"/>
    <x v="1"/>
    <x v="6"/>
    <x v="1567"/>
    <x v="2"/>
    <x v="0"/>
    <x v="1664"/>
  </r>
  <r>
    <x v="1"/>
    <x v="2"/>
    <x v="0"/>
    <x v="1"/>
    <x v="1"/>
    <x v="1"/>
    <x v="1"/>
    <x v="1"/>
    <x v="2"/>
    <x v="2336"/>
    <x v="0"/>
    <x v="0"/>
    <x v="3897"/>
  </r>
  <r>
    <x v="1"/>
    <x v="2"/>
    <x v="0"/>
    <x v="20"/>
    <x v="15"/>
    <x v="45"/>
    <x v="3"/>
    <x v="1"/>
    <x v="6"/>
    <x v="489"/>
    <x v="0"/>
    <x v="0"/>
    <x v="5628"/>
  </r>
  <r>
    <x v="1"/>
    <x v="2"/>
    <x v="0"/>
    <x v="20"/>
    <x v="15"/>
    <x v="45"/>
    <x v="3"/>
    <x v="2"/>
    <x v="7"/>
    <x v="4650"/>
    <x v="0"/>
    <x v="0"/>
    <x v="4805"/>
  </r>
  <r>
    <x v="1"/>
    <x v="0"/>
    <x v="0"/>
    <x v="2"/>
    <x v="2"/>
    <x v="2"/>
    <x v="0"/>
    <x v="2"/>
    <x v="7"/>
    <x v="4651"/>
    <x v="7"/>
    <x v="2"/>
    <x v="5629"/>
  </r>
  <r>
    <x v="1"/>
    <x v="0"/>
    <x v="0"/>
    <x v="2"/>
    <x v="2"/>
    <x v="2"/>
    <x v="0"/>
    <x v="0"/>
    <x v="3"/>
    <x v="4652"/>
    <x v="3"/>
    <x v="1"/>
    <x v="5630"/>
  </r>
  <r>
    <x v="3"/>
    <x v="1"/>
    <x v="0"/>
    <x v="30"/>
    <x v="15"/>
    <x v="144"/>
    <x v="3"/>
    <x v="0"/>
    <x v="5"/>
    <x v="4653"/>
    <x v="2"/>
    <x v="0"/>
    <x v="5631"/>
  </r>
  <r>
    <x v="1"/>
    <x v="2"/>
    <x v="0"/>
    <x v="490"/>
    <x v="10"/>
    <x v="585"/>
    <x v="2"/>
    <x v="0"/>
    <x v="5"/>
    <x v="1648"/>
    <x v="1"/>
    <x v="7"/>
    <x v="5632"/>
  </r>
  <r>
    <x v="1"/>
    <x v="0"/>
    <x v="0"/>
    <x v="20"/>
    <x v="15"/>
    <x v="23"/>
    <x v="3"/>
    <x v="1"/>
    <x v="6"/>
    <x v="2351"/>
    <x v="0"/>
    <x v="0"/>
    <x v="5633"/>
  </r>
  <r>
    <x v="1"/>
    <x v="0"/>
    <x v="0"/>
    <x v="8"/>
    <x v="1"/>
    <x v="9"/>
    <x v="1"/>
    <x v="0"/>
    <x v="5"/>
    <x v="45"/>
    <x v="0"/>
    <x v="0"/>
    <x v="841"/>
  </r>
  <r>
    <x v="1"/>
    <x v="0"/>
    <x v="0"/>
    <x v="8"/>
    <x v="1"/>
    <x v="9"/>
    <x v="1"/>
    <x v="2"/>
    <x v="15"/>
    <x v="4654"/>
    <x v="10"/>
    <x v="2"/>
    <x v="5634"/>
  </r>
  <r>
    <x v="2"/>
    <x v="1"/>
    <x v="0"/>
    <x v="42"/>
    <x v="16"/>
    <x v="51"/>
    <x v="1"/>
    <x v="1"/>
    <x v="6"/>
    <x v="2114"/>
    <x v="0"/>
    <x v="2"/>
    <x v="2286"/>
  </r>
  <r>
    <x v="2"/>
    <x v="1"/>
    <x v="0"/>
    <x v="42"/>
    <x v="16"/>
    <x v="51"/>
    <x v="1"/>
    <x v="1"/>
    <x v="10"/>
    <x v="557"/>
    <x v="4"/>
    <x v="2"/>
    <x v="570"/>
  </r>
  <r>
    <x v="2"/>
    <x v="1"/>
    <x v="0"/>
    <x v="42"/>
    <x v="16"/>
    <x v="51"/>
    <x v="1"/>
    <x v="1"/>
    <x v="10"/>
    <x v="380"/>
    <x v="0"/>
    <x v="2"/>
    <x v="3320"/>
  </r>
  <r>
    <x v="1"/>
    <x v="1"/>
    <x v="0"/>
    <x v="4"/>
    <x v="4"/>
    <x v="60"/>
    <x v="1"/>
    <x v="1"/>
    <x v="10"/>
    <x v="4553"/>
    <x v="1"/>
    <x v="0"/>
    <x v="5489"/>
  </r>
  <r>
    <x v="1"/>
    <x v="1"/>
    <x v="0"/>
    <x v="4"/>
    <x v="4"/>
    <x v="60"/>
    <x v="1"/>
    <x v="1"/>
    <x v="8"/>
    <x v="4655"/>
    <x v="13"/>
    <x v="2"/>
    <x v="5635"/>
  </r>
  <r>
    <x v="1"/>
    <x v="1"/>
    <x v="0"/>
    <x v="4"/>
    <x v="4"/>
    <x v="60"/>
    <x v="1"/>
    <x v="1"/>
    <x v="8"/>
    <x v="1494"/>
    <x v="1"/>
    <x v="2"/>
    <x v="4440"/>
  </r>
  <r>
    <x v="1"/>
    <x v="0"/>
    <x v="0"/>
    <x v="491"/>
    <x v="1"/>
    <x v="586"/>
    <x v="1"/>
    <x v="1"/>
    <x v="2"/>
    <x v="1646"/>
    <x v="1"/>
    <x v="0"/>
    <x v="3941"/>
  </r>
  <r>
    <x v="0"/>
    <x v="1"/>
    <x v="0"/>
    <x v="66"/>
    <x v="12"/>
    <x v="185"/>
    <x v="2"/>
    <x v="1"/>
    <x v="6"/>
    <x v="1220"/>
    <x v="2"/>
    <x v="0"/>
    <x v="2044"/>
  </r>
  <r>
    <x v="0"/>
    <x v="1"/>
    <x v="0"/>
    <x v="66"/>
    <x v="12"/>
    <x v="185"/>
    <x v="2"/>
    <x v="1"/>
    <x v="10"/>
    <x v="233"/>
    <x v="4"/>
    <x v="0"/>
    <x v="245"/>
  </r>
  <r>
    <x v="2"/>
    <x v="0"/>
    <x v="0"/>
    <x v="8"/>
    <x v="1"/>
    <x v="9"/>
    <x v="1"/>
    <x v="1"/>
    <x v="6"/>
    <x v="138"/>
    <x v="1"/>
    <x v="0"/>
    <x v="4060"/>
  </r>
  <r>
    <x v="2"/>
    <x v="0"/>
    <x v="0"/>
    <x v="8"/>
    <x v="1"/>
    <x v="9"/>
    <x v="1"/>
    <x v="1"/>
    <x v="8"/>
    <x v="4656"/>
    <x v="0"/>
    <x v="2"/>
    <x v="5636"/>
  </r>
  <r>
    <x v="2"/>
    <x v="0"/>
    <x v="0"/>
    <x v="8"/>
    <x v="1"/>
    <x v="9"/>
    <x v="1"/>
    <x v="2"/>
    <x v="11"/>
    <x v="107"/>
    <x v="4"/>
    <x v="0"/>
    <x v="2253"/>
  </r>
  <r>
    <x v="2"/>
    <x v="0"/>
    <x v="0"/>
    <x v="8"/>
    <x v="1"/>
    <x v="9"/>
    <x v="1"/>
    <x v="1"/>
    <x v="8"/>
    <x v="1967"/>
    <x v="0"/>
    <x v="2"/>
    <x v="669"/>
  </r>
  <r>
    <x v="1"/>
    <x v="0"/>
    <x v="0"/>
    <x v="10"/>
    <x v="9"/>
    <x v="11"/>
    <x v="3"/>
    <x v="1"/>
    <x v="8"/>
    <x v="4657"/>
    <x v="1"/>
    <x v="6"/>
    <x v="5637"/>
  </r>
  <r>
    <x v="1"/>
    <x v="0"/>
    <x v="0"/>
    <x v="20"/>
    <x v="15"/>
    <x v="45"/>
    <x v="3"/>
    <x v="2"/>
    <x v="7"/>
    <x v="4658"/>
    <x v="1"/>
    <x v="0"/>
    <x v="5638"/>
  </r>
  <r>
    <x v="1"/>
    <x v="0"/>
    <x v="0"/>
    <x v="22"/>
    <x v="10"/>
    <x v="36"/>
    <x v="2"/>
    <x v="2"/>
    <x v="11"/>
    <x v="1374"/>
    <x v="1"/>
    <x v="2"/>
    <x v="5639"/>
  </r>
  <r>
    <x v="1"/>
    <x v="0"/>
    <x v="0"/>
    <x v="8"/>
    <x v="1"/>
    <x v="34"/>
    <x v="1"/>
    <x v="2"/>
    <x v="7"/>
    <x v="4202"/>
    <x v="1"/>
    <x v="2"/>
    <x v="5640"/>
  </r>
  <r>
    <x v="1"/>
    <x v="0"/>
    <x v="0"/>
    <x v="8"/>
    <x v="1"/>
    <x v="34"/>
    <x v="1"/>
    <x v="1"/>
    <x v="9"/>
    <x v="4659"/>
    <x v="3"/>
    <x v="0"/>
    <x v="5641"/>
  </r>
  <r>
    <x v="1"/>
    <x v="0"/>
    <x v="0"/>
    <x v="8"/>
    <x v="1"/>
    <x v="34"/>
    <x v="1"/>
    <x v="0"/>
    <x v="5"/>
    <x v="4660"/>
    <x v="4"/>
    <x v="0"/>
    <x v="5642"/>
  </r>
  <r>
    <x v="1"/>
    <x v="1"/>
    <x v="0"/>
    <x v="10"/>
    <x v="9"/>
    <x v="63"/>
    <x v="3"/>
    <x v="1"/>
    <x v="10"/>
    <x v="1832"/>
    <x v="2"/>
    <x v="2"/>
    <x v="5643"/>
  </r>
  <r>
    <x v="1"/>
    <x v="1"/>
    <x v="0"/>
    <x v="10"/>
    <x v="9"/>
    <x v="63"/>
    <x v="3"/>
    <x v="2"/>
    <x v="11"/>
    <x v="4661"/>
    <x v="2"/>
    <x v="2"/>
    <x v="5644"/>
  </r>
  <r>
    <x v="2"/>
    <x v="0"/>
    <x v="0"/>
    <x v="8"/>
    <x v="1"/>
    <x v="34"/>
    <x v="1"/>
    <x v="1"/>
    <x v="8"/>
    <x v="4662"/>
    <x v="5"/>
    <x v="2"/>
    <x v="5645"/>
  </r>
  <r>
    <x v="2"/>
    <x v="0"/>
    <x v="0"/>
    <x v="8"/>
    <x v="1"/>
    <x v="34"/>
    <x v="1"/>
    <x v="1"/>
    <x v="10"/>
    <x v="4663"/>
    <x v="1"/>
    <x v="0"/>
    <x v="5646"/>
  </r>
  <r>
    <x v="2"/>
    <x v="0"/>
    <x v="0"/>
    <x v="54"/>
    <x v="29"/>
    <x v="69"/>
    <x v="3"/>
    <x v="1"/>
    <x v="8"/>
    <x v="2822"/>
    <x v="0"/>
    <x v="0"/>
    <x v="5647"/>
  </r>
  <r>
    <x v="2"/>
    <x v="0"/>
    <x v="0"/>
    <x v="54"/>
    <x v="29"/>
    <x v="69"/>
    <x v="3"/>
    <x v="1"/>
    <x v="9"/>
    <x v="4211"/>
    <x v="0"/>
    <x v="0"/>
    <x v="4989"/>
  </r>
  <r>
    <x v="2"/>
    <x v="0"/>
    <x v="0"/>
    <x v="54"/>
    <x v="29"/>
    <x v="69"/>
    <x v="3"/>
    <x v="1"/>
    <x v="10"/>
    <x v="3226"/>
    <x v="4"/>
    <x v="0"/>
    <x v="5648"/>
  </r>
  <r>
    <x v="1"/>
    <x v="0"/>
    <x v="0"/>
    <x v="20"/>
    <x v="15"/>
    <x v="164"/>
    <x v="3"/>
    <x v="0"/>
    <x v="5"/>
    <x v="4664"/>
    <x v="8"/>
    <x v="0"/>
    <x v="5649"/>
  </r>
  <r>
    <x v="1"/>
    <x v="0"/>
    <x v="0"/>
    <x v="20"/>
    <x v="15"/>
    <x v="164"/>
    <x v="3"/>
    <x v="1"/>
    <x v="10"/>
    <x v="91"/>
    <x v="0"/>
    <x v="0"/>
    <x v="2027"/>
  </r>
  <r>
    <x v="1"/>
    <x v="0"/>
    <x v="0"/>
    <x v="20"/>
    <x v="15"/>
    <x v="164"/>
    <x v="3"/>
    <x v="1"/>
    <x v="8"/>
    <x v="1940"/>
    <x v="0"/>
    <x v="2"/>
    <x v="2092"/>
  </r>
  <r>
    <x v="2"/>
    <x v="0"/>
    <x v="0"/>
    <x v="1"/>
    <x v="1"/>
    <x v="13"/>
    <x v="1"/>
    <x v="1"/>
    <x v="6"/>
    <x v="874"/>
    <x v="1"/>
    <x v="0"/>
    <x v="5650"/>
  </r>
  <r>
    <x v="3"/>
    <x v="1"/>
    <x v="0"/>
    <x v="10"/>
    <x v="9"/>
    <x v="105"/>
    <x v="3"/>
    <x v="2"/>
    <x v="15"/>
    <x v="4665"/>
    <x v="1"/>
    <x v="6"/>
    <x v="5651"/>
  </r>
  <r>
    <x v="1"/>
    <x v="0"/>
    <x v="0"/>
    <x v="49"/>
    <x v="1"/>
    <x v="58"/>
    <x v="1"/>
    <x v="0"/>
    <x v="5"/>
    <x v="3287"/>
    <x v="3"/>
    <x v="0"/>
    <x v="5652"/>
  </r>
  <r>
    <x v="1"/>
    <x v="0"/>
    <x v="0"/>
    <x v="49"/>
    <x v="1"/>
    <x v="58"/>
    <x v="1"/>
    <x v="1"/>
    <x v="12"/>
    <x v="1477"/>
    <x v="3"/>
    <x v="0"/>
    <x v="5653"/>
  </r>
  <r>
    <x v="0"/>
    <x v="0"/>
    <x v="0"/>
    <x v="45"/>
    <x v="1"/>
    <x v="54"/>
    <x v="1"/>
    <x v="0"/>
    <x v="5"/>
    <x v="3648"/>
    <x v="3"/>
    <x v="0"/>
    <x v="5654"/>
  </r>
  <r>
    <x v="0"/>
    <x v="0"/>
    <x v="0"/>
    <x v="45"/>
    <x v="1"/>
    <x v="54"/>
    <x v="1"/>
    <x v="1"/>
    <x v="8"/>
    <x v="4666"/>
    <x v="5"/>
    <x v="2"/>
    <x v="5655"/>
  </r>
  <r>
    <x v="0"/>
    <x v="0"/>
    <x v="0"/>
    <x v="45"/>
    <x v="1"/>
    <x v="54"/>
    <x v="1"/>
    <x v="0"/>
    <x v="5"/>
    <x v="4667"/>
    <x v="0"/>
    <x v="0"/>
    <x v="5656"/>
  </r>
  <r>
    <x v="0"/>
    <x v="0"/>
    <x v="0"/>
    <x v="10"/>
    <x v="9"/>
    <x v="63"/>
    <x v="3"/>
    <x v="0"/>
    <x v="1"/>
    <x v="4668"/>
    <x v="6"/>
    <x v="4"/>
    <x v="5657"/>
  </r>
  <r>
    <x v="2"/>
    <x v="0"/>
    <x v="0"/>
    <x v="1"/>
    <x v="1"/>
    <x v="13"/>
    <x v="1"/>
    <x v="1"/>
    <x v="6"/>
    <x v="4669"/>
    <x v="3"/>
    <x v="0"/>
    <x v="5658"/>
  </r>
  <r>
    <x v="1"/>
    <x v="0"/>
    <x v="0"/>
    <x v="1"/>
    <x v="1"/>
    <x v="3"/>
    <x v="1"/>
    <x v="1"/>
    <x v="4"/>
    <x v="1367"/>
    <x v="2"/>
    <x v="0"/>
    <x v="766"/>
  </r>
  <r>
    <x v="1"/>
    <x v="1"/>
    <x v="0"/>
    <x v="38"/>
    <x v="24"/>
    <x v="47"/>
    <x v="3"/>
    <x v="1"/>
    <x v="2"/>
    <x v="1138"/>
    <x v="1"/>
    <x v="2"/>
    <x v="1183"/>
  </r>
  <r>
    <x v="1"/>
    <x v="1"/>
    <x v="0"/>
    <x v="38"/>
    <x v="24"/>
    <x v="47"/>
    <x v="3"/>
    <x v="0"/>
    <x v="0"/>
    <x v="4670"/>
    <x v="2"/>
    <x v="5"/>
    <x v="5659"/>
  </r>
  <r>
    <x v="1"/>
    <x v="1"/>
    <x v="0"/>
    <x v="38"/>
    <x v="24"/>
    <x v="47"/>
    <x v="3"/>
    <x v="1"/>
    <x v="4"/>
    <x v="4671"/>
    <x v="8"/>
    <x v="2"/>
    <x v="5660"/>
  </r>
  <r>
    <x v="0"/>
    <x v="0"/>
    <x v="0"/>
    <x v="1"/>
    <x v="1"/>
    <x v="141"/>
    <x v="1"/>
    <x v="2"/>
    <x v="11"/>
    <x v="998"/>
    <x v="0"/>
    <x v="0"/>
    <x v="5661"/>
  </r>
  <r>
    <x v="0"/>
    <x v="0"/>
    <x v="0"/>
    <x v="1"/>
    <x v="1"/>
    <x v="141"/>
    <x v="1"/>
    <x v="2"/>
    <x v="11"/>
    <x v="4672"/>
    <x v="1"/>
    <x v="0"/>
    <x v="5662"/>
  </r>
  <r>
    <x v="1"/>
    <x v="1"/>
    <x v="0"/>
    <x v="389"/>
    <x v="2"/>
    <x v="474"/>
    <x v="0"/>
    <x v="1"/>
    <x v="2"/>
    <x v="2106"/>
    <x v="4"/>
    <x v="2"/>
    <x v="802"/>
  </r>
  <r>
    <x v="1"/>
    <x v="1"/>
    <x v="0"/>
    <x v="43"/>
    <x v="12"/>
    <x v="526"/>
    <x v="2"/>
    <x v="1"/>
    <x v="10"/>
    <x v="4092"/>
    <x v="1"/>
    <x v="0"/>
    <x v="4826"/>
  </r>
  <r>
    <x v="1"/>
    <x v="2"/>
    <x v="0"/>
    <x v="384"/>
    <x v="6"/>
    <x v="469"/>
    <x v="2"/>
    <x v="1"/>
    <x v="9"/>
    <x v="4673"/>
    <x v="1"/>
    <x v="0"/>
    <x v="5663"/>
  </r>
  <r>
    <x v="1"/>
    <x v="2"/>
    <x v="0"/>
    <x v="384"/>
    <x v="6"/>
    <x v="469"/>
    <x v="2"/>
    <x v="0"/>
    <x v="5"/>
    <x v="4451"/>
    <x v="2"/>
    <x v="0"/>
    <x v="5664"/>
  </r>
  <r>
    <x v="1"/>
    <x v="2"/>
    <x v="0"/>
    <x v="384"/>
    <x v="6"/>
    <x v="469"/>
    <x v="2"/>
    <x v="1"/>
    <x v="4"/>
    <x v="4674"/>
    <x v="4"/>
    <x v="0"/>
    <x v="5665"/>
  </r>
  <r>
    <x v="1"/>
    <x v="2"/>
    <x v="0"/>
    <x v="384"/>
    <x v="6"/>
    <x v="469"/>
    <x v="2"/>
    <x v="1"/>
    <x v="6"/>
    <x v="345"/>
    <x v="0"/>
    <x v="0"/>
    <x v="356"/>
  </r>
  <r>
    <x v="1"/>
    <x v="2"/>
    <x v="0"/>
    <x v="384"/>
    <x v="6"/>
    <x v="469"/>
    <x v="2"/>
    <x v="1"/>
    <x v="10"/>
    <x v="2651"/>
    <x v="5"/>
    <x v="0"/>
    <x v="2952"/>
  </r>
  <r>
    <x v="1"/>
    <x v="2"/>
    <x v="0"/>
    <x v="384"/>
    <x v="6"/>
    <x v="469"/>
    <x v="2"/>
    <x v="1"/>
    <x v="6"/>
    <x v="453"/>
    <x v="2"/>
    <x v="0"/>
    <x v="4177"/>
  </r>
  <r>
    <x v="1"/>
    <x v="2"/>
    <x v="0"/>
    <x v="384"/>
    <x v="6"/>
    <x v="469"/>
    <x v="2"/>
    <x v="1"/>
    <x v="10"/>
    <x v="1544"/>
    <x v="3"/>
    <x v="0"/>
    <x v="1637"/>
  </r>
  <r>
    <x v="1"/>
    <x v="2"/>
    <x v="0"/>
    <x v="384"/>
    <x v="6"/>
    <x v="469"/>
    <x v="2"/>
    <x v="2"/>
    <x v="7"/>
    <x v="4675"/>
    <x v="7"/>
    <x v="0"/>
    <x v="5666"/>
  </r>
  <r>
    <x v="0"/>
    <x v="1"/>
    <x v="0"/>
    <x v="302"/>
    <x v="1"/>
    <x v="379"/>
    <x v="1"/>
    <x v="1"/>
    <x v="6"/>
    <x v="453"/>
    <x v="3"/>
    <x v="0"/>
    <x v="4115"/>
  </r>
  <r>
    <x v="1"/>
    <x v="1"/>
    <x v="0"/>
    <x v="10"/>
    <x v="9"/>
    <x v="63"/>
    <x v="3"/>
    <x v="2"/>
    <x v="7"/>
    <x v="401"/>
    <x v="2"/>
    <x v="10"/>
    <x v="5667"/>
  </r>
  <r>
    <x v="1"/>
    <x v="1"/>
    <x v="0"/>
    <x v="10"/>
    <x v="9"/>
    <x v="63"/>
    <x v="3"/>
    <x v="1"/>
    <x v="12"/>
    <x v="2458"/>
    <x v="4"/>
    <x v="2"/>
    <x v="5668"/>
  </r>
  <r>
    <x v="1"/>
    <x v="0"/>
    <x v="0"/>
    <x v="24"/>
    <x v="17"/>
    <x v="28"/>
    <x v="0"/>
    <x v="1"/>
    <x v="6"/>
    <x v="2514"/>
    <x v="3"/>
    <x v="0"/>
    <x v="2773"/>
  </r>
  <r>
    <x v="0"/>
    <x v="1"/>
    <x v="0"/>
    <x v="12"/>
    <x v="5"/>
    <x v="14"/>
    <x v="2"/>
    <x v="0"/>
    <x v="1"/>
    <x v="1165"/>
    <x v="0"/>
    <x v="4"/>
    <x v="5669"/>
  </r>
  <r>
    <x v="3"/>
    <x v="0"/>
    <x v="0"/>
    <x v="29"/>
    <x v="18"/>
    <x v="84"/>
    <x v="0"/>
    <x v="1"/>
    <x v="8"/>
    <x v="4676"/>
    <x v="1"/>
    <x v="6"/>
    <x v="5670"/>
  </r>
  <r>
    <x v="3"/>
    <x v="0"/>
    <x v="0"/>
    <x v="29"/>
    <x v="18"/>
    <x v="84"/>
    <x v="0"/>
    <x v="1"/>
    <x v="4"/>
    <x v="1715"/>
    <x v="4"/>
    <x v="2"/>
    <x v="5671"/>
  </r>
  <r>
    <x v="1"/>
    <x v="0"/>
    <x v="0"/>
    <x v="3"/>
    <x v="3"/>
    <x v="4"/>
    <x v="0"/>
    <x v="1"/>
    <x v="10"/>
    <x v="2806"/>
    <x v="0"/>
    <x v="2"/>
    <x v="3137"/>
  </r>
  <r>
    <x v="1"/>
    <x v="0"/>
    <x v="0"/>
    <x v="3"/>
    <x v="3"/>
    <x v="4"/>
    <x v="0"/>
    <x v="0"/>
    <x v="5"/>
    <x v="4677"/>
    <x v="8"/>
    <x v="2"/>
    <x v="5672"/>
  </r>
  <r>
    <x v="1"/>
    <x v="1"/>
    <x v="0"/>
    <x v="49"/>
    <x v="1"/>
    <x v="58"/>
    <x v="1"/>
    <x v="0"/>
    <x v="0"/>
    <x v="4678"/>
    <x v="0"/>
    <x v="11"/>
    <x v="5673"/>
  </r>
  <r>
    <x v="1"/>
    <x v="1"/>
    <x v="0"/>
    <x v="49"/>
    <x v="1"/>
    <x v="58"/>
    <x v="1"/>
    <x v="1"/>
    <x v="9"/>
    <x v="1897"/>
    <x v="4"/>
    <x v="0"/>
    <x v="5393"/>
  </r>
  <r>
    <x v="1"/>
    <x v="1"/>
    <x v="0"/>
    <x v="247"/>
    <x v="3"/>
    <x v="306"/>
    <x v="0"/>
    <x v="1"/>
    <x v="14"/>
    <x v="4679"/>
    <x v="0"/>
    <x v="2"/>
    <x v="5674"/>
  </r>
  <r>
    <x v="1"/>
    <x v="1"/>
    <x v="0"/>
    <x v="247"/>
    <x v="3"/>
    <x v="306"/>
    <x v="0"/>
    <x v="1"/>
    <x v="8"/>
    <x v="4680"/>
    <x v="1"/>
    <x v="6"/>
    <x v="5675"/>
  </r>
  <r>
    <x v="1"/>
    <x v="2"/>
    <x v="0"/>
    <x v="433"/>
    <x v="37"/>
    <x v="523"/>
    <x v="1"/>
    <x v="2"/>
    <x v="7"/>
    <x v="107"/>
    <x v="2"/>
    <x v="2"/>
    <x v="5051"/>
  </r>
  <r>
    <x v="1"/>
    <x v="2"/>
    <x v="0"/>
    <x v="433"/>
    <x v="37"/>
    <x v="523"/>
    <x v="1"/>
    <x v="0"/>
    <x v="5"/>
    <x v="4681"/>
    <x v="3"/>
    <x v="0"/>
    <x v="5676"/>
  </r>
  <r>
    <x v="1"/>
    <x v="2"/>
    <x v="0"/>
    <x v="2"/>
    <x v="2"/>
    <x v="2"/>
    <x v="0"/>
    <x v="2"/>
    <x v="11"/>
    <x v="4682"/>
    <x v="12"/>
    <x v="2"/>
    <x v="5677"/>
  </r>
  <r>
    <x v="2"/>
    <x v="2"/>
    <x v="0"/>
    <x v="8"/>
    <x v="1"/>
    <x v="94"/>
    <x v="1"/>
    <x v="2"/>
    <x v="7"/>
    <x v="4683"/>
    <x v="0"/>
    <x v="2"/>
    <x v="5678"/>
  </r>
  <r>
    <x v="2"/>
    <x v="2"/>
    <x v="0"/>
    <x v="8"/>
    <x v="1"/>
    <x v="94"/>
    <x v="1"/>
    <x v="2"/>
    <x v="11"/>
    <x v="1917"/>
    <x v="1"/>
    <x v="0"/>
    <x v="2069"/>
  </r>
  <r>
    <x v="3"/>
    <x v="1"/>
    <x v="0"/>
    <x v="420"/>
    <x v="16"/>
    <x v="510"/>
    <x v="1"/>
    <x v="2"/>
    <x v="11"/>
    <x v="4684"/>
    <x v="3"/>
    <x v="2"/>
    <x v="5679"/>
  </r>
  <r>
    <x v="1"/>
    <x v="0"/>
    <x v="0"/>
    <x v="29"/>
    <x v="39"/>
    <x v="209"/>
    <x v="3"/>
    <x v="1"/>
    <x v="8"/>
    <x v="4685"/>
    <x v="0"/>
    <x v="0"/>
    <x v="5680"/>
  </r>
  <r>
    <x v="1"/>
    <x v="2"/>
    <x v="0"/>
    <x v="420"/>
    <x v="16"/>
    <x v="510"/>
    <x v="1"/>
    <x v="2"/>
    <x v="15"/>
    <x v="4686"/>
    <x v="2"/>
    <x v="6"/>
    <x v="5681"/>
  </r>
  <r>
    <x v="1"/>
    <x v="0"/>
    <x v="0"/>
    <x v="22"/>
    <x v="10"/>
    <x v="155"/>
    <x v="2"/>
    <x v="1"/>
    <x v="8"/>
    <x v="1079"/>
    <x v="1"/>
    <x v="3"/>
    <x v="5682"/>
  </r>
  <r>
    <x v="1"/>
    <x v="0"/>
    <x v="0"/>
    <x v="138"/>
    <x v="24"/>
    <x v="177"/>
    <x v="3"/>
    <x v="1"/>
    <x v="6"/>
    <x v="233"/>
    <x v="2"/>
    <x v="2"/>
    <x v="5683"/>
  </r>
  <r>
    <x v="1"/>
    <x v="0"/>
    <x v="0"/>
    <x v="138"/>
    <x v="24"/>
    <x v="177"/>
    <x v="3"/>
    <x v="0"/>
    <x v="5"/>
    <x v="516"/>
    <x v="0"/>
    <x v="2"/>
    <x v="5684"/>
  </r>
  <r>
    <x v="1"/>
    <x v="0"/>
    <x v="0"/>
    <x v="8"/>
    <x v="1"/>
    <x v="94"/>
    <x v="1"/>
    <x v="2"/>
    <x v="11"/>
    <x v="4687"/>
    <x v="4"/>
    <x v="0"/>
    <x v="5685"/>
  </r>
  <r>
    <x v="1"/>
    <x v="1"/>
    <x v="0"/>
    <x v="268"/>
    <x v="26"/>
    <x v="335"/>
    <x v="2"/>
    <x v="2"/>
    <x v="11"/>
    <x v="2080"/>
    <x v="7"/>
    <x v="0"/>
    <x v="5686"/>
  </r>
  <r>
    <x v="1"/>
    <x v="1"/>
    <x v="0"/>
    <x v="268"/>
    <x v="26"/>
    <x v="335"/>
    <x v="2"/>
    <x v="0"/>
    <x v="5"/>
    <x v="2165"/>
    <x v="1"/>
    <x v="0"/>
    <x v="2346"/>
  </r>
  <r>
    <x v="1"/>
    <x v="1"/>
    <x v="0"/>
    <x v="12"/>
    <x v="5"/>
    <x v="14"/>
    <x v="2"/>
    <x v="2"/>
    <x v="15"/>
    <x v="4688"/>
    <x v="1"/>
    <x v="10"/>
    <x v="5687"/>
  </r>
  <r>
    <x v="2"/>
    <x v="0"/>
    <x v="0"/>
    <x v="8"/>
    <x v="1"/>
    <x v="34"/>
    <x v="1"/>
    <x v="1"/>
    <x v="4"/>
    <x v="2364"/>
    <x v="6"/>
    <x v="0"/>
    <x v="2588"/>
  </r>
  <r>
    <x v="2"/>
    <x v="0"/>
    <x v="0"/>
    <x v="8"/>
    <x v="1"/>
    <x v="34"/>
    <x v="1"/>
    <x v="1"/>
    <x v="8"/>
    <x v="4689"/>
    <x v="0"/>
    <x v="2"/>
    <x v="5688"/>
  </r>
  <r>
    <x v="2"/>
    <x v="0"/>
    <x v="0"/>
    <x v="8"/>
    <x v="1"/>
    <x v="34"/>
    <x v="1"/>
    <x v="1"/>
    <x v="2"/>
    <x v="4690"/>
    <x v="6"/>
    <x v="0"/>
    <x v="5689"/>
  </r>
  <r>
    <x v="1"/>
    <x v="0"/>
    <x v="0"/>
    <x v="316"/>
    <x v="18"/>
    <x v="394"/>
    <x v="0"/>
    <x v="2"/>
    <x v="15"/>
    <x v="4691"/>
    <x v="0"/>
    <x v="5"/>
    <x v="5690"/>
  </r>
  <r>
    <x v="1"/>
    <x v="0"/>
    <x v="0"/>
    <x v="1"/>
    <x v="1"/>
    <x v="1"/>
    <x v="1"/>
    <x v="0"/>
    <x v="5"/>
    <x v="4692"/>
    <x v="3"/>
    <x v="0"/>
    <x v="5691"/>
  </r>
  <r>
    <x v="1"/>
    <x v="0"/>
    <x v="0"/>
    <x v="234"/>
    <x v="4"/>
    <x v="291"/>
    <x v="1"/>
    <x v="0"/>
    <x v="5"/>
    <x v="4693"/>
    <x v="7"/>
    <x v="0"/>
    <x v="5692"/>
  </r>
  <r>
    <x v="2"/>
    <x v="0"/>
    <x v="0"/>
    <x v="12"/>
    <x v="5"/>
    <x v="66"/>
    <x v="2"/>
    <x v="1"/>
    <x v="6"/>
    <x v="4694"/>
    <x v="0"/>
    <x v="2"/>
    <x v="5693"/>
  </r>
  <r>
    <x v="2"/>
    <x v="0"/>
    <x v="0"/>
    <x v="12"/>
    <x v="5"/>
    <x v="66"/>
    <x v="2"/>
    <x v="1"/>
    <x v="13"/>
    <x v="2984"/>
    <x v="5"/>
    <x v="2"/>
    <x v="5694"/>
  </r>
  <r>
    <x v="0"/>
    <x v="1"/>
    <x v="0"/>
    <x v="10"/>
    <x v="9"/>
    <x v="105"/>
    <x v="3"/>
    <x v="1"/>
    <x v="4"/>
    <x v="4695"/>
    <x v="2"/>
    <x v="2"/>
    <x v="5695"/>
  </r>
  <r>
    <x v="2"/>
    <x v="0"/>
    <x v="0"/>
    <x v="467"/>
    <x v="10"/>
    <x v="560"/>
    <x v="2"/>
    <x v="0"/>
    <x v="3"/>
    <x v="4696"/>
    <x v="4"/>
    <x v="5"/>
    <x v="5696"/>
  </r>
  <r>
    <x v="2"/>
    <x v="0"/>
    <x v="0"/>
    <x v="467"/>
    <x v="10"/>
    <x v="560"/>
    <x v="2"/>
    <x v="0"/>
    <x v="5"/>
    <x v="1076"/>
    <x v="0"/>
    <x v="7"/>
    <x v="4360"/>
  </r>
  <r>
    <x v="2"/>
    <x v="0"/>
    <x v="0"/>
    <x v="467"/>
    <x v="10"/>
    <x v="560"/>
    <x v="2"/>
    <x v="0"/>
    <x v="0"/>
    <x v="4697"/>
    <x v="5"/>
    <x v="4"/>
    <x v="5697"/>
  </r>
  <r>
    <x v="2"/>
    <x v="0"/>
    <x v="0"/>
    <x v="467"/>
    <x v="10"/>
    <x v="560"/>
    <x v="2"/>
    <x v="1"/>
    <x v="8"/>
    <x v="4698"/>
    <x v="1"/>
    <x v="3"/>
    <x v="5698"/>
  </r>
  <r>
    <x v="2"/>
    <x v="0"/>
    <x v="0"/>
    <x v="467"/>
    <x v="10"/>
    <x v="560"/>
    <x v="2"/>
    <x v="1"/>
    <x v="4"/>
    <x v="4699"/>
    <x v="2"/>
    <x v="2"/>
    <x v="5699"/>
  </r>
  <r>
    <x v="1"/>
    <x v="0"/>
    <x v="0"/>
    <x v="199"/>
    <x v="2"/>
    <x v="250"/>
    <x v="0"/>
    <x v="0"/>
    <x v="1"/>
    <x v="2376"/>
    <x v="0"/>
    <x v="2"/>
    <x v="2603"/>
  </r>
  <r>
    <x v="1"/>
    <x v="0"/>
    <x v="0"/>
    <x v="199"/>
    <x v="2"/>
    <x v="250"/>
    <x v="0"/>
    <x v="1"/>
    <x v="10"/>
    <x v="559"/>
    <x v="0"/>
    <x v="2"/>
    <x v="572"/>
  </r>
  <r>
    <x v="1"/>
    <x v="0"/>
    <x v="0"/>
    <x v="243"/>
    <x v="5"/>
    <x v="301"/>
    <x v="2"/>
    <x v="0"/>
    <x v="3"/>
    <x v="4700"/>
    <x v="1"/>
    <x v="4"/>
    <x v="5700"/>
  </r>
  <r>
    <x v="0"/>
    <x v="0"/>
    <x v="0"/>
    <x v="49"/>
    <x v="1"/>
    <x v="58"/>
    <x v="1"/>
    <x v="2"/>
    <x v="11"/>
    <x v="2709"/>
    <x v="4"/>
    <x v="0"/>
    <x v="3028"/>
  </r>
  <r>
    <x v="0"/>
    <x v="0"/>
    <x v="0"/>
    <x v="49"/>
    <x v="1"/>
    <x v="58"/>
    <x v="1"/>
    <x v="0"/>
    <x v="1"/>
    <x v="2369"/>
    <x v="0"/>
    <x v="2"/>
    <x v="2595"/>
  </r>
  <r>
    <x v="0"/>
    <x v="0"/>
    <x v="0"/>
    <x v="49"/>
    <x v="1"/>
    <x v="58"/>
    <x v="1"/>
    <x v="1"/>
    <x v="12"/>
    <x v="3699"/>
    <x v="1"/>
    <x v="0"/>
    <x v="4285"/>
  </r>
  <r>
    <x v="0"/>
    <x v="1"/>
    <x v="0"/>
    <x v="20"/>
    <x v="15"/>
    <x v="23"/>
    <x v="3"/>
    <x v="1"/>
    <x v="13"/>
    <x v="4701"/>
    <x v="1"/>
    <x v="0"/>
    <x v="5701"/>
  </r>
  <r>
    <x v="1"/>
    <x v="0"/>
    <x v="0"/>
    <x v="66"/>
    <x v="12"/>
    <x v="83"/>
    <x v="2"/>
    <x v="1"/>
    <x v="8"/>
    <x v="4702"/>
    <x v="2"/>
    <x v="0"/>
    <x v="5702"/>
  </r>
  <r>
    <x v="1"/>
    <x v="0"/>
    <x v="0"/>
    <x v="100"/>
    <x v="2"/>
    <x v="327"/>
    <x v="0"/>
    <x v="1"/>
    <x v="8"/>
    <x v="1067"/>
    <x v="0"/>
    <x v="6"/>
    <x v="5703"/>
  </r>
  <r>
    <x v="1"/>
    <x v="0"/>
    <x v="0"/>
    <x v="100"/>
    <x v="2"/>
    <x v="327"/>
    <x v="0"/>
    <x v="1"/>
    <x v="8"/>
    <x v="4703"/>
    <x v="0"/>
    <x v="6"/>
    <x v="5704"/>
  </r>
  <r>
    <x v="1"/>
    <x v="0"/>
    <x v="0"/>
    <x v="100"/>
    <x v="2"/>
    <x v="327"/>
    <x v="0"/>
    <x v="1"/>
    <x v="6"/>
    <x v="1855"/>
    <x v="8"/>
    <x v="2"/>
    <x v="5705"/>
  </r>
  <r>
    <x v="1"/>
    <x v="2"/>
    <x v="0"/>
    <x v="111"/>
    <x v="10"/>
    <x v="138"/>
    <x v="2"/>
    <x v="2"/>
    <x v="7"/>
    <x v="4704"/>
    <x v="7"/>
    <x v="2"/>
    <x v="5706"/>
  </r>
  <r>
    <x v="0"/>
    <x v="0"/>
    <x v="0"/>
    <x v="20"/>
    <x v="15"/>
    <x v="23"/>
    <x v="3"/>
    <x v="1"/>
    <x v="6"/>
    <x v="2836"/>
    <x v="1"/>
    <x v="0"/>
    <x v="5048"/>
  </r>
  <r>
    <x v="1"/>
    <x v="1"/>
    <x v="0"/>
    <x v="20"/>
    <x v="15"/>
    <x v="164"/>
    <x v="3"/>
    <x v="0"/>
    <x v="3"/>
    <x v="4705"/>
    <x v="7"/>
    <x v="10"/>
    <x v="5707"/>
  </r>
  <r>
    <x v="1"/>
    <x v="1"/>
    <x v="0"/>
    <x v="492"/>
    <x v="21"/>
    <x v="587"/>
    <x v="1"/>
    <x v="1"/>
    <x v="10"/>
    <x v="4706"/>
    <x v="1"/>
    <x v="2"/>
    <x v="5708"/>
  </r>
  <r>
    <x v="1"/>
    <x v="1"/>
    <x v="0"/>
    <x v="492"/>
    <x v="21"/>
    <x v="587"/>
    <x v="1"/>
    <x v="1"/>
    <x v="8"/>
    <x v="4707"/>
    <x v="3"/>
    <x v="6"/>
    <x v="5709"/>
  </r>
  <r>
    <x v="0"/>
    <x v="0"/>
    <x v="0"/>
    <x v="20"/>
    <x v="15"/>
    <x v="29"/>
    <x v="3"/>
    <x v="2"/>
    <x v="7"/>
    <x v="504"/>
    <x v="2"/>
    <x v="0"/>
    <x v="5710"/>
  </r>
  <r>
    <x v="0"/>
    <x v="0"/>
    <x v="0"/>
    <x v="20"/>
    <x v="15"/>
    <x v="29"/>
    <x v="3"/>
    <x v="0"/>
    <x v="5"/>
    <x v="4622"/>
    <x v="2"/>
    <x v="0"/>
    <x v="5588"/>
  </r>
  <r>
    <x v="1"/>
    <x v="1"/>
    <x v="0"/>
    <x v="22"/>
    <x v="10"/>
    <x v="36"/>
    <x v="2"/>
    <x v="1"/>
    <x v="10"/>
    <x v="821"/>
    <x v="1"/>
    <x v="2"/>
    <x v="3240"/>
  </r>
  <r>
    <x v="1"/>
    <x v="1"/>
    <x v="0"/>
    <x v="22"/>
    <x v="10"/>
    <x v="36"/>
    <x v="2"/>
    <x v="2"/>
    <x v="11"/>
    <x v="4470"/>
    <x v="0"/>
    <x v="2"/>
    <x v="5370"/>
  </r>
  <r>
    <x v="2"/>
    <x v="0"/>
    <x v="0"/>
    <x v="20"/>
    <x v="15"/>
    <x v="23"/>
    <x v="3"/>
    <x v="0"/>
    <x v="5"/>
    <x v="108"/>
    <x v="0"/>
    <x v="0"/>
    <x v="109"/>
  </r>
  <r>
    <x v="2"/>
    <x v="0"/>
    <x v="0"/>
    <x v="20"/>
    <x v="15"/>
    <x v="23"/>
    <x v="3"/>
    <x v="1"/>
    <x v="2"/>
    <x v="1227"/>
    <x v="1"/>
    <x v="0"/>
    <x v="3063"/>
  </r>
  <r>
    <x v="1"/>
    <x v="0"/>
    <x v="0"/>
    <x v="422"/>
    <x v="4"/>
    <x v="512"/>
    <x v="1"/>
    <x v="1"/>
    <x v="9"/>
    <x v="4708"/>
    <x v="2"/>
    <x v="0"/>
    <x v="5711"/>
  </r>
  <r>
    <x v="1"/>
    <x v="0"/>
    <x v="0"/>
    <x v="422"/>
    <x v="4"/>
    <x v="512"/>
    <x v="1"/>
    <x v="1"/>
    <x v="8"/>
    <x v="4709"/>
    <x v="7"/>
    <x v="2"/>
    <x v="5712"/>
  </r>
  <r>
    <x v="1"/>
    <x v="2"/>
    <x v="0"/>
    <x v="493"/>
    <x v="1"/>
    <x v="588"/>
    <x v="1"/>
    <x v="0"/>
    <x v="5"/>
    <x v="4710"/>
    <x v="0"/>
    <x v="0"/>
    <x v="5713"/>
  </r>
  <r>
    <x v="1"/>
    <x v="2"/>
    <x v="0"/>
    <x v="493"/>
    <x v="1"/>
    <x v="588"/>
    <x v="1"/>
    <x v="2"/>
    <x v="15"/>
    <x v="4711"/>
    <x v="4"/>
    <x v="2"/>
    <x v="5714"/>
  </r>
  <r>
    <x v="1"/>
    <x v="2"/>
    <x v="0"/>
    <x v="493"/>
    <x v="1"/>
    <x v="588"/>
    <x v="1"/>
    <x v="1"/>
    <x v="4"/>
    <x v="4712"/>
    <x v="3"/>
    <x v="0"/>
    <x v="5715"/>
  </r>
  <r>
    <x v="2"/>
    <x v="1"/>
    <x v="0"/>
    <x v="22"/>
    <x v="10"/>
    <x v="36"/>
    <x v="2"/>
    <x v="0"/>
    <x v="5"/>
    <x v="4713"/>
    <x v="5"/>
    <x v="7"/>
    <x v="4669"/>
  </r>
  <r>
    <x v="1"/>
    <x v="1"/>
    <x v="0"/>
    <x v="152"/>
    <x v="9"/>
    <x v="207"/>
    <x v="3"/>
    <x v="2"/>
    <x v="7"/>
    <x v="4714"/>
    <x v="7"/>
    <x v="10"/>
    <x v="5716"/>
  </r>
  <r>
    <x v="1"/>
    <x v="1"/>
    <x v="0"/>
    <x v="152"/>
    <x v="9"/>
    <x v="207"/>
    <x v="3"/>
    <x v="1"/>
    <x v="8"/>
    <x v="4715"/>
    <x v="3"/>
    <x v="6"/>
    <x v="5717"/>
  </r>
  <r>
    <x v="1"/>
    <x v="0"/>
    <x v="0"/>
    <x v="67"/>
    <x v="2"/>
    <x v="85"/>
    <x v="0"/>
    <x v="0"/>
    <x v="5"/>
    <x v="4716"/>
    <x v="0"/>
    <x v="2"/>
    <x v="5718"/>
  </r>
  <r>
    <x v="1"/>
    <x v="0"/>
    <x v="0"/>
    <x v="67"/>
    <x v="2"/>
    <x v="85"/>
    <x v="0"/>
    <x v="0"/>
    <x v="5"/>
    <x v="4717"/>
    <x v="1"/>
    <x v="2"/>
    <x v="5719"/>
  </r>
  <r>
    <x v="1"/>
    <x v="0"/>
    <x v="0"/>
    <x v="20"/>
    <x v="15"/>
    <x v="23"/>
    <x v="3"/>
    <x v="2"/>
    <x v="11"/>
    <x v="3892"/>
    <x v="0"/>
    <x v="0"/>
    <x v="4571"/>
  </r>
  <r>
    <x v="1"/>
    <x v="0"/>
    <x v="0"/>
    <x v="20"/>
    <x v="15"/>
    <x v="23"/>
    <x v="3"/>
    <x v="0"/>
    <x v="0"/>
    <x v="4718"/>
    <x v="0"/>
    <x v="2"/>
    <x v="5720"/>
  </r>
  <r>
    <x v="2"/>
    <x v="1"/>
    <x v="0"/>
    <x v="1"/>
    <x v="1"/>
    <x v="62"/>
    <x v="1"/>
    <x v="1"/>
    <x v="4"/>
    <x v="4542"/>
    <x v="7"/>
    <x v="0"/>
    <x v="5721"/>
  </r>
  <r>
    <x v="0"/>
    <x v="1"/>
    <x v="0"/>
    <x v="20"/>
    <x v="15"/>
    <x v="45"/>
    <x v="3"/>
    <x v="0"/>
    <x v="1"/>
    <x v="4719"/>
    <x v="1"/>
    <x v="9"/>
    <x v="5722"/>
  </r>
  <r>
    <x v="2"/>
    <x v="1"/>
    <x v="0"/>
    <x v="20"/>
    <x v="15"/>
    <x v="29"/>
    <x v="3"/>
    <x v="1"/>
    <x v="6"/>
    <x v="1755"/>
    <x v="0"/>
    <x v="0"/>
    <x v="5723"/>
  </r>
  <r>
    <x v="1"/>
    <x v="0"/>
    <x v="0"/>
    <x v="118"/>
    <x v="32"/>
    <x v="148"/>
    <x v="0"/>
    <x v="0"/>
    <x v="1"/>
    <x v="4720"/>
    <x v="0"/>
    <x v="0"/>
    <x v="5724"/>
  </r>
  <r>
    <x v="1"/>
    <x v="0"/>
    <x v="0"/>
    <x v="118"/>
    <x v="32"/>
    <x v="148"/>
    <x v="0"/>
    <x v="1"/>
    <x v="2"/>
    <x v="4721"/>
    <x v="11"/>
    <x v="0"/>
    <x v="5725"/>
  </r>
  <r>
    <x v="1"/>
    <x v="0"/>
    <x v="0"/>
    <x v="118"/>
    <x v="32"/>
    <x v="148"/>
    <x v="0"/>
    <x v="0"/>
    <x v="5"/>
    <x v="3462"/>
    <x v="1"/>
    <x v="0"/>
    <x v="5726"/>
  </r>
  <r>
    <x v="1"/>
    <x v="0"/>
    <x v="0"/>
    <x v="20"/>
    <x v="15"/>
    <x v="29"/>
    <x v="3"/>
    <x v="1"/>
    <x v="4"/>
    <x v="1616"/>
    <x v="5"/>
    <x v="0"/>
    <x v="1719"/>
  </r>
  <r>
    <x v="1"/>
    <x v="1"/>
    <x v="0"/>
    <x v="108"/>
    <x v="2"/>
    <x v="133"/>
    <x v="0"/>
    <x v="0"/>
    <x v="3"/>
    <x v="4722"/>
    <x v="5"/>
    <x v="1"/>
    <x v="5727"/>
  </r>
  <r>
    <x v="1"/>
    <x v="1"/>
    <x v="0"/>
    <x v="108"/>
    <x v="2"/>
    <x v="133"/>
    <x v="0"/>
    <x v="2"/>
    <x v="7"/>
    <x v="4723"/>
    <x v="4"/>
    <x v="2"/>
    <x v="5728"/>
  </r>
  <r>
    <x v="1"/>
    <x v="1"/>
    <x v="0"/>
    <x v="108"/>
    <x v="2"/>
    <x v="133"/>
    <x v="0"/>
    <x v="1"/>
    <x v="6"/>
    <x v="4724"/>
    <x v="7"/>
    <x v="2"/>
    <x v="5729"/>
  </r>
  <r>
    <x v="1"/>
    <x v="1"/>
    <x v="0"/>
    <x v="108"/>
    <x v="2"/>
    <x v="133"/>
    <x v="0"/>
    <x v="0"/>
    <x v="1"/>
    <x v="1445"/>
    <x v="7"/>
    <x v="2"/>
    <x v="5730"/>
  </r>
  <r>
    <x v="1"/>
    <x v="0"/>
    <x v="0"/>
    <x v="12"/>
    <x v="5"/>
    <x v="14"/>
    <x v="2"/>
    <x v="1"/>
    <x v="9"/>
    <x v="4725"/>
    <x v="1"/>
    <x v="3"/>
    <x v="5731"/>
  </r>
  <r>
    <x v="1"/>
    <x v="1"/>
    <x v="0"/>
    <x v="158"/>
    <x v="6"/>
    <x v="201"/>
    <x v="2"/>
    <x v="1"/>
    <x v="8"/>
    <x v="1109"/>
    <x v="5"/>
    <x v="0"/>
    <x v="5732"/>
  </r>
  <r>
    <x v="1"/>
    <x v="1"/>
    <x v="0"/>
    <x v="158"/>
    <x v="6"/>
    <x v="201"/>
    <x v="2"/>
    <x v="1"/>
    <x v="8"/>
    <x v="4726"/>
    <x v="2"/>
    <x v="0"/>
    <x v="3737"/>
  </r>
  <r>
    <x v="1"/>
    <x v="0"/>
    <x v="0"/>
    <x v="494"/>
    <x v="1"/>
    <x v="589"/>
    <x v="1"/>
    <x v="2"/>
    <x v="11"/>
    <x v="1800"/>
    <x v="3"/>
    <x v="0"/>
    <x v="1936"/>
  </r>
  <r>
    <x v="0"/>
    <x v="2"/>
    <x v="0"/>
    <x v="80"/>
    <x v="24"/>
    <x v="345"/>
    <x v="3"/>
    <x v="2"/>
    <x v="7"/>
    <x v="4727"/>
    <x v="8"/>
    <x v="10"/>
    <x v="5733"/>
  </r>
  <r>
    <x v="1"/>
    <x v="2"/>
    <x v="0"/>
    <x v="10"/>
    <x v="9"/>
    <x v="63"/>
    <x v="3"/>
    <x v="1"/>
    <x v="2"/>
    <x v="1045"/>
    <x v="2"/>
    <x v="2"/>
    <x v="5734"/>
  </r>
  <r>
    <x v="1"/>
    <x v="2"/>
    <x v="0"/>
    <x v="8"/>
    <x v="1"/>
    <x v="9"/>
    <x v="1"/>
    <x v="1"/>
    <x v="10"/>
    <x v="2680"/>
    <x v="2"/>
    <x v="0"/>
    <x v="4295"/>
  </r>
  <r>
    <x v="0"/>
    <x v="1"/>
    <x v="0"/>
    <x v="66"/>
    <x v="12"/>
    <x v="185"/>
    <x v="2"/>
    <x v="1"/>
    <x v="8"/>
    <x v="4728"/>
    <x v="8"/>
    <x v="0"/>
    <x v="5735"/>
  </r>
  <r>
    <x v="1"/>
    <x v="2"/>
    <x v="0"/>
    <x v="42"/>
    <x v="16"/>
    <x v="51"/>
    <x v="1"/>
    <x v="1"/>
    <x v="6"/>
    <x v="4729"/>
    <x v="7"/>
    <x v="2"/>
    <x v="5736"/>
  </r>
  <r>
    <x v="1"/>
    <x v="2"/>
    <x v="0"/>
    <x v="42"/>
    <x v="16"/>
    <x v="51"/>
    <x v="1"/>
    <x v="0"/>
    <x v="5"/>
    <x v="4730"/>
    <x v="0"/>
    <x v="2"/>
    <x v="232"/>
  </r>
  <r>
    <x v="0"/>
    <x v="1"/>
    <x v="0"/>
    <x v="10"/>
    <x v="9"/>
    <x v="105"/>
    <x v="3"/>
    <x v="2"/>
    <x v="7"/>
    <x v="4731"/>
    <x v="5"/>
    <x v="10"/>
    <x v="5737"/>
  </r>
  <r>
    <x v="0"/>
    <x v="1"/>
    <x v="0"/>
    <x v="10"/>
    <x v="9"/>
    <x v="105"/>
    <x v="3"/>
    <x v="0"/>
    <x v="3"/>
    <x v="2901"/>
    <x v="1"/>
    <x v="10"/>
    <x v="3253"/>
  </r>
  <r>
    <x v="2"/>
    <x v="0"/>
    <x v="0"/>
    <x v="1"/>
    <x v="1"/>
    <x v="1"/>
    <x v="1"/>
    <x v="1"/>
    <x v="10"/>
    <x v="537"/>
    <x v="1"/>
    <x v="0"/>
    <x v="551"/>
  </r>
  <r>
    <x v="2"/>
    <x v="0"/>
    <x v="0"/>
    <x v="1"/>
    <x v="1"/>
    <x v="1"/>
    <x v="1"/>
    <x v="0"/>
    <x v="1"/>
    <x v="4732"/>
    <x v="1"/>
    <x v="2"/>
    <x v="5738"/>
  </r>
  <r>
    <x v="2"/>
    <x v="0"/>
    <x v="0"/>
    <x v="1"/>
    <x v="1"/>
    <x v="1"/>
    <x v="1"/>
    <x v="1"/>
    <x v="8"/>
    <x v="933"/>
    <x v="1"/>
    <x v="2"/>
    <x v="972"/>
  </r>
  <r>
    <x v="1"/>
    <x v="1"/>
    <x v="0"/>
    <x v="10"/>
    <x v="9"/>
    <x v="11"/>
    <x v="3"/>
    <x v="2"/>
    <x v="7"/>
    <x v="4733"/>
    <x v="1"/>
    <x v="10"/>
    <x v="5739"/>
  </r>
  <r>
    <x v="1"/>
    <x v="1"/>
    <x v="0"/>
    <x v="10"/>
    <x v="9"/>
    <x v="11"/>
    <x v="3"/>
    <x v="1"/>
    <x v="13"/>
    <x v="2485"/>
    <x v="8"/>
    <x v="2"/>
    <x v="5740"/>
  </r>
  <r>
    <x v="1"/>
    <x v="1"/>
    <x v="0"/>
    <x v="10"/>
    <x v="9"/>
    <x v="11"/>
    <x v="3"/>
    <x v="1"/>
    <x v="8"/>
    <x v="4734"/>
    <x v="0"/>
    <x v="6"/>
    <x v="5741"/>
  </r>
  <r>
    <x v="1"/>
    <x v="1"/>
    <x v="0"/>
    <x v="10"/>
    <x v="9"/>
    <x v="11"/>
    <x v="3"/>
    <x v="1"/>
    <x v="4"/>
    <x v="2546"/>
    <x v="0"/>
    <x v="2"/>
    <x v="2820"/>
  </r>
  <r>
    <x v="1"/>
    <x v="1"/>
    <x v="0"/>
    <x v="10"/>
    <x v="9"/>
    <x v="11"/>
    <x v="3"/>
    <x v="0"/>
    <x v="1"/>
    <x v="2493"/>
    <x v="3"/>
    <x v="4"/>
    <x v="2749"/>
  </r>
  <r>
    <x v="2"/>
    <x v="1"/>
    <x v="0"/>
    <x v="100"/>
    <x v="2"/>
    <x v="123"/>
    <x v="0"/>
    <x v="1"/>
    <x v="8"/>
    <x v="4735"/>
    <x v="1"/>
    <x v="6"/>
    <x v="5742"/>
  </r>
  <r>
    <x v="0"/>
    <x v="0"/>
    <x v="0"/>
    <x v="253"/>
    <x v="3"/>
    <x v="313"/>
    <x v="0"/>
    <x v="1"/>
    <x v="2"/>
    <x v="871"/>
    <x v="0"/>
    <x v="2"/>
    <x v="907"/>
  </r>
  <r>
    <x v="1"/>
    <x v="1"/>
    <x v="0"/>
    <x v="495"/>
    <x v="41"/>
    <x v="590"/>
    <x v="2"/>
    <x v="2"/>
    <x v="7"/>
    <x v="2018"/>
    <x v="0"/>
    <x v="0"/>
    <x v="2178"/>
  </r>
  <r>
    <x v="0"/>
    <x v="0"/>
    <x v="0"/>
    <x v="85"/>
    <x v="1"/>
    <x v="106"/>
    <x v="1"/>
    <x v="1"/>
    <x v="4"/>
    <x v="4736"/>
    <x v="10"/>
    <x v="0"/>
    <x v="5743"/>
  </r>
  <r>
    <x v="0"/>
    <x v="0"/>
    <x v="0"/>
    <x v="85"/>
    <x v="1"/>
    <x v="106"/>
    <x v="1"/>
    <x v="1"/>
    <x v="4"/>
    <x v="4737"/>
    <x v="1"/>
    <x v="0"/>
    <x v="5744"/>
  </r>
  <r>
    <x v="0"/>
    <x v="0"/>
    <x v="0"/>
    <x v="85"/>
    <x v="1"/>
    <x v="106"/>
    <x v="1"/>
    <x v="1"/>
    <x v="14"/>
    <x v="4738"/>
    <x v="3"/>
    <x v="0"/>
    <x v="5745"/>
  </r>
  <r>
    <x v="0"/>
    <x v="0"/>
    <x v="0"/>
    <x v="85"/>
    <x v="1"/>
    <x v="106"/>
    <x v="1"/>
    <x v="1"/>
    <x v="13"/>
    <x v="2766"/>
    <x v="7"/>
    <x v="0"/>
    <x v="5746"/>
  </r>
  <r>
    <x v="1"/>
    <x v="1"/>
    <x v="0"/>
    <x v="70"/>
    <x v="1"/>
    <x v="88"/>
    <x v="1"/>
    <x v="1"/>
    <x v="8"/>
    <x v="4739"/>
    <x v="1"/>
    <x v="2"/>
    <x v="5747"/>
  </r>
  <r>
    <x v="2"/>
    <x v="1"/>
    <x v="0"/>
    <x v="41"/>
    <x v="10"/>
    <x v="50"/>
    <x v="2"/>
    <x v="1"/>
    <x v="6"/>
    <x v="4740"/>
    <x v="4"/>
    <x v="2"/>
    <x v="5748"/>
  </r>
  <r>
    <x v="1"/>
    <x v="1"/>
    <x v="0"/>
    <x v="4"/>
    <x v="4"/>
    <x v="60"/>
    <x v="1"/>
    <x v="1"/>
    <x v="4"/>
    <x v="448"/>
    <x v="5"/>
    <x v="0"/>
    <x v="462"/>
  </r>
  <r>
    <x v="3"/>
    <x v="0"/>
    <x v="0"/>
    <x v="115"/>
    <x v="3"/>
    <x v="305"/>
    <x v="0"/>
    <x v="1"/>
    <x v="6"/>
    <x v="1495"/>
    <x v="1"/>
    <x v="2"/>
    <x v="4703"/>
  </r>
  <r>
    <x v="1"/>
    <x v="0"/>
    <x v="0"/>
    <x v="155"/>
    <x v="8"/>
    <x v="198"/>
    <x v="2"/>
    <x v="1"/>
    <x v="4"/>
    <x v="1344"/>
    <x v="1"/>
    <x v="0"/>
    <x v="1407"/>
  </r>
  <r>
    <x v="1"/>
    <x v="0"/>
    <x v="0"/>
    <x v="155"/>
    <x v="8"/>
    <x v="198"/>
    <x v="2"/>
    <x v="1"/>
    <x v="2"/>
    <x v="928"/>
    <x v="2"/>
    <x v="0"/>
    <x v="967"/>
  </r>
  <r>
    <x v="1"/>
    <x v="0"/>
    <x v="0"/>
    <x v="155"/>
    <x v="8"/>
    <x v="198"/>
    <x v="2"/>
    <x v="2"/>
    <x v="7"/>
    <x v="179"/>
    <x v="2"/>
    <x v="0"/>
    <x v="181"/>
  </r>
  <r>
    <x v="1"/>
    <x v="0"/>
    <x v="0"/>
    <x v="155"/>
    <x v="8"/>
    <x v="198"/>
    <x v="2"/>
    <x v="1"/>
    <x v="14"/>
    <x v="2877"/>
    <x v="0"/>
    <x v="0"/>
    <x v="3224"/>
  </r>
  <r>
    <x v="1"/>
    <x v="0"/>
    <x v="0"/>
    <x v="155"/>
    <x v="8"/>
    <x v="198"/>
    <x v="2"/>
    <x v="1"/>
    <x v="10"/>
    <x v="1200"/>
    <x v="1"/>
    <x v="0"/>
    <x v="1249"/>
  </r>
  <r>
    <x v="1"/>
    <x v="0"/>
    <x v="0"/>
    <x v="155"/>
    <x v="8"/>
    <x v="198"/>
    <x v="2"/>
    <x v="1"/>
    <x v="9"/>
    <x v="4741"/>
    <x v="0"/>
    <x v="0"/>
    <x v="5749"/>
  </r>
  <r>
    <x v="1"/>
    <x v="0"/>
    <x v="0"/>
    <x v="155"/>
    <x v="8"/>
    <x v="198"/>
    <x v="2"/>
    <x v="1"/>
    <x v="10"/>
    <x v="4459"/>
    <x v="1"/>
    <x v="0"/>
    <x v="5750"/>
  </r>
  <r>
    <x v="1"/>
    <x v="0"/>
    <x v="0"/>
    <x v="155"/>
    <x v="8"/>
    <x v="198"/>
    <x v="2"/>
    <x v="1"/>
    <x v="4"/>
    <x v="3026"/>
    <x v="5"/>
    <x v="0"/>
    <x v="5751"/>
  </r>
  <r>
    <x v="1"/>
    <x v="0"/>
    <x v="0"/>
    <x v="155"/>
    <x v="8"/>
    <x v="198"/>
    <x v="2"/>
    <x v="0"/>
    <x v="5"/>
    <x v="4742"/>
    <x v="9"/>
    <x v="0"/>
    <x v="5752"/>
  </r>
  <r>
    <x v="1"/>
    <x v="0"/>
    <x v="0"/>
    <x v="155"/>
    <x v="8"/>
    <x v="198"/>
    <x v="2"/>
    <x v="2"/>
    <x v="7"/>
    <x v="2030"/>
    <x v="1"/>
    <x v="0"/>
    <x v="4967"/>
  </r>
  <r>
    <x v="1"/>
    <x v="0"/>
    <x v="0"/>
    <x v="346"/>
    <x v="18"/>
    <x v="427"/>
    <x v="0"/>
    <x v="0"/>
    <x v="1"/>
    <x v="4743"/>
    <x v="0"/>
    <x v="2"/>
    <x v="5753"/>
  </r>
  <r>
    <x v="1"/>
    <x v="0"/>
    <x v="0"/>
    <x v="346"/>
    <x v="18"/>
    <x v="427"/>
    <x v="0"/>
    <x v="0"/>
    <x v="5"/>
    <x v="4744"/>
    <x v="2"/>
    <x v="2"/>
    <x v="5754"/>
  </r>
  <r>
    <x v="0"/>
    <x v="0"/>
    <x v="0"/>
    <x v="54"/>
    <x v="24"/>
    <x v="322"/>
    <x v="3"/>
    <x v="1"/>
    <x v="10"/>
    <x v="1339"/>
    <x v="1"/>
    <x v="2"/>
    <x v="1403"/>
  </r>
  <r>
    <x v="1"/>
    <x v="0"/>
    <x v="0"/>
    <x v="1"/>
    <x v="1"/>
    <x v="13"/>
    <x v="1"/>
    <x v="1"/>
    <x v="10"/>
    <x v="2195"/>
    <x v="2"/>
    <x v="0"/>
    <x v="2378"/>
  </r>
  <r>
    <x v="1"/>
    <x v="0"/>
    <x v="0"/>
    <x v="1"/>
    <x v="1"/>
    <x v="13"/>
    <x v="1"/>
    <x v="1"/>
    <x v="6"/>
    <x v="423"/>
    <x v="1"/>
    <x v="0"/>
    <x v="436"/>
  </r>
  <r>
    <x v="1"/>
    <x v="0"/>
    <x v="0"/>
    <x v="1"/>
    <x v="1"/>
    <x v="13"/>
    <x v="1"/>
    <x v="1"/>
    <x v="10"/>
    <x v="340"/>
    <x v="2"/>
    <x v="0"/>
    <x v="351"/>
  </r>
  <r>
    <x v="1"/>
    <x v="1"/>
    <x v="0"/>
    <x v="20"/>
    <x v="15"/>
    <x v="23"/>
    <x v="3"/>
    <x v="0"/>
    <x v="3"/>
    <x v="4053"/>
    <x v="0"/>
    <x v="10"/>
    <x v="4772"/>
  </r>
  <r>
    <x v="1"/>
    <x v="1"/>
    <x v="0"/>
    <x v="20"/>
    <x v="15"/>
    <x v="23"/>
    <x v="3"/>
    <x v="0"/>
    <x v="1"/>
    <x v="4745"/>
    <x v="1"/>
    <x v="9"/>
    <x v="5755"/>
  </r>
  <r>
    <x v="3"/>
    <x v="1"/>
    <x v="0"/>
    <x v="54"/>
    <x v="24"/>
    <x v="322"/>
    <x v="3"/>
    <x v="1"/>
    <x v="9"/>
    <x v="4746"/>
    <x v="5"/>
    <x v="2"/>
    <x v="5756"/>
  </r>
  <r>
    <x v="0"/>
    <x v="0"/>
    <x v="0"/>
    <x v="22"/>
    <x v="10"/>
    <x v="26"/>
    <x v="2"/>
    <x v="1"/>
    <x v="10"/>
    <x v="4747"/>
    <x v="6"/>
    <x v="2"/>
    <x v="5757"/>
  </r>
  <r>
    <x v="0"/>
    <x v="0"/>
    <x v="0"/>
    <x v="22"/>
    <x v="10"/>
    <x v="26"/>
    <x v="2"/>
    <x v="2"/>
    <x v="11"/>
    <x v="4748"/>
    <x v="4"/>
    <x v="2"/>
    <x v="5758"/>
  </r>
  <r>
    <x v="1"/>
    <x v="0"/>
    <x v="0"/>
    <x v="4"/>
    <x v="4"/>
    <x v="5"/>
    <x v="1"/>
    <x v="0"/>
    <x v="5"/>
    <x v="3474"/>
    <x v="7"/>
    <x v="0"/>
    <x v="5759"/>
  </r>
  <r>
    <x v="1"/>
    <x v="0"/>
    <x v="0"/>
    <x v="4"/>
    <x v="4"/>
    <x v="5"/>
    <x v="1"/>
    <x v="1"/>
    <x v="10"/>
    <x v="4749"/>
    <x v="3"/>
    <x v="0"/>
    <x v="5760"/>
  </r>
  <r>
    <x v="1"/>
    <x v="0"/>
    <x v="0"/>
    <x v="20"/>
    <x v="15"/>
    <x v="164"/>
    <x v="3"/>
    <x v="1"/>
    <x v="14"/>
    <x v="375"/>
    <x v="4"/>
    <x v="0"/>
    <x v="387"/>
  </r>
  <r>
    <x v="1"/>
    <x v="1"/>
    <x v="0"/>
    <x v="491"/>
    <x v="1"/>
    <x v="586"/>
    <x v="1"/>
    <x v="0"/>
    <x v="0"/>
    <x v="4750"/>
    <x v="2"/>
    <x v="11"/>
    <x v="5761"/>
  </r>
  <r>
    <x v="1"/>
    <x v="1"/>
    <x v="0"/>
    <x v="491"/>
    <x v="1"/>
    <x v="586"/>
    <x v="1"/>
    <x v="0"/>
    <x v="5"/>
    <x v="4751"/>
    <x v="1"/>
    <x v="0"/>
    <x v="5762"/>
  </r>
  <r>
    <x v="1"/>
    <x v="1"/>
    <x v="0"/>
    <x v="491"/>
    <x v="1"/>
    <x v="586"/>
    <x v="1"/>
    <x v="0"/>
    <x v="1"/>
    <x v="1892"/>
    <x v="0"/>
    <x v="2"/>
    <x v="2037"/>
  </r>
  <r>
    <x v="1"/>
    <x v="1"/>
    <x v="0"/>
    <x v="491"/>
    <x v="1"/>
    <x v="586"/>
    <x v="1"/>
    <x v="0"/>
    <x v="1"/>
    <x v="938"/>
    <x v="1"/>
    <x v="2"/>
    <x v="5763"/>
  </r>
  <r>
    <x v="2"/>
    <x v="0"/>
    <x v="0"/>
    <x v="22"/>
    <x v="10"/>
    <x v="155"/>
    <x v="2"/>
    <x v="1"/>
    <x v="2"/>
    <x v="132"/>
    <x v="2"/>
    <x v="2"/>
    <x v="2016"/>
  </r>
  <r>
    <x v="1"/>
    <x v="1"/>
    <x v="0"/>
    <x v="1"/>
    <x v="1"/>
    <x v="3"/>
    <x v="1"/>
    <x v="0"/>
    <x v="5"/>
    <x v="4752"/>
    <x v="8"/>
    <x v="0"/>
    <x v="3636"/>
  </r>
  <r>
    <x v="1"/>
    <x v="0"/>
    <x v="0"/>
    <x v="167"/>
    <x v="24"/>
    <x v="213"/>
    <x v="3"/>
    <x v="0"/>
    <x v="3"/>
    <x v="4753"/>
    <x v="7"/>
    <x v="10"/>
    <x v="5764"/>
  </r>
  <r>
    <x v="2"/>
    <x v="0"/>
    <x v="0"/>
    <x v="20"/>
    <x v="15"/>
    <x v="164"/>
    <x v="3"/>
    <x v="2"/>
    <x v="11"/>
    <x v="2564"/>
    <x v="0"/>
    <x v="0"/>
    <x v="2841"/>
  </r>
  <r>
    <x v="1"/>
    <x v="2"/>
    <x v="0"/>
    <x v="241"/>
    <x v="21"/>
    <x v="299"/>
    <x v="1"/>
    <x v="2"/>
    <x v="7"/>
    <x v="2356"/>
    <x v="7"/>
    <x v="2"/>
    <x v="5765"/>
  </r>
  <r>
    <x v="1"/>
    <x v="2"/>
    <x v="0"/>
    <x v="241"/>
    <x v="21"/>
    <x v="299"/>
    <x v="1"/>
    <x v="2"/>
    <x v="11"/>
    <x v="1424"/>
    <x v="0"/>
    <x v="2"/>
    <x v="1501"/>
  </r>
  <r>
    <x v="1"/>
    <x v="2"/>
    <x v="0"/>
    <x v="241"/>
    <x v="21"/>
    <x v="299"/>
    <x v="1"/>
    <x v="0"/>
    <x v="5"/>
    <x v="4754"/>
    <x v="7"/>
    <x v="2"/>
    <x v="5766"/>
  </r>
  <r>
    <x v="0"/>
    <x v="1"/>
    <x v="0"/>
    <x v="10"/>
    <x v="9"/>
    <x v="63"/>
    <x v="3"/>
    <x v="0"/>
    <x v="1"/>
    <x v="4755"/>
    <x v="0"/>
    <x v="4"/>
    <x v="5767"/>
  </r>
  <r>
    <x v="0"/>
    <x v="1"/>
    <x v="0"/>
    <x v="10"/>
    <x v="9"/>
    <x v="63"/>
    <x v="3"/>
    <x v="2"/>
    <x v="11"/>
    <x v="4756"/>
    <x v="2"/>
    <x v="2"/>
    <x v="5768"/>
  </r>
  <r>
    <x v="0"/>
    <x v="1"/>
    <x v="0"/>
    <x v="10"/>
    <x v="9"/>
    <x v="63"/>
    <x v="3"/>
    <x v="2"/>
    <x v="7"/>
    <x v="4757"/>
    <x v="1"/>
    <x v="10"/>
    <x v="5769"/>
  </r>
  <r>
    <x v="0"/>
    <x v="1"/>
    <x v="0"/>
    <x v="10"/>
    <x v="9"/>
    <x v="63"/>
    <x v="3"/>
    <x v="1"/>
    <x v="10"/>
    <x v="4758"/>
    <x v="2"/>
    <x v="2"/>
    <x v="5770"/>
  </r>
  <r>
    <x v="0"/>
    <x v="1"/>
    <x v="0"/>
    <x v="10"/>
    <x v="9"/>
    <x v="63"/>
    <x v="3"/>
    <x v="1"/>
    <x v="8"/>
    <x v="4759"/>
    <x v="7"/>
    <x v="6"/>
    <x v="5771"/>
  </r>
  <r>
    <x v="0"/>
    <x v="1"/>
    <x v="0"/>
    <x v="10"/>
    <x v="9"/>
    <x v="63"/>
    <x v="3"/>
    <x v="1"/>
    <x v="4"/>
    <x v="1183"/>
    <x v="2"/>
    <x v="2"/>
    <x v="5772"/>
  </r>
  <r>
    <x v="0"/>
    <x v="1"/>
    <x v="0"/>
    <x v="10"/>
    <x v="9"/>
    <x v="63"/>
    <x v="3"/>
    <x v="1"/>
    <x v="8"/>
    <x v="3697"/>
    <x v="2"/>
    <x v="6"/>
    <x v="5773"/>
  </r>
  <r>
    <x v="0"/>
    <x v="1"/>
    <x v="0"/>
    <x v="10"/>
    <x v="9"/>
    <x v="63"/>
    <x v="3"/>
    <x v="1"/>
    <x v="4"/>
    <x v="4760"/>
    <x v="0"/>
    <x v="2"/>
    <x v="5774"/>
  </r>
  <r>
    <x v="0"/>
    <x v="1"/>
    <x v="0"/>
    <x v="10"/>
    <x v="9"/>
    <x v="63"/>
    <x v="3"/>
    <x v="2"/>
    <x v="15"/>
    <x v="4761"/>
    <x v="1"/>
    <x v="6"/>
    <x v="5775"/>
  </r>
  <r>
    <x v="1"/>
    <x v="0"/>
    <x v="0"/>
    <x v="10"/>
    <x v="9"/>
    <x v="105"/>
    <x v="3"/>
    <x v="1"/>
    <x v="9"/>
    <x v="4762"/>
    <x v="4"/>
    <x v="2"/>
    <x v="5776"/>
  </r>
  <r>
    <x v="1"/>
    <x v="0"/>
    <x v="0"/>
    <x v="10"/>
    <x v="9"/>
    <x v="105"/>
    <x v="3"/>
    <x v="0"/>
    <x v="5"/>
    <x v="1272"/>
    <x v="1"/>
    <x v="2"/>
    <x v="5777"/>
  </r>
  <r>
    <x v="0"/>
    <x v="0"/>
    <x v="0"/>
    <x v="12"/>
    <x v="5"/>
    <x v="32"/>
    <x v="2"/>
    <x v="0"/>
    <x v="1"/>
    <x v="4763"/>
    <x v="0"/>
    <x v="4"/>
    <x v="5778"/>
  </r>
  <r>
    <x v="0"/>
    <x v="0"/>
    <x v="0"/>
    <x v="12"/>
    <x v="5"/>
    <x v="32"/>
    <x v="2"/>
    <x v="0"/>
    <x v="5"/>
    <x v="4764"/>
    <x v="0"/>
    <x v="7"/>
    <x v="5779"/>
  </r>
  <r>
    <x v="1"/>
    <x v="1"/>
    <x v="0"/>
    <x v="25"/>
    <x v="35"/>
    <x v="129"/>
    <x v="0"/>
    <x v="1"/>
    <x v="8"/>
    <x v="4765"/>
    <x v="1"/>
    <x v="0"/>
    <x v="5780"/>
  </r>
  <r>
    <x v="1"/>
    <x v="1"/>
    <x v="0"/>
    <x v="25"/>
    <x v="35"/>
    <x v="129"/>
    <x v="0"/>
    <x v="1"/>
    <x v="8"/>
    <x v="2628"/>
    <x v="0"/>
    <x v="0"/>
    <x v="5057"/>
  </r>
  <r>
    <x v="1"/>
    <x v="1"/>
    <x v="0"/>
    <x v="25"/>
    <x v="35"/>
    <x v="129"/>
    <x v="0"/>
    <x v="1"/>
    <x v="10"/>
    <x v="91"/>
    <x v="0"/>
    <x v="0"/>
    <x v="2027"/>
  </r>
  <r>
    <x v="1"/>
    <x v="1"/>
    <x v="0"/>
    <x v="25"/>
    <x v="35"/>
    <x v="129"/>
    <x v="0"/>
    <x v="1"/>
    <x v="10"/>
    <x v="4515"/>
    <x v="4"/>
    <x v="0"/>
    <x v="4436"/>
  </r>
  <r>
    <x v="1"/>
    <x v="1"/>
    <x v="0"/>
    <x v="25"/>
    <x v="35"/>
    <x v="129"/>
    <x v="0"/>
    <x v="1"/>
    <x v="9"/>
    <x v="4591"/>
    <x v="1"/>
    <x v="0"/>
    <x v="5540"/>
  </r>
  <r>
    <x v="1"/>
    <x v="0"/>
    <x v="0"/>
    <x v="42"/>
    <x v="16"/>
    <x v="51"/>
    <x v="1"/>
    <x v="1"/>
    <x v="13"/>
    <x v="3743"/>
    <x v="1"/>
    <x v="2"/>
    <x v="5781"/>
  </r>
  <r>
    <x v="1"/>
    <x v="0"/>
    <x v="0"/>
    <x v="42"/>
    <x v="16"/>
    <x v="51"/>
    <x v="1"/>
    <x v="1"/>
    <x v="8"/>
    <x v="4766"/>
    <x v="2"/>
    <x v="6"/>
    <x v="5782"/>
  </r>
  <r>
    <x v="1"/>
    <x v="1"/>
    <x v="0"/>
    <x v="475"/>
    <x v="1"/>
    <x v="568"/>
    <x v="1"/>
    <x v="1"/>
    <x v="8"/>
    <x v="1073"/>
    <x v="1"/>
    <x v="2"/>
    <x v="2185"/>
  </r>
  <r>
    <x v="1"/>
    <x v="1"/>
    <x v="0"/>
    <x v="475"/>
    <x v="1"/>
    <x v="568"/>
    <x v="1"/>
    <x v="1"/>
    <x v="8"/>
    <x v="4767"/>
    <x v="5"/>
    <x v="2"/>
    <x v="5783"/>
  </r>
  <r>
    <x v="1"/>
    <x v="1"/>
    <x v="0"/>
    <x v="475"/>
    <x v="1"/>
    <x v="568"/>
    <x v="1"/>
    <x v="1"/>
    <x v="6"/>
    <x v="1593"/>
    <x v="2"/>
    <x v="0"/>
    <x v="1693"/>
  </r>
  <r>
    <x v="1"/>
    <x v="1"/>
    <x v="0"/>
    <x v="4"/>
    <x v="4"/>
    <x v="59"/>
    <x v="1"/>
    <x v="1"/>
    <x v="8"/>
    <x v="788"/>
    <x v="2"/>
    <x v="2"/>
    <x v="4123"/>
  </r>
  <r>
    <x v="0"/>
    <x v="1"/>
    <x v="0"/>
    <x v="386"/>
    <x v="4"/>
    <x v="471"/>
    <x v="1"/>
    <x v="0"/>
    <x v="5"/>
    <x v="4768"/>
    <x v="2"/>
    <x v="0"/>
    <x v="5784"/>
  </r>
  <r>
    <x v="1"/>
    <x v="0"/>
    <x v="0"/>
    <x v="1"/>
    <x v="1"/>
    <x v="13"/>
    <x v="1"/>
    <x v="1"/>
    <x v="8"/>
    <x v="690"/>
    <x v="2"/>
    <x v="2"/>
    <x v="173"/>
  </r>
  <r>
    <x v="1"/>
    <x v="0"/>
    <x v="0"/>
    <x v="1"/>
    <x v="1"/>
    <x v="13"/>
    <x v="1"/>
    <x v="0"/>
    <x v="3"/>
    <x v="4769"/>
    <x v="0"/>
    <x v="2"/>
    <x v="5785"/>
  </r>
  <r>
    <x v="2"/>
    <x v="1"/>
    <x v="0"/>
    <x v="70"/>
    <x v="1"/>
    <x v="188"/>
    <x v="1"/>
    <x v="1"/>
    <x v="2"/>
    <x v="1365"/>
    <x v="1"/>
    <x v="0"/>
    <x v="276"/>
  </r>
  <r>
    <x v="2"/>
    <x v="1"/>
    <x v="0"/>
    <x v="180"/>
    <x v="5"/>
    <x v="230"/>
    <x v="2"/>
    <x v="1"/>
    <x v="10"/>
    <x v="1414"/>
    <x v="0"/>
    <x v="2"/>
    <x v="1490"/>
  </r>
  <r>
    <x v="2"/>
    <x v="1"/>
    <x v="0"/>
    <x v="180"/>
    <x v="5"/>
    <x v="230"/>
    <x v="2"/>
    <x v="1"/>
    <x v="4"/>
    <x v="4770"/>
    <x v="1"/>
    <x v="2"/>
    <x v="5786"/>
  </r>
  <r>
    <x v="0"/>
    <x v="2"/>
    <x v="0"/>
    <x v="22"/>
    <x v="10"/>
    <x v="26"/>
    <x v="2"/>
    <x v="1"/>
    <x v="10"/>
    <x v="1170"/>
    <x v="7"/>
    <x v="2"/>
    <x v="1653"/>
  </r>
  <r>
    <x v="0"/>
    <x v="2"/>
    <x v="0"/>
    <x v="22"/>
    <x v="10"/>
    <x v="26"/>
    <x v="2"/>
    <x v="1"/>
    <x v="10"/>
    <x v="4771"/>
    <x v="0"/>
    <x v="2"/>
    <x v="5787"/>
  </r>
  <r>
    <x v="0"/>
    <x v="2"/>
    <x v="0"/>
    <x v="22"/>
    <x v="10"/>
    <x v="26"/>
    <x v="2"/>
    <x v="0"/>
    <x v="5"/>
    <x v="496"/>
    <x v="7"/>
    <x v="7"/>
    <x v="5788"/>
  </r>
  <r>
    <x v="0"/>
    <x v="2"/>
    <x v="0"/>
    <x v="22"/>
    <x v="10"/>
    <x v="26"/>
    <x v="2"/>
    <x v="1"/>
    <x v="10"/>
    <x v="1242"/>
    <x v="2"/>
    <x v="2"/>
    <x v="1294"/>
  </r>
  <r>
    <x v="2"/>
    <x v="0"/>
    <x v="0"/>
    <x v="289"/>
    <x v="18"/>
    <x v="364"/>
    <x v="0"/>
    <x v="0"/>
    <x v="5"/>
    <x v="4772"/>
    <x v="2"/>
    <x v="2"/>
    <x v="5789"/>
  </r>
  <r>
    <x v="0"/>
    <x v="2"/>
    <x v="0"/>
    <x v="12"/>
    <x v="5"/>
    <x v="66"/>
    <x v="2"/>
    <x v="1"/>
    <x v="6"/>
    <x v="4373"/>
    <x v="1"/>
    <x v="2"/>
    <x v="5224"/>
  </r>
  <r>
    <x v="0"/>
    <x v="2"/>
    <x v="0"/>
    <x v="12"/>
    <x v="5"/>
    <x v="66"/>
    <x v="2"/>
    <x v="0"/>
    <x v="1"/>
    <x v="2550"/>
    <x v="2"/>
    <x v="4"/>
    <x v="2825"/>
  </r>
  <r>
    <x v="0"/>
    <x v="2"/>
    <x v="0"/>
    <x v="12"/>
    <x v="5"/>
    <x v="66"/>
    <x v="2"/>
    <x v="1"/>
    <x v="8"/>
    <x v="4773"/>
    <x v="2"/>
    <x v="3"/>
    <x v="5790"/>
  </r>
  <r>
    <x v="0"/>
    <x v="2"/>
    <x v="0"/>
    <x v="12"/>
    <x v="5"/>
    <x v="66"/>
    <x v="2"/>
    <x v="2"/>
    <x v="7"/>
    <x v="4774"/>
    <x v="5"/>
    <x v="2"/>
    <x v="5791"/>
  </r>
  <r>
    <x v="1"/>
    <x v="0"/>
    <x v="0"/>
    <x v="348"/>
    <x v="10"/>
    <x v="430"/>
    <x v="2"/>
    <x v="2"/>
    <x v="7"/>
    <x v="1467"/>
    <x v="0"/>
    <x v="2"/>
    <x v="1551"/>
  </r>
  <r>
    <x v="1"/>
    <x v="0"/>
    <x v="0"/>
    <x v="22"/>
    <x v="10"/>
    <x v="36"/>
    <x v="2"/>
    <x v="1"/>
    <x v="2"/>
    <x v="4579"/>
    <x v="4"/>
    <x v="2"/>
    <x v="5792"/>
  </r>
  <r>
    <x v="1"/>
    <x v="0"/>
    <x v="0"/>
    <x v="22"/>
    <x v="10"/>
    <x v="36"/>
    <x v="2"/>
    <x v="1"/>
    <x v="4"/>
    <x v="2479"/>
    <x v="0"/>
    <x v="2"/>
    <x v="2733"/>
  </r>
  <r>
    <x v="2"/>
    <x v="0"/>
    <x v="0"/>
    <x v="141"/>
    <x v="17"/>
    <x v="180"/>
    <x v="0"/>
    <x v="2"/>
    <x v="7"/>
    <x v="4775"/>
    <x v="0"/>
    <x v="0"/>
    <x v="5793"/>
  </r>
  <r>
    <x v="2"/>
    <x v="0"/>
    <x v="0"/>
    <x v="141"/>
    <x v="17"/>
    <x v="180"/>
    <x v="0"/>
    <x v="1"/>
    <x v="8"/>
    <x v="4776"/>
    <x v="7"/>
    <x v="0"/>
    <x v="5794"/>
  </r>
  <r>
    <x v="2"/>
    <x v="0"/>
    <x v="0"/>
    <x v="141"/>
    <x v="17"/>
    <x v="180"/>
    <x v="0"/>
    <x v="0"/>
    <x v="5"/>
    <x v="4777"/>
    <x v="3"/>
    <x v="0"/>
    <x v="5795"/>
  </r>
  <r>
    <x v="2"/>
    <x v="0"/>
    <x v="0"/>
    <x v="141"/>
    <x v="17"/>
    <x v="180"/>
    <x v="0"/>
    <x v="0"/>
    <x v="0"/>
    <x v="4778"/>
    <x v="6"/>
    <x v="0"/>
    <x v="5796"/>
  </r>
  <r>
    <x v="0"/>
    <x v="0"/>
    <x v="0"/>
    <x v="1"/>
    <x v="1"/>
    <x v="25"/>
    <x v="1"/>
    <x v="2"/>
    <x v="16"/>
    <x v="4779"/>
    <x v="4"/>
    <x v="2"/>
    <x v="5797"/>
  </r>
  <r>
    <x v="0"/>
    <x v="0"/>
    <x v="0"/>
    <x v="1"/>
    <x v="1"/>
    <x v="25"/>
    <x v="1"/>
    <x v="1"/>
    <x v="10"/>
    <x v="4780"/>
    <x v="0"/>
    <x v="0"/>
    <x v="5798"/>
  </r>
  <r>
    <x v="0"/>
    <x v="0"/>
    <x v="0"/>
    <x v="4"/>
    <x v="4"/>
    <x v="59"/>
    <x v="1"/>
    <x v="2"/>
    <x v="11"/>
    <x v="4781"/>
    <x v="6"/>
    <x v="0"/>
    <x v="5799"/>
  </r>
  <r>
    <x v="1"/>
    <x v="0"/>
    <x v="0"/>
    <x v="355"/>
    <x v="1"/>
    <x v="437"/>
    <x v="1"/>
    <x v="1"/>
    <x v="6"/>
    <x v="3544"/>
    <x v="0"/>
    <x v="0"/>
    <x v="4087"/>
  </r>
  <r>
    <x v="1"/>
    <x v="0"/>
    <x v="0"/>
    <x v="355"/>
    <x v="1"/>
    <x v="437"/>
    <x v="1"/>
    <x v="1"/>
    <x v="10"/>
    <x v="1353"/>
    <x v="8"/>
    <x v="0"/>
    <x v="5800"/>
  </r>
  <r>
    <x v="1"/>
    <x v="0"/>
    <x v="0"/>
    <x v="355"/>
    <x v="1"/>
    <x v="437"/>
    <x v="1"/>
    <x v="1"/>
    <x v="4"/>
    <x v="2172"/>
    <x v="0"/>
    <x v="0"/>
    <x v="2353"/>
  </r>
  <r>
    <x v="1"/>
    <x v="1"/>
    <x v="0"/>
    <x v="1"/>
    <x v="1"/>
    <x v="141"/>
    <x v="1"/>
    <x v="1"/>
    <x v="9"/>
    <x v="4782"/>
    <x v="8"/>
    <x v="0"/>
    <x v="5801"/>
  </r>
  <r>
    <x v="0"/>
    <x v="2"/>
    <x v="0"/>
    <x v="1"/>
    <x v="1"/>
    <x v="62"/>
    <x v="1"/>
    <x v="0"/>
    <x v="5"/>
    <x v="4783"/>
    <x v="4"/>
    <x v="0"/>
    <x v="5802"/>
  </r>
  <r>
    <x v="1"/>
    <x v="0"/>
    <x v="0"/>
    <x v="20"/>
    <x v="15"/>
    <x v="164"/>
    <x v="3"/>
    <x v="1"/>
    <x v="10"/>
    <x v="1801"/>
    <x v="1"/>
    <x v="0"/>
    <x v="1937"/>
  </r>
  <r>
    <x v="1"/>
    <x v="0"/>
    <x v="0"/>
    <x v="20"/>
    <x v="15"/>
    <x v="164"/>
    <x v="3"/>
    <x v="0"/>
    <x v="5"/>
    <x v="58"/>
    <x v="0"/>
    <x v="0"/>
    <x v="3365"/>
  </r>
  <r>
    <x v="1"/>
    <x v="1"/>
    <x v="0"/>
    <x v="10"/>
    <x v="9"/>
    <x v="105"/>
    <x v="3"/>
    <x v="1"/>
    <x v="8"/>
    <x v="4784"/>
    <x v="4"/>
    <x v="6"/>
    <x v="5803"/>
  </r>
  <r>
    <x v="1"/>
    <x v="1"/>
    <x v="0"/>
    <x v="10"/>
    <x v="9"/>
    <x v="105"/>
    <x v="3"/>
    <x v="1"/>
    <x v="4"/>
    <x v="2706"/>
    <x v="0"/>
    <x v="2"/>
    <x v="3023"/>
  </r>
  <r>
    <x v="2"/>
    <x v="2"/>
    <x v="0"/>
    <x v="427"/>
    <x v="7"/>
    <x v="517"/>
    <x v="1"/>
    <x v="2"/>
    <x v="16"/>
    <x v="4785"/>
    <x v="2"/>
    <x v="0"/>
    <x v="5804"/>
  </r>
  <r>
    <x v="1"/>
    <x v="1"/>
    <x v="0"/>
    <x v="22"/>
    <x v="10"/>
    <x v="155"/>
    <x v="2"/>
    <x v="1"/>
    <x v="6"/>
    <x v="4786"/>
    <x v="4"/>
    <x v="2"/>
    <x v="5805"/>
  </r>
  <r>
    <x v="1"/>
    <x v="2"/>
    <x v="0"/>
    <x v="0"/>
    <x v="0"/>
    <x v="0"/>
    <x v="0"/>
    <x v="0"/>
    <x v="1"/>
    <x v="4787"/>
    <x v="6"/>
    <x v="0"/>
    <x v="5806"/>
  </r>
  <r>
    <x v="1"/>
    <x v="2"/>
    <x v="0"/>
    <x v="0"/>
    <x v="0"/>
    <x v="0"/>
    <x v="0"/>
    <x v="1"/>
    <x v="8"/>
    <x v="4788"/>
    <x v="0"/>
    <x v="0"/>
    <x v="5807"/>
  </r>
  <r>
    <x v="1"/>
    <x v="2"/>
    <x v="0"/>
    <x v="0"/>
    <x v="0"/>
    <x v="0"/>
    <x v="0"/>
    <x v="1"/>
    <x v="6"/>
    <x v="4789"/>
    <x v="0"/>
    <x v="0"/>
    <x v="5808"/>
  </r>
  <r>
    <x v="1"/>
    <x v="2"/>
    <x v="0"/>
    <x v="0"/>
    <x v="0"/>
    <x v="0"/>
    <x v="0"/>
    <x v="2"/>
    <x v="7"/>
    <x v="3627"/>
    <x v="0"/>
    <x v="0"/>
    <x v="4189"/>
  </r>
  <r>
    <x v="1"/>
    <x v="2"/>
    <x v="0"/>
    <x v="0"/>
    <x v="0"/>
    <x v="0"/>
    <x v="0"/>
    <x v="2"/>
    <x v="7"/>
    <x v="4790"/>
    <x v="4"/>
    <x v="0"/>
    <x v="5809"/>
  </r>
  <r>
    <x v="1"/>
    <x v="2"/>
    <x v="0"/>
    <x v="0"/>
    <x v="0"/>
    <x v="0"/>
    <x v="0"/>
    <x v="1"/>
    <x v="13"/>
    <x v="4791"/>
    <x v="4"/>
    <x v="0"/>
    <x v="5810"/>
  </r>
  <r>
    <x v="1"/>
    <x v="2"/>
    <x v="0"/>
    <x v="0"/>
    <x v="0"/>
    <x v="0"/>
    <x v="0"/>
    <x v="1"/>
    <x v="10"/>
    <x v="2571"/>
    <x v="7"/>
    <x v="0"/>
    <x v="5811"/>
  </r>
  <r>
    <x v="0"/>
    <x v="2"/>
    <x v="0"/>
    <x v="101"/>
    <x v="1"/>
    <x v="125"/>
    <x v="1"/>
    <x v="1"/>
    <x v="12"/>
    <x v="4639"/>
    <x v="7"/>
    <x v="0"/>
    <x v="5812"/>
  </r>
  <r>
    <x v="1"/>
    <x v="2"/>
    <x v="0"/>
    <x v="20"/>
    <x v="15"/>
    <x v="164"/>
    <x v="3"/>
    <x v="1"/>
    <x v="8"/>
    <x v="4792"/>
    <x v="4"/>
    <x v="2"/>
    <x v="5813"/>
  </r>
  <r>
    <x v="0"/>
    <x v="1"/>
    <x v="0"/>
    <x v="10"/>
    <x v="9"/>
    <x v="11"/>
    <x v="3"/>
    <x v="0"/>
    <x v="1"/>
    <x v="4793"/>
    <x v="3"/>
    <x v="4"/>
    <x v="5814"/>
  </r>
  <r>
    <x v="1"/>
    <x v="2"/>
    <x v="0"/>
    <x v="402"/>
    <x v="46"/>
    <x v="489"/>
    <x v="2"/>
    <x v="1"/>
    <x v="6"/>
    <x v="4538"/>
    <x v="7"/>
    <x v="0"/>
    <x v="5815"/>
  </r>
  <r>
    <x v="1"/>
    <x v="2"/>
    <x v="0"/>
    <x v="402"/>
    <x v="46"/>
    <x v="489"/>
    <x v="2"/>
    <x v="1"/>
    <x v="8"/>
    <x v="4063"/>
    <x v="2"/>
    <x v="0"/>
    <x v="4787"/>
  </r>
  <r>
    <x v="0"/>
    <x v="2"/>
    <x v="0"/>
    <x v="18"/>
    <x v="38"/>
    <x v="354"/>
    <x v="3"/>
    <x v="1"/>
    <x v="10"/>
    <x v="2680"/>
    <x v="2"/>
    <x v="0"/>
    <x v="661"/>
  </r>
  <r>
    <x v="0"/>
    <x v="2"/>
    <x v="0"/>
    <x v="18"/>
    <x v="38"/>
    <x v="354"/>
    <x v="3"/>
    <x v="2"/>
    <x v="11"/>
    <x v="3522"/>
    <x v="6"/>
    <x v="0"/>
    <x v="4054"/>
  </r>
  <r>
    <x v="0"/>
    <x v="2"/>
    <x v="0"/>
    <x v="18"/>
    <x v="38"/>
    <x v="354"/>
    <x v="3"/>
    <x v="0"/>
    <x v="3"/>
    <x v="4794"/>
    <x v="4"/>
    <x v="4"/>
    <x v="5816"/>
  </r>
  <r>
    <x v="1"/>
    <x v="0"/>
    <x v="0"/>
    <x v="70"/>
    <x v="1"/>
    <x v="188"/>
    <x v="1"/>
    <x v="1"/>
    <x v="10"/>
    <x v="91"/>
    <x v="0"/>
    <x v="0"/>
    <x v="91"/>
  </r>
  <r>
    <x v="1"/>
    <x v="1"/>
    <x v="0"/>
    <x v="1"/>
    <x v="1"/>
    <x v="3"/>
    <x v="1"/>
    <x v="0"/>
    <x v="5"/>
    <x v="4795"/>
    <x v="5"/>
    <x v="0"/>
    <x v="5817"/>
  </r>
  <r>
    <x v="3"/>
    <x v="0"/>
    <x v="0"/>
    <x v="456"/>
    <x v="15"/>
    <x v="549"/>
    <x v="3"/>
    <x v="2"/>
    <x v="7"/>
    <x v="580"/>
    <x v="5"/>
    <x v="0"/>
    <x v="5818"/>
  </r>
  <r>
    <x v="1"/>
    <x v="0"/>
    <x v="0"/>
    <x v="12"/>
    <x v="5"/>
    <x v="32"/>
    <x v="2"/>
    <x v="1"/>
    <x v="10"/>
    <x v="1495"/>
    <x v="1"/>
    <x v="2"/>
    <x v="1583"/>
  </r>
  <r>
    <x v="1"/>
    <x v="0"/>
    <x v="0"/>
    <x v="12"/>
    <x v="5"/>
    <x v="32"/>
    <x v="2"/>
    <x v="0"/>
    <x v="3"/>
    <x v="4796"/>
    <x v="2"/>
    <x v="4"/>
    <x v="5819"/>
  </r>
  <r>
    <x v="1"/>
    <x v="0"/>
    <x v="0"/>
    <x v="12"/>
    <x v="5"/>
    <x v="32"/>
    <x v="2"/>
    <x v="1"/>
    <x v="9"/>
    <x v="4797"/>
    <x v="0"/>
    <x v="3"/>
    <x v="5820"/>
  </r>
  <r>
    <x v="1"/>
    <x v="0"/>
    <x v="0"/>
    <x v="223"/>
    <x v="1"/>
    <x v="278"/>
    <x v="1"/>
    <x v="1"/>
    <x v="8"/>
    <x v="2999"/>
    <x v="0"/>
    <x v="2"/>
    <x v="356"/>
  </r>
  <r>
    <x v="1"/>
    <x v="0"/>
    <x v="0"/>
    <x v="223"/>
    <x v="1"/>
    <x v="278"/>
    <x v="1"/>
    <x v="0"/>
    <x v="5"/>
    <x v="3057"/>
    <x v="1"/>
    <x v="0"/>
    <x v="3453"/>
  </r>
  <r>
    <x v="1"/>
    <x v="0"/>
    <x v="0"/>
    <x v="223"/>
    <x v="1"/>
    <x v="278"/>
    <x v="1"/>
    <x v="1"/>
    <x v="13"/>
    <x v="325"/>
    <x v="4"/>
    <x v="0"/>
    <x v="334"/>
  </r>
  <r>
    <x v="1"/>
    <x v="0"/>
    <x v="0"/>
    <x v="223"/>
    <x v="1"/>
    <x v="278"/>
    <x v="1"/>
    <x v="1"/>
    <x v="6"/>
    <x v="4798"/>
    <x v="4"/>
    <x v="0"/>
    <x v="5821"/>
  </r>
  <r>
    <x v="1"/>
    <x v="0"/>
    <x v="0"/>
    <x v="223"/>
    <x v="1"/>
    <x v="278"/>
    <x v="1"/>
    <x v="0"/>
    <x v="5"/>
    <x v="605"/>
    <x v="1"/>
    <x v="0"/>
    <x v="2574"/>
  </r>
  <r>
    <x v="1"/>
    <x v="0"/>
    <x v="0"/>
    <x v="223"/>
    <x v="1"/>
    <x v="278"/>
    <x v="1"/>
    <x v="2"/>
    <x v="11"/>
    <x v="4799"/>
    <x v="1"/>
    <x v="0"/>
    <x v="5822"/>
  </r>
  <r>
    <x v="1"/>
    <x v="0"/>
    <x v="0"/>
    <x v="223"/>
    <x v="1"/>
    <x v="278"/>
    <x v="1"/>
    <x v="2"/>
    <x v="7"/>
    <x v="549"/>
    <x v="1"/>
    <x v="2"/>
    <x v="562"/>
  </r>
  <r>
    <x v="3"/>
    <x v="0"/>
    <x v="0"/>
    <x v="1"/>
    <x v="1"/>
    <x v="1"/>
    <x v="1"/>
    <x v="1"/>
    <x v="6"/>
    <x v="2351"/>
    <x v="0"/>
    <x v="0"/>
    <x v="5633"/>
  </r>
  <r>
    <x v="3"/>
    <x v="0"/>
    <x v="0"/>
    <x v="1"/>
    <x v="1"/>
    <x v="1"/>
    <x v="1"/>
    <x v="2"/>
    <x v="7"/>
    <x v="4800"/>
    <x v="7"/>
    <x v="2"/>
    <x v="5823"/>
  </r>
  <r>
    <x v="0"/>
    <x v="1"/>
    <x v="0"/>
    <x v="496"/>
    <x v="30"/>
    <x v="591"/>
    <x v="3"/>
    <x v="1"/>
    <x v="12"/>
    <x v="368"/>
    <x v="0"/>
    <x v="0"/>
    <x v="5824"/>
  </r>
  <r>
    <x v="1"/>
    <x v="0"/>
    <x v="0"/>
    <x v="242"/>
    <x v="10"/>
    <x v="300"/>
    <x v="2"/>
    <x v="1"/>
    <x v="8"/>
    <x v="359"/>
    <x v="4"/>
    <x v="3"/>
    <x v="371"/>
  </r>
  <r>
    <x v="1"/>
    <x v="0"/>
    <x v="0"/>
    <x v="8"/>
    <x v="1"/>
    <x v="34"/>
    <x v="1"/>
    <x v="2"/>
    <x v="7"/>
    <x v="1925"/>
    <x v="0"/>
    <x v="2"/>
    <x v="5825"/>
  </r>
  <r>
    <x v="1"/>
    <x v="0"/>
    <x v="0"/>
    <x v="8"/>
    <x v="1"/>
    <x v="34"/>
    <x v="1"/>
    <x v="1"/>
    <x v="4"/>
    <x v="971"/>
    <x v="0"/>
    <x v="0"/>
    <x v="1013"/>
  </r>
  <r>
    <x v="1"/>
    <x v="0"/>
    <x v="0"/>
    <x v="38"/>
    <x v="24"/>
    <x v="47"/>
    <x v="3"/>
    <x v="1"/>
    <x v="10"/>
    <x v="4579"/>
    <x v="0"/>
    <x v="2"/>
    <x v="5525"/>
  </r>
  <r>
    <x v="1"/>
    <x v="0"/>
    <x v="0"/>
    <x v="38"/>
    <x v="24"/>
    <x v="47"/>
    <x v="3"/>
    <x v="2"/>
    <x v="7"/>
    <x v="4801"/>
    <x v="6"/>
    <x v="10"/>
    <x v="5826"/>
  </r>
  <r>
    <x v="1"/>
    <x v="0"/>
    <x v="0"/>
    <x v="38"/>
    <x v="24"/>
    <x v="47"/>
    <x v="3"/>
    <x v="1"/>
    <x v="4"/>
    <x v="4495"/>
    <x v="2"/>
    <x v="2"/>
    <x v="5827"/>
  </r>
  <r>
    <x v="1"/>
    <x v="0"/>
    <x v="0"/>
    <x v="38"/>
    <x v="24"/>
    <x v="47"/>
    <x v="3"/>
    <x v="0"/>
    <x v="5"/>
    <x v="4279"/>
    <x v="2"/>
    <x v="2"/>
    <x v="5828"/>
  </r>
  <r>
    <x v="1"/>
    <x v="0"/>
    <x v="0"/>
    <x v="38"/>
    <x v="24"/>
    <x v="47"/>
    <x v="3"/>
    <x v="1"/>
    <x v="4"/>
    <x v="4802"/>
    <x v="3"/>
    <x v="2"/>
    <x v="96"/>
  </r>
  <r>
    <x v="1"/>
    <x v="0"/>
    <x v="0"/>
    <x v="38"/>
    <x v="24"/>
    <x v="47"/>
    <x v="3"/>
    <x v="1"/>
    <x v="6"/>
    <x v="1317"/>
    <x v="2"/>
    <x v="2"/>
    <x v="5829"/>
  </r>
  <r>
    <x v="0"/>
    <x v="0"/>
    <x v="0"/>
    <x v="102"/>
    <x v="0"/>
    <x v="126"/>
    <x v="0"/>
    <x v="1"/>
    <x v="8"/>
    <x v="4803"/>
    <x v="0"/>
    <x v="0"/>
    <x v="5830"/>
  </r>
  <r>
    <x v="0"/>
    <x v="0"/>
    <x v="0"/>
    <x v="102"/>
    <x v="0"/>
    <x v="126"/>
    <x v="0"/>
    <x v="1"/>
    <x v="9"/>
    <x v="4804"/>
    <x v="2"/>
    <x v="0"/>
    <x v="5831"/>
  </r>
  <r>
    <x v="0"/>
    <x v="0"/>
    <x v="0"/>
    <x v="102"/>
    <x v="0"/>
    <x v="126"/>
    <x v="0"/>
    <x v="1"/>
    <x v="8"/>
    <x v="204"/>
    <x v="4"/>
    <x v="0"/>
    <x v="206"/>
  </r>
  <r>
    <x v="0"/>
    <x v="0"/>
    <x v="0"/>
    <x v="102"/>
    <x v="0"/>
    <x v="126"/>
    <x v="0"/>
    <x v="2"/>
    <x v="11"/>
    <x v="4805"/>
    <x v="2"/>
    <x v="0"/>
    <x v="5832"/>
  </r>
  <r>
    <x v="0"/>
    <x v="0"/>
    <x v="0"/>
    <x v="102"/>
    <x v="0"/>
    <x v="126"/>
    <x v="0"/>
    <x v="1"/>
    <x v="4"/>
    <x v="4806"/>
    <x v="7"/>
    <x v="0"/>
    <x v="5833"/>
  </r>
  <r>
    <x v="0"/>
    <x v="0"/>
    <x v="0"/>
    <x v="102"/>
    <x v="0"/>
    <x v="126"/>
    <x v="0"/>
    <x v="1"/>
    <x v="2"/>
    <x v="1755"/>
    <x v="0"/>
    <x v="0"/>
    <x v="1882"/>
  </r>
  <r>
    <x v="0"/>
    <x v="0"/>
    <x v="0"/>
    <x v="102"/>
    <x v="0"/>
    <x v="126"/>
    <x v="0"/>
    <x v="2"/>
    <x v="16"/>
    <x v="4807"/>
    <x v="0"/>
    <x v="0"/>
    <x v="5834"/>
  </r>
  <r>
    <x v="1"/>
    <x v="0"/>
    <x v="0"/>
    <x v="152"/>
    <x v="24"/>
    <x v="402"/>
    <x v="3"/>
    <x v="1"/>
    <x v="8"/>
    <x v="4808"/>
    <x v="0"/>
    <x v="6"/>
    <x v="5835"/>
  </r>
  <r>
    <x v="1"/>
    <x v="0"/>
    <x v="0"/>
    <x v="152"/>
    <x v="24"/>
    <x v="402"/>
    <x v="3"/>
    <x v="1"/>
    <x v="8"/>
    <x v="3096"/>
    <x v="5"/>
    <x v="6"/>
    <x v="5836"/>
  </r>
  <r>
    <x v="1"/>
    <x v="0"/>
    <x v="0"/>
    <x v="152"/>
    <x v="24"/>
    <x v="402"/>
    <x v="3"/>
    <x v="0"/>
    <x v="1"/>
    <x v="4763"/>
    <x v="0"/>
    <x v="4"/>
    <x v="5837"/>
  </r>
  <r>
    <x v="1"/>
    <x v="0"/>
    <x v="0"/>
    <x v="345"/>
    <x v="21"/>
    <x v="426"/>
    <x v="1"/>
    <x v="1"/>
    <x v="12"/>
    <x v="4809"/>
    <x v="3"/>
    <x v="2"/>
    <x v="5838"/>
  </r>
  <r>
    <x v="1"/>
    <x v="0"/>
    <x v="0"/>
    <x v="345"/>
    <x v="21"/>
    <x v="426"/>
    <x v="1"/>
    <x v="0"/>
    <x v="1"/>
    <x v="3241"/>
    <x v="2"/>
    <x v="2"/>
    <x v="3689"/>
  </r>
  <r>
    <x v="3"/>
    <x v="1"/>
    <x v="0"/>
    <x v="8"/>
    <x v="1"/>
    <x v="9"/>
    <x v="1"/>
    <x v="1"/>
    <x v="12"/>
    <x v="3242"/>
    <x v="5"/>
    <x v="0"/>
    <x v="5839"/>
  </r>
  <r>
    <x v="3"/>
    <x v="1"/>
    <x v="0"/>
    <x v="8"/>
    <x v="1"/>
    <x v="9"/>
    <x v="1"/>
    <x v="0"/>
    <x v="5"/>
    <x v="354"/>
    <x v="1"/>
    <x v="0"/>
    <x v="51"/>
  </r>
  <r>
    <x v="3"/>
    <x v="1"/>
    <x v="0"/>
    <x v="8"/>
    <x v="1"/>
    <x v="9"/>
    <x v="1"/>
    <x v="1"/>
    <x v="10"/>
    <x v="1197"/>
    <x v="5"/>
    <x v="0"/>
    <x v="5331"/>
  </r>
  <r>
    <x v="3"/>
    <x v="1"/>
    <x v="0"/>
    <x v="8"/>
    <x v="1"/>
    <x v="9"/>
    <x v="1"/>
    <x v="1"/>
    <x v="8"/>
    <x v="339"/>
    <x v="1"/>
    <x v="2"/>
    <x v="5840"/>
  </r>
  <r>
    <x v="3"/>
    <x v="1"/>
    <x v="0"/>
    <x v="8"/>
    <x v="1"/>
    <x v="9"/>
    <x v="1"/>
    <x v="1"/>
    <x v="8"/>
    <x v="2537"/>
    <x v="1"/>
    <x v="2"/>
    <x v="2807"/>
  </r>
  <r>
    <x v="2"/>
    <x v="0"/>
    <x v="0"/>
    <x v="497"/>
    <x v="22"/>
    <x v="592"/>
    <x v="1"/>
    <x v="0"/>
    <x v="5"/>
    <x v="4429"/>
    <x v="1"/>
    <x v="2"/>
    <x v="1212"/>
  </r>
  <r>
    <x v="2"/>
    <x v="0"/>
    <x v="0"/>
    <x v="497"/>
    <x v="22"/>
    <x v="592"/>
    <x v="1"/>
    <x v="0"/>
    <x v="1"/>
    <x v="4810"/>
    <x v="4"/>
    <x v="2"/>
    <x v="5841"/>
  </r>
  <r>
    <x v="1"/>
    <x v="0"/>
    <x v="0"/>
    <x v="202"/>
    <x v="3"/>
    <x v="253"/>
    <x v="0"/>
    <x v="0"/>
    <x v="1"/>
    <x v="3174"/>
    <x v="0"/>
    <x v="2"/>
    <x v="3601"/>
  </r>
  <r>
    <x v="1"/>
    <x v="0"/>
    <x v="0"/>
    <x v="202"/>
    <x v="3"/>
    <x v="253"/>
    <x v="0"/>
    <x v="0"/>
    <x v="0"/>
    <x v="3027"/>
    <x v="2"/>
    <x v="2"/>
    <x v="3415"/>
  </r>
  <r>
    <x v="1"/>
    <x v="1"/>
    <x v="0"/>
    <x v="1"/>
    <x v="1"/>
    <x v="25"/>
    <x v="1"/>
    <x v="1"/>
    <x v="14"/>
    <x v="1271"/>
    <x v="1"/>
    <x v="0"/>
    <x v="1900"/>
  </r>
  <r>
    <x v="1"/>
    <x v="0"/>
    <x v="0"/>
    <x v="12"/>
    <x v="5"/>
    <x v="16"/>
    <x v="2"/>
    <x v="0"/>
    <x v="5"/>
    <x v="4754"/>
    <x v="0"/>
    <x v="7"/>
    <x v="5842"/>
  </r>
  <r>
    <x v="0"/>
    <x v="0"/>
    <x v="0"/>
    <x v="8"/>
    <x v="1"/>
    <x v="9"/>
    <x v="1"/>
    <x v="1"/>
    <x v="10"/>
    <x v="2681"/>
    <x v="0"/>
    <x v="0"/>
    <x v="2988"/>
  </r>
  <r>
    <x v="1"/>
    <x v="1"/>
    <x v="0"/>
    <x v="60"/>
    <x v="22"/>
    <x v="76"/>
    <x v="1"/>
    <x v="1"/>
    <x v="4"/>
    <x v="4811"/>
    <x v="7"/>
    <x v="2"/>
    <x v="5843"/>
  </r>
  <r>
    <x v="1"/>
    <x v="1"/>
    <x v="0"/>
    <x v="60"/>
    <x v="22"/>
    <x v="76"/>
    <x v="1"/>
    <x v="1"/>
    <x v="8"/>
    <x v="933"/>
    <x v="8"/>
    <x v="6"/>
    <x v="5844"/>
  </r>
  <r>
    <x v="1"/>
    <x v="1"/>
    <x v="0"/>
    <x v="60"/>
    <x v="22"/>
    <x v="76"/>
    <x v="1"/>
    <x v="0"/>
    <x v="0"/>
    <x v="2463"/>
    <x v="8"/>
    <x v="6"/>
    <x v="5845"/>
  </r>
  <r>
    <x v="1"/>
    <x v="1"/>
    <x v="0"/>
    <x v="60"/>
    <x v="22"/>
    <x v="76"/>
    <x v="1"/>
    <x v="2"/>
    <x v="7"/>
    <x v="4812"/>
    <x v="0"/>
    <x v="2"/>
    <x v="5846"/>
  </r>
  <r>
    <x v="1"/>
    <x v="1"/>
    <x v="0"/>
    <x v="60"/>
    <x v="22"/>
    <x v="76"/>
    <x v="1"/>
    <x v="0"/>
    <x v="5"/>
    <x v="4813"/>
    <x v="5"/>
    <x v="2"/>
    <x v="232"/>
  </r>
  <r>
    <x v="1"/>
    <x v="1"/>
    <x v="0"/>
    <x v="60"/>
    <x v="22"/>
    <x v="76"/>
    <x v="1"/>
    <x v="2"/>
    <x v="7"/>
    <x v="4814"/>
    <x v="5"/>
    <x v="2"/>
    <x v="5847"/>
  </r>
  <r>
    <x v="1"/>
    <x v="1"/>
    <x v="0"/>
    <x v="60"/>
    <x v="22"/>
    <x v="76"/>
    <x v="1"/>
    <x v="0"/>
    <x v="1"/>
    <x v="4815"/>
    <x v="2"/>
    <x v="2"/>
    <x v="5848"/>
  </r>
  <r>
    <x v="1"/>
    <x v="1"/>
    <x v="0"/>
    <x v="114"/>
    <x v="5"/>
    <x v="143"/>
    <x v="2"/>
    <x v="2"/>
    <x v="7"/>
    <x v="4816"/>
    <x v="5"/>
    <x v="2"/>
    <x v="5849"/>
  </r>
  <r>
    <x v="1"/>
    <x v="1"/>
    <x v="0"/>
    <x v="114"/>
    <x v="5"/>
    <x v="143"/>
    <x v="2"/>
    <x v="2"/>
    <x v="7"/>
    <x v="4817"/>
    <x v="3"/>
    <x v="2"/>
    <x v="5850"/>
  </r>
  <r>
    <x v="1"/>
    <x v="1"/>
    <x v="0"/>
    <x v="114"/>
    <x v="5"/>
    <x v="143"/>
    <x v="2"/>
    <x v="1"/>
    <x v="8"/>
    <x v="4818"/>
    <x v="2"/>
    <x v="3"/>
    <x v="5851"/>
  </r>
  <r>
    <x v="1"/>
    <x v="1"/>
    <x v="0"/>
    <x v="114"/>
    <x v="5"/>
    <x v="143"/>
    <x v="2"/>
    <x v="1"/>
    <x v="8"/>
    <x v="4819"/>
    <x v="7"/>
    <x v="3"/>
    <x v="5852"/>
  </r>
  <r>
    <x v="2"/>
    <x v="1"/>
    <x v="0"/>
    <x v="12"/>
    <x v="5"/>
    <x v="66"/>
    <x v="2"/>
    <x v="0"/>
    <x v="5"/>
    <x v="4820"/>
    <x v="1"/>
    <x v="7"/>
    <x v="5853"/>
  </r>
  <r>
    <x v="1"/>
    <x v="1"/>
    <x v="0"/>
    <x v="20"/>
    <x v="15"/>
    <x v="23"/>
    <x v="3"/>
    <x v="1"/>
    <x v="12"/>
    <x v="4821"/>
    <x v="1"/>
    <x v="0"/>
    <x v="5854"/>
  </r>
  <r>
    <x v="1"/>
    <x v="1"/>
    <x v="0"/>
    <x v="20"/>
    <x v="15"/>
    <x v="23"/>
    <x v="3"/>
    <x v="2"/>
    <x v="7"/>
    <x v="4822"/>
    <x v="5"/>
    <x v="0"/>
    <x v="5855"/>
  </r>
  <r>
    <x v="1"/>
    <x v="1"/>
    <x v="0"/>
    <x v="20"/>
    <x v="15"/>
    <x v="23"/>
    <x v="3"/>
    <x v="1"/>
    <x v="8"/>
    <x v="91"/>
    <x v="1"/>
    <x v="2"/>
    <x v="3063"/>
  </r>
  <r>
    <x v="1"/>
    <x v="1"/>
    <x v="0"/>
    <x v="20"/>
    <x v="15"/>
    <x v="23"/>
    <x v="3"/>
    <x v="1"/>
    <x v="10"/>
    <x v="233"/>
    <x v="4"/>
    <x v="0"/>
    <x v="245"/>
  </r>
  <r>
    <x v="0"/>
    <x v="0"/>
    <x v="0"/>
    <x v="10"/>
    <x v="9"/>
    <x v="63"/>
    <x v="3"/>
    <x v="0"/>
    <x v="0"/>
    <x v="4823"/>
    <x v="3"/>
    <x v="5"/>
    <x v="5856"/>
  </r>
  <r>
    <x v="0"/>
    <x v="0"/>
    <x v="0"/>
    <x v="10"/>
    <x v="9"/>
    <x v="63"/>
    <x v="3"/>
    <x v="1"/>
    <x v="6"/>
    <x v="4545"/>
    <x v="2"/>
    <x v="2"/>
    <x v="5857"/>
  </r>
  <r>
    <x v="1"/>
    <x v="1"/>
    <x v="0"/>
    <x v="38"/>
    <x v="14"/>
    <x v="134"/>
    <x v="2"/>
    <x v="1"/>
    <x v="10"/>
    <x v="4824"/>
    <x v="5"/>
    <x v="0"/>
    <x v="5858"/>
  </r>
  <r>
    <x v="1"/>
    <x v="1"/>
    <x v="0"/>
    <x v="38"/>
    <x v="14"/>
    <x v="134"/>
    <x v="2"/>
    <x v="1"/>
    <x v="8"/>
    <x v="4825"/>
    <x v="1"/>
    <x v="0"/>
    <x v="5859"/>
  </r>
  <r>
    <x v="1"/>
    <x v="0"/>
    <x v="0"/>
    <x v="85"/>
    <x v="15"/>
    <x v="254"/>
    <x v="3"/>
    <x v="1"/>
    <x v="9"/>
    <x v="4826"/>
    <x v="1"/>
    <x v="0"/>
    <x v="5860"/>
  </r>
  <r>
    <x v="1"/>
    <x v="0"/>
    <x v="0"/>
    <x v="85"/>
    <x v="15"/>
    <x v="254"/>
    <x v="3"/>
    <x v="1"/>
    <x v="10"/>
    <x v="3730"/>
    <x v="1"/>
    <x v="0"/>
    <x v="4332"/>
  </r>
  <r>
    <x v="1"/>
    <x v="0"/>
    <x v="0"/>
    <x v="85"/>
    <x v="15"/>
    <x v="254"/>
    <x v="3"/>
    <x v="0"/>
    <x v="5"/>
    <x v="2458"/>
    <x v="5"/>
    <x v="0"/>
    <x v="5861"/>
  </r>
  <r>
    <x v="2"/>
    <x v="0"/>
    <x v="0"/>
    <x v="152"/>
    <x v="9"/>
    <x v="207"/>
    <x v="3"/>
    <x v="0"/>
    <x v="1"/>
    <x v="4827"/>
    <x v="7"/>
    <x v="4"/>
    <x v="232"/>
  </r>
  <r>
    <x v="1"/>
    <x v="0"/>
    <x v="0"/>
    <x v="22"/>
    <x v="10"/>
    <x v="26"/>
    <x v="2"/>
    <x v="0"/>
    <x v="0"/>
    <x v="4578"/>
    <x v="4"/>
    <x v="4"/>
    <x v="232"/>
  </r>
  <r>
    <x v="2"/>
    <x v="2"/>
    <x v="0"/>
    <x v="60"/>
    <x v="22"/>
    <x v="76"/>
    <x v="1"/>
    <x v="2"/>
    <x v="11"/>
    <x v="4226"/>
    <x v="0"/>
    <x v="2"/>
    <x v="5862"/>
  </r>
  <r>
    <x v="0"/>
    <x v="0"/>
    <x v="0"/>
    <x v="4"/>
    <x v="4"/>
    <x v="5"/>
    <x v="1"/>
    <x v="0"/>
    <x v="1"/>
    <x v="4828"/>
    <x v="4"/>
    <x v="2"/>
    <x v="5863"/>
  </r>
  <r>
    <x v="0"/>
    <x v="0"/>
    <x v="0"/>
    <x v="4"/>
    <x v="4"/>
    <x v="5"/>
    <x v="1"/>
    <x v="0"/>
    <x v="0"/>
    <x v="4829"/>
    <x v="7"/>
    <x v="0"/>
    <x v="1566"/>
  </r>
  <r>
    <x v="2"/>
    <x v="1"/>
    <x v="0"/>
    <x v="12"/>
    <x v="5"/>
    <x v="32"/>
    <x v="2"/>
    <x v="2"/>
    <x v="11"/>
    <x v="331"/>
    <x v="1"/>
    <x v="2"/>
    <x v="5864"/>
  </r>
  <r>
    <x v="2"/>
    <x v="1"/>
    <x v="0"/>
    <x v="12"/>
    <x v="5"/>
    <x v="32"/>
    <x v="2"/>
    <x v="1"/>
    <x v="10"/>
    <x v="557"/>
    <x v="4"/>
    <x v="2"/>
    <x v="570"/>
  </r>
  <r>
    <x v="1"/>
    <x v="0"/>
    <x v="0"/>
    <x v="1"/>
    <x v="1"/>
    <x v="62"/>
    <x v="1"/>
    <x v="1"/>
    <x v="6"/>
    <x v="4830"/>
    <x v="6"/>
    <x v="0"/>
    <x v="5865"/>
  </r>
  <r>
    <x v="1"/>
    <x v="0"/>
    <x v="0"/>
    <x v="1"/>
    <x v="1"/>
    <x v="62"/>
    <x v="1"/>
    <x v="1"/>
    <x v="10"/>
    <x v="335"/>
    <x v="4"/>
    <x v="0"/>
    <x v="346"/>
  </r>
  <r>
    <x v="1"/>
    <x v="0"/>
    <x v="0"/>
    <x v="1"/>
    <x v="1"/>
    <x v="62"/>
    <x v="1"/>
    <x v="1"/>
    <x v="13"/>
    <x v="1692"/>
    <x v="1"/>
    <x v="0"/>
    <x v="1802"/>
  </r>
  <r>
    <x v="1"/>
    <x v="1"/>
    <x v="0"/>
    <x v="311"/>
    <x v="17"/>
    <x v="388"/>
    <x v="0"/>
    <x v="1"/>
    <x v="4"/>
    <x v="4831"/>
    <x v="2"/>
    <x v="0"/>
    <x v="5866"/>
  </r>
  <r>
    <x v="1"/>
    <x v="1"/>
    <x v="0"/>
    <x v="311"/>
    <x v="17"/>
    <x v="388"/>
    <x v="0"/>
    <x v="0"/>
    <x v="3"/>
    <x v="4832"/>
    <x v="4"/>
    <x v="0"/>
    <x v="5867"/>
  </r>
  <r>
    <x v="1"/>
    <x v="1"/>
    <x v="0"/>
    <x v="311"/>
    <x v="17"/>
    <x v="388"/>
    <x v="0"/>
    <x v="1"/>
    <x v="6"/>
    <x v="4833"/>
    <x v="7"/>
    <x v="0"/>
    <x v="5868"/>
  </r>
  <r>
    <x v="1"/>
    <x v="1"/>
    <x v="0"/>
    <x v="1"/>
    <x v="1"/>
    <x v="1"/>
    <x v="1"/>
    <x v="1"/>
    <x v="4"/>
    <x v="4834"/>
    <x v="0"/>
    <x v="0"/>
    <x v="5869"/>
  </r>
  <r>
    <x v="1"/>
    <x v="1"/>
    <x v="0"/>
    <x v="1"/>
    <x v="1"/>
    <x v="1"/>
    <x v="1"/>
    <x v="2"/>
    <x v="11"/>
    <x v="4835"/>
    <x v="4"/>
    <x v="0"/>
    <x v="5870"/>
  </r>
  <r>
    <x v="0"/>
    <x v="1"/>
    <x v="0"/>
    <x v="4"/>
    <x v="4"/>
    <x v="60"/>
    <x v="1"/>
    <x v="2"/>
    <x v="11"/>
    <x v="4836"/>
    <x v="0"/>
    <x v="0"/>
    <x v="5871"/>
  </r>
  <r>
    <x v="0"/>
    <x v="1"/>
    <x v="0"/>
    <x v="4"/>
    <x v="4"/>
    <x v="60"/>
    <x v="1"/>
    <x v="2"/>
    <x v="7"/>
    <x v="4837"/>
    <x v="7"/>
    <x v="2"/>
    <x v="5872"/>
  </r>
  <r>
    <x v="2"/>
    <x v="2"/>
    <x v="0"/>
    <x v="155"/>
    <x v="8"/>
    <x v="198"/>
    <x v="2"/>
    <x v="0"/>
    <x v="1"/>
    <x v="3681"/>
    <x v="1"/>
    <x v="0"/>
    <x v="4264"/>
  </r>
  <r>
    <x v="0"/>
    <x v="0"/>
    <x v="0"/>
    <x v="73"/>
    <x v="30"/>
    <x v="92"/>
    <x v="3"/>
    <x v="1"/>
    <x v="9"/>
    <x v="4838"/>
    <x v="8"/>
    <x v="0"/>
    <x v="5873"/>
  </r>
  <r>
    <x v="0"/>
    <x v="0"/>
    <x v="0"/>
    <x v="73"/>
    <x v="30"/>
    <x v="92"/>
    <x v="3"/>
    <x v="1"/>
    <x v="6"/>
    <x v="1444"/>
    <x v="1"/>
    <x v="0"/>
    <x v="2926"/>
  </r>
  <r>
    <x v="2"/>
    <x v="0"/>
    <x v="0"/>
    <x v="10"/>
    <x v="9"/>
    <x v="105"/>
    <x v="3"/>
    <x v="1"/>
    <x v="4"/>
    <x v="4839"/>
    <x v="1"/>
    <x v="2"/>
    <x v="5874"/>
  </r>
  <r>
    <x v="1"/>
    <x v="1"/>
    <x v="0"/>
    <x v="20"/>
    <x v="15"/>
    <x v="23"/>
    <x v="3"/>
    <x v="0"/>
    <x v="1"/>
    <x v="3947"/>
    <x v="0"/>
    <x v="9"/>
    <x v="5875"/>
  </r>
  <r>
    <x v="1"/>
    <x v="1"/>
    <x v="0"/>
    <x v="24"/>
    <x v="17"/>
    <x v="28"/>
    <x v="0"/>
    <x v="2"/>
    <x v="7"/>
    <x v="4840"/>
    <x v="3"/>
    <x v="0"/>
    <x v="5876"/>
  </r>
  <r>
    <x v="1"/>
    <x v="1"/>
    <x v="0"/>
    <x v="24"/>
    <x v="17"/>
    <x v="28"/>
    <x v="0"/>
    <x v="1"/>
    <x v="2"/>
    <x v="928"/>
    <x v="2"/>
    <x v="0"/>
    <x v="3908"/>
  </r>
  <r>
    <x v="1"/>
    <x v="1"/>
    <x v="0"/>
    <x v="24"/>
    <x v="17"/>
    <x v="28"/>
    <x v="0"/>
    <x v="1"/>
    <x v="10"/>
    <x v="1232"/>
    <x v="1"/>
    <x v="0"/>
    <x v="1283"/>
  </r>
  <r>
    <x v="1"/>
    <x v="1"/>
    <x v="0"/>
    <x v="24"/>
    <x v="17"/>
    <x v="28"/>
    <x v="0"/>
    <x v="1"/>
    <x v="6"/>
    <x v="397"/>
    <x v="4"/>
    <x v="0"/>
    <x v="409"/>
  </r>
  <r>
    <x v="1"/>
    <x v="1"/>
    <x v="0"/>
    <x v="24"/>
    <x v="17"/>
    <x v="28"/>
    <x v="0"/>
    <x v="1"/>
    <x v="8"/>
    <x v="1522"/>
    <x v="1"/>
    <x v="0"/>
    <x v="1613"/>
  </r>
  <r>
    <x v="1"/>
    <x v="0"/>
    <x v="0"/>
    <x v="43"/>
    <x v="1"/>
    <x v="52"/>
    <x v="1"/>
    <x v="0"/>
    <x v="5"/>
    <x v="1732"/>
    <x v="1"/>
    <x v="0"/>
    <x v="1851"/>
  </r>
  <r>
    <x v="1"/>
    <x v="0"/>
    <x v="0"/>
    <x v="179"/>
    <x v="10"/>
    <x v="228"/>
    <x v="2"/>
    <x v="1"/>
    <x v="6"/>
    <x v="1986"/>
    <x v="3"/>
    <x v="2"/>
    <x v="4400"/>
  </r>
  <r>
    <x v="1"/>
    <x v="0"/>
    <x v="0"/>
    <x v="10"/>
    <x v="9"/>
    <x v="63"/>
    <x v="3"/>
    <x v="0"/>
    <x v="5"/>
    <x v="4841"/>
    <x v="6"/>
    <x v="2"/>
    <x v="4335"/>
  </r>
  <r>
    <x v="1"/>
    <x v="0"/>
    <x v="0"/>
    <x v="10"/>
    <x v="9"/>
    <x v="63"/>
    <x v="3"/>
    <x v="0"/>
    <x v="1"/>
    <x v="4842"/>
    <x v="0"/>
    <x v="4"/>
    <x v="5877"/>
  </r>
  <r>
    <x v="1"/>
    <x v="0"/>
    <x v="0"/>
    <x v="10"/>
    <x v="9"/>
    <x v="63"/>
    <x v="3"/>
    <x v="1"/>
    <x v="6"/>
    <x v="956"/>
    <x v="1"/>
    <x v="2"/>
    <x v="820"/>
  </r>
  <r>
    <x v="1"/>
    <x v="0"/>
    <x v="0"/>
    <x v="10"/>
    <x v="9"/>
    <x v="63"/>
    <x v="3"/>
    <x v="0"/>
    <x v="1"/>
    <x v="4843"/>
    <x v="1"/>
    <x v="4"/>
    <x v="5878"/>
  </r>
  <r>
    <x v="1"/>
    <x v="0"/>
    <x v="0"/>
    <x v="66"/>
    <x v="12"/>
    <x v="151"/>
    <x v="2"/>
    <x v="1"/>
    <x v="8"/>
    <x v="4844"/>
    <x v="3"/>
    <x v="0"/>
    <x v="5879"/>
  </r>
  <r>
    <x v="1"/>
    <x v="0"/>
    <x v="0"/>
    <x v="66"/>
    <x v="12"/>
    <x v="151"/>
    <x v="2"/>
    <x v="1"/>
    <x v="8"/>
    <x v="3708"/>
    <x v="4"/>
    <x v="0"/>
    <x v="5880"/>
  </r>
  <r>
    <x v="1"/>
    <x v="1"/>
    <x v="0"/>
    <x v="1"/>
    <x v="1"/>
    <x v="25"/>
    <x v="1"/>
    <x v="2"/>
    <x v="7"/>
    <x v="4845"/>
    <x v="1"/>
    <x v="2"/>
    <x v="5881"/>
  </r>
  <r>
    <x v="1"/>
    <x v="0"/>
    <x v="0"/>
    <x v="24"/>
    <x v="21"/>
    <x v="329"/>
    <x v="1"/>
    <x v="1"/>
    <x v="6"/>
    <x v="791"/>
    <x v="0"/>
    <x v="2"/>
    <x v="5882"/>
  </r>
  <r>
    <x v="1"/>
    <x v="0"/>
    <x v="0"/>
    <x v="24"/>
    <x v="21"/>
    <x v="329"/>
    <x v="1"/>
    <x v="1"/>
    <x v="6"/>
    <x v="4846"/>
    <x v="1"/>
    <x v="2"/>
    <x v="5883"/>
  </r>
  <r>
    <x v="1"/>
    <x v="0"/>
    <x v="0"/>
    <x v="24"/>
    <x v="21"/>
    <x v="329"/>
    <x v="1"/>
    <x v="1"/>
    <x v="10"/>
    <x v="4847"/>
    <x v="2"/>
    <x v="2"/>
    <x v="5884"/>
  </r>
  <r>
    <x v="1"/>
    <x v="0"/>
    <x v="0"/>
    <x v="24"/>
    <x v="21"/>
    <x v="329"/>
    <x v="1"/>
    <x v="2"/>
    <x v="15"/>
    <x v="4848"/>
    <x v="2"/>
    <x v="6"/>
    <x v="5885"/>
  </r>
  <r>
    <x v="1"/>
    <x v="0"/>
    <x v="0"/>
    <x v="24"/>
    <x v="21"/>
    <x v="329"/>
    <x v="1"/>
    <x v="1"/>
    <x v="10"/>
    <x v="4849"/>
    <x v="5"/>
    <x v="2"/>
    <x v="5886"/>
  </r>
  <r>
    <x v="1"/>
    <x v="0"/>
    <x v="0"/>
    <x v="24"/>
    <x v="21"/>
    <x v="329"/>
    <x v="1"/>
    <x v="2"/>
    <x v="11"/>
    <x v="2292"/>
    <x v="12"/>
    <x v="2"/>
    <x v="5887"/>
  </r>
  <r>
    <x v="1"/>
    <x v="1"/>
    <x v="0"/>
    <x v="205"/>
    <x v="34"/>
    <x v="258"/>
    <x v="3"/>
    <x v="1"/>
    <x v="10"/>
    <x v="91"/>
    <x v="0"/>
    <x v="0"/>
    <x v="91"/>
  </r>
  <r>
    <x v="1"/>
    <x v="0"/>
    <x v="0"/>
    <x v="22"/>
    <x v="10"/>
    <x v="36"/>
    <x v="2"/>
    <x v="0"/>
    <x v="5"/>
    <x v="962"/>
    <x v="1"/>
    <x v="7"/>
    <x v="5888"/>
  </r>
  <r>
    <x v="1"/>
    <x v="0"/>
    <x v="0"/>
    <x v="22"/>
    <x v="10"/>
    <x v="36"/>
    <x v="2"/>
    <x v="0"/>
    <x v="5"/>
    <x v="215"/>
    <x v="0"/>
    <x v="7"/>
    <x v="5889"/>
  </r>
  <r>
    <x v="1"/>
    <x v="0"/>
    <x v="0"/>
    <x v="22"/>
    <x v="10"/>
    <x v="36"/>
    <x v="2"/>
    <x v="1"/>
    <x v="4"/>
    <x v="4850"/>
    <x v="6"/>
    <x v="2"/>
    <x v="5890"/>
  </r>
  <r>
    <x v="2"/>
    <x v="0"/>
    <x v="0"/>
    <x v="61"/>
    <x v="5"/>
    <x v="77"/>
    <x v="2"/>
    <x v="1"/>
    <x v="4"/>
    <x v="2071"/>
    <x v="0"/>
    <x v="2"/>
    <x v="2241"/>
  </r>
  <r>
    <x v="1"/>
    <x v="0"/>
    <x v="0"/>
    <x v="8"/>
    <x v="1"/>
    <x v="34"/>
    <x v="1"/>
    <x v="1"/>
    <x v="10"/>
    <x v="233"/>
    <x v="4"/>
    <x v="0"/>
    <x v="245"/>
  </r>
  <r>
    <x v="1"/>
    <x v="0"/>
    <x v="0"/>
    <x v="8"/>
    <x v="1"/>
    <x v="34"/>
    <x v="1"/>
    <x v="1"/>
    <x v="6"/>
    <x v="1003"/>
    <x v="3"/>
    <x v="0"/>
    <x v="1046"/>
  </r>
  <r>
    <x v="2"/>
    <x v="0"/>
    <x v="0"/>
    <x v="429"/>
    <x v="1"/>
    <x v="519"/>
    <x v="1"/>
    <x v="1"/>
    <x v="10"/>
    <x v="537"/>
    <x v="1"/>
    <x v="0"/>
    <x v="551"/>
  </r>
  <r>
    <x v="2"/>
    <x v="0"/>
    <x v="0"/>
    <x v="495"/>
    <x v="41"/>
    <x v="590"/>
    <x v="2"/>
    <x v="1"/>
    <x v="10"/>
    <x v="4033"/>
    <x v="0"/>
    <x v="0"/>
    <x v="5891"/>
  </r>
  <r>
    <x v="2"/>
    <x v="0"/>
    <x v="0"/>
    <x v="495"/>
    <x v="41"/>
    <x v="590"/>
    <x v="2"/>
    <x v="1"/>
    <x v="13"/>
    <x v="4851"/>
    <x v="7"/>
    <x v="0"/>
    <x v="5892"/>
  </r>
  <r>
    <x v="2"/>
    <x v="0"/>
    <x v="0"/>
    <x v="495"/>
    <x v="41"/>
    <x v="590"/>
    <x v="2"/>
    <x v="1"/>
    <x v="6"/>
    <x v="1755"/>
    <x v="0"/>
    <x v="0"/>
    <x v="5289"/>
  </r>
  <r>
    <x v="0"/>
    <x v="0"/>
    <x v="0"/>
    <x v="20"/>
    <x v="15"/>
    <x v="45"/>
    <x v="3"/>
    <x v="0"/>
    <x v="5"/>
    <x v="3977"/>
    <x v="1"/>
    <x v="0"/>
    <x v="4680"/>
  </r>
  <r>
    <x v="1"/>
    <x v="1"/>
    <x v="0"/>
    <x v="333"/>
    <x v="2"/>
    <x v="414"/>
    <x v="0"/>
    <x v="1"/>
    <x v="8"/>
    <x v="4852"/>
    <x v="6"/>
    <x v="6"/>
    <x v="5893"/>
  </r>
  <r>
    <x v="1"/>
    <x v="0"/>
    <x v="0"/>
    <x v="232"/>
    <x v="15"/>
    <x v="289"/>
    <x v="3"/>
    <x v="1"/>
    <x v="10"/>
    <x v="1878"/>
    <x v="0"/>
    <x v="0"/>
    <x v="2022"/>
  </r>
  <r>
    <x v="1"/>
    <x v="0"/>
    <x v="0"/>
    <x v="232"/>
    <x v="15"/>
    <x v="289"/>
    <x v="3"/>
    <x v="1"/>
    <x v="8"/>
    <x v="4853"/>
    <x v="2"/>
    <x v="2"/>
    <x v="5894"/>
  </r>
  <r>
    <x v="2"/>
    <x v="1"/>
    <x v="0"/>
    <x v="1"/>
    <x v="1"/>
    <x v="3"/>
    <x v="1"/>
    <x v="0"/>
    <x v="3"/>
    <x v="4854"/>
    <x v="7"/>
    <x v="2"/>
    <x v="5895"/>
  </r>
  <r>
    <x v="2"/>
    <x v="1"/>
    <x v="0"/>
    <x v="1"/>
    <x v="1"/>
    <x v="3"/>
    <x v="1"/>
    <x v="2"/>
    <x v="7"/>
    <x v="994"/>
    <x v="2"/>
    <x v="2"/>
    <x v="5896"/>
  </r>
  <r>
    <x v="1"/>
    <x v="0"/>
    <x v="0"/>
    <x v="1"/>
    <x v="1"/>
    <x v="25"/>
    <x v="1"/>
    <x v="2"/>
    <x v="7"/>
    <x v="4855"/>
    <x v="2"/>
    <x v="2"/>
    <x v="5897"/>
  </r>
  <r>
    <x v="1"/>
    <x v="0"/>
    <x v="0"/>
    <x v="1"/>
    <x v="1"/>
    <x v="25"/>
    <x v="1"/>
    <x v="0"/>
    <x v="1"/>
    <x v="4856"/>
    <x v="4"/>
    <x v="2"/>
    <x v="5898"/>
  </r>
  <r>
    <x v="1"/>
    <x v="0"/>
    <x v="0"/>
    <x v="1"/>
    <x v="1"/>
    <x v="25"/>
    <x v="1"/>
    <x v="1"/>
    <x v="6"/>
    <x v="4857"/>
    <x v="1"/>
    <x v="0"/>
    <x v="5899"/>
  </r>
  <r>
    <x v="1"/>
    <x v="2"/>
    <x v="0"/>
    <x v="46"/>
    <x v="13"/>
    <x v="284"/>
    <x v="3"/>
    <x v="1"/>
    <x v="9"/>
    <x v="4858"/>
    <x v="7"/>
    <x v="0"/>
    <x v="5900"/>
  </r>
  <r>
    <x v="0"/>
    <x v="2"/>
    <x v="0"/>
    <x v="66"/>
    <x v="12"/>
    <x v="151"/>
    <x v="2"/>
    <x v="1"/>
    <x v="9"/>
    <x v="4859"/>
    <x v="2"/>
    <x v="9"/>
    <x v="5901"/>
  </r>
  <r>
    <x v="0"/>
    <x v="2"/>
    <x v="0"/>
    <x v="66"/>
    <x v="12"/>
    <x v="151"/>
    <x v="2"/>
    <x v="0"/>
    <x v="5"/>
    <x v="4860"/>
    <x v="6"/>
    <x v="0"/>
    <x v="5902"/>
  </r>
  <r>
    <x v="0"/>
    <x v="1"/>
    <x v="0"/>
    <x v="42"/>
    <x v="16"/>
    <x v="51"/>
    <x v="1"/>
    <x v="1"/>
    <x v="9"/>
    <x v="4861"/>
    <x v="5"/>
    <x v="2"/>
    <x v="5903"/>
  </r>
  <r>
    <x v="0"/>
    <x v="1"/>
    <x v="0"/>
    <x v="42"/>
    <x v="16"/>
    <x v="51"/>
    <x v="1"/>
    <x v="2"/>
    <x v="11"/>
    <x v="4862"/>
    <x v="0"/>
    <x v="2"/>
    <x v="5904"/>
  </r>
  <r>
    <x v="0"/>
    <x v="1"/>
    <x v="0"/>
    <x v="42"/>
    <x v="16"/>
    <x v="51"/>
    <x v="1"/>
    <x v="1"/>
    <x v="2"/>
    <x v="1045"/>
    <x v="2"/>
    <x v="2"/>
    <x v="5734"/>
  </r>
  <r>
    <x v="2"/>
    <x v="2"/>
    <x v="0"/>
    <x v="180"/>
    <x v="5"/>
    <x v="230"/>
    <x v="2"/>
    <x v="1"/>
    <x v="12"/>
    <x v="4863"/>
    <x v="2"/>
    <x v="2"/>
    <x v="5905"/>
  </r>
  <r>
    <x v="2"/>
    <x v="2"/>
    <x v="0"/>
    <x v="180"/>
    <x v="5"/>
    <x v="230"/>
    <x v="2"/>
    <x v="2"/>
    <x v="7"/>
    <x v="4864"/>
    <x v="3"/>
    <x v="2"/>
    <x v="5906"/>
  </r>
  <r>
    <x v="2"/>
    <x v="2"/>
    <x v="0"/>
    <x v="180"/>
    <x v="5"/>
    <x v="230"/>
    <x v="2"/>
    <x v="0"/>
    <x v="1"/>
    <x v="4865"/>
    <x v="3"/>
    <x v="4"/>
    <x v="5907"/>
  </r>
  <r>
    <x v="0"/>
    <x v="0"/>
    <x v="0"/>
    <x v="103"/>
    <x v="0"/>
    <x v="175"/>
    <x v="0"/>
    <x v="0"/>
    <x v="1"/>
    <x v="4866"/>
    <x v="8"/>
    <x v="0"/>
    <x v="5908"/>
  </r>
  <r>
    <x v="0"/>
    <x v="0"/>
    <x v="0"/>
    <x v="103"/>
    <x v="0"/>
    <x v="175"/>
    <x v="0"/>
    <x v="1"/>
    <x v="8"/>
    <x v="4867"/>
    <x v="7"/>
    <x v="0"/>
    <x v="5909"/>
  </r>
  <r>
    <x v="0"/>
    <x v="0"/>
    <x v="0"/>
    <x v="103"/>
    <x v="0"/>
    <x v="175"/>
    <x v="0"/>
    <x v="1"/>
    <x v="6"/>
    <x v="722"/>
    <x v="7"/>
    <x v="0"/>
    <x v="1944"/>
  </r>
  <r>
    <x v="0"/>
    <x v="0"/>
    <x v="0"/>
    <x v="103"/>
    <x v="0"/>
    <x v="175"/>
    <x v="0"/>
    <x v="0"/>
    <x v="1"/>
    <x v="4868"/>
    <x v="7"/>
    <x v="0"/>
    <x v="5910"/>
  </r>
  <r>
    <x v="0"/>
    <x v="0"/>
    <x v="0"/>
    <x v="103"/>
    <x v="0"/>
    <x v="175"/>
    <x v="0"/>
    <x v="0"/>
    <x v="1"/>
    <x v="4869"/>
    <x v="1"/>
    <x v="0"/>
    <x v="5911"/>
  </r>
  <r>
    <x v="1"/>
    <x v="1"/>
    <x v="0"/>
    <x v="46"/>
    <x v="13"/>
    <x v="284"/>
    <x v="3"/>
    <x v="1"/>
    <x v="6"/>
    <x v="423"/>
    <x v="1"/>
    <x v="0"/>
    <x v="436"/>
  </r>
  <r>
    <x v="1"/>
    <x v="1"/>
    <x v="0"/>
    <x v="46"/>
    <x v="13"/>
    <x v="284"/>
    <x v="3"/>
    <x v="1"/>
    <x v="12"/>
    <x v="3951"/>
    <x v="3"/>
    <x v="0"/>
    <x v="4646"/>
  </r>
  <r>
    <x v="1"/>
    <x v="1"/>
    <x v="0"/>
    <x v="46"/>
    <x v="13"/>
    <x v="284"/>
    <x v="3"/>
    <x v="0"/>
    <x v="0"/>
    <x v="4870"/>
    <x v="0"/>
    <x v="0"/>
    <x v="5912"/>
  </r>
  <r>
    <x v="1"/>
    <x v="1"/>
    <x v="0"/>
    <x v="46"/>
    <x v="13"/>
    <x v="284"/>
    <x v="3"/>
    <x v="1"/>
    <x v="10"/>
    <x v="120"/>
    <x v="5"/>
    <x v="0"/>
    <x v="5913"/>
  </r>
  <r>
    <x v="2"/>
    <x v="2"/>
    <x v="0"/>
    <x v="206"/>
    <x v="22"/>
    <x v="259"/>
    <x v="1"/>
    <x v="2"/>
    <x v="15"/>
    <x v="4871"/>
    <x v="5"/>
    <x v="6"/>
    <x v="5914"/>
  </r>
  <r>
    <x v="2"/>
    <x v="2"/>
    <x v="0"/>
    <x v="206"/>
    <x v="22"/>
    <x v="259"/>
    <x v="1"/>
    <x v="1"/>
    <x v="8"/>
    <x v="3740"/>
    <x v="4"/>
    <x v="6"/>
    <x v="5915"/>
  </r>
  <r>
    <x v="2"/>
    <x v="2"/>
    <x v="0"/>
    <x v="206"/>
    <x v="22"/>
    <x v="259"/>
    <x v="1"/>
    <x v="1"/>
    <x v="8"/>
    <x v="4872"/>
    <x v="4"/>
    <x v="6"/>
    <x v="5916"/>
  </r>
  <r>
    <x v="2"/>
    <x v="2"/>
    <x v="0"/>
    <x v="206"/>
    <x v="22"/>
    <x v="259"/>
    <x v="1"/>
    <x v="2"/>
    <x v="11"/>
    <x v="4411"/>
    <x v="2"/>
    <x v="2"/>
    <x v="5917"/>
  </r>
  <r>
    <x v="1"/>
    <x v="1"/>
    <x v="0"/>
    <x v="1"/>
    <x v="1"/>
    <x v="1"/>
    <x v="1"/>
    <x v="0"/>
    <x v="1"/>
    <x v="1060"/>
    <x v="1"/>
    <x v="2"/>
    <x v="1103"/>
  </r>
  <r>
    <x v="1"/>
    <x v="0"/>
    <x v="0"/>
    <x v="202"/>
    <x v="3"/>
    <x v="253"/>
    <x v="0"/>
    <x v="2"/>
    <x v="15"/>
    <x v="4873"/>
    <x v="0"/>
    <x v="5"/>
    <x v="5918"/>
  </r>
  <r>
    <x v="2"/>
    <x v="1"/>
    <x v="0"/>
    <x v="8"/>
    <x v="1"/>
    <x v="94"/>
    <x v="1"/>
    <x v="1"/>
    <x v="8"/>
    <x v="4874"/>
    <x v="0"/>
    <x v="2"/>
    <x v="5919"/>
  </r>
  <r>
    <x v="2"/>
    <x v="1"/>
    <x v="0"/>
    <x v="8"/>
    <x v="1"/>
    <x v="94"/>
    <x v="1"/>
    <x v="0"/>
    <x v="1"/>
    <x v="4875"/>
    <x v="4"/>
    <x v="2"/>
    <x v="5920"/>
  </r>
  <r>
    <x v="1"/>
    <x v="1"/>
    <x v="0"/>
    <x v="292"/>
    <x v="24"/>
    <x v="367"/>
    <x v="3"/>
    <x v="0"/>
    <x v="3"/>
    <x v="4876"/>
    <x v="6"/>
    <x v="10"/>
    <x v="5921"/>
  </r>
  <r>
    <x v="1"/>
    <x v="1"/>
    <x v="0"/>
    <x v="292"/>
    <x v="24"/>
    <x v="367"/>
    <x v="3"/>
    <x v="1"/>
    <x v="12"/>
    <x v="4877"/>
    <x v="1"/>
    <x v="2"/>
    <x v="5922"/>
  </r>
  <r>
    <x v="2"/>
    <x v="0"/>
    <x v="0"/>
    <x v="61"/>
    <x v="5"/>
    <x v="176"/>
    <x v="2"/>
    <x v="2"/>
    <x v="11"/>
    <x v="4878"/>
    <x v="1"/>
    <x v="2"/>
    <x v="5923"/>
  </r>
  <r>
    <x v="2"/>
    <x v="0"/>
    <x v="0"/>
    <x v="61"/>
    <x v="5"/>
    <x v="176"/>
    <x v="2"/>
    <x v="1"/>
    <x v="4"/>
    <x v="4879"/>
    <x v="0"/>
    <x v="2"/>
    <x v="5924"/>
  </r>
  <r>
    <x v="1"/>
    <x v="1"/>
    <x v="0"/>
    <x v="114"/>
    <x v="19"/>
    <x v="363"/>
    <x v="0"/>
    <x v="1"/>
    <x v="6"/>
    <x v="634"/>
    <x v="4"/>
    <x v="0"/>
    <x v="5925"/>
  </r>
  <r>
    <x v="0"/>
    <x v="0"/>
    <x v="0"/>
    <x v="98"/>
    <x v="33"/>
    <x v="121"/>
    <x v="1"/>
    <x v="0"/>
    <x v="5"/>
    <x v="4016"/>
    <x v="4"/>
    <x v="0"/>
    <x v="4730"/>
  </r>
  <r>
    <x v="0"/>
    <x v="0"/>
    <x v="0"/>
    <x v="98"/>
    <x v="33"/>
    <x v="121"/>
    <x v="1"/>
    <x v="1"/>
    <x v="10"/>
    <x v="233"/>
    <x v="4"/>
    <x v="0"/>
    <x v="245"/>
  </r>
  <r>
    <x v="3"/>
    <x v="2"/>
    <x v="0"/>
    <x v="1"/>
    <x v="1"/>
    <x v="13"/>
    <x v="1"/>
    <x v="1"/>
    <x v="9"/>
    <x v="1461"/>
    <x v="0"/>
    <x v="0"/>
    <x v="1543"/>
  </r>
  <r>
    <x v="3"/>
    <x v="2"/>
    <x v="0"/>
    <x v="1"/>
    <x v="1"/>
    <x v="13"/>
    <x v="1"/>
    <x v="0"/>
    <x v="5"/>
    <x v="4880"/>
    <x v="4"/>
    <x v="0"/>
    <x v="5926"/>
  </r>
  <r>
    <x v="2"/>
    <x v="2"/>
    <x v="0"/>
    <x v="80"/>
    <x v="24"/>
    <x v="345"/>
    <x v="3"/>
    <x v="1"/>
    <x v="8"/>
    <x v="1963"/>
    <x v="4"/>
    <x v="6"/>
    <x v="5927"/>
  </r>
  <r>
    <x v="1"/>
    <x v="1"/>
    <x v="0"/>
    <x v="9"/>
    <x v="8"/>
    <x v="10"/>
    <x v="2"/>
    <x v="1"/>
    <x v="8"/>
    <x v="4881"/>
    <x v="2"/>
    <x v="0"/>
    <x v="5928"/>
  </r>
  <r>
    <x v="1"/>
    <x v="0"/>
    <x v="0"/>
    <x v="114"/>
    <x v="5"/>
    <x v="143"/>
    <x v="2"/>
    <x v="0"/>
    <x v="5"/>
    <x v="4882"/>
    <x v="1"/>
    <x v="7"/>
    <x v="5929"/>
  </r>
  <r>
    <x v="1"/>
    <x v="0"/>
    <x v="0"/>
    <x v="114"/>
    <x v="5"/>
    <x v="143"/>
    <x v="2"/>
    <x v="1"/>
    <x v="8"/>
    <x v="4883"/>
    <x v="3"/>
    <x v="3"/>
    <x v="5930"/>
  </r>
  <r>
    <x v="2"/>
    <x v="0"/>
    <x v="0"/>
    <x v="1"/>
    <x v="1"/>
    <x v="1"/>
    <x v="1"/>
    <x v="1"/>
    <x v="6"/>
    <x v="1593"/>
    <x v="2"/>
    <x v="0"/>
    <x v="1693"/>
  </r>
  <r>
    <x v="1"/>
    <x v="0"/>
    <x v="0"/>
    <x v="153"/>
    <x v="3"/>
    <x v="196"/>
    <x v="0"/>
    <x v="1"/>
    <x v="6"/>
    <x v="204"/>
    <x v="2"/>
    <x v="2"/>
    <x v="5931"/>
  </r>
  <r>
    <x v="1"/>
    <x v="1"/>
    <x v="0"/>
    <x v="151"/>
    <x v="28"/>
    <x v="192"/>
    <x v="0"/>
    <x v="0"/>
    <x v="5"/>
    <x v="677"/>
    <x v="4"/>
    <x v="0"/>
    <x v="2902"/>
  </r>
  <r>
    <x v="1"/>
    <x v="2"/>
    <x v="0"/>
    <x v="205"/>
    <x v="34"/>
    <x v="258"/>
    <x v="3"/>
    <x v="1"/>
    <x v="8"/>
    <x v="3265"/>
    <x v="7"/>
    <x v="0"/>
    <x v="5932"/>
  </r>
  <r>
    <x v="1"/>
    <x v="2"/>
    <x v="0"/>
    <x v="205"/>
    <x v="34"/>
    <x v="258"/>
    <x v="3"/>
    <x v="2"/>
    <x v="16"/>
    <x v="4884"/>
    <x v="6"/>
    <x v="0"/>
    <x v="5933"/>
  </r>
  <r>
    <x v="1"/>
    <x v="2"/>
    <x v="0"/>
    <x v="205"/>
    <x v="34"/>
    <x v="258"/>
    <x v="3"/>
    <x v="1"/>
    <x v="4"/>
    <x v="4885"/>
    <x v="1"/>
    <x v="0"/>
    <x v="5934"/>
  </r>
  <r>
    <x v="0"/>
    <x v="2"/>
    <x v="0"/>
    <x v="231"/>
    <x v="31"/>
    <x v="288"/>
    <x v="3"/>
    <x v="1"/>
    <x v="10"/>
    <x v="1574"/>
    <x v="5"/>
    <x v="0"/>
    <x v="1672"/>
  </r>
  <r>
    <x v="0"/>
    <x v="2"/>
    <x v="0"/>
    <x v="231"/>
    <x v="31"/>
    <x v="288"/>
    <x v="3"/>
    <x v="1"/>
    <x v="10"/>
    <x v="725"/>
    <x v="1"/>
    <x v="0"/>
    <x v="747"/>
  </r>
  <r>
    <x v="0"/>
    <x v="2"/>
    <x v="0"/>
    <x v="231"/>
    <x v="31"/>
    <x v="288"/>
    <x v="3"/>
    <x v="2"/>
    <x v="11"/>
    <x v="4886"/>
    <x v="0"/>
    <x v="0"/>
    <x v="5935"/>
  </r>
  <r>
    <x v="0"/>
    <x v="2"/>
    <x v="0"/>
    <x v="231"/>
    <x v="31"/>
    <x v="288"/>
    <x v="3"/>
    <x v="0"/>
    <x v="0"/>
    <x v="4887"/>
    <x v="7"/>
    <x v="0"/>
    <x v="5936"/>
  </r>
  <r>
    <x v="0"/>
    <x v="2"/>
    <x v="0"/>
    <x v="231"/>
    <x v="31"/>
    <x v="288"/>
    <x v="3"/>
    <x v="0"/>
    <x v="5"/>
    <x v="2731"/>
    <x v="1"/>
    <x v="0"/>
    <x v="5937"/>
  </r>
  <r>
    <x v="0"/>
    <x v="2"/>
    <x v="0"/>
    <x v="231"/>
    <x v="31"/>
    <x v="288"/>
    <x v="3"/>
    <x v="1"/>
    <x v="10"/>
    <x v="894"/>
    <x v="2"/>
    <x v="0"/>
    <x v="931"/>
  </r>
  <r>
    <x v="0"/>
    <x v="2"/>
    <x v="0"/>
    <x v="231"/>
    <x v="31"/>
    <x v="288"/>
    <x v="3"/>
    <x v="0"/>
    <x v="3"/>
    <x v="4888"/>
    <x v="4"/>
    <x v="4"/>
    <x v="232"/>
  </r>
  <r>
    <x v="0"/>
    <x v="0"/>
    <x v="0"/>
    <x v="277"/>
    <x v="1"/>
    <x v="348"/>
    <x v="1"/>
    <x v="1"/>
    <x v="9"/>
    <x v="509"/>
    <x v="1"/>
    <x v="0"/>
    <x v="525"/>
  </r>
  <r>
    <x v="3"/>
    <x v="0"/>
    <x v="0"/>
    <x v="35"/>
    <x v="3"/>
    <x v="43"/>
    <x v="0"/>
    <x v="2"/>
    <x v="11"/>
    <x v="2953"/>
    <x v="1"/>
    <x v="2"/>
    <x v="5938"/>
  </r>
  <r>
    <x v="1"/>
    <x v="2"/>
    <x v="0"/>
    <x v="205"/>
    <x v="34"/>
    <x v="258"/>
    <x v="3"/>
    <x v="1"/>
    <x v="10"/>
    <x v="3483"/>
    <x v="4"/>
    <x v="0"/>
    <x v="4000"/>
  </r>
  <r>
    <x v="1"/>
    <x v="2"/>
    <x v="0"/>
    <x v="205"/>
    <x v="34"/>
    <x v="258"/>
    <x v="3"/>
    <x v="1"/>
    <x v="10"/>
    <x v="1801"/>
    <x v="1"/>
    <x v="0"/>
    <x v="1937"/>
  </r>
  <r>
    <x v="1"/>
    <x v="2"/>
    <x v="0"/>
    <x v="205"/>
    <x v="34"/>
    <x v="258"/>
    <x v="3"/>
    <x v="2"/>
    <x v="11"/>
    <x v="2761"/>
    <x v="4"/>
    <x v="0"/>
    <x v="3087"/>
  </r>
  <r>
    <x v="1"/>
    <x v="2"/>
    <x v="0"/>
    <x v="205"/>
    <x v="34"/>
    <x v="258"/>
    <x v="3"/>
    <x v="0"/>
    <x v="0"/>
    <x v="2600"/>
    <x v="0"/>
    <x v="0"/>
    <x v="5939"/>
  </r>
  <r>
    <x v="1"/>
    <x v="2"/>
    <x v="0"/>
    <x v="205"/>
    <x v="34"/>
    <x v="258"/>
    <x v="3"/>
    <x v="0"/>
    <x v="1"/>
    <x v="4889"/>
    <x v="5"/>
    <x v="0"/>
    <x v="5940"/>
  </r>
  <r>
    <x v="2"/>
    <x v="2"/>
    <x v="0"/>
    <x v="297"/>
    <x v="12"/>
    <x v="373"/>
    <x v="2"/>
    <x v="1"/>
    <x v="9"/>
    <x v="4890"/>
    <x v="7"/>
    <x v="9"/>
    <x v="5941"/>
  </r>
  <r>
    <x v="2"/>
    <x v="2"/>
    <x v="0"/>
    <x v="297"/>
    <x v="12"/>
    <x v="373"/>
    <x v="2"/>
    <x v="1"/>
    <x v="8"/>
    <x v="4891"/>
    <x v="1"/>
    <x v="0"/>
    <x v="5942"/>
  </r>
  <r>
    <x v="1"/>
    <x v="0"/>
    <x v="0"/>
    <x v="30"/>
    <x v="15"/>
    <x v="144"/>
    <x v="3"/>
    <x v="1"/>
    <x v="8"/>
    <x v="4892"/>
    <x v="6"/>
    <x v="2"/>
    <x v="5943"/>
  </r>
  <r>
    <x v="1"/>
    <x v="0"/>
    <x v="0"/>
    <x v="30"/>
    <x v="15"/>
    <x v="144"/>
    <x v="3"/>
    <x v="2"/>
    <x v="7"/>
    <x v="4893"/>
    <x v="7"/>
    <x v="0"/>
    <x v="5944"/>
  </r>
  <r>
    <x v="1"/>
    <x v="1"/>
    <x v="0"/>
    <x v="25"/>
    <x v="12"/>
    <x v="30"/>
    <x v="2"/>
    <x v="0"/>
    <x v="3"/>
    <x v="4894"/>
    <x v="6"/>
    <x v="0"/>
    <x v="5945"/>
  </r>
  <r>
    <x v="1"/>
    <x v="1"/>
    <x v="0"/>
    <x v="25"/>
    <x v="12"/>
    <x v="30"/>
    <x v="2"/>
    <x v="1"/>
    <x v="8"/>
    <x v="4895"/>
    <x v="7"/>
    <x v="0"/>
    <x v="5946"/>
  </r>
  <r>
    <x v="1"/>
    <x v="1"/>
    <x v="0"/>
    <x v="25"/>
    <x v="12"/>
    <x v="30"/>
    <x v="2"/>
    <x v="2"/>
    <x v="11"/>
    <x v="4896"/>
    <x v="8"/>
    <x v="0"/>
    <x v="5947"/>
  </r>
  <r>
    <x v="2"/>
    <x v="1"/>
    <x v="0"/>
    <x v="244"/>
    <x v="17"/>
    <x v="302"/>
    <x v="0"/>
    <x v="1"/>
    <x v="9"/>
    <x v="3857"/>
    <x v="1"/>
    <x v="0"/>
    <x v="3851"/>
  </r>
  <r>
    <x v="2"/>
    <x v="1"/>
    <x v="0"/>
    <x v="244"/>
    <x v="17"/>
    <x v="302"/>
    <x v="0"/>
    <x v="0"/>
    <x v="3"/>
    <x v="1295"/>
    <x v="1"/>
    <x v="0"/>
    <x v="5948"/>
  </r>
  <r>
    <x v="2"/>
    <x v="1"/>
    <x v="0"/>
    <x v="244"/>
    <x v="17"/>
    <x v="302"/>
    <x v="0"/>
    <x v="1"/>
    <x v="10"/>
    <x v="91"/>
    <x v="0"/>
    <x v="0"/>
    <x v="91"/>
  </r>
  <r>
    <x v="1"/>
    <x v="0"/>
    <x v="0"/>
    <x v="71"/>
    <x v="1"/>
    <x v="90"/>
    <x v="1"/>
    <x v="1"/>
    <x v="2"/>
    <x v="330"/>
    <x v="5"/>
    <x v="0"/>
    <x v="5949"/>
  </r>
  <r>
    <x v="1"/>
    <x v="0"/>
    <x v="0"/>
    <x v="71"/>
    <x v="1"/>
    <x v="90"/>
    <x v="1"/>
    <x v="2"/>
    <x v="7"/>
    <x v="1864"/>
    <x v="4"/>
    <x v="2"/>
    <x v="1814"/>
  </r>
  <r>
    <x v="3"/>
    <x v="0"/>
    <x v="0"/>
    <x v="4"/>
    <x v="4"/>
    <x v="5"/>
    <x v="1"/>
    <x v="0"/>
    <x v="1"/>
    <x v="4897"/>
    <x v="3"/>
    <x v="2"/>
    <x v="5950"/>
  </r>
  <r>
    <x v="2"/>
    <x v="2"/>
    <x v="0"/>
    <x v="12"/>
    <x v="5"/>
    <x v="66"/>
    <x v="2"/>
    <x v="1"/>
    <x v="10"/>
    <x v="2844"/>
    <x v="2"/>
    <x v="2"/>
    <x v="4903"/>
  </r>
  <r>
    <x v="2"/>
    <x v="2"/>
    <x v="0"/>
    <x v="12"/>
    <x v="5"/>
    <x v="66"/>
    <x v="2"/>
    <x v="1"/>
    <x v="8"/>
    <x v="1836"/>
    <x v="4"/>
    <x v="3"/>
    <x v="5951"/>
  </r>
  <r>
    <x v="1"/>
    <x v="2"/>
    <x v="0"/>
    <x v="104"/>
    <x v="31"/>
    <x v="128"/>
    <x v="3"/>
    <x v="2"/>
    <x v="16"/>
    <x v="4898"/>
    <x v="0"/>
    <x v="0"/>
    <x v="5952"/>
  </r>
  <r>
    <x v="1"/>
    <x v="2"/>
    <x v="0"/>
    <x v="104"/>
    <x v="31"/>
    <x v="128"/>
    <x v="3"/>
    <x v="1"/>
    <x v="4"/>
    <x v="4899"/>
    <x v="7"/>
    <x v="0"/>
    <x v="5953"/>
  </r>
  <r>
    <x v="1"/>
    <x v="2"/>
    <x v="0"/>
    <x v="104"/>
    <x v="31"/>
    <x v="128"/>
    <x v="3"/>
    <x v="1"/>
    <x v="14"/>
    <x v="3462"/>
    <x v="1"/>
    <x v="0"/>
    <x v="3978"/>
  </r>
  <r>
    <x v="1"/>
    <x v="2"/>
    <x v="0"/>
    <x v="104"/>
    <x v="31"/>
    <x v="128"/>
    <x v="3"/>
    <x v="1"/>
    <x v="13"/>
    <x v="1300"/>
    <x v="5"/>
    <x v="0"/>
    <x v="5954"/>
  </r>
  <r>
    <x v="1"/>
    <x v="2"/>
    <x v="0"/>
    <x v="104"/>
    <x v="31"/>
    <x v="128"/>
    <x v="3"/>
    <x v="0"/>
    <x v="3"/>
    <x v="4900"/>
    <x v="0"/>
    <x v="4"/>
    <x v="5955"/>
  </r>
  <r>
    <x v="1"/>
    <x v="0"/>
    <x v="0"/>
    <x v="66"/>
    <x v="12"/>
    <x v="151"/>
    <x v="2"/>
    <x v="1"/>
    <x v="10"/>
    <x v="1049"/>
    <x v="0"/>
    <x v="0"/>
    <x v="1290"/>
  </r>
  <r>
    <x v="1"/>
    <x v="0"/>
    <x v="0"/>
    <x v="66"/>
    <x v="12"/>
    <x v="151"/>
    <x v="2"/>
    <x v="2"/>
    <x v="7"/>
    <x v="2713"/>
    <x v="1"/>
    <x v="0"/>
    <x v="4770"/>
  </r>
  <r>
    <x v="1"/>
    <x v="0"/>
    <x v="0"/>
    <x v="66"/>
    <x v="12"/>
    <x v="151"/>
    <x v="2"/>
    <x v="0"/>
    <x v="3"/>
    <x v="982"/>
    <x v="4"/>
    <x v="0"/>
    <x v="5956"/>
  </r>
  <r>
    <x v="1"/>
    <x v="0"/>
    <x v="0"/>
    <x v="66"/>
    <x v="12"/>
    <x v="151"/>
    <x v="2"/>
    <x v="2"/>
    <x v="11"/>
    <x v="647"/>
    <x v="1"/>
    <x v="0"/>
    <x v="662"/>
  </r>
  <r>
    <x v="1"/>
    <x v="0"/>
    <x v="0"/>
    <x v="66"/>
    <x v="12"/>
    <x v="151"/>
    <x v="2"/>
    <x v="1"/>
    <x v="6"/>
    <x v="874"/>
    <x v="1"/>
    <x v="0"/>
    <x v="1028"/>
  </r>
  <r>
    <x v="1"/>
    <x v="1"/>
    <x v="0"/>
    <x v="11"/>
    <x v="7"/>
    <x v="12"/>
    <x v="1"/>
    <x v="1"/>
    <x v="6"/>
    <x v="2582"/>
    <x v="0"/>
    <x v="0"/>
    <x v="2356"/>
  </r>
  <r>
    <x v="1"/>
    <x v="0"/>
    <x v="0"/>
    <x v="10"/>
    <x v="9"/>
    <x v="74"/>
    <x v="3"/>
    <x v="2"/>
    <x v="11"/>
    <x v="2795"/>
    <x v="1"/>
    <x v="2"/>
    <x v="5957"/>
  </r>
  <r>
    <x v="1"/>
    <x v="0"/>
    <x v="0"/>
    <x v="10"/>
    <x v="9"/>
    <x v="74"/>
    <x v="3"/>
    <x v="1"/>
    <x v="8"/>
    <x v="4901"/>
    <x v="1"/>
    <x v="6"/>
    <x v="5958"/>
  </r>
  <r>
    <x v="1"/>
    <x v="0"/>
    <x v="0"/>
    <x v="123"/>
    <x v="16"/>
    <x v="154"/>
    <x v="1"/>
    <x v="2"/>
    <x v="7"/>
    <x v="4253"/>
    <x v="2"/>
    <x v="2"/>
    <x v="5959"/>
  </r>
  <r>
    <x v="0"/>
    <x v="0"/>
    <x v="0"/>
    <x v="115"/>
    <x v="3"/>
    <x v="305"/>
    <x v="0"/>
    <x v="0"/>
    <x v="5"/>
    <x v="2486"/>
    <x v="1"/>
    <x v="2"/>
    <x v="4015"/>
  </r>
  <r>
    <x v="0"/>
    <x v="0"/>
    <x v="0"/>
    <x v="115"/>
    <x v="3"/>
    <x v="305"/>
    <x v="0"/>
    <x v="1"/>
    <x v="4"/>
    <x v="2706"/>
    <x v="0"/>
    <x v="2"/>
    <x v="3023"/>
  </r>
  <r>
    <x v="0"/>
    <x v="0"/>
    <x v="0"/>
    <x v="115"/>
    <x v="3"/>
    <x v="305"/>
    <x v="0"/>
    <x v="1"/>
    <x v="10"/>
    <x v="1097"/>
    <x v="1"/>
    <x v="2"/>
    <x v="3008"/>
  </r>
  <r>
    <x v="2"/>
    <x v="0"/>
    <x v="0"/>
    <x v="1"/>
    <x v="1"/>
    <x v="3"/>
    <x v="1"/>
    <x v="1"/>
    <x v="9"/>
    <x v="4902"/>
    <x v="5"/>
    <x v="0"/>
    <x v="5960"/>
  </r>
  <r>
    <x v="1"/>
    <x v="0"/>
    <x v="0"/>
    <x v="10"/>
    <x v="9"/>
    <x v="11"/>
    <x v="3"/>
    <x v="2"/>
    <x v="11"/>
    <x v="2795"/>
    <x v="1"/>
    <x v="2"/>
    <x v="5957"/>
  </r>
  <r>
    <x v="1"/>
    <x v="1"/>
    <x v="0"/>
    <x v="77"/>
    <x v="22"/>
    <x v="97"/>
    <x v="1"/>
    <x v="1"/>
    <x v="10"/>
    <x v="458"/>
    <x v="2"/>
    <x v="2"/>
    <x v="5961"/>
  </r>
  <r>
    <x v="1"/>
    <x v="1"/>
    <x v="0"/>
    <x v="77"/>
    <x v="22"/>
    <x v="97"/>
    <x v="1"/>
    <x v="1"/>
    <x v="8"/>
    <x v="4903"/>
    <x v="0"/>
    <x v="6"/>
    <x v="5962"/>
  </r>
  <r>
    <x v="1"/>
    <x v="1"/>
    <x v="0"/>
    <x v="1"/>
    <x v="1"/>
    <x v="3"/>
    <x v="1"/>
    <x v="2"/>
    <x v="11"/>
    <x v="3092"/>
    <x v="4"/>
    <x v="0"/>
    <x v="5963"/>
  </r>
  <r>
    <x v="1"/>
    <x v="1"/>
    <x v="0"/>
    <x v="20"/>
    <x v="15"/>
    <x v="29"/>
    <x v="3"/>
    <x v="1"/>
    <x v="6"/>
    <x v="423"/>
    <x v="1"/>
    <x v="0"/>
    <x v="436"/>
  </r>
  <r>
    <x v="1"/>
    <x v="1"/>
    <x v="0"/>
    <x v="20"/>
    <x v="15"/>
    <x v="29"/>
    <x v="3"/>
    <x v="1"/>
    <x v="12"/>
    <x v="1897"/>
    <x v="0"/>
    <x v="0"/>
    <x v="2179"/>
  </r>
  <r>
    <x v="1"/>
    <x v="1"/>
    <x v="0"/>
    <x v="20"/>
    <x v="15"/>
    <x v="29"/>
    <x v="3"/>
    <x v="1"/>
    <x v="8"/>
    <x v="4904"/>
    <x v="0"/>
    <x v="2"/>
    <x v="5964"/>
  </r>
  <r>
    <x v="1"/>
    <x v="2"/>
    <x v="0"/>
    <x v="8"/>
    <x v="1"/>
    <x v="9"/>
    <x v="1"/>
    <x v="1"/>
    <x v="9"/>
    <x v="1344"/>
    <x v="1"/>
    <x v="0"/>
    <x v="5965"/>
  </r>
  <r>
    <x v="1"/>
    <x v="1"/>
    <x v="0"/>
    <x v="89"/>
    <x v="5"/>
    <x v="110"/>
    <x v="2"/>
    <x v="0"/>
    <x v="1"/>
    <x v="4905"/>
    <x v="7"/>
    <x v="4"/>
    <x v="5966"/>
  </r>
  <r>
    <x v="1"/>
    <x v="0"/>
    <x v="0"/>
    <x v="138"/>
    <x v="24"/>
    <x v="177"/>
    <x v="3"/>
    <x v="1"/>
    <x v="9"/>
    <x v="4906"/>
    <x v="7"/>
    <x v="2"/>
    <x v="5967"/>
  </r>
  <r>
    <x v="1"/>
    <x v="0"/>
    <x v="0"/>
    <x v="138"/>
    <x v="24"/>
    <x v="177"/>
    <x v="3"/>
    <x v="1"/>
    <x v="4"/>
    <x v="4907"/>
    <x v="0"/>
    <x v="2"/>
    <x v="5968"/>
  </r>
  <r>
    <x v="1"/>
    <x v="0"/>
    <x v="0"/>
    <x v="138"/>
    <x v="24"/>
    <x v="177"/>
    <x v="3"/>
    <x v="1"/>
    <x v="4"/>
    <x v="3956"/>
    <x v="1"/>
    <x v="2"/>
    <x v="4652"/>
  </r>
  <r>
    <x v="0"/>
    <x v="2"/>
    <x v="0"/>
    <x v="20"/>
    <x v="15"/>
    <x v="29"/>
    <x v="3"/>
    <x v="1"/>
    <x v="6"/>
    <x v="254"/>
    <x v="1"/>
    <x v="0"/>
    <x v="5969"/>
  </r>
  <r>
    <x v="1"/>
    <x v="0"/>
    <x v="0"/>
    <x v="236"/>
    <x v="5"/>
    <x v="293"/>
    <x v="2"/>
    <x v="1"/>
    <x v="6"/>
    <x v="326"/>
    <x v="4"/>
    <x v="2"/>
    <x v="3868"/>
  </r>
  <r>
    <x v="1"/>
    <x v="2"/>
    <x v="0"/>
    <x v="315"/>
    <x v="2"/>
    <x v="393"/>
    <x v="0"/>
    <x v="2"/>
    <x v="11"/>
    <x v="2087"/>
    <x v="1"/>
    <x v="2"/>
    <x v="5970"/>
  </r>
  <r>
    <x v="1"/>
    <x v="2"/>
    <x v="0"/>
    <x v="4"/>
    <x v="4"/>
    <x v="5"/>
    <x v="1"/>
    <x v="0"/>
    <x v="1"/>
    <x v="4908"/>
    <x v="4"/>
    <x v="2"/>
    <x v="5971"/>
  </r>
  <r>
    <x v="2"/>
    <x v="2"/>
    <x v="0"/>
    <x v="61"/>
    <x v="5"/>
    <x v="77"/>
    <x v="2"/>
    <x v="1"/>
    <x v="12"/>
    <x v="4909"/>
    <x v="4"/>
    <x v="2"/>
    <x v="5972"/>
  </r>
  <r>
    <x v="1"/>
    <x v="0"/>
    <x v="0"/>
    <x v="12"/>
    <x v="5"/>
    <x v="32"/>
    <x v="2"/>
    <x v="1"/>
    <x v="10"/>
    <x v="1414"/>
    <x v="0"/>
    <x v="2"/>
    <x v="1490"/>
  </r>
  <r>
    <x v="0"/>
    <x v="0"/>
    <x v="0"/>
    <x v="24"/>
    <x v="24"/>
    <x v="157"/>
    <x v="3"/>
    <x v="1"/>
    <x v="10"/>
    <x v="300"/>
    <x v="4"/>
    <x v="2"/>
    <x v="5973"/>
  </r>
  <r>
    <x v="1"/>
    <x v="0"/>
    <x v="0"/>
    <x v="4"/>
    <x v="4"/>
    <x v="5"/>
    <x v="1"/>
    <x v="1"/>
    <x v="6"/>
    <x v="2122"/>
    <x v="1"/>
    <x v="0"/>
    <x v="1856"/>
  </r>
  <r>
    <x v="1"/>
    <x v="1"/>
    <x v="0"/>
    <x v="4"/>
    <x v="4"/>
    <x v="59"/>
    <x v="1"/>
    <x v="1"/>
    <x v="10"/>
    <x v="537"/>
    <x v="1"/>
    <x v="0"/>
    <x v="551"/>
  </r>
  <r>
    <x v="1"/>
    <x v="0"/>
    <x v="0"/>
    <x v="20"/>
    <x v="15"/>
    <x v="23"/>
    <x v="3"/>
    <x v="1"/>
    <x v="8"/>
    <x v="464"/>
    <x v="4"/>
    <x v="2"/>
    <x v="5974"/>
  </r>
  <r>
    <x v="2"/>
    <x v="0"/>
    <x v="0"/>
    <x v="35"/>
    <x v="3"/>
    <x v="43"/>
    <x v="0"/>
    <x v="1"/>
    <x v="6"/>
    <x v="2485"/>
    <x v="6"/>
    <x v="2"/>
    <x v="5975"/>
  </r>
  <r>
    <x v="1"/>
    <x v="0"/>
    <x v="0"/>
    <x v="248"/>
    <x v="39"/>
    <x v="307"/>
    <x v="3"/>
    <x v="2"/>
    <x v="7"/>
    <x v="4910"/>
    <x v="2"/>
    <x v="0"/>
    <x v="5976"/>
  </r>
  <r>
    <x v="1"/>
    <x v="2"/>
    <x v="0"/>
    <x v="8"/>
    <x v="1"/>
    <x v="94"/>
    <x v="1"/>
    <x v="1"/>
    <x v="10"/>
    <x v="1521"/>
    <x v="0"/>
    <x v="0"/>
    <x v="1612"/>
  </r>
  <r>
    <x v="1"/>
    <x v="2"/>
    <x v="0"/>
    <x v="8"/>
    <x v="1"/>
    <x v="94"/>
    <x v="1"/>
    <x v="2"/>
    <x v="11"/>
    <x v="4911"/>
    <x v="7"/>
    <x v="0"/>
    <x v="2897"/>
  </r>
  <r>
    <x v="0"/>
    <x v="0"/>
    <x v="0"/>
    <x v="93"/>
    <x v="16"/>
    <x v="115"/>
    <x v="1"/>
    <x v="2"/>
    <x v="7"/>
    <x v="427"/>
    <x v="0"/>
    <x v="2"/>
    <x v="5977"/>
  </r>
  <r>
    <x v="1"/>
    <x v="0"/>
    <x v="0"/>
    <x v="1"/>
    <x v="1"/>
    <x v="1"/>
    <x v="1"/>
    <x v="1"/>
    <x v="10"/>
    <x v="233"/>
    <x v="4"/>
    <x v="0"/>
    <x v="245"/>
  </r>
  <r>
    <x v="1"/>
    <x v="1"/>
    <x v="0"/>
    <x v="416"/>
    <x v="29"/>
    <x v="504"/>
    <x v="3"/>
    <x v="1"/>
    <x v="8"/>
    <x v="1181"/>
    <x v="0"/>
    <x v="0"/>
    <x v="5338"/>
  </r>
  <r>
    <x v="1"/>
    <x v="1"/>
    <x v="0"/>
    <x v="416"/>
    <x v="29"/>
    <x v="504"/>
    <x v="3"/>
    <x v="2"/>
    <x v="7"/>
    <x v="4912"/>
    <x v="1"/>
    <x v="0"/>
    <x v="5978"/>
  </r>
  <r>
    <x v="1"/>
    <x v="1"/>
    <x v="0"/>
    <x v="416"/>
    <x v="29"/>
    <x v="504"/>
    <x v="3"/>
    <x v="1"/>
    <x v="6"/>
    <x v="294"/>
    <x v="1"/>
    <x v="0"/>
    <x v="301"/>
  </r>
  <r>
    <x v="1"/>
    <x v="2"/>
    <x v="0"/>
    <x v="22"/>
    <x v="10"/>
    <x v="26"/>
    <x v="2"/>
    <x v="2"/>
    <x v="11"/>
    <x v="2079"/>
    <x v="0"/>
    <x v="2"/>
    <x v="5979"/>
  </r>
  <r>
    <x v="0"/>
    <x v="2"/>
    <x v="0"/>
    <x v="85"/>
    <x v="15"/>
    <x v="254"/>
    <x v="3"/>
    <x v="1"/>
    <x v="13"/>
    <x v="261"/>
    <x v="5"/>
    <x v="0"/>
    <x v="264"/>
  </r>
  <r>
    <x v="1"/>
    <x v="0"/>
    <x v="0"/>
    <x v="81"/>
    <x v="17"/>
    <x v="101"/>
    <x v="0"/>
    <x v="0"/>
    <x v="5"/>
    <x v="3909"/>
    <x v="1"/>
    <x v="0"/>
    <x v="5980"/>
  </r>
  <r>
    <x v="1"/>
    <x v="0"/>
    <x v="0"/>
    <x v="81"/>
    <x v="17"/>
    <x v="101"/>
    <x v="0"/>
    <x v="1"/>
    <x v="4"/>
    <x v="4913"/>
    <x v="0"/>
    <x v="0"/>
    <x v="5981"/>
  </r>
  <r>
    <x v="1"/>
    <x v="0"/>
    <x v="0"/>
    <x v="81"/>
    <x v="17"/>
    <x v="101"/>
    <x v="0"/>
    <x v="1"/>
    <x v="8"/>
    <x v="4914"/>
    <x v="0"/>
    <x v="0"/>
    <x v="5982"/>
  </r>
  <r>
    <x v="1"/>
    <x v="0"/>
    <x v="0"/>
    <x v="81"/>
    <x v="17"/>
    <x v="101"/>
    <x v="0"/>
    <x v="2"/>
    <x v="7"/>
    <x v="4915"/>
    <x v="1"/>
    <x v="0"/>
    <x v="5983"/>
  </r>
  <r>
    <x v="1"/>
    <x v="0"/>
    <x v="0"/>
    <x v="81"/>
    <x v="17"/>
    <x v="101"/>
    <x v="0"/>
    <x v="1"/>
    <x v="8"/>
    <x v="4916"/>
    <x v="0"/>
    <x v="0"/>
    <x v="5984"/>
  </r>
  <r>
    <x v="2"/>
    <x v="1"/>
    <x v="0"/>
    <x v="108"/>
    <x v="3"/>
    <x v="222"/>
    <x v="0"/>
    <x v="0"/>
    <x v="5"/>
    <x v="1217"/>
    <x v="0"/>
    <x v="2"/>
    <x v="2529"/>
  </r>
  <r>
    <x v="0"/>
    <x v="1"/>
    <x v="0"/>
    <x v="38"/>
    <x v="24"/>
    <x v="47"/>
    <x v="3"/>
    <x v="1"/>
    <x v="6"/>
    <x v="4917"/>
    <x v="0"/>
    <x v="2"/>
    <x v="5985"/>
  </r>
  <r>
    <x v="1"/>
    <x v="0"/>
    <x v="0"/>
    <x v="35"/>
    <x v="3"/>
    <x v="43"/>
    <x v="0"/>
    <x v="1"/>
    <x v="10"/>
    <x v="4918"/>
    <x v="3"/>
    <x v="2"/>
    <x v="5986"/>
  </r>
  <r>
    <x v="1"/>
    <x v="0"/>
    <x v="0"/>
    <x v="35"/>
    <x v="3"/>
    <x v="43"/>
    <x v="0"/>
    <x v="2"/>
    <x v="11"/>
    <x v="4919"/>
    <x v="2"/>
    <x v="2"/>
    <x v="5987"/>
  </r>
  <r>
    <x v="0"/>
    <x v="1"/>
    <x v="0"/>
    <x v="198"/>
    <x v="15"/>
    <x v="249"/>
    <x v="3"/>
    <x v="2"/>
    <x v="7"/>
    <x v="3477"/>
    <x v="4"/>
    <x v="0"/>
    <x v="5988"/>
  </r>
  <r>
    <x v="0"/>
    <x v="1"/>
    <x v="0"/>
    <x v="198"/>
    <x v="15"/>
    <x v="249"/>
    <x v="3"/>
    <x v="0"/>
    <x v="5"/>
    <x v="4920"/>
    <x v="1"/>
    <x v="0"/>
    <x v="5989"/>
  </r>
  <r>
    <x v="1"/>
    <x v="1"/>
    <x v="0"/>
    <x v="12"/>
    <x v="5"/>
    <x v="16"/>
    <x v="2"/>
    <x v="1"/>
    <x v="10"/>
    <x v="12"/>
    <x v="1"/>
    <x v="2"/>
    <x v="12"/>
  </r>
  <r>
    <x v="1"/>
    <x v="0"/>
    <x v="0"/>
    <x v="26"/>
    <x v="18"/>
    <x v="31"/>
    <x v="0"/>
    <x v="1"/>
    <x v="10"/>
    <x v="4921"/>
    <x v="0"/>
    <x v="2"/>
    <x v="5990"/>
  </r>
  <r>
    <x v="2"/>
    <x v="0"/>
    <x v="0"/>
    <x v="243"/>
    <x v="5"/>
    <x v="301"/>
    <x v="2"/>
    <x v="1"/>
    <x v="10"/>
    <x v="559"/>
    <x v="0"/>
    <x v="2"/>
    <x v="572"/>
  </r>
  <r>
    <x v="2"/>
    <x v="2"/>
    <x v="0"/>
    <x v="127"/>
    <x v="21"/>
    <x v="160"/>
    <x v="1"/>
    <x v="1"/>
    <x v="6"/>
    <x v="4922"/>
    <x v="7"/>
    <x v="2"/>
    <x v="5991"/>
  </r>
  <r>
    <x v="1"/>
    <x v="0"/>
    <x v="0"/>
    <x v="38"/>
    <x v="32"/>
    <x v="112"/>
    <x v="0"/>
    <x v="1"/>
    <x v="12"/>
    <x v="4923"/>
    <x v="6"/>
    <x v="0"/>
    <x v="5992"/>
  </r>
  <r>
    <x v="3"/>
    <x v="1"/>
    <x v="0"/>
    <x v="29"/>
    <x v="39"/>
    <x v="209"/>
    <x v="3"/>
    <x v="1"/>
    <x v="6"/>
    <x v="254"/>
    <x v="1"/>
    <x v="0"/>
    <x v="2247"/>
  </r>
  <r>
    <x v="3"/>
    <x v="1"/>
    <x v="0"/>
    <x v="29"/>
    <x v="39"/>
    <x v="209"/>
    <x v="3"/>
    <x v="0"/>
    <x v="1"/>
    <x v="4924"/>
    <x v="2"/>
    <x v="0"/>
    <x v="5993"/>
  </r>
  <r>
    <x v="3"/>
    <x v="1"/>
    <x v="0"/>
    <x v="29"/>
    <x v="39"/>
    <x v="209"/>
    <x v="3"/>
    <x v="1"/>
    <x v="6"/>
    <x v="4925"/>
    <x v="2"/>
    <x v="0"/>
    <x v="5994"/>
  </r>
  <r>
    <x v="2"/>
    <x v="0"/>
    <x v="0"/>
    <x v="32"/>
    <x v="21"/>
    <x v="40"/>
    <x v="1"/>
    <x v="1"/>
    <x v="6"/>
    <x v="485"/>
    <x v="1"/>
    <x v="2"/>
    <x v="500"/>
  </r>
  <r>
    <x v="1"/>
    <x v="0"/>
    <x v="0"/>
    <x v="315"/>
    <x v="2"/>
    <x v="393"/>
    <x v="0"/>
    <x v="1"/>
    <x v="10"/>
    <x v="2979"/>
    <x v="2"/>
    <x v="2"/>
    <x v="3352"/>
  </r>
  <r>
    <x v="3"/>
    <x v="1"/>
    <x v="0"/>
    <x v="169"/>
    <x v="1"/>
    <x v="215"/>
    <x v="1"/>
    <x v="2"/>
    <x v="7"/>
    <x v="4926"/>
    <x v="0"/>
    <x v="2"/>
    <x v="5995"/>
  </r>
  <r>
    <x v="3"/>
    <x v="1"/>
    <x v="0"/>
    <x v="169"/>
    <x v="1"/>
    <x v="215"/>
    <x v="1"/>
    <x v="1"/>
    <x v="9"/>
    <x v="4927"/>
    <x v="0"/>
    <x v="0"/>
    <x v="5996"/>
  </r>
  <r>
    <x v="1"/>
    <x v="0"/>
    <x v="0"/>
    <x v="152"/>
    <x v="24"/>
    <x v="402"/>
    <x v="3"/>
    <x v="1"/>
    <x v="8"/>
    <x v="4928"/>
    <x v="0"/>
    <x v="6"/>
    <x v="5997"/>
  </r>
  <r>
    <x v="1"/>
    <x v="0"/>
    <x v="0"/>
    <x v="152"/>
    <x v="24"/>
    <x v="402"/>
    <x v="3"/>
    <x v="2"/>
    <x v="15"/>
    <x v="4929"/>
    <x v="2"/>
    <x v="6"/>
    <x v="5998"/>
  </r>
  <r>
    <x v="1"/>
    <x v="0"/>
    <x v="0"/>
    <x v="152"/>
    <x v="24"/>
    <x v="402"/>
    <x v="3"/>
    <x v="2"/>
    <x v="11"/>
    <x v="4930"/>
    <x v="1"/>
    <x v="2"/>
    <x v="2922"/>
  </r>
  <r>
    <x v="2"/>
    <x v="0"/>
    <x v="0"/>
    <x v="8"/>
    <x v="1"/>
    <x v="9"/>
    <x v="1"/>
    <x v="1"/>
    <x v="12"/>
    <x v="4931"/>
    <x v="1"/>
    <x v="0"/>
    <x v="5999"/>
  </r>
  <r>
    <x v="1"/>
    <x v="2"/>
    <x v="0"/>
    <x v="429"/>
    <x v="1"/>
    <x v="519"/>
    <x v="1"/>
    <x v="1"/>
    <x v="9"/>
    <x v="4932"/>
    <x v="7"/>
    <x v="0"/>
    <x v="6000"/>
  </r>
  <r>
    <x v="1"/>
    <x v="2"/>
    <x v="0"/>
    <x v="429"/>
    <x v="1"/>
    <x v="519"/>
    <x v="1"/>
    <x v="1"/>
    <x v="13"/>
    <x v="1974"/>
    <x v="1"/>
    <x v="0"/>
    <x v="2128"/>
  </r>
  <r>
    <x v="1"/>
    <x v="2"/>
    <x v="0"/>
    <x v="429"/>
    <x v="1"/>
    <x v="519"/>
    <x v="1"/>
    <x v="1"/>
    <x v="4"/>
    <x v="488"/>
    <x v="1"/>
    <x v="0"/>
    <x v="503"/>
  </r>
  <r>
    <x v="1"/>
    <x v="2"/>
    <x v="0"/>
    <x v="429"/>
    <x v="1"/>
    <x v="519"/>
    <x v="1"/>
    <x v="1"/>
    <x v="8"/>
    <x v="4505"/>
    <x v="1"/>
    <x v="2"/>
    <x v="6001"/>
  </r>
  <r>
    <x v="1"/>
    <x v="0"/>
    <x v="0"/>
    <x v="269"/>
    <x v="17"/>
    <x v="336"/>
    <x v="0"/>
    <x v="1"/>
    <x v="9"/>
    <x v="2572"/>
    <x v="4"/>
    <x v="0"/>
    <x v="6002"/>
  </r>
  <r>
    <x v="1"/>
    <x v="0"/>
    <x v="0"/>
    <x v="269"/>
    <x v="17"/>
    <x v="336"/>
    <x v="0"/>
    <x v="2"/>
    <x v="7"/>
    <x v="4933"/>
    <x v="4"/>
    <x v="0"/>
    <x v="6003"/>
  </r>
  <r>
    <x v="1"/>
    <x v="0"/>
    <x v="0"/>
    <x v="22"/>
    <x v="10"/>
    <x v="36"/>
    <x v="2"/>
    <x v="1"/>
    <x v="8"/>
    <x v="835"/>
    <x v="1"/>
    <x v="3"/>
    <x v="870"/>
  </r>
  <r>
    <x v="0"/>
    <x v="1"/>
    <x v="0"/>
    <x v="35"/>
    <x v="3"/>
    <x v="43"/>
    <x v="0"/>
    <x v="1"/>
    <x v="4"/>
    <x v="3395"/>
    <x v="0"/>
    <x v="2"/>
    <x v="3890"/>
  </r>
  <r>
    <x v="0"/>
    <x v="1"/>
    <x v="0"/>
    <x v="35"/>
    <x v="3"/>
    <x v="43"/>
    <x v="0"/>
    <x v="0"/>
    <x v="3"/>
    <x v="4934"/>
    <x v="12"/>
    <x v="10"/>
    <x v="6004"/>
  </r>
  <r>
    <x v="0"/>
    <x v="1"/>
    <x v="0"/>
    <x v="35"/>
    <x v="3"/>
    <x v="43"/>
    <x v="0"/>
    <x v="1"/>
    <x v="14"/>
    <x v="439"/>
    <x v="0"/>
    <x v="2"/>
    <x v="453"/>
  </r>
  <r>
    <x v="1"/>
    <x v="0"/>
    <x v="0"/>
    <x v="20"/>
    <x v="15"/>
    <x v="29"/>
    <x v="3"/>
    <x v="1"/>
    <x v="2"/>
    <x v="2910"/>
    <x v="0"/>
    <x v="0"/>
    <x v="3266"/>
  </r>
  <r>
    <x v="2"/>
    <x v="0"/>
    <x v="0"/>
    <x v="22"/>
    <x v="10"/>
    <x v="155"/>
    <x v="2"/>
    <x v="1"/>
    <x v="8"/>
    <x v="793"/>
    <x v="7"/>
    <x v="3"/>
    <x v="6005"/>
  </r>
  <r>
    <x v="2"/>
    <x v="0"/>
    <x v="0"/>
    <x v="22"/>
    <x v="10"/>
    <x v="155"/>
    <x v="2"/>
    <x v="1"/>
    <x v="13"/>
    <x v="4935"/>
    <x v="1"/>
    <x v="2"/>
    <x v="6006"/>
  </r>
  <r>
    <x v="2"/>
    <x v="0"/>
    <x v="0"/>
    <x v="22"/>
    <x v="10"/>
    <x v="155"/>
    <x v="2"/>
    <x v="0"/>
    <x v="5"/>
    <x v="1803"/>
    <x v="1"/>
    <x v="7"/>
    <x v="1939"/>
  </r>
  <r>
    <x v="2"/>
    <x v="0"/>
    <x v="0"/>
    <x v="22"/>
    <x v="10"/>
    <x v="155"/>
    <x v="2"/>
    <x v="1"/>
    <x v="10"/>
    <x v="4936"/>
    <x v="8"/>
    <x v="2"/>
    <x v="6007"/>
  </r>
  <r>
    <x v="3"/>
    <x v="2"/>
    <x v="0"/>
    <x v="10"/>
    <x v="9"/>
    <x v="74"/>
    <x v="3"/>
    <x v="1"/>
    <x v="8"/>
    <x v="4937"/>
    <x v="1"/>
    <x v="6"/>
    <x v="6008"/>
  </r>
  <r>
    <x v="1"/>
    <x v="1"/>
    <x v="0"/>
    <x v="22"/>
    <x v="10"/>
    <x v="36"/>
    <x v="2"/>
    <x v="1"/>
    <x v="8"/>
    <x v="4938"/>
    <x v="2"/>
    <x v="3"/>
    <x v="6009"/>
  </r>
  <r>
    <x v="2"/>
    <x v="1"/>
    <x v="0"/>
    <x v="61"/>
    <x v="5"/>
    <x v="162"/>
    <x v="2"/>
    <x v="2"/>
    <x v="11"/>
    <x v="3806"/>
    <x v="0"/>
    <x v="2"/>
    <x v="6010"/>
  </r>
  <r>
    <x v="0"/>
    <x v="1"/>
    <x v="0"/>
    <x v="98"/>
    <x v="33"/>
    <x v="121"/>
    <x v="1"/>
    <x v="1"/>
    <x v="10"/>
    <x v="56"/>
    <x v="2"/>
    <x v="0"/>
    <x v="6011"/>
  </r>
  <r>
    <x v="0"/>
    <x v="1"/>
    <x v="0"/>
    <x v="98"/>
    <x v="33"/>
    <x v="121"/>
    <x v="1"/>
    <x v="1"/>
    <x v="10"/>
    <x v="3038"/>
    <x v="0"/>
    <x v="0"/>
    <x v="3427"/>
  </r>
  <r>
    <x v="1"/>
    <x v="0"/>
    <x v="0"/>
    <x v="112"/>
    <x v="5"/>
    <x v="139"/>
    <x v="2"/>
    <x v="2"/>
    <x v="7"/>
    <x v="4939"/>
    <x v="4"/>
    <x v="2"/>
    <x v="6012"/>
  </r>
  <r>
    <x v="1"/>
    <x v="1"/>
    <x v="0"/>
    <x v="209"/>
    <x v="29"/>
    <x v="263"/>
    <x v="3"/>
    <x v="1"/>
    <x v="8"/>
    <x v="4940"/>
    <x v="2"/>
    <x v="0"/>
    <x v="6013"/>
  </r>
  <r>
    <x v="2"/>
    <x v="1"/>
    <x v="0"/>
    <x v="20"/>
    <x v="15"/>
    <x v="45"/>
    <x v="3"/>
    <x v="1"/>
    <x v="12"/>
    <x v="4941"/>
    <x v="1"/>
    <x v="0"/>
    <x v="6014"/>
  </r>
  <r>
    <x v="2"/>
    <x v="1"/>
    <x v="0"/>
    <x v="20"/>
    <x v="15"/>
    <x v="45"/>
    <x v="3"/>
    <x v="2"/>
    <x v="7"/>
    <x v="4942"/>
    <x v="7"/>
    <x v="0"/>
    <x v="6015"/>
  </r>
  <r>
    <x v="2"/>
    <x v="1"/>
    <x v="0"/>
    <x v="20"/>
    <x v="15"/>
    <x v="45"/>
    <x v="3"/>
    <x v="0"/>
    <x v="1"/>
    <x v="415"/>
    <x v="1"/>
    <x v="9"/>
    <x v="428"/>
  </r>
  <r>
    <x v="1"/>
    <x v="0"/>
    <x v="0"/>
    <x v="10"/>
    <x v="9"/>
    <x v="74"/>
    <x v="3"/>
    <x v="1"/>
    <x v="4"/>
    <x v="4943"/>
    <x v="1"/>
    <x v="2"/>
    <x v="6016"/>
  </r>
  <r>
    <x v="0"/>
    <x v="0"/>
    <x v="0"/>
    <x v="201"/>
    <x v="1"/>
    <x v="252"/>
    <x v="1"/>
    <x v="0"/>
    <x v="5"/>
    <x v="582"/>
    <x v="0"/>
    <x v="0"/>
    <x v="6017"/>
  </r>
  <r>
    <x v="1"/>
    <x v="2"/>
    <x v="0"/>
    <x v="47"/>
    <x v="18"/>
    <x v="78"/>
    <x v="0"/>
    <x v="1"/>
    <x v="2"/>
    <x v="4944"/>
    <x v="4"/>
    <x v="2"/>
    <x v="4296"/>
  </r>
  <r>
    <x v="1"/>
    <x v="2"/>
    <x v="0"/>
    <x v="47"/>
    <x v="18"/>
    <x v="78"/>
    <x v="0"/>
    <x v="1"/>
    <x v="4"/>
    <x v="2889"/>
    <x v="4"/>
    <x v="2"/>
    <x v="3241"/>
  </r>
  <r>
    <x v="1"/>
    <x v="2"/>
    <x v="0"/>
    <x v="47"/>
    <x v="18"/>
    <x v="78"/>
    <x v="0"/>
    <x v="1"/>
    <x v="4"/>
    <x v="4945"/>
    <x v="7"/>
    <x v="2"/>
    <x v="6018"/>
  </r>
  <r>
    <x v="1"/>
    <x v="2"/>
    <x v="0"/>
    <x v="47"/>
    <x v="18"/>
    <x v="78"/>
    <x v="0"/>
    <x v="1"/>
    <x v="6"/>
    <x v="1850"/>
    <x v="0"/>
    <x v="2"/>
    <x v="6019"/>
  </r>
  <r>
    <x v="1"/>
    <x v="2"/>
    <x v="0"/>
    <x v="47"/>
    <x v="18"/>
    <x v="78"/>
    <x v="0"/>
    <x v="1"/>
    <x v="8"/>
    <x v="2193"/>
    <x v="0"/>
    <x v="6"/>
    <x v="6020"/>
  </r>
  <r>
    <x v="1"/>
    <x v="0"/>
    <x v="0"/>
    <x v="253"/>
    <x v="3"/>
    <x v="313"/>
    <x v="0"/>
    <x v="1"/>
    <x v="8"/>
    <x v="4946"/>
    <x v="3"/>
    <x v="6"/>
    <x v="6021"/>
  </r>
  <r>
    <x v="1"/>
    <x v="0"/>
    <x v="0"/>
    <x v="253"/>
    <x v="3"/>
    <x v="313"/>
    <x v="0"/>
    <x v="1"/>
    <x v="6"/>
    <x v="1634"/>
    <x v="1"/>
    <x v="2"/>
    <x v="6022"/>
  </r>
  <r>
    <x v="1"/>
    <x v="0"/>
    <x v="0"/>
    <x v="253"/>
    <x v="3"/>
    <x v="313"/>
    <x v="0"/>
    <x v="2"/>
    <x v="7"/>
    <x v="2955"/>
    <x v="0"/>
    <x v="2"/>
    <x v="6023"/>
  </r>
  <r>
    <x v="2"/>
    <x v="0"/>
    <x v="0"/>
    <x v="183"/>
    <x v="39"/>
    <x v="234"/>
    <x v="3"/>
    <x v="1"/>
    <x v="10"/>
    <x v="4947"/>
    <x v="7"/>
    <x v="0"/>
    <x v="6024"/>
  </r>
  <r>
    <x v="2"/>
    <x v="0"/>
    <x v="0"/>
    <x v="183"/>
    <x v="39"/>
    <x v="234"/>
    <x v="3"/>
    <x v="1"/>
    <x v="6"/>
    <x v="3277"/>
    <x v="1"/>
    <x v="0"/>
    <x v="3729"/>
  </r>
  <r>
    <x v="2"/>
    <x v="0"/>
    <x v="0"/>
    <x v="183"/>
    <x v="39"/>
    <x v="234"/>
    <x v="3"/>
    <x v="0"/>
    <x v="3"/>
    <x v="4948"/>
    <x v="1"/>
    <x v="4"/>
    <x v="6025"/>
  </r>
  <r>
    <x v="2"/>
    <x v="0"/>
    <x v="0"/>
    <x v="183"/>
    <x v="39"/>
    <x v="234"/>
    <x v="3"/>
    <x v="0"/>
    <x v="5"/>
    <x v="232"/>
    <x v="5"/>
    <x v="0"/>
    <x v="399"/>
  </r>
  <r>
    <x v="2"/>
    <x v="2"/>
    <x v="0"/>
    <x v="1"/>
    <x v="1"/>
    <x v="13"/>
    <x v="1"/>
    <x v="0"/>
    <x v="0"/>
    <x v="4949"/>
    <x v="0"/>
    <x v="11"/>
    <x v="6026"/>
  </r>
  <r>
    <x v="2"/>
    <x v="2"/>
    <x v="0"/>
    <x v="1"/>
    <x v="1"/>
    <x v="13"/>
    <x v="1"/>
    <x v="2"/>
    <x v="7"/>
    <x v="254"/>
    <x v="0"/>
    <x v="2"/>
    <x v="6027"/>
  </r>
  <r>
    <x v="0"/>
    <x v="2"/>
    <x v="0"/>
    <x v="226"/>
    <x v="33"/>
    <x v="282"/>
    <x v="1"/>
    <x v="1"/>
    <x v="6"/>
    <x v="4950"/>
    <x v="1"/>
    <x v="0"/>
    <x v="6028"/>
  </r>
  <r>
    <x v="0"/>
    <x v="2"/>
    <x v="0"/>
    <x v="226"/>
    <x v="33"/>
    <x v="282"/>
    <x v="1"/>
    <x v="1"/>
    <x v="10"/>
    <x v="1197"/>
    <x v="5"/>
    <x v="0"/>
    <x v="4635"/>
  </r>
  <r>
    <x v="0"/>
    <x v="2"/>
    <x v="0"/>
    <x v="226"/>
    <x v="33"/>
    <x v="282"/>
    <x v="1"/>
    <x v="1"/>
    <x v="8"/>
    <x v="4951"/>
    <x v="1"/>
    <x v="2"/>
    <x v="6029"/>
  </r>
  <r>
    <x v="1"/>
    <x v="0"/>
    <x v="0"/>
    <x v="8"/>
    <x v="1"/>
    <x v="9"/>
    <x v="1"/>
    <x v="1"/>
    <x v="13"/>
    <x v="1559"/>
    <x v="8"/>
    <x v="0"/>
    <x v="6030"/>
  </r>
  <r>
    <x v="0"/>
    <x v="2"/>
    <x v="0"/>
    <x v="395"/>
    <x v="34"/>
    <x v="480"/>
    <x v="3"/>
    <x v="1"/>
    <x v="4"/>
    <x v="4952"/>
    <x v="5"/>
    <x v="0"/>
    <x v="6031"/>
  </r>
  <r>
    <x v="0"/>
    <x v="0"/>
    <x v="0"/>
    <x v="25"/>
    <x v="18"/>
    <x v="279"/>
    <x v="0"/>
    <x v="1"/>
    <x v="4"/>
    <x v="2637"/>
    <x v="6"/>
    <x v="2"/>
    <x v="2936"/>
  </r>
  <r>
    <x v="1"/>
    <x v="2"/>
    <x v="0"/>
    <x v="46"/>
    <x v="13"/>
    <x v="284"/>
    <x v="3"/>
    <x v="1"/>
    <x v="6"/>
    <x v="874"/>
    <x v="1"/>
    <x v="0"/>
    <x v="1028"/>
  </r>
  <r>
    <x v="1"/>
    <x v="2"/>
    <x v="0"/>
    <x v="46"/>
    <x v="13"/>
    <x v="284"/>
    <x v="3"/>
    <x v="2"/>
    <x v="11"/>
    <x v="145"/>
    <x v="1"/>
    <x v="0"/>
    <x v="2806"/>
  </r>
  <r>
    <x v="1"/>
    <x v="1"/>
    <x v="0"/>
    <x v="1"/>
    <x v="1"/>
    <x v="1"/>
    <x v="1"/>
    <x v="0"/>
    <x v="1"/>
    <x v="3047"/>
    <x v="2"/>
    <x v="2"/>
    <x v="6032"/>
  </r>
  <r>
    <x v="1"/>
    <x v="1"/>
    <x v="0"/>
    <x v="410"/>
    <x v="15"/>
    <x v="497"/>
    <x v="3"/>
    <x v="0"/>
    <x v="1"/>
    <x v="4953"/>
    <x v="7"/>
    <x v="9"/>
    <x v="6033"/>
  </r>
  <r>
    <x v="1"/>
    <x v="1"/>
    <x v="0"/>
    <x v="22"/>
    <x v="10"/>
    <x v="26"/>
    <x v="2"/>
    <x v="2"/>
    <x v="7"/>
    <x v="4954"/>
    <x v="4"/>
    <x v="2"/>
    <x v="5509"/>
  </r>
  <r>
    <x v="1"/>
    <x v="1"/>
    <x v="0"/>
    <x v="22"/>
    <x v="10"/>
    <x v="26"/>
    <x v="2"/>
    <x v="1"/>
    <x v="12"/>
    <x v="4373"/>
    <x v="1"/>
    <x v="2"/>
    <x v="5224"/>
  </r>
  <r>
    <x v="1"/>
    <x v="1"/>
    <x v="0"/>
    <x v="70"/>
    <x v="1"/>
    <x v="188"/>
    <x v="1"/>
    <x v="0"/>
    <x v="1"/>
    <x v="2796"/>
    <x v="1"/>
    <x v="2"/>
    <x v="6034"/>
  </r>
  <r>
    <x v="1"/>
    <x v="1"/>
    <x v="0"/>
    <x v="70"/>
    <x v="1"/>
    <x v="188"/>
    <x v="1"/>
    <x v="1"/>
    <x v="6"/>
    <x v="423"/>
    <x v="1"/>
    <x v="0"/>
    <x v="436"/>
  </r>
  <r>
    <x v="1"/>
    <x v="1"/>
    <x v="0"/>
    <x v="70"/>
    <x v="1"/>
    <x v="188"/>
    <x v="1"/>
    <x v="2"/>
    <x v="7"/>
    <x v="2977"/>
    <x v="1"/>
    <x v="2"/>
    <x v="6035"/>
  </r>
  <r>
    <x v="1"/>
    <x v="1"/>
    <x v="0"/>
    <x v="70"/>
    <x v="1"/>
    <x v="188"/>
    <x v="1"/>
    <x v="1"/>
    <x v="8"/>
    <x v="4338"/>
    <x v="1"/>
    <x v="2"/>
    <x v="5172"/>
  </r>
  <r>
    <x v="1"/>
    <x v="0"/>
    <x v="0"/>
    <x v="12"/>
    <x v="5"/>
    <x v="66"/>
    <x v="2"/>
    <x v="2"/>
    <x v="7"/>
    <x v="4336"/>
    <x v="0"/>
    <x v="2"/>
    <x v="6036"/>
  </r>
  <r>
    <x v="1"/>
    <x v="2"/>
    <x v="0"/>
    <x v="487"/>
    <x v="2"/>
    <x v="581"/>
    <x v="0"/>
    <x v="1"/>
    <x v="6"/>
    <x v="1317"/>
    <x v="2"/>
    <x v="2"/>
    <x v="5829"/>
  </r>
  <r>
    <x v="0"/>
    <x v="0"/>
    <x v="0"/>
    <x v="1"/>
    <x v="1"/>
    <x v="62"/>
    <x v="1"/>
    <x v="0"/>
    <x v="3"/>
    <x v="472"/>
    <x v="0"/>
    <x v="2"/>
    <x v="6037"/>
  </r>
  <r>
    <x v="0"/>
    <x v="0"/>
    <x v="0"/>
    <x v="1"/>
    <x v="1"/>
    <x v="62"/>
    <x v="1"/>
    <x v="2"/>
    <x v="7"/>
    <x v="4955"/>
    <x v="0"/>
    <x v="2"/>
    <x v="3235"/>
  </r>
  <r>
    <x v="1"/>
    <x v="1"/>
    <x v="0"/>
    <x v="4"/>
    <x v="4"/>
    <x v="5"/>
    <x v="1"/>
    <x v="0"/>
    <x v="1"/>
    <x v="393"/>
    <x v="4"/>
    <x v="2"/>
    <x v="6038"/>
  </r>
  <r>
    <x v="1"/>
    <x v="1"/>
    <x v="0"/>
    <x v="4"/>
    <x v="4"/>
    <x v="5"/>
    <x v="1"/>
    <x v="1"/>
    <x v="2"/>
    <x v="2336"/>
    <x v="0"/>
    <x v="0"/>
    <x v="3897"/>
  </r>
  <r>
    <x v="1"/>
    <x v="1"/>
    <x v="0"/>
    <x v="4"/>
    <x v="4"/>
    <x v="5"/>
    <x v="1"/>
    <x v="2"/>
    <x v="11"/>
    <x v="457"/>
    <x v="0"/>
    <x v="0"/>
    <x v="471"/>
  </r>
  <r>
    <x v="1"/>
    <x v="0"/>
    <x v="0"/>
    <x v="96"/>
    <x v="23"/>
    <x v="193"/>
    <x v="2"/>
    <x v="1"/>
    <x v="12"/>
    <x v="4931"/>
    <x v="1"/>
    <x v="0"/>
    <x v="5999"/>
  </r>
  <r>
    <x v="1"/>
    <x v="0"/>
    <x v="0"/>
    <x v="96"/>
    <x v="23"/>
    <x v="193"/>
    <x v="2"/>
    <x v="0"/>
    <x v="3"/>
    <x v="4956"/>
    <x v="4"/>
    <x v="0"/>
    <x v="6039"/>
  </r>
  <r>
    <x v="1"/>
    <x v="0"/>
    <x v="0"/>
    <x v="20"/>
    <x v="15"/>
    <x v="23"/>
    <x v="3"/>
    <x v="1"/>
    <x v="9"/>
    <x v="4927"/>
    <x v="0"/>
    <x v="0"/>
    <x v="5996"/>
  </r>
  <r>
    <x v="0"/>
    <x v="0"/>
    <x v="0"/>
    <x v="81"/>
    <x v="17"/>
    <x v="101"/>
    <x v="0"/>
    <x v="1"/>
    <x v="8"/>
    <x v="701"/>
    <x v="1"/>
    <x v="0"/>
    <x v="718"/>
  </r>
  <r>
    <x v="0"/>
    <x v="0"/>
    <x v="0"/>
    <x v="81"/>
    <x v="17"/>
    <x v="101"/>
    <x v="0"/>
    <x v="1"/>
    <x v="10"/>
    <x v="4204"/>
    <x v="10"/>
    <x v="0"/>
    <x v="4978"/>
  </r>
  <r>
    <x v="1"/>
    <x v="0"/>
    <x v="0"/>
    <x v="343"/>
    <x v="5"/>
    <x v="424"/>
    <x v="2"/>
    <x v="0"/>
    <x v="3"/>
    <x v="4957"/>
    <x v="4"/>
    <x v="4"/>
    <x v="6040"/>
  </r>
  <r>
    <x v="1"/>
    <x v="0"/>
    <x v="0"/>
    <x v="81"/>
    <x v="17"/>
    <x v="101"/>
    <x v="0"/>
    <x v="1"/>
    <x v="10"/>
    <x v="894"/>
    <x v="2"/>
    <x v="0"/>
    <x v="931"/>
  </r>
  <r>
    <x v="1"/>
    <x v="0"/>
    <x v="0"/>
    <x v="81"/>
    <x v="17"/>
    <x v="101"/>
    <x v="0"/>
    <x v="2"/>
    <x v="7"/>
    <x v="4958"/>
    <x v="13"/>
    <x v="0"/>
    <x v="6041"/>
  </r>
  <r>
    <x v="1"/>
    <x v="0"/>
    <x v="0"/>
    <x v="12"/>
    <x v="5"/>
    <x v="32"/>
    <x v="2"/>
    <x v="0"/>
    <x v="5"/>
    <x v="2674"/>
    <x v="0"/>
    <x v="7"/>
    <x v="6042"/>
  </r>
  <r>
    <x v="1"/>
    <x v="0"/>
    <x v="0"/>
    <x v="218"/>
    <x v="5"/>
    <x v="273"/>
    <x v="2"/>
    <x v="1"/>
    <x v="4"/>
    <x v="2206"/>
    <x v="1"/>
    <x v="2"/>
    <x v="6043"/>
  </r>
  <r>
    <x v="1"/>
    <x v="0"/>
    <x v="0"/>
    <x v="218"/>
    <x v="5"/>
    <x v="273"/>
    <x v="2"/>
    <x v="1"/>
    <x v="4"/>
    <x v="2485"/>
    <x v="1"/>
    <x v="2"/>
    <x v="902"/>
  </r>
  <r>
    <x v="1"/>
    <x v="0"/>
    <x v="0"/>
    <x v="218"/>
    <x v="5"/>
    <x v="273"/>
    <x v="2"/>
    <x v="1"/>
    <x v="2"/>
    <x v="1310"/>
    <x v="0"/>
    <x v="2"/>
    <x v="1369"/>
  </r>
  <r>
    <x v="1"/>
    <x v="1"/>
    <x v="0"/>
    <x v="22"/>
    <x v="10"/>
    <x v="155"/>
    <x v="2"/>
    <x v="1"/>
    <x v="10"/>
    <x v="578"/>
    <x v="0"/>
    <x v="2"/>
    <x v="51"/>
  </r>
  <r>
    <x v="1"/>
    <x v="1"/>
    <x v="0"/>
    <x v="22"/>
    <x v="10"/>
    <x v="155"/>
    <x v="2"/>
    <x v="1"/>
    <x v="9"/>
    <x v="4959"/>
    <x v="0"/>
    <x v="3"/>
    <x v="6044"/>
  </r>
  <r>
    <x v="1"/>
    <x v="2"/>
    <x v="0"/>
    <x v="1"/>
    <x v="1"/>
    <x v="13"/>
    <x v="1"/>
    <x v="1"/>
    <x v="10"/>
    <x v="739"/>
    <x v="0"/>
    <x v="0"/>
    <x v="5373"/>
  </r>
  <r>
    <x v="1"/>
    <x v="0"/>
    <x v="0"/>
    <x v="413"/>
    <x v="35"/>
    <x v="500"/>
    <x v="0"/>
    <x v="1"/>
    <x v="9"/>
    <x v="4960"/>
    <x v="4"/>
    <x v="0"/>
    <x v="6045"/>
  </r>
  <r>
    <x v="1"/>
    <x v="0"/>
    <x v="0"/>
    <x v="413"/>
    <x v="35"/>
    <x v="500"/>
    <x v="0"/>
    <x v="2"/>
    <x v="11"/>
    <x v="4961"/>
    <x v="4"/>
    <x v="0"/>
    <x v="6046"/>
  </r>
  <r>
    <x v="2"/>
    <x v="1"/>
    <x v="0"/>
    <x v="20"/>
    <x v="15"/>
    <x v="23"/>
    <x v="3"/>
    <x v="1"/>
    <x v="8"/>
    <x v="2171"/>
    <x v="0"/>
    <x v="2"/>
    <x v="2352"/>
  </r>
  <r>
    <x v="2"/>
    <x v="1"/>
    <x v="0"/>
    <x v="20"/>
    <x v="15"/>
    <x v="23"/>
    <x v="3"/>
    <x v="2"/>
    <x v="7"/>
    <x v="4962"/>
    <x v="2"/>
    <x v="0"/>
    <x v="6047"/>
  </r>
  <r>
    <x v="2"/>
    <x v="1"/>
    <x v="0"/>
    <x v="20"/>
    <x v="15"/>
    <x v="23"/>
    <x v="3"/>
    <x v="1"/>
    <x v="9"/>
    <x v="4963"/>
    <x v="1"/>
    <x v="0"/>
    <x v="6048"/>
  </r>
  <r>
    <x v="2"/>
    <x v="1"/>
    <x v="0"/>
    <x v="20"/>
    <x v="15"/>
    <x v="23"/>
    <x v="3"/>
    <x v="1"/>
    <x v="10"/>
    <x v="786"/>
    <x v="4"/>
    <x v="0"/>
    <x v="1327"/>
  </r>
  <r>
    <x v="1"/>
    <x v="0"/>
    <x v="0"/>
    <x v="191"/>
    <x v="24"/>
    <x v="242"/>
    <x v="3"/>
    <x v="1"/>
    <x v="8"/>
    <x v="4964"/>
    <x v="4"/>
    <x v="6"/>
    <x v="6049"/>
  </r>
  <r>
    <x v="1"/>
    <x v="0"/>
    <x v="0"/>
    <x v="4"/>
    <x v="4"/>
    <x v="5"/>
    <x v="1"/>
    <x v="2"/>
    <x v="11"/>
    <x v="1488"/>
    <x v="0"/>
    <x v="0"/>
    <x v="1575"/>
  </r>
  <r>
    <x v="1"/>
    <x v="0"/>
    <x v="0"/>
    <x v="4"/>
    <x v="4"/>
    <x v="5"/>
    <x v="1"/>
    <x v="1"/>
    <x v="4"/>
    <x v="3314"/>
    <x v="0"/>
    <x v="0"/>
    <x v="232"/>
  </r>
  <r>
    <x v="0"/>
    <x v="0"/>
    <x v="0"/>
    <x v="123"/>
    <x v="16"/>
    <x v="154"/>
    <x v="1"/>
    <x v="1"/>
    <x v="4"/>
    <x v="693"/>
    <x v="1"/>
    <x v="2"/>
    <x v="709"/>
  </r>
  <r>
    <x v="0"/>
    <x v="0"/>
    <x v="0"/>
    <x v="123"/>
    <x v="16"/>
    <x v="154"/>
    <x v="1"/>
    <x v="1"/>
    <x v="10"/>
    <x v="281"/>
    <x v="4"/>
    <x v="2"/>
    <x v="6050"/>
  </r>
  <r>
    <x v="0"/>
    <x v="0"/>
    <x v="0"/>
    <x v="123"/>
    <x v="16"/>
    <x v="154"/>
    <x v="1"/>
    <x v="0"/>
    <x v="1"/>
    <x v="4965"/>
    <x v="0"/>
    <x v="2"/>
    <x v="6051"/>
  </r>
  <r>
    <x v="0"/>
    <x v="0"/>
    <x v="0"/>
    <x v="123"/>
    <x v="16"/>
    <x v="154"/>
    <x v="1"/>
    <x v="0"/>
    <x v="0"/>
    <x v="3947"/>
    <x v="5"/>
    <x v="6"/>
    <x v="6052"/>
  </r>
  <r>
    <x v="0"/>
    <x v="2"/>
    <x v="0"/>
    <x v="288"/>
    <x v="7"/>
    <x v="362"/>
    <x v="1"/>
    <x v="1"/>
    <x v="10"/>
    <x v="1668"/>
    <x v="1"/>
    <x v="0"/>
    <x v="1776"/>
  </r>
  <r>
    <x v="1"/>
    <x v="0"/>
    <x v="0"/>
    <x v="1"/>
    <x v="1"/>
    <x v="62"/>
    <x v="1"/>
    <x v="1"/>
    <x v="10"/>
    <x v="4966"/>
    <x v="0"/>
    <x v="0"/>
    <x v="6053"/>
  </r>
  <r>
    <x v="1"/>
    <x v="0"/>
    <x v="0"/>
    <x v="108"/>
    <x v="3"/>
    <x v="222"/>
    <x v="0"/>
    <x v="2"/>
    <x v="11"/>
    <x v="728"/>
    <x v="0"/>
    <x v="2"/>
    <x v="750"/>
  </r>
  <r>
    <x v="1"/>
    <x v="1"/>
    <x v="0"/>
    <x v="80"/>
    <x v="24"/>
    <x v="345"/>
    <x v="3"/>
    <x v="1"/>
    <x v="12"/>
    <x v="667"/>
    <x v="4"/>
    <x v="2"/>
    <x v="682"/>
  </r>
  <r>
    <x v="1"/>
    <x v="2"/>
    <x v="0"/>
    <x v="453"/>
    <x v="1"/>
    <x v="546"/>
    <x v="1"/>
    <x v="1"/>
    <x v="2"/>
    <x v="51"/>
    <x v="0"/>
    <x v="0"/>
    <x v="51"/>
  </r>
  <r>
    <x v="1"/>
    <x v="2"/>
    <x v="0"/>
    <x v="453"/>
    <x v="1"/>
    <x v="546"/>
    <x v="1"/>
    <x v="0"/>
    <x v="1"/>
    <x v="4232"/>
    <x v="4"/>
    <x v="2"/>
    <x v="5020"/>
  </r>
  <r>
    <x v="1"/>
    <x v="2"/>
    <x v="0"/>
    <x v="453"/>
    <x v="1"/>
    <x v="546"/>
    <x v="1"/>
    <x v="1"/>
    <x v="10"/>
    <x v="18"/>
    <x v="0"/>
    <x v="0"/>
    <x v="1588"/>
  </r>
  <r>
    <x v="1"/>
    <x v="2"/>
    <x v="0"/>
    <x v="453"/>
    <x v="1"/>
    <x v="546"/>
    <x v="1"/>
    <x v="1"/>
    <x v="10"/>
    <x v="615"/>
    <x v="0"/>
    <x v="0"/>
    <x v="629"/>
  </r>
  <r>
    <x v="1"/>
    <x v="1"/>
    <x v="0"/>
    <x v="32"/>
    <x v="21"/>
    <x v="40"/>
    <x v="1"/>
    <x v="1"/>
    <x v="10"/>
    <x v="276"/>
    <x v="5"/>
    <x v="2"/>
    <x v="3581"/>
  </r>
  <r>
    <x v="1"/>
    <x v="1"/>
    <x v="0"/>
    <x v="32"/>
    <x v="21"/>
    <x v="40"/>
    <x v="1"/>
    <x v="1"/>
    <x v="9"/>
    <x v="4967"/>
    <x v="7"/>
    <x v="2"/>
    <x v="6054"/>
  </r>
  <r>
    <x v="1"/>
    <x v="0"/>
    <x v="0"/>
    <x v="35"/>
    <x v="3"/>
    <x v="43"/>
    <x v="0"/>
    <x v="1"/>
    <x v="2"/>
    <x v="1310"/>
    <x v="0"/>
    <x v="2"/>
    <x v="1369"/>
  </r>
  <r>
    <x v="0"/>
    <x v="2"/>
    <x v="0"/>
    <x v="34"/>
    <x v="10"/>
    <x v="173"/>
    <x v="2"/>
    <x v="0"/>
    <x v="5"/>
    <x v="4968"/>
    <x v="4"/>
    <x v="7"/>
    <x v="6055"/>
  </r>
  <r>
    <x v="1"/>
    <x v="1"/>
    <x v="0"/>
    <x v="10"/>
    <x v="9"/>
    <x v="11"/>
    <x v="3"/>
    <x v="0"/>
    <x v="3"/>
    <x v="4969"/>
    <x v="0"/>
    <x v="10"/>
    <x v="6056"/>
  </r>
  <r>
    <x v="0"/>
    <x v="0"/>
    <x v="0"/>
    <x v="377"/>
    <x v="22"/>
    <x v="460"/>
    <x v="1"/>
    <x v="1"/>
    <x v="6"/>
    <x v="3832"/>
    <x v="5"/>
    <x v="2"/>
    <x v="5545"/>
  </r>
  <r>
    <x v="0"/>
    <x v="0"/>
    <x v="0"/>
    <x v="377"/>
    <x v="22"/>
    <x v="460"/>
    <x v="1"/>
    <x v="2"/>
    <x v="11"/>
    <x v="3398"/>
    <x v="5"/>
    <x v="2"/>
    <x v="6057"/>
  </r>
  <r>
    <x v="0"/>
    <x v="0"/>
    <x v="0"/>
    <x v="377"/>
    <x v="22"/>
    <x v="460"/>
    <x v="1"/>
    <x v="2"/>
    <x v="11"/>
    <x v="1129"/>
    <x v="8"/>
    <x v="2"/>
    <x v="6058"/>
  </r>
  <r>
    <x v="0"/>
    <x v="0"/>
    <x v="0"/>
    <x v="377"/>
    <x v="22"/>
    <x v="460"/>
    <x v="1"/>
    <x v="1"/>
    <x v="10"/>
    <x v="4970"/>
    <x v="0"/>
    <x v="2"/>
    <x v="6059"/>
  </r>
  <r>
    <x v="0"/>
    <x v="0"/>
    <x v="0"/>
    <x v="377"/>
    <x v="22"/>
    <x v="460"/>
    <x v="1"/>
    <x v="1"/>
    <x v="14"/>
    <x v="4971"/>
    <x v="3"/>
    <x v="2"/>
    <x v="6060"/>
  </r>
  <r>
    <x v="0"/>
    <x v="0"/>
    <x v="0"/>
    <x v="377"/>
    <x v="22"/>
    <x v="460"/>
    <x v="1"/>
    <x v="0"/>
    <x v="5"/>
    <x v="4972"/>
    <x v="1"/>
    <x v="2"/>
    <x v="6061"/>
  </r>
  <r>
    <x v="0"/>
    <x v="0"/>
    <x v="0"/>
    <x v="377"/>
    <x v="22"/>
    <x v="460"/>
    <x v="1"/>
    <x v="0"/>
    <x v="5"/>
    <x v="2423"/>
    <x v="2"/>
    <x v="2"/>
    <x v="2665"/>
  </r>
  <r>
    <x v="0"/>
    <x v="0"/>
    <x v="0"/>
    <x v="377"/>
    <x v="22"/>
    <x v="460"/>
    <x v="1"/>
    <x v="0"/>
    <x v="5"/>
    <x v="2674"/>
    <x v="7"/>
    <x v="2"/>
    <x v="6062"/>
  </r>
  <r>
    <x v="1"/>
    <x v="0"/>
    <x v="0"/>
    <x v="498"/>
    <x v="1"/>
    <x v="593"/>
    <x v="1"/>
    <x v="1"/>
    <x v="10"/>
    <x v="56"/>
    <x v="2"/>
    <x v="0"/>
    <x v="56"/>
  </r>
  <r>
    <x v="1"/>
    <x v="0"/>
    <x v="0"/>
    <x v="115"/>
    <x v="36"/>
    <x v="145"/>
    <x v="0"/>
    <x v="1"/>
    <x v="6"/>
    <x v="4973"/>
    <x v="6"/>
    <x v="0"/>
    <x v="6063"/>
  </r>
  <r>
    <x v="1"/>
    <x v="0"/>
    <x v="0"/>
    <x v="115"/>
    <x v="36"/>
    <x v="145"/>
    <x v="0"/>
    <x v="2"/>
    <x v="11"/>
    <x v="4974"/>
    <x v="0"/>
    <x v="0"/>
    <x v="6064"/>
  </r>
  <r>
    <x v="1"/>
    <x v="0"/>
    <x v="0"/>
    <x v="115"/>
    <x v="36"/>
    <x v="145"/>
    <x v="0"/>
    <x v="0"/>
    <x v="5"/>
    <x v="4975"/>
    <x v="2"/>
    <x v="0"/>
    <x v="6065"/>
  </r>
  <r>
    <x v="1"/>
    <x v="0"/>
    <x v="0"/>
    <x v="115"/>
    <x v="36"/>
    <x v="145"/>
    <x v="0"/>
    <x v="1"/>
    <x v="10"/>
    <x v="1907"/>
    <x v="1"/>
    <x v="0"/>
    <x v="2056"/>
  </r>
  <r>
    <x v="1"/>
    <x v="2"/>
    <x v="0"/>
    <x v="20"/>
    <x v="15"/>
    <x v="164"/>
    <x v="3"/>
    <x v="1"/>
    <x v="8"/>
    <x v="3961"/>
    <x v="1"/>
    <x v="2"/>
    <x v="6066"/>
  </r>
  <r>
    <x v="1"/>
    <x v="2"/>
    <x v="0"/>
    <x v="320"/>
    <x v="48"/>
    <x v="594"/>
    <x v="3"/>
    <x v="1"/>
    <x v="8"/>
    <x v="4976"/>
    <x v="2"/>
    <x v="0"/>
    <x v="6067"/>
  </r>
  <r>
    <x v="1"/>
    <x v="2"/>
    <x v="0"/>
    <x v="320"/>
    <x v="48"/>
    <x v="594"/>
    <x v="3"/>
    <x v="1"/>
    <x v="8"/>
    <x v="869"/>
    <x v="0"/>
    <x v="0"/>
    <x v="905"/>
  </r>
  <r>
    <x v="1"/>
    <x v="2"/>
    <x v="0"/>
    <x v="320"/>
    <x v="48"/>
    <x v="594"/>
    <x v="3"/>
    <x v="1"/>
    <x v="10"/>
    <x v="982"/>
    <x v="8"/>
    <x v="0"/>
    <x v="1270"/>
  </r>
  <r>
    <x v="1"/>
    <x v="0"/>
    <x v="0"/>
    <x v="26"/>
    <x v="18"/>
    <x v="31"/>
    <x v="0"/>
    <x v="1"/>
    <x v="9"/>
    <x v="4977"/>
    <x v="3"/>
    <x v="2"/>
    <x v="6068"/>
  </r>
  <r>
    <x v="1"/>
    <x v="0"/>
    <x v="0"/>
    <x v="26"/>
    <x v="18"/>
    <x v="31"/>
    <x v="0"/>
    <x v="1"/>
    <x v="8"/>
    <x v="4978"/>
    <x v="5"/>
    <x v="6"/>
    <x v="6069"/>
  </r>
  <r>
    <x v="1"/>
    <x v="0"/>
    <x v="0"/>
    <x v="26"/>
    <x v="18"/>
    <x v="31"/>
    <x v="0"/>
    <x v="1"/>
    <x v="13"/>
    <x v="1867"/>
    <x v="2"/>
    <x v="2"/>
    <x v="2853"/>
  </r>
  <r>
    <x v="1"/>
    <x v="0"/>
    <x v="0"/>
    <x v="26"/>
    <x v="18"/>
    <x v="31"/>
    <x v="0"/>
    <x v="2"/>
    <x v="11"/>
    <x v="4979"/>
    <x v="0"/>
    <x v="2"/>
    <x v="1811"/>
  </r>
  <r>
    <x v="1"/>
    <x v="0"/>
    <x v="0"/>
    <x v="26"/>
    <x v="18"/>
    <x v="31"/>
    <x v="0"/>
    <x v="0"/>
    <x v="5"/>
    <x v="236"/>
    <x v="7"/>
    <x v="2"/>
    <x v="232"/>
  </r>
  <r>
    <x v="1"/>
    <x v="0"/>
    <x v="0"/>
    <x v="26"/>
    <x v="18"/>
    <x v="31"/>
    <x v="0"/>
    <x v="1"/>
    <x v="12"/>
    <x v="1787"/>
    <x v="2"/>
    <x v="2"/>
    <x v="6070"/>
  </r>
  <r>
    <x v="1"/>
    <x v="0"/>
    <x v="0"/>
    <x v="26"/>
    <x v="18"/>
    <x v="31"/>
    <x v="0"/>
    <x v="0"/>
    <x v="1"/>
    <x v="4980"/>
    <x v="0"/>
    <x v="2"/>
    <x v="6071"/>
  </r>
  <r>
    <x v="1"/>
    <x v="0"/>
    <x v="0"/>
    <x v="12"/>
    <x v="5"/>
    <x v="66"/>
    <x v="2"/>
    <x v="1"/>
    <x v="10"/>
    <x v="4981"/>
    <x v="0"/>
    <x v="2"/>
    <x v="6072"/>
  </r>
  <r>
    <x v="1"/>
    <x v="2"/>
    <x v="0"/>
    <x v="61"/>
    <x v="5"/>
    <x v="162"/>
    <x v="2"/>
    <x v="1"/>
    <x v="12"/>
    <x v="3743"/>
    <x v="7"/>
    <x v="2"/>
    <x v="6073"/>
  </r>
  <r>
    <x v="1"/>
    <x v="2"/>
    <x v="0"/>
    <x v="61"/>
    <x v="5"/>
    <x v="162"/>
    <x v="2"/>
    <x v="1"/>
    <x v="8"/>
    <x v="532"/>
    <x v="12"/>
    <x v="3"/>
    <x v="6074"/>
  </r>
  <r>
    <x v="2"/>
    <x v="1"/>
    <x v="0"/>
    <x v="8"/>
    <x v="1"/>
    <x v="34"/>
    <x v="1"/>
    <x v="1"/>
    <x v="9"/>
    <x v="4019"/>
    <x v="0"/>
    <x v="0"/>
    <x v="4733"/>
  </r>
  <r>
    <x v="1"/>
    <x v="0"/>
    <x v="0"/>
    <x v="499"/>
    <x v="1"/>
    <x v="595"/>
    <x v="1"/>
    <x v="0"/>
    <x v="3"/>
    <x v="4982"/>
    <x v="1"/>
    <x v="2"/>
    <x v="6075"/>
  </r>
  <r>
    <x v="1"/>
    <x v="0"/>
    <x v="0"/>
    <x v="499"/>
    <x v="1"/>
    <x v="595"/>
    <x v="1"/>
    <x v="1"/>
    <x v="6"/>
    <x v="4983"/>
    <x v="8"/>
    <x v="0"/>
    <x v="6076"/>
  </r>
  <r>
    <x v="1"/>
    <x v="0"/>
    <x v="0"/>
    <x v="499"/>
    <x v="1"/>
    <x v="595"/>
    <x v="1"/>
    <x v="1"/>
    <x v="4"/>
    <x v="4984"/>
    <x v="1"/>
    <x v="0"/>
    <x v="6077"/>
  </r>
  <r>
    <x v="1"/>
    <x v="0"/>
    <x v="0"/>
    <x v="499"/>
    <x v="1"/>
    <x v="595"/>
    <x v="1"/>
    <x v="0"/>
    <x v="0"/>
    <x v="4153"/>
    <x v="0"/>
    <x v="11"/>
    <x v="4908"/>
  </r>
  <r>
    <x v="0"/>
    <x v="0"/>
    <x v="0"/>
    <x v="490"/>
    <x v="10"/>
    <x v="585"/>
    <x v="2"/>
    <x v="0"/>
    <x v="5"/>
    <x v="4985"/>
    <x v="0"/>
    <x v="7"/>
    <x v="6078"/>
  </r>
  <r>
    <x v="2"/>
    <x v="0"/>
    <x v="0"/>
    <x v="138"/>
    <x v="24"/>
    <x v="177"/>
    <x v="3"/>
    <x v="1"/>
    <x v="4"/>
    <x v="4986"/>
    <x v="0"/>
    <x v="2"/>
    <x v="6079"/>
  </r>
  <r>
    <x v="1"/>
    <x v="2"/>
    <x v="0"/>
    <x v="20"/>
    <x v="15"/>
    <x v="23"/>
    <x v="3"/>
    <x v="2"/>
    <x v="15"/>
    <x v="4987"/>
    <x v="2"/>
    <x v="0"/>
    <x v="6080"/>
  </r>
  <r>
    <x v="1"/>
    <x v="2"/>
    <x v="0"/>
    <x v="20"/>
    <x v="15"/>
    <x v="23"/>
    <x v="3"/>
    <x v="2"/>
    <x v="11"/>
    <x v="3803"/>
    <x v="1"/>
    <x v="0"/>
    <x v="4432"/>
  </r>
  <r>
    <x v="1"/>
    <x v="2"/>
    <x v="0"/>
    <x v="10"/>
    <x v="9"/>
    <x v="11"/>
    <x v="3"/>
    <x v="0"/>
    <x v="1"/>
    <x v="4988"/>
    <x v="4"/>
    <x v="4"/>
    <x v="6081"/>
  </r>
  <r>
    <x v="0"/>
    <x v="2"/>
    <x v="0"/>
    <x v="164"/>
    <x v="5"/>
    <x v="210"/>
    <x v="2"/>
    <x v="1"/>
    <x v="6"/>
    <x v="4989"/>
    <x v="7"/>
    <x v="2"/>
    <x v="6082"/>
  </r>
  <r>
    <x v="0"/>
    <x v="2"/>
    <x v="0"/>
    <x v="70"/>
    <x v="1"/>
    <x v="142"/>
    <x v="1"/>
    <x v="1"/>
    <x v="8"/>
    <x v="2489"/>
    <x v="0"/>
    <x v="2"/>
    <x v="6083"/>
  </r>
  <r>
    <x v="1"/>
    <x v="2"/>
    <x v="0"/>
    <x v="416"/>
    <x v="29"/>
    <x v="504"/>
    <x v="3"/>
    <x v="1"/>
    <x v="4"/>
    <x v="4990"/>
    <x v="0"/>
    <x v="0"/>
    <x v="6084"/>
  </r>
  <r>
    <x v="1"/>
    <x v="2"/>
    <x v="0"/>
    <x v="416"/>
    <x v="29"/>
    <x v="504"/>
    <x v="3"/>
    <x v="2"/>
    <x v="11"/>
    <x v="2759"/>
    <x v="0"/>
    <x v="0"/>
    <x v="6085"/>
  </r>
  <r>
    <x v="1"/>
    <x v="0"/>
    <x v="0"/>
    <x v="29"/>
    <x v="39"/>
    <x v="209"/>
    <x v="3"/>
    <x v="1"/>
    <x v="8"/>
    <x v="4991"/>
    <x v="1"/>
    <x v="0"/>
    <x v="6086"/>
  </r>
  <r>
    <x v="1"/>
    <x v="2"/>
    <x v="0"/>
    <x v="389"/>
    <x v="2"/>
    <x v="474"/>
    <x v="0"/>
    <x v="2"/>
    <x v="7"/>
    <x v="3202"/>
    <x v="2"/>
    <x v="2"/>
    <x v="3634"/>
  </r>
  <r>
    <x v="1"/>
    <x v="2"/>
    <x v="0"/>
    <x v="389"/>
    <x v="2"/>
    <x v="474"/>
    <x v="0"/>
    <x v="1"/>
    <x v="8"/>
    <x v="4735"/>
    <x v="1"/>
    <x v="6"/>
    <x v="6087"/>
  </r>
  <r>
    <x v="2"/>
    <x v="0"/>
    <x v="0"/>
    <x v="24"/>
    <x v="17"/>
    <x v="28"/>
    <x v="0"/>
    <x v="1"/>
    <x v="8"/>
    <x v="4545"/>
    <x v="4"/>
    <x v="0"/>
    <x v="6088"/>
  </r>
  <r>
    <x v="2"/>
    <x v="0"/>
    <x v="0"/>
    <x v="24"/>
    <x v="17"/>
    <x v="28"/>
    <x v="0"/>
    <x v="1"/>
    <x v="2"/>
    <x v="819"/>
    <x v="3"/>
    <x v="0"/>
    <x v="853"/>
  </r>
  <r>
    <x v="0"/>
    <x v="1"/>
    <x v="0"/>
    <x v="20"/>
    <x v="15"/>
    <x v="45"/>
    <x v="3"/>
    <x v="2"/>
    <x v="11"/>
    <x v="1179"/>
    <x v="1"/>
    <x v="0"/>
    <x v="2047"/>
  </r>
  <r>
    <x v="0"/>
    <x v="1"/>
    <x v="0"/>
    <x v="20"/>
    <x v="15"/>
    <x v="45"/>
    <x v="3"/>
    <x v="2"/>
    <x v="7"/>
    <x v="4992"/>
    <x v="7"/>
    <x v="0"/>
    <x v="6089"/>
  </r>
  <r>
    <x v="0"/>
    <x v="1"/>
    <x v="0"/>
    <x v="20"/>
    <x v="15"/>
    <x v="45"/>
    <x v="3"/>
    <x v="0"/>
    <x v="5"/>
    <x v="4187"/>
    <x v="1"/>
    <x v="0"/>
    <x v="6090"/>
  </r>
  <r>
    <x v="2"/>
    <x v="2"/>
    <x v="0"/>
    <x v="61"/>
    <x v="5"/>
    <x v="162"/>
    <x v="2"/>
    <x v="0"/>
    <x v="3"/>
    <x v="4993"/>
    <x v="5"/>
    <x v="4"/>
    <x v="6091"/>
  </r>
  <r>
    <x v="0"/>
    <x v="1"/>
    <x v="0"/>
    <x v="20"/>
    <x v="15"/>
    <x v="23"/>
    <x v="3"/>
    <x v="1"/>
    <x v="6"/>
    <x v="423"/>
    <x v="1"/>
    <x v="0"/>
    <x v="6092"/>
  </r>
  <r>
    <x v="1"/>
    <x v="1"/>
    <x v="0"/>
    <x v="32"/>
    <x v="21"/>
    <x v="40"/>
    <x v="1"/>
    <x v="0"/>
    <x v="1"/>
    <x v="2145"/>
    <x v="1"/>
    <x v="2"/>
    <x v="2321"/>
  </r>
  <r>
    <x v="1"/>
    <x v="1"/>
    <x v="0"/>
    <x v="32"/>
    <x v="21"/>
    <x v="40"/>
    <x v="1"/>
    <x v="1"/>
    <x v="10"/>
    <x v="151"/>
    <x v="2"/>
    <x v="2"/>
    <x v="6093"/>
  </r>
  <r>
    <x v="1"/>
    <x v="1"/>
    <x v="0"/>
    <x v="71"/>
    <x v="1"/>
    <x v="90"/>
    <x v="1"/>
    <x v="1"/>
    <x v="12"/>
    <x v="368"/>
    <x v="0"/>
    <x v="0"/>
    <x v="5824"/>
  </r>
  <r>
    <x v="1"/>
    <x v="1"/>
    <x v="0"/>
    <x v="71"/>
    <x v="1"/>
    <x v="90"/>
    <x v="1"/>
    <x v="2"/>
    <x v="7"/>
    <x v="973"/>
    <x v="1"/>
    <x v="2"/>
    <x v="3237"/>
  </r>
  <r>
    <x v="1"/>
    <x v="1"/>
    <x v="0"/>
    <x v="71"/>
    <x v="1"/>
    <x v="90"/>
    <x v="1"/>
    <x v="1"/>
    <x v="10"/>
    <x v="18"/>
    <x v="0"/>
    <x v="0"/>
    <x v="1588"/>
  </r>
  <r>
    <x v="1"/>
    <x v="1"/>
    <x v="0"/>
    <x v="71"/>
    <x v="1"/>
    <x v="90"/>
    <x v="1"/>
    <x v="1"/>
    <x v="8"/>
    <x v="3961"/>
    <x v="1"/>
    <x v="2"/>
    <x v="4659"/>
  </r>
  <r>
    <x v="1"/>
    <x v="1"/>
    <x v="0"/>
    <x v="71"/>
    <x v="1"/>
    <x v="90"/>
    <x v="1"/>
    <x v="1"/>
    <x v="9"/>
    <x v="4994"/>
    <x v="6"/>
    <x v="0"/>
    <x v="6094"/>
  </r>
  <r>
    <x v="1"/>
    <x v="1"/>
    <x v="0"/>
    <x v="71"/>
    <x v="1"/>
    <x v="90"/>
    <x v="1"/>
    <x v="1"/>
    <x v="4"/>
    <x v="857"/>
    <x v="1"/>
    <x v="0"/>
    <x v="891"/>
  </r>
  <r>
    <x v="1"/>
    <x v="1"/>
    <x v="0"/>
    <x v="71"/>
    <x v="1"/>
    <x v="90"/>
    <x v="1"/>
    <x v="1"/>
    <x v="8"/>
    <x v="4995"/>
    <x v="8"/>
    <x v="2"/>
    <x v="6095"/>
  </r>
  <r>
    <x v="2"/>
    <x v="1"/>
    <x v="0"/>
    <x v="70"/>
    <x v="1"/>
    <x v="88"/>
    <x v="1"/>
    <x v="0"/>
    <x v="1"/>
    <x v="125"/>
    <x v="0"/>
    <x v="2"/>
    <x v="127"/>
  </r>
  <r>
    <x v="2"/>
    <x v="1"/>
    <x v="0"/>
    <x v="70"/>
    <x v="1"/>
    <x v="88"/>
    <x v="1"/>
    <x v="1"/>
    <x v="4"/>
    <x v="4996"/>
    <x v="12"/>
    <x v="0"/>
    <x v="6096"/>
  </r>
  <r>
    <x v="1"/>
    <x v="0"/>
    <x v="0"/>
    <x v="61"/>
    <x v="5"/>
    <x v="176"/>
    <x v="2"/>
    <x v="1"/>
    <x v="8"/>
    <x v="4997"/>
    <x v="6"/>
    <x v="3"/>
    <x v="6097"/>
  </r>
  <r>
    <x v="1"/>
    <x v="0"/>
    <x v="0"/>
    <x v="61"/>
    <x v="5"/>
    <x v="176"/>
    <x v="2"/>
    <x v="1"/>
    <x v="14"/>
    <x v="4998"/>
    <x v="3"/>
    <x v="2"/>
    <x v="6098"/>
  </r>
  <r>
    <x v="1"/>
    <x v="0"/>
    <x v="0"/>
    <x v="61"/>
    <x v="5"/>
    <x v="176"/>
    <x v="2"/>
    <x v="1"/>
    <x v="6"/>
    <x v="3993"/>
    <x v="0"/>
    <x v="2"/>
    <x v="6099"/>
  </r>
  <r>
    <x v="1"/>
    <x v="0"/>
    <x v="0"/>
    <x v="61"/>
    <x v="5"/>
    <x v="176"/>
    <x v="2"/>
    <x v="1"/>
    <x v="8"/>
    <x v="4999"/>
    <x v="2"/>
    <x v="3"/>
    <x v="6100"/>
  </r>
  <r>
    <x v="1"/>
    <x v="0"/>
    <x v="0"/>
    <x v="61"/>
    <x v="5"/>
    <x v="176"/>
    <x v="2"/>
    <x v="1"/>
    <x v="8"/>
    <x v="754"/>
    <x v="1"/>
    <x v="3"/>
    <x v="6101"/>
  </r>
  <r>
    <x v="1"/>
    <x v="0"/>
    <x v="0"/>
    <x v="236"/>
    <x v="5"/>
    <x v="293"/>
    <x v="2"/>
    <x v="1"/>
    <x v="13"/>
    <x v="605"/>
    <x v="2"/>
    <x v="2"/>
    <x v="6102"/>
  </r>
  <r>
    <x v="1"/>
    <x v="0"/>
    <x v="0"/>
    <x v="236"/>
    <x v="5"/>
    <x v="293"/>
    <x v="2"/>
    <x v="0"/>
    <x v="1"/>
    <x v="5000"/>
    <x v="5"/>
    <x v="4"/>
    <x v="232"/>
  </r>
  <r>
    <x v="1"/>
    <x v="0"/>
    <x v="0"/>
    <x v="236"/>
    <x v="5"/>
    <x v="293"/>
    <x v="2"/>
    <x v="0"/>
    <x v="5"/>
    <x v="3020"/>
    <x v="5"/>
    <x v="7"/>
    <x v="6103"/>
  </r>
  <r>
    <x v="1"/>
    <x v="0"/>
    <x v="0"/>
    <x v="236"/>
    <x v="5"/>
    <x v="293"/>
    <x v="2"/>
    <x v="1"/>
    <x v="4"/>
    <x v="5001"/>
    <x v="1"/>
    <x v="2"/>
    <x v="6104"/>
  </r>
  <r>
    <x v="1"/>
    <x v="0"/>
    <x v="0"/>
    <x v="20"/>
    <x v="15"/>
    <x v="45"/>
    <x v="3"/>
    <x v="1"/>
    <x v="8"/>
    <x v="4290"/>
    <x v="0"/>
    <x v="2"/>
    <x v="6105"/>
  </r>
  <r>
    <x v="1"/>
    <x v="0"/>
    <x v="0"/>
    <x v="20"/>
    <x v="15"/>
    <x v="45"/>
    <x v="3"/>
    <x v="2"/>
    <x v="7"/>
    <x v="5002"/>
    <x v="4"/>
    <x v="0"/>
    <x v="6106"/>
  </r>
  <r>
    <x v="1"/>
    <x v="1"/>
    <x v="0"/>
    <x v="359"/>
    <x v="31"/>
    <x v="441"/>
    <x v="3"/>
    <x v="1"/>
    <x v="4"/>
    <x v="5003"/>
    <x v="4"/>
    <x v="0"/>
    <x v="6107"/>
  </r>
  <r>
    <x v="1"/>
    <x v="1"/>
    <x v="0"/>
    <x v="359"/>
    <x v="31"/>
    <x v="441"/>
    <x v="3"/>
    <x v="1"/>
    <x v="8"/>
    <x v="869"/>
    <x v="0"/>
    <x v="0"/>
    <x v="905"/>
  </r>
  <r>
    <x v="1"/>
    <x v="1"/>
    <x v="0"/>
    <x v="455"/>
    <x v="1"/>
    <x v="548"/>
    <x v="1"/>
    <x v="0"/>
    <x v="1"/>
    <x v="4828"/>
    <x v="4"/>
    <x v="2"/>
    <x v="5863"/>
  </r>
  <r>
    <x v="1"/>
    <x v="1"/>
    <x v="0"/>
    <x v="455"/>
    <x v="1"/>
    <x v="548"/>
    <x v="1"/>
    <x v="1"/>
    <x v="13"/>
    <x v="81"/>
    <x v="2"/>
    <x v="0"/>
    <x v="6108"/>
  </r>
  <r>
    <x v="1"/>
    <x v="1"/>
    <x v="0"/>
    <x v="455"/>
    <x v="1"/>
    <x v="548"/>
    <x v="1"/>
    <x v="1"/>
    <x v="9"/>
    <x v="2347"/>
    <x v="4"/>
    <x v="0"/>
    <x v="6109"/>
  </r>
  <r>
    <x v="1"/>
    <x v="1"/>
    <x v="0"/>
    <x v="455"/>
    <x v="1"/>
    <x v="548"/>
    <x v="1"/>
    <x v="0"/>
    <x v="5"/>
    <x v="5004"/>
    <x v="2"/>
    <x v="0"/>
    <x v="2144"/>
  </r>
  <r>
    <x v="1"/>
    <x v="1"/>
    <x v="0"/>
    <x v="455"/>
    <x v="1"/>
    <x v="548"/>
    <x v="1"/>
    <x v="0"/>
    <x v="3"/>
    <x v="5005"/>
    <x v="1"/>
    <x v="2"/>
    <x v="6110"/>
  </r>
  <r>
    <x v="1"/>
    <x v="1"/>
    <x v="0"/>
    <x v="455"/>
    <x v="1"/>
    <x v="548"/>
    <x v="1"/>
    <x v="2"/>
    <x v="7"/>
    <x v="462"/>
    <x v="7"/>
    <x v="2"/>
    <x v="3088"/>
  </r>
  <r>
    <x v="0"/>
    <x v="1"/>
    <x v="0"/>
    <x v="388"/>
    <x v="2"/>
    <x v="473"/>
    <x v="0"/>
    <x v="1"/>
    <x v="4"/>
    <x v="5006"/>
    <x v="2"/>
    <x v="2"/>
    <x v="6111"/>
  </r>
  <r>
    <x v="0"/>
    <x v="1"/>
    <x v="0"/>
    <x v="388"/>
    <x v="2"/>
    <x v="473"/>
    <x v="0"/>
    <x v="1"/>
    <x v="8"/>
    <x v="3163"/>
    <x v="8"/>
    <x v="6"/>
    <x v="6112"/>
  </r>
  <r>
    <x v="0"/>
    <x v="1"/>
    <x v="0"/>
    <x v="388"/>
    <x v="2"/>
    <x v="473"/>
    <x v="0"/>
    <x v="1"/>
    <x v="9"/>
    <x v="5007"/>
    <x v="4"/>
    <x v="2"/>
    <x v="6113"/>
  </r>
  <r>
    <x v="0"/>
    <x v="1"/>
    <x v="0"/>
    <x v="388"/>
    <x v="2"/>
    <x v="473"/>
    <x v="0"/>
    <x v="1"/>
    <x v="10"/>
    <x v="557"/>
    <x v="4"/>
    <x v="2"/>
    <x v="570"/>
  </r>
  <r>
    <x v="0"/>
    <x v="1"/>
    <x v="0"/>
    <x v="388"/>
    <x v="2"/>
    <x v="473"/>
    <x v="0"/>
    <x v="1"/>
    <x v="10"/>
    <x v="753"/>
    <x v="8"/>
    <x v="2"/>
    <x v="780"/>
  </r>
  <r>
    <x v="1"/>
    <x v="1"/>
    <x v="0"/>
    <x v="1"/>
    <x v="1"/>
    <x v="13"/>
    <x v="1"/>
    <x v="1"/>
    <x v="10"/>
    <x v="1707"/>
    <x v="4"/>
    <x v="0"/>
    <x v="6114"/>
  </r>
  <r>
    <x v="2"/>
    <x v="1"/>
    <x v="0"/>
    <x v="60"/>
    <x v="22"/>
    <x v="76"/>
    <x v="1"/>
    <x v="0"/>
    <x v="0"/>
    <x v="4953"/>
    <x v="1"/>
    <x v="6"/>
    <x v="6115"/>
  </r>
  <r>
    <x v="2"/>
    <x v="1"/>
    <x v="0"/>
    <x v="60"/>
    <x v="22"/>
    <x v="76"/>
    <x v="1"/>
    <x v="2"/>
    <x v="7"/>
    <x v="312"/>
    <x v="7"/>
    <x v="2"/>
    <x v="6116"/>
  </r>
  <r>
    <x v="2"/>
    <x v="1"/>
    <x v="0"/>
    <x v="60"/>
    <x v="22"/>
    <x v="76"/>
    <x v="1"/>
    <x v="0"/>
    <x v="1"/>
    <x v="3115"/>
    <x v="7"/>
    <x v="2"/>
    <x v="6117"/>
  </r>
  <r>
    <x v="1"/>
    <x v="1"/>
    <x v="0"/>
    <x v="10"/>
    <x v="9"/>
    <x v="63"/>
    <x v="3"/>
    <x v="2"/>
    <x v="7"/>
    <x v="5008"/>
    <x v="4"/>
    <x v="10"/>
    <x v="6118"/>
  </r>
  <r>
    <x v="1"/>
    <x v="1"/>
    <x v="0"/>
    <x v="10"/>
    <x v="9"/>
    <x v="63"/>
    <x v="3"/>
    <x v="2"/>
    <x v="11"/>
    <x v="5009"/>
    <x v="1"/>
    <x v="2"/>
    <x v="6119"/>
  </r>
  <r>
    <x v="1"/>
    <x v="1"/>
    <x v="0"/>
    <x v="10"/>
    <x v="9"/>
    <x v="63"/>
    <x v="3"/>
    <x v="1"/>
    <x v="10"/>
    <x v="559"/>
    <x v="0"/>
    <x v="2"/>
    <x v="572"/>
  </r>
  <r>
    <x v="1"/>
    <x v="1"/>
    <x v="0"/>
    <x v="10"/>
    <x v="9"/>
    <x v="63"/>
    <x v="3"/>
    <x v="1"/>
    <x v="8"/>
    <x v="625"/>
    <x v="0"/>
    <x v="6"/>
    <x v="6120"/>
  </r>
  <r>
    <x v="1"/>
    <x v="1"/>
    <x v="0"/>
    <x v="10"/>
    <x v="9"/>
    <x v="63"/>
    <x v="3"/>
    <x v="0"/>
    <x v="5"/>
    <x v="1796"/>
    <x v="1"/>
    <x v="2"/>
    <x v="232"/>
  </r>
  <r>
    <x v="1"/>
    <x v="1"/>
    <x v="0"/>
    <x v="10"/>
    <x v="9"/>
    <x v="63"/>
    <x v="3"/>
    <x v="1"/>
    <x v="8"/>
    <x v="5010"/>
    <x v="1"/>
    <x v="6"/>
    <x v="6121"/>
  </r>
  <r>
    <x v="1"/>
    <x v="1"/>
    <x v="0"/>
    <x v="10"/>
    <x v="9"/>
    <x v="63"/>
    <x v="3"/>
    <x v="1"/>
    <x v="10"/>
    <x v="1495"/>
    <x v="1"/>
    <x v="2"/>
    <x v="1583"/>
  </r>
  <r>
    <x v="1"/>
    <x v="0"/>
    <x v="0"/>
    <x v="25"/>
    <x v="35"/>
    <x v="129"/>
    <x v="0"/>
    <x v="2"/>
    <x v="7"/>
    <x v="5011"/>
    <x v="1"/>
    <x v="0"/>
    <x v="6122"/>
  </r>
  <r>
    <x v="1"/>
    <x v="0"/>
    <x v="0"/>
    <x v="25"/>
    <x v="35"/>
    <x v="129"/>
    <x v="0"/>
    <x v="2"/>
    <x v="7"/>
    <x v="4175"/>
    <x v="1"/>
    <x v="0"/>
    <x v="4942"/>
  </r>
  <r>
    <x v="1"/>
    <x v="2"/>
    <x v="0"/>
    <x v="1"/>
    <x v="1"/>
    <x v="62"/>
    <x v="1"/>
    <x v="1"/>
    <x v="8"/>
    <x v="1670"/>
    <x v="7"/>
    <x v="2"/>
    <x v="6123"/>
  </r>
  <r>
    <x v="1"/>
    <x v="0"/>
    <x v="0"/>
    <x v="12"/>
    <x v="5"/>
    <x v="14"/>
    <x v="2"/>
    <x v="1"/>
    <x v="10"/>
    <x v="2789"/>
    <x v="0"/>
    <x v="2"/>
    <x v="3119"/>
  </r>
  <r>
    <x v="2"/>
    <x v="0"/>
    <x v="0"/>
    <x v="500"/>
    <x v="30"/>
    <x v="596"/>
    <x v="3"/>
    <x v="1"/>
    <x v="9"/>
    <x v="1058"/>
    <x v="4"/>
    <x v="0"/>
    <x v="1101"/>
  </r>
  <r>
    <x v="2"/>
    <x v="0"/>
    <x v="0"/>
    <x v="500"/>
    <x v="30"/>
    <x v="596"/>
    <x v="3"/>
    <x v="0"/>
    <x v="5"/>
    <x v="2518"/>
    <x v="2"/>
    <x v="0"/>
    <x v="6124"/>
  </r>
  <r>
    <x v="0"/>
    <x v="1"/>
    <x v="0"/>
    <x v="22"/>
    <x v="10"/>
    <x v="36"/>
    <x v="2"/>
    <x v="1"/>
    <x v="13"/>
    <x v="1138"/>
    <x v="2"/>
    <x v="2"/>
    <x v="1183"/>
  </r>
  <r>
    <x v="0"/>
    <x v="1"/>
    <x v="0"/>
    <x v="22"/>
    <x v="10"/>
    <x v="36"/>
    <x v="2"/>
    <x v="1"/>
    <x v="6"/>
    <x v="956"/>
    <x v="1"/>
    <x v="2"/>
    <x v="3385"/>
  </r>
  <r>
    <x v="2"/>
    <x v="0"/>
    <x v="0"/>
    <x v="4"/>
    <x v="4"/>
    <x v="60"/>
    <x v="1"/>
    <x v="1"/>
    <x v="8"/>
    <x v="1350"/>
    <x v="2"/>
    <x v="2"/>
    <x v="5359"/>
  </r>
  <r>
    <x v="0"/>
    <x v="0"/>
    <x v="0"/>
    <x v="85"/>
    <x v="15"/>
    <x v="254"/>
    <x v="3"/>
    <x v="2"/>
    <x v="7"/>
    <x v="4910"/>
    <x v="2"/>
    <x v="0"/>
    <x v="5976"/>
  </r>
  <r>
    <x v="1"/>
    <x v="2"/>
    <x v="0"/>
    <x v="501"/>
    <x v="6"/>
    <x v="597"/>
    <x v="2"/>
    <x v="1"/>
    <x v="2"/>
    <x v="5012"/>
    <x v="4"/>
    <x v="0"/>
    <x v="2711"/>
  </r>
  <r>
    <x v="1"/>
    <x v="2"/>
    <x v="0"/>
    <x v="501"/>
    <x v="6"/>
    <x v="597"/>
    <x v="2"/>
    <x v="1"/>
    <x v="2"/>
    <x v="3101"/>
    <x v="1"/>
    <x v="0"/>
    <x v="3509"/>
  </r>
  <r>
    <x v="1"/>
    <x v="2"/>
    <x v="0"/>
    <x v="501"/>
    <x v="6"/>
    <x v="597"/>
    <x v="2"/>
    <x v="1"/>
    <x v="4"/>
    <x v="2684"/>
    <x v="7"/>
    <x v="0"/>
    <x v="2991"/>
  </r>
  <r>
    <x v="1"/>
    <x v="2"/>
    <x v="0"/>
    <x v="501"/>
    <x v="6"/>
    <x v="597"/>
    <x v="2"/>
    <x v="2"/>
    <x v="11"/>
    <x v="5013"/>
    <x v="0"/>
    <x v="0"/>
    <x v="6125"/>
  </r>
  <r>
    <x v="2"/>
    <x v="0"/>
    <x v="0"/>
    <x v="172"/>
    <x v="2"/>
    <x v="219"/>
    <x v="0"/>
    <x v="1"/>
    <x v="8"/>
    <x v="5014"/>
    <x v="4"/>
    <x v="6"/>
    <x v="6126"/>
  </r>
  <r>
    <x v="2"/>
    <x v="0"/>
    <x v="0"/>
    <x v="172"/>
    <x v="2"/>
    <x v="219"/>
    <x v="0"/>
    <x v="2"/>
    <x v="11"/>
    <x v="4792"/>
    <x v="0"/>
    <x v="2"/>
    <x v="6127"/>
  </r>
  <r>
    <x v="0"/>
    <x v="0"/>
    <x v="0"/>
    <x v="34"/>
    <x v="22"/>
    <x v="42"/>
    <x v="1"/>
    <x v="1"/>
    <x v="8"/>
    <x v="319"/>
    <x v="1"/>
    <x v="6"/>
    <x v="328"/>
  </r>
  <r>
    <x v="0"/>
    <x v="0"/>
    <x v="0"/>
    <x v="34"/>
    <x v="22"/>
    <x v="42"/>
    <x v="1"/>
    <x v="0"/>
    <x v="0"/>
    <x v="3388"/>
    <x v="5"/>
    <x v="6"/>
    <x v="6128"/>
  </r>
  <r>
    <x v="0"/>
    <x v="0"/>
    <x v="0"/>
    <x v="34"/>
    <x v="22"/>
    <x v="42"/>
    <x v="1"/>
    <x v="1"/>
    <x v="8"/>
    <x v="5015"/>
    <x v="5"/>
    <x v="6"/>
    <x v="6129"/>
  </r>
  <r>
    <x v="2"/>
    <x v="2"/>
    <x v="0"/>
    <x v="70"/>
    <x v="1"/>
    <x v="88"/>
    <x v="1"/>
    <x v="2"/>
    <x v="11"/>
    <x v="5016"/>
    <x v="2"/>
    <x v="0"/>
    <x v="6130"/>
  </r>
  <r>
    <x v="2"/>
    <x v="2"/>
    <x v="0"/>
    <x v="70"/>
    <x v="1"/>
    <x v="88"/>
    <x v="1"/>
    <x v="0"/>
    <x v="3"/>
    <x v="5017"/>
    <x v="13"/>
    <x v="2"/>
    <x v="6131"/>
  </r>
  <r>
    <x v="2"/>
    <x v="1"/>
    <x v="0"/>
    <x v="4"/>
    <x v="4"/>
    <x v="59"/>
    <x v="1"/>
    <x v="0"/>
    <x v="5"/>
    <x v="5018"/>
    <x v="3"/>
    <x v="0"/>
    <x v="6132"/>
  </r>
  <r>
    <x v="2"/>
    <x v="1"/>
    <x v="0"/>
    <x v="4"/>
    <x v="4"/>
    <x v="59"/>
    <x v="1"/>
    <x v="1"/>
    <x v="9"/>
    <x v="5019"/>
    <x v="4"/>
    <x v="0"/>
    <x v="6133"/>
  </r>
  <r>
    <x v="1"/>
    <x v="0"/>
    <x v="0"/>
    <x v="362"/>
    <x v="23"/>
    <x v="444"/>
    <x v="2"/>
    <x v="2"/>
    <x v="7"/>
    <x v="1259"/>
    <x v="4"/>
    <x v="0"/>
    <x v="6134"/>
  </r>
  <r>
    <x v="2"/>
    <x v="0"/>
    <x v="0"/>
    <x v="1"/>
    <x v="1"/>
    <x v="3"/>
    <x v="1"/>
    <x v="2"/>
    <x v="11"/>
    <x v="5020"/>
    <x v="5"/>
    <x v="0"/>
    <x v="6135"/>
  </r>
  <r>
    <x v="2"/>
    <x v="0"/>
    <x v="0"/>
    <x v="1"/>
    <x v="1"/>
    <x v="3"/>
    <x v="1"/>
    <x v="1"/>
    <x v="14"/>
    <x v="4564"/>
    <x v="3"/>
    <x v="0"/>
    <x v="6136"/>
  </r>
  <r>
    <x v="2"/>
    <x v="0"/>
    <x v="0"/>
    <x v="90"/>
    <x v="31"/>
    <x v="111"/>
    <x v="3"/>
    <x v="2"/>
    <x v="7"/>
    <x v="5021"/>
    <x v="0"/>
    <x v="0"/>
    <x v="6137"/>
  </r>
  <r>
    <x v="2"/>
    <x v="0"/>
    <x v="0"/>
    <x v="90"/>
    <x v="31"/>
    <x v="111"/>
    <x v="3"/>
    <x v="0"/>
    <x v="5"/>
    <x v="2732"/>
    <x v="1"/>
    <x v="0"/>
    <x v="6138"/>
  </r>
  <r>
    <x v="2"/>
    <x v="0"/>
    <x v="0"/>
    <x v="90"/>
    <x v="31"/>
    <x v="111"/>
    <x v="3"/>
    <x v="0"/>
    <x v="5"/>
    <x v="759"/>
    <x v="0"/>
    <x v="0"/>
    <x v="3343"/>
  </r>
  <r>
    <x v="1"/>
    <x v="0"/>
    <x v="0"/>
    <x v="126"/>
    <x v="4"/>
    <x v="159"/>
    <x v="1"/>
    <x v="1"/>
    <x v="13"/>
    <x v="5022"/>
    <x v="13"/>
    <x v="0"/>
    <x v="6139"/>
  </r>
  <r>
    <x v="1"/>
    <x v="0"/>
    <x v="0"/>
    <x v="268"/>
    <x v="26"/>
    <x v="335"/>
    <x v="2"/>
    <x v="1"/>
    <x v="4"/>
    <x v="5023"/>
    <x v="4"/>
    <x v="0"/>
    <x v="6140"/>
  </r>
  <r>
    <x v="1"/>
    <x v="0"/>
    <x v="0"/>
    <x v="268"/>
    <x v="26"/>
    <x v="335"/>
    <x v="2"/>
    <x v="1"/>
    <x v="10"/>
    <x v="1907"/>
    <x v="1"/>
    <x v="0"/>
    <x v="2056"/>
  </r>
  <r>
    <x v="1"/>
    <x v="0"/>
    <x v="0"/>
    <x v="268"/>
    <x v="26"/>
    <x v="335"/>
    <x v="2"/>
    <x v="0"/>
    <x v="1"/>
    <x v="5024"/>
    <x v="2"/>
    <x v="0"/>
    <x v="6141"/>
  </r>
  <r>
    <x v="0"/>
    <x v="1"/>
    <x v="0"/>
    <x v="10"/>
    <x v="9"/>
    <x v="63"/>
    <x v="3"/>
    <x v="1"/>
    <x v="10"/>
    <x v="5025"/>
    <x v="5"/>
    <x v="2"/>
    <x v="6142"/>
  </r>
  <r>
    <x v="2"/>
    <x v="0"/>
    <x v="0"/>
    <x v="34"/>
    <x v="22"/>
    <x v="42"/>
    <x v="1"/>
    <x v="2"/>
    <x v="7"/>
    <x v="5026"/>
    <x v="3"/>
    <x v="2"/>
    <x v="6143"/>
  </r>
  <r>
    <x v="3"/>
    <x v="0"/>
    <x v="0"/>
    <x v="20"/>
    <x v="15"/>
    <x v="29"/>
    <x v="3"/>
    <x v="1"/>
    <x v="8"/>
    <x v="5027"/>
    <x v="2"/>
    <x v="2"/>
    <x v="6144"/>
  </r>
  <r>
    <x v="3"/>
    <x v="0"/>
    <x v="0"/>
    <x v="20"/>
    <x v="15"/>
    <x v="29"/>
    <x v="3"/>
    <x v="2"/>
    <x v="11"/>
    <x v="5028"/>
    <x v="8"/>
    <x v="0"/>
    <x v="3389"/>
  </r>
  <r>
    <x v="3"/>
    <x v="0"/>
    <x v="0"/>
    <x v="20"/>
    <x v="15"/>
    <x v="29"/>
    <x v="3"/>
    <x v="1"/>
    <x v="13"/>
    <x v="5029"/>
    <x v="7"/>
    <x v="0"/>
    <x v="6145"/>
  </r>
  <r>
    <x v="3"/>
    <x v="0"/>
    <x v="0"/>
    <x v="20"/>
    <x v="15"/>
    <x v="29"/>
    <x v="3"/>
    <x v="0"/>
    <x v="5"/>
    <x v="605"/>
    <x v="1"/>
    <x v="0"/>
    <x v="618"/>
  </r>
  <r>
    <x v="2"/>
    <x v="2"/>
    <x v="0"/>
    <x v="152"/>
    <x v="24"/>
    <x v="402"/>
    <x v="3"/>
    <x v="0"/>
    <x v="5"/>
    <x v="1256"/>
    <x v="5"/>
    <x v="2"/>
    <x v="6146"/>
  </r>
  <r>
    <x v="2"/>
    <x v="2"/>
    <x v="0"/>
    <x v="152"/>
    <x v="24"/>
    <x v="402"/>
    <x v="3"/>
    <x v="1"/>
    <x v="6"/>
    <x v="2723"/>
    <x v="6"/>
    <x v="2"/>
    <x v="973"/>
  </r>
  <r>
    <x v="0"/>
    <x v="1"/>
    <x v="0"/>
    <x v="494"/>
    <x v="1"/>
    <x v="589"/>
    <x v="1"/>
    <x v="2"/>
    <x v="7"/>
    <x v="4837"/>
    <x v="7"/>
    <x v="2"/>
    <x v="5872"/>
  </r>
  <r>
    <x v="2"/>
    <x v="0"/>
    <x v="0"/>
    <x v="285"/>
    <x v="25"/>
    <x v="357"/>
    <x v="2"/>
    <x v="1"/>
    <x v="9"/>
    <x v="4412"/>
    <x v="12"/>
    <x v="0"/>
    <x v="6147"/>
  </r>
  <r>
    <x v="2"/>
    <x v="0"/>
    <x v="0"/>
    <x v="285"/>
    <x v="25"/>
    <x v="357"/>
    <x v="2"/>
    <x v="1"/>
    <x v="10"/>
    <x v="2660"/>
    <x v="0"/>
    <x v="0"/>
    <x v="3887"/>
  </r>
  <r>
    <x v="1"/>
    <x v="1"/>
    <x v="0"/>
    <x v="61"/>
    <x v="5"/>
    <x v="162"/>
    <x v="2"/>
    <x v="1"/>
    <x v="9"/>
    <x v="3688"/>
    <x v="1"/>
    <x v="3"/>
    <x v="6148"/>
  </r>
  <r>
    <x v="1"/>
    <x v="1"/>
    <x v="0"/>
    <x v="61"/>
    <x v="5"/>
    <x v="162"/>
    <x v="2"/>
    <x v="1"/>
    <x v="12"/>
    <x v="1177"/>
    <x v="2"/>
    <x v="2"/>
    <x v="6149"/>
  </r>
  <r>
    <x v="1"/>
    <x v="1"/>
    <x v="0"/>
    <x v="61"/>
    <x v="5"/>
    <x v="162"/>
    <x v="2"/>
    <x v="0"/>
    <x v="1"/>
    <x v="2782"/>
    <x v="2"/>
    <x v="4"/>
    <x v="3111"/>
  </r>
  <r>
    <x v="1"/>
    <x v="1"/>
    <x v="0"/>
    <x v="61"/>
    <x v="5"/>
    <x v="162"/>
    <x v="2"/>
    <x v="1"/>
    <x v="8"/>
    <x v="5030"/>
    <x v="7"/>
    <x v="3"/>
    <x v="6150"/>
  </r>
  <r>
    <x v="0"/>
    <x v="1"/>
    <x v="0"/>
    <x v="20"/>
    <x v="15"/>
    <x v="45"/>
    <x v="3"/>
    <x v="0"/>
    <x v="5"/>
    <x v="5031"/>
    <x v="0"/>
    <x v="0"/>
    <x v="6151"/>
  </r>
  <r>
    <x v="0"/>
    <x v="1"/>
    <x v="0"/>
    <x v="20"/>
    <x v="15"/>
    <x v="45"/>
    <x v="3"/>
    <x v="1"/>
    <x v="4"/>
    <x v="5032"/>
    <x v="7"/>
    <x v="0"/>
    <x v="6152"/>
  </r>
  <r>
    <x v="0"/>
    <x v="1"/>
    <x v="0"/>
    <x v="20"/>
    <x v="15"/>
    <x v="45"/>
    <x v="3"/>
    <x v="2"/>
    <x v="11"/>
    <x v="86"/>
    <x v="7"/>
    <x v="0"/>
    <x v="86"/>
  </r>
  <r>
    <x v="0"/>
    <x v="1"/>
    <x v="0"/>
    <x v="20"/>
    <x v="15"/>
    <x v="45"/>
    <x v="3"/>
    <x v="1"/>
    <x v="4"/>
    <x v="3404"/>
    <x v="4"/>
    <x v="0"/>
    <x v="4923"/>
  </r>
  <r>
    <x v="1"/>
    <x v="0"/>
    <x v="0"/>
    <x v="52"/>
    <x v="5"/>
    <x v="65"/>
    <x v="2"/>
    <x v="2"/>
    <x v="11"/>
    <x v="5033"/>
    <x v="5"/>
    <x v="2"/>
    <x v="6153"/>
  </r>
  <r>
    <x v="1"/>
    <x v="0"/>
    <x v="0"/>
    <x v="112"/>
    <x v="5"/>
    <x v="139"/>
    <x v="2"/>
    <x v="0"/>
    <x v="5"/>
    <x v="5034"/>
    <x v="1"/>
    <x v="7"/>
    <x v="6154"/>
  </r>
  <r>
    <x v="1"/>
    <x v="0"/>
    <x v="0"/>
    <x v="112"/>
    <x v="5"/>
    <x v="139"/>
    <x v="2"/>
    <x v="1"/>
    <x v="10"/>
    <x v="233"/>
    <x v="2"/>
    <x v="2"/>
    <x v="1430"/>
  </r>
  <r>
    <x v="2"/>
    <x v="0"/>
    <x v="0"/>
    <x v="12"/>
    <x v="5"/>
    <x v="16"/>
    <x v="2"/>
    <x v="1"/>
    <x v="10"/>
    <x v="1097"/>
    <x v="1"/>
    <x v="2"/>
    <x v="3008"/>
  </r>
  <r>
    <x v="2"/>
    <x v="0"/>
    <x v="0"/>
    <x v="12"/>
    <x v="5"/>
    <x v="16"/>
    <x v="2"/>
    <x v="1"/>
    <x v="8"/>
    <x v="5035"/>
    <x v="0"/>
    <x v="3"/>
    <x v="4051"/>
  </r>
  <r>
    <x v="2"/>
    <x v="0"/>
    <x v="0"/>
    <x v="12"/>
    <x v="5"/>
    <x v="16"/>
    <x v="2"/>
    <x v="0"/>
    <x v="5"/>
    <x v="5036"/>
    <x v="6"/>
    <x v="7"/>
    <x v="6155"/>
  </r>
  <r>
    <x v="2"/>
    <x v="0"/>
    <x v="0"/>
    <x v="12"/>
    <x v="5"/>
    <x v="16"/>
    <x v="2"/>
    <x v="1"/>
    <x v="2"/>
    <x v="871"/>
    <x v="0"/>
    <x v="2"/>
    <x v="907"/>
  </r>
  <r>
    <x v="2"/>
    <x v="0"/>
    <x v="0"/>
    <x v="104"/>
    <x v="31"/>
    <x v="128"/>
    <x v="3"/>
    <x v="1"/>
    <x v="8"/>
    <x v="1015"/>
    <x v="5"/>
    <x v="0"/>
    <x v="6156"/>
  </r>
  <r>
    <x v="1"/>
    <x v="1"/>
    <x v="0"/>
    <x v="38"/>
    <x v="32"/>
    <x v="112"/>
    <x v="0"/>
    <x v="1"/>
    <x v="9"/>
    <x v="5037"/>
    <x v="1"/>
    <x v="0"/>
    <x v="6157"/>
  </r>
  <r>
    <x v="0"/>
    <x v="0"/>
    <x v="0"/>
    <x v="1"/>
    <x v="1"/>
    <x v="3"/>
    <x v="1"/>
    <x v="0"/>
    <x v="0"/>
    <x v="2621"/>
    <x v="1"/>
    <x v="11"/>
    <x v="2312"/>
  </r>
  <r>
    <x v="0"/>
    <x v="1"/>
    <x v="0"/>
    <x v="4"/>
    <x v="4"/>
    <x v="60"/>
    <x v="1"/>
    <x v="0"/>
    <x v="1"/>
    <x v="337"/>
    <x v="5"/>
    <x v="2"/>
    <x v="6158"/>
  </r>
  <r>
    <x v="0"/>
    <x v="1"/>
    <x v="0"/>
    <x v="4"/>
    <x v="4"/>
    <x v="60"/>
    <x v="1"/>
    <x v="1"/>
    <x v="4"/>
    <x v="714"/>
    <x v="5"/>
    <x v="0"/>
    <x v="736"/>
  </r>
  <r>
    <x v="0"/>
    <x v="1"/>
    <x v="0"/>
    <x v="4"/>
    <x v="4"/>
    <x v="60"/>
    <x v="1"/>
    <x v="2"/>
    <x v="11"/>
    <x v="5038"/>
    <x v="0"/>
    <x v="0"/>
    <x v="6159"/>
  </r>
  <r>
    <x v="1"/>
    <x v="2"/>
    <x v="0"/>
    <x v="471"/>
    <x v="31"/>
    <x v="564"/>
    <x v="3"/>
    <x v="2"/>
    <x v="11"/>
    <x v="430"/>
    <x v="4"/>
    <x v="0"/>
    <x v="443"/>
  </r>
  <r>
    <x v="1"/>
    <x v="2"/>
    <x v="0"/>
    <x v="471"/>
    <x v="31"/>
    <x v="564"/>
    <x v="3"/>
    <x v="0"/>
    <x v="5"/>
    <x v="2979"/>
    <x v="7"/>
    <x v="0"/>
    <x v="6160"/>
  </r>
  <r>
    <x v="0"/>
    <x v="0"/>
    <x v="0"/>
    <x v="288"/>
    <x v="7"/>
    <x v="362"/>
    <x v="1"/>
    <x v="1"/>
    <x v="8"/>
    <x v="5039"/>
    <x v="6"/>
    <x v="2"/>
    <x v="6161"/>
  </r>
  <r>
    <x v="1"/>
    <x v="0"/>
    <x v="0"/>
    <x v="20"/>
    <x v="15"/>
    <x v="45"/>
    <x v="3"/>
    <x v="1"/>
    <x v="9"/>
    <x v="5040"/>
    <x v="2"/>
    <x v="0"/>
    <x v="6162"/>
  </r>
  <r>
    <x v="0"/>
    <x v="0"/>
    <x v="0"/>
    <x v="191"/>
    <x v="24"/>
    <x v="242"/>
    <x v="3"/>
    <x v="1"/>
    <x v="8"/>
    <x v="3520"/>
    <x v="1"/>
    <x v="6"/>
    <x v="4051"/>
  </r>
  <r>
    <x v="0"/>
    <x v="0"/>
    <x v="0"/>
    <x v="40"/>
    <x v="3"/>
    <x v="124"/>
    <x v="0"/>
    <x v="1"/>
    <x v="10"/>
    <x v="3834"/>
    <x v="1"/>
    <x v="2"/>
    <x v="6163"/>
  </r>
  <r>
    <x v="1"/>
    <x v="1"/>
    <x v="0"/>
    <x v="20"/>
    <x v="15"/>
    <x v="45"/>
    <x v="3"/>
    <x v="1"/>
    <x v="9"/>
    <x v="3706"/>
    <x v="3"/>
    <x v="0"/>
    <x v="4299"/>
  </r>
  <r>
    <x v="1"/>
    <x v="1"/>
    <x v="0"/>
    <x v="10"/>
    <x v="9"/>
    <x v="11"/>
    <x v="3"/>
    <x v="1"/>
    <x v="8"/>
    <x v="3537"/>
    <x v="2"/>
    <x v="6"/>
    <x v="4076"/>
  </r>
  <r>
    <x v="1"/>
    <x v="1"/>
    <x v="0"/>
    <x v="10"/>
    <x v="9"/>
    <x v="11"/>
    <x v="3"/>
    <x v="0"/>
    <x v="5"/>
    <x v="4399"/>
    <x v="7"/>
    <x v="2"/>
    <x v="6164"/>
  </r>
  <r>
    <x v="1"/>
    <x v="1"/>
    <x v="0"/>
    <x v="10"/>
    <x v="9"/>
    <x v="11"/>
    <x v="3"/>
    <x v="1"/>
    <x v="9"/>
    <x v="3021"/>
    <x v="5"/>
    <x v="2"/>
    <x v="6165"/>
  </r>
  <r>
    <x v="0"/>
    <x v="1"/>
    <x v="0"/>
    <x v="20"/>
    <x v="15"/>
    <x v="29"/>
    <x v="3"/>
    <x v="1"/>
    <x v="6"/>
    <x v="1444"/>
    <x v="1"/>
    <x v="0"/>
    <x v="2926"/>
  </r>
  <r>
    <x v="1"/>
    <x v="1"/>
    <x v="0"/>
    <x v="10"/>
    <x v="9"/>
    <x v="63"/>
    <x v="3"/>
    <x v="1"/>
    <x v="8"/>
    <x v="5041"/>
    <x v="7"/>
    <x v="6"/>
    <x v="6166"/>
  </r>
  <r>
    <x v="1"/>
    <x v="0"/>
    <x v="0"/>
    <x v="1"/>
    <x v="1"/>
    <x v="13"/>
    <x v="1"/>
    <x v="1"/>
    <x v="4"/>
    <x v="5042"/>
    <x v="2"/>
    <x v="0"/>
    <x v="6167"/>
  </r>
  <r>
    <x v="1"/>
    <x v="0"/>
    <x v="0"/>
    <x v="1"/>
    <x v="1"/>
    <x v="13"/>
    <x v="1"/>
    <x v="0"/>
    <x v="0"/>
    <x v="1473"/>
    <x v="0"/>
    <x v="11"/>
    <x v="6168"/>
  </r>
  <r>
    <x v="1"/>
    <x v="0"/>
    <x v="0"/>
    <x v="1"/>
    <x v="1"/>
    <x v="13"/>
    <x v="1"/>
    <x v="1"/>
    <x v="4"/>
    <x v="5043"/>
    <x v="6"/>
    <x v="0"/>
    <x v="433"/>
  </r>
  <r>
    <x v="1"/>
    <x v="0"/>
    <x v="0"/>
    <x v="1"/>
    <x v="1"/>
    <x v="13"/>
    <x v="1"/>
    <x v="1"/>
    <x v="8"/>
    <x v="5044"/>
    <x v="2"/>
    <x v="2"/>
    <x v="6169"/>
  </r>
  <r>
    <x v="1"/>
    <x v="0"/>
    <x v="0"/>
    <x v="1"/>
    <x v="1"/>
    <x v="13"/>
    <x v="1"/>
    <x v="2"/>
    <x v="7"/>
    <x v="746"/>
    <x v="1"/>
    <x v="2"/>
    <x v="2697"/>
  </r>
  <r>
    <x v="1"/>
    <x v="0"/>
    <x v="0"/>
    <x v="1"/>
    <x v="1"/>
    <x v="13"/>
    <x v="1"/>
    <x v="0"/>
    <x v="5"/>
    <x v="1337"/>
    <x v="0"/>
    <x v="0"/>
    <x v="6170"/>
  </r>
  <r>
    <x v="1"/>
    <x v="1"/>
    <x v="0"/>
    <x v="85"/>
    <x v="15"/>
    <x v="254"/>
    <x v="3"/>
    <x v="1"/>
    <x v="10"/>
    <x v="3618"/>
    <x v="2"/>
    <x v="0"/>
    <x v="4175"/>
  </r>
  <r>
    <x v="1"/>
    <x v="1"/>
    <x v="0"/>
    <x v="85"/>
    <x v="15"/>
    <x v="254"/>
    <x v="3"/>
    <x v="1"/>
    <x v="8"/>
    <x v="667"/>
    <x v="0"/>
    <x v="2"/>
    <x v="682"/>
  </r>
  <r>
    <x v="2"/>
    <x v="0"/>
    <x v="0"/>
    <x v="30"/>
    <x v="15"/>
    <x v="144"/>
    <x v="3"/>
    <x v="2"/>
    <x v="7"/>
    <x v="1259"/>
    <x v="4"/>
    <x v="0"/>
    <x v="2564"/>
  </r>
  <r>
    <x v="2"/>
    <x v="0"/>
    <x v="0"/>
    <x v="30"/>
    <x v="15"/>
    <x v="144"/>
    <x v="3"/>
    <x v="2"/>
    <x v="7"/>
    <x v="1880"/>
    <x v="1"/>
    <x v="0"/>
    <x v="6171"/>
  </r>
  <r>
    <x v="2"/>
    <x v="0"/>
    <x v="0"/>
    <x v="30"/>
    <x v="15"/>
    <x v="144"/>
    <x v="3"/>
    <x v="1"/>
    <x v="10"/>
    <x v="91"/>
    <x v="0"/>
    <x v="0"/>
    <x v="91"/>
  </r>
  <r>
    <x v="2"/>
    <x v="0"/>
    <x v="0"/>
    <x v="30"/>
    <x v="15"/>
    <x v="144"/>
    <x v="3"/>
    <x v="1"/>
    <x v="4"/>
    <x v="5045"/>
    <x v="1"/>
    <x v="0"/>
    <x v="6172"/>
  </r>
  <r>
    <x v="2"/>
    <x v="0"/>
    <x v="0"/>
    <x v="30"/>
    <x v="15"/>
    <x v="144"/>
    <x v="3"/>
    <x v="1"/>
    <x v="8"/>
    <x v="4604"/>
    <x v="0"/>
    <x v="2"/>
    <x v="5560"/>
  </r>
  <r>
    <x v="1"/>
    <x v="1"/>
    <x v="0"/>
    <x v="8"/>
    <x v="1"/>
    <x v="9"/>
    <x v="1"/>
    <x v="2"/>
    <x v="11"/>
    <x v="758"/>
    <x v="1"/>
    <x v="0"/>
    <x v="6173"/>
  </r>
  <r>
    <x v="1"/>
    <x v="1"/>
    <x v="0"/>
    <x v="8"/>
    <x v="1"/>
    <x v="9"/>
    <x v="1"/>
    <x v="0"/>
    <x v="5"/>
    <x v="1970"/>
    <x v="5"/>
    <x v="0"/>
    <x v="6174"/>
  </r>
  <r>
    <x v="1"/>
    <x v="0"/>
    <x v="0"/>
    <x v="114"/>
    <x v="5"/>
    <x v="143"/>
    <x v="2"/>
    <x v="1"/>
    <x v="4"/>
    <x v="5046"/>
    <x v="2"/>
    <x v="2"/>
    <x v="6175"/>
  </r>
  <r>
    <x v="1"/>
    <x v="0"/>
    <x v="0"/>
    <x v="114"/>
    <x v="5"/>
    <x v="143"/>
    <x v="2"/>
    <x v="0"/>
    <x v="5"/>
    <x v="5047"/>
    <x v="2"/>
    <x v="7"/>
    <x v="6176"/>
  </r>
  <r>
    <x v="1"/>
    <x v="0"/>
    <x v="0"/>
    <x v="114"/>
    <x v="5"/>
    <x v="143"/>
    <x v="2"/>
    <x v="0"/>
    <x v="1"/>
    <x v="5048"/>
    <x v="4"/>
    <x v="4"/>
    <x v="2110"/>
  </r>
  <r>
    <x v="1"/>
    <x v="0"/>
    <x v="0"/>
    <x v="114"/>
    <x v="5"/>
    <x v="143"/>
    <x v="2"/>
    <x v="1"/>
    <x v="6"/>
    <x v="5049"/>
    <x v="4"/>
    <x v="2"/>
    <x v="6177"/>
  </r>
  <r>
    <x v="1"/>
    <x v="0"/>
    <x v="0"/>
    <x v="114"/>
    <x v="5"/>
    <x v="143"/>
    <x v="2"/>
    <x v="1"/>
    <x v="8"/>
    <x v="5050"/>
    <x v="2"/>
    <x v="3"/>
    <x v="6178"/>
  </r>
  <r>
    <x v="1"/>
    <x v="0"/>
    <x v="0"/>
    <x v="114"/>
    <x v="5"/>
    <x v="143"/>
    <x v="2"/>
    <x v="1"/>
    <x v="8"/>
    <x v="5051"/>
    <x v="9"/>
    <x v="3"/>
    <x v="6179"/>
  </r>
  <r>
    <x v="1"/>
    <x v="0"/>
    <x v="0"/>
    <x v="114"/>
    <x v="5"/>
    <x v="143"/>
    <x v="2"/>
    <x v="1"/>
    <x v="9"/>
    <x v="5052"/>
    <x v="0"/>
    <x v="3"/>
    <x v="6180"/>
  </r>
  <r>
    <x v="1"/>
    <x v="1"/>
    <x v="0"/>
    <x v="502"/>
    <x v="32"/>
    <x v="598"/>
    <x v="0"/>
    <x v="0"/>
    <x v="5"/>
    <x v="1846"/>
    <x v="1"/>
    <x v="0"/>
    <x v="6181"/>
  </r>
  <r>
    <x v="1"/>
    <x v="1"/>
    <x v="0"/>
    <x v="502"/>
    <x v="32"/>
    <x v="598"/>
    <x v="0"/>
    <x v="1"/>
    <x v="8"/>
    <x v="5053"/>
    <x v="7"/>
    <x v="0"/>
    <x v="6182"/>
  </r>
  <r>
    <x v="1"/>
    <x v="1"/>
    <x v="0"/>
    <x v="502"/>
    <x v="32"/>
    <x v="598"/>
    <x v="0"/>
    <x v="2"/>
    <x v="11"/>
    <x v="5054"/>
    <x v="1"/>
    <x v="0"/>
    <x v="6183"/>
  </r>
  <r>
    <x v="1"/>
    <x v="2"/>
    <x v="0"/>
    <x v="20"/>
    <x v="15"/>
    <x v="29"/>
    <x v="3"/>
    <x v="1"/>
    <x v="8"/>
    <x v="5055"/>
    <x v="8"/>
    <x v="2"/>
    <x v="6184"/>
  </r>
  <r>
    <x v="1"/>
    <x v="1"/>
    <x v="0"/>
    <x v="24"/>
    <x v="21"/>
    <x v="329"/>
    <x v="1"/>
    <x v="1"/>
    <x v="2"/>
    <x v="5056"/>
    <x v="5"/>
    <x v="2"/>
    <x v="6185"/>
  </r>
  <r>
    <x v="1"/>
    <x v="1"/>
    <x v="0"/>
    <x v="24"/>
    <x v="21"/>
    <x v="329"/>
    <x v="1"/>
    <x v="1"/>
    <x v="10"/>
    <x v="572"/>
    <x v="1"/>
    <x v="2"/>
    <x v="585"/>
  </r>
  <r>
    <x v="1"/>
    <x v="1"/>
    <x v="0"/>
    <x v="24"/>
    <x v="21"/>
    <x v="329"/>
    <x v="1"/>
    <x v="1"/>
    <x v="9"/>
    <x v="5057"/>
    <x v="2"/>
    <x v="2"/>
    <x v="6186"/>
  </r>
  <r>
    <x v="1"/>
    <x v="1"/>
    <x v="0"/>
    <x v="24"/>
    <x v="21"/>
    <x v="329"/>
    <x v="1"/>
    <x v="1"/>
    <x v="8"/>
    <x v="4297"/>
    <x v="3"/>
    <x v="6"/>
    <x v="5121"/>
  </r>
  <r>
    <x v="1"/>
    <x v="1"/>
    <x v="0"/>
    <x v="24"/>
    <x v="21"/>
    <x v="329"/>
    <x v="1"/>
    <x v="1"/>
    <x v="4"/>
    <x v="5058"/>
    <x v="12"/>
    <x v="2"/>
    <x v="6187"/>
  </r>
  <r>
    <x v="1"/>
    <x v="2"/>
    <x v="0"/>
    <x v="81"/>
    <x v="17"/>
    <x v="101"/>
    <x v="0"/>
    <x v="0"/>
    <x v="5"/>
    <x v="5059"/>
    <x v="2"/>
    <x v="0"/>
    <x v="6188"/>
  </r>
  <r>
    <x v="1"/>
    <x v="0"/>
    <x v="0"/>
    <x v="40"/>
    <x v="3"/>
    <x v="124"/>
    <x v="0"/>
    <x v="1"/>
    <x v="9"/>
    <x v="5060"/>
    <x v="1"/>
    <x v="2"/>
    <x v="6189"/>
  </r>
  <r>
    <x v="0"/>
    <x v="1"/>
    <x v="0"/>
    <x v="420"/>
    <x v="16"/>
    <x v="510"/>
    <x v="1"/>
    <x v="1"/>
    <x v="6"/>
    <x v="5061"/>
    <x v="4"/>
    <x v="2"/>
    <x v="6190"/>
  </r>
  <r>
    <x v="1"/>
    <x v="0"/>
    <x v="0"/>
    <x v="272"/>
    <x v="1"/>
    <x v="341"/>
    <x v="1"/>
    <x v="1"/>
    <x v="8"/>
    <x v="3009"/>
    <x v="0"/>
    <x v="2"/>
    <x v="6191"/>
  </r>
  <r>
    <x v="2"/>
    <x v="1"/>
    <x v="0"/>
    <x v="248"/>
    <x v="39"/>
    <x v="307"/>
    <x v="3"/>
    <x v="1"/>
    <x v="9"/>
    <x v="5062"/>
    <x v="6"/>
    <x v="0"/>
    <x v="6192"/>
  </r>
  <r>
    <x v="1"/>
    <x v="2"/>
    <x v="0"/>
    <x v="4"/>
    <x v="4"/>
    <x v="5"/>
    <x v="1"/>
    <x v="1"/>
    <x v="4"/>
    <x v="5063"/>
    <x v="3"/>
    <x v="0"/>
    <x v="6193"/>
  </r>
  <r>
    <x v="1"/>
    <x v="0"/>
    <x v="0"/>
    <x v="8"/>
    <x v="1"/>
    <x v="94"/>
    <x v="1"/>
    <x v="1"/>
    <x v="2"/>
    <x v="1755"/>
    <x v="0"/>
    <x v="0"/>
    <x v="2136"/>
  </r>
  <r>
    <x v="0"/>
    <x v="2"/>
    <x v="0"/>
    <x v="20"/>
    <x v="15"/>
    <x v="45"/>
    <x v="3"/>
    <x v="1"/>
    <x v="6"/>
    <x v="2198"/>
    <x v="2"/>
    <x v="0"/>
    <x v="6194"/>
  </r>
  <r>
    <x v="0"/>
    <x v="0"/>
    <x v="0"/>
    <x v="4"/>
    <x v="4"/>
    <x v="60"/>
    <x v="1"/>
    <x v="0"/>
    <x v="5"/>
    <x v="1680"/>
    <x v="1"/>
    <x v="0"/>
    <x v="1790"/>
  </r>
  <r>
    <x v="0"/>
    <x v="0"/>
    <x v="0"/>
    <x v="4"/>
    <x v="4"/>
    <x v="60"/>
    <x v="1"/>
    <x v="1"/>
    <x v="10"/>
    <x v="2183"/>
    <x v="4"/>
    <x v="0"/>
    <x v="6195"/>
  </r>
  <r>
    <x v="0"/>
    <x v="0"/>
    <x v="0"/>
    <x v="4"/>
    <x v="4"/>
    <x v="60"/>
    <x v="1"/>
    <x v="1"/>
    <x v="10"/>
    <x v="91"/>
    <x v="0"/>
    <x v="0"/>
    <x v="91"/>
  </r>
  <r>
    <x v="0"/>
    <x v="0"/>
    <x v="0"/>
    <x v="4"/>
    <x v="4"/>
    <x v="60"/>
    <x v="1"/>
    <x v="2"/>
    <x v="11"/>
    <x v="5064"/>
    <x v="2"/>
    <x v="0"/>
    <x v="6196"/>
  </r>
  <r>
    <x v="1"/>
    <x v="0"/>
    <x v="0"/>
    <x v="305"/>
    <x v="27"/>
    <x v="382"/>
    <x v="1"/>
    <x v="1"/>
    <x v="4"/>
    <x v="2871"/>
    <x v="2"/>
    <x v="0"/>
    <x v="3216"/>
  </r>
  <r>
    <x v="1"/>
    <x v="0"/>
    <x v="0"/>
    <x v="305"/>
    <x v="27"/>
    <x v="382"/>
    <x v="1"/>
    <x v="1"/>
    <x v="10"/>
    <x v="726"/>
    <x v="7"/>
    <x v="0"/>
    <x v="748"/>
  </r>
  <r>
    <x v="2"/>
    <x v="2"/>
    <x v="0"/>
    <x v="1"/>
    <x v="1"/>
    <x v="62"/>
    <x v="1"/>
    <x v="2"/>
    <x v="11"/>
    <x v="3858"/>
    <x v="1"/>
    <x v="0"/>
    <x v="4517"/>
  </r>
  <r>
    <x v="2"/>
    <x v="2"/>
    <x v="0"/>
    <x v="1"/>
    <x v="1"/>
    <x v="62"/>
    <x v="1"/>
    <x v="2"/>
    <x v="15"/>
    <x v="5065"/>
    <x v="1"/>
    <x v="2"/>
    <x v="6197"/>
  </r>
  <r>
    <x v="1"/>
    <x v="0"/>
    <x v="0"/>
    <x v="1"/>
    <x v="1"/>
    <x v="62"/>
    <x v="1"/>
    <x v="1"/>
    <x v="2"/>
    <x v="338"/>
    <x v="0"/>
    <x v="0"/>
    <x v="349"/>
  </r>
  <r>
    <x v="1"/>
    <x v="0"/>
    <x v="0"/>
    <x v="1"/>
    <x v="1"/>
    <x v="62"/>
    <x v="1"/>
    <x v="2"/>
    <x v="15"/>
    <x v="5066"/>
    <x v="3"/>
    <x v="2"/>
    <x v="6198"/>
  </r>
  <r>
    <x v="1"/>
    <x v="0"/>
    <x v="0"/>
    <x v="1"/>
    <x v="1"/>
    <x v="62"/>
    <x v="1"/>
    <x v="1"/>
    <x v="4"/>
    <x v="349"/>
    <x v="3"/>
    <x v="0"/>
    <x v="360"/>
  </r>
  <r>
    <x v="1"/>
    <x v="0"/>
    <x v="0"/>
    <x v="1"/>
    <x v="1"/>
    <x v="62"/>
    <x v="1"/>
    <x v="2"/>
    <x v="7"/>
    <x v="5067"/>
    <x v="5"/>
    <x v="2"/>
    <x v="6199"/>
  </r>
  <r>
    <x v="2"/>
    <x v="2"/>
    <x v="0"/>
    <x v="12"/>
    <x v="5"/>
    <x v="16"/>
    <x v="2"/>
    <x v="0"/>
    <x v="0"/>
    <x v="5068"/>
    <x v="7"/>
    <x v="8"/>
    <x v="6200"/>
  </r>
  <r>
    <x v="2"/>
    <x v="2"/>
    <x v="0"/>
    <x v="12"/>
    <x v="5"/>
    <x v="16"/>
    <x v="2"/>
    <x v="1"/>
    <x v="6"/>
    <x v="5069"/>
    <x v="5"/>
    <x v="2"/>
    <x v="6201"/>
  </r>
  <r>
    <x v="2"/>
    <x v="2"/>
    <x v="0"/>
    <x v="12"/>
    <x v="5"/>
    <x v="16"/>
    <x v="2"/>
    <x v="2"/>
    <x v="7"/>
    <x v="1417"/>
    <x v="4"/>
    <x v="2"/>
    <x v="1493"/>
  </r>
  <r>
    <x v="1"/>
    <x v="0"/>
    <x v="0"/>
    <x v="10"/>
    <x v="9"/>
    <x v="11"/>
    <x v="3"/>
    <x v="0"/>
    <x v="1"/>
    <x v="5070"/>
    <x v="4"/>
    <x v="4"/>
    <x v="6202"/>
  </r>
  <r>
    <x v="1"/>
    <x v="0"/>
    <x v="0"/>
    <x v="22"/>
    <x v="10"/>
    <x v="36"/>
    <x v="2"/>
    <x v="1"/>
    <x v="12"/>
    <x v="5071"/>
    <x v="5"/>
    <x v="2"/>
    <x v="4103"/>
  </r>
  <r>
    <x v="1"/>
    <x v="0"/>
    <x v="0"/>
    <x v="22"/>
    <x v="10"/>
    <x v="36"/>
    <x v="2"/>
    <x v="0"/>
    <x v="1"/>
    <x v="5072"/>
    <x v="0"/>
    <x v="4"/>
    <x v="6203"/>
  </r>
  <r>
    <x v="0"/>
    <x v="0"/>
    <x v="0"/>
    <x v="287"/>
    <x v="5"/>
    <x v="361"/>
    <x v="2"/>
    <x v="0"/>
    <x v="1"/>
    <x v="5073"/>
    <x v="2"/>
    <x v="4"/>
    <x v="6204"/>
  </r>
  <r>
    <x v="0"/>
    <x v="0"/>
    <x v="0"/>
    <x v="287"/>
    <x v="5"/>
    <x v="361"/>
    <x v="2"/>
    <x v="1"/>
    <x v="9"/>
    <x v="25"/>
    <x v="4"/>
    <x v="3"/>
    <x v="6205"/>
  </r>
  <r>
    <x v="0"/>
    <x v="0"/>
    <x v="0"/>
    <x v="287"/>
    <x v="5"/>
    <x v="361"/>
    <x v="2"/>
    <x v="0"/>
    <x v="1"/>
    <x v="4763"/>
    <x v="0"/>
    <x v="4"/>
    <x v="5837"/>
  </r>
  <r>
    <x v="0"/>
    <x v="1"/>
    <x v="0"/>
    <x v="45"/>
    <x v="5"/>
    <x v="89"/>
    <x v="2"/>
    <x v="1"/>
    <x v="6"/>
    <x v="5074"/>
    <x v="2"/>
    <x v="2"/>
    <x v="1008"/>
  </r>
  <r>
    <x v="1"/>
    <x v="1"/>
    <x v="0"/>
    <x v="1"/>
    <x v="1"/>
    <x v="13"/>
    <x v="1"/>
    <x v="0"/>
    <x v="5"/>
    <x v="5075"/>
    <x v="1"/>
    <x v="0"/>
    <x v="6206"/>
  </r>
  <r>
    <x v="3"/>
    <x v="1"/>
    <x v="0"/>
    <x v="495"/>
    <x v="41"/>
    <x v="590"/>
    <x v="2"/>
    <x v="1"/>
    <x v="4"/>
    <x v="3212"/>
    <x v="7"/>
    <x v="0"/>
    <x v="3647"/>
  </r>
  <r>
    <x v="1"/>
    <x v="0"/>
    <x v="0"/>
    <x v="1"/>
    <x v="1"/>
    <x v="62"/>
    <x v="1"/>
    <x v="1"/>
    <x v="10"/>
    <x v="2854"/>
    <x v="2"/>
    <x v="0"/>
    <x v="3194"/>
  </r>
  <r>
    <x v="1"/>
    <x v="0"/>
    <x v="0"/>
    <x v="22"/>
    <x v="10"/>
    <x v="155"/>
    <x v="2"/>
    <x v="0"/>
    <x v="1"/>
    <x v="5076"/>
    <x v="4"/>
    <x v="4"/>
    <x v="6207"/>
  </r>
  <r>
    <x v="1"/>
    <x v="0"/>
    <x v="0"/>
    <x v="8"/>
    <x v="1"/>
    <x v="94"/>
    <x v="1"/>
    <x v="0"/>
    <x v="5"/>
    <x v="108"/>
    <x v="0"/>
    <x v="0"/>
    <x v="109"/>
  </r>
  <r>
    <x v="1"/>
    <x v="0"/>
    <x v="0"/>
    <x v="8"/>
    <x v="1"/>
    <x v="94"/>
    <x v="1"/>
    <x v="0"/>
    <x v="1"/>
    <x v="538"/>
    <x v="1"/>
    <x v="2"/>
    <x v="232"/>
  </r>
  <r>
    <x v="1"/>
    <x v="0"/>
    <x v="0"/>
    <x v="8"/>
    <x v="1"/>
    <x v="94"/>
    <x v="1"/>
    <x v="1"/>
    <x v="8"/>
    <x v="5077"/>
    <x v="10"/>
    <x v="2"/>
    <x v="6208"/>
  </r>
  <r>
    <x v="1"/>
    <x v="0"/>
    <x v="0"/>
    <x v="10"/>
    <x v="9"/>
    <x v="63"/>
    <x v="3"/>
    <x v="1"/>
    <x v="12"/>
    <x v="5078"/>
    <x v="1"/>
    <x v="2"/>
    <x v="6209"/>
  </r>
  <r>
    <x v="1"/>
    <x v="0"/>
    <x v="0"/>
    <x v="10"/>
    <x v="9"/>
    <x v="63"/>
    <x v="3"/>
    <x v="2"/>
    <x v="16"/>
    <x v="5079"/>
    <x v="4"/>
    <x v="10"/>
    <x v="6210"/>
  </r>
  <r>
    <x v="1"/>
    <x v="0"/>
    <x v="0"/>
    <x v="494"/>
    <x v="1"/>
    <x v="589"/>
    <x v="1"/>
    <x v="0"/>
    <x v="1"/>
    <x v="224"/>
    <x v="0"/>
    <x v="2"/>
    <x v="226"/>
  </r>
  <r>
    <x v="1"/>
    <x v="0"/>
    <x v="0"/>
    <x v="12"/>
    <x v="5"/>
    <x v="32"/>
    <x v="2"/>
    <x v="1"/>
    <x v="8"/>
    <x v="987"/>
    <x v="1"/>
    <x v="3"/>
    <x v="1030"/>
  </r>
  <r>
    <x v="1"/>
    <x v="0"/>
    <x v="0"/>
    <x v="12"/>
    <x v="5"/>
    <x v="32"/>
    <x v="2"/>
    <x v="2"/>
    <x v="11"/>
    <x v="4964"/>
    <x v="0"/>
    <x v="2"/>
    <x v="6211"/>
  </r>
  <r>
    <x v="1"/>
    <x v="0"/>
    <x v="0"/>
    <x v="12"/>
    <x v="5"/>
    <x v="32"/>
    <x v="2"/>
    <x v="1"/>
    <x v="4"/>
    <x v="5080"/>
    <x v="1"/>
    <x v="2"/>
    <x v="6212"/>
  </r>
  <r>
    <x v="1"/>
    <x v="0"/>
    <x v="0"/>
    <x v="22"/>
    <x v="10"/>
    <x v="26"/>
    <x v="2"/>
    <x v="0"/>
    <x v="5"/>
    <x v="643"/>
    <x v="2"/>
    <x v="7"/>
    <x v="6213"/>
  </r>
  <r>
    <x v="2"/>
    <x v="1"/>
    <x v="0"/>
    <x v="169"/>
    <x v="1"/>
    <x v="215"/>
    <x v="1"/>
    <x v="2"/>
    <x v="11"/>
    <x v="4836"/>
    <x v="0"/>
    <x v="0"/>
    <x v="5871"/>
  </r>
  <r>
    <x v="2"/>
    <x v="1"/>
    <x v="0"/>
    <x v="169"/>
    <x v="1"/>
    <x v="215"/>
    <x v="1"/>
    <x v="1"/>
    <x v="10"/>
    <x v="489"/>
    <x v="0"/>
    <x v="0"/>
    <x v="1452"/>
  </r>
  <r>
    <x v="2"/>
    <x v="1"/>
    <x v="0"/>
    <x v="169"/>
    <x v="1"/>
    <x v="215"/>
    <x v="1"/>
    <x v="1"/>
    <x v="6"/>
    <x v="1317"/>
    <x v="4"/>
    <x v="0"/>
    <x v="3059"/>
  </r>
  <r>
    <x v="2"/>
    <x v="1"/>
    <x v="0"/>
    <x v="169"/>
    <x v="1"/>
    <x v="215"/>
    <x v="1"/>
    <x v="1"/>
    <x v="4"/>
    <x v="3370"/>
    <x v="1"/>
    <x v="0"/>
    <x v="3853"/>
  </r>
  <r>
    <x v="1"/>
    <x v="1"/>
    <x v="0"/>
    <x v="61"/>
    <x v="5"/>
    <x v="176"/>
    <x v="2"/>
    <x v="0"/>
    <x v="5"/>
    <x v="5081"/>
    <x v="1"/>
    <x v="7"/>
    <x v="6214"/>
  </r>
  <r>
    <x v="1"/>
    <x v="0"/>
    <x v="0"/>
    <x v="1"/>
    <x v="1"/>
    <x v="141"/>
    <x v="1"/>
    <x v="1"/>
    <x v="10"/>
    <x v="651"/>
    <x v="1"/>
    <x v="0"/>
    <x v="4343"/>
  </r>
  <r>
    <x v="1"/>
    <x v="0"/>
    <x v="0"/>
    <x v="1"/>
    <x v="1"/>
    <x v="141"/>
    <x v="1"/>
    <x v="1"/>
    <x v="2"/>
    <x v="2041"/>
    <x v="3"/>
    <x v="0"/>
    <x v="2206"/>
  </r>
  <r>
    <x v="1"/>
    <x v="1"/>
    <x v="0"/>
    <x v="121"/>
    <x v="2"/>
    <x v="152"/>
    <x v="0"/>
    <x v="0"/>
    <x v="3"/>
    <x v="5082"/>
    <x v="3"/>
    <x v="1"/>
    <x v="6215"/>
  </r>
  <r>
    <x v="1"/>
    <x v="2"/>
    <x v="0"/>
    <x v="20"/>
    <x v="15"/>
    <x v="45"/>
    <x v="3"/>
    <x v="0"/>
    <x v="5"/>
    <x v="3012"/>
    <x v="6"/>
    <x v="0"/>
    <x v="6216"/>
  </r>
  <r>
    <x v="1"/>
    <x v="2"/>
    <x v="0"/>
    <x v="10"/>
    <x v="9"/>
    <x v="11"/>
    <x v="3"/>
    <x v="1"/>
    <x v="6"/>
    <x v="2387"/>
    <x v="8"/>
    <x v="2"/>
    <x v="5514"/>
  </r>
  <r>
    <x v="1"/>
    <x v="2"/>
    <x v="0"/>
    <x v="10"/>
    <x v="9"/>
    <x v="11"/>
    <x v="3"/>
    <x v="1"/>
    <x v="4"/>
    <x v="5083"/>
    <x v="12"/>
    <x v="2"/>
    <x v="6217"/>
  </r>
  <r>
    <x v="1"/>
    <x v="2"/>
    <x v="0"/>
    <x v="10"/>
    <x v="9"/>
    <x v="11"/>
    <x v="3"/>
    <x v="1"/>
    <x v="10"/>
    <x v="281"/>
    <x v="4"/>
    <x v="2"/>
    <x v="6050"/>
  </r>
  <r>
    <x v="1"/>
    <x v="0"/>
    <x v="0"/>
    <x v="70"/>
    <x v="1"/>
    <x v="88"/>
    <x v="1"/>
    <x v="1"/>
    <x v="2"/>
    <x v="1646"/>
    <x v="1"/>
    <x v="0"/>
    <x v="3941"/>
  </r>
  <r>
    <x v="1"/>
    <x v="0"/>
    <x v="0"/>
    <x v="70"/>
    <x v="1"/>
    <x v="88"/>
    <x v="1"/>
    <x v="1"/>
    <x v="4"/>
    <x v="4519"/>
    <x v="1"/>
    <x v="0"/>
    <x v="3943"/>
  </r>
  <r>
    <x v="1"/>
    <x v="0"/>
    <x v="0"/>
    <x v="70"/>
    <x v="1"/>
    <x v="88"/>
    <x v="1"/>
    <x v="0"/>
    <x v="3"/>
    <x v="5084"/>
    <x v="4"/>
    <x v="2"/>
    <x v="6218"/>
  </r>
  <r>
    <x v="1"/>
    <x v="0"/>
    <x v="0"/>
    <x v="70"/>
    <x v="1"/>
    <x v="88"/>
    <x v="1"/>
    <x v="2"/>
    <x v="7"/>
    <x v="3955"/>
    <x v="4"/>
    <x v="2"/>
    <x v="6219"/>
  </r>
  <r>
    <x v="1"/>
    <x v="0"/>
    <x v="0"/>
    <x v="408"/>
    <x v="26"/>
    <x v="495"/>
    <x v="2"/>
    <x v="1"/>
    <x v="9"/>
    <x v="5085"/>
    <x v="5"/>
    <x v="0"/>
    <x v="6220"/>
  </r>
  <r>
    <x v="1"/>
    <x v="0"/>
    <x v="0"/>
    <x v="408"/>
    <x v="26"/>
    <x v="495"/>
    <x v="2"/>
    <x v="1"/>
    <x v="6"/>
    <x v="2799"/>
    <x v="0"/>
    <x v="0"/>
    <x v="5552"/>
  </r>
  <r>
    <x v="1"/>
    <x v="0"/>
    <x v="0"/>
    <x v="127"/>
    <x v="17"/>
    <x v="269"/>
    <x v="0"/>
    <x v="1"/>
    <x v="10"/>
    <x v="335"/>
    <x v="4"/>
    <x v="0"/>
    <x v="346"/>
  </r>
  <r>
    <x v="1"/>
    <x v="2"/>
    <x v="0"/>
    <x v="157"/>
    <x v="1"/>
    <x v="200"/>
    <x v="1"/>
    <x v="1"/>
    <x v="2"/>
    <x v="171"/>
    <x v="3"/>
    <x v="0"/>
    <x v="763"/>
  </r>
  <r>
    <x v="2"/>
    <x v="1"/>
    <x v="0"/>
    <x v="503"/>
    <x v="44"/>
    <x v="599"/>
    <x v="2"/>
    <x v="1"/>
    <x v="8"/>
    <x v="3766"/>
    <x v="0"/>
    <x v="0"/>
    <x v="6221"/>
  </r>
  <r>
    <x v="2"/>
    <x v="1"/>
    <x v="0"/>
    <x v="503"/>
    <x v="44"/>
    <x v="599"/>
    <x v="2"/>
    <x v="0"/>
    <x v="0"/>
    <x v="1713"/>
    <x v="0"/>
    <x v="0"/>
    <x v="1826"/>
  </r>
  <r>
    <x v="2"/>
    <x v="0"/>
    <x v="0"/>
    <x v="4"/>
    <x v="4"/>
    <x v="60"/>
    <x v="1"/>
    <x v="1"/>
    <x v="4"/>
    <x v="4482"/>
    <x v="0"/>
    <x v="0"/>
    <x v="4659"/>
  </r>
  <r>
    <x v="2"/>
    <x v="0"/>
    <x v="0"/>
    <x v="4"/>
    <x v="4"/>
    <x v="60"/>
    <x v="1"/>
    <x v="1"/>
    <x v="10"/>
    <x v="130"/>
    <x v="1"/>
    <x v="0"/>
    <x v="132"/>
  </r>
  <r>
    <x v="2"/>
    <x v="0"/>
    <x v="0"/>
    <x v="4"/>
    <x v="4"/>
    <x v="60"/>
    <x v="1"/>
    <x v="2"/>
    <x v="16"/>
    <x v="5086"/>
    <x v="4"/>
    <x v="0"/>
    <x v="6222"/>
  </r>
  <r>
    <x v="1"/>
    <x v="0"/>
    <x v="0"/>
    <x v="209"/>
    <x v="29"/>
    <x v="263"/>
    <x v="3"/>
    <x v="2"/>
    <x v="11"/>
    <x v="1657"/>
    <x v="0"/>
    <x v="0"/>
    <x v="1764"/>
  </r>
  <r>
    <x v="1"/>
    <x v="0"/>
    <x v="0"/>
    <x v="209"/>
    <x v="29"/>
    <x v="263"/>
    <x v="3"/>
    <x v="1"/>
    <x v="10"/>
    <x v="1156"/>
    <x v="0"/>
    <x v="0"/>
    <x v="3938"/>
  </r>
  <r>
    <x v="1"/>
    <x v="0"/>
    <x v="0"/>
    <x v="248"/>
    <x v="39"/>
    <x v="307"/>
    <x v="3"/>
    <x v="0"/>
    <x v="3"/>
    <x v="5087"/>
    <x v="0"/>
    <x v="4"/>
    <x v="6223"/>
  </r>
  <r>
    <x v="1"/>
    <x v="0"/>
    <x v="0"/>
    <x v="70"/>
    <x v="1"/>
    <x v="188"/>
    <x v="1"/>
    <x v="2"/>
    <x v="11"/>
    <x v="1993"/>
    <x v="2"/>
    <x v="0"/>
    <x v="2153"/>
  </r>
  <r>
    <x v="1"/>
    <x v="1"/>
    <x v="0"/>
    <x v="372"/>
    <x v="5"/>
    <x v="455"/>
    <x v="2"/>
    <x v="1"/>
    <x v="10"/>
    <x v="2897"/>
    <x v="1"/>
    <x v="2"/>
    <x v="6224"/>
  </r>
  <r>
    <x v="1"/>
    <x v="2"/>
    <x v="0"/>
    <x v="451"/>
    <x v="29"/>
    <x v="544"/>
    <x v="3"/>
    <x v="2"/>
    <x v="11"/>
    <x v="5016"/>
    <x v="2"/>
    <x v="0"/>
    <x v="6130"/>
  </r>
  <r>
    <x v="1"/>
    <x v="0"/>
    <x v="0"/>
    <x v="78"/>
    <x v="30"/>
    <x v="98"/>
    <x v="3"/>
    <x v="0"/>
    <x v="1"/>
    <x v="5088"/>
    <x v="0"/>
    <x v="0"/>
    <x v="6225"/>
  </r>
  <r>
    <x v="0"/>
    <x v="0"/>
    <x v="0"/>
    <x v="20"/>
    <x v="15"/>
    <x v="45"/>
    <x v="3"/>
    <x v="1"/>
    <x v="9"/>
    <x v="5089"/>
    <x v="5"/>
    <x v="0"/>
    <x v="6226"/>
  </r>
  <r>
    <x v="0"/>
    <x v="0"/>
    <x v="0"/>
    <x v="20"/>
    <x v="15"/>
    <x v="45"/>
    <x v="3"/>
    <x v="2"/>
    <x v="7"/>
    <x v="669"/>
    <x v="0"/>
    <x v="0"/>
    <x v="684"/>
  </r>
  <r>
    <x v="1"/>
    <x v="0"/>
    <x v="0"/>
    <x v="70"/>
    <x v="1"/>
    <x v="188"/>
    <x v="1"/>
    <x v="0"/>
    <x v="5"/>
    <x v="5090"/>
    <x v="5"/>
    <x v="0"/>
    <x v="6227"/>
  </r>
  <r>
    <x v="1"/>
    <x v="0"/>
    <x v="0"/>
    <x v="70"/>
    <x v="1"/>
    <x v="188"/>
    <x v="1"/>
    <x v="1"/>
    <x v="8"/>
    <x v="3553"/>
    <x v="3"/>
    <x v="2"/>
    <x v="4102"/>
  </r>
  <r>
    <x v="1"/>
    <x v="0"/>
    <x v="0"/>
    <x v="70"/>
    <x v="1"/>
    <x v="188"/>
    <x v="1"/>
    <x v="1"/>
    <x v="8"/>
    <x v="1627"/>
    <x v="1"/>
    <x v="2"/>
    <x v="3973"/>
  </r>
  <r>
    <x v="1"/>
    <x v="0"/>
    <x v="0"/>
    <x v="70"/>
    <x v="1"/>
    <x v="188"/>
    <x v="1"/>
    <x v="0"/>
    <x v="0"/>
    <x v="5091"/>
    <x v="1"/>
    <x v="11"/>
    <x v="6228"/>
  </r>
  <r>
    <x v="1"/>
    <x v="1"/>
    <x v="0"/>
    <x v="8"/>
    <x v="1"/>
    <x v="34"/>
    <x v="1"/>
    <x v="0"/>
    <x v="3"/>
    <x v="3178"/>
    <x v="3"/>
    <x v="2"/>
    <x v="6229"/>
  </r>
  <r>
    <x v="1"/>
    <x v="2"/>
    <x v="0"/>
    <x v="4"/>
    <x v="4"/>
    <x v="59"/>
    <x v="1"/>
    <x v="0"/>
    <x v="3"/>
    <x v="5092"/>
    <x v="3"/>
    <x v="0"/>
    <x v="6230"/>
  </r>
  <r>
    <x v="1"/>
    <x v="2"/>
    <x v="0"/>
    <x v="4"/>
    <x v="4"/>
    <x v="59"/>
    <x v="1"/>
    <x v="0"/>
    <x v="1"/>
    <x v="4718"/>
    <x v="0"/>
    <x v="2"/>
    <x v="6231"/>
  </r>
  <r>
    <x v="1"/>
    <x v="2"/>
    <x v="0"/>
    <x v="4"/>
    <x v="4"/>
    <x v="59"/>
    <x v="1"/>
    <x v="2"/>
    <x v="11"/>
    <x v="4342"/>
    <x v="1"/>
    <x v="0"/>
    <x v="6232"/>
  </r>
  <r>
    <x v="1"/>
    <x v="0"/>
    <x v="0"/>
    <x v="25"/>
    <x v="35"/>
    <x v="129"/>
    <x v="0"/>
    <x v="1"/>
    <x v="6"/>
    <x v="5093"/>
    <x v="3"/>
    <x v="0"/>
    <x v="6233"/>
  </r>
  <r>
    <x v="1"/>
    <x v="2"/>
    <x v="0"/>
    <x v="1"/>
    <x v="1"/>
    <x v="13"/>
    <x v="1"/>
    <x v="1"/>
    <x v="2"/>
    <x v="704"/>
    <x v="7"/>
    <x v="0"/>
    <x v="721"/>
  </r>
  <r>
    <x v="1"/>
    <x v="2"/>
    <x v="0"/>
    <x v="1"/>
    <x v="1"/>
    <x v="13"/>
    <x v="1"/>
    <x v="1"/>
    <x v="8"/>
    <x v="4144"/>
    <x v="5"/>
    <x v="2"/>
    <x v="4895"/>
  </r>
  <r>
    <x v="1"/>
    <x v="2"/>
    <x v="0"/>
    <x v="1"/>
    <x v="1"/>
    <x v="13"/>
    <x v="1"/>
    <x v="1"/>
    <x v="4"/>
    <x v="100"/>
    <x v="4"/>
    <x v="0"/>
    <x v="6234"/>
  </r>
  <r>
    <x v="1"/>
    <x v="1"/>
    <x v="0"/>
    <x v="22"/>
    <x v="10"/>
    <x v="36"/>
    <x v="2"/>
    <x v="1"/>
    <x v="10"/>
    <x v="4256"/>
    <x v="4"/>
    <x v="2"/>
    <x v="6235"/>
  </r>
  <r>
    <x v="2"/>
    <x v="2"/>
    <x v="0"/>
    <x v="20"/>
    <x v="15"/>
    <x v="45"/>
    <x v="3"/>
    <x v="1"/>
    <x v="4"/>
    <x v="5094"/>
    <x v="5"/>
    <x v="0"/>
    <x v="6236"/>
  </r>
  <r>
    <x v="2"/>
    <x v="0"/>
    <x v="0"/>
    <x v="1"/>
    <x v="1"/>
    <x v="141"/>
    <x v="1"/>
    <x v="2"/>
    <x v="11"/>
    <x v="5095"/>
    <x v="2"/>
    <x v="0"/>
    <x v="6237"/>
  </r>
  <r>
    <x v="1"/>
    <x v="0"/>
    <x v="0"/>
    <x v="96"/>
    <x v="4"/>
    <x v="119"/>
    <x v="1"/>
    <x v="2"/>
    <x v="16"/>
    <x v="3074"/>
    <x v="0"/>
    <x v="0"/>
    <x v="3472"/>
  </r>
  <r>
    <x v="1"/>
    <x v="0"/>
    <x v="0"/>
    <x v="24"/>
    <x v="21"/>
    <x v="329"/>
    <x v="1"/>
    <x v="0"/>
    <x v="3"/>
    <x v="5096"/>
    <x v="4"/>
    <x v="5"/>
    <x v="6238"/>
  </r>
  <r>
    <x v="1"/>
    <x v="0"/>
    <x v="0"/>
    <x v="10"/>
    <x v="9"/>
    <x v="74"/>
    <x v="3"/>
    <x v="0"/>
    <x v="3"/>
    <x v="5097"/>
    <x v="8"/>
    <x v="10"/>
    <x v="6239"/>
  </r>
  <r>
    <x v="1"/>
    <x v="0"/>
    <x v="0"/>
    <x v="10"/>
    <x v="9"/>
    <x v="74"/>
    <x v="3"/>
    <x v="2"/>
    <x v="7"/>
    <x v="5098"/>
    <x v="2"/>
    <x v="10"/>
    <x v="6240"/>
  </r>
  <r>
    <x v="1"/>
    <x v="1"/>
    <x v="0"/>
    <x v="22"/>
    <x v="10"/>
    <x v="155"/>
    <x v="2"/>
    <x v="0"/>
    <x v="5"/>
    <x v="1803"/>
    <x v="1"/>
    <x v="7"/>
    <x v="1939"/>
  </r>
  <r>
    <x v="1"/>
    <x v="1"/>
    <x v="0"/>
    <x v="22"/>
    <x v="10"/>
    <x v="155"/>
    <x v="2"/>
    <x v="0"/>
    <x v="5"/>
    <x v="5099"/>
    <x v="7"/>
    <x v="7"/>
    <x v="6241"/>
  </r>
  <r>
    <x v="1"/>
    <x v="1"/>
    <x v="0"/>
    <x v="22"/>
    <x v="10"/>
    <x v="36"/>
    <x v="2"/>
    <x v="1"/>
    <x v="10"/>
    <x v="922"/>
    <x v="1"/>
    <x v="2"/>
    <x v="961"/>
  </r>
  <r>
    <x v="0"/>
    <x v="0"/>
    <x v="0"/>
    <x v="22"/>
    <x v="10"/>
    <x v="36"/>
    <x v="2"/>
    <x v="1"/>
    <x v="12"/>
    <x v="1608"/>
    <x v="7"/>
    <x v="2"/>
    <x v="1711"/>
  </r>
  <r>
    <x v="0"/>
    <x v="0"/>
    <x v="0"/>
    <x v="22"/>
    <x v="10"/>
    <x v="36"/>
    <x v="2"/>
    <x v="0"/>
    <x v="1"/>
    <x v="5100"/>
    <x v="4"/>
    <x v="4"/>
    <x v="6242"/>
  </r>
  <r>
    <x v="1"/>
    <x v="1"/>
    <x v="0"/>
    <x v="20"/>
    <x v="15"/>
    <x v="23"/>
    <x v="3"/>
    <x v="1"/>
    <x v="10"/>
    <x v="2119"/>
    <x v="6"/>
    <x v="0"/>
    <x v="6243"/>
  </r>
  <r>
    <x v="0"/>
    <x v="0"/>
    <x v="0"/>
    <x v="196"/>
    <x v="39"/>
    <x v="247"/>
    <x v="3"/>
    <x v="1"/>
    <x v="10"/>
    <x v="537"/>
    <x v="1"/>
    <x v="0"/>
    <x v="551"/>
  </r>
  <r>
    <x v="0"/>
    <x v="0"/>
    <x v="0"/>
    <x v="196"/>
    <x v="39"/>
    <x v="247"/>
    <x v="3"/>
    <x v="1"/>
    <x v="8"/>
    <x v="1552"/>
    <x v="7"/>
    <x v="0"/>
    <x v="6244"/>
  </r>
  <r>
    <x v="1"/>
    <x v="0"/>
    <x v="0"/>
    <x v="20"/>
    <x v="15"/>
    <x v="164"/>
    <x v="3"/>
    <x v="1"/>
    <x v="10"/>
    <x v="783"/>
    <x v="5"/>
    <x v="0"/>
    <x v="812"/>
  </r>
  <r>
    <x v="1"/>
    <x v="0"/>
    <x v="0"/>
    <x v="20"/>
    <x v="15"/>
    <x v="164"/>
    <x v="3"/>
    <x v="0"/>
    <x v="5"/>
    <x v="4880"/>
    <x v="4"/>
    <x v="0"/>
    <x v="5926"/>
  </r>
  <r>
    <x v="2"/>
    <x v="0"/>
    <x v="0"/>
    <x v="28"/>
    <x v="3"/>
    <x v="35"/>
    <x v="0"/>
    <x v="1"/>
    <x v="8"/>
    <x v="192"/>
    <x v="3"/>
    <x v="6"/>
    <x v="6245"/>
  </r>
  <r>
    <x v="2"/>
    <x v="0"/>
    <x v="0"/>
    <x v="28"/>
    <x v="3"/>
    <x v="35"/>
    <x v="0"/>
    <x v="1"/>
    <x v="9"/>
    <x v="2031"/>
    <x v="1"/>
    <x v="2"/>
    <x v="6246"/>
  </r>
  <r>
    <x v="2"/>
    <x v="0"/>
    <x v="0"/>
    <x v="28"/>
    <x v="3"/>
    <x v="35"/>
    <x v="0"/>
    <x v="0"/>
    <x v="5"/>
    <x v="5101"/>
    <x v="0"/>
    <x v="2"/>
    <x v="6247"/>
  </r>
  <r>
    <x v="0"/>
    <x v="1"/>
    <x v="0"/>
    <x v="443"/>
    <x v="1"/>
    <x v="536"/>
    <x v="1"/>
    <x v="1"/>
    <x v="10"/>
    <x v="2431"/>
    <x v="0"/>
    <x v="0"/>
    <x v="4495"/>
  </r>
  <r>
    <x v="1"/>
    <x v="0"/>
    <x v="0"/>
    <x v="289"/>
    <x v="18"/>
    <x v="364"/>
    <x v="0"/>
    <x v="2"/>
    <x v="11"/>
    <x v="2806"/>
    <x v="4"/>
    <x v="2"/>
    <x v="6248"/>
  </r>
  <r>
    <x v="1"/>
    <x v="0"/>
    <x v="0"/>
    <x v="289"/>
    <x v="18"/>
    <x v="364"/>
    <x v="0"/>
    <x v="1"/>
    <x v="6"/>
    <x v="994"/>
    <x v="2"/>
    <x v="2"/>
    <x v="5896"/>
  </r>
  <r>
    <x v="1"/>
    <x v="0"/>
    <x v="0"/>
    <x v="289"/>
    <x v="18"/>
    <x v="364"/>
    <x v="0"/>
    <x v="1"/>
    <x v="10"/>
    <x v="12"/>
    <x v="1"/>
    <x v="2"/>
    <x v="12"/>
  </r>
  <r>
    <x v="1"/>
    <x v="0"/>
    <x v="0"/>
    <x v="22"/>
    <x v="10"/>
    <x v="26"/>
    <x v="2"/>
    <x v="1"/>
    <x v="8"/>
    <x v="4883"/>
    <x v="2"/>
    <x v="3"/>
    <x v="5930"/>
  </r>
  <r>
    <x v="1"/>
    <x v="0"/>
    <x v="0"/>
    <x v="22"/>
    <x v="10"/>
    <x v="26"/>
    <x v="2"/>
    <x v="1"/>
    <x v="4"/>
    <x v="74"/>
    <x v="7"/>
    <x v="2"/>
    <x v="74"/>
  </r>
  <r>
    <x v="3"/>
    <x v="1"/>
    <x v="0"/>
    <x v="20"/>
    <x v="15"/>
    <x v="23"/>
    <x v="3"/>
    <x v="1"/>
    <x v="4"/>
    <x v="5102"/>
    <x v="2"/>
    <x v="0"/>
    <x v="6249"/>
  </r>
  <r>
    <x v="3"/>
    <x v="1"/>
    <x v="0"/>
    <x v="20"/>
    <x v="15"/>
    <x v="23"/>
    <x v="3"/>
    <x v="2"/>
    <x v="7"/>
    <x v="5103"/>
    <x v="0"/>
    <x v="0"/>
    <x v="6250"/>
  </r>
  <r>
    <x v="3"/>
    <x v="1"/>
    <x v="0"/>
    <x v="20"/>
    <x v="15"/>
    <x v="23"/>
    <x v="3"/>
    <x v="0"/>
    <x v="5"/>
    <x v="5104"/>
    <x v="1"/>
    <x v="0"/>
    <x v="6251"/>
  </r>
  <r>
    <x v="3"/>
    <x v="1"/>
    <x v="0"/>
    <x v="20"/>
    <x v="15"/>
    <x v="23"/>
    <x v="3"/>
    <x v="2"/>
    <x v="15"/>
    <x v="5105"/>
    <x v="4"/>
    <x v="0"/>
    <x v="6252"/>
  </r>
  <r>
    <x v="3"/>
    <x v="1"/>
    <x v="0"/>
    <x v="20"/>
    <x v="15"/>
    <x v="23"/>
    <x v="3"/>
    <x v="0"/>
    <x v="1"/>
    <x v="5106"/>
    <x v="0"/>
    <x v="9"/>
    <x v="6253"/>
  </r>
  <r>
    <x v="1"/>
    <x v="0"/>
    <x v="0"/>
    <x v="399"/>
    <x v="2"/>
    <x v="486"/>
    <x v="0"/>
    <x v="0"/>
    <x v="3"/>
    <x v="5107"/>
    <x v="7"/>
    <x v="1"/>
    <x v="6254"/>
  </r>
  <r>
    <x v="1"/>
    <x v="0"/>
    <x v="0"/>
    <x v="399"/>
    <x v="2"/>
    <x v="486"/>
    <x v="0"/>
    <x v="1"/>
    <x v="6"/>
    <x v="367"/>
    <x v="7"/>
    <x v="2"/>
    <x v="379"/>
  </r>
  <r>
    <x v="1"/>
    <x v="0"/>
    <x v="0"/>
    <x v="316"/>
    <x v="18"/>
    <x v="394"/>
    <x v="0"/>
    <x v="1"/>
    <x v="8"/>
    <x v="5108"/>
    <x v="5"/>
    <x v="6"/>
    <x v="6255"/>
  </r>
  <r>
    <x v="1"/>
    <x v="0"/>
    <x v="0"/>
    <x v="316"/>
    <x v="18"/>
    <x v="394"/>
    <x v="0"/>
    <x v="1"/>
    <x v="4"/>
    <x v="5109"/>
    <x v="4"/>
    <x v="2"/>
    <x v="6256"/>
  </r>
  <r>
    <x v="1"/>
    <x v="1"/>
    <x v="0"/>
    <x v="316"/>
    <x v="18"/>
    <x v="394"/>
    <x v="0"/>
    <x v="1"/>
    <x v="9"/>
    <x v="2375"/>
    <x v="0"/>
    <x v="2"/>
    <x v="6257"/>
  </r>
  <r>
    <x v="1"/>
    <x v="0"/>
    <x v="0"/>
    <x v="61"/>
    <x v="5"/>
    <x v="77"/>
    <x v="2"/>
    <x v="0"/>
    <x v="5"/>
    <x v="785"/>
    <x v="2"/>
    <x v="7"/>
    <x v="6258"/>
  </r>
  <r>
    <x v="1"/>
    <x v="0"/>
    <x v="0"/>
    <x v="61"/>
    <x v="5"/>
    <x v="77"/>
    <x v="2"/>
    <x v="1"/>
    <x v="4"/>
    <x v="5110"/>
    <x v="1"/>
    <x v="2"/>
    <x v="6259"/>
  </r>
  <r>
    <x v="1"/>
    <x v="1"/>
    <x v="0"/>
    <x v="87"/>
    <x v="18"/>
    <x v="108"/>
    <x v="0"/>
    <x v="1"/>
    <x v="8"/>
    <x v="5111"/>
    <x v="4"/>
    <x v="6"/>
    <x v="6260"/>
  </r>
  <r>
    <x v="1"/>
    <x v="1"/>
    <x v="0"/>
    <x v="87"/>
    <x v="18"/>
    <x v="108"/>
    <x v="0"/>
    <x v="1"/>
    <x v="10"/>
    <x v="3639"/>
    <x v="7"/>
    <x v="2"/>
    <x v="6261"/>
  </r>
  <r>
    <x v="1"/>
    <x v="1"/>
    <x v="0"/>
    <x v="87"/>
    <x v="18"/>
    <x v="108"/>
    <x v="0"/>
    <x v="1"/>
    <x v="8"/>
    <x v="5112"/>
    <x v="7"/>
    <x v="6"/>
    <x v="6262"/>
  </r>
  <r>
    <x v="1"/>
    <x v="1"/>
    <x v="0"/>
    <x v="87"/>
    <x v="18"/>
    <x v="108"/>
    <x v="0"/>
    <x v="1"/>
    <x v="8"/>
    <x v="30"/>
    <x v="0"/>
    <x v="6"/>
    <x v="6263"/>
  </r>
  <r>
    <x v="1"/>
    <x v="0"/>
    <x v="0"/>
    <x v="61"/>
    <x v="5"/>
    <x v="162"/>
    <x v="2"/>
    <x v="1"/>
    <x v="13"/>
    <x v="1435"/>
    <x v="1"/>
    <x v="2"/>
    <x v="1517"/>
  </r>
  <r>
    <x v="1"/>
    <x v="0"/>
    <x v="0"/>
    <x v="61"/>
    <x v="5"/>
    <x v="162"/>
    <x v="2"/>
    <x v="0"/>
    <x v="5"/>
    <x v="2792"/>
    <x v="1"/>
    <x v="7"/>
    <x v="6264"/>
  </r>
  <r>
    <x v="1"/>
    <x v="0"/>
    <x v="0"/>
    <x v="61"/>
    <x v="5"/>
    <x v="162"/>
    <x v="2"/>
    <x v="1"/>
    <x v="2"/>
    <x v="1253"/>
    <x v="0"/>
    <x v="2"/>
    <x v="5079"/>
  </r>
  <r>
    <x v="1"/>
    <x v="0"/>
    <x v="0"/>
    <x v="61"/>
    <x v="5"/>
    <x v="162"/>
    <x v="2"/>
    <x v="1"/>
    <x v="8"/>
    <x v="99"/>
    <x v="1"/>
    <x v="3"/>
    <x v="100"/>
  </r>
  <r>
    <x v="1"/>
    <x v="0"/>
    <x v="0"/>
    <x v="61"/>
    <x v="5"/>
    <x v="162"/>
    <x v="2"/>
    <x v="1"/>
    <x v="13"/>
    <x v="659"/>
    <x v="4"/>
    <x v="2"/>
    <x v="6265"/>
  </r>
  <r>
    <x v="1"/>
    <x v="0"/>
    <x v="0"/>
    <x v="81"/>
    <x v="5"/>
    <x v="174"/>
    <x v="2"/>
    <x v="1"/>
    <x v="4"/>
    <x v="1420"/>
    <x v="0"/>
    <x v="2"/>
    <x v="5483"/>
  </r>
  <r>
    <x v="1"/>
    <x v="1"/>
    <x v="0"/>
    <x v="45"/>
    <x v="1"/>
    <x v="54"/>
    <x v="1"/>
    <x v="1"/>
    <x v="10"/>
    <x v="784"/>
    <x v="5"/>
    <x v="0"/>
    <x v="6266"/>
  </r>
  <r>
    <x v="1"/>
    <x v="1"/>
    <x v="0"/>
    <x v="45"/>
    <x v="1"/>
    <x v="54"/>
    <x v="1"/>
    <x v="1"/>
    <x v="10"/>
    <x v="91"/>
    <x v="0"/>
    <x v="0"/>
    <x v="91"/>
  </r>
  <r>
    <x v="0"/>
    <x v="0"/>
    <x v="0"/>
    <x v="231"/>
    <x v="31"/>
    <x v="288"/>
    <x v="3"/>
    <x v="1"/>
    <x v="10"/>
    <x v="2360"/>
    <x v="12"/>
    <x v="0"/>
    <x v="6267"/>
  </r>
  <r>
    <x v="0"/>
    <x v="0"/>
    <x v="0"/>
    <x v="231"/>
    <x v="31"/>
    <x v="288"/>
    <x v="3"/>
    <x v="1"/>
    <x v="10"/>
    <x v="1010"/>
    <x v="7"/>
    <x v="0"/>
    <x v="1053"/>
  </r>
  <r>
    <x v="0"/>
    <x v="2"/>
    <x v="0"/>
    <x v="21"/>
    <x v="15"/>
    <x v="24"/>
    <x v="3"/>
    <x v="0"/>
    <x v="5"/>
    <x v="5113"/>
    <x v="0"/>
    <x v="0"/>
    <x v="6268"/>
  </r>
  <r>
    <x v="0"/>
    <x v="2"/>
    <x v="0"/>
    <x v="21"/>
    <x v="15"/>
    <x v="24"/>
    <x v="3"/>
    <x v="1"/>
    <x v="4"/>
    <x v="5114"/>
    <x v="0"/>
    <x v="0"/>
    <x v="6269"/>
  </r>
  <r>
    <x v="0"/>
    <x v="2"/>
    <x v="0"/>
    <x v="21"/>
    <x v="15"/>
    <x v="24"/>
    <x v="3"/>
    <x v="2"/>
    <x v="11"/>
    <x v="1309"/>
    <x v="1"/>
    <x v="0"/>
    <x v="1368"/>
  </r>
  <r>
    <x v="0"/>
    <x v="0"/>
    <x v="0"/>
    <x v="406"/>
    <x v="32"/>
    <x v="493"/>
    <x v="0"/>
    <x v="1"/>
    <x v="6"/>
    <x v="872"/>
    <x v="1"/>
    <x v="0"/>
    <x v="908"/>
  </r>
  <r>
    <x v="0"/>
    <x v="0"/>
    <x v="0"/>
    <x v="406"/>
    <x v="32"/>
    <x v="493"/>
    <x v="0"/>
    <x v="0"/>
    <x v="0"/>
    <x v="5115"/>
    <x v="3"/>
    <x v="0"/>
    <x v="6270"/>
  </r>
  <r>
    <x v="1"/>
    <x v="0"/>
    <x v="0"/>
    <x v="49"/>
    <x v="1"/>
    <x v="58"/>
    <x v="1"/>
    <x v="1"/>
    <x v="4"/>
    <x v="3285"/>
    <x v="2"/>
    <x v="0"/>
    <x v="3740"/>
  </r>
  <r>
    <x v="1"/>
    <x v="0"/>
    <x v="0"/>
    <x v="49"/>
    <x v="1"/>
    <x v="58"/>
    <x v="1"/>
    <x v="1"/>
    <x v="4"/>
    <x v="1374"/>
    <x v="0"/>
    <x v="0"/>
    <x v="4487"/>
  </r>
  <r>
    <x v="1"/>
    <x v="0"/>
    <x v="0"/>
    <x v="108"/>
    <x v="2"/>
    <x v="133"/>
    <x v="0"/>
    <x v="1"/>
    <x v="14"/>
    <x v="5116"/>
    <x v="0"/>
    <x v="2"/>
    <x v="6271"/>
  </r>
  <r>
    <x v="1"/>
    <x v="0"/>
    <x v="0"/>
    <x v="108"/>
    <x v="2"/>
    <x v="133"/>
    <x v="0"/>
    <x v="0"/>
    <x v="3"/>
    <x v="5117"/>
    <x v="4"/>
    <x v="1"/>
    <x v="6272"/>
  </r>
  <r>
    <x v="1"/>
    <x v="0"/>
    <x v="0"/>
    <x v="108"/>
    <x v="2"/>
    <x v="133"/>
    <x v="0"/>
    <x v="0"/>
    <x v="1"/>
    <x v="5118"/>
    <x v="2"/>
    <x v="2"/>
    <x v="232"/>
  </r>
  <r>
    <x v="3"/>
    <x v="0"/>
    <x v="0"/>
    <x v="108"/>
    <x v="2"/>
    <x v="133"/>
    <x v="0"/>
    <x v="1"/>
    <x v="4"/>
    <x v="408"/>
    <x v="0"/>
    <x v="2"/>
    <x v="421"/>
  </r>
  <r>
    <x v="3"/>
    <x v="0"/>
    <x v="0"/>
    <x v="108"/>
    <x v="2"/>
    <x v="133"/>
    <x v="0"/>
    <x v="1"/>
    <x v="10"/>
    <x v="405"/>
    <x v="7"/>
    <x v="2"/>
    <x v="6273"/>
  </r>
  <r>
    <x v="3"/>
    <x v="0"/>
    <x v="0"/>
    <x v="108"/>
    <x v="2"/>
    <x v="133"/>
    <x v="0"/>
    <x v="1"/>
    <x v="6"/>
    <x v="2999"/>
    <x v="0"/>
    <x v="2"/>
    <x v="6274"/>
  </r>
  <r>
    <x v="3"/>
    <x v="0"/>
    <x v="0"/>
    <x v="108"/>
    <x v="2"/>
    <x v="133"/>
    <x v="0"/>
    <x v="0"/>
    <x v="5"/>
    <x v="5119"/>
    <x v="4"/>
    <x v="2"/>
    <x v="6275"/>
  </r>
  <r>
    <x v="1"/>
    <x v="0"/>
    <x v="0"/>
    <x v="20"/>
    <x v="15"/>
    <x v="29"/>
    <x v="3"/>
    <x v="1"/>
    <x v="8"/>
    <x v="5120"/>
    <x v="0"/>
    <x v="2"/>
    <x v="6276"/>
  </r>
  <r>
    <x v="1"/>
    <x v="0"/>
    <x v="0"/>
    <x v="20"/>
    <x v="15"/>
    <x v="29"/>
    <x v="3"/>
    <x v="2"/>
    <x v="11"/>
    <x v="5121"/>
    <x v="1"/>
    <x v="0"/>
    <x v="6277"/>
  </r>
  <r>
    <x v="1"/>
    <x v="0"/>
    <x v="0"/>
    <x v="8"/>
    <x v="1"/>
    <x v="34"/>
    <x v="1"/>
    <x v="2"/>
    <x v="7"/>
    <x v="5122"/>
    <x v="8"/>
    <x v="2"/>
    <x v="5153"/>
  </r>
  <r>
    <x v="1"/>
    <x v="0"/>
    <x v="0"/>
    <x v="8"/>
    <x v="1"/>
    <x v="34"/>
    <x v="1"/>
    <x v="0"/>
    <x v="5"/>
    <x v="5123"/>
    <x v="1"/>
    <x v="0"/>
    <x v="6278"/>
  </r>
  <r>
    <x v="1"/>
    <x v="1"/>
    <x v="0"/>
    <x v="38"/>
    <x v="32"/>
    <x v="112"/>
    <x v="0"/>
    <x v="1"/>
    <x v="4"/>
    <x v="3129"/>
    <x v="1"/>
    <x v="0"/>
    <x v="3544"/>
  </r>
  <r>
    <x v="3"/>
    <x v="2"/>
    <x v="0"/>
    <x v="34"/>
    <x v="10"/>
    <x v="173"/>
    <x v="2"/>
    <x v="1"/>
    <x v="9"/>
    <x v="5124"/>
    <x v="2"/>
    <x v="3"/>
    <x v="6279"/>
  </r>
  <r>
    <x v="3"/>
    <x v="2"/>
    <x v="0"/>
    <x v="34"/>
    <x v="10"/>
    <x v="173"/>
    <x v="2"/>
    <x v="1"/>
    <x v="6"/>
    <x v="2790"/>
    <x v="0"/>
    <x v="2"/>
    <x v="3178"/>
  </r>
  <r>
    <x v="0"/>
    <x v="2"/>
    <x v="0"/>
    <x v="10"/>
    <x v="9"/>
    <x v="63"/>
    <x v="3"/>
    <x v="2"/>
    <x v="7"/>
    <x v="5125"/>
    <x v="0"/>
    <x v="10"/>
    <x v="6280"/>
  </r>
  <r>
    <x v="0"/>
    <x v="0"/>
    <x v="0"/>
    <x v="22"/>
    <x v="10"/>
    <x v="155"/>
    <x v="2"/>
    <x v="1"/>
    <x v="8"/>
    <x v="5126"/>
    <x v="0"/>
    <x v="3"/>
    <x v="6281"/>
  </r>
  <r>
    <x v="0"/>
    <x v="0"/>
    <x v="0"/>
    <x v="22"/>
    <x v="10"/>
    <x v="155"/>
    <x v="2"/>
    <x v="0"/>
    <x v="5"/>
    <x v="5127"/>
    <x v="0"/>
    <x v="7"/>
    <x v="6282"/>
  </r>
  <r>
    <x v="0"/>
    <x v="0"/>
    <x v="0"/>
    <x v="22"/>
    <x v="10"/>
    <x v="155"/>
    <x v="2"/>
    <x v="1"/>
    <x v="9"/>
    <x v="2699"/>
    <x v="2"/>
    <x v="3"/>
    <x v="6283"/>
  </r>
  <r>
    <x v="0"/>
    <x v="0"/>
    <x v="0"/>
    <x v="22"/>
    <x v="10"/>
    <x v="155"/>
    <x v="2"/>
    <x v="1"/>
    <x v="4"/>
    <x v="1532"/>
    <x v="0"/>
    <x v="2"/>
    <x v="1624"/>
  </r>
  <r>
    <x v="1"/>
    <x v="0"/>
    <x v="0"/>
    <x v="4"/>
    <x v="4"/>
    <x v="5"/>
    <x v="1"/>
    <x v="2"/>
    <x v="16"/>
    <x v="5128"/>
    <x v="7"/>
    <x v="0"/>
    <x v="3824"/>
  </r>
  <r>
    <x v="1"/>
    <x v="0"/>
    <x v="0"/>
    <x v="4"/>
    <x v="4"/>
    <x v="5"/>
    <x v="1"/>
    <x v="1"/>
    <x v="10"/>
    <x v="801"/>
    <x v="4"/>
    <x v="0"/>
    <x v="2395"/>
  </r>
  <r>
    <x v="1"/>
    <x v="0"/>
    <x v="0"/>
    <x v="4"/>
    <x v="4"/>
    <x v="5"/>
    <x v="1"/>
    <x v="2"/>
    <x v="7"/>
    <x v="5129"/>
    <x v="8"/>
    <x v="2"/>
    <x v="6284"/>
  </r>
  <r>
    <x v="1"/>
    <x v="0"/>
    <x v="0"/>
    <x v="4"/>
    <x v="4"/>
    <x v="5"/>
    <x v="1"/>
    <x v="1"/>
    <x v="4"/>
    <x v="481"/>
    <x v="1"/>
    <x v="0"/>
    <x v="496"/>
  </r>
  <r>
    <x v="1"/>
    <x v="0"/>
    <x v="0"/>
    <x v="4"/>
    <x v="4"/>
    <x v="5"/>
    <x v="1"/>
    <x v="2"/>
    <x v="11"/>
    <x v="5130"/>
    <x v="2"/>
    <x v="0"/>
    <x v="6285"/>
  </r>
  <r>
    <x v="1"/>
    <x v="0"/>
    <x v="0"/>
    <x v="4"/>
    <x v="4"/>
    <x v="5"/>
    <x v="1"/>
    <x v="1"/>
    <x v="8"/>
    <x v="989"/>
    <x v="5"/>
    <x v="2"/>
    <x v="6286"/>
  </r>
  <r>
    <x v="3"/>
    <x v="2"/>
    <x v="0"/>
    <x v="43"/>
    <x v="12"/>
    <x v="526"/>
    <x v="2"/>
    <x v="1"/>
    <x v="10"/>
    <x v="1519"/>
    <x v="6"/>
    <x v="0"/>
    <x v="1609"/>
  </r>
  <r>
    <x v="3"/>
    <x v="2"/>
    <x v="0"/>
    <x v="43"/>
    <x v="12"/>
    <x v="526"/>
    <x v="2"/>
    <x v="1"/>
    <x v="8"/>
    <x v="5131"/>
    <x v="7"/>
    <x v="0"/>
    <x v="6287"/>
  </r>
  <r>
    <x v="3"/>
    <x v="2"/>
    <x v="0"/>
    <x v="43"/>
    <x v="12"/>
    <x v="526"/>
    <x v="2"/>
    <x v="1"/>
    <x v="4"/>
    <x v="5132"/>
    <x v="4"/>
    <x v="0"/>
    <x v="6288"/>
  </r>
  <r>
    <x v="1"/>
    <x v="2"/>
    <x v="0"/>
    <x v="115"/>
    <x v="36"/>
    <x v="145"/>
    <x v="0"/>
    <x v="1"/>
    <x v="10"/>
    <x v="537"/>
    <x v="1"/>
    <x v="0"/>
    <x v="551"/>
  </r>
  <r>
    <x v="1"/>
    <x v="0"/>
    <x v="0"/>
    <x v="108"/>
    <x v="3"/>
    <x v="222"/>
    <x v="0"/>
    <x v="1"/>
    <x v="8"/>
    <x v="3587"/>
    <x v="4"/>
    <x v="6"/>
    <x v="4139"/>
  </r>
  <r>
    <x v="1"/>
    <x v="0"/>
    <x v="0"/>
    <x v="20"/>
    <x v="15"/>
    <x v="45"/>
    <x v="3"/>
    <x v="1"/>
    <x v="9"/>
    <x v="1522"/>
    <x v="1"/>
    <x v="0"/>
    <x v="6289"/>
  </r>
  <r>
    <x v="1"/>
    <x v="0"/>
    <x v="0"/>
    <x v="20"/>
    <x v="15"/>
    <x v="45"/>
    <x v="3"/>
    <x v="1"/>
    <x v="8"/>
    <x v="5133"/>
    <x v="3"/>
    <x v="2"/>
    <x v="6290"/>
  </r>
  <r>
    <x v="1"/>
    <x v="0"/>
    <x v="0"/>
    <x v="18"/>
    <x v="13"/>
    <x v="21"/>
    <x v="3"/>
    <x v="2"/>
    <x v="7"/>
    <x v="1016"/>
    <x v="0"/>
    <x v="0"/>
    <x v="6291"/>
  </r>
  <r>
    <x v="1"/>
    <x v="0"/>
    <x v="0"/>
    <x v="34"/>
    <x v="10"/>
    <x v="173"/>
    <x v="2"/>
    <x v="0"/>
    <x v="3"/>
    <x v="5134"/>
    <x v="7"/>
    <x v="5"/>
    <x v="6292"/>
  </r>
  <r>
    <x v="1"/>
    <x v="0"/>
    <x v="0"/>
    <x v="34"/>
    <x v="10"/>
    <x v="173"/>
    <x v="2"/>
    <x v="1"/>
    <x v="14"/>
    <x v="2458"/>
    <x v="4"/>
    <x v="2"/>
    <x v="2709"/>
  </r>
  <r>
    <x v="1"/>
    <x v="0"/>
    <x v="0"/>
    <x v="34"/>
    <x v="10"/>
    <x v="173"/>
    <x v="2"/>
    <x v="2"/>
    <x v="7"/>
    <x v="5135"/>
    <x v="4"/>
    <x v="2"/>
    <x v="6293"/>
  </r>
  <r>
    <x v="1"/>
    <x v="0"/>
    <x v="0"/>
    <x v="34"/>
    <x v="10"/>
    <x v="173"/>
    <x v="2"/>
    <x v="1"/>
    <x v="6"/>
    <x v="560"/>
    <x v="0"/>
    <x v="2"/>
    <x v="6294"/>
  </r>
  <r>
    <x v="1"/>
    <x v="0"/>
    <x v="0"/>
    <x v="20"/>
    <x v="15"/>
    <x v="29"/>
    <x v="3"/>
    <x v="0"/>
    <x v="1"/>
    <x v="5136"/>
    <x v="8"/>
    <x v="9"/>
    <x v="6295"/>
  </r>
  <r>
    <x v="1"/>
    <x v="1"/>
    <x v="0"/>
    <x v="485"/>
    <x v="1"/>
    <x v="579"/>
    <x v="1"/>
    <x v="0"/>
    <x v="1"/>
    <x v="2342"/>
    <x v="4"/>
    <x v="2"/>
    <x v="6296"/>
  </r>
  <r>
    <x v="0"/>
    <x v="2"/>
    <x v="0"/>
    <x v="24"/>
    <x v="24"/>
    <x v="157"/>
    <x v="3"/>
    <x v="1"/>
    <x v="6"/>
    <x v="1306"/>
    <x v="7"/>
    <x v="2"/>
    <x v="6297"/>
  </r>
  <r>
    <x v="1"/>
    <x v="1"/>
    <x v="0"/>
    <x v="145"/>
    <x v="15"/>
    <x v="184"/>
    <x v="3"/>
    <x v="1"/>
    <x v="4"/>
    <x v="2892"/>
    <x v="3"/>
    <x v="0"/>
    <x v="3244"/>
  </r>
  <r>
    <x v="1"/>
    <x v="2"/>
    <x v="0"/>
    <x v="80"/>
    <x v="24"/>
    <x v="345"/>
    <x v="3"/>
    <x v="1"/>
    <x v="10"/>
    <x v="5137"/>
    <x v="6"/>
    <x v="2"/>
    <x v="6298"/>
  </r>
  <r>
    <x v="1"/>
    <x v="2"/>
    <x v="0"/>
    <x v="67"/>
    <x v="2"/>
    <x v="85"/>
    <x v="0"/>
    <x v="1"/>
    <x v="8"/>
    <x v="5010"/>
    <x v="1"/>
    <x v="6"/>
    <x v="6121"/>
  </r>
  <r>
    <x v="1"/>
    <x v="2"/>
    <x v="0"/>
    <x v="67"/>
    <x v="2"/>
    <x v="85"/>
    <x v="0"/>
    <x v="1"/>
    <x v="8"/>
    <x v="1950"/>
    <x v="0"/>
    <x v="6"/>
    <x v="6299"/>
  </r>
  <r>
    <x v="1"/>
    <x v="2"/>
    <x v="0"/>
    <x v="67"/>
    <x v="2"/>
    <x v="85"/>
    <x v="0"/>
    <x v="1"/>
    <x v="4"/>
    <x v="5138"/>
    <x v="1"/>
    <x v="2"/>
    <x v="6300"/>
  </r>
  <r>
    <x v="1"/>
    <x v="0"/>
    <x v="0"/>
    <x v="38"/>
    <x v="32"/>
    <x v="112"/>
    <x v="0"/>
    <x v="1"/>
    <x v="4"/>
    <x v="5139"/>
    <x v="1"/>
    <x v="0"/>
    <x v="6301"/>
  </r>
  <r>
    <x v="2"/>
    <x v="1"/>
    <x v="0"/>
    <x v="108"/>
    <x v="3"/>
    <x v="222"/>
    <x v="0"/>
    <x v="1"/>
    <x v="12"/>
    <x v="5140"/>
    <x v="1"/>
    <x v="2"/>
    <x v="6302"/>
  </r>
  <r>
    <x v="2"/>
    <x v="1"/>
    <x v="0"/>
    <x v="108"/>
    <x v="3"/>
    <x v="222"/>
    <x v="0"/>
    <x v="0"/>
    <x v="1"/>
    <x v="718"/>
    <x v="1"/>
    <x v="2"/>
    <x v="1661"/>
  </r>
  <r>
    <x v="0"/>
    <x v="2"/>
    <x v="0"/>
    <x v="490"/>
    <x v="10"/>
    <x v="585"/>
    <x v="2"/>
    <x v="2"/>
    <x v="15"/>
    <x v="5141"/>
    <x v="0"/>
    <x v="4"/>
    <x v="6303"/>
  </r>
  <r>
    <x v="0"/>
    <x v="2"/>
    <x v="0"/>
    <x v="490"/>
    <x v="10"/>
    <x v="585"/>
    <x v="2"/>
    <x v="1"/>
    <x v="6"/>
    <x v="3396"/>
    <x v="0"/>
    <x v="2"/>
    <x v="3891"/>
  </r>
  <r>
    <x v="0"/>
    <x v="2"/>
    <x v="0"/>
    <x v="490"/>
    <x v="10"/>
    <x v="585"/>
    <x v="2"/>
    <x v="2"/>
    <x v="11"/>
    <x v="5142"/>
    <x v="8"/>
    <x v="2"/>
    <x v="6304"/>
  </r>
  <r>
    <x v="0"/>
    <x v="2"/>
    <x v="0"/>
    <x v="490"/>
    <x v="10"/>
    <x v="585"/>
    <x v="2"/>
    <x v="0"/>
    <x v="5"/>
    <x v="5143"/>
    <x v="1"/>
    <x v="7"/>
    <x v="6305"/>
  </r>
  <r>
    <x v="1"/>
    <x v="2"/>
    <x v="0"/>
    <x v="100"/>
    <x v="2"/>
    <x v="123"/>
    <x v="0"/>
    <x v="1"/>
    <x v="10"/>
    <x v="276"/>
    <x v="5"/>
    <x v="2"/>
    <x v="282"/>
  </r>
  <r>
    <x v="1"/>
    <x v="2"/>
    <x v="0"/>
    <x v="100"/>
    <x v="2"/>
    <x v="123"/>
    <x v="0"/>
    <x v="1"/>
    <x v="6"/>
    <x v="1883"/>
    <x v="2"/>
    <x v="2"/>
    <x v="2029"/>
  </r>
  <r>
    <x v="1"/>
    <x v="2"/>
    <x v="0"/>
    <x v="100"/>
    <x v="2"/>
    <x v="123"/>
    <x v="0"/>
    <x v="2"/>
    <x v="11"/>
    <x v="1996"/>
    <x v="3"/>
    <x v="2"/>
    <x v="2156"/>
  </r>
  <r>
    <x v="1"/>
    <x v="2"/>
    <x v="0"/>
    <x v="100"/>
    <x v="2"/>
    <x v="123"/>
    <x v="0"/>
    <x v="1"/>
    <x v="9"/>
    <x v="5144"/>
    <x v="5"/>
    <x v="2"/>
    <x v="6306"/>
  </r>
  <r>
    <x v="1"/>
    <x v="2"/>
    <x v="0"/>
    <x v="100"/>
    <x v="2"/>
    <x v="123"/>
    <x v="0"/>
    <x v="1"/>
    <x v="14"/>
    <x v="4643"/>
    <x v="0"/>
    <x v="2"/>
    <x v="5618"/>
  </r>
  <r>
    <x v="1"/>
    <x v="2"/>
    <x v="0"/>
    <x v="100"/>
    <x v="2"/>
    <x v="123"/>
    <x v="0"/>
    <x v="1"/>
    <x v="2"/>
    <x v="1620"/>
    <x v="7"/>
    <x v="2"/>
    <x v="6307"/>
  </r>
  <r>
    <x v="1"/>
    <x v="0"/>
    <x v="0"/>
    <x v="21"/>
    <x v="24"/>
    <x v="411"/>
    <x v="3"/>
    <x v="1"/>
    <x v="8"/>
    <x v="2250"/>
    <x v="1"/>
    <x v="6"/>
    <x v="2443"/>
  </r>
  <r>
    <x v="1"/>
    <x v="1"/>
    <x v="0"/>
    <x v="4"/>
    <x v="4"/>
    <x v="5"/>
    <x v="1"/>
    <x v="1"/>
    <x v="8"/>
    <x v="5145"/>
    <x v="4"/>
    <x v="2"/>
    <x v="6308"/>
  </r>
  <r>
    <x v="1"/>
    <x v="0"/>
    <x v="0"/>
    <x v="20"/>
    <x v="15"/>
    <x v="164"/>
    <x v="3"/>
    <x v="2"/>
    <x v="7"/>
    <x v="1629"/>
    <x v="0"/>
    <x v="0"/>
    <x v="1734"/>
  </r>
  <r>
    <x v="1"/>
    <x v="1"/>
    <x v="0"/>
    <x v="81"/>
    <x v="17"/>
    <x v="101"/>
    <x v="0"/>
    <x v="1"/>
    <x v="12"/>
    <x v="1756"/>
    <x v="6"/>
    <x v="0"/>
    <x v="6309"/>
  </r>
  <r>
    <x v="1"/>
    <x v="1"/>
    <x v="0"/>
    <x v="81"/>
    <x v="17"/>
    <x v="101"/>
    <x v="0"/>
    <x v="2"/>
    <x v="11"/>
    <x v="5146"/>
    <x v="0"/>
    <x v="0"/>
    <x v="6310"/>
  </r>
  <r>
    <x v="1"/>
    <x v="1"/>
    <x v="0"/>
    <x v="35"/>
    <x v="3"/>
    <x v="43"/>
    <x v="0"/>
    <x v="0"/>
    <x v="5"/>
    <x v="1253"/>
    <x v="0"/>
    <x v="2"/>
    <x v="2337"/>
  </r>
  <r>
    <x v="1"/>
    <x v="1"/>
    <x v="0"/>
    <x v="35"/>
    <x v="3"/>
    <x v="43"/>
    <x v="0"/>
    <x v="1"/>
    <x v="2"/>
    <x v="692"/>
    <x v="1"/>
    <x v="2"/>
    <x v="708"/>
  </r>
  <r>
    <x v="1"/>
    <x v="0"/>
    <x v="0"/>
    <x v="43"/>
    <x v="1"/>
    <x v="52"/>
    <x v="1"/>
    <x v="1"/>
    <x v="6"/>
    <x v="3277"/>
    <x v="1"/>
    <x v="0"/>
    <x v="3729"/>
  </r>
  <r>
    <x v="1"/>
    <x v="0"/>
    <x v="0"/>
    <x v="66"/>
    <x v="12"/>
    <x v="151"/>
    <x v="2"/>
    <x v="1"/>
    <x v="12"/>
    <x v="2131"/>
    <x v="0"/>
    <x v="0"/>
    <x v="2304"/>
  </r>
  <r>
    <x v="1"/>
    <x v="1"/>
    <x v="0"/>
    <x v="1"/>
    <x v="1"/>
    <x v="1"/>
    <x v="1"/>
    <x v="2"/>
    <x v="11"/>
    <x v="3808"/>
    <x v="2"/>
    <x v="0"/>
    <x v="4441"/>
  </r>
  <r>
    <x v="1"/>
    <x v="1"/>
    <x v="0"/>
    <x v="1"/>
    <x v="1"/>
    <x v="1"/>
    <x v="1"/>
    <x v="0"/>
    <x v="1"/>
    <x v="1575"/>
    <x v="1"/>
    <x v="2"/>
    <x v="2882"/>
  </r>
  <r>
    <x v="0"/>
    <x v="2"/>
    <x v="0"/>
    <x v="8"/>
    <x v="1"/>
    <x v="94"/>
    <x v="1"/>
    <x v="2"/>
    <x v="7"/>
    <x v="89"/>
    <x v="0"/>
    <x v="2"/>
    <x v="89"/>
  </r>
  <r>
    <x v="1"/>
    <x v="0"/>
    <x v="0"/>
    <x v="329"/>
    <x v="1"/>
    <x v="409"/>
    <x v="1"/>
    <x v="0"/>
    <x v="3"/>
    <x v="5147"/>
    <x v="4"/>
    <x v="2"/>
    <x v="6311"/>
  </r>
  <r>
    <x v="1"/>
    <x v="2"/>
    <x v="0"/>
    <x v="251"/>
    <x v="26"/>
    <x v="311"/>
    <x v="2"/>
    <x v="1"/>
    <x v="10"/>
    <x v="56"/>
    <x v="2"/>
    <x v="0"/>
    <x v="56"/>
  </r>
  <r>
    <x v="1"/>
    <x v="2"/>
    <x v="0"/>
    <x v="251"/>
    <x v="26"/>
    <x v="311"/>
    <x v="2"/>
    <x v="1"/>
    <x v="8"/>
    <x v="1075"/>
    <x v="3"/>
    <x v="0"/>
    <x v="6312"/>
  </r>
  <r>
    <x v="1"/>
    <x v="2"/>
    <x v="0"/>
    <x v="251"/>
    <x v="26"/>
    <x v="311"/>
    <x v="2"/>
    <x v="1"/>
    <x v="8"/>
    <x v="4081"/>
    <x v="0"/>
    <x v="0"/>
    <x v="4810"/>
  </r>
  <r>
    <x v="3"/>
    <x v="2"/>
    <x v="0"/>
    <x v="8"/>
    <x v="1"/>
    <x v="34"/>
    <x v="1"/>
    <x v="1"/>
    <x v="6"/>
    <x v="5148"/>
    <x v="6"/>
    <x v="0"/>
    <x v="976"/>
  </r>
  <r>
    <x v="1"/>
    <x v="0"/>
    <x v="0"/>
    <x v="12"/>
    <x v="5"/>
    <x v="66"/>
    <x v="2"/>
    <x v="1"/>
    <x v="4"/>
    <x v="5149"/>
    <x v="1"/>
    <x v="2"/>
    <x v="6313"/>
  </r>
  <r>
    <x v="1"/>
    <x v="0"/>
    <x v="0"/>
    <x v="12"/>
    <x v="5"/>
    <x v="66"/>
    <x v="2"/>
    <x v="0"/>
    <x v="3"/>
    <x v="5150"/>
    <x v="1"/>
    <x v="4"/>
    <x v="6314"/>
  </r>
  <r>
    <x v="1"/>
    <x v="0"/>
    <x v="0"/>
    <x v="38"/>
    <x v="32"/>
    <x v="112"/>
    <x v="0"/>
    <x v="0"/>
    <x v="5"/>
    <x v="5151"/>
    <x v="4"/>
    <x v="0"/>
    <x v="5430"/>
  </r>
  <r>
    <x v="1"/>
    <x v="0"/>
    <x v="0"/>
    <x v="38"/>
    <x v="32"/>
    <x v="112"/>
    <x v="0"/>
    <x v="2"/>
    <x v="7"/>
    <x v="5152"/>
    <x v="3"/>
    <x v="0"/>
    <x v="6315"/>
  </r>
  <r>
    <x v="1"/>
    <x v="2"/>
    <x v="0"/>
    <x v="425"/>
    <x v="5"/>
    <x v="515"/>
    <x v="2"/>
    <x v="0"/>
    <x v="1"/>
    <x v="5153"/>
    <x v="1"/>
    <x v="4"/>
    <x v="6316"/>
  </r>
  <r>
    <x v="1"/>
    <x v="2"/>
    <x v="0"/>
    <x v="425"/>
    <x v="5"/>
    <x v="515"/>
    <x v="2"/>
    <x v="1"/>
    <x v="13"/>
    <x v="4120"/>
    <x v="0"/>
    <x v="2"/>
    <x v="4866"/>
  </r>
  <r>
    <x v="1"/>
    <x v="2"/>
    <x v="0"/>
    <x v="425"/>
    <x v="5"/>
    <x v="515"/>
    <x v="2"/>
    <x v="1"/>
    <x v="6"/>
    <x v="2653"/>
    <x v="3"/>
    <x v="2"/>
    <x v="6317"/>
  </r>
  <r>
    <x v="1"/>
    <x v="2"/>
    <x v="0"/>
    <x v="425"/>
    <x v="5"/>
    <x v="515"/>
    <x v="2"/>
    <x v="1"/>
    <x v="10"/>
    <x v="2897"/>
    <x v="1"/>
    <x v="2"/>
    <x v="6224"/>
  </r>
  <r>
    <x v="1"/>
    <x v="0"/>
    <x v="0"/>
    <x v="140"/>
    <x v="3"/>
    <x v="179"/>
    <x v="0"/>
    <x v="1"/>
    <x v="6"/>
    <x v="5154"/>
    <x v="7"/>
    <x v="2"/>
    <x v="6318"/>
  </r>
  <r>
    <x v="1"/>
    <x v="0"/>
    <x v="0"/>
    <x v="140"/>
    <x v="3"/>
    <x v="179"/>
    <x v="0"/>
    <x v="1"/>
    <x v="6"/>
    <x v="5155"/>
    <x v="8"/>
    <x v="2"/>
    <x v="6319"/>
  </r>
  <r>
    <x v="1"/>
    <x v="0"/>
    <x v="0"/>
    <x v="20"/>
    <x v="15"/>
    <x v="29"/>
    <x v="3"/>
    <x v="1"/>
    <x v="4"/>
    <x v="1072"/>
    <x v="7"/>
    <x v="0"/>
    <x v="1116"/>
  </r>
  <r>
    <x v="2"/>
    <x v="0"/>
    <x v="0"/>
    <x v="61"/>
    <x v="5"/>
    <x v="77"/>
    <x v="2"/>
    <x v="1"/>
    <x v="6"/>
    <x v="3696"/>
    <x v="0"/>
    <x v="2"/>
    <x v="4282"/>
  </r>
  <r>
    <x v="1"/>
    <x v="0"/>
    <x v="0"/>
    <x v="12"/>
    <x v="5"/>
    <x v="14"/>
    <x v="2"/>
    <x v="1"/>
    <x v="8"/>
    <x v="5156"/>
    <x v="0"/>
    <x v="3"/>
    <x v="6320"/>
  </r>
  <r>
    <x v="1"/>
    <x v="0"/>
    <x v="0"/>
    <x v="85"/>
    <x v="15"/>
    <x v="254"/>
    <x v="3"/>
    <x v="1"/>
    <x v="9"/>
    <x v="4449"/>
    <x v="0"/>
    <x v="0"/>
    <x v="5337"/>
  </r>
  <r>
    <x v="1"/>
    <x v="0"/>
    <x v="0"/>
    <x v="85"/>
    <x v="15"/>
    <x v="254"/>
    <x v="3"/>
    <x v="1"/>
    <x v="10"/>
    <x v="908"/>
    <x v="2"/>
    <x v="0"/>
    <x v="945"/>
  </r>
  <r>
    <x v="2"/>
    <x v="2"/>
    <x v="0"/>
    <x v="146"/>
    <x v="2"/>
    <x v="186"/>
    <x v="0"/>
    <x v="1"/>
    <x v="4"/>
    <x v="2978"/>
    <x v="2"/>
    <x v="2"/>
    <x v="1179"/>
  </r>
  <r>
    <x v="2"/>
    <x v="2"/>
    <x v="0"/>
    <x v="146"/>
    <x v="2"/>
    <x v="186"/>
    <x v="0"/>
    <x v="2"/>
    <x v="7"/>
    <x v="3097"/>
    <x v="1"/>
    <x v="2"/>
    <x v="3503"/>
  </r>
  <r>
    <x v="0"/>
    <x v="1"/>
    <x v="0"/>
    <x v="34"/>
    <x v="10"/>
    <x v="173"/>
    <x v="2"/>
    <x v="1"/>
    <x v="8"/>
    <x v="5157"/>
    <x v="4"/>
    <x v="3"/>
    <x v="6321"/>
  </r>
  <r>
    <x v="0"/>
    <x v="1"/>
    <x v="0"/>
    <x v="34"/>
    <x v="10"/>
    <x v="173"/>
    <x v="2"/>
    <x v="1"/>
    <x v="8"/>
    <x v="5158"/>
    <x v="3"/>
    <x v="3"/>
    <x v="6322"/>
  </r>
  <r>
    <x v="1"/>
    <x v="0"/>
    <x v="0"/>
    <x v="78"/>
    <x v="30"/>
    <x v="98"/>
    <x v="3"/>
    <x v="1"/>
    <x v="10"/>
    <x v="140"/>
    <x v="1"/>
    <x v="0"/>
    <x v="142"/>
  </r>
  <r>
    <x v="1"/>
    <x v="0"/>
    <x v="0"/>
    <x v="78"/>
    <x v="30"/>
    <x v="98"/>
    <x v="3"/>
    <x v="1"/>
    <x v="10"/>
    <x v="90"/>
    <x v="7"/>
    <x v="0"/>
    <x v="90"/>
  </r>
  <r>
    <x v="1"/>
    <x v="0"/>
    <x v="0"/>
    <x v="20"/>
    <x v="15"/>
    <x v="23"/>
    <x v="3"/>
    <x v="2"/>
    <x v="11"/>
    <x v="2273"/>
    <x v="4"/>
    <x v="0"/>
    <x v="6323"/>
  </r>
  <r>
    <x v="2"/>
    <x v="0"/>
    <x v="0"/>
    <x v="504"/>
    <x v="31"/>
    <x v="600"/>
    <x v="3"/>
    <x v="1"/>
    <x v="4"/>
    <x v="1072"/>
    <x v="7"/>
    <x v="0"/>
    <x v="1116"/>
  </r>
  <r>
    <x v="2"/>
    <x v="0"/>
    <x v="0"/>
    <x v="504"/>
    <x v="31"/>
    <x v="600"/>
    <x v="3"/>
    <x v="0"/>
    <x v="1"/>
    <x v="1367"/>
    <x v="2"/>
    <x v="0"/>
    <x v="4916"/>
  </r>
  <r>
    <x v="2"/>
    <x v="0"/>
    <x v="0"/>
    <x v="504"/>
    <x v="31"/>
    <x v="600"/>
    <x v="3"/>
    <x v="1"/>
    <x v="10"/>
    <x v="1444"/>
    <x v="1"/>
    <x v="0"/>
    <x v="1526"/>
  </r>
  <r>
    <x v="2"/>
    <x v="0"/>
    <x v="0"/>
    <x v="504"/>
    <x v="31"/>
    <x v="600"/>
    <x v="3"/>
    <x v="1"/>
    <x v="8"/>
    <x v="5159"/>
    <x v="4"/>
    <x v="0"/>
    <x v="6324"/>
  </r>
  <r>
    <x v="0"/>
    <x v="2"/>
    <x v="0"/>
    <x v="46"/>
    <x v="13"/>
    <x v="284"/>
    <x v="3"/>
    <x v="1"/>
    <x v="8"/>
    <x v="5160"/>
    <x v="6"/>
    <x v="0"/>
    <x v="6325"/>
  </r>
  <r>
    <x v="1"/>
    <x v="0"/>
    <x v="0"/>
    <x v="81"/>
    <x v="17"/>
    <x v="101"/>
    <x v="0"/>
    <x v="1"/>
    <x v="6"/>
    <x v="5161"/>
    <x v="0"/>
    <x v="0"/>
    <x v="6326"/>
  </r>
  <r>
    <x v="1"/>
    <x v="1"/>
    <x v="0"/>
    <x v="27"/>
    <x v="19"/>
    <x v="33"/>
    <x v="0"/>
    <x v="1"/>
    <x v="10"/>
    <x v="100"/>
    <x v="4"/>
    <x v="0"/>
    <x v="101"/>
  </r>
  <r>
    <x v="1"/>
    <x v="1"/>
    <x v="0"/>
    <x v="27"/>
    <x v="19"/>
    <x v="33"/>
    <x v="0"/>
    <x v="2"/>
    <x v="11"/>
    <x v="5162"/>
    <x v="2"/>
    <x v="0"/>
    <x v="6327"/>
  </r>
  <r>
    <x v="1"/>
    <x v="1"/>
    <x v="0"/>
    <x v="86"/>
    <x v="1"/>
    <x v="107"/>
    <x v="1"/>
    <x v="0"/>
    <x v="1"/>
    <x v="5163"/>
    <x v="5"/>
    <x v="2"/>
    <x v="6328"/>
  </r>
  <r>
    <x v="1"/>
    <x v="0"/>
    <x v="0"/>
    <x v="269"/>
    <x v="17"/>
    <x v="336"/>
    <x v="0"/>
    <x v="1"/>
    <x v="10"/>
    <x v="56"/>
    <x v="2"/>
    <x v="0"/>
    <x v="56"/>
  </r>
  <r>
    <x v="2"/>
    <x v="0"/>
    <x v="0"/>
    <x v="1"/>
    <x v="1"/>
    <x v="1"/>
    <x v="1"/>
    <x v="1"/>
    <x v="9"/>
    <x v="635"/>
    <x v="1"/>
    <x v="0"/>
    <x v="650"/>
  </r>
  <r>
    <x v="1"/>
    <x v="0"/>
    <x v="0"/>
    <x v="114"/>
    <x v="19"/>
    <x v="363"/>
    <x v="0"/>
    <x v="1"/>
    <x v="4"/>
    <x v="5164"/>
    <x v="3"/>
    <x v="0"/>
    <x v="6329"/>
  </r>
  <r>
    <x v="1"/>
    <x v="0"/>
    <x v="0"/>
    <x v="289"/>
    <x v="18"/>
    <x v="364"/>
    <x v="0"/>
    <x v="1"/>
    <x v="2"/>
    <x v="2261"/>
    <x v="2"/>
    <x v="2"/>
    <x v="1962"/>
  </r>
  <r>
    <x v="1"/>
    <x v="0"/>
    <x v="0"/>
    <x v="289"/>
    <x v="18"/>
    <x v="364"/>
    <x v="0"/>
    <x v="0"/>
    <x v="5"/>
    <x v="2377"/>
    <x v="1"/>
    <x v="2"/>
    <x v="6330"/>
  </r>
  <r>
    <x v="1"/>
    <x v="0"/>
    <x v="0"/>
    <x v="289"/>
    <x v="18"/>
    <x v="364"/>
    <x v="0"/>
    <x v="0"/>
    <x v="1"/>
    <x v="5165"/>
    <x v="1"/>
    <x v="2"/>
    <x v="6331"/>
  </r>
  <r>
    <x v="1"/>
    <x v="1"/>
    <x v="0"/>
    <x v="104"/>
    <x v="31"/>
    <x v="128"/>
    <x v="3"/>
    <x v="0"/>
    <x v="5"/>
    <x v="809"/>
    <x v="2"/>
    <x v="0"/>
    <x v="6332"/>
  </r>
  <r>
    <x v="1"/>
    <x v="1"/>
    <x v="0"/>
    <x v="104"/>
    <x v="31"/>
    <x v="128"/>
    <x v="3"/>
    <x v="0"/>
    <x v="5"/>
    <x v="5166"/>
    <x v="7"/>
    <x v="0"/>
    <x v="3185"/>
  </r>
  <r>
    <x v="1"/>
    <x v="1"/>
    <x v="0"/>
    <x v="104"/>
    <x v="31"/>
    <x v="128"/>
    <x v="3"/>
    <x v="2"/>
    <x v="7"/>
    <x v="5167"/>
    <x v="12"/>
    <x v="0"/>
    <x v="6333"/>
  </r>
  <r>
    <x v="1"/>
    <x v="1"/>
    <x v="0"/>
    <x v="104"/>
    <x v="31"/>
    <x v="128"/>
    <x v="3"/>
    <x v="0"/>
    <x v="5"/>
    <x v="5168"/>
    <x v="2"/>
    <x v="0"/>
    <x v="6334"/>
  </r>
  <r>
    <x v="1"/>
    <x v="1"/>
    <x v="0"/>
    <x v="104"/>
    <x v="31"/>
    <x v="128"/>
    <x v="3"/>
    <x v="1"/>
    <x v="10"/>
    <x v="90"/>
    <x v="7"/>
    <x v="0"/>
    <x v="90"/>
  </r>
  <r>
    <x v="1"/>
    <x v="1"/>
    <x v="0"/>
    <x v="10"/>
    <x v="9"/>
    <x v="63"/>
    <x v="3"/>
    <x v="0"/>
    <x v="5"/>
    <x v="5169"/>
    <x v="0"/>
    <x v="2"/>
    <x v="2730"/>
  </r>
  <r>
    <x v="1"/>
    <x v="1"/>
    <x v="0"/>
    <x v="10"/>
    <x v="9"/>
    <x v="63"/>
    <x v="3"/>
    <x v="1"/>
    <x v="8"/>
    <x v="5170"/>
    <x v="4"/>
    <x v="6"/>
    <x v="6335"/>
  </r>
  <r>
    <x v="1"/>
    <x v="1"/>
    <x v="0"/>
    <x v="10"/>
    <x v="9"/>
    <x v="63"/>
    <x v="3"/>
    <x v="0"/>
    <x v="3"/>
    <x v="5171"/>
    <x v="2"/>
    <x v="10"/>
    <x v="6336"/>
  </r>
  <r>
    <x v="1"/>
    <x v="1"/>
    <x v="0"/>
    <x v="10"/>
    <x v="9"/>
    <x v="63"/>
    <x v="3"/>
    <x v="1"/>
    <x v="8"/>
    <x v="4010"/>
    <x v="2"/>
    <x v="6"/>
    <x v="6337"/>
  </r>
  <r>
    <x v="1"/>
    <x v="1"/>
    <x v="0"/>
    <x v="10"/>
    <x v="9"/>
    <x v="63"/>
    <x v="3"/>
    <x v="1"/>
    <x v="13"/>
    <x v="3778"/>
    <x v="0"/>
    <x v="2"/>
    <x v="6338"/>
  </r>
  <r>
    <x v="1"/>
    <x v="0"/>
    <x v="0"/>
    <x v="417"/>
    <x v="32"/>
    <x v="505"/>
    <x v="0"/>
    <x v="0"/>
    <x v="5"/>
    <x v="4519"/>
    <x v="1"/>
    <x v="0"/>
    <x v="5496"/>
  </r>
  <r>
    <x v="1"/>
    <x v="0"/>
    <x v="0"/>
    <x v="120"/>
    <x v="37"/>
    <x v="150"/>
    <x v="1"/>
    <x v="1"/>
    <x v="4"/>
    <x v="5172"/>
    <x v="3"/>
    <x v="0"/>
    <x v="6339"/>
  </r>
  <r>
    <x v="1"/>
    <x v="0"/>
    <x v="0"/>
    <x v="120"/>
    <x v="37"/>
    <x v="150"/>
    <x v="1"/>
    <x v="2"/>
    <x v="7"/>
    <x v="550"/>
    <x v="0"/>
    <x v="2"/>
    <x v="563"/>
  </r>
  <r>
    <x v="1"/>
    <x v="0"/>
    <x v="0"/>
    <x v="120"/>
    <x v="37"/>
    <x v="150"/>
    <x v="1"/>
    <x v="2"/>
    <x v="11"/>
    <x v="5173"/>
    <x v="5"/>
    <x v="0"/>
    <x v="6340"/>
  </r>
  <r>
    <x v="0"/>
    <x v="0"/>
    <x v="0"/>
    <x v="236"/>
    <x v="5"/>
    <x v="293"/>
    <x v="2"/>
    <x v="1"/>
    <x v="6"/>
    <x v="3993"/>
    <x v="0"/>
    <x v="2"/>
    <x v="6341"/>
  </r>
  <r>
    <x v="0"/>
    <x v="0"/>
    <x v="0"/>
    <x v="236"/>
    <x v="5"/>
    <x v="293"/>
    <x v="2"/>
    <x v="1"/>
    <x v="9"/>
    <x v="5174"/>
    <x v="0"/>
    <x v="3"/>
    <x v="6342"/>
  </r>
  <r>
    <x v="0"/>
    <x v="0"/>
    <x v="0"/>
    <x v="236"/>
    <x v="5"/>
    <x v="293"/>
    <x v="2"/>
    <x v="0"/>
    <x v="3"/>
    <x v="3245"/>
    <x v="2"/>
    <x v="4"/>
    <x v="6343"/>
  </r>
  <r>
    <x v="0"/>
    <x v="0"/>
    <x v="0"/>
    <x v="236"/>
    <x v="5"/>
    <x v="293"/>
    <x v="2"/>
    <x v="1"/>
    <x v="4"/>
    <x v="5175"/>
    <x v="1"/>
    <x v="2"/>
    <x v="6344"/>
  </r>
  <r>
    <x v="1"/>
    <x v="0"/>
    <x v="0"/>
    <x v="505"/>
    <x v="2"/>
    <x v="601"/>
    <x v="0"/>
    <x v="2"/>
    <x v="7"/>
    <x v="5176"/>
    <x v="0"/>
    <x v="2"/>
    <x v="6345"/>
  </r>
  <r>
    <x v="2"/>
    <x v="2"/>
    <x v="0"/>
    <x v="4"/>
    <x v="4"/>
    <x v="59"/>
    <x v="1"/>
    <x v="2"/>
    <x v="7"/>
    <x v="5177"/>
    <x v="4"/>
    <x v="2"/>
    <x v="6346"/>
  </r>
  <r>
    <x v="0"/>
    <x v="1"/>
    <x v="0"/>
    <x v="68"/>
    <x v="1"/>
    <x v="86"/>
    <x v="1"/>
    <x v="1"/>
    <x v="14"/>
    <x v="3251"/>
    <x v="4"/>
    <x v="0"/>
    <x v="6347"/>
  </r>
  <r>
    <x v="0"/>
    <x v="1"/>
    <x v="0"/>
    <x v="68"/>
    <x v="1"/>
    <x v="86"/>
    <x v="1"/>
    <x v="1"/>
    <x v="10"/>
    <x v="5178"/>
    <x v="0"/>
    <x v="0"/>
    <x v="6348"/>
  </r>
  <r>
    <x v="0"/>
    <x v="1"/>
    <x v="0"/>
    <x v="68"/>
    <x v="1"/>
    <x v="86"/>
    <x v="1"/>
    <x v="1"/>
    <x v="8"/>
    <x v="202"/>
    <x v="2"/>
    <x v="2"/>
    <x v="6349"/>
  </r>
  <r>
    <x v="1"/>
    <x v="0"/>
    <x v="0"/>
    <x v="1"/>
    <x v="1"/>
    <x v="13"/>
    <x v="1"/>
    <x v="0"/>
    <x v="3"/>
    <x v="3359"/>
    <x v="1"/>
    <x v="2"/>
    <x v="3842"/>
  </r>
  <r>
    <x v="1"/>
    <x v="2"/>
    <x v="0"/>
    <x v="201"/>
    <x v="1"/>
    <x v="252"/>
    <x v="1"/>
    <x v="0"/>
    <x v="0"/>
    <x v="2446"/>
    <x v="0"/>
    <x v="11"/>
    <x v="4643"/>
  </r>
  <r>
    <x v="2"/>
    <x v="0"/>
    <x v="0"/>
    <x v="5"/>
    <x v="5"/>
    <x v="6"/>
    <x v="2"/>
    <x v="1"/>
    <x v="8"/>
    <x v="5179"/>
    <x v="7"/>
    <x v="3"/>
    <x v="6350"/>
  </r>
  <r>
    <x v="1"/>
    <x v="2"/>
    <x v="0"/>
    <x v="4"/>
    <x v="4"/>
    <x v="59"/>
    <x v="1"/>
    <x v="0"/>
    <x v="5"/>
    <x v="4303"/>
    <x v="1"/>
    <x v="0"/>
    <x v="5130"/>
  </r>
  <r>
    <x v="2"/>
    <x v="0"/>
    <x v="0"/>
    <x v="8"/>
    <x v="1"/>
    <x v="94"/>
    <x v="1"/>
    <x v="1"/>
    <x v="4"/>
    <x v="5180"/>
    <x v="7"/>
    <x v="0"/>
    <x v="6351"/>
  </r>
  <r>
    <x v="1"/>
    <x v="2"/>
    <x v="0"/>
    <x v="8"/>
    <x v="1"/>
    <x v="94"/>
    <x v="1"/>
    <x v="1"/>
    <x v="9"/>
    <x v="5181"/>
    <x v="5"/>
    <x v="0"/>
    <x v="6352"/>
  </r>
  <r>
    <x v="1"/>
    <x v="2"/>
    <x v="0"/>
    <x v="8"/>
    <x v="1"/>
    <x v="94"/>
    <x v="1"/>
    <x v="1"/>
    <x v="8"/>
    <x v="5182"/>
    <x v="5"/>
    <x v="2"/>
    <x v="6353"/>
  </r>
  <r>
    <x v="1"/>
    <x v="1"/>
    <x v="0"/>
    <x v="330"/>
    <x v="2"/>
    <x v="410"/>
    <x v="0"/>
    <x v="1"/>
    <x v="9"/>
    <x v="5183"/>
    <x v="7"/>
    <x v="2"/>
    <x v="6354"/>
  </r>
  <r>
    <x v="1"/>
    <x v="1"/>
    <x v="0"/>
    <x v="12"/>
    <x v="5"/>
    <x v="14"/>
    <x v="2"/>
    <x v="1"/>
    <x v="4"/>
    <x v="1445"/>
    <x v="7"/>
    <x v="2"/>
    <x v="1527"/>
  </r>
  <r>
    <x v="1"/>
    <x v="1"/>
    <x v="0"/>
    <x v="12"/>
    <x v="5"/>
    <x v="14"/>
    <x v="2"/>
    <x v="1"/>
    <x v="10"/>
    <x v="12"/>
    <x v="1"/>
    <x v="2"/>
    <x v="903"/>
  </r>
  <r>
    <x v="1"/>
    <x v="1"/>
    <x v="0"/>
    <x v="12"/>
    <x v="5"/>
    <x v="14"/>
    <x v="2"/>
    <x v="1"/>
    <x v="12"/>
    <x v="5184"/>
    <x v="3"/>
    <x v="2"/>
    <x v="6355"/>
  </r>
  <r>
    <x v="0"/>
    <x v="0"/>
    <x v="0"/>
    <x v="22"/>
    <x v="10"/>
    <x v="155"/>
    <x v="2"/>
    <x v="1"/>
    <x v="10"/>
    <x v="2944"/>
    <x v="1"/>
    <x v="2"/>
    <x v="6356"/>
  </r>
  <r>
    <x v="0"/>
    <x v="0"/>
    <x v="0"/>
    <x v="8"/>
    <x v="1"/>
    <x v="9"/>
    <x v="1"/>
    <x v="2"/>
    <x v="7"/>
    <x v="556"/>
    <x v="0"/>
    <x v="2"/>
    <x v="569"/>
  </r>
  <r>
    <x v="1"/>
    <x v="1"/>
    <x v="0"/>
    <x v="12"/>
    <x v="5"/>
    <x v="66"/>
    <x v="2"/>
    <x v="0"/>
    <x v="1"/>
    <x v="5185"/>
    <x v="4"/>
    <x v="4"/>
    <x v="232"/>
  </r>
  <r>
    <x v="2"/>
    <x v="2"/>
    <x v="0"/>
    <x v="506"/>
    <x v="29"/>
    <x v="602"/>
    <x v="3"/>
    <x v="2"/>
    <x v="11"/>
    <x v="127"/>
    <x v="1"/>
    <x v="0"/>
    <x v="1610"/>
  </r>
  <r>
    <x v="2"/>
    <x v="2"/>
    <x v="0"/>
    <x v="506"/>
    <x v="29"/>
    <x v="602"/>
    <x v="3"/>
    <x v="1"/>
    <x v="10"/>
    <x v="518"/>
    <x v="0"/>
    <x v="0"/>
    <x v="534"/>
  </r>
  <r>
    <x v="1"/>
    <x v="1"/>
    <x v="0"/>
    <x v="182"/>
    <x v="1"/>
    <x v="232"/>
    <x v="1"/>
    <x v="1"/>
    <x v="8"/>
    <x v="921"/>
    <x v="1"/>
    <x v="2"/>
    <x v="5470"/>
  </r>
  <r>
    <x v="1"/>
    <x v="0"/>
    <x v="0"/>
    <x v="91"/>
    <x v="29"/>
    <x v="113"/>
    <x v="3"/>
    <x v="1"/>
    <x v="4"/>
    <x v="5186"/>
    <x v="7"/>
    <x v="0"/>
    <x v="984"/>
  </r>
  <r>
    <x v="1"/>
    <x v="0"/>
    <x v="0"/>
    <x v="91"/>
    <x v="29"/>
    <x v="113"/>
    <x v="3"/>
    <x v="1"/>
    <x v="4"/>
    <x v="3378"/>
    <x v="2"/>
    <x v="0"/>
    <x v="3864"/>
  </r>
  <r>
    <x v="1"/>
    <x v="1"/>
    <x v="0"/>
    <x v="334"/>
    <x v="30"/>
    <x v="415"/>
    <x v="3"/>
    <x v="1"/>
    <x v="9"/>
    <x v="562"/>
    <x v="0"/>
    <x v="0"/>
    <x v="575"/>
  </r>
  <r>
    <x v="2"/>
    <x v="2"/>
    <x v="0"/>
    <x v="59"/>
    <x v="24"/>
    <x v="75"/>
    <x v="3"/>
    <x v="1"/>
    <x v="13"/>
    <x v="5187"/>
    <x v="5"/>
    <x v="2"/>
    <x v="6357"/>
  </r>
  <r>
    <x v="2"/>
    <x v="1"/>
    <x v="0"/>
    <x v="1"/>
    <x v="1"/>
    <x v="3"/>
    <x v="1"/>
    <x v="1"/>
    <x v="10"/>
    <x v="2660"/>
    <x v="0"/>
    <x v="0"/>
    <x v="3887"/>
  </r>
  <r>
    <x v="1"/>
    <x v="2"/>
    <x v="0"/>
    <x v="507"/>
    <x v="29"/>
    <x v="603"/>
    <x v="3"/>
    <x v="0"/>
    <x v="5"/>
    <x v="1287"/>
    <x v="0"/>
    <x v="0"/>
    <x v="1345"/>
  </r>
  <r>
    <x v="0"/>
    <x v="0"/>
    <x v="0"/>
    <x v="47"/>
    <x v="31"/>
    <x v="117"/>
    <x v="3"/>
    <x v="2"/>
    <x v="7"/>
    <x v="4658"/>
    <x v="1"/>
    <x v="0"/>
    <x v="5638"/>
  </r>
  <r>
    <x v="0"/>
    <x v="0"/>
    <x v="0"/>
    <x v="47"/>
    <x v="31"/>
    <x v="117"/>
    <x v="3"/>
    <x v="0"/>
    <x v="5"/>
    <x v="4623"/>
    <x v="2"/>
    <x v="0"/>
    <x v="5589"/>
  </r>
  <r>
    <x v="0"/>
    <x v="0"/>
    <x v="0"/>
    <x v="47"/>
    <x v="31"/>
    <x v="117"/>
    <x v="3"/>
    <x v="1"/>
    <x v="9"/>
    <x v="3256"/>
    <x v="1"/>
    <x v="0"/>
    <x v="3704"/>
  </r>
  <r>
    <x v="0"/>
    <x v="0"/>
    <x v="0"/>
    <x v="47"/>
    <x v="31"/>
    <x v="117"/>
    <x v="3"/>
    <x v="0"/>
    <x v="3"/>
    <x v="5188"/>
    <x v="1"/>
    <x v="4"/>
    <x v="6358"/>
  </r>
  <r>
    <x v="3"/>
    <x v="0"/>
    <x v="0"/>
    <x v="40"/>
    <x v="3"/>
    <x v="124"/>
    <x v="0"/>
    <x v="1"/>
    <x v="10"/>
    <x v="5189"/>
    <x v="3"/>
    <x v="2"/>
    <x v="6359"/>
  </r>
  <r>
    <x v="2"/>
    <x v="2"/>
    <x v="0"/>
    <x v="12"/>
    <x v="5"/>
    <x v="14"/>
    <x v="2"/>
    <x v="1"/>
    <x v="8"/>
    <x v="5190"/>
    <x v="2"/>
    <x v="3"/>
    <x v="6360"/>
  </r>
  <r>
    <x v="0"/>
    <x v="2"/>
    <x v="0"/>
    <x v="24"/>
    <x v="24"/>
    <x v="157"/>
    <x v="3"/>
    <x v="0"/>
    <x v="1"/>
    <x v="1165"/>
    <x v="0"/>
    <x v="4"/>
    <x v="5669"/>
  </r>
  <r>
    <x v="1"/>
    <x v="0"/>
    <x v="0"/>
    <x v="220"/>
    <x v="16"/>
    <x v="275"/>
    <x v="1"/>
    <x v="1"/>
    <x v="4"/>
    <x v="1340"/>
    <x v="7"/>
    <x v="2"/>
    <x v="1404"/>
  </r>
  <r>
    <x v="0"/>
    <x v="0"/>
    <x v="0"/>
    <x v="20"/>
    <x v="15"/>
    <x v="29"/>
    <x v="3"/>
    <x v="1"/>
    <x v="8"/>
    <x v="2595"/>
    <x v="2"/>
    <x v="2"/>
    <x v="2880"/>
  </r>
  <r>
    <x v="0"/>
    <x v="0"/>
    <x v="0"/>
    <x v="20"/>
    <x v="15"/>
    <x v="29"/>
    <x v="3"/>
    <x v="0"/>
    <x v="1"/>
    <x v="5191"/>
    <x v="1"/>
    <x v="9"/>
    <x v="6361"/>
  </r>
  <r>
    <x v="0"/>
    <x v="0"/>
    <x v="0"/>
    <x v="20"/>
    <x v="15"/>
    <x v="29"/>
    <x v="3"/>
    <x v="1"/>
    <x v="10"/>
    <x v="5192"/>
    <x v="0"/>
    <x v="0"/>
    <x v="6362"/>
  </r>
  <r>
    <x v="1"/>
    <x v="1"/>
    <x v="0"/>
    <x v="1"/>
    <x v="1"/>
    <x v="1"/>
    <x v="1"/>
    <x v="1"/>
    <x v="10"/>
    <x v="151"/>
    <x v="4"/>
    <x v="0"/>
    <x v="153"/>
  </r>
  <r>
    <x v="1"/>
    <x v="1"/>
    <x v="0"/>
    <x v="46"/>
    <x v="13"/>
    <x v="284"/>
    <x v="3"/>
    <x v="0"/>
    <x v="5"/>
    <x v="202"/>
    <x v="4"/>
    <x v="0"/>
    <x v="204"/>
  </r>
  <r>
    <x v="1"/>
    <x v="1"/>
    <x v="0"/>
    <x v="46"/>
    <x v="13"/>
    <x v="284"/>
    <x v="3"/>
    <x v="2"/>
    <x v="11"/>
    <x v="5193"/>
    <x v="2"/>
    <x v="0"/>
    <x v="6363"/>
  </r>
  <r>
    <x v="1"/>
    <x v="1"/>
    <x v="0"/>
    <x v="46"/>
    <x v="13"/>
    <x v="284"/>
    <x v="3"/>
    <x v="0"/>
    <x v="5"/>
    <x v="369"/>
    <x v="0"/>
    <x v="0"/>
    <x v="6364"/>
  </r>
  <r>
    <x v="1"/>
    <x v="1"/>
    <x v="0"/>
    <x v="46"/>
    <x v="13"/>
    <x v="284"/>
    <x v="3"/>
    <x v="1"/>
    <x v="6"/>
    <x v="1301"/>
    <x v="3"/>
    <x v="0"/>
    <x v="6365"/>
  </r>
  <r>
    <x v="1"/>
    <x v="1"/>
    <x v="0"/>
    <x v="46"/>
    <x v="13"/>
    <x v="284"/>
    <x v="3"/>
    <x v="1"/>
    <x v="6"/>
    <x v="5130"/>
    <x v="2"/>
    <x v="0"/>
    <x v="6366"/>
  </r>
  <r>
    <x v="1"/>
    <x v="2"/>
    <x v="0"/>
    <x v="272"/>
    <x v="1"/>
    <x v="341"/>
    <x v="1"/>
    <x v="1"/>
    <x v="8"/>
    <x v="5194"/>
    <x v="4"/>
    <x v="2"/>
    <x v="6367"/>
  </r>
  <r>
    <x v="3"/>
    <x v="1"/>
    <x v="0"/>
    <x v="140"/>
    <x v="3"/>
    <x v="179"/>
    <x v="0"/>
    <x v="0"/>
    <x v="3"/>
    <x v="5195"/>
    <x v="4"/>
    <x v="10"/>
    <x v="6368"/>
  </r>
  <r>
    <x v="0"/>
    <x v="0"/>
    <x v="0"/>
    <x v="127"/>
    <x v="17"/>
    <x v="269"/>
    <x v="0"/>
    <x v="1"/>
    <x v="6"/>
    <x v="5196"/>
    <x v="3"/>
    <x v="0"/>
    <x v="6369"/>
  </r>
  <r>
    <x v="1"/>
    <x v="0"/>
    <x v="0"/>
    <x v="61"/>
    <x v="5"/>
    <x v="162"/>
    <x v="2"/>
    <x v="0"/>
    <x v="3"/>
    <x v="5197"/>
    <x v="4"/>
    <x v="4"/>
    <x v="6370"/>
  </r>
  <r>
    <x v="1"/>
    <x v="1"/>
    <x v="0"/>
    <x v="81"/>
    <x v="5"/>
    <x v="174"/>
    <x v="2"/>
    <x v="1"/>
    <x v="10"/>
    <x v="187"/>
    <x v="12"/>
    <x v="2"/>
    <x v="6371"/>
  </r>
  <r>
    <x v="1"/>
    <x v="1"/>
    <x v="0"/>
    <x v="81"/>
    <x v="5"/>
    <x v="174"/>
    <x v="2"/>
    <x v="2"/>
    <x v="11"/>
    <x v="5198"/>
    <x v="1"/>
    <x v="2"/>
    <x v="6372"/>
  </r>
  <r>
    <x v="1"/>
    <x v="2"/>
    <x v="0"/>
    <x v="292"/>
    <x v="23"/>
    <x v="604"/>
    <x v="2"/>
    <x v="1"/>
    <x v="10"/>
    <x v="1907"/>
    <x v="1"/>
    <x v="0"/>
    <x v="2056"/>
  </r>
  <r>
    <x v="2"/>
    <x v="2"/>
    <x v="0"/>
    <x v="4"/>
    <x v="4"/>
    <x v="59"/>
    <x v="1"/>
    <x v="1"/>
    <x v="8"/>
    <x v="5199"/>
    <x v="2"/>
    <x v="2"/>
    <x v="6373"/>
  </r>
  <r>
    <x v="2"/>
    <x v="2"/>
    <x v="0"/>
    <x v="4"/>
    <x v="4"/>
    <x v="59"/>
    <x v="1"/>
    <x v="1"/>
    <x v="4"/>
    <x v="1443"/>
    <x v="1"/>
    <x v="0"/>
    <x v="1525"/>
  </r>
  <r>
    <x v="2"/>
    <x v="2"/>
    <x v="0"/>
    <x v="4"/>
    <x v="4"/>
    <x v="59"/>
    <x v="1"/>
    <x v="0"/>
    <x v="3"/>
    <x v="5200"/>
    <x v="7"/>
    <x v="0"/>
    <x v="6374"/>
  </r>
  <r>
    <x v="2"/>
    <x v="2"/>
    <x v="0"/>
    <x v="4"/>
    <x v="4"/>
    <x v="59"/>
    <x v="1"/>
    <x v="1"/>
    <x v="4"/>
    <x v="5003"/>
    <x v="4"/>
    <x v="0"/>
    <x v="6107"/>
  </r>
  <r>
    <x v="2"/>
    <x v="2"/>
    <x v="0"/>
    <x v="4"/>
    <x v="4"/>
    <x v="59"/>
    <x v="1"/>
    <x v="2"/>
    <x v="11"/>
    <x v="1636"/>
    <x v="0"/>
    <x v="0"/>
    <x v="6375"/>
  </r>
  <r>
    <x v="1"/>
    <x v="0"/>
    <x v="0"/>
    <x v="80"/>
    <x v="30"/>
    <x v="100"/>
    <x v="3"/>
    <x v="2"/>
    <x v="11"/>
    <x v="47"/>
    <x v="1"/>
    <x v="0"/>
    <x v="47"/>
  </r>
  <r>
    <x v="1"/>
    <x v="0"/>
    <x v="0"/>
    <x v="80"/>
    <x v="30"/>
    <x v="100"/>
    <x v="3"/>
    <x v="1"/>
    <x v="13"/>
    <x v="1488"/>
    <x v="2"/>
    <x v="0"/>
    <x v="6376"/>
  </r>
  <r>
    <x v="1"/>
    <x v="0"/>
    <x v="0"/>
    <x v="80"/>
    <x v="30"/>
    <x v="100"/>
    <x v="3"/>
    <x v="0"/>
    <x v="5"/>
    <x v="582"/>
    <x v="0"/>
    <x v="0"/>
    <x v="6377"/>
  </r>
  <r>
    <x v="1"/>
    <x v="0"/>
    <x v="0"/>
    <x v="80"/>
    <x v="30"/>
    <x v="100"/>
    <x v="3"/>
    <x v="0"/>
    <x v="0"/>
    <x v="5201"/>
    <x v="2"/>
    <x v="0"/>
    <x v="6378"/>
  </r>
  <r>
    <x v="2"/>
    <x v="1"/>
    <x v="0"/>
    <x v="74"/>
    <x v="24"/>
    <x v="93"/>
    <x v="3"/>
    <x v="1"/>
    <x v="8"/>
    <x v="3584"/>
    <x v="8"/>
    <x v="6"/>
    <x v="6379"/>
  </r>
  <r>
    <x v="1"/>
    <x v="0"/>
    <x v="0"/>
    <x v="377"/>
    <x v="22"/>
    <x v="460"/>
    <x v="1"/>
    <x v="1"/>
    <x v="14"/>
    <x v="5202"/>
    <x v="0"/>
    <x v="2"/>
    <x v="6380"/>
  </r>
  <r>
    <x v="2"/>
    <x v="0"/>
    <x v="0"/>
    <x v="43"/>
    <x v="12"/>
    <x v="526"/>
    <x v="2"/>
    <x v="1"/>
    <x v="14"/>
    <x v="1001"/>
    <x v="0"/>
    <x v="0"/>
    <x v="6381"/>
  </r>
  <r>
    <x v="1"/>
    <x v="1"/>
    <x v="0"/>
    <x v="228"/>
    <x v="16"/>
    <x v="285"/>
    <x v="1"/>
    <x v="2"/>
    <x v="11"/>
    <x v="5203"/>
    <x v="5"/>
    <x v="2"/>
    <x v="6382"/>
  </r>
  <r>
    <x v="0"/>
    <x v="0"/>
    <x v="0"/>
    <x v="265"/>
    <x v="9"/>
    <x v="331"/>
    <x v="3"/>
    <x v="0"/>
    <x v="5"/>
    <x v="5204"/>
    <x v="2"/>
    <x v="2"/>
    <x v="6383"/>
  </r>
  <r>
    <x v="1"/>
    <x v="0"/>
    <x v="0"/>
    <x v="339"/>
    <x v="11"/>
    <x v="420"/>
    <x v="2"/>
    <x v="1"/>
    <x v="4"/>
    <x v="2349"/>
    <x v="0"/>
    <x v="0"/>
    <x v="2569"/>
  </r>
  <r>
    <x v="1"/>
    <x v="1"/>
    <x v="0"/>
    <x v="248"/>
    <x v="39"/>
    <x v="307"/>
    <x v="3"/>
    <x v="0"/>
    <x v="5"/>
    <x v="5205"/>
    <x v="12"/>
    <x v="0"/>
    <x v="6384"/>
  </r>
  <r>
    <x v="0"/>
    <x v="1"/>
    <x v="0"/>
    <x v="331"/>
    <x v="5"/>
    <x v="412"/>
    <x v="2"/>
    <x v="1"/>
    <x v="13"/>
    <x v="192"/>
    <x v="4"/>
    <x v="2"/>
    <x v="6385"/>
  </r>
  <r>
    <x v="0"/>
    <x v="1"/>
    <x v="0"/>
    <x v="331"/>
    <x v="5"/>
    <x v="412"/>
    <x v="2"/>
    <x v="1"/>
    <x v="10"/>
    <x v="1297"/>
    <x v="0"/>
    <x v="2"/>
    <x v="2945"/>
  </r>
  <r>
    <x v="0"/>
    <x v="1"/>
    <x v="0"/>
    <x v="331"/>
    <x v="5"/>
    <x v="412"/>
    <x v="2"/>
    <x v="0"/>
    <x v="5"/>
    <x v="739"/>
    <x v="2"/>
    <x v="7"/>
    <x v="6386"/>
  </r>
  <r>
    <x v="0"/>
    <x v="1"/>
    <x v="0"/>
    <x v="331"/>
    <x v="5"/>
    <x v="412"/>
    <x v="2"/>
    <x v="1"/>
    <x v="8"/>
    <x v="5206"/>
    <x v="0"/>
    <x v="3"/>
    <x v="6387"/>
  </r>
  <r>
    <x v="1"/>
    <x v="0"/>
    <x v="0"/>
    <x v="98"/>
    <x v="33"/>
    <x v="121"/>
    <x v="1"/>
    <x v="1"/>
    <x v="8"/>
    <x v="678"/>
    <x v="10"/>
    <x v="2"/>
    <x v="6388"/>
  </r>
  <r>
    <x v="1"/>
    <x v="0"/>
    <x v="0"/>
    <x v="138"/>
    <x v="24"/>
    <x v="177"/>
    <x v="3"/>
    <x v="2"/>
    <x v="11"/>
    <x v="2079"/>
    <x v="0"/>
    <x v="2"/>
    <x v="1191"/>
  </r>
  <r>
    <x v="1"/>
    <x v="0"/>
    <x v="0"/>
    <x v="4"/>
    <x v="4"/>
    <x v="59"/>
    <x v="1"/>
    <x v="1"/>
    <x v="8"/>
    <x v="5207"/>
    <x v="4"/>
    <x v="2"/>
    <x v="6389"/>
  </r>
  <r>
    <x v="0"/>
    <x v="1"/>
    <x v="0"/>
    <x v="22"/>
    <x v="10"/>
    <x v="36"/>
    <x v="2"/>
    <x v="2"/>
    <x v="7"/>
    <x v="4812"/>
    <x v="0"/>
    <x v="2"/>
    <x v="5846"/>
  </r>
  <r>
    <x v="0"/>
    <x v="2"/>
    <x v="0"/>
    <x v="38"/>
    <x v="24"/>
    <x v="47"/>
    <x v="3"/>
    <x v="1"/>
    <x v="10"/>
    <x v="1785"/>
    <x v="1"/>
    <x v="2"/>
    <x v="6390"/>
  </r>
  <r>
    <x v="1"/>
    <x v="0"/>
    <x v="0"/>
    <x v="93"/>
    <x v="16"/>
    <x v="115"/>
    <x v="1"/>
    <x v="1"/>
    <x v="10"/>
    <x v="5208"/>
    <x v="4"/>
    <x v="2"/>
    <x v="6391"/>
  </r>
  <r>
    <x v="1"/>
    <x v="2"/>
    <x v="0"/>
    <x v="10"/>
    <x v="9"/>
    <x v="74"/>
    <x v="3"/>
    <x v="2"/>
    <x v="7"/>
    <x v="5209"/>
    <x v="0"/>
    <x v="10"/>
    <x v="6392"/>
  </r>
  <r>
    <x v="1"/>
    <x v="2"/>
    <x v="0"/>
    <x v="10"/>
    <x v="9"/>
    <x v="74"/>
    <x v="3"/>
    <x v="1"/>
    <x v="8"/>
    <x v="5210"/>
    <x v="7"/>
    <x v="6"/>
    <x v="6393"/>
  </r>
  <r>
    <x v="1"/>
    <x v="2"/>
    <x v="0"/>
    <x v="10"/>
    <x v="9"/>
    <x v="74"/>
    <x v="3"/>
    <x v="2"/>
    <x v="7"/>
    <x v="5211"/>
    <x v="1"/>
    <x v="10"/>
    <x v="6394"/>
  </r>
  <r>
    <x v="2"/>
    <x v="1"/>
    <x v="0"/>
    <x v="395"/>
    <x v="34"/>
    <x v="480"/>
    <x v="3"/>
    <x v="0"/>
    <x v="3"/>
    <x v="5212"/>
    <x v="4"/>
    <x v="4"/>
    <x v="6395"/>
  </r>
  <r>
    <x v="2"/>
    <x v="1"/>
    <x v="0"/>
    <x v="395"/>
    <x v="34"/>
    <x v="480"/>
    <x v="3"/>
    <x v="0"/>
    <x v="5"/>
    <x v="762"/>
    <x v="4"/>
    <x v="0"/>
    <x v="5125"/>
  </r>
  <r>
    <x v="2"/>
    <x v="1"/>
    <x v="0"/>
    <x v="395"/>
    <x v="34"/>
    <x v="480"/>
    <x v="3"/>
    <x v="0"/>
    <x v="5"/>
    <x v="5031"/>
    <x v="0"/>
    <x v="0"/>
    <x v="6151"/>
  </r>
  <r>
    <x v="2"/>
    <x v="1"/>
    <x v="0"/>
    <x v="395"/>
    <x v="34"/>
    <x v="480"/>
    <x v="3"/>
    <x v="0"/>
    <x v="3"/>
    <x v="3029"/>
    <x v="1"/>
    <x v="4"/>
    <x v="3418"/>
  </r>
  <r>
    <x v="2"/>
    <x v="1"/>
    <x v="0"/>
    <x v="395"/>
    <x v="34"/>
    <x v="480"/>
    <x v="3"/>
    <x v="1"/>
    <x v="10"/>
    <x v="5213"/>
    <x v="8"/>
    <x v="0"/>
    <x v="6396"/>
  </r>
  <r>
    <x v="2"/>
    <x v="1"/>
    <x v="0"/>
    <x v="395"/>
    <x v="34"/>
    <x v="480"/>
    <x v="3"/>
    <x v="1"/>
    <x v="9"/>
    <x v="5214"/>
    <x v="7"/>
    <x v="0"/>
    <x v="6397"/>
  </r>
  <r>
    <x v="2"/>
    <x v="0"/>
    <x v="0"/>
    <x v="8"/>
    <x v="1"/>
    <x v="34"/>
    <x v="1"/>
    <x v="2"/>
    <x v="7"/>
    <x v="5215"/>
    <x v="2"/>
    <x v="2"/>
    <x v="6398"/>
  </r>
  <r>
    <x v="1"/>
    <x v="1"/>
    <x v="0"/>
    <x v="12"/>
    <x v="5"/>
    <x v="32"/>
    <x v="2"/>
    <x v="0"/>
    <x v="1"/>
    <x v="4988"/>
    <x v="4"/>
    <x v="4"/>
    <x v="6081"/>
  </r>
  <r>
    <x v="1"/>
    <x v="1"/>
    <x v="0"/>
    <x v="12"/>
    <x v="5"/>
    <x v="32"/>
    <x v="2"/>
    <x v="1"/>
    <x v="4"/>
    <x v="5216"/>
    <x v="1"/>
    <x v="2"/>
    <x v="6399"/>
  </r>
  <r>
    <x v="1"/>
    <x v="1"/>
    <x v="0"/>
    <x v="12"/>
    <x v="5"/>
    <x v="32"/>
    <x v="2"/>
    <x v="0"/>
    <x v="5"/>
    <x v="1952"/>
    <x v="2"/>
    <x v="7"/>
    <x v="6400"/>
  </r>
  <r>
    <x v="1"/>
    <x v="1"/>
    <x v="0"/>
    <x v="1"/>
    <x v="1"/>
    <x v="13"/>
    <x v="1"/>
    <x v="2"/>
    <x v="7"/>
    <x v="2643"/>
    <x v="0"/>
    <x v="2"/>
    <x v="6401"/>
  </r>
  <r>
    <x v="0"/>
    <x v="1"/>
    <x v="0"/>
    <x v="22"/>
    <x v="10"/>
    <x v="155"/>
    <x v="2"/>
    <x v="0"/>
    <x v="1"/>
    <x v="5217"/>
    <x v="1"/>
    <x v="4"/>
    <x v="6402"/>
  </r>
  <r>
    <x v="0"/>
    <x v="1"/>
    <x v="0"/>
    <x v="22"/>
    <x v="10"/>
    <x v="155"/>
    <x v="2"/>
    <x v="1"/>
    <x v="8"/>
    <x v="2940"/>
    <x v="1"/>
    <x v="3"/>
    <x v="3300"/>
  </r>
  <r>
    <x v="1"/>
    <x v="0"/>
    <x v="0"/>
    <x v="12"/>
    <x v="5"/>
    <x v="32"/>
    <x v="2"/>
    <x v="1"/>
    <x v="8"/>
    <x v="2274"/>
    <x v="1"/>
    <x v="3"/>
    <x v="6403"/>
  </r>
  <r>
    <x v="1"/>
    <x v="0"/>
    <x v="0"/>
    <x v="12"/>
    <x v="5"/>
    <x v="32"/>
    <x v="2"/>
    <x v="1"/>
    <x v="8"/>
    <x v="5218"/>
    <x v="1"/>
    <x v="3"/>
    <x v="6404"/>
  </r>
  <r>
    <x v="1"/>
    <x v="0"/>
    <x v="0"/>
    <x v="39"/>
    <x v="29"/>
    <x v="318"/>
    <x v="3"/>
    <x v="1"/>
    <x v="8"/>
    <x v="3186"/>
    <x v="2"/>
    <x v="0"/>
    <x v="3616"/>
  </r>
  <r>
    <x v="1"/>
    <x v="0"/>
    <x v="0"/>
    <x v="39"/>
    <x v="29"/>
    <x v="318"/>
    <x v="3"/>
    <x v="1"/>
    <x v="4"/>
    <x v="1429"/>
    <x v="1"/>
    <x v="0"/>
    <x v="1508"/>
  </r>
  <r>
    <x v="0"/>
    <x v="0"/>
    <x v="0"/>
    <x v="450"/>
    <x v="12"/>
    <x v="543"/>
    <x v="2"/>
    <x v="1"/>
    <x v="2"/>
    <x v="5219"/>
    <x v="0"/>
    <x v="0"/>
    <x v="6405"/>
  </r>
  <r>
    <x v="1"/>
    <x v="2"/>
    <x v="0"/>
    <x v="305"/>
    <x v="27"/>
    <x v="382"/>
    <x v="1"/>
    <x v="2"/>
    <x v="7"/>
    <x v="214"/>
    <x v="1"/>
    <x v="2"/>
    <x v="216"/>
  </r>
  <r>
    <x v="1"/>
    <x v="0"/>
    <x v="0"/>
    <x v="103"/>
    <x v="22"/>
    <x v="127"/>
    <x v="1"/>
    <x v="2"/>
    <x v="11"/>
    <x v="3728"/>
    <x v="4"/>
    <x v="2"/>
    <x v="4330"/>
  </r>
  <r>
    <x v="1"/>
    <x v="0"/>
    <x v="0"/>
    <x v="20"/>
    <x v="15"/>
    <x v="23"/>
    <x v="3"/>
    <x v="1"/>
    <x v="4"/>
    <x v="1444"/>
    <x v="1"/>
    <x v="0"/>
    <x v="4146"/>
  </r>
  <r>
    <x v="1"/>
    <x v="0"/>
    <x v="0"/>
    <x v="165"/>
    <x v="29"/>
    <x v="211"/>
    <x v="3"/>
    <x v="1"/>
    <x v="9"/>
    <x v="5220"/>
    <x v="1"/>
    <x v="0"/>
    <x v="6406"/>
  </r>
  <r>
    <x v="1"/>
    <x v="1"/>
    <x v="0"/>
    <x v="8"/>
    <x v="1"/>
    <x v="34"/>
    <x v="1"/>
    <x v="1"/>
    <x v="8"/>
    <x v="433"/>
    <x v="0"/>
    <x v="2"/>
    <x v="6407"/>
  </r>
  <r>
    <x v="1"/>
    <x v="1"/>
    <x v="0"/>
    <x v="338"/>
    <x v="14"/>
    <x v="419"/>
    <x v="2"/>
    <x v="0"/>
    <x v="3"/>
    <x v="5221"/>
    <x v="5"/>
    <x v="0"/>
    <x v="6408"/>
  </r>
  <r>
    <x v="1"/>
    <x v="2"/>
    <x v="0"/>
    <x v="300"/>
    <x v="18"/>
    <x v="377"/>
    <x v="0"/>
    <x v="0"/>
    <x v="0"/>
    <x v="2342"/>
    <x v="4"/>
    <x v="2"/>
    <x v="6409"/>
  </r>
  <r>
    <x v="1"/>
    <x v="2"/>
    <x v="0"/>
    <x v="300"/>
    <x v="18"/>
    <x v="377"/>
    <x v="0"/>
    <x v="2"/>
    <x v="11"/>
    <x v="5222"/>
    <x v="0"/>
    <x v="2"/>
    <x v="6410"/>
  </r>
  <r>
    <x v="1"/>
    <x v="2"/>
    <x v="0"/>
    <x v="300"/>
    <x v="18"/>
    <x v="377"/>
    <x v="0"/>
    <x v="0"/>
    <x v="5"/>
    <x v="2486"/>
    <x v="1"/>
    <x v="2"/>
    <x v="6411"/>
  </r>
  <r>
    <x v="1"/>
    <x v="2"/>
    <x v="0"/>
    <x v="300"/>
    <x v="18"/>
    <x v="377"/>
    <x v="0"/>
    <x v="1"/>
    <x v="2"/>
    <x v="3399"/>
    <x v="7"/>
    <x v="2"/>
    <x v="3895"/>
  </r>
  <r>
    <x v="0"/>
    <x v="0"/>
    <x v="0"/>
    <x v="389"/>
    <x v="2"/>
    <x v="474"/>
    <x v="0"/>
    <x v="1"/>
    <x v="4"/>
    <x v="5223"/>
    <x v="7"/>
    <x v="2"/>
    <x v="6412"/>
  </r>
  <r>
    <x v="1"/>
    <x v="1"/>
    <x v="0"/>
    <x v="283"/>
    <x v="9"/>
    <x v="355"/>
    <x v="3"/>
    <x v="1"/>
    <x v="8"/>
    <x v="5224"/>
    <x v="4"/>
    <x v="6"/>
    <x v="6413"/>
  </r>
  <r>
    <x v="1"/>
    <x v="1"/>
    <x v="0"/>
    <x v="283"/>
    <x v="9"/>
    <x v="355"/>
    <x v="3"/>
    <x v="1"/>
    <x v="10"/>
    <x v="4771"/>
    <x v="0"/>
    <x v="2"/>
    <x v="5787"/>
  </r>
  <r>
    <x v="1"/>
    <x v="2"/>
    <x v="0"/>
    <x v="123"/>
    <x v="16"/>
    <x v="154"/>
    <x v="1"/>
    <x v="1"/>
    <x v="10"/>
    <x v="2488"/>
    <x v="7"/>
    <x v="2"/>
    <x v="6414"/>
  </r>
  <r>
    <x v="3"/>
    <x v="1"/>
    <x v="0"/>
    <x v="20"/>
    <x v="15"/>
    <x v="23"/>
    <x v="3"/>
    <x v="2"/>
    <x v="15"/>
    <x v="5225"/>
    <x v="4"/>
    <x v="0"/>
    <x v="6415"/>
  </r>
  <r>
    <x v="1"/>
    <x v="2"/>
    <x v="0"/>
    <x v="8"/>
    <x v="1"/>
    <x v="94"/>
    <x v="1"/>
    <x v="1"/>
    <x v="6"/>
    <x v="1755"/>
    <x v="0"/>
    <x v="0"/>
    <x v="907"/>
  </r>
  <r>
    <x v="1"/>
    <x v="0"/>
    <x v="0"/>
    <x v="1"/>
    <x v="1"/>
    <x v="1"/>
    <x v="1"/>
    <x v="1"/>
    <x v="10"/>
    <x v="1016"/>
    <x v="0"/>
    <x v="0"/>
    <x v="1060"/>
  </r>
  <r>
    <x v="1"/>
    <x v="0"/>
    <x v="0"/>
    <x v="155"/>
    <x v="8"/>
    <x v="198"/>
    <x v="2"/>
    <x v="2"/>
    <x v="7"/>
    <x v="5226"/>
    <x v="0"/>
    <x v="0"/>
    <x v="6416"/>
  </r>
  <r>
    <x v="1"/>
    <x v="2"/>
    <x v="0"/>
    <x v="10"/>
    <x v="9"/>
    <x v="74"/>
    <x v="3"/>
    <x v="1"/>
    <x v="6"/>
    <x v="3866"/>
    <x v="1"/>
    <x v="2"/>
    <x v="6417"/>
  </r>
  <r>
    <x v="1"/>
    <x v="1"/>
    <x v="0"/>
    <x v="20"/>
    <x v="15"/>
    <x v="23"/>
    <x v="3"/>
    <x v="1"/>
    <x v="2"/>
    <x v="343"/>
    <x v="0"/>
    <x v="0"/>
    <x v="354"/>
  </r>
  <r>
    <x v="1"/>
    <x v="0"/>
    <x v="0"/>
    <x v="354"/>
    <x v="12"/>
    <x v="436"/>
    <x v="2"/>
    <x v="1"/>
    <x v="8"/>
    <x v="4013"/>
    <x v="2"/>
    <x v="0"/>
    <x v="6418"/>
  </r>
  <r>
    <x v="3"/>
    <x v="0"/>
    <x v="0"/>
    <x v="4"/>
    <x v="4"/>
    <x v="60"/>
    <x v="1"/>
    <x v="0"/>
    <x v="5"/>
    <x v="5227"/>
    <x v="12"/>
    <x v="0"/>
    <x v="6419"/>
  </r>
  <r>
    <x v="1"/>
    <x v="2"/>
    <x v="0"/>
    <x v="201"/>
    <x v="1"/>
    <x v="252"/>
    <x v="1"/>
    <x v="1"/>
    <x v="10"/>
    <x v="1816"/>
    <x v="0"/>
    <x v="0"/>
    <x v="1957"/>
  </r>
  <r>
    <x v="1"/>
    <x v="2"/>
    <x v="0"/>
    <x v="201"/>
    <x v="1"/>
    <x v="252"/>
    <x v="1"/>
    <x v="1"/>
    <x v="10"/>
    <x v="168"/>
    <x v="0"/>
    <x v="0"/>
    <x v="170"/>
  </r>
  <r>
    <x v="1"/>
    <x v="2"/>
    <x v="0"/>
    <x v="201"/>
    <x v="1"/>
    <x v="252"/>
    <x v="1"/>
    <x v="1"/>
    <x v="10"/>
    <x v="5228"/>
    <x v="1"/>
    <x v="0"/>
    <x v="6420"/>
  </r>
  <r>
    <x v="0"/>
    <x v="0"/>
    <x v="0"/>
    <x v="81"/>
    <x v="17"/>
    <x v="101"/>
    <x v="0"/>
    <x v="2"/>
    <x v="15"/>
    <x v="5229"/>
    <x v="2"/>
    <x v="0"/>
    <x v="6421"/>
  </r>
  <r>
    <x v="0"/>
    <x v="0"/>
    <x v="0"/>
    <x v="81"/>
    <x v="17"/>
    <x v="101"/>
    <x v="0"/>
    <x v="1"/>
    <x v="8"/>
    <x v="3343"/>
    <x v="8"/>
    <x v="0"/>
    <x v="6422"/>
  </r>
  <r>
    <x v="0"/>
    <x v="0"/>
    <x v="0"/>
    <x v="81"/>
    <x v="17"/>
    <x v="101"/>
    <x v="0"/>
    <x v="0"/>
    <x v="5"/>
    <x v="3450"/>
    <x v="3"/>
    <x v="0"/>
    <x v="6423"/>
  </r>
  <r>
    <x v="1"/>
    <x v="0"/>
    <x v="0"/>
    <x v="1"/>
    <x v="1"/>
    <x v="13"/>
    <x v="1"/>
    <x v="1"/>
    <x v="13"/>
    <x v="3949"/>
    <x v="1"/>
    <x v="0"/>
    <x v="6424"/>
  </r>
  <r>
    <x v="1"/>
    <x v="0"/>
    <x v="0"/>
    <x v="270"/>
    <x v="5"/>
    <x v="337"/>
    <x v="2"/>
    <x v="1"/>
    <x v="10"/>
    <x v="5230"/>
    <x v="8"/>
    <x v="2"/>
    <x v="6425"/>
  </r>
  <r>
    <x v="1"/>
    <x v="0"/>
    <x v="0"/>
    <x v="270"/>
    <x v="5"/>
    <x v="337"/>
    <x v="2"/>
    <x v="2"/>
    <x v="16"/>
    <x v="5231"/>
    <x v="1"/>
    <x v="2"/>
    <x v="6426"/>
  </r>
  <r>
    <x v="1"/>
    <x v="0"/>
    <x v="0"/>
    <x v="270"/>
    <x v="5"/>
    <x v="337"/>
    <x v="2"/>
    <x v="1"/>
    <x v="8"/>
    <x v="2351"/>
    <x v="7"/>
    <x v="3"/>
    <x v="6427"/>
  </r>
  <r>
    <x v="1"/>
    <x v="1"/>
    <x v="0"/>
    <x v="497"/>
    <x v="22"/>
    <x v="592"/>
    <x v="1"/>
    <x v="2"/>
    <x v="11"/>
    <x v="5198"/>
    <x v="1"/>
    <x v="2"/>
    <x v="6372"/>
  </r>
  <r>
    <x v="0"/>
    <x v="0"/>
    <x v="0"/>
    <x v="181"/>
    <x v="15"/>
    <x v="231"/>
    <x v="3"/>
    <x v="1"/>
    <x v="6"/>
    <x v="423"/>
    <x v="1"/>
    <x v="0"/>
    <x v="436"/>
  </r>
  <r>
    <x v="0"/>
    <x v="0"/>
    <x v="0"/>
    <x v="181"/>
    <x v="15"/>
    <x v="231"/>
    <x v="3"/>
    <x v="2"/>
    <x v="11"/>
    <x v="647"/>
    <x v="1"/>
    <x v="0"/>
    <x v="6428"/>
  </r>
  <r>
    <x v="0"/>
    <x v="0"/>
    <x v="0"/>
    <x v="181"/>
    <x v="15"/>
    <x v="231"/>
    <x v="3"/>
    <x v="1"/>
    <x v="14"/>
    <x v="5232"/>
    <x v="0"/>
    <x v="0"/>
    <x v="6429"/>
  </r>
  <r>
    <x v="0"/>
    <x v="0"/>
    <x v="0"/>
    <x v="181"/>
    <x v="15"/>
    <x v="231"/>
    <x v="3"/>
    <x v="1"/>
    <x v="8"/>
    <x v="1587"/>
    <x v="5"/>
    <x v="2"/>
    <x v="6430"/>
  </r>
  <r>
    <x v="0"/>
    <x v="0"/>
    <x v="0"/>
    <x v="181"/>
    <x v="15"/>
    <x v="231"/>
    <x v="3"/>
    <x v="1"/>
    <x v="10"/>
    <x v="615"/>
    <x v="0"/>
    <x v="0"/>
    <x v="629"/>
  </r>
  <r>
    <x v="0"/>
    <x v="1"/>
    <x v="0"/>
    <x v="1"/>
    <x v="1"/>
    <x v="62"/>
    <x v="1"/>
    <x v="2"/>
    <x v="7"/>
    <x v="2913"/>
    <x v="0"/>
    <x v="2"/>
    <x v="4702"/>
  </r>
  <r>
    <x v="0"/>
    <x v="1"/>
    <x v="0"/>
    <x v="1"/>
    <x v="1"/>
    <x v="62"/>
    <x v="1"/>
    <x v="0"/>
    <x v="1"/>
    <x v="4086"/>
    <x v="1"/>
    <x v="2"/>
    <x v="4817"/>
  </r>
  <r>
    <x v="1"/>
    <x v="2"/>
    <x v="0"/>
    <x v="1"/>
    <x v="1"/>
    <x v="13"/>
    <x v="1"/>
    <x v="1"/>
    <x v="10"/>
    <x v="91"/>
    <x v="0"/>
    <x v="0"/>
    <x v="91"/>
  </r>
  <r>
    <x v="1"/>
    <x v="0"/>
    <x v="0"/>
    <x v="112"/>
    <x v="5"/>
    <x v="139"/>
    <x v="2"/>
    <x v="0"/>
    <x v="1"/>
    <x v="4565"/>
    <x v="4"/>
    <x v="4"/>
    <x v="5502"/>
  </r>
  <r>
    <x v="1"/>
    <x v="2"/>
    <x v="0"/>
    <x v="61"/>
    <x v="5"/>
    <x v="162"/>
    <x v="2"/>
    <x v="1"/>
    <x v="8"/>
    <x v="3096"/>
    <x v="6"/>
    <x v="3"/>
    <x v="6431"/>
  </r>
  <r>
    <x v="1"/>
    <x v="2"/>
    <x v="0"/>
    <x v="61"/>
    <x v="5"/>
    <x v="162"/>
    <x v="2"/>
    <x v="2"/>
    <x v="11"/>
    <x v="5233"/>
    <x v="2"/>
    <x v="2"/>
    <x v="6432"/>
  </r>
  <r>
    <x v="1"/>
    <x v="2"/>
    <x v="0"/>
    <x v="61"/>
    <x v="5"/>
    <x v="162"/>
    <x v="2"/>
    <x v="1"/>
    <x v="12"/>
    <x v="1741"/>
    <x v="1"/>
    <x v="2"/>
    <x v="6433"/>
  </r>
  <r>
    <x v="2"/>
    <x v="0"/>
    <x v="0"/>
    <x v="66"/>
    <x v="12"/>
    <x v="185"/>
    <x v="2"/>
    <x v="2"/>
    <x v="11"/>
    <x v="5234"/>
    <x v="10"/>
    <x v="0"/>
    <x v="6434"/>
  </r>
  <r>
    <x v="2"/>
    <x v="0"/>
    <x v="0"/>
    <x v="66"/>
    <x v="12"/>
    <x v="185"/>
    <x v="2"/>
    <x v="2"/>
    <x v="7"/>
    <x v="4675"/>
    <x v="7"/>
    <x v="0"/>
    <x v="6435"/>
  </r>
  <r>
    <x v="2"/>
    <x v="0"/>
    <x v="0"/>
    <x v="66"/>
    <x v="12"/>
    <x v="185"/>
    <x v="2"/>
    <x v="1"/>
    <x v="8"/>
    <x v="5235"/>
    <x v="0"/>
    <x v="0"/>
    <x v="139"/>
  </r>
  <r>
    <x v="1"/>
    <x v="0"/>
    <x v="0"/>
    <x v="20"/>
    <x v="15"/>
    <x v="45"/>
    <x v="3"/>
    <x v="1"/>
    <x v="8"/>
    <x v="2171"/>
    <x v="0"/>
    <x v="2"/>
    <x v="2352"/>
  </r>
  <r>
    <x v="1"/>
    <x v="1"/>
    <x v="0"/>
    <x v="12"/>
    <x v="5"/>
    <x v="16"/>
    <x v="2"/>
    <x v="0"/>
    <x v="5"/>
    <x v="5236"/>
    <x v="0"/>
    <x v="7"/>
    <x v="6436"/>
  </r>
  <r>
    <x v="1"/>
    <x v="1"/>
    <x v="0"/>
    <x v="333"/>
    <x v="2"/>
    <x v="414"/>
    <x v="0"/>
    <x v="1"/>
    <x v="10"/>
    <x v="557"/>
    <x v="4"/>
    <x v="2"/>
    <x v="570"/>
  </r>
  <r>
    <x v="1"/>
    <x v="1"/>
    <x v="0"/>
    <x v="159"/>
    <x v="0"/>
    <x v="202"/>
    <x v="0"/>
    <x v="1"/>
    <x v="6"/>
    <x v="254"/>
    <x v="1"/>
    <x v="0"/>
    <x v="6437"/>
  </r>
  <r>
    <x v="1"/>
    <x v="1"/>
    <x v="0"/>
    <x v="159"/>
    <x v="0"/>
    <x v="202"/>
    <x v="0"/>
    <x v="1"/>
    <x v="6"/>
    <x v="5237"/>
    <x v="13"/>
    <x v="0"/>
    <x v="6438"/>
  </r>
  <r>
    <x v="1"/>
    <x v="0"/>
    <x v="0"/>
    <x v="20"/>
    <x v="15"/>
    <x v="29"/>
    <x v="3"/>
    <x v="1"/>
    <x v="6"/>
    <x v="1026"/>
    <x v="0"/>
    <x v="0"/>
    <x v="6439"/>
  </r>
  <r>
    <x v="0"/>
    <x v="0"/>
    <x v="0"/>
    <x v="326"/>
    <x v="5"/>
    <x v="405"/>
    <x v="2"/>
    <x v="0"/>
    <x v="5"/>
    <x v="5238"/>
    <x v="5"/>
    <x v="7"/>
    <x v="6440"/>
  </r>
  <r>
    <x v="1"/>
    <x v="0"/>
    <x v="0"/>
    <x v="267"/>
    <x v="30"/>
    <x v="334"/>
    <x v="3"/>
    <x v="0"/>
    <x v="5"/>
    <x v="2391"/>
    <x v="7"/>
    <x v="0"/>
    <x v="2422"/>
  </r>
  <r>
    <x v="1"/>
    <x v="0"/>
    <x v="0"/>
    <x v="267"/>
    <x v="30"/>
    <x v="334"/>
    <x v="3"/>
    <x v="0"/>
    <x v="1"/>
    <x v="5239"/>
    <x v="1"/>
    <x v="0"/>
    <x v="6441"/>
  </r>
  <r>
    <x v="1"/>
    <x v="0"/>
    <x v="0"/>
    <x v="267"/>
    <x v="30"/>
    <x v="334"/>
    <x v="3"/>
    <x v="0"/>
    <x v="1"/>
    <x v="3271"/>
    <x v="1"/>
    <x v="0"/>
    <x v="4877"/>
  </r>
  <r>
    <x v="1"/>
    <x v="2"/>
    <x v="0"/>
    <x v="38"/>
    <x v="24"/>
    <x v="47"/>
    <x v="3"/>
    <x v="0"/>
    <x v="5"/>
    <x v="5240"/>
    <x v="9"/>
    <x v="2"/>
    <x v="6442"/>
  </r>
  <r>
    <x v="1"/>
    <x v="1"/>
    <x v="0"/>
    <x v="158"/>
    <x v="6"/>
    <x v="201"/>
    <x v="2"/>
    <x v="2"/>
    <x v="7"/>
    <x v="2391"/>
    <x v="7"/>
    <x v="0"/>
    <x v="6443"/>
  </r>
  <r>
    <x v="1"/>
    <x v="0"/>
    <x v="0"/>
    <x v="8"/>
    <x v="1"/>
    <x v="9"/>
    <x v="1"/>
    <x v="1"/>
    <x v="10"/>
    <x v="5241"/>
    <x v="3"/>
    <x v="0"/>
    <x v="6444"/>
  </r>
  <r>
    <x v="3"/>
    <x v="0"/>
    <x v="0"/>
    <x v="38"/>
    <x v="24"/>
    <x v="47"/>
    <x v="3"/>
    <x v="2"/>
    <x v="7"/>
    <x v="5242"/>
    <x v="0"/>
    <x v="10"/>
    <x v="6445"/>
  </r>
  <r>
    <x v="3"/>
    <x v="0"/>
    <x v="0"/>
    <x v="38"/>
    <x v="24"/>
    <x v="47"/>
    <x v="3"/>
    <x v="0"/>
    <x v="5"/>
    <x v="5243"/>
    <x v="5"/>
    <x v="2"/>
    <x v="6446"/>
  </r>
  <r>
    <x v="3"/>
    <x v="0"/>
    <x v="0"/>
    <x v="38"/>
    <x v="24"/>
    <x v="47"/>
    <x v="3"/>
    <x v="1"/>
    <x v="8"/>
    <x v="5244"/>
    <x v="1"/>
    <x v="6"/>
    <x v="635"/>
  </r>
  <r>
    <x v="3"/>
    <x v="0"/>
    <x v="0"/>
    <x v="38"/>
    <x v="24"/>
    <x v="47"/>
    <x v="3"/>
    <x v="2"/>
    <x v="11"/>
    <x v="1290"/>
    <x v="0"/>
    <x v="2"/>
    <x v="1348"/>
  </r>
  <r>
    <x v="3"/>
    <x v="0"/>
    <x v="0"/>
    <x v="38"/>
    <x v="24"/>
    <x v="47"/>
    <x v="3"/>
    <x v="1"/>
    <x v="4"/>
    <x v="314"/>
    <x v="0"/>
    <x v="2"/>
    <x v="322"/>
  </r>
  <r>
    <x v="1"/>
    <x v="2"/>
    <x v="0"/>
    <x v="1"/>
    <x v="1"/>
    <x v="141"/>
    <x v="1"/>
    <x v="0"/>
    <x v="1"/>
    <x v="5245"/>
    <x v="0"/>
    <x v="2"/>
    <x v="6447"/>
  </r>
  <r>
    <x v="1"/>
    <x v="0"/>
    <x v="0"/>
    <x v="66"/>
    <x v="12"/>
    <x v="83"/>
    <x v="2"/>
    <x v="1"/>
    <x v="10"/>
    <x v="1707"/>
    <x v="4"/>
    <x v="0"/>
    <x v="6114"/>
  </r>
  <r>
    <x v="1"/>
    <x v="0"/>
    <x v="0"/>
    <x v="66"/>
    <x v="12"/>
    <x v="83"/>
    <x v="2"/>
    <x v="1"/>
    <x v="10"/>
    <x v="1273"/>
    <x v="0"/>
    <x v="0"/>
    <x v="1329"/>
  </r>
  <r>
    <x v="1"/>
    <x v="0"/>
    <x v="0"/>
    <x v="66"/>
    <x v="12"/>
    <x v="83"/>
    <x v="2"/>
    <x v="1"/>
    <x v="4"/>
    <x v="5246"/>
    <x v="3"/>
    <x v="0"/>
    <x v="6448"/>
  </r>
  <r>
    <x v="1"/>
    <x v="0"/>
    <x v="0"/>
    <x v="66"/>
    <x v="12"/>
    <x v="83"/>
    <x v="2"/>
    <x v="0"/>
    <x v="1"/>
    <x v="1917"/>
    <x v="1"/>
    <x v="0"/>
    <x v="6449"/>
  </r>
  <r>
    <x v="0"/>
    <x v="1"/>
    <x v="0"/>
    <x v="38"/>
    <x v="32"/>
    <x v="112"/>
    <x v="0"/>
    <x v="1"/>
    <x v="2"/>
    <x v="759"/>
    <x v="0"/>
    <x v="0"/>
    <x v="785"/>
  </r>
  <r>
    <x v="1"/>
    <x v="0"/>
    <x v="0"/>
    <x v="8"/>
    <x v="1"/>
    <x v="34"/>
    <x v="1"/>
    <x v="2"/>
    <x v="11"/>
    <x v="5247"/>
    <x v="1"/>
    <x v="0"/>
    <x v="6450"/>
  </r>
  <r>
    <x v="1"/>
    <x v="2"/>
    <x v="0"/>
    <x v="10"/>
    <x v="9"/>
    <x v="105"/>
    <x v="3"/>
    <x v="1"/>
    <x v="8"/>
    <x v="4475"/>
    <x v="4"/>
    <x v="6"/>
    <x v="5378"/>
  </r>
  <r>
    <x v="1"/>
    <x v="2"/>
    <x v="0"/>
    <x v="10"/>
    <x v="9"/>
    <x v="105"/>
    <x v="3"/>
    <x v="1"/>
    <x v="10"/>
    <x v="233"/>
    <x v="2"/>
    <x v="2"/>
    <x v="1430"/>
  </r>
  <r>
    <x v="1"/>
    <x v="2"/>
    <x v="0"/>
    <x v="10"/>
    <x v="9"/>
    <x v="105"/>
    <x v="3"/>
    <x v="1"/>
    <x v="6"/>
    <x v="2204"/>
    <x v="1"/>
    <x v="2"/>
    <x v="2389"/>
  </r>
  <r>
    <x v="1"/>
    <x v="0"/>
    <x v="0"/>
    <x v="1"/>
    <x v="1"/>
    <x v="141"/>
    <x v="1"/>
    <x v="2"/>
    <x v="16"/>
    <x v="1973"/>
    <x v="0"/>
    <x v="2"/>
    <x v="2127"/>
  </r>
  <r>
    <x v="1"/>
    <x v="0"/>
    <x v="0"/>
    <x v="1"/>
    <x v="1"/>
    <x v="141"/>
    <x v="1"/>
    <x v="1"/>
    <x v="8"/>
    <x v="117"/>
    <x v="2"/>
    <x v="2"/>
    <x v="6451"/>
  </r>
  <r>
    <x v="2"/>
    <x v="1"/>
    <x v="0"/>
    <x v="10"/>
    <x v="9"/>
    <x v="11"/>
    <x v="3"/>
    <x v="1"/>
    <x v="4"/>
    <x v="2939"/>
    <x v="0"/>
    <x v="2"/>
    <x v="6452"/>
  </r>
  <r>
    <x v="2"/>
    <x v="1"/>
    <x v="0"/>
    <x v="10"/>
    <x v="9"/>
    <x v="11"/>
    <x v="3"/>
    <x v="0"/>
    <x v="1"/>
    <x v="5248"/>
    <x v="3"/>
    <x v="4"/>
    <x v="232"/>
  </r>
  <r>
    <x v="1"/>
    <x v="0"/>
    <x v="0"/>
    <x v="20"/>
    <x v="15"/>
    <x v="45"/>
    <x v="3"/>
    <x v="2"/>
    <x v="11"/>
    <x v="1636"/>
    <x v="0"/>
    <x v="0"/>
    <x v="4116"/>
  </r>
  <r>
    <x v="1"/>
    <x v="1"/>
    <x v="0"/>
    <x v="38"/>
    <x v="32"/>
    <x v="112"/>
    <x v="0"/>
    <x v="0"/>
    <x v="5"/>
    <x v="4693"/>
    <x v="7"/>
    <x v="0"/>
    <x v="6453"/>
  </r>
  <r>
    <x v="1"/>
    <x v="1"/>
    <x v="0"/>
    <x v="38"/>
    <x v="32"/>
    <x v="112"/>
    <x v="0"/>
    <x v="0"/>
    <x v="5"/>
    <x v="3009"/>
    <x v="4"/>
    <x v="0"/>
    <x v="3395"/>
  </r>
  <r>
    <x v="1"/>
    <x v="1"/>
    <x v="0"/>
    <x v="38"/>
    <x v="32"/>
    <x v="112"/>
    <x v="0"/>
    <x v="1"/>
    <x v="8"/>
    <x v="2867"/>
    <x v="0"/>
    <x v="0"/>
    <x v="3212"/>
  </r>
  <r>
    <x v="1"/>
    <x v="1"/>
    <x v="0"/>
    <x v="1"/>
    <x v="1"/>
    <x v="13"/>
    <x v="1"/>
    <x v="2"/>
    <x v="11"/>
    <x v="3798"/>
    <x v="1"/>
    <x v="0"/>
    <x v="6353"/>
  </r>
  <r>
    <x v="1"/>
    <x v="1"/>
    <x v="0"/>
    <x v="1"/>
    <x v="1"/>
    <x v="13"/>
    <x v="1"/>
    <x v="1"/>
    <x v="2"/>
    <x v="2336"/>
    <x v="4"/>
    <x v="0"/>
    <x v="2550"/>
  </r>
  <r>
    <x v="2"/>
    <x v="1"/>
    <x v="0"/>
    <x v="34"/>
    <x v="22"/>
    <x v="42"/>
    <x v="1"/>
    <x v="0"/>
    <x v="5"/>
    <x v="4282"/>
    <x v="4"/>
    <x v="2"/>
    <x v="6454"/>
  </r>
  <r>
    <x v="1"/>
    <x v="1"/>
    <x v="0"/>
    <x v="12"/>
    <x v="5"/>
    <x v="16"/>
    <x v="2"/>
    <x v="1"/>
    <x v="2"/>
    <x v="301"/>
    <x v="1"/>
    <x v="2"/>
    <x v="308"/>
  </r>
  <r>
    <x v="1"/>
    <x v="1"/>
    <x v="0"/>
    <x v="12"/>
    <x v="5"/>
    <x v="16"/>
    <x v="2"/>
    <x v="1"/>
    <x v="13"/>
    <x v="5249"/>
    <x v="4"/>
    <x v="2"/>
    <x v="6455"/>
  </r>
  <r>
    <x v="1"/>
    <x v="1"/>
    <x v="0"/>
    <x v="22"/>
    <x v="10"/>
    <x v="36"/>
    <x v="2"/>
    <x v="2"/>
    <x v="16"/>
    <x v="5250"/>
    <x v="1"/>
    <x v="2"/>
    <x v="6456"/>
  </r>
  <r>
    <x v="1"/>
    <x v="0"/>
    <x v="0"/>
    <x v="27"/>
    <x v="19"/>
    <x v="33"/>
    <x v="0"/>
    <x v="2"/>
    <x v="11"/>
    <x v="5251"/>
    <x v="8"/>
    <x v="0"/>
    <x v="6457"/>
  </r>
  <r>
    <x v="2"/>
    <x v="0"/>
    <x v="0"/>
    <x v="24"/>
    <x v="17"/>
    <x v="28"/>
    <x v="0"/>
    <x v="0"/>
    <x v="3"/>
    <x v="2914"/>
    <x v="3"/>
    <x v="0"/>
    <x v="6458"/>
  </r>
  <r>
    <x v="3"/>
    <x v="0"/>
    <x v="0"/>
    <x v="369"/>
    <x v="2"/>
    <x v="452"/>
    <x v="0"/>
    <x v="2"/>
    <x v="11"/>
    <x v="2941"/>
    <x v="3"/>
    <x v="2"/>
    <x v="3302"/>
  </r>
  <r>
    <x v="3"/>
    <x v="0"/>
    <x v="0"/>
    <x v="369"/>
    <x v="2"/>
    <x v="452"/>
    <x v="0"/>
    <x v="1"/>
    <x v="4"/>
    <x v="5252"/>
    <x v="6"/>
    <x v="2"/>
    <x v="6459"/>
  </r>
  <r>
    <x v="0"/>
    <x v="1"/>
    <x v="0"/>
    <x v="12"/>
    <x v="5"/>
    <x v="16"/>
    <x v="2"/>
    <x v="2"/>
    <x v="7"/>
    <x v="1368"/>
    <x v="1"/>
    <x v="2"/>
    <x v="1433"/>
  </r>
  <r>
    <x v="0"/>
    <x v="1"/>
    <x v="0"/>
    <x v="12"/>
    <x v="5"/>
    <x v="16"/>
    <x v="2"/>
    <x v="1"/>
    <x v="2"/>
    <x v="1544"/>
    <x v="6"/>
    <x v="2"/>
    <x v="6460"/>
  </r>
  <r>
    <x v="0"/>
    <x v="1"/>
    <x v="0"/>
    <x v="12"/>
    <x v="5"/>
    <x v="16"/>
    <x v="2"/>
    <x v="2"/>
    <x v="7"/>
    <x v="4095"/>
    <x v="1"/>
    <x v="2"/>
    <x v="4829"/>
  </r>
  <r>
    <x v="0"/>
    <x v="1"/>
    <x v="0"/>
    <x v="12"/>
    <x v="5"/>
    <x v="16"/>
    <x v="2"/>
    <x v="2"/>
    <x v="7"/>
    <x v="5253"/>
    <x v="1"/>
    <x v="2"/>
    <x v="6461"/>
  </r>
  <r>
    <x v="0"/>
    <x v="1"/>
    <x v="0"/>
    <x v="12"/>
    <x v="5"/>
    <x v="16"/>
    <x v="2"/>
    <x v="0"/>
    <x v="5"/>
    <x v="990"/>
    <x v="0"/>
    <x v="7"/>
    <x v="1033"/>
  </r>
  <r>
    <x v="0"/>
    <x v="1"/>
    <x v="0"/>
    <x v="158"/>
    <x v="6"/>
    <x v="201"/>
    <x v="2"/>
    <x v="0"/>
    <x v="1"/>
    <x v="5254"/>
    <x v="2"/>
    <x v="0"/>
    <x v="6462"/>
  </r>
  <r>
    <x v="1"/>
    <x v="2"/>
    <x v="0"/>
    <x v="508"/>
    <x v="2"/>
    <x v="605"/>
    <x v="0"/>
    <x v="1"/>
    <x v="8"/>
    <x v="4937"/>
    <x v="1"/>
    <x v="6"/>
    <x v="6463"/>
  </r>
  <r>
    <x v="1"/>
    <x v="2"/>
    <x v="0"/>
    <x v="508"/>
    <x v="2"/>
    <x v="605"/>
    <x v="0"/>
    <x v="0"/>
    <x v="5"/>
    <x v="5255"/>
    <x v="5"/>
    <x v="2"/>
    <x v="6464"/>
  </r>
  <r>
    <x v="2"/>
    <x v="0"/>
    <x v="0"/>
    <x v="398"/>
    <x v="5"/>
    <x v="484"/>
    <x v="2"/>
    <x v="2"/>
    <x v="7"/>
    <x v="3061"/>
    <x v="1"/>
    <x v="2"/>
    <x v="6075"/>
  </r>
  <r>
    <x v="2"/>
    <x v="0"/>
    <x v="0"/>
    <x v="398"/>
    <x v="5"/>
    <x v="484"/>
    <x v="2"/>
    <x v="1"/>
    <x v="10"/>
    <x v="300"/>
    <x v="4"/>
    <x v="2"/>
    <x v="5973"/>
  </r>
  <r>
    <x v="2"/>
    <x v="0"/>
    <x v="0"/>
    <x v="21"/>
    <x v="24"/>
    <x v="411"/>
    <x v="3"/>
    <x v="1"/>
    <x v="10"/>
    <x v="276"/>
    <x v="5"/>
    <x v="2"/>
    <x v="282"/>
  </r>
  <r>
    <x v="1"/>
    <x v="1"/>
    <x v="0"/>
    <x v="337"/>
    <x v="15"/>
    <x v="418"/>
    <x v="3"/>
    <x v="1"/>
    <x v="8"/>
    <x v="5256"/>
    <x v="3"/>
    <x v="2"/>
    <x v="6465"/>
  </r>
  <r>
    <x v="1"/>
    <x v="1"/>
    <x v="0"/>
    <x v="337"/>
    <x v="15"/>
    <x v="418"/>
    <x v="3"/>
    <x v="1"/>
    <x v="8"/>
    <x v="5257"/>
    <x v="11"/>
    <x v="2"/>
    <x v="6466"/>
  </r>
  <r>
    <x v="1"/>
    <x v="1"/>
    <x v="0"/>
    <x v="337"/>
    <x v="15"/>
    <x v="418"/>
    <x v="3"/>
    <x v="2"/>
    <x v="16"/>
    <x v="1973"/>
    <x v="0"/>
    <x v="2"/>
    <x v="3824"/>
  </r>
  <r>
    <x v="3"/>
    <x v="2"/>
    <x v="0"/>
    <x v="61"/>
    <x v="5"/>
    <x v="176"/>
    <x v="2"/>
    <x v="1"/>
    <x v="10"/>
    <x v="1495"/>
    <x v="1"/>
    <x v="2"/>
    <x v="1583"/>
  </r>
  <r>
    <x v="1"/>
    <x v="0"/>
    <x v="0"/>
    <x v="12"/>
    <x v="5"/>
    <x v="16"/>
    <x v="2"/>
    <x v="2"/>
    <x v="15"/>
    <x v="5258"/>
    <x v="2"/>
    <x v="10"/>
    <x v="6467"/>
  </r>
  <r>
    <x v="2"/>
    <x v="0"/>
    <x v="0"/>
    <x v="20"/>
    <x v="15"/>
    <x v="45"/>
    <x v="3"/>
    <x v="1"/>
    <x v="10"/>
    <x v="332"/>
    <x v="0"/>
    <x v="0"/>
    <x v="342"/>
  </r>
  <r>
    <x v="3"/>
    <x v="2"/>
    <x v="0"/>
    <x v="8"/>
    <x v="1"/>
    <x v="94"/>
    <x v="1"/>
    <x v="1"/>
    <x v="13"/>
    <x v="1962"/>
    <x v="1"/>
    <x v="0"/>
    <x v="2116"/>
  </r>
  <r>
    <x v="0"/>
    <x v="0"/>
    <x v="0"/>
    <x v="370"/>
    <x v="2"/>
    <x v="453"/>
    <x v="0"/>
    <x v="1"/>
    <x v="9"/>
    <x v="5259"/>
    <x v="4"/>
    <x v="2"/>
    <x v="6468"/>
  </r>
  <r>
    <x v="2"/>
    <x v="0"/>
    <x v="0"/>
    <x v="3"/>
    <x v="38"/>
    <x v="208"/>
    <x v="3"/>
    <x v="0"/>
    <x v="5"/>
    <x v="787"/>
    <x v="7"/>
    <x v="0"/>
    <x v="816"/>
  </r>
  <r>
    <x v="1"/>
    <x v="0"/>
    <x v="0"/>
    <x v="30"/>
    <x v="11"/>
    <x v="38"/>
    <x v="2"/>
    <x v="0"/>
    <x v="3"/>
    <x v="5260"/>
    <x v="0"/>
    <x v="0"/>
    <x v="6469"/>
  </r>
  <r>
    <x v="1"/>
    <x v="0"/>
    <x v="0"/>
    <x v="30"/>
    <x v="11"/>
    <x v="38"/>
    <x v="2"/>
    <x v="1"/>
    <x v="4"/>
    <x v="5261"/>
    <x v="0"/>
    <x v="0"/>
    <x v="6470"/>
  </r>
  <r>
    <x v="1"/>
    <x v="0"/>
    <x v="0"/>
    <x v="103"/>
    <x v="0"/>
    <x v="175"/>
    <x v="0"/>
    <x v="1"/>
    <x v="2"/>
    <x v="533"/>
    <x v="7"/>
    <x v="0"/>
    <x v="547"/>
  </r>
  <r>
    <x v="0"/>
    <x v="1"/>
    <x v="0"/>
    <x v="509"/>
    <x v="5"/>
    <x v="606"/>
    <x v="2"/>
    <x v="0"/>
    <x v="5"/>
    <x v="2250"/>
    <x v="1"/>
    <x v="7"/>
    <x v="6471"/>
  </r>
  <r>
    <x v="0"/>
    <x v="1"/>
    <x v="0"/>
    <x v="509"/>
    <x v="5"/>
    <x v="606"/>
    <x v="2"/>
    <x v="1"/>
    <x v="10"/>
    <x v="559"/>
    <x v="0"/>
    <x v="2"/>
    <x v="572"/>
  </r>
  <r>
    <x v="0"/>
    <x v="1"/>
    <x v="0"/>
    <x v="509"/>
    <x v="5"/>
    <x v="606"/>
    <x v="2"/>
    <x v="2"/>
    <x v="11"/>
    <x v="4225"/>
    <x v="0"/>
    <x v="2"/>
    <x v="6472"/>
  </r>
  <r>
    <x v="0"/>
    <x v="1"/>
    <x v="0"/>
    <x v="509"/>
    <x v="5"/>
    <x v="606"/>
    <x v="2"/>
    <x v="1"/>
    <x v="4"/>
    <x v="5003"/>
    <x v="2"/>
    <x v="2"/>
    <x v="6473"/>
  </r>
  <r>
    <x v="0"/>
    <x v="1"/>
    <x v="0"/>
    <x v="194"/>
    <x v="1"/>
    <x v="245"/>
    <x v="1"/>
    <x v="1"/>
    <x v="8"/>
    <x v="2995"/>
    <x v="0"/>
    <x v="2"/>
    <x v="3374"/>
  </r>
  <r>
    <x v="1"/>
    <x v="0"/>
    <x v="0"/>
    <x v="10"/>
    <x v="9"/>
    <x v="63"/>
    <x v="3"/>
    <x v="1"/>
    <x v="8"/>
    <x v="2186"/>
    <x v="3"/>
    <x v="6"/>
    <x v="2369"/>
  </r>
  <r>
    <x v="1"/>
    <x v="1"/>
    <x v="0"/>
    <x v="1"/>
    <x v="1"/>
    <x v="13"/>
    <x v="1"/>
    <x v="2"/>
    <x v="11"/>
    <x v="2632"/>
    <x v="2"/>
    <x v="0"/>
    <x v="2929"/>
  </r>
  <r>
    <x v="1"/>
    <x v="1"/>
    <x v="0"/>
    <x v="1"/>
    <x v="1"/>
    <x v="13"/>
    <x v="1"/>
    <x v="1"/>
    <x v="9"/>
    <x v="4479"/>
    <x v="2"/>
    <x v="0"/>
    <x v="5386"/>
  </r>
  <r>
    <x v="1"/>
    <x v="1"/>
    <x v="0"/>
    <x v="10"/>
    <x v="9"/>
    <x v="11"/>
    <x v="3"/>
    <x v="1"/>
    <x v="4"/>
    <x v="3417"/>
    <x v="0"/>
    <x v="2"/>
    <x v="6474"/>
  </r>
  <r>
    <x v="2"/>
    <x v="0"/>
    <x v="0"/>
    <x v="10"/>
    <x v="9"/>
    <x v="74"/>
    <x v="3"/>
    <x v="1"/>
    <x v="6"/>
    <x v="408"/>
    <x v="0"/>
    <x v="2"/>
    <x v="6475"/>
  </r>
  <r>
    <x v="2"/>
    <x v="1"/>
    <x v="0"/>
    <x v="337"/>
    <x v="15"/>
    <x v="418"/>
    <x v="3"/>
    <x v="1"/>
    <x v="12"/>
    <x v="3277"/>
    <x v="1"/>
    <x v="0"/>
    <x v="6476"/>
  </r>
  <r>
    <x v="2"/>
    <x v="0"/>
    <x v="0"/>
    <x v="510"/>
    <x v="22"/>
    <x v="607"/>
    <x v="1"/>
    <x v="1"/>
    <x v="12"/>
    <x v="3917"/>
    <x v="0"/>
    <x v="2"/>
    <x v="6477"/>
  </r>
  <r>
    <x v="2"/>
    <x v="0"/>
    <x v="0"/>
    <x v="510"/>
    <x v="22"/>
    <x v="607"/>
    <x v="1"/>
    <x v="0"/>
    <x v="5"/>
    <x v="5262"/>
    <x v="1"/>
    <x v="2"/>
    <x v="6478"/>
  </r>
  <r>
    <x v="1"/>
    <x v="2"/>
    <x v="0"/>
    <x v="108"/>
    <x v="2"/>
    <x v="133"/>
    <x v="0"/>
    <x v="2"/>
    <x v="11"/>
    <x v="1807"/>
    <x v="1"/>
    <x v="2"/>
    <x v="6479"/>
  </r>
  <r>
    <x v="1"/>
    <x v="2"/>
    <x v="0"/>
    <x v="108"/>
    <x v="2"/>
    <x v="133"/>
    <x v="0"/>
    <x v="2"/>
    <x v="7"/>
    <x v="5263"/>
    <x v="4"/>
    <x v="2"/>
    <x v="2729"/>
  </r>
  <r>
    <x v="2"/>
    <x v="1"/>
    <x v="0"/>
    <x v="81"/>
    <x v="17"/>
    <x v="101"/>
    <x v="0"/>
    <x v="1"/>
    <x v="8"/>
    <x v="5264"/>
    <x v="0"/>
    <x v="0"/>
    <x v="6480"/>
  </r>
  <r>
    <x v="2"/>
    <x v="1"/>
    <x v="0"/>
    <x v="81"/>
    <x v="17"/>
    <x v="101"/>
    <x v="0"/>
    <x v="1"/>
    <x v="10"/>
    <x v="131"/>
    <x v="7"/>
    <x v="0"/>
    <x v="133"/>
  </r>
  <r>
    <x v="1"/>
    <x v="2"/>
    <x v="0"/>
    <x v="8"/>
    <x v="1"/>
    <x v="34"/>
    <x v="1"/>
    <x v="1"/>
    <x v="8"/>
    <x v="1715"/>
    <x v="4"/>
    <x v="2"/>
    <x v="1830"/>
  </r>
  <r>
    <x v="1"/>
    <x v="1"/>
    <x v="0"/>
    <x v="201"/>
    <x v="1"/>
    <x v="252"/>
    <x v="1"/>
    <x v="1"/>
    <x v="8"/>
    <x v="5265"/>
    <x v="1"/>
    <x v="2"/>
    <x v="1016"/>
  </r>
  <r>
    <x v="1"/>
    <x v="1"/>
    <x v="0"/>
    <x v="201"/>
    <x v="1"/>
    <x v="252"/>
    <x v="1"/>
    <x v="1"/>
    <x v="10"/>
    <x v="1801"/>
    <x v="1"/>
    <x v="0"/>
    <x v="1937"/>
  </r>
  <r>
    <x v="1"/>
    <x v="1"/>
    <x v="0"/>
    <x v="201"/>
    <x v="1"/>
    <x v="252"/>
    <x v="1"/>
    <x v="1"/>
    <x v="9"/>
    <x v="5266"/>
    <x v="0"/>
    <x v="0"/>
    <x v="6481"/>
  </r>
  <r>
    <x v="1"/>
    <x v="1"/>
    <x v="0"/>
    <x v="201"/>
    <x v="1"/>
    <x v="252"/>
    <x v="1"/>
    <x v="1"/>
    <x v="8"/>
    <x v="1746"/>
    <x v="7"/>
    <x v="2"/>
    <x v="1869"/>
  </r>
  <r>
    <x v="3"/>
    <x v="2"/>
    <x v="0"/>
    <x v="192"/>
    <x v="33"/>
    <x v="243"/>
    <x v="1"/>
    <x v="2"/>
    <x v="7"/>
    <x v="5267"/>
    <x v="3"/>
    <x v="2"/>
    <x v="6482"/>
  </r>
  <r>
    <x v="1"/>
    <x v="1"/>
    <x v="0"/>
    <x v="52"/>
    <x v="5"/>
    <x v="65"/>
    <x v="2"/>
    <x v="2"/>
    <x v="11"/>
    <x v="5268"/>
    <x v="0"/>
    <x v="2"/>
    <x v="6483"/>
  </r>
  <r>
    <x v="1"/>
    <x v="1"/>
    <x v="0"/>
    <x v="52"/>
    <x v="5"/>
    <x v="65"/>
    <x v="2"/>
    <x v="2"/>
    <x v="11"/>
    <x v="5198"/>
    <x v="1"/>
    <x v="2"/>
    <x v="6372"/>
  </r>
  <r>
    <x v="1"/>
    <x v="1"/>
    <x v="0"/>
    <x v="52"/>
    <x v="5"/>
    <x v="65"/>
    <x v="2"/>
    <x v="2"/>
    <x v="7"/>
    <x v="2131"/>
    <x v="2"/>
    <x v="2"/>
    <x v="5124"/>
  </r>
  <r>
    <x v="1"/>
    <x v="0"/>
    <x v="0"/>
    <x v="217"/>
    <x v="31"/>
    <x v="272"/>
    <x v="3"/>
    <x v="2"/>
    <x v="11"/>
    <x v="5269"/>
    <x v="0"/>
    <x v="0"/>
    <x v="6484"/>
  </r>
  <r>
    <x v="1"/>
    <x v="0"/>
    <x v="0"/>
    <x v="20"/>
    <x v="15"/>
    <x v="45"/>
    <x v="3"/>
    <x v="0"/>
    <x v="5"/>
    <x v="5270"/>
    <x v="0"/>
    <x v="0"/>
    <x v="6485"/>
  </r>
  <r>
    <x v="1"/>
    <x v="0"/>
    <x v="0"/>
    <x v="20"/>
    <x v="15"/>
    <x v="45"/>
    <x v="3"/>
    <x v="1"/>
    <x v="9"/>
    <x v="2505"/>
    <x v="4"/>
    <x v="0"/>
    <x v="6486"/>
  </r>
  <r>
    <x v="1"/>
    <x v="0"/>
    <x v="0"/>
    <x v="20"/>
    <x v="15"/>
    <x v="45"/>
    <x v="3"/>
    <x v="0"/>
    <x v="0"/>
    <x v="3710"/>
    <x v="0"/>
    <x v="2"/>
    <x v="4303"/>
  </r>
  <r>
    <x v="1"/>
    <x v="0"/>
    <x v="0"/>
    <x v="20"/>
    <x v="15"/>
    <x v="45"/>
    <x v="3"/>
    <x v="0"/>
    <x v="5"/>
    <x v="540"/>
    <x v="0"/>
    <x v="0"/>
    <x v="952"/>
  </r>
  <r>
    <x v="0"/>
    <x v="0"/>
    <x v="0"/>
    <x v="475"/>
    <x v="1"/>
    <x v="568"/>
    <x v="1"/>
    <x v="2"/>
    <x v="11"/>
    <x v="2040"/>
    <x v="2"/>
    <x v="0"/>
    <x v="2205"/>
  </r>
  <r>
    <x v="0"/>
    <x v="1"/>
    <x v="0"/>
    <x v="1"/>
    <x v="1"/>
    <x v="1"/>
    <x v="1"/>
    <x v="1"/>
    <x v="6"/>
    <x v="1977"/>
    <x v="0"/>
    <x v="0"/>
    <x v="2132"/>
  </r>
  <r>
    <x v="1"/>
    <x v="0"/>
    <x v="0"/>
    <x v="182"/>
    <x v="1"/>
    <x v="232"/>
    <x v="1"/>
    <x v="2"/>
    <x v="11"/>
    <x v="647"/>
    <x v="1"/>
    <x v="0"/>
    <x v="6428"/>
  </r>
  <r>
    <x v="1"/>
    <x v="0"/>
    <x v="0"/>
    <x v="156"/>
    <x v="4"/>
    <x v="199"/>
    <x v="1"/>
    <x v="1"/>
    <x v="2"/>
    <x v="1552"/>
    <x v="0"/>
    <x v="0"/>
    <x v="1646"/>
  </r>
  <r>
    <x v="1"/>
    <x v="0"/>
    <x v="0"/>
    <x v="156"/>
    <x v="4"/>
    <x v="199"/>
    <x v="1"/>
    <x v="1"/>
    <x v="8"/>
    <x v="5271"/>
    <x v="1"/>
    <x v="2"/>
    <x v="6487"/>
  </r>
  <r>
    <x v="1"/>
    <x v="0"/>
    <x v="0"/>
    <x v="156"/>
    <x v="4"/>
    <x v="199"/>
    <x v="1"/>
    <x v="1"/>
    <x v="10"/>
    <x v="2597"/>
    <x v="0"/>
    <x v="0"/>
    <x v="2883"/>
  </r>
  <r>
    <x v="1"/>
    <x v="0"/>
    <x v="0"/>
    <x v="156"/>
    <x v="4"/>
    <x v="199"/>
    <x v="1"/>
    <x v="1"/>
    <x v="8"/>
    <x v="5272"/>
    <x v="1"/>
    <x v="2"/>
    <x v="6488"/>
  </r>
  <r>
    <x v="1"/>
    <x v="1"/>
    <x v="0"/>
    <x v="1"/>
    <x v="1"/>
    <x v="25"/>
    <x v="1"/>
    <x v="0"/>
    <x v="3"/>
    <x v="3734"/>
    <x v="3"/>
    <x v="2"/>
    <x v="4337"/>
  </r>
  <r>
    <x v="0"/>
    <x v="1"/>
    <x v="0"/>
    <x v="20"/>
    <x v="15"/>
    <x v="23"/>
    <x v="3"/>
    <x v="1"/>
    <x v="4"/>
    <x v="5273"/>
    <x v="4"/>
    <x v="0"/>
    <x v="6489"/>
  </r>
  <r>
    <x v="0"/>
    <x v="0"/>
    <x v="0"/>
    <x v="61"/>
    <x v="5"/>
    <x v="162"/>
    <x v="2"/>
    <x v="0"/>
    <x v="5"/>
    <x v="2433"/>
    <x v="2"/>
    <x v="7"/>
    <x v="6490"/>
  </r>
  <r>
    <x v="1"/>
    <x v="1"/>
    <x v="0"/>
    <x v="47"/>
    <x v="18"/>
    <x v="78"/>
    <x v="0"/>
    <x v="1"/>
    <x v="9"/>
    <x v="3721"/>
    <x v="0"/>
    <x v="2"/>
    <x v="6491"/>
  </r>
  <r>
    <x v="1"/>
    <x v="0"/>
    <x v="0"/>
    <x v="42"/>
    <x v="16"/>
    <x v="51"/>
    <x v="1"/>
    <x v="1"/>
    <x v="4"/>
    <x v="5274"/>
    <x v="4"/>
    <x v="2"/>
    <x v="6492"/>
  </r>
  <r>
    <x v="1"/>
    <x v="0"/>
    <x v="0"/>
    <x v="100"/>
    <x v="2"/>
    <x v="327"/>
    <x v="0"/>
    <x v="1"/>
    <x v="8"/>
    <x v="1425"/>
    <x v="5"/>
    <x v="6"/>
    <x v="1503"/>
  </r>
  <r>
    <x v="1"/>
    <x v="0"/>
    <x v="0"/>
    <x v="100"/>
    <x v="2"/>
    <x v="327"/>
    <x v="0"/>
    <x v="2"/>
    <x v="11"/>
    <x v="1359"/>
    <x v="2"/>
    <x v="2"/>
    <x v="6493"/>
  </r>
  <r>
    <x v="1"/>
    <x v="1"/>
    <x v="0"/>
    <x v="77"/>
    <x v="22"/>
    <x v="97"/>
    <x v="1"/>
    <x v="1"/>
    <x v="10"/>
    <x v="929"/>
    <x v="1"/>
    <x v="2"/>
    <x v="968"/>
  </r>
  <r>
    <x v="1"/>
    <x v="1"/>
    <x v="0"/>
    <x v="20"/>
    <x v="15"/>
    <x v="164"/>
    <x v="3"/>
    <x v="1"/>
    <x v="4"/>
    <x v="3702"/>
    <x v="1"/>
    <x v="0"/>
    <x v="4291"/>
  </r>
  <r>
    <x v="1"/>
    <x v="1"/>
    <x v="0"/>
    <x v="20"/>
    <x v="15"/>
    <x v="164"/>
    <x v="3"/>
    <x v="2"/>
    <x v="11"/>
    <x v="2540"/>
    <x v="2"/>
    <x v="0"/>
    <x v="6494"/>
  </r>
  <r>
    <x v="1"/>
    <x v="1"/>
    <x v="0"/>
    <x v="20"/>
    <x v="15"/>
    <x v="164"/>
    <x v="3"/>
    <x v="1"/>
    <x v="8"/>
    <x v="855"/>
    <x v="0"/>
    <x v="2"/>
    <x v="3854"/>
  </r>
  <r>
    <x v="1"/>
    <x v="1"/>
    <x v="0"/>
    <x v="20"/>
    <x v="15"/>
    <x v="164"/>
    <x v="3"/>
    <x v="0"/>
    <x v="3"/>
    <x v="5275"/>
    <x v="0"/>
    <x v="10"/>
    <x v="6495"/>
  </r>
  <r>
    <x v="1"/>
    <x v="1"/>
    <x v="0"/>
    <x v="20"/>
    <x v="15"/>
    <x v="164"/>
    <x v="3"/>
    <x v="1"/>
    <x v="13"/>
    <x v="3578"/>
    <x v="4"/>
    <x v="0"/>
    <x v="6496"/>
  </r>
  <r>
    <x v="2"/>
    <x v="0"/>
    <x v="0"/>
    <x v="437"/>
    <x v="9"/>
    <x v="528"/>
    <x v="3"/>
    <x v="0"/>
    <x v="0"/>
    <x v="5276"/>
    <x v="2"/>
    <x v="5"/>
    <x v="6497"/>
  </r>
  <r>
    <x v="2"/>
    <x v="0"/>
    <x v="0"/>
    <x v="437"/>
    <x v="9"/>
    <x v="528"/>
    <x v="3"/>
    <x v="1"/>
    <x v="8"/>
    <x v="5108"/>
    <x v="5"/>
    <x v="6"/>
    <x v="6255"/>
  </r>
  <r>
    <x v="2"/>
    <x v="0"/>
    <x v="0"/>
    <x v="437"/>
    <x v="9"/>
    <x v="528"/>
    <x v="3"/>
    <x v="1"/>
    <x v="9"/>
    <x v="5166"/>
    <x v="1"/>
    <x v="2"/>
    <x v="6498"/>
  </r>
  <r>
    <x v="1"/>
    <x v="0"/>
    <x v="0"/>
    <x v="10"/>
    <x v="9"/>
    <x v="11"/>
    <x v="3"/>
    <x v="0"/>
    <x v="0"/>
    <x v="5277"/>
    <x v="0"/>
    <x v="5"/>
    <x v="6499"/>
  </r>
  <r>
    <x v="2"/>
    <x v="0"/>
    <x v="0"/>
    <x v="103"/>
    <x v="0"/>
    <x v="175"/>
    <x v="0"/>
    <x v="1"/>
    <x v="6"/>
    <x v="5130"/>
    <x v="2"/>
    <x v="0"/>
    <x v="6366"/>
  </r>
  <r>
    <x v="2"/>
    <x v="0"/>
    <x v="0"/>
    <x v="103"/>
    <x v="0"/>
    <x v="175"/>
    <x v="0"/>
    <x v="1"/>
    <x v="4"/>
    <x v="5278"/>
    <x v="2"/>
    <x v="0"/>
    <x v="6500"/>
  </r>
  <r>
    <x v="1"/>
    <x v="0"/>
    <x v="0"/>
    <x v="4"/>
    <x v="4"/>
    <x v="59"/>
    <x v="1"/>
    <x v="0"/>
    <x v="5"/>
    <x v="5279"/>
    <x v="3"/>
    <x v="0"/>
    <x v="6501"/>
  </r>
  <r>
    <x v="2"/>
    <x v="2"/>
    <x v="0"/>
    <x v="249"/>
    <x v="6"/>
    <x v="308"/>
    <x v="2"/>
    <x v="2"/>
    <x v="11"/>
    <x v="4349"/>
    <x v="2"/>
    <x v="0"/>
    <x v="5188"/>
  </r>
  <r>
    <x v="0"/>
    <x v="1"/>
    <x v="0"/>
    <x v="0"/>
    <x v="0"/>
    <x v="0"/>
    <x v="0"/>
    <x v="1"/>
    <x v="8"/>
    <x v="708"/>
    <x v="1"/>
    <x v="0"/>
    <x v="4020"/>
  </r>
  <r>
    <x v="1"/>
    <x v="1"/>
    <x v="0"/>
    <x v="61"/>
    <x v="5"/>
    <x v="162"/>
    <x v="2"/>
    <x v="1"/>
    <x v="8"/>
    <x v="5280"/>
    <x v="2"/>
    <x v="3"/>
    <x v="6502"/>
  </r>
  <r>
    <x v="3"/>
    <x v="0"/>
    <x v="0"/>
    <x v="97"/>
    <x v="16"/>
    <x v="344"/>
    <x v="1"/>
    <x v="1"/>
    <x v="8"/>
    <x v="5281"/>
    <x v="5"/>
    <x v="6"/>
    <x v="6503"/>
  </r>
  <r>
    <x v="1"/>
    <x v="1"/>
    <x v="0"/>
    <x v="108"/>
    <x v="3"/>
    <x v="222"/>
    <x v="0"/>
    <x v="1"/>
    <x v="13"/>
    <x v="5077"/>
    <x v="10"/>
    <x v="2"/>
    <x v="6504"/>
  </r>
  <r>
    <x v="1"/>
    <x v="1"/>
    <x v="0"/>
    <x v="108"/>
    <x v="3"/>
    <x v="222"/>
    <x v="0"/>
    <x v="1"/>
    <x v="2"/>
    <x v="1310"/>
    <x v="7"/>
    <x v="2"/>
    <x v="1072"/>
  </r>
  <r>
    <x v="1"/>
    <x v="1"/>
    <x v="0"/>
    <x v="108"/>
    <x v="3"/>
    <x v="222"/>
    <x v="0"/>
    <x v="1"/>
    <x v="8"/>
    <x v="5282"/>
    <x v="3"/>
    <x v="6"/>
    <x v="6505"/>
  </r>
  <r>
    <x v="1"/>
    <x v="1"/>
    <x v="0"/>
    <x v="108"/>
    <x v="3"/>
    <x v="222"/>
    <x v="0"/>
    <x v="0"/>
    <x v="5"/>
    <x v="5127"/>
    <x v="7"/>
    <x v="2"/>
    <x v="6506"/>
  </r>
  <r>
    <x v="1"/>
    <x v="0"/>
    <x v="0"/>
    <x v="1"/>
    <x v="1"/>
    <x v="3"/>
    <x v="1"/>
    <x v="0"/>
    <x v="1"/>
    <x v="4732"/>
    <x v="1"/>
    <x v="2"/>
    <x v="4034"/>
  </r>
  <r>
    <x v="2"/>
    <x v="1"/>
    <x v="0"/>
    <x v="316"/>
    <x v="18"/>
    <x v="394"/>
    <x v="0"/>
    <x v="0"/>
    <x v="1"/>
    <x v="5283"/>
    <x v="0"/>
    <x v="2"/>
    <x v="6507"/>
  </r>
  <r>
    <x v="1"/>
    <x v="0"/>
    <x v="0"/>
    <x v="35"/>
    <x v="3"/>
    <x v="43"/>
    <x v="0"/>
    <x v="1"/>
    <x v="4"/>
    <x v="3232"/>
    <x v="2"/>
    <x v="2"/>
    <x v="6508"/>
  </r>
  <r>
    <x v="1"/>
    <x v="0"/>
    <x v="0"/>
    <x v="35"/>
    <x v="3"/>
    <x v="43"/>
    <x v="0"/>
    <x v="1"/>
    <x v="8"/>
    <x v="3940"/>
    <x v="1"/>
    <x v="6"/>
    <x v="6509"/>
  </r>
  <r>
    <x v="3"/>
    <x v="0"/>
    <x v="0"/>
    <x v="4"/>
    <x v="4"/>
    <x v="5"/>
    <x v="1"/>
    <x v="1"/>
    <x v="13"/>
    <x v="5284"/>
    <x v="2"/>
    <x v="0"/>
    <x v="6510"/>
  </r>
  <r>
    <x v="3"/>
    <x v="0"/>
    <x v="0"/>
    <x v="4"/>
    <x v="4"/>
    <x v="5"/>
    <x v="1"/>
    <x v="0"/>
    <x v="5"/>
    <x v="5285"/>
    <x v="1"/>
    <x v="0"/>
    <x v="6511"/>
  </r>
  <r>
    <x v="3"/>
    <x v="0"/>
    <x v="0"/>
    <x v="4"/>
    <x v="4"/>
    <x v="5"/>
    <x v="1"/>
    <x v="1"/>
    <x v="14"/>
    <x v="545"/>
    <x v="0"/>
    <x v="0"/>
    <x v="558"/>
  </r>
  <r>
    <x v="3"/>
    <x v="0"/>
    <x v="0"/>
    <x v="4"/>
    <x v="4"/>
    <x v="5"/>
    <x v="1"/>
    <x v="2"/>
    <x v="11"/>
    <x v="1636"/>
    <x v="0"/>
    <x v="0"/>
    <x v="6512"/>
  </r>
  <r>
    <x v="3"/>
    <x v="0"/>
    <x v="0"/>
    <x v="4"/>
    <x v="4"/>
    <x v="5"/>
    <x v="1"/>
    <x v="2"/>
    <x v="11"/>
    <x v="5286"/>
    <x v="4"/>
    <x v="0"/>
    <x v="6513"/>
  </r>
  <r>
    <x v="3"/>
    <x v="0"/>
    <x v="0"/>
    <x v="4"/>
    <x v="4"/>
    <x v="5"/>
    <x v="1"/>
    <x v="2"/>
    <x v="11"/>
    <x v="5287"/>
    <x v="0"/>
    <x v="0"/>
    <x v="6514"/>
  </r>
  <r>
    <x v="3"/>
    <x v="0"/>
    <x v="0"/>
    <x v="4"/>
    <x v="4"/>
    <x v="5"/>
    <x v="1"/>
    <x v="1"/>
    <x v="10"/>
    <x v="1529"/>
    <x v="7"/>
    <x v="0"/>
    <x v="1621"/>
  </r>
  <r>
    <x v="3"/>
    <x v="0"/>
    <x v="0"/>
    <x v="4"/>
    <x v="4"/>
    <x v="5"/>
    <x v="1"/>
    <x v="1"/>
    <x v="9"/>
    <x v="5288"/>
    <x v="0"/>
    <x v="0"/>
    <x v="6515"/>
  </r>
  <r>
    <x v="1"/>
    <x v="1"/>
    <x v="0"/>
    <x v="22"/>
    <x v="10"/>
    <x v="36"/>
    <x v="2"/>
    <x v="1"/>
    <x v="8"/>
    <x v="5289"/>
    <x v="7"/>
    <x v="3"/>
    <x v="6516"/>
  </r>
  <r>
    <x v="1"/>
    <x v="1"/>
    <x v="0"/>
    <x v="74"/>
    <x v="24"/>
    <x v="93"/>
    <x v="3"/>
    <x v="1"/>
    <x v="10"/>
    <x v="2585"/>
    <x v="5"/>
    <x v="2"/>
    <x v="2972"/>
  </r>
  <r>
    <x v="1"/>
    <x v="0"/>
    <x v="0"/>
    <x v="2"/>
    <x v="2"/>
    <x v="2"/>
    <x v="0"/>
    <x v="0"/>
    <x v="0"/>
    <x v="1906"/>
    <x v="2"/>
    <x v="2"/>
    <x v="6517"/>
  </r>
  <r>
    <x v="1"/>
    <x v="0"/>
    <x v="0"/>
    <x v="12"/>
    <x v="5"/>
    <x v="16"/>
    <x v="2"/>
    <x v="0"/>
    <x v="5"/>
    <x v="5290"/>
    <x v="4"/>
    <x v="7"/>
    <x v="6518"/>
  </r>
  <r>
    <x v="1"/>
    <x v="0"/>
    <x v="0"/>
    <x v="12"/>
    <x v="5"/>
    <x v="16"/>
    <x v="2"/>
    <x v="2"/>
    <x v="7"/>
    <x v="5291"/>
    <x v="5"/>
    <x v="2"/>
    <x v="6519"/>
  </r>
  <r>
    <x v="1"/>
    <x v="0"/>
    <x v="0"/>
    <x v="12"/>
    <x v="5"/>
    <x v="16"/>
    <x v="2"/>
    <x v="1"/>
    <x v="10"/>
    <x v="5292"/>
    <x v="3"/>
    <x v="2"/>
    <x v="6520"/>
  </r>
  <r>
    <x v="0"/>
    <x v="0"/>
    <x v="0"/>
    <x v="80"/>
    <x v="1"/>
    <x v="467"/>
    <x v="1"/>
    <x v="0"/>
    <x v="5"/>
    <x v="1983"/>
    <x v="2"/>
    <x v="0"/>
    <x v="6521"/>
  </r>
  <r>
    <x v="2"/>
    <x v="2"/>
    <x v="0"/>
    <x v="8"/>
    <x v="1"/>
    <x v="34"/>
    <x v="1"/>
    <x v="1"/>
    <x v="14"/>
    <x v="5293"/>
    <x v="2"/>
    <x v="0"/>
    <x v="1326"/>
  </r>
  <r>
    <x v="2"/>
    <x v="1"/>
    <x v="0"/>
    <x v="10"/>
    <x v="9"/>
    <x v="11"/>
    <x v="3"/>
    <x v="1"/>
    <x v="6"/>
    <x v="1045"/>
    <x v="2"/>
    <x v="2"/>
    <x v="113"/>
  </r>
  <r>
    <x v="0"/>
    <x v="2"/>
    <x v="0"/>
    <x v="4"/>
    <x v="4"/>
    <x v="60"/>
    <x v="1"/>
    <x v="1"/>
    <x v="8"/>
    <x v="2394"/>
    <x v="4"/>
    <x v="2"/>
    <x v="6522"/>
  </r>
  <r>
    <x v="0"/>
    <x v="2"/>
    <x v="0"/>
    <x v="4"/>
    <x v="4"/>
    <x v="60"/>
    <x v="1"/>
    <x v="2"/>
    <x v="15"/>
    <x v="1049"/>
    <x v="7"/>
    <x v="2"/>
    <x v="6523"/>
  </r>
  <r>
    <x v="0"/>
    <x v="0"/>
    <x v="0"/>
    <x v="1"/>
    <x v="1"/>
    <x v="1"/>
    <x v="1"/>
    <x v="1"/>
    <x v="10"/>
    <x v="854"/>
    <x v="4"/>
    <x v="0"/>
    <x v="1765"/>
  </r>
  <r>
    <x v="0"/>
    <x v="0"/>
    <x v="0"/>
    <x v="138"/>
    <x v="24"/>
    <x v="177"/>
    <x v="3"/>
    <x v="0"/>
    <x v="5"/>
    <x v="5294"/>
    <x v="1"/>
    <x v="2"/>
    <x v="6524"/>
  </r>
  <r>
    <x v="0"/>
    <x v="0"/>
    <x v="0"/>
    <x v="138"/>
    <x v="24"/>
    <x v="177"/>
    <x v="3"/>
    <x v="1"/>
    <x v="4"/>
    <x v="4879"/>
    <x v="0"/>
    <x v="2"/>
    <x v="5924"/>
  </r>
  <r>
    <x v="1"/>
    <x v="0"/>
    <x v="0"/>
    <x v="27"/>
    <x v="10"/>
    <x v="67"/>
    <x v="2"/>
    <x v="1"/>
    <x v="13"/>
    <x v="5145"/>
    <x v="0"/>
    <x v="2"/>
    <x v="6525"/>
  </r>
  <r>
    <x v="1"/>
    <x v="0"/>
    <x v="0"/>
    <x v="27"/>
    <x v="10"/>
    <x v="67"/>
    <x v="2"/>
    <x v="0"/>
    <x v="1"/>
    <x v="121"/>
    <x v="1"/>
    <x v="4"/>
    <x v="123"/>
  </r>
  <r>
    <x v="1"/>
    <x v="0"/>
    <x v="0"/>
    <x v="27"/>
    <x v="10"/>
    <x v="67"/>
    <x v="2"/>
    <x v="1"/>
    <x v="4"/>
    <x v="4338"/>
    <x v="1"/>
    <x v="2"/>
    <x v="6526"/>
  </r>
  <r>
    <x v="1"/>
    <x v="0"/>
    <x v="0"/>
    <x v="27"/>
    <x v="10"/>
    <x v="67"/>
    <x v="2"/>
    <x v="1"/>
    <x v="6"/>
    <x v="5295"/>
    <x v="5"/>
    <x v="2"/>
    <x v="1426"/>
  </r>
  <r>
    <x v="1"/>
    <x v="0"/>
    <x v="0"/>
    <x v="27"/>
    <x v="10"/>
    <x v="67"/>
    <x v="2"/>
    <x v="0"/>
    <x v="5"/>
    <x v="5296"/>
    <x v="7"/>
    <x v="7"/>
    <x v="6527"/>
  </r>
  <r>
    <x v="2"/>
    <x v="0"/>
    <x v="0"/>
    <x v="511"/>
    <x v="5"/>
    <x v="608"/>
    <x v="2"/>
    <x v="0"/>
    <x v="3"/>
    <x v="5297"/>
    <x v="2"/>
    <x v="4"/>
    <x v="6528"/>
  </r>
  <r>
    <x v="0"/>
    <x v="2"/>
    <x v="0"/>
    <x v="12"/>
    <x v="5"/>
    <x v="32"/>
    <x v="2"/>
    <x v="1"/>
    <x v="8"/>
    <x v="5298"/>
    <x v="8"/>
    <x v="3"/>
    <x v="6529"/>
  </r>
  <r>
    <x v="0"/>
    <x v="2"/>
    <x v="0"/>
    <x v="12"/>
    <x v="5"/>
    <x v="32"/>
    <x v="2"/>
    <x v="2"/>
    <x v="11"/>
    <x v="4520"/>
    <x v="2"/>
    <x v="2"/>
    <x v="6530"/>
  </r>
  <r>
    <x v="0"/>
    <x v="1"/>
    <x v="0"/>
    <x v="102"/>
    <x v="17"/>
    <x v="195"/>
    <x v="0"/>
    <x v="1"/>
    <x v="9"/>
    <x v="5299"/>
    <x v="3"/>
    <x v="0"/>
    <x v="6531"/>
  </r>
  <r>
    <x v="0"/>
    <x v="1"/>
    <x v="0"/>
    <x v="102"/>
    <x v="17"/>
    <x v="195"/>
    <x v="0"/>
    <x v="1"/>
    <x v="14"/>
    <x v="5300"/>
    <x v="2"/>
    <x v="0"/>
    <x v="6532"/>
  </r>
  <r>
    <x v="1"/>
    <x v="2"/>
    <x v="0"/>
    <x v="81"/>
    <x v="17"/>
    <x v="101"/>
    <x v="0"/>
    <x v="2"/>
    <x v="11"/>
    <x v="3591"/>
    <x v="1"/>
    <x v="0"/>
    <x v="4144"/>
  </r>
  <r>
    <x v="1"/>
    <x v="0"/>
    <x v="0"/>
    <x v="8"/>
    <x v="1"/>
    <x v="34"/>
    <x v="1"/>
    <x v="1"/>
    <x v="6"/>
    <x v="782"/>
    <x v="0"/>
    <x v="0"/>
    <x v="811"/>
  </r>
  <r>
    <x v="1"/>
    <x v="2"/>
    <x v="0"/>
    <x v="70"/>
    <x v="1"/>
    <x v="142"/>
    <x v="1"/>
    <x v="2"/>
    <x v="11"/>
    <x v="5301"/>
    <x v="3"/>
    <x v="0"/>
    <x v="6533"/>
  </r>
  <r>
    <x v="0"/>
    <x v="1"/>
    <x v="0"/>
    <x v="232"/>
    <x v="15"/>
    <x v="289"/>
    <x v="3"/>
    <x v="1"/>
    <x v="4"/>
    <x v="5302"/>
    <x v="5"/>
    <x v="0"/>
    <x v="6534"/>
  </r>
  <r>
    <x v="3"/>
    <x v="1"/>
    <x v="0"/>
    <x v="1"/>
    <x v="1"/>
    <x v="1"/>
    <x v="1"/>
    <x v="1"/>
    <x v="14"/>
    <x v="4372"/>
    <x v="0"/>
    <x v="0"/>
    <x v="5223"/>
  </r>
  <r>
    <x v="3"/>
    <x v="1"/>
    <x v="0"/>
    <x v="1"/>
    <x v="1"/>
    <x v="1"/>
    <x v="1"/>
    <x v="1"/>
    <x v="13"/>
    <x v="1488"/>
    <x v="2"/>
    <x v="0"/>
    <x v="5380"/>
  </r>
  <r>
    <x v="3"/>
    <x v="1"/>
    <x v="0"/>
    <x v="1"/>
    <x v="1"/>
    <x v="1"/>
    <x v="1"/>
    <x v="1"/>
    <x v="10"/>
    <x v="1128"/>
    <x v="0"/>
    <x v="0"/>
    <x v="1172"/>
  </r>
  <r>
    <x v="1"/>
    <x v="1"/>
    <x v="0"/>
    <x v="10"/>
    <x v="9"/>
    <x v="11"/>
    <x v="3"/>
    <x v="1"/>
    <x v="6"/>
    <x v="2204"/>
    <x v="1"/>
    <x v="2"/>
    <x v="6535"/>
  </r>
  <r>
    <x v="1"/>
    <x v="1"/>
    <x v="0"/>
    <x v="59"/>
    <x v="24"/>
    <x v="75"/>
    <x v="3"/>
    <x v="2"/>
    <x v="7"/>
    <x v="4506"/>
    <x v="0"/>
    <x v="10"/>
    <x v="5427"/>
  </r>
  <r>
    <x v="1"/>
    <x v="1"/>
    <x v="0"/>
    <x v="59"/>
    <x v="24"/>
    <x v="75"/>
    <x v="3"/>
    <x v="2"/>
    <x v="7"/>
    <x v="5303"/>
    <x v="0"/>
    <x v="10"/>
    <x v="6536"/>
  </r>
  <r>
    <x v="1"/>
    <x v="1"/>
    <x v="0"/>
    <x v="59"/>
    <x v="24"/>
    <x v="75"/>
    <x v="3"/>
    <x v="2"/>
    <x v="11"/>
    <x v="460"/>
    <x v="2"/>
    <x v="2"/>
    <x v="6537"/>
  </r>
  <r>
    <x v="1"/>
    <x v="2"/>
    <x v="0"/>
    <x v="8"/>
    <x v="1"/>
    <x v="94"/>
    <x v="1"/>
    <x v="2"/>
    <x v="11"/>
    <x v="5304"/>
    <x v="2"/>
    <x v="0"/>
    <x v="6538"/>
  </r>
  <r>
    <x v="0"/>
    <x v="2"/>
    <x v="0"/>
    <x v="354"/>
    <x v="12"/>
    <x v="436"/>
    <x v="2"/>
    <x v="1"/>
    <x v="10"/>
    <x v="537"/>
    <x v="1"/>
    <x v="0"/>
    <x v="6539"/>
  </r>
  <r>
    <x v="0"/>
    <x v="2"/>
    <x v="0"/>
    <x v="8"/>
    <x v="1"/>
    <x v="9"/>
    <x v="1"/>
    <x v="0"/>
    <x v="3"/>
    <x v="1201"/>
    <x v="7"/>
    <x v="2"/>
    <x v="1250"/>
  </r>
  <r>
    <x v="1"/>
    <x v="1"/>
    <x v="0"/>
    <x v="316"/>
    <x v="18"/>
    <x v="394"/>
    <x v="0"/>
    <x v="2"/>
    <x v="7"/>
    <x v="1946"/>
    <x v="1"/>
    <x v="2"/>
    <x v="5362"/>
  </r>
  <r>
    <x v="1"/>
    <x v="1"/>
    <x v="0"/>
    <x v="316"/>
    <x v="18"/>
    <x v="394"/>
    <x v="0"/>
    <x v="0"/>
    <x v="5"/>
    <x v="5305"/>
    <x v="4"/>
    <x v="2"/>
    <x v="6540"/>
  </r>
  <r>
    <x v="1"/>
    <x v="1"/>
    <x v="0"/>
    <x v="316"/>
    <x v="18"/>
    <x v="394"/>
    <x v="0"/>
    <x v="0"/>
    <x v="3"/>
    <x v="5306"/>
    <x v="0"/>
    <x v="10"/>
    <x v="3802"/>
  </r>
  <r>
    <x v="1"/>
    <x v="1"/>
    <x v="0"/>
    <x v="316"/>
    <x v="18"/>
    <x v="394"/>
    <x v="0"/>
    <x v="2"/>
    <x v="7"/>
    <x v="5307"/>
    <x v="8"/>
    <x v="2"/>
    <x v="6541"/>
  </r>
  <r>
    <x v="1"/>
    <x v="1"/>
    <x v="0"/>
    <x v="316"/>
    <x v="18"/>
    <x v="394"/>
    <x v="0"/>
    <x v="1"/>
    <x v="9"/>
    <x v="5308"/>
    <x v="8"/>
    <x v="2"/>
    <x v="6542"/>
  </r>
  <r>
    <x v="1"/>
    <x v="1"/>
    <x v="0"/>
    <x v="316"/>
    <x v="18"/>
    <x v="394"/>
    <x v="0"/>
    <x v="1"/>
    <x v="4"/>
    <x v="569"/>
    <x v="7"/>
    <x v="2"/>
    <x v="582"/>
  </r>
  <r>
    <x v="1"/>
    <x v="1"/>
    <x v="0"/>
    <x v="316"/>
    <x v="18"/>
    <x v="394"/>
    <x v="0"/>
    <x v="1"/>
    <x v="10"/>
    <x v="419"/>
    <x v="2"/>
    <x v="2"/>
    <x v="6543"/>
  </r>
  <r>
    <x v="1"/>
    <x v="0"/>
    <x v="0"/>
    <x v="10"/>
    <x v="9"/>
    <x v="74"/>
    <x v="3"/>
    <x v="1"/>
    <x v="9"/>
    <x v="1480"/>
    <x v="0"/>
    <x v="2"/>
    <x v="1565"/>
  </r>
  <r>
    <x v="2"/>
    <x v="0"/>
    <x v="0"/>
    <x v="12"/>
    <x v="5"/>
    <x v="16"/>
    <x v="2"/>
    <x v="2"/>
    <x v="7"/>
    <x v="5309"/>
    <x v="8"/>
    <x v="2"/>
    <x v="6544"/>
  </r>
  <r>
    <x v="1"/>
    <x v="2"/>
    <x v="0"/>
    <x v="192"/>
    <x v="33"/>
    <x v="243"/>
    <x v="1"/>
    <x v="1"/>
    <x v="13"/>
    <x v="5310"/>
    <x v="7"/>
    <x v="0"/>
    <x v="232"/>
  </r>
  <r>
    <x v="1"/>
    <x v="2"/>
    <x v="0"/>
    <x v="20"/>
    <x v="15"/>
    <x v="29"/>
    <x v="3"/>
    <x v="0"/>
    <x v="1"/>
    <x v="3058"/>
    <x v="0"/>
    <x v="9"/>
    <x v="6545"/>
  </r>
  <r>
    <x v="1"/>
    <x v="2"/>
    <x v="0"/>
    <x v="20"/>
    <x v="15"/>
    <x v="29"/>
    <x v="3"/>
    <x v="1"/>
    <x v="6"/>
    <x v="2799"/>
    <x v="0"/>
    <x v="0"/>
    <x v="5552"/>
  </r>
  <r>
    <x v="2"/>
    <x v="1"/>
    <x v="0"/>
    <x v="1"/>
    <x v="1"/>
    <x v="141"/>
    <x v="1"/>
    <x v="2"/>
    <x v="7"/>
    <x v="5311"/>
    <x v="4"/>
    <x v="2"/>
    <x v="6546"/>
  </r>
  <r>
    <x v="2"/>
    <x v="1"/>
    <x v="0"/>
    <x v="1"/>
    <x v="1"/>
    <x v="141"/>
    <x v="1"/>
    <x v="0"/>
    <x v="0"/>
    <x v="5312"/>
    <x v="1"/>
    <x v="11"/>
    <x v="6547"/>
  </r>
  <r>
    <x v="2"/>
    <x v="1"/>
    <x v="0"/>
    <x v="1"/>
    <x v="1"/>
    <x v="141"/>
    <x v="1"/>
    <x v="1"/>
    <x v="4"/>
    <x v="3129"/>
    <x v="1"/>
    <x v="0"/>
    <x v="3544"/>
  </r>
  <r>
    <x v="1"/>
    <x v="0"/>
    <x v="0"/>
    <x v="70"/>
    <x v="1"/>
    <x v="88"/>
    <x v="1"/>
    <x v="0"/>
    <x v="3"/>
    <x v="188"/>
    <x v="1"/>
    <x v="2"/>
    <x v="6548"/>
  </r>
  <r>
    <x v="1"/>
    <x v="0"/>
    <x v="0"/>
    <x v="8"/>
    <x v="1"/>
    <x v="94"/>
    <x v="1"/>
    <x v="0"/>
    <x v="0"/>
    <x v="3638"/>
    <x v="1"/>
    <x v="11"/>
    <x v="4201"/>
  </r>
  <r>
    <x v="1"/>
    <x v="1"/>
    <x v="0"/>
    <x v="70"/>
    <x v="1"/>
    <x v="188"/>
    <x v="1"/>
    <x v="2"/>
    <x v="7"/>
    <x v="5313"/>
    <x v="5"/>
    <x v="2"/>
    <x v="6549"/>
  </r>
  <r>
    <x v="1"/>
    <x v="1"/>
    <x v="0"/>
    <x v="70"/>
    <x v="1"/>
    <x v="188"/>
    <x v="1"/>
    <x v="1"/>
    <x v="8"/>
    <x v="1263"/>
    <x v="2"/>
    <x v="2"/>
    <x v="1317"/>
  </r>
  <r>
    <x v="0"/>
    <x v="1"/>
    <x v="0"/>
    <x v="512"/>
    <x v="24"/>
    <x v="609"/>
    <x v="3"/>
    <x v="1"/>
    <x v="8"/>
    <x v="3515"/>
    <x v="7"/>
    <x v="6"/>
    <x v="6550"/>
  </r>
  <r>
    <x v="0"/>
    <x v="2"/>
    <x v="0"/>
    <x v="12"/>
    <x v="5"/>
    <x v="32"/>
    <x v="2"/>
    <x v="1"/>
    <x v="9"/>
    <x v="5183"/>
    <x v="4"/>
    <x v="3"/>
    <x v="6551"/>
  </r>
  <r>
    <x v="0"/>
    <x v="2"/>
    <x v="0"/>
    <x v="12"/>
    <x v="5"/>
    <x v="32"/>
    <x v="2"/>
    <x v="0"/>
    <x v="5"/>
    <x v="1882"/>
    <x v="0"/>
    <x v="7"/>
    <x v="6552"/>
  </r>
  <r>
    <x v="0"/>
    <x v="2"/>
    <x v="0"/>
    <x v="12"/>
    <x v="5"/>
    <x v="32"/>
    <x v="2"/>
    <x v="1"/>
    <x v="6"/>
    <x v="2387"/>
    <x v="8"/>
    <x v="2"/>
    <x v="6553"/>
  </r>
  <r>
    <x v="0"/>
    <x v="2"/>
    <x v="0"/>
    <x v="12"/>
    <x v="5"/>
    <x v="32"/>
    <x v="2"/>
    <x v="1"/>
    <x v="10"/>
    <x v="12"/>
    <x v="1"/>
    <x v="2"/>
    <x v="903"/>
  </r>
  <r>
    <x v="0"/>
    <x v="2"/>
    <x v="0"/>
    <x v="12"/>
    <x v="5"/>
    <x v="32"/>
    <x v="2"/>
    <x v="0"/>
    <x v="1"/>
    <x v="5314"/>
    <x v="0"/>
    <x v="4"/>
    <x v="6554"/>
  </r>
  <r>
    <x v="0"/>
    <x v="2"/>
    <x v="0"/>
    <x v="12"/>
    <x v="5"/>
    <x v="32"/>
    <x v="2"/>
    <x v="1"/>
    <x v="4"/>
    <x v="5315"/>
    <x v="6"/>
    <x v="2"/>
    <x v="6555"/>
  </r>
  <r>
    <x v="0"/>
    <x v="2"/>
    <x v="0"/>
    <x v="12"/>
    <x v="5"/>
    <x v="32"/>
    <x v="2"/>
    <x v="1"/>
    <x v="8"/>
    <x v="5316"/>
    <x v="0"/>
    <x v="3"/>
    <x v="6556"/>
  </r>
  <r>
    <x v="0"/>
    <x v="2"/>
    <x v="0"/>
    <x v="100"/>
    <x v="2"/>
    <x v="327"/>
    <x v="0"/>
    <x v="1"/>
    <x v="10"/>
    <x v="5317"/>
    <x v="3"/>
    <x v="2"/>
    <x v="6557"/>
  </r>
  <r>
    <x v="0"/>
    <x v="2"/>
    <x v="0"/>
    <x v="100"/>
    <x v="2"/>
    <x v="327"/>
    <x v="0"/>
    <x v="1"/>
    <x v="10"/>
    <x v="863"/>
    <x v="5"/>
    <x v="2"/>
    <x v="2879"/>
  </r>
  <r>
    <x v="1"/>
    <x v="0"/>
    <x v="0"/>
    <x v="4"/>
    <x v="4"/>
    <x v="60"/>
    <x v="1"/>
    <x v="1"/>
    <x v="6"/>
    <x v="843"/>
    <x v="4"/>
    <x v="0"/>
    <x v="6558"/>
  </r>
  <r>
    <x v="1"/>
    <x v="1"/>
    <x v="0"/>
    <x v="87"/>
    <x v="18"/>
    <x v="108"/>
    <x v="0"/>
    <x v="2"/>
    <x v="11"/>
    <x v="5318"/>
    <x v="1"/>
    <x v="2"/>
    <x v="6559"/>
  </r>
  <r>
    <x v="1"/>
    <x v="1"/>
    <x v="0"/>
    <x v="87"/>
    <x v="18"/>
    <x v="108"/>
    <x v="0"/>
    <x v="0"/>
    <x v="5"/>
    <x v="5319"/>
    <x v="1"/>
    <x v="2"/>
    <x v="6560"/>
  </r>
  <r>
    <x v="1"/>
    <x v="1"/>
    <x v="0"/>
    <x v="87"/>
    <x v="18"/>
    <x v="108"/>
    <x v="0"/>
    <x v="0"/>
    <x v="0"/>
    <x v="5320"/>
    <x v="0"/>
    <x v="2"/>
    <x v="6561"/>
  </r>
  <r>
    <x v="1"/>
    <x v="1"/>
    <x v="0"/>
    <x v="87"/>
    <x v="18"/>
    <x v="108"/>
    <x v="0"/>
    <x v="1"/>
    <x v="4"/>
    <x v="2688"/>
    <x v="1"/>
    <x v="2"/>
    <x v="2997"/>
  </r>
  <r>
    <x v="1"/>
    <x v="1"/>
    <x v="0"/>
    <x v="87"/>
    <x v="18"/>
    <x v="108"/>
    <x v="0"/>
    <x v="2"/>
    <x v="11"/>
    <x v="3063"/>
    <x v="3"/>
    <x v="2"/>
    <x v="6562"/>
  </r>
  <r>
    <x v="1"/>
    <x v="1"/>
    <x v="0"/>
    <x v="285"/>
    <x v="25"/>
    <x v="357"/>
    <x v="2"/>
    <x v="1"/>
    <x v="14"/>
    <x v="5321"/>
    <x v="1"/>
    <x v="0"/>
    <x v="6563"/>
  </r>
  <r>
    <x v="0"/>
    <x v="1"/>
    <x v="0"/>
    <x v="4"/>
    <x v="4"/>
    <x v="59"/>
    <x v="1"/>
    <x v="1"/>
    <x v="10"/>
    <x v="537"/>
    <x v="1"/>
    <x v="0"/>
    <x v="551"/>
  </r>
  <r>
    <x v="0"/>
    <x v="1"/>
    <x v="0"/>
    <x v="4"/>
    <x v="4"/>
    <x v="59"/>
    <x v="1"/>
    <x v="0"/>
    <x v="5"/>
    <x v="483"/>
    <x v="1"/>
    <x v="0"/>
    <x v="498"/>
  </r>
  <r>
    <x v="0"/>
    <x v="1"/>
    <x v="0"/>
    <x v="4"/>
    <x v="4"/>
    <x v="59"/>
    <x v="1"/>
    <x v="2"/>
    <x v="11"/>
    <x v="2632"/>
    <x v="2"/>
    <x v="0"/>
    <x v="2929"/>
  </r>
  <r>
    <x v="0"/>
    <x v="1"/>
    <x v="0"/>
    <x v="20"/>
    <x v="15"/>
    <x v="23"/>
    <x v="3"/>
    <x v="1"/>
    <x v="4"/>
    <x v="643"/>
    <x v="4"/>
    <x v="0"/>
    <x v="2681"/>
  </r>
  <r>
    <x v="1"/>
    <x v="1"/>
    <x v="0"/>
    <x v="439"/>
    <x v="11"/>
    <x v="531"/>
    <x v="2"/>
    <x v="1"/>
    <x v="4"/>
    <x v="3370"/>
    <x v="1"/>
    <x v="0"/>
    <x v="3853"/>
  </r>
  <r>
    <x v="1"/>
    <x v="1"/>
    <x v="0"/>
    <x v="346"/>
    <x v="18"/>
    <x v="427"/>
    <x v="0"/>
    <x v="1"/>
    <x v="8"/>
    <x v="5322"/>
    <x v="2"/>
    <x v="6"/>
    <x v="6564"/>
  </r>
  <r>
    <x v="2"/>
    <x v="0"/>
    <x v="0"/>
    <x v="10"/>
    <x v="9"/>
    <x v="11"/>
    <x v="3"/>
    <x v="1"/>
    <x v="6"/>
    <x v="2113"/>
    <x v="4"/>
    <x v="2"/>
    <x v="2285"/>
  </r>
  <r>
    <x v="2"/>
    <x v="0"/>
    <x v="0"/>
    <x v="10"/>
    <x v="9"/>
    <x v="11"/>
    <x v="3"/>
    <x v="2"/>
    <x v="7"/>
    <x v="5323"/>
    <x v="0"/>
    <x v="10"/>
    <x v="6565"/>
  </r>
  <r>
    <x v="2"/>
    <x v="0"/>
    <x v="0"/>
    <x v="240"/>
    <x v="28"/>
    <x v="298"/>
    <x v="0"/>
    <x v="1"/>
    <x v="6"/>
    <x v="1393"/>
    <x v="2"/>
    <x v="0"/>
    <x v="1466"/>
  </r>
  <r>
    <x v="3"/>
    <x v="2"/>
    <x v="0"/>
    <x v="104"/>
    <x v="14"/>
    <x v="451"/>
    <x v="2"/>
    <x v="1"/>
    <x v="8"/>
    <x v="627"/>
    <x v="1"/>
    <x v="0"/>
    <x v="6566"/>
  </r>
  <r>
    <x v="2"/>
    <x v="0"/>
    <x v="0"/>
    <x v="492"/>
    <x v="21"/>
    <x v="587"/>
    <x v="1"/>
    <x v="0"/>
    <x v="5"/>
    <x v="5324"/>
    <x v="7"/>
    <x v="2"/>
    <x v="6567"/>
  </r>
  <r>
    <x v="2"/>
    <x v="0"/>
    <x v="0"/>
    <x v="492"/>
    <x v="21"/>
    <x v="587"/>
    <x v="1"/>
    <x v="2"/>
    <x v="11"/>
    <x v="3891"/>
    <x v="1"/>
    <x v="2"/>
    <x v="4570"/>
  </r>
  <r>
    <x v="0"/>
    <x v="2"/>
    <x v="0"/>
    <x v="471"/>
    <x v="31"/>
    <x v="564"/>
    <x v="3"/>
    <x v="1"/>
    <x v="6"/>
    <x v="854"/>
    <x v="4"/>
    <x v="0"/>
    <x v="2900"/>
  </r>
  <r>
    <x v="0"/>
    <x v="2"/>
    <x v="0"/>
    <x v="471"/>
    <x v="31"/>
    <x v="564"/>
    <x v="3"/>
    <x v="1"/>
    <x v="10"/>
    <x v="725"/>
    <x v="1"/>
    <x v="0"/>
    <x v="747"/>
  </r>
  <r>
    <x v="1"/>
    <x v="1"/>
    <x v="0"/>
    <x v="70"/>
    <x v="1"/>
    <x v="188"/>
    <x v="1"/>
    <x v="0"/>
    <x v="5"/>
    <x v="5325"/>
    <x v="0"/>
    <x v="0"/>
    <x v="6568"/>
  </r>
  <r>
    <x v="1"/>
    <x v="1"/>
    <x v="0"/>
    <x v="70"/>
    <x v="1"/>
    <x v="188"/>
    <x v="1"/>
    <x v="1"/>
    <x v="8"/>
    <x v="2585"/>
    <x v="0"/>
    <x v="2"/>
    <x v="6569"/>
  </r>
  <r>
    <x v="1"/>
    <x v="1"/>
    <x v="0"/>
    <x v="70"/>
    <x v="1"/>
    <x v="188"/>
    <x v="1"/>
    <x v="2"/>
    <x v="15"/>
    <x v="2507"/>
    <x v="0"/>
    <x v="2"/>
    <x v="6570"/>
  </r>
  <r>
    <x v="2"/>
    <x v="0"/>
    <x v="0"/>
    <x v="20"/>
    <x v="15"/>
    <x v="29"/>
    <x v="3"/>
    <x v="1"/>
    <x v="8"/>
    <x v="5326"/>
    <x v="1"/>
    <x v="2"/>
    <x v="6571"/>
  </r>
  <r>
    <x v="2"/>
    <x v="0"/>
    <x v="0"/>
    <x v="20"/>
    <x v="15"/>
    <x v="29"/>
    <x v="3"/>
    <x v="2"/>
    <x v="7"/>
    <x v="5327"/>
    <x v="0"/>
    <x v="0"/>
    <x v="6572"/>
  </r>
  <r>
    <x v="1"/>
    <x v="2"/>
    <x v="0"/>
    <x v="315"/>
    <x v="2"/>
    <x v="393"/>
    <x v="0"/>
    <x v="1"/>
    <x v="10"/>
    <x v="5328"/>
    <x v="4"/>
    <x v="2"/>
    <x v="6573"/>
  </r>
  <r>
    <x v="1"/>
    <x v="2"/>
    <x v="0"/>
    <x v="315"/>
    <x v="2"/>
    <x v="393"/>
    <x v="0"/>
    <x v="2"/>
    <x v="7"/>
    <x v="1637"/>
    <x v="1"/>
    <x v="2"/>
    <x v="1742"/>
  </r>
  <r>
    <x v="2"/>
    <x v="0"/>
    <x v="0"/>
    <x v="167"/>
    <x v="24"/>
    <x v="213"/>
    <x v="3"/>
    <x v="1"/>
    <x v="2"/>
    <x v="1161"/>
    <x v="5"/>
    <x v="2"/>
    <x v="6574"/>
  </r>
  <r>
    <x v="2"/>
    <x v="0"/>
    <x v="0"/>
    <x v="167"/>
    <x v="24"/>
    <x v="213"/>
    <x v="3"/>
    <x v="1"/>
    <x v="8"/>
    <x v="5329"/>
    <x v="1"/>
    <x v="6"/>
    <x v="6575"/>
  </r>
  <r>
    <x v="2"/>
    <x v="0"/>
    <x v="0"/>
    <x v="167"/>
    <x v="24"/>
    <x v="213"/>
    <x v="3"/>
    <x v="1"/>
    <x v="8"/>
    <x v="5330"/>
    <x v="0"/>
    <x v="6"/>
    <x v="6576"/>
  </r>
  <r>
    <x v="1"/>
    <x v="1"/>
    <x v="0"/>
    <x v="29"/>
    <x v="39"/>
    <x v="209"/>
    <x v="3"/>
    <x v="1"/>
    <x v="9"/>
    <x v="1015"/>
    <x v="0"/>
    <x v="0"/>
    <x v="1059"/>
  </r>
  <r>
    <x v="1"/>
    <x v="1"/>
    <x v="0"/>
    <x v="29"/>
    <x v="39"/>
    <x v="209"/>
    <x v="3"/>
    <x v="1"/>
    <x v="10"/>
    <x v="187"/>
    <x v="8"/>
    <x v="0"/>
    <x v="189"/>
  </r>
  <r>
    <x v="1"/>
    <x v="1"/>
    <x v="0"/>
    <x v="29"/>
    <x v="39"/>
    <x v="209"/>
    <x v="3"/>
    <x v="0"/>
    <x v="5"/>
    <x v="1846"/>
    <x v="1"/>
    <x v="0"/>
    <x v="6181"/>
  </r>
  <r>
    <x v="1"/>
    <x v="1"/>
    <x v="0"/>
    <x v="29"/>
    <x v="39"/>
    <x v="209"/>
    <x v="3"/>
    <x v="1"/>
    <x v="8"/>
    <x v="5331"/>
    <x v="1"/>
    <x v="0"/>
    <x v="6577"/>
  </r>
  <r>
    <x v="1"/>
    <x v="2"/>
    <x v="0"/>
    <x v="118"/>
    <x v="32"/>
    <x v="148"/>
    <x v="0"/>
    <x v="1"/>
    <x v="8"/>
    <x v="5332"/>
    <x v="7"/>
    <x v="0"/>
    <x v="6578"/>
  </r>
  <r>
    <x v="1"/>
    <x v="2"/>
    <x v="0"/>
    <x v="118"/>
    <x v="32"/>
    <x v="148"/>
    <x v="0"/>
    <x v="1"/>
    <x v="12"/>
    <x v="5333"/>
    <x v="8"/>
    <x v="0"/>
    <x v="6579"/>
  </r>
  <r>
    <x v="1"/>
    <x v="0"/>
    <x v="0"/>
    <x v="301"/>
    <x v="1"/>
    <x v="378"/>
    <x v="1"/>
    <x v="1"/>
    <x v="4"/>
    <x v="912"/>
    <x v="7"/>
    <x v="0"/>
    <x v="949"/>
  </r>
  <r>
    <x v="1"/>
    <x v="0"/>
    <x v="0"/>
    <x v="301"/>
    <x v="1"/>
    <x v="378"/>
    <x v="1"/>
    <x v="1"/>
    <x v="14"/>
    <x v="5233"/>
    <x v="0"/>
    <x v="0"/>
    <x v="6580"/>
  </r>
  <r>
    <x v="1"/>
    <x v="1"/>
    <x v="0"/>
    <x v="5"/>
    <x v="5"/>
    <x v="6"/>
    <x v="2"/>
    <x v="1"/>
    <x v="6"/>
    <x v="752"/>
    <x v="0"/>
    <x v="2"/>
    <x v="1798"/>
  </r>
  <r>
    <x v="1"/>
    <x v="1"/>
    <x v="0"/>
    <x v="5"/>
    <x v="5"/>
    <x v="6"/>
    <x v="2"/>
    <x v="1"/>
    <x v="8"/>
    <x v="5334"/>
    <x v="0"/>
    <x v="3"/>
    <x v="6581"/>
  </r>
  <r>
    <x v="1"/>
    <x v="1"/>
    <x v="0"/>
    <x v="5"/>
    <x v="5"/>
    <x v="6"/>
    <x v="2"/>
    <x v="1"/>
    <x v="9"/>
    <x v="4238"/>
    <x v="1"/>
    <x v="3"/>
    <x v="6582"/>
  </r>
  <r>
    <x v="1"/>
    <x v="1"/>
    <x v="0"/>
    <x v="5"/>
    <x v="5"/>
    <x v="6"/>
    <x v="2"/>
    <x v="1"/>
    <x v="8"/>
    <x v="3277"/>
    <x v="2"/>
    <x v="3"/>
    <x v="6583"/>
  </r>
  <r>
    <x v="1"/>
    <x v="0"/>
    <x v="0"/>
    <x v="38"/>
    <x v="24"/>
    <x v="47"/>
    <x v="3"/>
    <x v="2"/>
    <x v="11"/>
    <x v="5335"/>
    <x v="4"/>
    <x v="2"/>
    <x v="6584"/>
  </r>
  <r>
    <x v="3"/>
    <x v="2"/>
    <x v="0"/>
    <x v="103"/>
    <x v="22"/>
    <x v="127"/>
    <x v="1"/>
    <x v="2"/>
    <x v="7"/>
    <x v="5336"/>
    <x v="1"/>
    <x v="2"/>
    <x v="6585"/>
  </r>
  <r>
    <x v="3"/>
    <x v="2"/>
    <x v="0"/>
    <x v="103"/>
    <x v="22"/>
    <x v="127"/>
    <x v="1"/>
    <x v="0"/>
    <x v="1"/>
    <x v="5337"/>
    <x v="4"/>
    <x v="2"/>
    <x v="6586"/>
  </r>
  <r>
    <x v="2"/>
    <x v="1"/>
    <x v="0"/>
    <x v="253"/>
    <x v="3"/>
    <x v="313"/>
    <x v="0"/>
    <x v="1"/>
    <x v="9"/>
    <x v="5338"/>
    <x v="4"/>
    <x v="2"/>
    <x v="6587"/>
  </r>
  <r>
    <x v="2"/>
    <x v="1"/>
    <x v="0"/>
    <x v="253"/>
    <x v="3"/>
    <x v="313"/>
    <x v="0"/>
    <x v="1"/>
    <x v="10"/>
    <x v="1339"/>
    <x v="1"/>
    <x v="2"/>
    <x v="1403"/>
  </r>
  <r>
    <x v="1"/>
    <x v="2"/>
    <x v="0"/>
    <x v="20"/>
    <x v="15"/>
    <x v="23"/>
    <x v="3"/>
    <x v="1"/>
    <x v="9"/>
    <x v="2017"/>
    <x v="5"/>
    <x v="0"/>
    <x v="6588"/>
  </r>
  <r>
    <x v="1"/>
    <x v="2"/>
    <x v="0"/>
    <x v="20"/>
    <x v="15"/>
    <x v="23"/>
    <x v="3"/>
    <x v="1"/>
    <x v="8"/>
    <x v="2944"/>
    <x v="0"/>
    <x v="2"/>
    <x v="6589"/>
  </r>
  <r>
    <x v="0"/>
    <x v="2"/>
    <x v="0"/>
    <x v="22"/>
    <x v="10"/>
    <x v="36"/>
    <x v="2"/>
    <x v="1"/>
    <x v="6"/>
    <x v="5339"/>
    <x v="0"/>
    <x v="2"/>
    <x v="6590"/>
  </r>
  <r>
    <x v="2"/>
    <x v="1"/>
    <x v="0"/>
    <x v="114"/>
    <x v="5"/>
    <x v="143"/>
    <x v="2"/>
    <x v="0"/>
    <x v="1"/>
    <x v="2512"/>
    <x v="2"/>
    <x v="4"/>
    <x v="232"/>
  </r>
  <r>
    <x v="2"/>
    <x v="1"/>
    <x v="0"/>
    <x v="114"/>
    <x v="5"/>
    <x v="143"/>
    <x v="2"/>
    <x v="1"/>
    <x v="10"/>
    <x v="753"/>
    <x v="8"/>
    <x v="2"/>
    <x v="780"/>
  </r>
  <r>
    <x v="1"/>
    <x v="1"/>
    <x v="0"/>
    <x v="20"/>
    <x v="15"/>
    <x v="23"/>
    <x v="3"/>
    <x v="0"/>
    <x v="0"/>
    <x v="5340"/>
    <x v="1"/>
    <x v="2"/>
    <x v="6591"/>
  </r>
  <r>
    <x v="0"/>
    <x v="0"/>
    <x v="0"/>
    <x v="127"/>
    <x v="21"/>
    <x v="160"/>
    <x v="1"/>
    <x v="1"/>
    <x v="4"/>
    <x v="5341"/>
    <x v="1"/>
    <x v="2"/>
    <x v="6592"/>
  </r>
  <r>
    <x v="2"/>
    <x v="1"/>
    <x v="0"/>
    <x v="12"/>
    <x v="5"/>
    <x v="32"/>
    <x v="2"/>
    <x v="1"/>
    <x v="6"/>
    <x v="5342"/>
    <x v="0"/>
    <x v="2"/>
    <x v="1531"/>
  </r>
  <r>
    <x v="2"/>
    <x v="1"/>
    <x v="0"/>
    <x v="12"/>
    <x v="5"/>
    <x v="32"/>
    <x v="2"/>
    <x v="0"/>
    <x v="0"/>
    <x v="5343"/>
    <x v="5"/>
    <x v="8"/>
    <x v="6593"/>
  </r>
  <r>
    <x v="1"/>
    <x v="1"/>
    <x v="0"/>
    <x v="513"/>
    <x v="45"/>
    <x v="610"/>
    <x v="1"/>
    <x v="1"/>
    <x v="8"/>
    <x v="5344"/>
    <x v="4"/>
    <x v="2"/>
    <x v="6594"/>
  </r>
  <r>
    <x v="1"/>
    <x v="1"/>
    <x v="0"/>
    <x v="513"/>
    <x v="45"/>
    <x v="610"/>
    <x v="1"/>
    <x v="0"/>
    <x v="3"/>
    <x v="5345"/>
    <x v="1"/>
    <x v="0"/>
    <x v="6595"/>
  </r>
  <r>
    <x v="1"/>
    <x v="2"/>
    <x v="0"/>
    <x v="289"/>
    <x v="18"/>
    <x v="364"/>
    <x v="0"/>
    <x v="1"/>
    <x v="2"/>
    <x v="871"/>
    <x v="0"/>
    <x v="2"/>
    <x v="907"/>
  </r>
  <r>
    <x v="1"/>
    <x v="1"/>
    <x v="0"/>
    <x v="42"/>
    <x v="16"/>
    <x v="51"/>
    <x v="1"/>
    <x v="2"/>
    <x v="7"/>
    <x v="4240"/>
    <x v="2"/>
    <x v="2"/>
    <x v="5029"/>
  </r>
  <r>
    <x v="1"/>
    <x v="1"/>
    <x v="0"/>
    <x v="42"/>
    <x v="16"/>
    <x v="51"/>
    <x v="1"/>
    <x v="1"/>
    <x v="10"/>
    <x v="12"/>
    <x v="1"/>
    <x v="2"/>
    <x v="12"/>
  </r>
  <r>
    <x v="1"/>
    <x v="1"/>
    <x v="0"/>
    <x v="42"/>
    <x v="16"/>
    <x v="51"/>
    <x v="1"/>
    <x v="2"/>
    <x v="11"/>
    <x v="5346"/>
    <x v="4"/>
    <x v="2"/>
    <x v="6596"/>
  </r>
  <r>
    <x v="1"/>
    <x v="0"/>
    <x v="0"/>
    <x v="53"/>
    <x v="3"/>
    <x v="233"/>
    <x v="0"/>
    <x v="0"/>
    <x v="1"/>
    <x v="324"/>
    <x v="1"/>
    <x v="2"/>
    <x v="5250"/>
  </r>
  <r>
    <x v="1"/>
    <x v="0"/>
    <x v="0"/>
    <x v="53"/>
    <x v="3"/>
    <x v="233"/>
    <x v="0"/>
    <x v="0"/>
    <x v="0"/>
    <x v="5347"/>
    <x v="0"/>
    <x v="2"/>
    <x v="6597"/>
  </r>
  <r>
    <x v="1"/>
    <x v="1"/>
    <x v="0"/>
    <x v="102"/>
    <x v="17"/>
    <x v="195"/>
    <x v="0"/>
    <x v="1"/>
    <x v="8"/>
    <x v="5348"/>
    <x v="6"/>
    <x v="0"/>
    <x v="6598"/>
  </r>
  <r>
    <x v="1"/>
    <x v="0"/>
    <x v="0"/>
    <x v="12"/>
    <x v="5"/>
    <x v="16"/>
    <x v="2"/>
    <x v="2"/>
    <x v="7"/>
    <x v="3333"/>
    <x v="3"/>
    <x v="2"/>
    <x v="6599"/>
  </r>
  <r>
    <x v="2"/>
    <x v="1"/>
    <x v="0"/>
    <x v="1"/>
    <x v="1"/>
    <x v="141"/>
    <x v="1"/>
    <x v="1"/>
    <x v="2"/>
    <x v="2"/>
    <x v="0"/>
    <x v="0"/>
    <x v="2"/>
  </r>
  <r>
    <x v="2"/>
    <x v="1"/>
    <x v="0"/>
    <x v="1"/>
    <x v="1"/>
    <x v="141"/>
    <x v="1"/>
    <x v="1"/>
    <x v="13"/>
    <x v="5349"/>
    <x v="2"/>
    <x v="0"/>
    <x v="6600"/>
  </r>
  <r>
    <x v="2"/>
    <x v="1"/>
    <x v="0"/>
    <x v="1"/>
    <x v="1"/>
    <x v="141"/>
    <x v="1"/>
    <x v="2"/>
    <x v="7"/>
    <x v="5350"/>
    <x v="2"/>
    <x v="2"/>
    <x v="6601"/>
  </r>
  <r>
    <x v="2"/>
    <x v="1"/>
    <x v="0"/>
    <x v="1"/>
    <x v="1"/>
    <x v="141"/>
    <x v="1"/>
    <x v="2"/>
    <x v="7"/>
    <x v="1972"/>
    <x v="4"/>
    <x v="2"/>
    <x v="2126"/>
  </r>
  <r>
    <x v="1"/>
    <x v="0"/>
    <x v="0"/>
    <x v="11"/>
    <x v="7"/>
    <x v="12"/>
    <x v="1"/>
    <x v="1"/>
    <x v="10"/>
    <x v="91"/>
    <x v="0"/>
    <x v="0"/>
    <x v="91"/>
  </r>
  <r>
    <x v="1"/>
    <x v="0"/>
    <x v="0"/>
    <x v="11"/>
    <x v="7"/>
    <x v="12"/>
    <x v="1"/>
    <x v="1"/>
    <x v="6"/>
    <x v="44"/>
    <x v="0"/>
    <x v="0"/>
    <x v="4400"/>
  </r>
  <r>
    <x v="1"/>
    <x v="2"/>
    <x v="0"/>
    <x v="140"/>
    <x v="42"/>
    <x v="369"/>
    <x v="3"/>
    <x v="2"/>
    <x v="7"/>
    <x v="5351"/>
    <x v="2"/>
    <x v="0"/>
    <x v="6602"/>
  </r>
  <r>
    <x v="2"/>
    <x v="0"/>
    <x v="0"/>
    <x v="10"/>
    <x v="9"/>
    <x v="63"/>
    <x v="3"/>
    <x v="2"/>
    <x v="16"/>
    <x v="371"/>
    <x v="2"/>
    <x v="10"/>
    <x v="6603"/>
  </r>
  <r>
    <x v="1"/>
    <x v="1"/>
    <x v="0"/>
    <x v="22"/>
    <x v="10"/>
    <x v="36"/>
    <x v="2"/>
    <x v="1"/>
    <x v="10"/>
    <x v="1414"/>
    <x v="0"/>
    <x v="2"/>
    <x v="1490"/>
  </r>
  <r>
    <x v="2"/>
    <x v="0"/>
    <x v="0"/>
    <x v="268"/>
    <x v="26"/>
    <x v="335"/>
    <x v="2"/>
    <x v="2"/>
    <x v="7"/>
    <x v="5352"/>
    <x v="0"/>
    <x v="0"/>
    <x v="6604"/>
  </r>
  <r>
    <x v="2"/>
    <x v="0"/>
    <x v="0"/>
    <x v="268"/>
    <x v="26"/>
    <x v="335"/>
    <x v="2"/>
    <x v="0"/>
    <x v="0"/>
    <x v="2600"/>
    <x v="0"/>
    <x v="0"/>
    <x v="6605"/>
  </r>
  <r>
    <x v="2"/>
    <x v="1"/>
    <x v="0"/>
    <x v="20"/>
    <x v="15"/>
    <x v="45"/>
    <x v="3"/>
    <x v="2"/>
    <x v="11"/>
    <x v="5353"/>
    <x v="1"/>
    <x v="0"/>
    <x v="6606"/>
  </r>
  <r>
    <x v="2"/>
    <x v="1"/>
    <x v="0"/>
    <x v="20"/>
    <x v="15"/>
    <x v="45"/>
    <x v="3"/>
    <x v="1"/>
    <x v="2"/>
    <x v="1365"/>
    <x v="1"/>
    <x v="0"/>
    <x v="276"/>
  </r>
  <r>
    <x v="1"/>
    <x v="0"/>
    <x v="0"/>
    <x v="288"/>
    <x v="7"/>
    <x v="362"/>
    <x v="1"/>
    <x v="1"/>
    <x v="8"/>
    <x v="5354"/>
    <x v="1"/>
    <x v="2"/>
    <x v="6607"/>
  </r>
  <r>
    <x v="1"/>
    <x v="1"/>
    <x v="0"/>
    <x v="456"/>
    <x v="15"/>
    <x v="549"/>
    <x v="3"/>
    <x v="0"/>
    <x v="5"/>
    <x v="582"/>
    <x v="0"/>
    <x v="0"/>
    <x v="6017"/>
  </r>
  <r>
    <x v="1"/>
    <x v="0"/>
    <x v="0"/>
    <x v="10"/>
    <x v="9"/>
    <x v="63"/>
    <x v="3"/>
    <x v="1"/>
    <x v="8"/>
    <x v="5355"/>
    <x v="1"/>
    <x v="6"/>
    <x v="6608"/>
  </r>
  <r>
    <x v="1"/>
    <x v="0"/>
    <x v="0"/>
    <x v="10"/>
    <x v="9"/>
    <x v="63"/>
    <x v="3"/>
    <x v="2"/>
    <x v="7"/>
    <x v="5356"/>
    <x v="2"/>
    <x v="10"/>
    <x v="6609"/>
  </r>
  <r>
    <x v="1"/>
    <x v="0"/>
    <x v="0"/>
    <x v="10"/>
    <x v="9"/>
    <x v="63"/>
    <x v="3"/>
    <x v="1"/>
    <x v="2"/>
    <x v="1787"/>
    <x v="2"/>
    <x v="2"/>
    <x v="6610"/>
  </r>
  <r>
    <x v="1"/>
    <x v="1"/>
    <x v="0"/>
    <x v="1"/>
    <x v="1"/>
    <x v="25"/>
    <x v="1"/>
    <x v="1"/>
    <x v="10"/>
    <x v="2778"/>
    <x v="4"/>
    <x v="0"/>
    <x v="6611"/>
  </r>
  <r>
    <x v="1"/>
    <x v="1"/>
    <x v="0"/>
    <x v="25"/>
    <x v="12"/>
    <x v="30"/>
    <x v="2"/>
    <x v="1"/>
    <x v="9"/>
    <x v="5357"/>
    <x v="1"/>
    <x v="9"/>
    <x v="6612"/>
  </r>
  <r>
    <x v="1"/>
    <x v="1"/>
    <x v="0"/>
    <x v="25"/>
    <x v="12"/>
    <x v="30"/>
    <x v="2"/>
    <x v="1"/>
    <x v="6"/>
    <x v="2213"/>
    <x v="2"/>
    <x v="0"/>
    <x v="6613"/>
  </r>
  <r>
    <x v="1"/>
    <x v="1"/>
    <x v="0"/>
    <x v="220"/>
    <x v="16"/>
    <x v="275"/>
    <x v="1"/>
    <x v="0"/>
    <x v="1"/>
    <x v="4429"/>
    <x v="1"/>
    <x v="2"/>
    <x v="16"/>
  </r>
  <r>
    <x v="0"/>
    <x v="0"/>
    <x v="0"/>
    <x v="40"/>
    <x v="13"/>
    <x v="49"/>
    <x v="3"/>
    <x v="2"/>
    <x v="7"/>
    <x v="669"/>
    <x v="0"/>
    <x v="0"/>
    <x v="684"/>
  </r>
  <r>
    <x v="0"/>
    <x v="0"/>
    <x v="0"/>
    <x v="40"/>
    <x v="13"/>
    <x v="49"/>
    <x v="3"/>
    <x v="1"/>
    <x v="10"/>
    <x v="5358"/>
    <x v="5"/>
    <x v="0"/>
    <x v="6614"/>
  </r>
  <r>
    <x v="0"/>
    <x v="0"/>
    <x v="0"/>
    <x v="40"/>
    <x v="13"/>
    <x v="49"/>
    <x v="3"/>
    <x v="1"/>
    <x v="6"/>
    <x v="1317"/>
    <x v="4"/>
    <x v="0"/>
    <x v="6615"/>
  </r>
  <r>
    <x v="0"/>
    <x v="0"/>
    <x v="0"/>
    <x v="40"/>
    <x v="13"/>
    <x v="49"/>
    <x v="3"/>
    <x v="1"/>
    <x v="12"/>
    <x v="3319"/>
    <x v="0"/>
    <x v="0"/>
    <x v="6616"/>
  </r>
  <r>
    <x v="0"/>
    <x v="0"/>
    <x v="0"/>
    <x v="40"/>
    <x v="13"/>
    <x v="49"/>
    <x v="3"/>
    <x v="1"/>
    <x v="10"/>
    <x v="783"/>
    <x v="5"/>
    <x v="0"/>
    <x v="812"/>
  </r>
  <r>
    <x v="1"/>
    <x v="0"/>
    <x v="0"/>
    <x v="89"/>
    <x v="5"/>
    <x v="110"/>
    <x v="2"/>
    <x v="1"/>
    <x v="10"/>
    <x v="757"/>
    <x v="4"/>
    <x v="2"/>
    <x v="783"/>
  </r>
  <r>
    <x v="1"/>
    <x v="0"/>
    <x v="0"/>
    <x v="333"/>
    <x v="2"/>
    <x v="414"/>
    <x v="0"/>
    <x v="2"/>
    <x v="16"/>
    <x v="321"/>
    <x v="0"/>
    <x v="2"/>
    <x v="6617"/>
  </r>
  <r>
    <x v="1"/>
    <x v="0"/>
    <x v="0"/>
    <x v="333"/>
    <x v="2"/>
    <x v="414"/>
    <x v="0"/>
    <x v="1"/>
    <x v="8"/>
    <x v="5359"/>
    <x v="0"/>
    <x v="6"/>
    <x v="6618"/>
  </r>
  <r>
    <x v="1"/>
    <x v="0"/>
    <x v="0"/>
    <x v="333"/>
    <x v="2"/>
    <x v="414"/>
    <x v="0"/>
    <x v="1"/>
    <x v="6"/>
    <x v="3886"/>
    <x v="0"/>
    <x v="2"/>
    <x v="4563"/>
  </r>
  <r>
    <x v="1"/>
    <x v="0"/>
    <x v="0"/>
    <x v="333"/>
    <x v="2"/>
    <x v="414"/>
    <x v="0"/>
    <x v="1"/>
    <x v="10"/>
    <x v="1414"/>
    <x v="0"/>
    <x v="2"/>
    <x v="1490"/>
  </r>
  <r>
    <x v="0"/>
    <x v="0"/>
    <x v="0"/>
    <x v="265"/>
    <x v="9"/>
    <x v="331"/>
    <x v="3"/>
    <x v="1"/>
    <x v="12"/>
    <x v="3096"/>
    <x v="1"/>
    <x v="2"/>
    <x v="4498"/>
  </r>
  <r>
    <x v="2"/>
    <x v="0"/>
    <x v="0"/>
    <x v="10"/>
    <x v="9"/>
    <x v="63"/>
    <x v="3"/>
    <x v="1"/>
    <x v="2"/>
    <x v="2721"/>
    <x v="1"/>
    <x v="2"/>
    <x v="1028"/>
  </r>
  <r>
    <x v="0"/>
    <x v="0"/>
    <x v="0"/>
    <x v="12"/>
    <x v="5"/>
    <x v="14"/>
    <x v="2"/>
    <x v="1"/>
    <x v="10"/>
    <x v="2979"/>
    <x v="2"/>
    <x v="2"/>
    <x v="3352"/>
  </r>
  <r>
    <x v="0"/>
    <x v="0"/>
    <x v="0"/>
    <x v="12"/>
    <x v="5"/>
    <x v="14"/>
    <x v="2"/>
    <x v="1"/>
    <x v="10"/>
    <x v="1383"/>
    <x v="3"/>
    <x v="2"/>
    <x v="1119"/>
  </r>
  <r>
    <x v="1"/>
    <x v="1"/>
    <x v="0"/>
    <x v="490"/>
    <x v="25"/>
    <x v="584"/>
    <x v="2"/>
    <x v="1"/>
    <x v="10"/>
    <x v="232"/>
    <x v="0"/>
    <x v="0"/>
    <x v="234"/>
  </r>
  <r>
    <x v="2"/>
    <x v="1"/>
    <x v="0"/>
    <x v="245"/>
    <x v="14"/>
    <x v="303"/>
    <x v="2"/>
    <x v="1"/>
    <x v="4"/>
    <x v="5360"/>
    <x v="0"/>
    <x v="0"/>
    <x v="6619"/>
  </r>
  <r>
    <x v="0"/>
    <x v="1"/>
    <x v="0"/>
    <x v="4"/>
    <x v="4"/>
    <x v="60"/>
    <x v="1"/>
    <x v="1"/>
    <x v="8"/>
    <x v="5361"/>
    <x v="12"/>
    <x v="2"/>
    <x v="6620"/>
  </r>
  <r>
    <x v="1"/>
    <x v="2"/>
    <x v="0"/>
    <x v="193"/>
    <x v="17"/>
    <x v="244"/>
    <x v="0"/>
    <x v="0"/>
    <x v="5"/>
    <x v="786"/>
    <x v="0"/>
    <x v="0"/>
    <x v="6621"/>
  </r>
  <r>
    <x v="1"/>
    <x v="0"/>
    <x v="0"/>
    <x v="30"/>
    <x v="15"/>
    <x v="144"/>
    <x v="3"/>
    <x v="1"/>
    <x v="8"/>
    <x v="1380"/>
    <x v="0"/>
    <x v="2"/>
    <x v="1448"/>
  </r>
  <r>
    <x v="1"/>
    <x v="2"/>
    <x v="0"/>
    <x v="406"/>
    <x v="32"/>
    <x v="493"/>
    <x v="0"/>
    <x v="1"/>
    <x v="4"/>
    <x v="4542"/>
    <x v="7"/>
    <x v="0"/>
    <x v="5721"/>
  </r>
  <r>
    <x v="1"/>
    <x v="2"/>
    <x v="0"/>
    <x v="406"/>
    <x v="32"/>
    <x v="493"/>
    <x v="0"/>
    <x v="2"/>
    <x v="7"/>
    <x v="5362"/>
    <x v="0"/>
    <x v="0"/>
    <x v="6622"/>
  </r>
  <r>
    <x v="1"/>
    <x v="2"/>
    <x v="0"/>
    <x v="406"/>
    <x v="32"/>
    <x v="493"/>
    <x v="0"/>
    <x v="1"/>
    <x v="6"/>
    <x v="190"/>
    <x v="4"/>
    <x v="0"/>
    <x v="6623"/>
  </r>
  <r>
    <x v="1"/>
    <x v="2"/>
    <x v="0"/>
    <x v="406"/>
    <x v="32"/>
    <x v="493"/>
    <x v="0"/>
    <x v="1"/>
    <x v="6"/>
    <x v="1905"/>
    <x v="1"/>
    <x v="0"/>
    <x v="6624"/>
  </r>
  <r>
    <x v="1"/>
    <x v="2"/>
    <x v="0"/>
    <x v="406"/>
    <x v="32"/>
    <x v="493"/>
    <x v="0"/>
    <x v="1"/>
    <x v="2"/>
    <x v="2104"/>
    <x v="2"/>
    <x v="0"/>
    <x v="2277"/>
  </r>
  <r>
    <x v="0"/>
    <x v="1"/>
    <x v="0"/>
    <x v="1"/>
    <x v="1"/>
    <x v="25"/>
    <x v="1"/>
    <x v="1"/>
    <x v="6"/>
    <x v="418"/>
    <x v="1"/>
    <x v="0"/>
    <x v="3727"/>
  </r>
  <r>
    <x v="0"/>
    <x v="1"/>
    <x v="0"/>
    <x v="1"/>
    <x v="1"/>
    <x v="25"/>
    <x v="1"/>
    <x v="1"/>
    <x v="8"/>
    <x v="951"/>
    <x v="0"/>
    <x v="2"/>
    <x v="6625"/>
  </r>
  <r>
    <x v="0"/>
    <x v="1"/>
    <x v="0"/>
    <x v="1"/>
    <x v="1"/>
    <x v="25"/>
    <x v="1"/>
    <x v="2"/>
    <x v="11"/>
    <x v="670"/>
    <x v="1"/>
    <x v="0"/>
    <x v="6626"/>
  </r>
  <r>
    <x v="1"/>
    <x v="1"/>
    <x v="0"/>
    <x v="8"/>
    <x v="1"/>
    <x v="94"/>
    <x v="1"/>
    <x v="2"/>
    <x v="11"/>
    <x v="1309"/>
    <x v="1"/>
    <x v="0"/>
    <x v="6627"/>
  </r>
  <r>
    <x v="1"/>
    <x v="1"/>
    <x v="0"/>
    <x v="8"/>
    <x v="1"/>
    <x v="94"/>
    <x v="1"/>
    <x v="2"/>
    <x v="11"/>
    <x v="937"/>
    <x v="0"/>
    <x v="0"/>
    <x v="976"/>
  </r>
  <r>
    <x v="0"/>
    <x v="1"/>
    <x v="0"/>
    <x v="31"/>
    <x v="11"/>
    <x v="39"/>
    <x v="2"/>
    <x v="1"/>
    <x v="4"/>
    <x v="5102"/>
    <x v="2"/>
    <x v="0"/>
    <x v="6249"/>
  </r>
  <r>
    <x v="1"/>
    <x v="0"/>
    <x v="0"/>
    <x v="38"/>
    <x v="24"/>
    <x v="47"/>
    <x v="3"/>
    <x v="1"/>
    <x v="8"/>
    <x v="5363"/>
    <x v="1"/>
    <x v="6"/>
    <x v="6628"/>
  </r>
  <r>
    <x v="1"/>
    <x v="0"/>
    <x v="0"/>
    <x v="38"/>
    <x v="24"/>
    <x v="47"/>
    <x v="3"/>
    <x v="1"/>
    <x v="13"/>
    <x v="5364"/>
    <x v="1"/>
    <x v="2"/>
    <x v="6629"/>
  </r>
  <r>
    <x v="1"/>
    <x v="0"/>
    <x v="0"/>
    <x v="38"/>
    <x v="24"/>
    <x v="47"/>
    <x v="3"/>
    <x v="1"/>
    <x v="10"/>
    <x v="419"/>
    <x v="2"/>
    <x v="2"/>
    <x v="6543"/>
  </r>
  <r>
    <x v="1"/>
    <x v="0"/>
    <x v="0"/>
    <x v="38"/>
    <x v="24"/>
    <x v="47"/>
    <x v="3"/>
    <x v="1"/>
    <x v="9"/>
    <x v="5365"/>
    <x v="0"/>
    <x v="2"/>
    <x v="6630"/>
  </r>
  <r>
    <x v="2"/>
    <x v="1"/>
    <x v="0"/>
    <x v="253"/>
    <x v="3"/>
    <x v="313"/>
    <x v="0"/>
    <x v="2"/>
    <x v="7"/>
    <x v="5366"/>
    <x v="7"/>
    <x v="2"/>
    <x v="6631"/>
  </r>
  <r>
    <x v="2"/>
    <x v="1"/>
    <x v="0"/>
    <x v="253"/>
    <x v="3"/>
    <x v="313"/>
    <x v="0"/>
    <x v="0"/>
    <x v="5"/>
    <x v="5367"/>
    <x v="12"/>
    <x v="2"/>
    <x v="6632"/>
  </r>
  <r>
    <x v="2"/>
    <x v="1"/>
    <x v="0"/>
    <x v="253"/>
    <x v="3"/>
    <x v="313"/>
    <x v="0"/>
    <x v="1"/>
    <x v="8"/>
    <x v="4698"/>
    <x v="0"/>
    <x v="6"/>
    <x v="6633"/>
  </r>
  <r>
    <x v="2"/>
    <x v="1"/>
    <x v="0"/>
    <x v="253"/>
    <x v="3"/>
    <x v="313"/>
    <x v="0"/>
    <x v="1"/>
    <x v="10"/>
    <x v="1718"/>
    <x v="0"/>
    <x v="2"/>
    <x v="1833"/>
  </r>
  <r>
    <x v="0"/>
    <x v="0"/>
    <x v="0"/>
    <x v="20"/>
    <x v="15"/>
    <x v="164"/>
    <x v="3"/>
    <x v="1"/>
    <x v="10"/>
    <x v="1832"/>
    <x v="4"/>
    <x v="0"/>
    <x v="1972"/>
  </r>
  <r>
    <x v="2"/>
    <x v="0"/>
    <x v="0"/>
    <x v="10"/>
    <x v="9"/>
    <x v="105"/>
    <x v="3"/>
    <x v="1"/>
    <x v="14"/>
    <x v="5368"/>
    <x v="2"/>
    <x v="2"/>
    <x v="186"/>
  </r>
  <r>
    <x v="2"/>
    <x v="0"/>
    <x v="0"/>
    <x v="10"/>
    <x v="9"/>
    <x v="105"/>
    <x v="3"/>
    <x v="2"/>
    <x v="11"/>
    <x v="231"/>
    <x v="1"/>
    <x v="2"/>
    <x v="233"/>
  </r>
  <r>
    <x v="1"/>
    <x v="1"/>
    <x v="0"/>
    <x v="347"/>
    <x v="45"/>
    <x v="428"/>
    <x v="1"/>
    <x v="1"/>
    <x v="8"/>
    <x v="3309"/>
    <x v="1"/>
    <x v="2"/>
    <x v="6634"/>
  </r>
  <r>
    <x v="1"/>
    <x v="1"/>
    <x v="0"/>
    <x v="301"/>
    <x v="1"/>
    <x v="378"/>
    <x v="1"/>
    <x v="2"/>
    <x v="11"/>
    <x v="4383"/>
    <x v="5"/>
    <x v="0"/>
    <x v="6635"/>
  </r>
  <r>
    <x v="1"/>
    <x v="1"/>
    <x v="0"/>
    <x v="301"/>
    <x v="1"/>
    <x v="378"/>
    <x v="1"/>
    <x v="2"/>
    <x v="7"/>
    <x v="236"/>
    <x v="0"/>
    <x v="2"/>
    <x v="5416"/>
  </r>
  <r>
    <x v="1"/>
    <x v="1"/>
    <x v="0"/>
    <x v="301"/>
    <x v="1"/>
    <x v="378"/>
    <x v="1"/>
    <x v="1"/>
    <x v="8"/>
    <x v="5369"/>
    <x v="2"/>
    <x v="2"/>
    <x v="5942"/>
  </r>
  <r>
    <x v="1"/>
    <x v="2"/>
    <x v="0"/>
    <x v="35"/>
    <x v="3"/>
    <x v="43"/>
    <x v="0"/>
    <x v="2"/>
    <x v="7"/>
    <x v="3539"/>
    <x v="7"/>
    <x v="2"/>
    <x v="6636"/>
  </r>
  <r>
    <x v="1"/>
    <x v="2"/>
    <x v="0"/>
    <x v="267"/>
    <x v="30"/>
    <x v="334"/>
    <x v="3"/>
    <x v="1"/>
    <x v="2"/>
    <x v="2496"/>
    <x v="1"/>
    <x v="0"/>
    <x v="2753"/>
  </r>
  <r>
    <x v="1"/>
    <x v="2"/>
    <x v="0"/>
    <x v="267"/>
    <x v="30"/>
    <x v="334"/>
    <x v="3"/>
    <x v="0"/>
    <x v="5"/>
    <x v="4056"/>
    <x v="4"/>
    <x v="0"/>
    <x v="4775"/>
  </r>
  <r>
    <x v="1"/>
    <x v="2"/>
    <x v="0"/>
    <x v="267"/>
    <x v="30"/>
    <x v="334"/>
    <x v="3"/>
    <x v="1"/>
    <x v="8"/>
    <x v="4582"/>
    <x v="4"/>
    <x v="0"/>
    <x v="6637"/>
  </r>
  <r>
    <x v="1"/>
    <x v="2"/>
    <x v="0"/>
    <x v="267"/>
    <x v="30"/>
    <x v="334"/>
    <x v="3"/>
    <x v="1"/>
    <x v="9"/>
    <x v="5370"/>
    <x v="4"/>
    <x v="0"/>
    <x v="6638"/>
  </r>
  <r>
    <x v="1"/>
    <x v="2"/>
    <x v="0"/>
    <x v="267"/>
    <x v="30"/>
    <x v="334"/>
    <x v="3"/>
    <x v="1"/>
    <x v="10"/>
    <x v="783"/>
    <x v="5"/>
    <x v="0"/>
    <x v="812"/>
  </r>
  <r>
    <x v="1"/>
    <x v="0"/>
    <x v="0"/>
    <x v="81"/>
    <x v="17"/>
    <x v="101"/>
    <x v="0"/>
    <x v="1"/>
    <x v="9"/>
    <x v="2267"/>
    <x v="1"/>
    <x v="0"/>
    <x v="743"/>
  </r>
  <r>
    <x v="2"/>
    <x v="0"/>
    <x v="0"/>
    <x v="22"/>
    <x v="10"/>
    <x v="155"/>
    <x v="2"/>
    <x v="0"/>
    <x v="0"/>
    <x v="5371"/>
    <x v="2"/>
    <x v="4"/>
    <x v="6639"/>
  </r>
  <r>
    <x v="2"/>
    <x v="0"/>
    <x v="0"/>
    <x v="22"/>
    <x v="10"/>
    <x v="155"/>
    <x v="2"/>
    <x v="2"/>
    <x v="7"/>
    <x v="1731"/>
    <x v="0"/>
    <x v="2"/>
    <x v="4502"/>
  </r>
  <r>
    <x v="1"/>
    <x v="0"/>
    <x v="0"/>
    <x v="70"/>
    <x v="1"/>
    <x v="88"/>
    <x v="1"/>
    <x v="2"/>
    <x v="15"/>
    <x v="5372"/>
    <x v="0"/>
    <x v="2"/>
    <x v="6640"/>
  </r>
  <r>
    <x v="1"/>
    <x v="1"/>
    <x v="0"/>
    <x v="4"/>
    <x v="4"/>
    <x v="59"/>
    <x v="1"/>
    <x v="1"/>
    <x v="8"/>
    <x v="204"/>
    <x v="2"/>
    <x v="2"/>
    <x v="493"/>
  </r>
  <r>
    <x v="1"/>
    <x v="1"/>
    <x v="0"/>
    <x v="4"/>
    <x v="4"/>
    <x v="59"/>
    <x v="1"/>
    <x v="0"/>
    <x v="5"/>
    <x v="5373"/>
    <x v="13"/>
    <x v="0"/>
    <x v="6641"/>
  </r>
  <r>
    <x v="1"/>
    <x v="1"/>
    <x v="0"/>
    <x v="4"/>
    <x v="4"/>
    <x v="59"/>
    <x v="1"/>
    <x v="1"/>
    <x v="4"/>
    <x v="5023"/>
    <x v="4"/>
    <x v="0"/>
    <x v="6140"/>
  </r>
  <r>
    <x v="3"/>
    <x v="0"/>
    <x v="0"/>
    <x v="38"/>
    <x v="24"/>
    <x v="47"/>
    <x v="3"/>
    <x v="2"/>
    <x v="15"/>
    <x v="5374"/>
    <x v="0"/>
    <x v="6"/>
    <x v="6642"/>
  </r>
  <r>
    <x v="3"/>
    <x v="0"/>
    <x v="0"/>
    <x v="38"/>
    <x v="24"/>
    <x v="47"/>
    <x v="3"/>
    <x v="1"/>
    <x v="8"/>
    <x v="3487"/>
    <x v="0"/>
    <x v="6"/>
    <x v="6643"/>
  </r>
  <r>
    <x v="0"/>
    <x v="0"/>
    <x v="0"/>
    <x v="12"/>
    <x v="5"/>
    <x v="14"/>
    <x v="2"/>
    <x v="1"/>
    <x v="8"/>
    <x v="839"/>
    <x v="2"/>
    <x v="3"/>
    <x v="6644"/>
  </r>
  <r>
    <x v="1"/>
    <x v="0"/>
    <x v="0"/>
    <x v="218"/>
    <x v="5"/>
    <x v="273"/>
    <x v="2"/>
    <x v="1"/>
    <x v="14"/>
    <x v="439"/>
    <x v="0"/>
    <x v="2"/>
    <x v="453"/>
  </r>
  <r>
    <x v="1"/>
    <x v="0"/>
    <x v="0"/>
    <x v="218"/>
    <x v="5"/>
    <x v="273"/>
    <x v="2"/>
    <x v="1"/>
    <x v="9"/>
    <x v="5375"/>
    <x v="7"/>
    <x v="3"/>
    <x v="6645"/>
  </r>
  <r>
    <x v="1"/>
    <x v="0"/>
    <x v="0"/>
    <x v="73"/>
    <x v="30"/>
    <x v="92"/>
    <x v="3"/>
    <x v="2"/>
    <x v="15"/>
    <x v="5376"/>
    <x v="4"/>
    <x v="0"/>
    <x v="6646"/>
  </r>
  <r>
    <x v="1"/>
    <x v="0"/>
    <x v="0"/>
    <x v="73"/>
    <x v="30"/>
    <x v="92"/>
    <x v="3"/>
    <x v="1"/>
    <x v="4"/>
    <x v="3881"/>
    <x v="1"/>
    <x v="0"/>
    <x v="4397"/>
  </r>
  <r>
    <x v="2"/>
    <x v="1"/>
    <x v="0"/>
    <x v="1"/>
    <x v="1"/>
    <x v="141"/>
    <x v="1"/>
    <x v="1"/>
    <x v="10"/>
    <x v="5377"/>
    <x v="10"/>
    <x v="0"/>
    <x v="6647"/>
  </r>
  <r>
    <x v="2"/>
    <x v="1"/>
    <x v="0"/>
    <x v="1"/>
    <x v="1"/>
    <x v="141"/>
    <x v="1"/>
    <x v="2"/>
    <x v="11"/>
    <x v="758"/>
    <x v="1"/>
    <x v="0"/>
    <x v="6173"/>
  </r>
  <r>
    <x v="0"/>
    <x v="2"/>
    <x v="0"/>
    <x v="34"/>
    <x v="10"/>
    <x v="173"/>
    <x v="2"/>
    <x v="2"/>
    <x v="11"/>
    <x v="2255"/>
    <x v="3"/>
    <x v="2"/>
    <x v="2449"/>
  </r>
  <r>
    <x v="1"/>
    <x v="1"/>
    <x v="0"/>
    <x v="28"/>
    <x v="3"/>
    <x v="35"/>
    <x v="0"/>
    <x v="2"/>
    <x v="7"/>
    <x v="2913"/>
    <x v="0"/>
    <x v="2"/>
    <x v="6648"/>
  </r>
  <r>
    <x v="1"/>
    <x v="1"/>
    <x v="0"/>
    <x v="28"/>
    <x v="3"/>
    <x v="35"/>
    <x v="0"/>
    <x v="1"/>
    <x v="10"/>
    <x v="642"/>
    <x v="1"/>
    <x v="2"/>
    <x v="2926"/>
  </r>
  <r>
    <x v="1"/>
    <x v="1"/>
    <x v="0"/>
    <x v="38"/>
    <x v="24"/>
    <x v="47"/>
    <x v="3"/>
    <x v="1"/>
    <x v="8"/>
    <x v="5378"/>
    <x v="4"/>
    <x v="6"/>
    <x v="6649"/>
  </r>
  <r>
    <x v="1"/>
    <x v="1"/>
    <x v="0"/>
    <x v="38"/>
    <x v="24"/>
    <x v="47"/>
    <x v="3"/>
    <x v="1"/>
    <x v="8"/>
    <x v="5379"/>
    <x v="1"/>
    <x v="6"/>
    <x v="6650"/>
  </r>
  <r>
    <x v="1"/>
    <x v="1"/>
    <x v="0"/>
    <x v="38"/>
    <x v="24"/>
    <x v="47"/>
    <x v="3"/>
    <x v="1"/>
    <x v="8"/>
    <x v="5380"/>
    <x v="8"/>
    <x v="6"/>
    <x v="6651"/>
  </r>
  <r>
    <x v="0"/>
    <x v="1"/>
    <x v="0"/>
    <x v="1"/>
    <x v="1"/>
    <x v="1"/>
    <x v="1"/>
    <x v="1"/>
    <x v="4"/>
    <x v="5381"/>
    <x v="0"/>
    <x v="0"/>
    <x v="232"/>
  </r>
  <r>
    <x v="1"/>
    <x v="2"/>
    <x v="0"/>
    <x v="280"/>
    <x v="1"/>
    <x v="351"/>
    <x v="1"/>
    <x v="0"/>
    <x v="5"/>
    <x v="5382"/>
    <x v="6"/>
    <x v="0"/>
    <x v="6652"/>
  </r>
  <r>
    <x v="0"/>
    <x v="2"/>
    <x v="0"/>
    <x v="29"/>
    <x v="25"/>
    <x v="338"/>
    <x v="2"/>
    <x v="2"/>
    <x v="7"/>
    <x v="5383"/>
    <x v="1"/>
    <x v="0"/>
    <x v="6653"/>
  </r>
  <r>
    <x v="0"/>
    <x v="2"/>
    <x v="0"/>
    <x v="29"/>
    <x v="25"/>
    <x v="338"/>
    <x v="2"/>
    <x v="1"/>
    <x v="9"/>
    <x v="5384"/>
    <x v="3"/>
    <x v="0"/>
    <x v="6654"/>
  </r>
  <r>
    <x v="2"/>
    <x v="2"/>
    <x v="0"/>
    <x v="38"/>
    <x v="32"/>
    <x v="112"/>
    <x v="0"/>
    <x v="0"/>
    <x v="1"/>
    <x v="5385"/>
    <x v="0"/>
    <x v="0"/>
    <x v="6655"/>
  </r>
  <r>
    <x v="1"/>
    <x v="2"/>
    <x v="0"/>
    <x v="70"/>
    <x v="1"/>
    <x v="88"/>
    <x v="1"/>
    <x v="0"/>
    <x v="1"/>
    <x v="5386"/>
    <x v="6"/>
    <x v="2"/>
    <x v="6656"/>
  </r>
  <r>
    <x v="1"/>
    <x v="0"/>
    <x v="0"/>
    <x v="480"/>
    <x v="5"/>
    <x v="573"/>
    <x v="2"/>
    <x v="0"/>
    <x v="3"/>
    <x v="5387"/>
    <x v="0"/>
    <x v="4"/>
    <x v="6657"/>
  </r>
  <r>
    <x v="1"/>
    <x v="0"/>
    <x v="0"/>
    <x v="1"/>
    <x v="1"/>
    <x v="25"/>
    <x v="1"/>
    <x v="0"/>
    <x v="5"/>
    <x v="5388"/>
    <x v="1"/>
    <x v="0"/>
    <x v="6658"/>
  </r>
  <r>
    <x v="1"/>
    <x v="0"/>
    <x v="0"/>
    <x v="1"/>
    <x v="1"/>
    <x v="25"/>
    <x v="1"/>
    <x v="1"/>
    <x v="4"/>
    <x v="1444"/>
    <x v="1"/>
    <x v="0"/>
    <x v="4146"/>
  </r>
  <r>
    <x v="1"/>
    <x v="0"/>
    <x v="0"/>
    <x v="1"/>
    <x v="1"/>
    <x v="25"/>
    <x v="1"/>
    <x v="2"/>
    <x v="7"/>
    <x v="5198"/>
    <x v="1"/>
    <x v="2"/>
    <x v="139"/>
  </r>
  <r>
    <x v="1"/>
    <x v="0"/>
    <x v="0"/>
    <x v="1"/>
    <x v="1"/>
    <x v="25"/>
    <x v="1"/>
    <x v="1"/>
    <x v="10"/>
    <x v="2778"/>
    <x v="4"/>
    <x v="0"/>
    <x v="6611"/>
  </r>
  <r>
    <x v="0"/>
    <x v="1"/>
    <x v="0"/>
    <x v="24"/>
    <x v="17"/>
    <x v="28"/>
    <x v="0"/>
    <x v="2"/>
    <x v="7"/>
    <x v="4496"/>
    <x v="1"/>
    <x v="0"/>
    <x v="5409"/>
  </r>
  <r>
    <x v="0"/>
    <x v="1"/>
    <x v="0"/>
    <x v="24"/>
    <x v="17"/>
    <x v="28"/>
    <x v="0"/>
    <x v="1"/>
    <x v="2"/>
    <x v="2910"/>
    <x v="0"/>
    <x v="0"/>
    <x v="3266"/>
  </r>
  <r>
    <x v="1"/>
    <x v="0"/>
    <x v="0"/>
    <x v="27"/>
    <x v="10"/>
    <x v="67"/>
    <x v="2"/>
    <x v="0"/>
    <x v="5"/>
    <x v="164"/>
    <x v="1"/>
    <x v="7"/>
    <x v="6659"/>
  </r>
  <r>
    <x v="1"/>
    <x v="0"/>
    <x v="0"/>
    <x v="27"/>
    <x v="10"/>
    <x v="67"/>
    <x v="2"/>
    <x v="1"/>
    <x v="10"/>
    <x v="281"/>
    <x v="4"/>
    <x v="2"/>
    <x v="6050"/>
  </r>
  <r>
    <x v="1"/>
    <x v="0"/>
    <x v="0"/>
    <x v="27"/>
    <x v="10"/>
    <x v="67"/>
    <x v="2"/>
    <x v="0"/>
    <x v="1"/>
    <x v="5389"/>
    <x v="1"/>
    <x v="4"/>
    <x v="6660"/>
  </r>
  <r>
    <x v="1"/>
    <x v="0"/>
    <x v="0"/>
    <x v="27"/>
    <x v="10"/>
    <x v="67"/>
    <x v="2"/>
    <x v="1"/>
    <x v="10"/>
    <x v="559"/>
    <x v="0"/>
    <x v="2"/>
    <x v="572"/>
  </r>
  <r>
    <x v="3"/>
    <x v="2"/>
    <x v="0"/>
    <x v="20"/>
    <x v="15"/>
    <x v="29"/>
    <x v="3"/>
    <x v="1"/>
    <x v="2"/>
    <x v="5390"/>
    <x v="7"/>
    <x v="0"/>
    <x v="6661"/>
  </r>
  <r>
    <x v="3"/>
    <x v="2"/>
    <x v="0"/>
    <x v="20"/>
    <x v="15"/>
    <x v="29"/>
    <x v="3"/>
    <x v="2"/>
    <x v="11"/>
    <x v="117"/>
    <x v="1"/>
    <x v="0"/>
    <x v="6662"/>
  </r>
  <r>
    <x v="3"/>
    <x v="2"/>
    <x v="0"/>
    <x v="20"/>
    <x v="15"/>
    <x v="29"/>
    <x v="3"/>
    <x v="1"/>
    <x v="10"/>
    <x v="5391"/>
    <x v="6"/>
    <x v="0"/>
    <x v="6663"/>
  </r>
  <r>
    <x v="2"/>
    <x v="1"/>
    <x v="0"/>
    <x v="8"/>
    <x v="1"/>
    <x v="94"/>
    <x v="1"/>
    <x v="2"/>
    <x v="7"/>
    <x v="5392"/>
    <x v="3"/>
    <x v="2"/>
    <x v="2040"/>
  </r>
  <r>
    <x v="1"/>
    <x v="1"/>
    <x v="0"/>
    <x v="429"/>
    <x v="1"/>
    <x v="519"/>
    <x v="1"/>
    <x v="1"/>
    <x v="10"/>
    <x v="681"/>
    <x v="8"/>
    <x v="0"/>
    <x v="697"/>
  </r>
  <r>
    <x v="1"/>
    <x v="0"/>
    <x v="0"/>
    <x v="231"/>
    <x v="31"/>
    <x v="288"/>
    <x v="3"/>
    <x v="1"/>
    <x v="2"/>
    <x v="2468"/>
    <x v="1"/>
    <x v="0"/>
    <x v="3555"/>
  </r>
  <r>
    <x v="1"/>
    <x v="0"/>
    <x v="0"/>
    <x v="346"/>
    <x v="18"/>
    <x v="427"/>
    <x v="0"/>
    <x v="2"/>
    <x v="11"/>
    <x v="98"/>
    <x v="1"/>
    <x v="2"/>
    <x v="6664"/>
  </r>
  <r>
    <x v="1"/>
    <x v="0"/>
    <x v="0"/>
    <x v="346"/>
    <x v="18"/>
    <x v="427"/>
    <x v="0"/>
    <x v="2"/>
    <x v="7"/>
    <x v="5393"/>
    <x v="6"/>
    <x v="2"/>
    <x v="6665"/>
  </r>
  <r>
    <x v="1"/>
    <x v="0"/>
    <x v="0"/>
    <x v="346"/>
    <x v="18"/>
    <x v="427"/>
    <x v="0"/>
    <x v="1"/>
    <x v="8"/>
    <x v="2940"/>
    <x v="0"/>
    <x v="6"/>
    <x v="6666"/>
  </r>
  <r>
    <x v="1"/>
    <x v="0"/>
    <x v="0"/>
    <x v="346"/>
    <x v="18"/>
    <x v="427"/>
    <x v="0"/>
    <x v="1"/>
    <x v="2"/>
    <x v="1253"/>
    <x v="0"/>
    <x v="2"/>
    <x v="5079"/>
  </r>
  <r>
    <x v="1"/>
    <x v="1"/>
    <x v="0"/>
    <x v="89"/>
    <x v="5"/>
    <x v="110"/>
    <x v="2"/>
    <x v="1"/>
    <x v="4"/>
    <x v="5394"/>
    <x v="5"/>
    <x v="2"/>
    <x v="3327"/>
  </r>
  <r>
    <x v="1"/>
    <x v="1"/>
    <x v="0"/>
    <x v="89"/>
    <x v="5"/>
    <x v="110"/>
    <x v="2"/>
    <x v="1"/>
    <x v="8"/>
    <x v="1223"/>
    <x v="4"/>
    <x v="3"/>
    <x v="6667"/>
  </r>
  <r>
    <x v="1"/>
    <x v="1"/>
    <x v="0"/>
    <x v="89"/>
    <x v="5"/>
    <x v="110"/>
    <x v="2"/>
    <x v="1"/>
    <x v="9"/>
    <x v="3586"/>
    <x v="4"/>
    <x v="3"/>
    <x v="6668"/>
  </r>
  <r>
    <x v="1"/>
    <x v="1"/>
    <x v="0"/>
    <x v="89"/>
    <x v="5"/>
    <x v="110"/>
    <x v="2"/>
    <x v="1"/>
    <x v="10"/>
    <x v="4981"/>
    <x v="0"/>
    <x v="2"/>
    <x v="6072"/>
  </r>
  <r>
    <x v="1"/>
    <x v="1"/>
    <x v="0"/>
    <x v="89"/>
    <x v="5"/>
    <x v="110"/>
    <x v="2"/>
    <x v="1"/>
    <x v="8"/>
    <x v="4964"/>
    <x v="5"/>
    <x v="3"/>
    <x v="6669"/>
  </r>
  <r>
    <x v="1"/>
    <x v="1"/>
    <x v="0"/>
    <x v="173"/>
    <x v="17"/>
    <x v="220"/>
    <x v="0"/>
    <x v="0"/>
    <x v="5"/>
    <x v="5395"/>
    <x v="0"/>
    <x v="0"/>
    <x v="6670"/>
  </r>
  <r>
    <x v="1"/>
    <x v="1"/>
    <x v="0"/>
    <x v="312"/>
    <x v="15"/>
    <x v="389"/>
    <x v="3"/>
    <x v="2"/>
    <x v="11"/>
    <x v="457"/>
    <x v="0"/>
    <x v="0"/>
    <x v="471"/>
  </r>
  <r>
    <x v="1"/>
    <x v="1"/>
    <x v="0"/>
    <x v="514"/>
    <x v="2"/>
    <x v="611"/>
    <x v="0"/>
    <x v="2"/>
    <x v="7"/>
    <x v="2610"/>
    <x v="1"/>
    <x v="2"/>
    <x v="2898"/>
  </r>
  <r>
    <x v="1"/>
    <x v="1"/>
    <x v="0"/>
    <x v="514"/>
    <x v="2"/>
    <x v="611"/>
    <x v="0"/>
    <x v="0"/>
    <x v="5"/>
    <x v="5396"/>
    <x v="1"/>
    <x v="2"/>
    <x v="6671"/>
  </r>
  <r>
    <x v="1"/>
    <x v="0"/>
    <x v="0"/>
    <x v="365"/>
    <x v="3"/>
    <x v="447"/>
    <x v="0"/>
    <x v="1"/>
    <x v="8"/>
    <x v="5397"/>
    <x v="4"/>
    <x v="6"/>
    <x v="6672"/>
  </r>
  <r>
    <x v="1"/>
    <x v="0"/>
    <x v="0"/>
    <x v="179"/>
    <x v="10"/>
    <x v="228"/>
    <x v="2"/>
    <x v="2"/>
    <x v="7"/>
    <x v="4188"/>
    <x v="4"/>
    <x v="2"/>
    <x v="6673"/>
  </r>
  <r>
    <x v="1"/>
    <x v="0"/>
    <x v="0"/>
    <x v="179"/>
    <x v="10"/>
    <x v="228"/>
    <x v="2"/>
    <x v="1"/>
    <x v="8"/>
    <x v="1089"/>
    <x v="1"/>
    <x v="3"/>
    <x v="6674"/>
  </r>
  <r>
    <x v="1"/>
    <x v="0"/>
    <x v="0"/>
    <x v="179"/>
    <x v="10"/>
    <x v="228"/>
    <x v="2"/>
    <x v="0"/>
    <x v="3"/>
    <x v="5398"/>
    <x v="1"/>
    <x v="5"/>
    <x v="6675"/>
  </r>
  <r>
    <x v="0"/>
    <x v="1"/>
    <x v="0"/>
    <x v="4"/>
    <x v="4"/>
    <x v="5"/>
    <x v="1"/>
    <x v="1"/>
    <x v="6"/>
    <x v="1593"/>
    <x v="2"/>
    <x v="0"/>
    <x v="1693"/>
  </r>
  <r>
    <x v="1"/>
    <x v="0"/>
    <x v="0"/>
    <x v="114"/>
    <x v="5"/>
    <x v="143"/>
    <x v="2"/>
    <x v="0"/>
    <x v="3"/>
    <x v="4788"/>
    <x v="4"/>
    <x v="4"/>
    <x v="6676"/>
  </r>
  <r>
    <x v="1"/>
    <x v="0"/>
    <x v="0"/>
    <x v="114"/>
    <x v="5"/>
    <x v="143"/>
    <x v="2"/>
    <x v="0"/>
    <x v="3"/>
    <x v="5399"/>
    <x v="0"/>
    <x v="4"/>
    <x v="6677"/>
  </r>
  <r>
    <x v="1"/>
    <x v="0"/>
    <x v="0"/>
    <x v="114"/>
    <x v="5"/>
    <x v="143"/>
    <x v="2"/>
    <x v="2"/>
    <x v="7"/>
    <x v="1946"/>
    <x v="1"/>
    <x v="2"/>
    <x v="5018"/>
  </r>
  <r>
    <x v="1"/>
    <x v="1"/>
    <x v="0"/>
    <x v="158"/>
    <x v="6"/>
    <x v="201"/>
    <x v="2"/>
    <x v="0"/>
    <x v="5"/>
    <x v="5400"/>
    <x v="2"/>
    <x v="0"/>
    <x v="6678"/>
  </r>
  <r>
    <x v="1"/>
    <x v="1"/>
    <x v="0"/>
    <x v="158"/>
    <x v="6"/>
    <x v="201"/>
    <x v="2"/>
    <x v="2"/>
    <x v="11"/>
    <x v="1599"/>
    <x v="1"/>
    <x v="0"/>
    <x v="6679"/>
  </r>
  <r>
    <x v="1"/>
    <x v="1"/>
    <x v="0"/>
    <x v="124"/>
    <x v="6"/>
    <x v="156"/>
    <x v="2"/>
    <x v="0"/>
    <x v="5"/>
    <x v="80"/>
    <x v="0"/>
    <x v="0"/>
    <x v="986"/>
  </r>
  <r>
    <x v="3"/>
    <x v="1"/>
    <x v="0"/>
    <x v="10"/>
    <x v="9"/>
    <x v="74"/>
    <x v="3"/>
    <x v="1"/>
    <x v="10"/>
    <x v="2485"/>
    <x v="1"/>
    <x v="2"/>
    <x v="6680"/>
  </r>
  <r>
    <x v="3"/>
    <x v="1"/>
    <x v="0"/>
    <x v="10"/>
    <x v="9"/>
    <x v="74"/>
    <x v="3"/>
    <x v="2"/>
    <x v="11"/>
    <x v="5401"/>
    <x v="9"/>
    <x v="2"/>
    <x v="6681"/>
  </r>
  <r>
    <x v="0"/>
    <x v="0"/>
    <x v="0"/>
    <x v="1"/>
    <x v="1"/>
    <x v="141"/>
    <x v="1"/>
    <x v="1"/>
    <x v="6"/>
    <x v="3054"/>
    <x v="2"/>
    <x v="0"/>
    <x v="6682"/>
  </r>
  <r>
    <x v="0"/>
    <x v="0"/>
    <x v="0"/>
    <x v="1"/>
    <x v="1"/>
    <x v="141"/>
    <x v="1"/>
    <x v="2"/>
    <x v="7"/>
    <x v="5402"/>
    <x v="0"/>
    <x v="2"/>
    <x v="6683"/>
  </r>
  <r>
    <x v="0"/>
    <x v="0"/>
    <x v="0"/>
    <x v="1"/>
    <x v="1"/>
    <x v="141"/>
    <x v="1"/>
    <x v="1"/>
    <x v="6"/>
    <x v="1220"/>
    <x v="2"/>
    <x v="0"/>
    <x v="6684"/>
  </r>
  <r>
    <x v="0"/>
    <x v="0"/>
    <x v="0"/>
    <x v="1"/>
    <x v="1"/>
    <x v="141"/>
    <x v="1"/>
    <x v="1"/>
    <x v="8"/>
    <x v="5403"/>
    <x v="0"/>
    <x v="2"/>
    <x v="6685"/>
  </r>
  <r>
    <x v="0"/>
    <x v="0"/>
    <x v="0"/>
    <x v="368"/>
    <x v="2"/>
    <x v="450"/>
    <x v="0"/>
    <x v="1"/>
    <x v="14"/>
    <x v="5404"/>
    <x v="1"/>
    <x v="2"/>
    <x v="6686"/>
  </r>
  <r>
    <x v="2"/>
    <x v="0"/>
    <x v="0"/>
    <x v="32"/>
    <x v="21"/>
    <x v="40"/>
    <x v="1"/>
    <x v="1"/>
    <x v="8"/>
    <x v="4707"/>
    <x v="3"/>
    <x v="6"/>
    <x v="5709"/>
  </r>
  <r>
    <x v="2"/>
    <x v="0"/>
    <x v="0"/>
    <x v="32"/>
    <x v="21"/>
    <x v="40"/>
    <x v="1"/>
    <x v="2"/>
    <x v="15"/>
    <x v="5405"/>
    <x v="1"/>
    <x v="6"/>
    <x v="6687"/>
  </r>
  <r>
    <x v="1"/>
    <x v="0"/>
    <x v="0"/>
    <x v="34"/>
    <x v="10"/>
    <x v="173"/>
    <x v="2"/>
    <x v="0"/>
    <x v="1"/>
    <x v="5406"/>
    <x v="1"/>
    <x v="4"/>
    <x v="6688"/>
  </r>
  <r>
    <x v="2"/>
    <x v="2"/>
    <x v="0"/>
    <x v="8"/>
    <x v="1"/>
    <x v="9"/>
    <x v="1"/>
    <x v="1"/>
    <x v="10"/>
    <x v="2169"/>
    <x v="1"/>
    <x v="0"/>
    <x v="2350"/>
  </r>
  <r>
    <x v="0"/>
    <x v="1"/>
    <x v="0"/>
    <x v="8"/>
    <x v="1"/>
    <x v="94"/>
    <x v="1"/>
    <x v="1"/>
    <x v="14"/>
    <x v="1023"/>
    <x v="1"/>
    <x v="0"/>
    <x v="3483"/>
  </r>
  <r>
    <x v="1"/>
    <x v="1"/>
    <x v="0"/>
    <x v="217"/>
    <x v="31"/>
    <x v="272"/>
    <x v="3"/>
    <x v="1"/>
    <x v="10"/>
    <x v="537"/>
    <x v="1"/>
    <x v="0"/>
    <x v="551"/>
  </r>
  <r>
    <x v="1"/>
    <x v="1"/>
    <x v="0"/>
    <x v="217"/>
    <x v="31"/>
    <x v="272"/>
    <x v="3"/>
    <x v="1"/>
    <x v="8"/>
    <x v="5407"/>
    <x v="2"/>
    <x v="0"/>
    <x v="6689"/>
  </r>
  <r>
    <x v="2"/>
    <x v="0"/>
    <x v="0"/>
    <x v="70"/>
    <x v="1"/>
    <x v="88"/>
    <x v="1"/>
    <x v="1"/>
    <x v="9"/>
    <x v="5408"/>
    <x v="7"/>
    <x v="0"/>
    <x v="6690"/>
  </r>
  <r>
    <x v="1"/>
    <x v="0"/>
    <x v="0"/>
    <x v="25"/>
    <x v="18"/>
    <x v="279"/>
    <x v="0"/>
    <x v="0"/>
    <x v="3"/>
    <x v="5409"/>
    <x v="5"/>
    <x v="10"/>
    <x v="6691"/>
  </r>
  <r>
    <x v="1"/>
    <x v="0"/>
    <x v="0"/>
    <x v="25"/>
    <x v="18"/>
    <x v="279"/>
    <x v="0"/>
    <x v="2"/>
    <x v="11"/>
    <x v="1502"/>
    <x v="0"/>
    <x v="2"/>
    <x v="1592"/>
  </r>
  <r>
    <x v="1"/>
    <x v="0"/>
    <x v="0"/>
    <x v="25"/>
    <x v="18"/>
    <x v="279"/>
    <x v="0"/>
    <x v="1"/>
    <x v="4"/>
    <x v="4165"/>
    <x v="1"/>
    <x v="2"/>
    <x v="4926"/>
  </r>
  <r>
    <x v="1"/>
    <x v="0"/>
    <x v="0"/>
    <x v="25"/>
    <x v="18"/>
    <x v="279"/>
    <x v="0"/>
    <x v="1"/>
    <x v="6"/>
    <x v="5410"/>
    <x v="3"/>
    <x v="2"/>
    <x v="6692"/>
  </r>
  <r>
    <x v="1"/>
    <x v="0"/>
    <x v="0"/>
    <x v="25"/>
    <x v="18"/>
    <x v="279"/>
    <x v="0"/>
    <x v="1"/>
    <x v="9"/>
    <x v="5411"/>
    <x v="2"/>
    <x v="2"/>
    <x v="6693"/>
  </r>
  <r>
    <x v="0"/>
    <x v="0"/>
    <x v="0"/>
    <x v="108"/>
    <x v="2"/>
    <x v="133"/>
    <x v="0"/>
    <x v="0"/>
    <x v="0"/>
    <x v="5412"/>
    <x v="4"/>
    <x v="2"/>
    <x v="6694"/>
  </r>
  <r>
    <x v="1"/>
    <x v="1"/>
    <x v="0"/>
    <x v="70"/>
    <x v="1"/>
    <x v="142"/>
    <x v="1"/>
    <x v="1"/>
    <x v="10"/>
    <x v="18"/>
    <x v="0"/>
    <x v="0"/>
    <x v="1588"/>
  </r>
  <r>
    <x v="2"/>
    <x v="0"/>
    <x v="0"/>
    <x v="146"/>
    <x v="2"/>
    <x v="186"/>
    <x v="0"/>
    <x v="0"/>
    <x v="5"/>
    <x v="5413"/>
    <x v="1"/>
    <x v="2"/>
    <x v="5104"/>
  </r>
  <r>
    <x v="2"/>
    <x v="0"/>
    <x v="0"/>
    <x v="146"/>
    <x v="2"/>
    <x v="186"/>
    <x v="0"/>
    <x v="2"/>
    <x v="15"/>
    <x v="5028"/>
    <x v="0"/>
    <x v="5"/>
    <x v="6695"/>
  </r>
  <r>
    <x v="1"/>
    <x v="0"/>
    <x v="0"/>
    <x v="12"/>
    <x v="5"/>
    <x v="32"/>
    <x v="2"/>
    <x v="2"/>
    <x v="7"/>
    <x v="5414"/>
    <x v="2"/>
    <x v="2"/>
    <x v="6696"/>
  </r>
  <r>
    <x v="1"/>
    <x v="0"/>
    <x v="0"/>
    <x v="12"/>
    <x v="5"/>
    <x v="32"/>
    <x v="2"/>
    <x v="1"/>
    <x v="9"/>
    <x v="3561"/>
    <x v="2"/>
    <x v="3"/>
    <x v="6697"/>
  </r>
  <r>
    <x v="1"/>
    <x v="0"/>
    <x v="0"/>
    <x v="12"/>
    <x v="5"/>
    <x v="32"/>
    <x v="2"/>
    <x v="0"/>
    <x v="1"/>
    <x v="3042"/>
    <x v="2"/>
    <x v="4"/>
    <x v="6698"/>
  </r>
  <r>
    <x v="1"/>
    <x v="0"/>
    <x v="0"/>
    <x v="12"/>
    <x v="5"/>
    <x v="32"/>
    <x v="2"/>
    <x v="1"/>
    <x v="6"/>
    <x v="3917"/>
    <x v="4"/>
    <x v="2"/>
    <x v="6699"/>
  </r>
  <r>
    <x v="2"/>
    <x v="0"/>
    <x v="0"/>
    <x v="173"/>
    <x v="17"/>
    <x v="220"/>
    <x v="0"/>
    <x v="0"/>
    <x v="5"/>
    <x v="2887"/>
    <x v="0"/>
    <x v="0"/>
    <x v="4405"/>
  </r>
  <r>
    <x v="2"/>
    <x v="0"/>
    <x v="0"/>
    <x v="173"/>
    <x v="17"/>
    <x v="220"/>
    <x v="0"/>
    <x v="2"/>
    <x v="11"/>
    <x v="1309"/>
    <x v="1"/>
    <x v="0"/>
    <x v="2913"/>
  </r>
  <r>
    <x v="2"/>
    <x v="0"/>
    <x v="0"/>
    <x v="173"/>
    <x v="17"/>
    <x v="220"/>
    <x v="0"/>
    <x v="0"/>
    <x v="5"/>
    <x v="4653"/>
    <x v="2"/>
    <x v="0"/>
    <x v="5631"/>
  </r>
  <r>
    <x v="1"/>
    <x v="0"/>
    <x v="0"/>
    <x v="12"/>
    <x v="5"/>
    <x v="32"/>
    <x v="2"/>
    <x v="1"/>
    <x v="8"/>
    <x v="75"/>
    <x v="0"/>
    <x v="3"/>
    <x v="75"/>
  </r>
  <r>
    <x v="1"/>
    <x v="2"/>
    <x v="0"/>
    <x v="10"/>
    <x v="9"/>
    <x v="74"/>
    <x v="3"/>
    <x v="2"/>
    <x v="11"/>
    <x v="2709"/>
    <x v="7"/>
    <x v="2"/>
    <x v="3071"/>
  </r>
  <r>
    <x v="1"/>
    <x v="2"/>
    <x v="0"/>
    <x v="10"/>
    <x v="9"/>
    <x v="74"/>
    <x v="3"/>
    <x v="0"/>
    <x v="1"/>
    <x v="5415"/>
    <x v="3"/>
    <x v="4"/>
    <x v="6700"/>
  </r>
  <r>
    <x v="2"/>
    <x v="0"/>
    <x v="0"/>
    <x v="26"/>
    <x v="18"/>
    <x v="31"/>
    <x v="0"/>
    <x v="1"/>
    <x v="4"/>
    <x v="5416"/>
    <x v="7"/>
    <x v="2"/>
    <x v="6701"/>
  </r>
  <r>
    <x v="1"/>
    <x v="1"/>
    <x v="0"/>
    <x v="80"/>
    <x v="24"/>
    <x v="345"/>
    <x v="3"/>
    <x v="1"/>
    <x v="6"/>
    <x v="5417"/>
    <x v="6"/>
    <x v="2"/>
    <x v="6702"/>
  </r>
  <r>
    <x v="1"/>
    <x v="1"/>
    <x v="0"/>
    <x v="80"/>
    <x v="24"/>
    <x v="345"/>
    <x v="3"/>
    <x v="2"/>
    <x v="7"/>
    <x v="5418"/>
    <x v="0"/>
    <x v="10"/>
    <x v="6703"/>
  </r>
  <r>
    <x v="1"/>
    <x v="0"/>
    <x v="0"/>
    <x v="20"/>
    <x v="15"/>
    <x v="164"/>
    <x v="3"/>
    <x v="0"/>
    <x v="1"/>
    <x v="2598"/>
    <x v="0"/>
    <x v="9"/>
    <x v="2152"/>
  </r>
  <r>
    <x v="2"/>
    <x v="0"/>
    <x v="0"/>
    <x v="10"/>
    <x v="9"/>
    <x v="74"/>
    <x v="3"/>
    <x v="2"/>
    <x v="11"/>
    <x v="5419"/>
    <x v="7"/>
    <x v="2"/>
    <x v="6704"/>
  </r>
  <r>
    <x v="0"/>
    <x v="0"/>
    <x v="0"/>
    <x v="1"/>
    <x v="1"/>
    <x v="141"/>
    <x v="1"/>
    <x v="0"/>
    <x v="0"/>
    <x v="5420"/>
    <x v="3"/>
    <x v="11"/>
    <x v="6705"/>
  </r>
  <r>
    <x v="2"/>
    <x v="1"/>
    <x v="0"/>
    <x v="61"/>
    <x v="5"/>
    <x v="77"/>
    <x v="2"/>
    <x v="1"/>
    <x v="10"/>
    <x v="1566"/>
    <x v="3"/>
    <x v="2"/>
    <x v="1663"/>
  </r>
  <r>
    <x v="2"/>
    <x v="1"/>
    <x v="0"/>
    <x v="61"/>
    <x v="5"/>
    <x v="77"/>
    <x v="2"/>
    <x v="1"/>
    <x v="10"/>
    <x v="128"/>
    <x v="0"/>
    <x v="2"/>
    <x v="130"/>
  </r>
  <r>
    <x v="2"/>
    <x v="1"/>
    <x v="0"/>
    <x v="61"/>
    <x v="5"/>
    <x v="77"/>
    <x v="2"/>
    <x v="0"/>
    <x v="3"/>
    <x v="5421"/>
    <x v="7"/>
    <x v="4"/>
    <x v="6706"/>
  </r>
  <r>
    <x v="2"/>
    <x v="1"/>
    <x v="0"/>
    <x v="61"/>
    <x v="5"/>
    <x v="77"/>
    <x v="2"/>
    <x v="1"/>
    <x v="8"/>
    <x v="5422"/>
    <x v="0"/>
    <x v="3"/>
    <x v="6707"/>
  </r>
  <r>
    <x v="0"/>
    <x v="1"/>
    <x v="0"/>
    <x v="334"/>
    <x v="30"/>
    <x v="415"/>
    <x v="3"/>
    <x v="1"/>
    <x v="8"/>
    <x v="1755"/>
    <x v="0"/>
    <x v="0"/>
    <x v="2136"/>
  </r>
  <r>
    <x v="0"/>
    <x v="0"/>
    <x v="0"/>
    <x v="61"/>
    <x v="5"/>
    <x v="77"/>
    <x v="2"/>
    <x v="1"/>
    <x v="8"/>
    <x v="5423"/>
    <x v="7"/>
    <x v="3"/>
    <x v="6708"/>
  </r>
  <r>
    <x v="0"/>
    <x v="0"/>
    <x v="0"/>
    <x v="515"/>
    <x v="10"/>
    <x v="612"/>
    <x v="2"/>
    <x v="1"/>
    <x v="8"/>
    <x v="4808"/>
    <x v="0"/>
    <x v="3"/>
    <x v="6709"/>
  </r>
  <r>
    <x v="1"/>
    <x v="0"/>
    <x v="0"/>
    <x v="22"/>
    <x v="10"/>
    <x v="36"/>
    <x v="2"/>
    <x v="1"/>
    <x v="9"/>
    <x v="5424"/>
    <x v="1"/>
    <x v="3"/>
    <x v="6710"/>
  </r>
  <r>
    <x v="1"/>
    <x v="0"/>
    <x v="0"/>
    <x v="22"/>
    <x v="10"/>
    <x v="36"/>
    <x v="2"/>
    <x v="1"/>
    <x v="8"/>
    <x v="1089"/>
    <x v="4"/>
    <x v="3"/>
    <x v="6711"/>
  </r>
  <r>
    <x v="1"/>
    <x v="0"/>
    <x v="0"/>
    <x v="22"/>
    <x v="10"/>
    <x v="36"/>
    <x v="2"/>
    <x v="0"/>
    <x v="5"/>
    <x v="5425"/>
    <x v="2"/>
    <x v="7"/>
    <x v="6712"/>
  </r>
  <r>
    <x v="1"/>
    <x v="0"/>
    <x v="0"/>
    <x v="22"/>
    <x v="10"/>
    <x v="36"/>
    <x v="2"/>
    <x v="0"/>
    <x v="3"/>
    <x v="2010"/>
    <x v="0"/>
    <x v="5"/>
    <x v="2170"/>
  </r>
  <r>
    <x v="1"/>
    <x v="0"/>
    <x v="0"/>
    <x v="108"/>
    <x v="3"/>
    <x v="222"/>
    <x v="0"/>
    <x v="0"/>
    <x v="5"/>
    <x v="2486"/>
    <x v="1"/>
    <x v="2"/>
    <x v="6713"/>
  </r>
  <r>
    <x v="1"/>
    <x v="0"/>
    <x v="0"/>
    <x v="108"/>
    <x v="3"/>
    <x v="222"/>
    <x v="0"/>
    <x v="1"/>
    <x v="8"/>
    <x v="5426"/>
    <x v="2"/>
    <x v="6"/>
    <x v="6714"/>
  </r>
  <r>
    <x v="1"/>
    <x v="0"/>
    <x v="0"/>
    <x v="108"/>
    <x v="3"/>
    <x v="222"/>
    <x v="0"/>
    <x v="2"/>
    <x v="7"/>
    <x v="550"/>
    <x v="0"/>
    <x v="2"/>
    <x v="563"/>
  </r>
  <r>
    <x v="1"/>
    <x v="0"/>
    <x v="0"/>
    <x v="108"/>
    <x v="3"/>
    <x v="222"/>
    <x v="0"/>
    <x v="1"/>
    <x v="6"/>
    <x v="560"/>
    <x v="0"/>
    <x v="2"/>
    <x v="573"/>
  </r>
  <r>
    <x v="1"/>
    <x v="1"/>
    <x v="0"/>
    <x v="24"/>
    <x v="25"/>
    <x v="333"/>
    <x v="2"/>
    <x v="0"/>
    <x v="5"/>
    <x v="387"/>
    <x v="0"/>
    <x v="0"/>
    <x v="6715"/>
  </r>
  <r>
    <x v="1"/>
    <x v="1"/>
    <x v="0"/>
    <x v="24"/>
    <x v="25"/>
    <x v="333"/>
    <x v="2"/>
    <x v="2"/>
    <x v="16"/>
    <x v="972"/>
    <x v="3"/>
    <x v="0"/>
    <x v="6716"/>
  </r>
  <r>
    <x v="1"/>
    <x v="2"/>
    <x v="0"/>
    <x v="8"/>
    <x v="1"/>
    <x v="94"/>
    <x v="1"/>
    <x v="2"/>
    <x v="11"/>
    <x v="5427"/>
    <x v="2"/>
    <x v="0"/>
    <x v="6717"/>
  </r>
  <r>
    <x v="1"/>
    <x v="1"/>
    <x v="0"/>
    <x v="29"/>
    <x v="18"/>
    <x v="84"/>
    <x v="0"/>
    <x v="2"/>
    <x v="11"/>
    <x v="4964"/>
    <x v="0"/>
    <x v="2"/>
    <x v="6211"/>
  </r>
  <r>
    <x v="1"/>
    <x v="1"/>
    <x v="0"/>
    <x v="29"/>
    <x v="18"/>
    <x v="84"/>
    <x v="0"/>
    <x v="0"/>
    <x v="3"/>
    <x v="5428"/>
    <x v="3"/>
    <x v="10"/>
    <x v="6718"/>
  </r>
  <r>
    <x v="2"/>
    <x v="0"/>
    <x v="0"/>
    <x v="389"/>
    <x v="2"/>
    <x v="474"/>
    <x v="0"/>
    <x v="1"/>
    <x v="10"/>
    <x v="419"/>
    <x v="2"/>
    <x v="2"/>
    <x v="6543"/>
  </r>
  <r>
    <x v="2"/>
    <x v="0"/>
    <x v="0"/>
    <x v="389"/>
    <x v="2"/>
    <x v="474"/>
    <x v="0"/>
    <x v="1"/>
    <x v="9"/>
    <x v="5429"/>
    <x v="2"/>
    <x v="2"/>
    <x v="6719"/>
  </r>
  <r>
    <x v="2"/>
    <x v="0"/>
    <x v="0"/>
    <x v="61"/>
    <x v="5"/>
    <x v="176"/>
    <x v="2"/>
    <x v="2"/>
    <x v="7"/>
    <x v="5430"/>
    <x v="0"/>
    <x v="2"/>
    <x v="5358"/>
  </r>
  <r>
    <x v="3"/>
    <x v="0"/>
    <x v="0"/>
    <x v="12"/>
    <x v="5"/>
    <x v="16"/>
    <x v="2"/>
    <x v="1"/>
    <x v="10"/>
    <x v="3849"/>
    <x v="0"/>
    <x v="2"/>
    <x v="4501"/>
  </r>
  <r>
    <x v="3"/>
    <x v="0"/>
    <x v="0"/>
    <x v="12"/>
    <x v="5"/>
    <x v="16"/>
    <x v="2"/>
    <x v="1"/>
    <x v="10"/>
    <x v="5431"/>
    <x v="3"/>
    <x v="2"/>
    <x v="6720"/>
  </r>
  <r>
    <x v="1"/>
    <x v="2"/>
    <x v="0"/>
    <x v="10"/>
    <x v="9"/>
    <x v="11"/>
    <x v="3"/>
    <x v="0"/>
    <x v="1"/>
    <x v="4087"/>
    <x v="2"/>
    <x v="4"/>
    <x v="6721"/>
  </r>
  <r>
    <x v="3"/>
    <x v="0"/>
    <x v="0"/>
    <x v="42"/>
    <x v="16"/>
    <x v="51"/>
    <x v="1"/>
    <x v="1"/>
    <x v="8"/>
    <x v="2238"/>
    <x v="1"/>
    <x v="6"/>
    <x v="2430"/>
  </r>
  <r>
    <x v="1"/>
    <x v="1"/>
    <x v="0"/>
    <x v="406"/>
    <x v="32"/>
    <x v="493"/>
    <x v="0"/>
    <x v="2"/>
    <x v="11"/>
    <x v="5432"/>
    <x v="7"/>
    <x v="0"/>
    <x v="6722"/>
  </r>
  <r>
    <x v="1"/>
    <x v="1"/>
    <x v="0"/>
    <x v="406"/>
    <x v="32"/>
    <x v="493"/>
    <x v="0"/>
    <x v="1"/>
    <x v="10"/>
    <x v="593"/>
    <x v="1"/>
    <x v="0"/>
    <x v="6723"/>
  </r>
  <r>
    <x v="3"/>
    <x v="0"/>
    <x v="0"/>
    <x v="258"/>
    <x v="4"/>
    <x v="320"/>
    <x v="1"/>
    <x v="2"/>
    <x v="11"/>
    <x v="5433"/>
    <x v="5"/>
    <x v="0"/>
    <x v="4426"/>
  </r>
  <r>
    <x v="3"/>
    <x v="0"/>
    <x v="0"/>
    <x v="258"/>
    <x v="4"/>
    <x v="320"/>
    <x v="1"/>
    <x v="1"/>
    <x v="6"/>
    <x v="4748"/>
    <x v="8"/>
    <x v="0"/>
    <x v="6724"/>
  </r>
  <r>
    <x v="3"/>
    <x v="1"/>
    <x v="0"/>
    <x v="158"/>
    <x v="6"/>
    <x v="201"/>
    <x v="2"/>
    <x v="1"/>
    <x v="4"/>
    <x v="448"/>
    <x v="5"/>
    <x v="0"/>
    <x v="462"/>
  </r>
  <r>
    <x v="3"/>
    <x v="1"/>
    <x v="0"/>
    <x v="158"/>
    <x v="6"/>
    <x v="201"/>
    <x v="2"/>
    <x v="1"/>
    <x v="4"/>
    <x v="5434"/>
    <x v="7"/>
    <x v="0"/>
    <x v="6725"/>
  </r>
  <r>
    <x v="3"/>
    <x v="1"/>
    <x v="0"/>
    <x v="158"/>
    <x v="6"/>
    <x v="201"/>
    <x v="2"/>
    <x v="1"/>
    <x v="2"/>
    <x v="1552"/>
    <x v="0"/>
    <x v="0"/>
    <x v="1646"/>
  </r>
  <r>
    <x v="3"/>
    <x v="1"/>
    <x v="0"/>
    <x v="158"/>
    <x v="6"/>
    <x v="201"/>
    <x v="2"/>
    <x v="0"/>
    <x v="5"/>
    <x v="5435"/>
    <x v="0"/>
    <x v="0"/>
    <x v="6726"/>
  </r>
  <r>
    <x v="1"/>
    <x v="0"/>
    <x v="0"/>
    <x v="54"/>
    <x v="24"/>
    <x v="322"/>
    <x v="3"/>
    <x v="1"/>
    <x v="10"/>
    <x v="5436"/>
    <x v="7"/>
    <x v="2"/>
    <x v="6727"/>
  </r>
  <r>
    <x v="1"/>
    <x v="1"/>
    <x v="0"/>
    <x v="114"/>
    <x v="19"/>
    <x v="363"/>
    <x v="0"/>
    <x v="1"/>
    <x v="8"/>
    <x v="4165"/>
    <x v="4"/>
    <x v="0"/>
    <x v="6728"/>
  </r>
  <r>
    <x v="2"/>
    <x v="2"/>
    <x v="0"/>
    <x v="12"/>
    <x v="5"/>
    <x v="66"/>
    <x v="2"/>
    <x v="2"/>
    <x v="11"/>
    <x v="4470"/>
    <x v="0"/>
    <x v="2"/>
    <x v="5370"/>
  </r>
  <r>
    <x v="2"/>
    <x v="1"/>
    <x v="0"/>
    <x v="20"/>
    <x v="15"/>
    <x v="164"/>
    <x v="3"/>
    <x v="0"/>
    <x v="5"/>
    <x v="5437"/>
    <x v="3"/>
    <x v="0"/>
    <x v="6729"/>
  </r>
  <r>
    <x v="1"/>
    <x v="1"/>
    <x v="0"/>
    <x v="1"/>
    <x v="1"/>
    <x v="141"/>
    <x v="1"/>
    <x v="1"/>
    <x v="6"/>
    <x v="2213"/>
    <x v="2"/>
    <x v="0"/>
    <x v="6613"/>
  </r>
  <r>
    <x v="1"/>
    <x v="1"/>
    <x v="0"/>
    <x v="1"/>
    <x v="1"/>
    <x v="141"/>
    <x v="1"/>
    <x v="1"/>
    <x v="12"/>
    <x v="5438"/>
    <x v="2"/>
    <x v="0"/>
    <x v="6730"/>
  </r>
  <r>
    <x v="1"/>
    <x v="1"/>
    <x v="0"/>
    <x v="51"/>
    <x v="27"/>
    <x v="64"/>
    <x v="1"/>
    <x v="1"/>
    <x v="8"/>
    <x v="5439"/>
    <x v="0"/>
    <x v="2"/>
    <x v="6731"/>
  </r>
  <r>
    <x v="1"/>
    <x v="1"/>
    <x v="0"/>
    <x v="51"/>
    <x v="27"/>
    <x v="64"/>
    <x v="1"/>
    <x v="1"/>
    <x v="8"/>
    <x v="3161"/>
    <x v="7"/>
    <x v="2"/>
    <x v="6732"/>
  </r>
  <r>
    <x v="0"/>
    <x v="0"/>
    <x v="0"/>
    <x v="449"/>
    <x v="45"/>
    <x v="542"/>
    <x v="1"/>
    <x v="1"/>
    <x v="10"/>
    <x v="4459"/>
    <x v="1"/>
    <x v="0"/>
    <x v="5750"/>
  </r>
  <r>
    <x v="0"/>
    <x v="0"/>
    <x v="0"/>
    <x v="449"/>
    <x v="45"/>
    <x v="542"/>
    <x v="1"/>
    <x v="1"/>
    <x v="8"/>
    <x v="339"/>
    <x v="1"/>
    <x v="2"/>
    <x v="5840"/>
  </r>
  <r>
    <x v="0"/>
    <x v="0"/>
    <x v="0"/>
    <x v="24"/>
    <x v="17"/>
    <x v="28"/>
    <x v="0"/>
    <x v="2"/>
    <x v="11"/>
    <x v="2564"/>
    <x v="0"/>
    <x v="0"/>
    <x v="2841"/>
  </r>
  <r>
    <x v="0"/>
    <x v="0"/>
    <x v="0"/>
    <x v="24"/>
    <x v="17"/>
    <x v="28"/>
    <x v="0"/>
    <x v="0"/>
    <x v="5"/>
    <x v="2074"/>
    <x v="5"/>
    <x v="0"/>
    <x v="6733"/>
  </r>
  <r>
    <x v="1"/>
    <x v="1"/>
    <x v="0"/>
    <x v="167"/>
    <x v="24"/>
    <x v="213"/>
    <x v="3"/>
    <x v="1"/>
    <x v="8"/>
    <x v="5440"/>
    <x v="11"/>
    <x v="6"/>
    <x v="6734"/>
  </r>
  <r>
    <x v="2"/>
    <x v="2"/>
    <x v="0"/>
    <x v="299"/>
    <x v="22"/>
    <x v="375"/>
    <x v="1"/>
    <x v="0"/>
    <x v="5"/>
    <x v="5441"/>
    <x v="1"/>
    <x v="2"/>
    <x v="6735"/>
  </r>
  <r>
    <x v="2"/>
    <x v="0"/>
    <x v="0"/>
    <x v="20"/>
    <x v="15"/>
    <x v="23"/>
    <x v="3"/>
    <x v="0"/>
    <x v="1"/>
    <x v="5442"/>
    <x v="7"/>
    <x v="9"/>
    <x v="6736"/>
  </r>
  <r>
    <x v="1"/>
    <x v="1"/>
    <x v="0"/>
    <x v="20"/>
    <x v="15"/>
    <x v="45"/>
    <x v="3"/>
    <x v="2"/>
    <x v="11"/>
    <x v="5443"/>
    <x v="1"/>
    <x v="0"/>
    <x v="6737"/>
  </r>
  <r>
    <x v="1"/>
    <x v="1"/>
    <x v="0"/>
    <x v="20"/>
    <x v="15"/>
    <x v="45"/>
    <x v="3"/>
    <x v="2"/>
    <x v="11"/>
    <x v="3943"/>
    <x v="4"/>
    <x v="0"/>
    <x v="6738"/>
  </r>
  <r>
    <x v="1"/>
    <x v="1"/>
    <x v="0"/>
    <x v="20"/>
    <x v="15"/>
    <x v="45"/>
    <x v="3"/>
    <x v="0"/>
    <x v="5"/>
    <x v="1250"/>
    <x v="1"/>
    <x v="0"/>
    <x v="1304"/>
  </r>
  <r>
    <x v="1"/>
    <x v="0"/>
    <x v="0"/>
    <x v="516"/>
    <x v="31"/>
    <x v="613"/>
    <x v="3"/>
    <x v="0"/>
    <x v="5"/>
    <x v="1450"/>
    <x v="1"/>
    <x v="0"/>
    <x v="1531"/>
  </r>
  <r>
    <x v="1"/>
    <x v="0"/>
    <x v="0"/>
    <x v="516"/>
    <x v="31"/>
    <x v="613"/>
    <x v="3"/>
    <x v="0"/>
    <x v="5"/>
    <x v="1838"/>
    <x v="1"/>
    <x v="0"/>
    <x v="4870"/>
  </r>
  <r>
    <x v="1"/>
    <x v="0"/>
    <x v="0"/>
    <x v="106"/>
    <x v="15"/>
    <x v="131"/>
    <x v="3"/>
    <x v="1"/>
    <x v="8"/>
    <x v="1150"/>
    <x v="0"/>
    <x v="2"/>
    <x v="1196"/>
  </r>
  <r>
    <x v="3"/>
    <x v="1"/>
    <x v="0"/>
    <x v="4"/>
    <x v="4"/>
    <x v="5"/>
    <x v="1"/>
    <x v="1"/>
    <x v="9"/>
    <x v="5444"/>
    <x v="4"/>
    <x v="0"/>
    <x v="6739"/>
  </r>
  <r>
    <x v="3"/>
    <x v="1"/>
    <x v="0"/>
    <x v="4"/>
    <x v="4"/>
    <x v="5"/>
    <x v="1"/>
    <x v="0"/>
    <x v="3"/>
    <x v="5445"/>
    <x v="4"/>
    <x v="0"/>
    <x v="6740"/>
  </r>
  <r>
    <x v="1"/>
    <x v="2"/>
    <x v="0"/>
    <x v="66"/>
    <x v="12"/>
    <x v="83"/>
    <x v="2"/>
    <x v="0"/>
    <x v="1"/>
    <x v="5446"/>
    <x v="0"/>
    <x v="0"/>
    <x v="3950"/>
  </r>
  <r>
    <x v="1"/>
    <x v="0"/>
    <x v="0"/>
    <x v="115"/>
    <x v="36"/>
    <x v="145"/>
    <x v="0"/>
    <x v="1"/>
    <x v="8"/>
    <x v="1612"/>
    <x v="0"/>
    <x v="0"/>
    <x v="1715"/>
  </r>
  <r>
    <x v="1"/>
    <x v="0"/>
    <x v="0"/>
    <x v="94"/>
    <x v="10"/>
    <x v="116"/>
    <x v="2"/>
    <x v="1"/>
    <x v="8"/>
    <x v="5447"/>
    <x v="4"/>
    <x v="3"/>
    <x v="6741"/>
  </r>
  <r>
    <x v="1"/>
    <x v="0"/>
    <x v="0"/>
    <x v="94"/>
    <x v="10"/>
    <x v="116"/>
    <x v="2"/>
    <x v="2"/>
    <x v="11"/>
    <x v="5448"/>
    <x v="4"/>
    <x v="2"/>
    <x v="6742"/>
  </r>
  <r>
    <x v="2"/>
    <x v="0"/>
    <x v="0"/>
    <x v="20"/>
    <x v="15"/>
    <x v="45"/>
    <x v="3"/>
    <x v="1"/>
    <x v="10"/>
    <x v="233"/>
    <x v="4"/>
    <x v="0"/>
    <x v="245"/>
  </r>
  <r>
    <x v="2"/>
    <x v="0"/>
    <x v="0"/>
    <x v="20"/>
    <x v="15"/>
    <x v="45"/>
    <x v="3"/>
    <x v="1"/>
    <x v="4"/>
    <x v="2383"/>
    <x v="0"/>
    <x v="0"/>
    <x v="2615"/>
  </r>
  <r>
    <x v="3"/>
    <x v="0"/>
    <x v="0"/>
    <x v="12"/>
    <x v="5"/>
    <x v="14"/>
    <x v="2"/>
    <x v="2"/>
    <x v="7"/>
    <x v="494"/>
    <x v="1"/>
    <x v="2"/>
    <x v="510"/>
  </r>
  <r>
    <x v="1"/>
    <x v="0"/>
    <x v="0"/>
    <x v="66"/>
    <x v="12"/>
    <x v="185"/>
    <x v="2"/>
    <x v="1"/>
    <x v="8"/>
    <x v="5449"/>
    <x v="11"/>
    <x v="0"/>
    <x v="6743"/>
  </r>
  <r>
    <x v="1"/>
    <x v="1"/>
    <x v="0"/>
    <x v="432"/>
    <x v="16"/>
    <x v="522"/>
    <x v="1"/>
    <x v="0"/>
    <x v="3"/>
    <x v="5450"/>
    <x v="7"/>
    <x v="5"/>
    <x v="6744"/>
  </r>
  <r>
    <x v="1"/>
    <x v="0"/>
    <x v="0"/>
    <x v="389"/>
    <x v="2"/>
    <x v="474"/>
    <x v="0"/>
    <x v="0"/>
    <x v="5"/>
    <x v="5451"/>
    <x v="4"/>
    <x v="2"/>
    <x v="6745"/>
  </r>
  <r>
    <x v="0"/>
    <x v="1"/>
    <x v="0"/>
    <x v="1"/>
    <x v="1"/>
    <x v="13"/>
    <x v="1"/>
    <x v="1"/>
    <x v="9"/>
    <x v="635"/>
    <x v="1"/>
    <x v="0"/>
    <x v="650"/>
  </r>
  <r>
    <x v="1"/>
    <x v="1"/>
    <x v="0"/>
    <x v="8"/>
    <x v="1"/>
    <x v="34"/>
    <x v="1"/>
    <x v="2"/>
    <x v="11"/>
    <x v="647"/>
    <x v="1"/>
    <x v="0"/>
    <x v="662"/>
  </r>
  <r>
    <x v="0"/>
    <x v="1"/>
    <x v="0"/>
    <x v="282"/>
    <x v="1"/>
    <x v="353"/>
    <x v="1"/>
    <x v="1"/>
    <x v="8"/>
    <x v="4290"/>
    <x v="0"/>
    <x v="2"/>
    <x v="6105"/>
  </r>
  <r>
    <x v="0"/>
    <x v="1"/>
    <x v="0"/>
    <x v="282"/>
    <x v="1"/>
    <x v="353"/>
    <x v="1"/>
    <x v="2"/>
    <x v="11"/>
    <x v="5452"/>
    <x v="2"/>
    <x v="0"/>
    <x v="6746"/>
  </r>
  <r>
    <x v="0"/>
    <x v="1"/>
    <x v="0"/>
    <x v="282"/>
    <x v="1"/>
    <x v="353"/>
    <x v="1"/>
    <x v="2"/>
    <x v="11"/>
    <x v="179"/>
    <x v="2"/>
    <x v="0"/>
    <x v="5314"/>
  </r>
  <r>
    <x v="0"/>
    <x v="1"/>
    <x v="0"/>
    <x v="282"/>
    <x v="1"/>
    <x v="353"/>
    <x v="1"/>
    <x v="1"/>
    <x v="6"/>
    <x v="5453"/>
    <x v="2"/>
    <x v="0"/>
    <x v="6747"/>
  </r>
  <r>
    <x v="0"/>
    <x v="1"/>
    <x v="0"/>
    <x v="282"/>
    <x v="1"/>
    <x v="353"/>
    <x v="1"/>
    <x v="1"/>
    <x v="2"/>
    <x v="1821"/>
    <x v="1"/>
    <x v="0"/>
    <x v="1962"/>
  </r>
  <r>
    <x v="1"/>
    <x v="2"/>
    <x v="0"/>
    <x v="20"/>
    <x v="15"/>
    <x v="164"/>
    <x v="3"/>
    <x v="1"/>
    <x v="6"/>
    <x v="5454"/>
    <x v="1"/>
    <x v="0"/>
    <x v="6748"/>
  </r>
  <r>
    <x v="1"/>
    <x v="1"/>
    <x v="0"/>
    <x v="1"/>
    <x v="1"/>
    <x v="25"/>
    <x v="1"/>
    <x v="1"/>
    <x v="10"/>
    <x v="139"/>
    <x v="0"/>
    <x v="0"/>
    <x v="2093"/>
  </r>
  <r>
    <x v="0"/>
    <x v="1"/>
    <x v="0"/>
    <x v="8"/>
    <x v="1"/>
    <x v="34"/>
    <x v="1"/>
    <x v="1"/>
    <x v="6"/>
    <x v="3525"/>
    <x v="0"/>
    <x v="0"/>
    <x v="61"/>
  </r>
  <r>
    <x v="0"/>
    <x v="1"/>
    <x v="0"/>
    <x v="8"/>
    <x v="1"/>
    <x v="34"/>
    <x v="1"/>
    <x v="1"/>
    <x v="8"/>
    <x v="688"/>
    <x v="4"/>
    <x v="2"/>
    <x v="705"/>
  </r>
  <r>
    <x v="0"/>
    <x v="1"/>
    <x v="0"/>
    <x v="8"/>
    <x v="1"/>
    <x v="34"/>
    <x v="1"/>
    <x v="2"/>
    <x v="7"/>
    <x v="5455"/>
    <x v="0"/>
    <x v="2"/>
    <x v="6749"/>
  </r>
  <r>
    <x v="1"/>
    <x v="0"/>
    <x v="0"/>
    <x v="157"/>
    <x v="1"/>
    <x v="200"/>
    <x v="1"/>
    <x v="1"/>
    <x v="14"/>
    <x v="2099"/>
    <x v="0"/>
    <x v="0"/>
    <x v="5111"/>
  </r>
  <r>
    <x v="0"/>
    <x v="0"/>
    <x v="0"/>
    <x v="4"/>
    <x v="4"/>
    <x v="5"/>
    <x v="1"/>
    <x v="2"/>
    <x v="11"/>
    <x v="223"/>
    <x v="0"/>
    <x v="0"/>
    <x v="6750"/>
  </r>
  <r>
    <x v="2"/>
    <x v="2"/>
    <x v="0"/>
    <x v="20"/>
    <x v="15"/>
    <x v="164"/>
    <x v="3"/>
    <x v="0"/>
    <x v="1"/>
    <x v="5456"/>
    <x v="10"/>
    <x v="9"/>
    <x v="6751"/>
  </r>
  <r>
    <x v="1"/>
    <x v="0"/>
    <x v="0"/>
    <x v="1"/>
    <x v="1"/>
    <x v="62"/>
    <x v="1"/>
    <x v="0"/>
    <x v="5"/>
    <x v="4021"/>
    <x v="3"/>
    <x v="0"/>
    <x v="6752"/>
  </r>
  <r>
    <x v="1"/>
    <x v="0"/>
    <x v="0"/>
    <x v="1"/>
    <x v="1"/>
    <x v="62"/>
    <x v="1"/>
    <x v="0"/>
    <x v="3"/>
    <x v="5457"/>
    <x v="1"/>
    <x v="2"/>
    <x v="6753"/>
  </r>
  <r>
    <x v="1"/>
    <x v="1"/>
    <x v="0"/>
    <x v="4"/>
    <x v="4"/>
    <x v="5"/>
    <x v="1"/>
    <x v="0"/>
    <x v="3"/>
    <x v="5458"/>
    <x v="3"/>
    <x v="0"/>
    <x v="6754"/>
  </r>
  <r>
    <x v="2"/>
    <x v="1"/>
    <x v="0"/>
    <x v="70"/>
    <x v="1"/>
    <x v="142"/>
    <x v="1"/>
    <x v="1"/>
    <x v="8"/>
    <x v="5459"/>
    <x v="4"/>
    <x v="2"/>
    <x v="6755"/>
  </r>
  <r>
    <x v="2"/>
    <x v="1"/>
    <x v="0"/>
    <x v="70"/>
    <x v="1"/>
    <x v="142"/>
    <x v="1"/>
    <x v="1"/>
    <x v="2"/>
    <x v="2255"/>
    <x v="4"/>
    <x v="0"/>
    <x v="6756"/>
  </r>
  <r>
    <x v="1"/>
    <x v="1"/>
    <x v="0"/>
    <x v="20"/>
    <x v="15"/>
    <x v="45"/>
    <x v="3"/>
    <x v="1"/>
    <x v="13"/>
    <x v="5460"/>
    <x v="5"/>
    <x v="0"/>
    <x v="6757"/>
  </r>
  <r>
    <x v="1"/>
    <x v="0"/>
    <x v="0"/>
    <x v="22"/>
    <x v="10"/>
    <x v="155"/>
    <x v="2"/>
    <x v="1"/>
    <x v="10"/>
    <x v="5461"/>
    <x v="11"/>
    <x v="2"/>
    <x v="6758"/>
  </r>
  <r>
    <x v="1"/>
    <x v="0"/>
    <x v="0"/>
    <x v="22"/>
    <x v="10"/>
    <x v="155"/>
    <x v="2"/>
    <x v="1"/>
    <x v="8"/>
    <x v="194"/>
    <x v="1"/>
    <x v="3"/>
    <x v="6759"/>
  </r>
  <r>
    <x v="1"/>
    <x v="0"/>
    <x v="0"/>
    <x v="22"/>
    <x v="10"/>
    <x v="155"/>
    <x v="2"/>
    <x v="1"/>
    <x v="10"/>
    <x v="4336"/>
    <x v="4"/>
    <x v="2"/>
    <x v="6760"/>
  </r>
  <r>
    <x v="1"/>
    <x v="0"/>
    <x v="0"/>
    <x v="193"/>
    <x v="17"/>
    <x v="244"/>
    <x v="0"/>
    <x v="2"/>
    <x v="11"/>
    <x v="5462"/>
    <x v="0"/>
    <x v="0"/>
    <x v="5813"/>
  </r>
  <r>
    <x v="1"/>
    <x v="0"/>
    <x v="0"/>
    <x v="196"/>
    <x v="39"/>
    <x v="247"/>
    <x v="3"/>
    <x v="2"/>
    <x v="7"/>
    <x v="3377"/>
    <x v="0"/>
    <x v="0"/>
    <x v="4086"/>
  </r>
  <r>
    <x v="0"/>
    <x v="0"/>
    <x v="0"/>
    <x v="96"/>
    <x v="4"/>
    <x v="119"/>
    <x v="1"/>
    <x v="0"/>
    <x v="1"/>
    <x v="1775"/>
    <x v="1"/>
    <x v="2"/>
    <x v="1908"/>
  </r>
  <r>
    <x v="0"/>
    <x v="0"/>
    <x v="0"/>
    <x v="96"/>
    <x v="4"/>
    <x v="119"/>
    <x v="1"/>
    <x v="1"/>
    <x v="12"/>
    <x v="4196"/>
    <x v="1"/>
    <x v="0"/>
    <x v="6761"/>
  </r>
  <r>
    <x v="2"/>
    <x v="1"/>
    <x v="0"/>
    <x v="10"/>
    <x v="9"/>
    <x v="63"/>
    <x v="3"/>
    <x v="0"/>
    <x v="5"/>
    <x v="1366"/>
    <x v="1"/>
    <x v="2"/>
    <x v="6762"/>
  </r>
  <r>
    <x v="1"/>
    <x v="2"/>
    <x v="0"/>
    <x v="38"/>
    <x v="14"/>
    <x v="134"/>
    <x v="2"/>
    <x v="1"/>
    <x v="4"/>
    <x v="332"/>
    <x v="0"/>
    <x v="0"/>
    <x v="725"/>
  </r>
  <r>
    <x v="1"/>
    <x v="0"/>
    <x v="0"/>
    <x v="24"/>
    <x v="25"/>
    <x v="333"/>
    <x v="2"/>
    <x v="1"/>
    <x v="12"/>
    <x v="3319"/>
    <x v="0"/>
    <x v="0"/>
    <x v="6616"/>
  </r>
  <r>
    <x v="1"/>
    <x v="0"/>
    <x v="0"/>
    <x v="24"/>
    <x v="25"/>
    <x v="333"/>
    <x v="2"/>
    <x v="2"/>
    <x v="11"/>
    <x v="5463"/>
    <x v="2"/>
    <x v="0"/>
    <x v="6763"/>
  </r>
  <r>
    <x v="1"/>
    <x v="1"/>
    <x v="0"/>
    <x v="0"/>
    <x v="0"/>
    <x v="0"/>
    <x v="0"/>
    <x v="1"/>
    <x v="4"/>
    <x v="5464"/>
    <x v="5"/>
    <x v="0"/>
    <x v="232"/>
  </r>
  <r>
    <x v="2"/>
    <x v="0"/>
    <x v="0"/>
    <x v="80"/>
    <x v="24"/>
    <x v="345"/>
    <x v="3"/>
    <x v="1"/>
    <x v="8"/>
    <x v="570"/>
    <x v="1"/>
    <x v="6"/>
    <x v="583"/>
  </r>
  <r>
    <x v="2"/>
    <x v="0"/>
    <x v="0"/>
    <x v="80"/>
    <x v="24"/>
    <x v="345"/>
    <x v="3"/>
    <x v="1"/>
    <x v="14"/>
    <x v="5465"/>
    <x v="4"/>
    <x v="2"/>
    <x v="6764"/>
  </r>
  <r>
    <x v="1"/>
    <x v="1"/>
    <x v="0"/>
    <x v="155"/>
    <x v="8"/>
    <x v="198"/>
    <x v="2"/>
    <x v="2"/>
    <x v="11"/>
    <x v="1309"/>
    <x v="1"/>
    <x v="0"/>
    <x v="2913"/>
  </r>
  <r>
    <x v="1"/>
    <x v="0"/>
    <x v="0"/>
    <x v="0"/>
    <x v="0"/>
    <x v="0"/>
    <x v="0"/>
    <x v="0"/>
    <x v="5"/>
    <x v="5466"/>
    <x v="4"/>
    <x v="0"/>
    <x v="6765"/>
  </r>
  <r>
    <x v="1"/>
    <x v="0"/>
    <x v="0"/>
    <x v="0"/>
    <x v="0"/>
    <x v="0"/>
    <x v="0"/>
    <x v="1"/>
    <x v="8"/>
    <x v="4773"/>
    <x v="7"/>
    <x v="0"/>
    <x v="6766"/>
  </r>
  <r>
    <x v="0"/>
    <x v="1"/>
    <x v="0"/>
    <x v="157"/>
    <x v="1"/>
    <x v="200"/>
    <x v="1"/>
    <x v="2"/>
    <x v="7"/>
    <x v="2092"/>
    <x v="5"/>
    <x v="2"/>
    <x v="5486"/>
  </r>
  <r>
    <x v="0"/>
    <x v="1"/>
    <x v="0"/>
    <x v="157"/>
    <x v="1"/>
    <x v="200"/>
    <x v="1"/>
    <x v="1"/>
    <x v="10"/>
    <x v="537"/>
    <x v="1"/>
    <x v="0"/>
    <x v="551"/>
  </r>
  <r>
    <x v="1"/>
    <x v="0"/>
    <x v="0"/>
    <x v="24"/>
    <x v="17"/>
    <x v="28"/>
    <x v="0"/>
    <x v="1"/>
    <x v="6"/>
    <x v="345"/>
    <x v="0"/>
    <x v="0"/>
    <x v="356"/>
  </r>
  <r>
    <x v="2"/>
    <x v="1"/>
    <x v="0"/>
    <x v="244"/>
    <x v="17"/>
    <x v="302"/>
    <x v="0"/>
    <x v="1"/>
    <x v="4"/>
    <x v="64"/>
    <x v="1"/>
    <x v="0"/>
    <x v="5424"/>
  </r>
  <r>
    <x v="2"/>
    <x v="1"/>
    <x v="0"/>
    <x v="244"/>
    <x v="17"/>
    <x v="302"/>
    <x v="0"/>
    <x v="1"/>
    <x v="10"/>
    <x v="2680"/>
    <x v="2"/>
    <x v="0"/>
    <x v="4295"/>
  </r>
  <r>
    <x v="0"/>
    <x v="0"/>
    <x v="0"/>
    <x v="1"/>
    <x v="1"/>
    <x v="13"/>
    <x v="1"/>
    <x v="1"/>
    <x v="8"/>
    <x v="4604"/>
    <x v="0"/>
    <x v="2"/>
    <x v="5560"/>
  </r>
  <r>
    <x v="1"/>
    <x v="1"/>
    <x v="0"/>
    <x v="12"/>
    <x v="5"/>
    <x v="16"/>
    <x v="2"/>
    <x v="1"/>
    <x v="9"/>
    <x v="5467"/>
    <x v="0"/>
    <x v="3"/>
    <x v="6767"/>
  </r>
  <r>
    <x v="1"/>
    <x v="1"/>
    <x v="0"/>
    <x v="12"/>
    <x v="5"/>
    <x v="16"/>
    <x v="2"/>
    <x v="0"/>
    <x v="1"/>
    <x v="5468"/>
    <x v="2"/>
    <x v="4"/>
    <x v="6768"/>
  </r>
  <r>
    <x v="1"/>
    <x v="1"/>
    <x v="0"/>
    <x v="143"/>
    <x v="3"/>
    <x v="182"/>
    <x v="0"/>
    <x v="2"/>
    <x v="7"/>
    <x v="2126"/>
    <x v="1"/>
    <x v="2"/>
    <x v="2299"/>
  </r>
  <r>
    <x v="0"/>
    <x v="0"/>
    <x v="0"/>
    <x v="24"/>
    <x v="24"/>
    <x v="157"/>
    <x v="3"/>
    <x v="1"/>
    <x v="4"/>
    <x v="5469"/>
    <x v="2"/>
    <x v="2"/>
    <x v="6769"/>
  </r>
  <r>
    <x v="2"/>
    <x v="0"/>
    <x v="0"/>
    <x v="103"/>
    <x v="0"/>
    <x v="175"/>
    <x v="0"/>
    <x v="1"/>
    <x v="4"/>
    <x v="5470"/>
    <x v="8"/>
    <x v="0"/>
    <x v="6770"/>
  </r>
  <r>
    <x v="0"/>
    <x v="1"/>
    <x v="0"/>
    <x v="21"/>
    <x v="24"/>
    <x v="411"/>
    <x v="3"/>
    <x v="1"/>
    <x v="10"/>
    <x v="12"/>
    <x v="1"/>
    <x v="2"/>
    <x v="12"/>
  </r>
  <r>
    <x v="0"/>
    <x v="1"/>
    <x v="0"/>
    <x v="21"/>
    <x v="24"/>
    <x v="411"/>
    <x v="3"/>
    <x v="0"/>
    <x v="0"/>
    <x v="5471"/>
    <x v="5"/>
    <x v="5"/>
    <x v="6771"/>
  </r>
  <r>
    <x v="1"/>
    <x v="0"/>
    <x v="0"/>
    <x v="66"/>
    <x v="12"/>
    <x v="83"/>
    <x v="2"/>
    <x v="2"/>
    <x v="7"/>
    <x v="3633"/>
    <x v="0"/>
    <x v="0"/>
    <x v="4195"/>
  </r>
  <r>
    <x v="1"/>
    <x v="0"/>
    <x v="0"/>
    <x v="66"/>
    <x v="12"/>
    <x v="83"/>
    <x v="2"/>
    <x v="1"/>
    <x v="8"/>
    <x v="5472"/>
    <x v="5"/>
    <x v="0"/>
    <x v="6772"/>
  </r>
  <r>
    <x v="1"/>
    <x v="0"/>
    <x v="0"/>
    <x v="66"/>
    <x v="12"/>
    <x v="83"/>
    <x v="2"/>
    <x v="2"/>
    <x v="7"/>
    <x v="362"/>
    <x v="0"/>
    <x v="0"/>
    <x v="6773"/>
  </r>
  <r>
    <x v="1"/>
    <x v="0"/>
    <x v="0"/>
    <x v="66"/>
    <x v="12"/>
    <x v="83"/>
    <x v="2"/>
    <x v="1"/>
    <x v="2"/>
    <x v="1301"/>
    <x v="3"/>
    <x v="0"/>
    <x v="1359"/>
  </r>
  <r>
    <x v="1"/>
    <x v="0"/>
    <x v="0"/>
    <x v="41"/>
    <x v="14"/>
    <x v="462"/>
    <x v="2"/>
    <x v="1"/>
    <x v="10"/>
    <x v="56"/>
    <x v="2"/>
    <x v="0"/>
    <x v="56"/>
  </r>
  <r>
    <x v="1"/>
    <x v="2"/>
    <x v="0"/>
    <x v="61"/>
    <x v="5"/>
    <x v="176"/>
    <x v="2"/>
    <x v="2"/>
    <x v="7"/>
    <x v="4085"/>
    <x v="3"/>
    <x v="2"/>
    <x v="6774"/>
  </r>
  <r>
    <x v="1"/>
    <x v="2"/>
    <x v="0"/>
    <x v="61"/>
    <x v="5"/>
    <x v="176"/>
    <x v="2"/>
    <x v="1"/>
    <x v="10"/>
    <x v="559"/>
    <x v="0"/>
    <x v="2"/>
    <x v="4413"/>
  </r>
  <r>
    <x v="1"/>
    <x v="2"/>
    <x v="0"/>
    <x v="61"/>
    <x v="5"/>
    <x v="176"/>
    <x v="2"/>
    <x v="2"/>
    <x v="11"/>
    <x v="5473"/>
    <x v="1"/>
    <x v="2"/>
    <x v="6775"/>
  </r>
  <r>
    <x v="1"/>
    <x v="0"/>
    <x v="0"/>
    <x v="12"/>
    <x v="5"/>
    <x v="16"/>
    <x v="2"/>
    <x v="1"/>
    <x v="6"/>
    <x v="5474"/>
    <x v="1"/>
    <x v="2"/>
    <x v="6776"/>
  </r>
  <r>
    <x v="1"/>
    <x v="0"/>
    <x v="0"/>
    <x v="12"/>
    <x v="5"/>
    <x v="16"/>
    <x v="2"/>
    <x v="1"/>
    <x v="4"/>
    <x v="556"/>
    <x v="0"/>
    <x v="2"/>
    <x v="2986"/>
  </r>
  <r>
    <x v="1"/>
    <x v="0"/>
    <x v="0"/>
    <x v="12"/>
    <x v="5"/>
    <x v="16"/>
    <x v="2"/>
    <x v="0"/>
    <x v="5"/>
    <x v="643"/>
    <x v="2"/>
    <x v="7"/>
    <x v="6777"/>
  </r>
  <r>
    <x v="1"/>
    <x v="0"/>
    <x v="0"/>
    <x v="12"/>
    <x v="5"/>
    <x v="16"/>
    <x v="2"/>
    <x v="1"/>
    <x v="8"/>
    <x v="4078"/>
    <x v="12"/>
    <x v="3"/>
    <x v="6778"/>
  </r>
  <r>
    <x v="1"/>
    <x v="0"/>
    <x v="0"/>
    <x v="12"/>
    <x v="5"/>
    <x v="16"/>
    <x v="2"/>
    <x v="1"/>
    <x v="4"/>
    <x v="5475"/>
    <x v="0"/>
    <x v="2"/>
    <x v="6779"/>
  </r>
  <r>
    <x v="1"/>
    <x v="0"/>
    <x v="0"/>
    <x v="12"/>
    <x v="5"/>
    <x v="16"/>
    <x v="2"/>
    <x v="2"/>
    <x v="15"/>
    <x v="3030"/>
    <x v="1"/>
    <x v="10"/>
    <x v="3419"/>
  </r>
  <r>
    <x v="2"/>
    <x v="1"/>
    <x v="0"/>
    <x v="319"/>
    <x v="5"/>
    <x v="397"/>
    <x v="2"/>
    <x v="1"/>
    <x v="14"/>
    <x v="4"/>
    <x v="0"/>
    <x v="2"/>
    <x v="4094"/>
  </r>
  <r>
    <x v="2"/>
    <x v="1"/>
    <x v="0"/>
    <x v="319"/>
    <x v="5"/>
    <x v="397"/>
    <x v="2"/>
    <x v="1"/>
    <x v="10"/>
    <x v="5476"/>
    <x v="3"/>
    <x v="2"/>
    <x v="6780"/>
  </r>
  <r>
    <x v="2"/>
    <x v="1"/>
    <x v="0"/>
    <x v="319"/>
    <x v="5"/>
    <x v="397"/>
    <x v="2"/>
    <x v="2"/>
    <x v="11"/>
    <x v="3568"/>
    <x v="0"/>
    <x v="2"/>
    <x v="6781"/>
  </r>
  <r>
    <x v="2"/>
    <x v="2"/>
    <x v="0"/>
    <x v="102"/>
    <x v="17"/>
    <x v="195"/>
    <x v="0"/>
    <x v="1"/>
    <x v="12"/>
    <x v="3343"/>
    <x v="2"/>
    <x v="0"/>
    <x v="4854"/>
  </r>
  <r>
    <x v="2"/>
    <x v="2"/>
    <x v="0"/>
    <x v="102"/>
    <x v="17"/>
    <x v="195"/>
    <x v="0"/>
    <x v="2"/>
    <x v="11"/>
    <x v="1003"/>
    <x v="0"/>
    <x v="0"/>
    <x v="6782"/>
  </r>
  <r>
    <x v="2"/>
    <x v="2"/>
    <x v="0"/>
    <x v="102"/>
    <x v="17"/>
    <x v="195"/>
    <x v="0"/>
    <x v="1"/>
    <x v="4"/>
    <x v="5477"/>
    <x v="4"/>
    <x v="0"/>
    <x v="6783"/>
  </r>
  <r>
    <x v="2"/>
    <x v="2"/>
    <x v="0"/>
    <x v="102"/>
    <x v="17"/>
    <x v="195"/>
    <x v="0"/>
    <x v="1"/>
    <x v="8"/>
    <x v="5478"/>
    <x v="1"/>
    <x v="0"/>
    <x v="6784"/>
  </r>
  <r>
    <x v="0"/>
    <x v="1"/>
    <x v="0"/>
    <x v="1"/>
    <x v="1"/>
    <x v="13"/>
    <x v="1"/>
    <x v="2"/>
    <x v="7"/>
    <x v="4537"/>
    <x v="2"/>
    <x v="2"/>
    <x v="5464"/>
  </r>
  <r>
    <x v="0"/>
    <x v="0"/>
    <x v="0"/>
    <x v="10"/>
    <x v="9"/>
    <x v="11"/>
    <x v="3"/>
    <x v="2"/>
    <x v="7"/>
    <x v="5479"/>
    <x v="0"/>
    <x v="10"/>
    <x v="6785"/>
  </r>
  <r>
    <x v="0"/>
    <x v="0"/>
    <x v="0"/>
    <x v="10"/>
    <x v="9"/>
    <x v="11"/>
    <x v="3"/>
    <x v="0"/>
    <x v="5"/>
    <x v="1303"/>
    <x v="0"/>
    <x v="2"/>
    <x v="6034"/>
  </r>
  <r>
    <x v="0"/>
    <x v="0"/>
    <x v="0"/>
    <x v="10"/>
    <x v="9"/>
    <x v="11"/>
    <x v="3"/>
    <x v="0"/>
    <x v="1"/>
    <x v="4843"/>
    <x v="1"/>
    <x v="4"/>
    <x v="5878"/>
  </r>
  <r>
    <x v="0"/>
    <x v="0"/>
    <x v="0"/>
    <x v="10"/>
    <x v="9"/>
    <x v="11"/>
    <x v="3"/>
    <x v="1"/>
    <x v="10"/>
    <x v="5480"/>
    <x v="4"/>
    <x v="2"/>
    <x v="6786"/>
  </r>
  <r>
    <x v="1"/>
    <x v="2"/>
    <x v="0"/>
    <x v="1"/>
    <x v="1"/>
    <x v="1"/>
    <x v="1"/>
    <x v="1"/>
    <x v="2"/>
    <x v="421"/>
    <x v="3"/>
    <x v="0"/>
    <x v="434"/>
  </r>
  <r>
    <x v="1"/>
    <x v="2"/>
    <x v="0"/>
    <x v="1"/>
    <x v="1"/>
    <x v="1"/>
    <x v="1"/>
    <x v="1"/>
    <x v="10"/>
    <x v="3324"/>
    <x v="2"/>
    <x v="0"/>
    <x v="6787"/>
  </r>
  <r>
    <x v="0"/>
    <x v="1"/>
    <x v="0"/>
    <x v="1"/>
    <x v="1"/>
    <x v="3"/>
    <x v="1"/>
    <x v="1"/>
    <x v="9"/>
    <x v="1750"/>
    <x v="3"/>
    <x v="0"/>
    <x v="1874"/>
  </r>
  <r>
    <x v="3"/>
    <x v="0"/>
    <x v="0"/>
    <x v="8"/>
    <x v="1"/>
    <x v="9"/>
    <x v="1"/>
    <x v="1"/>
    <x v="10"/>
    <x v="3890"/>
    <x v="7"/>
    <x v="0"/>
    <x v="6788"/>
  </r>
  <r>
    <x v="0"/>
    <x v="0"/>
    <x v="0"/>
    <x v="10"/>
    <x v="9"/>
    <x v="74"/>
    <x v="3"/>
    <x v="1"/>
    <x v="8"/>
    <x v="5481"/>
    <x v="6"/>
    <x v="6"/>
    <x v="6789"/>
  </r>
  <r>
    <x v="0"/>
    <x v="2"/>
    <x v="0"/>
    <x v="12"/>
    <x v="5"/>
    <x v="32"/>
    <x v="2"/>
    <x v="0"/>
    <x v="5"/>
    <x v="1235"/>
    <x v="1"/>
    <x v="7"/>
    <x v="2924"/>
  </r>
  <r>
    <x v="0"/>
    <x v="2"/>
    <x v="0"/>
    <x v="12"/>
    <x v="5"/>
    <x v="32"/>
    <x v="2"/>
    <x v="0"/>
    <x v="5"/>
    <x v="752"/>
    <x v="4"/>
    <x v="7"/>
    <x v="6790"/>
  </r>
  <r>
    <x v="1"/>
    <x v="2"/>
    <x v="0"/>
    <x v="324"/>
    <x v="27"/>
    <x v="403"/>
    <x v="1"/>
    <x v="1"/>
    <x v="6"/>
    <x v="5482"/>
    <x v="0"/>
    <x v="0"/>
    <x v="6791"/>
  </r>
  <r>
    <x v="1"/>
    <x v="0"/>
    <x v="0"/>
    <x v="12"/>
    <x v="5"/>
    <x v="32"/>
    <x v="2"/>
    <x v="1"/>
    <x v="4"/>
    <x v="5483"/>
    <x v="1"/>
    <x v="2"/>
    <x v="6792"/>
  </r>
  <r>
    <x v="2"/>
    <x v="1"/>
    <x v="0"/>
    <x v="252"/>
    <x v="21"/>
    <x v="312"/>
    <x v="1"/>
    <x v="1"/>
    <x v="8"/>
    <x v="5484"/>
    <x v="3"/>
    <x v="6"/>
    <x v="6793"/>
  </r>
  <r>
    <x v="0"/>
    <x v="0"/>
    <x v="0"/>
    <x v="138"/>
    <x v="24"/>
    <x v="177"/>
    <x v="3"/>
    <x v="0"/>
    <x v="0"/>
    <x v="5485"/>
    <x v="1"/>
    <x v="5"/>
    <x v="6794"/>
  </r>
  <r>
    <x v="0"/>
    <x v="0"/>
    <x v="0"/>
    <x v="138"/>
    <x v="24"/>
    <x v="177"/>
    <x v="3"/>
    <x v="1"/>
    <x v="6"/>
    <x v="3923"/>
    <x v="0"/>
    <x v="2"/>
    <x v="6795"/>
  </r>
  <r>
    <x v="1"/>
    <x v="1"/>
    <x v="0"/>
    <x v="517"/>
    <x v="39"/>
    <x v="614"/>
    <x v="3"/>
    <x v="0"/>
    <x v="5"/>
    <x v="1287"/>
    <x v="0"/>
    <x v="0"/>
    <x v="1345"/>
  </r>
  <r>
    <x v="1"/>
    <x v="1"/>
    <x v="0"/>
    <x v="517"/>
    <x v="39"/>
    <x v="614"/>
    <x v="3"/>
    <x v="1"/>
    <x v="9"/>
    <x v="5486"/>
    <x v="1"/>
    <x v="0"/>
    <x v="6796"/>
  </r>
  <r>
    <x v="1"/>
    <x v="2"/>
    <x v="0"/>
    <x v="70"/>
    <x v="1"/>
    <x v="88"/>
    <x v="1"/>
    <x v="2"/>
    <x v="7"/>
    <x v="5487"/>
    <x v="2"/>
    <x v="2"/>
    <x v="6797"/>
  </r>
  <r>
    <x v="1"/>
    <x v="1"/>
    <x v="0"/>
    <x v="481"/>
    <x v="3"/>
    <x v="574"/>
    <x v="0"/>
    <x v="1"/>
    <x v="4"/>
    <x v="5001"/>
    <x v="1"/>
    <x v="2"/>
    <x v="6104"/>
  </r>
  <r>
    <x v="1"/>
    <x v="1"/>
    <x v="0"/>
    <x v="481"/>
    <x v="3"/>
    <x v="574"/>
    <x v="0"/>
    <x v="1"/>
    <x v="4"/>
    <x v="5488"/>
    <x v="7"/>
    <x v="2"/>
    <x v="6798"/>
  </r>
  <r>
    <x v="1"/>
    <x v="1"/>
    <x v="0"/>
    <x v="481"/>
    <x v="3"/>
    <x v="574"/>
    <x v="0"/>
    <x v="1"/>
    <x v="10"/>
    <x v="1495"/>
    <x v="1"/>
    <x v="2"/>
    <x v="3383"/>
  </r>
  <r>
    <x v="1"/>
    <x v="0"/>
    <x v="0"/>
    <x v="84"/>
    <x v="2"/>
    <x v="104"/>
    <x v="0"/>
    <x v="1"/>
    <x v="8"/>
    <x v="823"/>
    <x v="0"/>
    <x v="6"/>
    <x v="6799"/>
  </r>
  <r>
    <x v="1"/>
    <x v="0"/>
    <x v="0"/>
    <x v="84"/>
    <x v="2"/>
    <x v="104"/>
    <x v="0"/>
    <x v="2"/>
    <x v="7"/>
    <x v="2131"/>
    <x v="2"/>
    <x v="2"/>
    <x v="5124"/>
  </r>
  <r>
    <x v="1"/>
    <x v="0"/>
    <x v="0"/>
    <x v="452"/>
    <x v="10"/>
    <x v="545"/>
    <x v="2"/>
    <x v="2"/>
    <x v="11"/>
    <x v="5267"/>
    <x v="3"/>
    <x v="2"/>
    <x v="6800"/>
  </r>
  <r>
    <x v="0"/>
    <x v="2"/>
    <x v="0"/>
    <x v="1"/>
    <x v="1"/>
    <x v="13"/>
    <x v="1"/>
    <x v="2"/>
    <x v="11"/>
    <x v="457"/>
    <x v="0"/>
    <x v="0"/>
    <x v="4011"/>
  </r>
  <r>
    <x v="2"/>
    <x v="1"/>
    <x v="0"/>
    <x v="20"/>
    <x v="15"/>
    <x v="164"/>
    <x v="3"/>
    <x v="2"/>
    <x v="7"/>
    <x v="3477"/>
    <x v="4"/>
    <x v="0"/>
    <x v="5988"/>
  </r>
  <r>
    <x v="1"/>
    <x v="0"/>
    <x v="0"/>
    <x v="98"/>
    <x v="33"/>
    <x v="121"/>
    <x v="1"/>
    <x v="1"/>
    <x v="8"/>
    <x v="1808"/>
    <x v="0"/>
    <x v="2"/>
    <x v="1947"/>
  </r>
  <r>
    <x v="1"/>
    <x v="0"/>
    <x v="0"/>
    <x v="98"/>
    <x v="33"/>
    <x v="121"/>
    <x v="1"/>
    <x v="2"/>
    <x v="7"/>
    <x v="5489"/>
    <x v="6"/>
    <x v="2"/>
    <x v="6801"/>
  </r>
  <r>
    <x v="1"/>
    <x v="0"/>
    <x v="0"/>
    <x v="98"/>
    <x v="33"/>
    <x v="121"/>
    <x v="1"/>
    <x v="1"/>
    <x v="9"/>
    <x v="5490"/>
    <x v="2"/>
    <x v="0"/>
    <x v="6802"/>
  </r>
  <r>
    <x v="1"/>
    <x v="0"/>
    <x v="0"/>
    <x v="14"/>
    <x v="10"/>
    <x v="17"/>
    <x v="2"/>
    <x v="1"/>
    <x v="8"/>
    <x v="1774"/>
    <x v="1"/>
    <x v="3"/>
    <x v="6803"/>
  </r>
  <r>
    <x v="1"/>
    <x v="1"/>
    <x v="0"/>
    <x v="140"/>
    <x v="42"/>
    <x v="369"/>
    <x v="3"/>
    <x v="2"/>
    <x v="11"/>
    <x v="2564"/>
    <x v="0"/>
    <x v="0"/>
    <x v="3012"/>
  </r>
  <r>
    <x v="1"/>
    <x v="1"/>
    <x v="0"/>
    <x v="140"/>
    <x v="42"/>
    <x v="369"/>
    <x v="3"/>
    <x v="1"/>
    <x v="6"/>
    <x v="1384"/>
    <x v="5"/>
    <x v="0"/>
    <x v="6804"/>
  </r>
  <r>
    <x v="1"/>
    <x v="1"/>
    <x v="0"/>
    <x v="140"/>
    <x v="42"/>
    <x v="369"/>
    <x v="3"/>
    <x v="1"/>
    <x v="4"/>
    <x v="5491"/>
    <x v="11"/>
    <x v="0"/>
    <x v="6805"/>
  </r>
  <r>
    <x v="1"/>
    <x v="1"/>
    <x v="0"/>
    <x v="66"/>
    <x v="12"/>
    <x v="151"/>
    <x v="2"/>
    <x v="1"/>
    <x v="8"/>
    <x v="5492"/>
    <x v="4"/>
    <x v="0"/>
    <x v="6806"/>
  </r>
  <r>
    <x v="1"/>
    <x v="1"/>
    <x v="0"/>
    <x v="66"/>
    <x v="12"/>
    <x v="151"/>
    <x v="2"/>
    <x v="1"/>
    <x v="9"/>
    <x v="5493"/>
    <x v="2"/>
    <x v="9"/>
    <x v="6807"/>
  </r>
  <r>
    <x v="0"/>
    <x v="0"/>
    <x v="0"/>
    <x v="418"/>
    <x v="16"/>
    <x v="508"/>
    <x v="1"/>
    <x v="1"/>
    <x v="6"/>
    <x v="4581"/>
    <x v="0"/>
    <x v="2"/>
    <x v="5528"/>
  </r>
  <r>
    <x v="0"/>
    <x v="0"/>
    <x v="0"/>
    <x v="418"/>
    <x v="16"/>
    <x v="508"/>
    <x v="1"/>
    <x v="2"/>
    <x v="11"/>
    <x v="347"/>
    <x v="0"/>
    <x v="2"/>
    <x v="6808"/>
  </r>
  <r>
    <x v="0"/>
    <x v="0"/>
    <x v="0"/>
    <x v="418"/>
    <x v="16"/>
    <x v="508"/>
    <x v="1"/>
    <x v="1"/>
    <x v="6"/>
    <x v="2265"/>
    <x v="3"/>
    <x v="2"/>
    <x v="6809"/>
  </r>
  <r>
    <x v="0"/>
    <x v="0"/>
    <x v="0"/>
    <x v="10"/>
    <x v="9"/>
    <x v="11"/>
    <x v="3"/>
    <x v="0"/>
    <x v="5"/>
    <x v="5494"/>
    <x v="0"/>
    <x v="2"/>
    <x v="6810"/>
  </r>
  <r>
    <x v="1"/>
    <x v="0"/>
    <x v="0"/>
    <x v="98"/>
    <x v="33"/>
    <x v="121"/>
    <x v="1"/>
    <x v="1"/>
    <x v="10"/>
    <x v="1574"/>
    <x v="5"/>
    <x v="0"/>
    <x v="1672"/>
  </r>
  <r>
    <x v="1"/>
    <x v="1"/>
    <x v="0"/>
    <x v="294"/>
    <x v="43"/>
    <x v="370"/>
    <x v="3"/>
    <x v="1"/>
    <x v="9"/>
    <x v="5495"/>
    <x v="0"/>
    <x v="0"/>
    <x v="6811"/>
  </r>
  <r>
    <x v="1"/>
    <x v="1"/>
    <x v="0"/>
    <x v="294"/>
    <x v="43"/>
    <x v="370"/>
    <x v="3"/>
    <x v="1"/>
    <x v="10"/>
    <x v="5496"/>
    <x v="11"/>
    <x v="0"/>
    <x v="6812"/>
  </r>
  <r>
    <x v="1"/>
    <x v="1"/>
    <x v="0"/>
    <x v="294"/>
    <x v="43"/>
    <x v="370"/>
    <x v="3"/>
    <x v="2"/>
    <x v="11"/>
    <x v="5497"/>
    <x v="6"/>
    <x v="0"/>
    <x v="6813"/>
  </r>
  <r>
    <x v="1"/>
    <x v="2"/>
    <x v="0"/>
    <x v="469"/>
    <x v="18"/>
    <x v="562"/>
    <x v="0"/>
    <x v="1"/>
    <x v="8"/>
    <x v="5498"/>
    <x v="1"/>
    <x v="6"/>
    <x v="6814"/>
  </r>
  <r>
    <x v="1"/>
    <x v="2"/>
    <x v="0"/>
    <x v="469"/>
    <x v="18"/>
    <x v="562"/>
    <x v="0"/>
    <x v="1"/>
    <x v="8"/>
    <x v="5264"/>
    <x v="2"/>
    <x v="6"/>
    <x v="6815"/>
  </r>
  <r>
    <x v="1"/>
    <x v="0"/>
    <x v="0"/>
    <x v="342"/>
    <x v="6"/>
    <x v="423"/>
    <x v="2"/>
    <x v="0"/>
    <x v="0"/>
    <x v="5499"/>
    <x v="3"/>
    <x v="0"/>
    <x v="6816"/>
  </r>
  <r>
    <x v="1"/>
    <x v="0"/>
    <x v="0"/>
    <x v="342"/>
    <x v="6"/>
    <x v="423"/>
    <x v="2"/>
    <x v="0"/>
    <x v="1"/>
    <x v="5500"/>
    <x v="1"/>
    <x v="0"/>
    <x v="6817"/>
  </r>
  <r>
    <x v="1"/>
    <x v="0"/>
    <x v="0"/>
    <x v="22"/>
    <x v="10"/>
    <x v="26"/>
    <x v="2"/>
    <x v="2"/>
    <x v="11"/>
    <x v="477"/>
    <x v="1"/>
    <x v="2"/>
    <x v="2457"/>
  </r>
  <r>
    <x v="1"/>
    <x v="0"/>
    <x v="0"/>
    <x v="22"/>
    <x v="10"/>
    <x v="26"/>
    <x v="2"/>
    <x v="1"/>
    <x v="9"/>
    <x v="5501"/>
    <x v="0"/>
    <x v="3"/>
    <x v="6818"/>
  </r>
  <r>
    <x v="0"/>
    <x v="0"/>
    <x v="0"/>
    <x v="70"/>
    <x v="1"/>
    <x v="88"/>
    <x v="1"/>
    <x v="2"/>
    <x v="15"/>
    <x v="5502"/>
    <x v="4"/>
    <x v="2"/>
    <x v="6819"/>
  </r>
  <r>
    <x v="0"/>
    <x v="0"/>
    <x v="0"/>
    <x v="70"/>
    <x v="1"/>
    <x v="88"/>
    <x v="1"/>
    <x v="1"/>
    <x v="10"/>
    <x v="1230"/>
    <x v="7"/>
    <x v="0"/>
    <x v="3096"/>
  </r>
  <r>
    <x v="0"/>
    <x v="0"/>
    <x v="0"/>
    <x v="70"/>
    <x v="1"/>
    <x v="88"/>
    <x v="1"/>
    <x v="1"/>
    <x v="9"/>
    <x v="2566"/>
    <x v="1"/>
    <x v="0"/>
    <x v="2843"/>
  </r>
  <r>
    <x v="1"/>
    <x v="2"/>
    <x v="0"/>
    <x v="25"/>
    <x v="35"/>
    <x v="129"/>
    <x v="0"/>
    <x v="1"/>
    <x v="10"/>
    <x v="5503"/>
    <x v="9"/>
    <x v="0"/>
    <x v="6820"/>
  </r>
  <r>
    <x v="1"/>
    <x v="2"/>
    <x v="0"/>
    <x v="25"/>
    <x v="35"/>
    <x v="129"/>
    <x v="0"/>
    <x v="1"/>
    <x v="10"/>
    <x v="1816"/>
    <x v="0"/>
    <x v="0"/>
    <x v="1957"/>
  </r>
  <r>
    <x v="3"/>
    <x v="2"/>
    <x v="0"/>
    <x v="475"/>
    <x v="1"/>
    <x v="568"/>
    <x v="1"/>
    <x v="0"/>
    <x v="5"/>
    <x v="5504"/>
    <x v="0"/>
    <x v="0"/>
    <x v="6821"/>
  </r>
  <r>
    <x v="3"/>
    <x v="2"/>
    <x v="0"/>
    <x v="475"/>
    <x v="1"/>
    <x v="568"/>
    <x v="1"/>
    <x v="1"/>
    <x v="10"/>
    <x v="3531"/>
    <x v="7"/>
    <x v="0"/>
    <x v="4063"/>
  </r>
  <r>
    <x v="3"/>
    <x v="2"/>
    <x v="0"/>
    <x v="475"/>
    <x v="1"/>
    <x v="568"/>
    <x v="1"/>
    <x v="1"/>
    <x v="4"/>
    <x v="5505"/>
    <x v="1"/>
    <x v="0"/>
    <x v="6822"/>
  </r>
  <r>
    <x v="3"/>
    <x v="2"/>
    <x v="0"/>
    <x v="475"/>
    <x v="1"/>
    <x v="568"/>
    <x v="1"/>
    <x v="1"/>
    <x v="12"/>
    <x v="988"/>
    <x v="1"/>
    <x v="0"/>
    <x v="1031"/>
  </r>
  <r>
    <x v="0"/>
    <x v="0"/>
    <x v="0"/>
    <x v="239"/>
    <x v="4"/>
    <x v="297"/>
    <x v="1"/>
    <x v="2"/>
    <x v="7"/>
    <x v="973"/>
    <x v="1"/>
    <x v="2"/>
    <x v="3237"/>
  </r>
  <r>
    <x v="0"/>
    <x v="0"/>
    <x v="0"/>
    <x v="239"/>
    <x v="4"/>
    <x v="297"/>
    <x v="1"/>
    <x v="1"/>
    <x v="10"/>
    <x v="537"/>
    <x v="1"/>
    <x v="0"/>
    <x v="551"/>
  </r>
  <r>
    <x v="1"/>
    <x v="1"/>
    <x v="0"/>
    <x v="316"/>
    <x v="18"/>
    <x v="394"/>
    <x v="0"/>
    <x v="1"/>
    <x v="8"/>
    <x v="756"/>
    <x v="1"/>
    <x v="6"/>
    <x v="6823"/>
  </r>
  <r>
    <x v="1"/>
    <x v="0"/>
    <x v="0"/>
    <x v="20"/>
    <x v="15"/>
    <x v="45"/>
    <x v="3"/>
    <x v="2"/>
    <x v="7"/>
    <x v="62"/>
    <x v="0"/>
    <x v="0"/>
    <x v="6824"/>
  </r>
  <r>
    <x v="1"/>
    <x v="0"/>
    <x v="0"/>
    <x v="20"/>
    <x v="15"/>
    <x v="45"/>
    <x v="3"/>
    <x v="1"/>
    <x v="6"/>
    <x v="5506"/>
    <x v="7"/>
    <x v="0"/>
    <x v="6825"/>
  </r>
  <r>
    <x v="1"/>
    <x v="0"/>
    <x v="0"/>
    <x v="223"/>
    <x v="1"/>
    <x v="278"/>
    <x v="1"/>
    <x v="2"/>
    <x v="7"/>
    <x v="5507"/>
    <x v="1"/>
    <x v="2"/>
    <x v="6826"/>
  </r>
  <r>
    <x v="1"/>
    <x v="0"/>
    <x v="0"/>
    <x v="223"/>
    <x v="1"/>
    <x v="278"/>
    <x v="1"/>
    <x v="1"/>
    <x v="8"/>
    <x v="1627"/>
    <x v="1"/>
    <x v="2"/>
    <x v="3973"/>
  </r>
  <r>
    <x v="1"/>
    <x v="0"/>
    <x v="0"/>
    <x v="223"/>
    <x v="1"/>
    <x v="278"/>
    <x v="1"/>
    <x v="1"/>
    <x v="8"/>
    <x v="5508"/>
    <x v="1"/>
    <x v="2"/>
    <x v="6827"/>
  </r>
  <r>
    <x v="1"/>
    <x v="0"/>
    <x v="0"/>
    <x v="223"/>
    <x v="1"/>
    <x v="278"/>
    <x v="1"/>
    <x v="2"/>
    <x v="11"/>
    <x v="5509"/>
    <x v="4"/>
    <x v="0"/>
    <x v="6828"/>
  </r>
  <r>
    <x v="1"/>
    <x v="0"/>
    <x v="0"/>
    <x v="223"/>
    <x v="1"/>
    <x v="278"/>
    <x v="1"/>
    <x v="1"/>
    <x v="10"/>
    <x v="332"/>
    <x v="0"/>
    <x v="0"/>
    <x v="342"/>
  </r>
  <r>
    <x v="1"/>
    <x v="0"/>
    <x v="0"/>
    <x v="223"/>
    <x v="1"/>
    <x v="278"/>
    <x v="1"/>
    <x v="0"/>
    <x v="5"/>
    <x v="2616"/>
    <x v="7"/>
    <x v="0"/>
    <x v="29"/>
  </r>
  <r>
    <x v="1"/>
    <x v="0"/>
    <x v="0"/>
    <x v="223"/>
    <x v="1"/>
    <x v="278"/>
    <x v="1"/>
    <x v="0"/>
    <x v="1"/>
    <x v="5510"/>
    <x v="7"/>
    <x v="2"/>
    <x v="6829"/>
  </r>
  <r>
    <x v="1"/>
    <x v="0"/>
    <x v="0"/>
    <x v="223"/>
    <x v="1"/>
    <x v="278"/>
    <x v="1"/>
    <x v="1"/>
    <x v="9"/>
    <x v="5511"/>
    <x v="2"/>
    <x v="0"/>
    <x v="6830"/>
  </r>
  <r>
    <x v="1"/>
    <x v="2"/>
    <x v="0"/>
    <x v="227"/>
    <x v="9"/>
    <x v="283"/>
    <x v="3"/>
    <x v="1"/>
    <x v="14"/>
    <x v="4120"/>
    <x v="0"/>
    <x v="2"/>
    <x v="6831"/>
  </r>
  <r>
    <x v="1"/>
    <x v="2"/>
    <x v="0"/>
    <x v="227"/>
    <x v="9"/>
    <x v="283"/>
    <x v="3"/>
    <x v="2"/>
    <x v="11"/>
    <x v="4809"/>
    <x v="4"/>
    <x v="2"/>
    <x v="6832"/>
  </r>
  <r>
    <x v="1"/>
    <x v="2"/>
    <x v="0"/>
    <x v="227"/>
    <x v="9"/>
    <x v="283"/>
    <x v="3"/>
    <x v="1"/>
    <x v="4"/>
    <x v="5512"/>
    <x v="5"/>
    <x v="2"/>
    <x v="6833"/>
  </r>
  <r>
    <x v="1"/>
    <x v="2"/>
    <x v="0"/>
    <x v="227"/>
    <x v="9"/>
    <x v="283"/>
    <x v="3"/>
    <x v="1"/>
    <x v="8"/>
    <x v="5513"/>
    <x v="0"/>
    <x v="6"/>
    <x v="6834"/>
  </r>
  <r>
    <x v="1"/>
    <x v="2"/>
    <x v="0"/>
    <x v="227"/>
    <x v="9"/>
    <x v="283"/>
    <x v="3"/>
    <x v="1"/>
    <x v="10"/>
    <x v="1967"/>
    <x v="0"/>
    <x v="2"/>
    <x v="2121"/>
  </r>
  <r>
    <x v="1"/>
    <x v="1"/>
    <x v="0"/>
    <x v="52"/>
    <x v="5"/>
    <x v="65"/>
    <x v="2"/>
    <x v="1"/>
    <x v="8"/>
    <x v="5514"/>
    <x v="3"/>
    <x v="3"/>
    <x v="6835"/>
  </r>
  <r>
    <x v="1"/>
    <x v="1"/>
    <x v="0"/>
    <x v="52"/>
    <x v="5"/>
    <x v="65"/>
    <x v="2"/>
    <x v="2"/>
    <x v="7"/>
    <x v="3430"/>
    <x v="0"/>
    <x v="2"/>
    <x v="3934"/>
  </r>
  <r>
    <x v="1"/>
    <x v="0"/>
    <x v="0"/>
    <x v="418"/>
    <x v="16"/>
    <x v="508"/>
    <x v="1"/>
    <x v="1"/>
    <x v="14"/>
    <x v="1388"/>
    <x v="3"/>
    <x v="2"/>
    <x v="6836"/>
  </r>
  <r>
    <x v="1"/>
    <x v="0"/>
    <x v="0"/>
    <x v="418"/>
    <x v="16"/>
    <x v="508"/>
    <x v="1"/>
    <x v="2"/>
    <x v="11"/>
    <x v="5515"/>
    <x v="4"/>
    <x v="2"/>
    <x v="6837"/>
  </r>
  <r>
    <x v="1"/>
    <x v="0"/>
    <x v="0"/>
    <x v="49"/>
    <x v="1"/>
    <x v="58"/>
    <x v="1"/>
    <x v="1"/>
    <x v="10"/>
    <x v="786"/>
    <x v="0"/>
    <x v="0"/>
    <x v="6838"/>
  </r>
  <r>
    <x v="1"/>
    <x v="0"/>
    <x v="0"/>
    <x v="49"/>
    <x v="1"/>
    <x v="58"/>
    <x v="1"/>
    <x v="2"/>
    <x v="7"/>
    <x v="5516"/>
    <x v="2"/>
    <x v="2"/>
    <x v="6839"/>
  </r>
  <r>
    <x v="1"/>
    <x v="0"/>
    <x v="0"/>
    <x v="49"/>
    <x v="1"/>
    <x v="58"/>
    <x v="1"/>
    <x v="1"/>
    <x v="14"/>
    <x v="5517"/>
    <x v="5"/>
    <x v="0"/>
    <x v="6840"/>
  </r>
  <r>
    <x v="1"/>
    <x v="0"/>
    <x v="0"/>
    <x v="49"/>
    <x v="1"/>
    <x v="58"/>
    <x v="1"/>
    <x v="0"/>
    <x v="1"/>
    <x v="5518"/>
    <x v="7"/>
    <x v="2"/>
    <x v="6841"/>
  </r>
  <r>
    <x v="2"/>
    <x v="0"/>
    <x v="0"/>
    <x v="275"/>
    <x v="30"/>
    <x v="346"/>
    <x v="3"/>
    <x v="0"/>
    <x v="0"/>
    <x v="5519"/>
    <x v="7"/>
    <x v="0"/>
    <x v="6842"/>
  </r>
  <r>
    <x v="2"/>
    <x v="0"/>
    <x v="0"/>
    <x v="275"/>
    <x v="30"/>
    <x v="346"/>
    <x v="3"/>
    <x v="1"/>
    <x v="8"/>
    <x v="5520"/>
    <x v="7"/>
    <x v="0"/>
    <x v="6843"/>
  </r>
  <r>
    <x v="1"/>
    <x v="1"/>
    <x v="0"/>
    <x v="20"/>
    <x v="15"/>
    <x v="164"/>
    <x v="3"/>
    <x v="1"/>
    <x v="8"/>
    <x v="1505"/>
    <x v="1"/>
    <x v="2"/>
    <x v="6844"/>
  </r>
  <r>
    <x v="1"/>
    <x v="1"/>
    <x v="0"/>
    <x v="20"/>
    <x v="15"/>
    <x v="164"/>
    <x v="3"/>
    <x v="1"/>
    <x v="6"/>
    <x v="1152"/>
    <x v="2"/>
    <x v="0"/>
    <x v="6845"/>
  </r>
  <r>
    <x v="1"/>
    <x v="1"/>
    <x v="0"/>
    <x v="1"/>
    <x v="1"/>
    <x v="25"/>
    <x v="1"/>
    <x v="1"/>
    <x v="6"/>
    <x v="4023"/>
    <x v="8"/>
    <x v="0"/>
    <x v="6846"/>
  </r>
  <r>
    <x v="3"/>
    <x v="0"/>
    <x v="0"/>
    <x v="451"/>
    <x v="29"/>
    <x v="544"/>
    <x v="3"/>
    <x v="1"/>
    <x v="6"/>
    <x v="1142"/>
    <x v="1"/>
    <x v="0"/>
    <x v="1188"/>
  </r>
  <r>
    <x v="3"/>
    <x v="0"/>
    <x v="0"/>
    <x v="451"/>
    <x v="29"/>
    <x v="544"/>
    <x v="3"/>
    <x v="1"/>
    <x v="10"/>
    <x v="187"/>
    <x v="8"/>
    <x v="0"/>
    <x v="189"/>
  </r>
  <r>
    <x v="1"/>
    <x v="0"/>
    <x v="0"/>
    <x v="41"/>
    <x v="10"/>
    <x v="50"/>
    <x v="2"/>
    <x v="2"/>
    <x v="11"/>
    <x v="5521"/>
    <x v="1"/>
    <x v="2"/>
    <x v="6847"/>
  </r>
  <r>
    <x v="0"/>
    <x v="1"/>
    <x v="0"/>
    <x v="4"/>
    <x v="4"/>
    <x v="59"/>
    <x v="1"/>
    <x v="1"/>
    <x v="4"/>
    <x v="5522"/>
    <x v="7"/>
    <x v="0"/>
    <x v="6848"/>
  </r>
  <r>
    <x v="0"/>
    <x v="2"/>
    <x v="0"/>
    <x v="140"/>
    <x v="23"/>
    <x v="223"/>
    <x v="2"/>
    <x v="1"/>
    <x v="12"/>
    <x v="6"/>
    <x v="7"/>
    <x v="0"/>
    <x v="6849"/>
  </r>
  <r>
    <x v="0"/>
    <x v="2"/>
    <x v="0"/>
    <x v="140"/>
    <x v="23"/>
    <x v="223"/>
    <x v="2"/>
    <x v="1"/>
    <x v="8"/>
    <x v="5331"/>
    <x v="1"/>
    <x v="0"/>
    <x v="6577"/>
  </r>
  <r>
    <x v="1"/>
    <x v="0"/>
    <x v="0"/>
    <x v="43"/>
    <x v="1"/>
    <x v="52"/>
    <x v="1"/>
    <x v="1"/>
    <x v="10"/>
    <x v="537"/>
    <x v="1"/>
    <x v="0"/>
    <x v="551"/>
  </r>
  <r>
    <x v="1"/>
    <x v="1"/>
    <x v="0"/>
    <x v="8"/>
    <x v="1"/>
    <x v="94"/>
    <x v="1"/>
    <x v="0"/>
    <x v="5"/>
    <x v="1143"/>
    <x v="0"/>
    <x v="0"/>
    <x v="1189"/>
  </r>
  <r>
    <x v="1"/>
    <x v="1"/>
    <x v="0"/>
    <x v="8"/>
    <x v="1"/>
    <x v="94"/>
    <x v="1"/>
    <x v="0"/>
    <x v="5"/>
    <x v="3946"/>
    <x v="1"/>
    <x v="0"/>
    <x v="911"/>
  </r>
  <r>
    <x v="2"/>
    <x v="1"/>
    <x v="0"/>
    <x v="10"/>
    <x v="9"/>
    <x v="74"/>
    <x v="3"/>
    <x v="1"/>
    <x v="2"/>
    <x v="5523"/>
    <x v="3"/>
    <x v="2"/>
    <x v="6850"/>
  </r>
  <r>
    <x v="1"/>
    <x v="1"/>
    <x v="0"/>
    <x v="1"/>
    <x v="1"/>
    <x v="13"/>
    <x v="1"/>
    <x v="1"/>
    <x v="10"/>
    <x v="56"/>
    <x v="2"/>
    <x v="0"/>
    <x v="56"/>
  </r>
  <r>
    <x v="1"/>
    <x v="1"/>
    <x v="0"/>
    <x v="372"/>
    <x v="5"/>
    <x v="455"/>
    <x v="2"/>
    <x v="1"/>
    <x v="9"/>
    <x v="5524"/>
    <x v="7"/>
    <x v="3"/>
    <x v="6851"/>
  </r>
  <r>
    <x v="2"/>
    <x v="2"/>
    <x v="0"/>
    <x v="31"/>
    <x v="11"/>
    <x v="39"/>
    <x v="2"/>
    <x v="1"/>
    <x v="12"/>
    <x v="764"/>
    <x v="0"/>
    <x v="0"/>
    <x v="790"/>
  </r>
  <r>
    <x v="1"/>
    <x v="0"/>
    <x v="0"/>
    <x v="10"/>
    <x v="9"/>
    <x v="74"/>
    <x v="3"/>
    <x v="1"/>
    <x v="4"/>
    <x v="4998"/>
    <x v="3"/>
    <x v="2"/>
    <x v="6852"/>
  </r>
  <r>
    <x v="1"/>
    <x v="0"/>
    <x v="0"/>
    <x v="10"/>
    <x v="9"/>
    <x v="74"/>
    <x v="3"/>
    <x v="0"/>
    <x v="0"/>
    <x v="5485"/>
    <x v="1"/>
    <x v="5"/>
    <x v="6853"/>
  </r>
  <r>
    <x v="2"/>
    <x v="0"/>
    <x v="0"/>
    <x v="240"/>
    <x v="28"/>
    <x v="298"/>
    <x v="0"/>
    <x v="1"/>
    <x v="2"/>
    <x v="466"/>
    <x v="1"/>
    <x v="0"/>
    <x v="5319"/>
  </r>
  <r>
    <x v="2"/>
    <x v="0"/>
    <x v="0"/>
    <x v="240"/>
    <x v="28"/>
    <x v="298"/>
    <x v="0"/>
    <x v="0"/>
    <x v="3"/>
    <x v="5525"/>
    <x v="4"/>
    <x v="0"/>
    <x v="6854"/>
  </r>
  <r>
    <x v="2"/>
    <x v="0"/>
    <x v="0"/>
    <x v="240"/>
    <x v="28"/>
    <x v="298"/>
    <x v="0"/>
    <x v="1"/>
    <x v="10"/>
    <x v="233"/>
    <x v="4"/>
    <x v="0"/>
    <x v="245"/>
  </r>
  <r>
    <x v="3"/>
    <x v="2"/>
    <x v="0"/>
    <x v="518"/>
    <x v="5"/>
    <x v="615"/>
    <x v="2"/>
    <x v="1"/>
    <x v="8"/>
    <x v="5526"/>
    <x v="5"/>
    <x v="3"/>
    <x v="6855"/>
  </r>
  <r>
    <x v="3"/>
    <x v="2"/>
    <x v="0"/>
    <x v="518"/>
    <x v="5"/>
    <x v="615"/>
    <x v="2"/>
    <x v="1"/>
    <x v="8"/>
    <x v="4729"/>
    <x v="0"/>
    <x v="3"/>
    <x v="6856"/>
  </r>
  <r>
    <x v="3"/>
    <x v="2"/>
    <x v="0"/>
    <x v="518"/>
    <x v="5"/>
    <x v="615"/>
    <x v="2"/>
    <x v="1"/>
    <x v="8"/>
    <x v="5527"/>
    <x v="4"/>
    <x v="3"/>
    <x v="6857"/>
  </r>
  <r>
    <x v="3"/>
    <x v="2"/>
    <x v="0"/>
    <x v="518"/>
    <x v="5"/>
    <x v="615"/>
    <x v="2"/>
    <x v="1"/>
    <x v="4"/>
    <x v="5528"/>
    <x v="1"/>
    <x v="2"/>
    <x v="6858"/>
  </r>
  <r>
    <x v="1"/>
    <x v="1"/>
    <x v="0"/>
    <x v="1"/>
    <x v="1"/>
    <x v="141"/>
    <x v="1"/>
    <x v="1"/>
    <x v="9"/>
    <x v="5529"/>
    <x v="3"/>
    <x v="0"/>
    <x v="6859"/>
  </r>
  <r>
    <x v="3"/>
    <x v="2"/>
    <x v="0"/>
    <x v="1"/>
    <x v="1"/>
    <x v="13"/>
    <x v="1"/>
    <x v="1"/>
    <x v="6"/>
    <x v="944"/>
    <x v="4"/>
    <x v="0"/>
    <x v="524"/>
  </r>
  <r>
    <x v="2"/>
    <x v="0"/>
    <x v="0"/>
    <x v="1"/>
    <x v="1"/>
    <x v="62"/>
    <x v="1"/>
    <x v="1"/>
    <x v="8"/>
    <x v="5530"/>
    <x v="1"/>
    <x v="2"/>
    <x v="6860"/>
  </r>
  <r>
    <x v="2"/>
    <x v="0"/>
    <x v="0"/>
    <x v="1"/>
    <x v="1"/>
    <x v="62"/>
    <x v="1"/>
    <x v="1"/>
    <x v="10"/>
    <x v="707"/>
    <x v="6"/>
    <x v="0"/>
    <x v="729"/>
  </r>
  <r>
    <x v="1"/>
    <x v="0"/>
    <x v="0"/>
    <x v="42"/>
    <x v="16"/>
    <x v="51"/>
    <x v="1"/>
    <x v="1"/>
    <x v="8"/>
    <x v="5531"/>
    <x v="5"/>
    <x v="6"/>
    <x v="6861"/>
  </r>
  <r>
    <x v="1"/>
    <x v="0"/>
    <x v="0"/>
    <x v="1"/>
    <x v="1"/>
    <x v="1"/>
    <x v="1"/>
    <x v="0"/>
    <x v="5"/>
    <x v="5532"/>
    <x v="6"/>
    <x v="0"/>
    <x v="6862"/>
  </r>
  <r>
    <x v="1"/>
    <x v="0"/>
    <x v="0"/>
    <x v="1"/>
    <x v="1"/>
    <x v="1"/>
    <x v="1"/>
    <x v="1"/>
    <x v="4"/>
    <x v="5533"/>
    <x v="1"/>
    <x v="0"/>
    <x v="6863"/>
  </r>
  <r>
    <x v="1"/>
    <x v="0"/>
    <x v="0"/>
    <x v="1"/>
    <x v="1"/>
    <x v="1"/>
    <x v="1"/>
    <x v="2"/>
    <x v="7"/>
    <x v="2645"/>
    <x v="4"/>
    <x v="2"/>
    <x v="2946"/>
  </r>
  <r>
    <x v="1"/>
    <x v="0"/>
    <x v="0"/>
    <x v="1"/>
    <x v="1"/>
    <x v="1"/>
    <x v="1"/>
    <x v="1"/>
    <x v="6"/>
    <x v="3450"/>
    <x v="3"/>
    <x v="0"/>
    <x v="6864"/>
  </r>
  <r>
    <x v="1"/>
    <x v="0"/>
    <x v="0"/>
    <x v="1"/>
    <x v="1"/>
    <x v="1"/>
    <x v="1"/>
    <x v="0"/>
    <x v="3"/>
    <x v="2613"/>
    <x v="1"/>
    <x v="2"/>
    <x v="2903"/>
  </r>
  <r>
    <x v="1"/>
    <x v="0"/>
    <x v="0"/>
    <x v="1"/>
    <x v="1"/>
    <x v="1"/>
    <x v="1"/>
    <x v="1"/>
    <x v="8"/>
    <x v="1746"/>
    <x v="7"/>
    <x v="2"/>
    <x v="1869"/>
  </r>
  <r>
    <x v="2"/>
    <x v="0"/>
    <x v="0"/>
    <x v="38"/>
    <x v="24"/>
    <x v="47"/>
    <x v="3"/>
    <x v="0"/>
    <x v="5"/>
    <x v="5534"/>
    <x v="0"/>
    <x v="2"/>
    <x v="423"/>
  </r>
  <r>
    <x v="1"/>
    <x v="1"/>
    <x v="0"/>
    <x v="315"/>
    <x v="2"/>
    <x v="393"/>
    <x v="0"/>
    <x v="1"/>
    <x v="10"/>
    <x v="5535"/>
    <x v="3"/>
    <x v="2"/>
    <x v="1695"/>
  </r>
  <r>
    <x v="1"/>
    <x v="1"/>
    <x v="0"/>
    <x v="315"/>
    <x v="2"/>
    <x v="393"/>
    <x v="0"/>
    <x v="1"/>
    <x v="8"/>
    <x v="1540"/>
    <x v="1"/>
    <x v="6"/>
    <x v="6865"/>
  </r>
  <r>
    <x v="1"/>
    <x v="1"/>
    <x v="0"/>
    <x v="315"/>
    <x v="2"/>
    <x v="393"/>
    <x v="0"/>
    <x v="1"/>
    <x v="6"/>
    <x v="5536"/>
    <x v="1"/>
    <x v="2"/>
    <x v="6866"/>
  </r>
  <r>
    <x v="1"/>
    <x v="2"/>
    <x v="0"/>
    <x v="8"/>
    <x v="1"/>
    <x v="34"/>
    <x v="1"/>
    <x v="1"/>
    <x v="8"/>
    <x v="1471"/>
    <x v="5"/>
    <x v="2"/>
    <x v="6867"/>
  </r>
  <r>
    <x v="1"/>
    <x v="2"/>
    <x v="0"/>
    <x v="8"/>
    <x v="1"/>
    <x v="34"/>
    <x v="1"/>
    <x v="0"/>
    <x v="0"/>
    <x v="997"/>
    <x v="7"/>
    <x v="11"/>
    <x v="4958"/>
  </r>
  <r>
    <x v="1"/>
    <x v="2"/>
    <x v="0"/>
    <x v="8"/>
    <x v="1"/>
    <x v="34"/>
    <x v="1"/>
    <x v="1"/>
    <x v="6"/>
    <x v="345"/>
    <x v="0"/>
    <x v="0"/>
    <x v="2434"/>
  </r>
  <r>
    <x v="1"/>
    <x v="2"/>
    <x v="0"/>
    <x v="8"/>
    <x v="1"/>
    <x v="34"/>
    <x v="1"/>
    <x v="1"/>
    <x v="10"/>
    <x v="56"/>
    <x v="2"/>
    <x v="0"/>
    <x v="56"/>
  </r>
  <r>
    <x v="1"/>
    <x v="2"/>
    <x v="0"/>
    <x v="8"/>
    <x v="1"/>
    <x v="9"/>
    <x v="1"/>
    <x v="1"/>
    <x v="6"/>
    <x v="294"/>
    <x v="1"/>
    <x v="0"/>
    <x v="301"/>
  </r>
  <r>
    <x v="1"/>
    <x v="2"/>
    <x v="0"/>
    <x v="8"/>
    <x v="1"/>
    <x v="9"/>
    <x v="1"/>
    <x v="1"/>
    <x v="6"/>
    <x v="1094"/>
    <x v="7"/>
    <x v="0"/>
    <x v="1139"/>
  </r>
  <r>
    <x v="1"/>
    <x v="0"/>
    <x v="0"/>
    <x v="20"/>
    <x v="15"/>
    <x v="29"/>
    <x v="3"/>
    <x v="1"/>
    <x v="8"/>
    <x v="1026"/>
    <x v="7"/>
    <x v="2"/>
    <x v="6868"/>
  </r>
  <r>
    <x v="1"/>
    <x v="0"/>
    <x v="0"/>
    <x v="20"/>
    <x v="15"/>
    <x v="29"/>
    <x v="3"/>
    <x v="2"/>
    <x v="7"/>
    <x v="1837"/>
    <x v="3"/>
    <x v="0"/>
    <x v="6869"/>
  </r>
  <r>
    <x v="1"/>
    <x v="1"/>
    <x v="0"/>
    <x v="292"/>
    <x v="23"/>
    <x v="604"/>
    <x v="2"/>
    <x v="1"/>
    <x v="8"/>
    <x v="5537"/>
    <x v="8"/>
    <x v="0"/>
    <x v="6870"/>
  </r>
  <r>
    <x v="1"/>
    <x v="1"/>
    <x v="0"/>
    <x v="1"/>
    <x v="1"/>
    <x v="141"/>
    <x v="1"/>
    <x v="1"/>
    <x v="8"/>
    <x v="3725"/>
    <x v="0"/>
    <x v="2"/>
    <x v="4325"/>
  </r>
  <r>
    <x v="0"/>
    <x v="0"/>
    <x v="0"/>
    <x v="519"/>
    <x v="36"/>
    <x v="616"/>
    <x v="0"/>
    <x v="2"/>
    <x v="11"/>
    <x v="1695"/>
    <x v="2"/>
    <x v="0"/>
    <x v="1852"/>
  </r>
  <r>
    <x v="0"/>
    <x v="0"/>
    <x v="0"/>
    <x v="519"/>
    <x v="36"/>
    <x v="616"/>
    <x v="0"/>
    <x v="1"/>
    <x v="10"/>
    <x v="91"/>
    <x v="0"/>
    <x v="0"/>
    <x v="91"/>
  </r>
  <r>
    <x v="0"/>
    <x v="0"/>
    <x v="0"/>
    <x v="29"/>
    <x v="25"/>
    <x v="338"/>
    <x v="2"/>
    <x v="0"/>
    <x v="1"/>
    <x v="5538"/>
    <x v="7"/>
    <x v="0"/>
    <x v="6871"/>
  </r>
  <r>
    <x v="0"/>
    <x v="0"/>
    <x v="0"/>
    <x v="29"/>
    <x v="25"/>
    <x v="338"/>
    <x v="2"/>
    <x v="1"/>
    <x v="2"/>
    <x v="1801"/>
    <x v="1"/>
    <x v="0"/>
    <x v="2557"/>
  </r>
  <r>
    <x v="0"/>
    <x v="0"/>
    <x v="0"/>
    <x v="29"/>
    <x v="25"/>
    <x v="338"/>
    <x v="2"/>
    <x v="1"/>
    <x v="8"/>
    <x v="1313"/>
    <x v="0"/>
    <x v="0"/>
    <x v="1494"/>
  </r>
  <r>
    <x v="0"/>
    <x v="0"/>
    <x v="0"/>
    <x v="29"/>
    <x v="25"/>
    <x v="338"/>
    <x v="2"/>
    <x v="0"/>
    <x v="5"/>
    <x v="737"/>
    <x v="1"/>
    <x v="0"/>
    <x v="6872"/>
  </r>
  <r>
    <x v="0"/>
    <x v="0"/>
    <x v="0"/>
    <x v="29"/>
    <x v="25"/>
    <x v="338"/>
    <x v="2"/>
    <x v="1"/>
    <x v="8"/>
    <x v="5539"/>
    <x v="1"/>
    <x v="0"/>
    <x v="6873"/>
  </r>
  <r>
    <x v="0"/>
    <x v="0"/>
    <x v="0"/>
    <x v="29"/>
    <x v="25"/>
    <x v="338"/>
    <x v="2"/>
    <x v="1"/>
    <x v="4"/>
    <x v="643"/>
    <x v="0"/>
    <x v="0"/>
    <x v="658"/>
  </r>
  <r>
    <x v="0"/>
    <x v="0"/>
    <x v="0"/>
    <x v="520"/>
    <x v="44"/>
    <x v="617"/>
    <x v="2"/>
    <x v="1"/>
    <x v="14"/>
    <x v="4048"/>
    <x v="1"/>
    <x v="0"/>
    <x v="4766"/>
  </r>
  <r>
    <x v="3"/>
    <x v="2"/>
    <x v="0"/>
    <x v="4"/>
    <x v="4"/>
    <x v="5"/>
    <x v="1"/>
    <x v="0"/>
    <x v="1"/>
    <x v="1775"/>
    <x v="1"/>
    <x v="2"/>
    <x v="1908"/>
  </r>
  <r>
    <x v="1"/>
    <x v="0"/>
    <x v="0"/>
    <x v="66"/>
    <x v="12"/>
    <x v="83"/>
    <x v="2"/>
    <x v="0"/>
    <x v="1"/>
    <x v="1917"/>
    <x v="1"/>
    <x v="0"/>
    <x v="6449"/>
  </r>
  <r>
    <x v="1"/>
    <x v="0"/>
    <x v="0"/>
    <x v="66"/>
    <x v="12"/>
    <x v="83"/>
    <x v="2"/>
    <x v="1"/>
    <x v="9"/>
    <x v="5540"/>
    <x v="2"/>
    <x v="9"/>
    <x v="6874"/>
  </r>
  <r>
    <x v="1"/>
    <x v="1"/>
    <x v="0"/>
    <x v="26"/>
    <x v="18"/>
    <x v="31"/>
    <x v="0"/>
    <x v="1"/>
    <x v="8"/>
    <x v="3177"/>
    <x v="1"/>
    <x v="6"/>
    <x v="3604"/>
  </r>
  <r>
    <x v="1"/>
    <x v="1"/>
    <x v="0"/>
    <x v="26"/>
    <x v="18"/>
    <x v="31"/>
    <x v="0"/>
    <x v="1"/>
    <x v="12"/>
    <x v="5541"/>
    <x v="3"/>
    <x v="2"/>
    <x v="6875"/>
  </r>
  <r>
    <x v="2"/>
    <x v="2"/>
    <x v="0"/>
    <x v="226"/>
    <x v="33"/>
    <x v="282"/>
    <x v="1"/>
    <x v="0"/>
    <x v="5"/>
    <x v="58"/>
    <x v="0"/>
    <x v="0"/>
    <x v="6876"/>
  </r>
  <r>
    <x v="3"/>
    <x v="0"/>
    <x v="0"/>
    <x v="210"/>
    <x v="15"/>
    <x v="264"/>
    <x v="3"/>
    <x v="0"/>
    <x v="1"/>
    <x v="5542"/>
    <x v="7"/>
    <x v="9"/>
    <x v="6877"/>
  </r>
  <r>
    <x v="3"/>
    <x v="0"/>
    <x v="0"/>
    <x v="210"/>
    <x v="15"/>
    <x v="264"/>
    <x v="3"/>
    <x v="1"/>
    <x v="10"/>
    <x v="130"/>
    <x v="1"/>
    <x v="0"/>
    <x v="132"/>
  </r>
  <r>
    <x v="1"/>
    <x v="0"/>
    <x v="0"/>
    <x v="20"/>
    <x v="15"/>
    <x v="45"/>
    <x v="3"/>
    <x v="1"/>
    <x v="8"/>
    <x v="5543"/>
    <x v="3"/>
    <x v="2"/>
    <x v="1031"/>
  </r>
  <r>
    <x v="1"/>
    <x v="0"/>
    <x v="0"/>
    <x v="20"/>
    <x v="15"/>
    <x v="45"/>
    <x v="3"/>
    <x v="1"/>
    <x v="8"/>
    <x v="5544"/>
    <x v="5"/>
    <x v="2"/>
    <x v="6878"/>
  </r>
  <r>
    <x v="1"/>
    <x v="1"/>
    <x v="0"/>
    <x v="20"/>
    <x v="15"/>
    <x v="23"/>
    <x v="3"/>
    <x v="0"/>
    <x v="5"/>
    <x v="4613"/>
    <x v="1"/>
    <x v="0"/>
    <x v="5577"/>
  </r>
  <r>
    <x v="1"/>
    <x v="1"/>
    <x v="0"/>
    <x v="20"/>
    <x v="15"/>
    <x v="23"/>
    <x v="3"/>
    <x v="2"/>
    <x v="7"/>
    <x v="2050"/>
    <x v="4"/>
    <x v="0"/>
    <x v="2217"/>
  </r>
  <r>
    <x v="1"/>
    <x v="0"/>
    <x v="0"/>
    <x v="0"/>
    <x v="0"/>
    <x v="0"/>
    <x v="0"/>
    <x v="1"/>
    <x v="8"/>
    <x v="2758"/>
    <x v="1"/>
    <x v="0"/>
    <x v="3084"/>
  </r>
  <r>
    <x v="3"/>
    <x v="1"/>
    <x v="0"/>
    <x v="305"/>
    <x v="27"/>
    <x v="382"/>
    <x v="1"/>
    <x v="1"/>
    <x v="6"/>
    <x v="5545"/>
    <x v="3"/>
    <x v="0"/>
    <x v="6879"/>
  </r>
  <r>
    <x v="0"/>
    <x v="1"/>
    <x v="0"/>
    <x v="478"/>
    <x v="2"/>
    <x v="571"/>
    <x v="0"/>
    <x v="1"/>
    <x v="4"/>
    <x v="5546"/>
    <x v="5"/>
    <x v="2"/>
    <x v="2618"/>
  </r>
  <r>
    <x v="0"/>
    <x v="1"/>
    <x v="0"/>
    <x v="478"/>
    <x v="2"/>
    <x v="571"/>
    <x v="0"/>
    <x v="2"/>
    <x v="11"/>
    <x v="5547"/>
    <x v="0"/>
    <x v="2"/>
    <x v="6880"/>
  </r>
  <r>
    <x v="1"/>
    <x v="0"/>
    <x v="0"/>
    <x v="10"/>
    <x v="9"/>
    <x v="11"/>
    <x v="3"/>
    <x v="1"/>
    <x v="2"/>
    <x v="795"/>
    <x v="4"/>
    <x v="2"/>
    <x v="824"/>
  </r>
  <r>
    <x v="1"/>
    <x v="0"/>
    <x v="0"/>
    <x v="10"/>
    <x v="9"/>
    <x v="11"/>
    <x v="3"/>
    <x v="1"/>
    <x v="8"/>
    <x v="5548"/>
    <x v="3"/>
    <x v="6"/>
    <x v="6881"/>
  </r>
  <r>
    <x v="1"/>
    <x v="0"/>
    <x v="0"/>
    <x v="10"/>
    <x v="9"/>
    <x v="11"/>
    <x v="3"/>
    <x v="0"/>
    <x v="1"/>
    <x v="5549"/>
    <x v="0"/>
    <x v="4"/>
    <x v="6882"/>
  </r>
  <r>
    <x v="1"/>
    <x v="2"/>
    <x v="0"/>
    <x v="4"/>
    <x v="4"/>
    <x v="59"/>
    <x v="1"/>
    <x v="0"/>
    <x v="0"/>
    <x v="3413"/>
    <x v="0"/>
    <x v="0"/>
    <x v="6883"/>
  </r>
  <r>
    <x v="1"/>
    <x v="0"/>
    <x v="0"/>
    <x v="102"/>
    <x v="17"/>
    <x v="195"/>
    <x v="0"/>
    <x v="1"/>
    <x v="9"/>
    <x v="4490"/>
    <x v="2"/>
    <x v="0"/>
    <x v="6884"/>
  </r>
  <r>
    <x v="1"/>
    <x v="0"/>
    <x v="0"/>
    <x v="487"/>
    <x v="2"/>
    <x v="581"/>
    <x v="0"/>
    <x v="1"/>
    <x v="10"/>
    <x v="5550"/>
    <x v="4"/>
    <x v="2"/>
    <x v="6885"/>
  </r>
  <r>
    <x v="0"/>
    <x v="0"/>
    <x v="0"/>
    <x v="299"/>
    <x v="22"/>
    <x v="375"/>
    <x v="1"/>
    <x v="1"/>
    <x v="2"/>
    <x v="3190"/>
    <x v="0"/>
    <x v="2"/>
    <x v="3620"/>
  </r>
  <r>
    <x v="1"/>
    <x v="1"/>
    <x v="0"/>
    <x v="47"/>
    <x v="6"/>
    <x v="56"/>
    <x v="2"/>
    <x v="0"/>
    <x v="1"/>
    <x v="600"/>
    <x v="1"/>
    <x v="0"/>
    <x v="613"/>
  </r>
  <r>
    <x v="2"/>
    <x v="0"/>
    <x v="0"/>
    <x v="53"/>
    <x v="3"/>
    <x v="233"/>
    <x v="0"/>
    <x v="0"/>
    <x v="5"/>
    <x v="268"/>
    <x v="7"/>
    <x v="2"/>
    <x v="6886"/>
  </r>
  <r>
    <x v="1"/>
    <x v="2"/>
    <x v="0"/>
    <x v="61"/>
    <x v="5"/>
    <x v="176"/>
    <x v="2"/>
    <x v="1"/>
    <x v="8"/>
    <x v="4734"/>
    <x v="1"/>
    <x v="3"/>
    <x v="6887"/>
  </r>
  <r>
    <x v="1"/>
    <x v="2"/>
    <x v="0"/>
    <x v="61"/>
    <x v="5"/>
    <x v="176"/>
    <x v="2"/>
    <x v="0"/>
    <x v="3"/>
    <x v="5551"/>
    <x v="1"/>
    <x v="4"/>
    <x v="6888"/>
  </r>
  <r>
    <x v="2"/>
    <x v="0"/>
    <x v="0"/>
    <x v="10"/>
    <x v="9"/>
    <x v="63"/>
    <x v="3"/>
    <x v="0"/>
    <x v="1"/>
    <x v="5552"/>
    <x v="5"/>
    <x v="4"/>
    <x v="6889"/>
  </r>
  <r>
    <x v="0"/>
    <x v="2"/>
    <x v="0"/>
    <x v="8"/>
    <x v="1"/>
    <x v="9"/>
    <x v="1"/>
    <x v="1"/>
    <x v="10"/>
    <x v="5553"/>
    <x v="7"/>
    <x v="0"/>
    <x v="6890"/>
  </r>
  <r>
    <x v="2"/>
    <x v="0"/>
    <x v="0"/>
    <x v="18"/>
    <x v="13"/>
    <x v="21"/>
    <x v="3"/>
    <x v="1"/>
    <x v="6"/>
    <x v="294"/>
    <x v="1"/>
    <x v="0"/>
    <x v="301"/>
  </r>
  <r>
    <x v="2"/>
    <x v="0"/>
    <x v="0"/>
    <x v="18"/>
    <x v="13"/>
    <x v="21"/>
    <x v="3"/>
    <x v="1"/>
    <x v="8"/>
    <x v="1323"/>
    <x v="1"/>
    <x v="0"/>
    <x v="29"/>
  </r>
  <r>
    <x v="3"/>
    <x v="1"/>
    <x v="0"/>
    <x v="435"/>
    <x v="5"/>
    <x v="525"/>
    <x v="2"/>
    <x v="1"/>
    <x v="8"/>
    <x v="5554"/>
    <x v="7"/>
    <x v="3"/>
    <x v="6891"/>
  </r>
  <r>
    <x v="0"/>
    <x v="0"/>
    <x v="0"/>
    <x v="521"/>
    <x v="39"/>
    <x v="618"/>
    <x v="3"/>
    <x v="1"/>
    <x v="8"/>
    <x v="1844"/>
    <x v="5"/>
    <x v="0"/>
    <x v="6892"/>
  </r>
  <r>
    <x v="1"/>
    <x v="1"/>
    <x v="0"/>
    <x v="138"/>
    <x v="24"/>
    <x v="177"/>
    <x v="3"/>
    <x v="1"/>
    <x v="10"/>
    <x v="847"/>
    <x v="1"/>
    <x v="2"/>
    <x v="882"/>
  </r>
  <r>
    <x v="1"/>
    <x v="1"/>
    <x v="0"/>
    <x v="138"/>
    <x v="24"/>
    <x v="177"/>
    <x v="3"/>
    <x v="0"/>
    <x v="0"/>
    <x v="4518"/>
    <x v="4"/>
    <x v="5"/>
    <x v="6893"/>
  </r>
  <r>
    <x v="0"/>
    <x v="1"/>
    <x v="0"/>
    <x v="392"/>
    <x v="5"/>
    <x v="477"/>
    <x v="2"/>
    <x v="2"/>
    <x v="11"/>
    <x v="2890"/>
    <x v="0"/>
    <x v="2"/>
    <x v="3242"/>
  </r>
  <r>
    <x v="0"/>
    <x v="1"/>
    <x v="0"/>
    <x v="392"/>
    <x v="5"/>
    <x v="477"/>
    <x v="2"/>
    <x v="2"/>
    <x v="7"/>
    <x v="4329"/>
    <x v="4"/>
    <x v="2"/>
    <x v="5163"/>
  </r>
  <r>
    <x v="0"/>
    <x v="1"/>
    <x v="0"/>
    <x v="392"/>
    <x v="5"/>
    <x v="477"/>
    <x v="2"/>
    <x v="1"/>
    <x v="6"/>
    <x v="1339"/>
    <x v="1"/>
    <x v="2"/>
    <x v="6894"/>
  </r>
  <r>
    <x v="0"/>
    <x v="1"/>
    <x v="0"/>
    <x v="392"/>
    <x v="5"/>
    <x v="477"/>
    <x v="2"/>
    <x v="1"/>
    <x v="8"/>
    <x v="3093"/>
    <x v="0"/>
    <x v="3"/>
    <x v="3497"/>
  </r>
  <r>
    <x v="0"/>
    <x v="1"/>
    <x v="0"/>
    <x v="392"/>
    <x v="5"/>
    <x v="477"/>
    <x v="2"/>
    <x v="0"/>
    <x v="1"/>
    <x v="4193"/>
    <x v="7"/>
    <x v="4"/>
    <x v="6895"/>
  </r>
  <r>
    <x v="0"/>
    <x v="1"/>
    <x v="0"/>
    <x v="392"/>
    <x v="5"/>
    <x v="477"/>
    <x v="2"/>
    <x v="2"/>
    <x v="7"/>
    <x v="5555"/>
    <x v="0"/>
    <x v="2"/>
    <x v="6896"/>
  </r>
  <r>
    <x v="0"/>
    <x v="1"/>
    <x v="0"/>
    <x v="392"/>
    <x v="5"/>
    <x v="477"/>
    <x v="2"/>
    <x v="1"/>
    <x v="6"/>
    <x v="956"/>
    <x v="1"/>
    <x v="2"/>
    <x v="3385"/>
  </r>
  <r>
    <x v="0"/>
    <x v="1"/>
    <x v="0"/>
    <x v="392"/>
    <x v="5"/>
    <x v="477"/>
    <x v="2"/>
    <x v="1"/>
    <x v="10"/>
    <x v="12"/>
    <x v="1"/>
    <x v="2"/>
    <x v="12"/>
  </r>
  <r>
    <x v="0"/>
    <x v="1"/>
    <x v="0"/>
    <x v="392"/>
    <x v="5"/>
    <x v="477"/>
    <x v="2"/>
    <x v="1"/>
    <x v="8"/>
    <x v="3466"/>
    <x v="7"/>
    <x v="3"/>
    <x v="6897"/>
  </r>
  <r>
    <x v="1"/>
    <x v="2"/>
    <x v="0"/>
    <x v="364"/>
    <x v="27"/>
    <x v="446"/>
    <x v="1"/>
    <x v="1"/>
    <x v="6"/>
    <x v="3566"/>
    <x v="2"/>
    <x v="0"/>
    <x v="6898"/>
  </r>
  <r>
    <x v="1"/>
    <x v="0"/>
    <x v="0"/>
    <x v="8"/>
    <x v="1"/>
    <x v="94"/>
    <x v="1"/>
    <x v="1"/>
    <x v="6"/>
    <x v="2578"/>
    <x v="0"/>
    <x v="0"/>
    <x v="2860"/>
  </r>
  <r>
    <x v="1"/>
    <x v="0"/>
    <x v="0"/>
    <x v="8"/>
    <x v="1"/>
    <x v="94"/>
    <x v="1"/>
    <x v="1"/>
    <x v="6"/>
    <x v="3544"/>
    <x v="0"/>
    <x v="0"/>
    <x v="4087"/>
  </r>
  <r>
    <x v="1"/>
    <x v="0"/>
    <x v="0"/>
    <x v="8"/>
    <x v="1"/>
    <x v="94"/>
    <x v="1"/>
    <x v="2"/>
    <x v="11"/>
    <x v="295"/>
    <x v="4"/>
    <x v="0"/>
    <x v="6899"/>
  </r>
  <r>
    <x v="1"/>
    <x v="0"/>
    <x v="0"/>
    <x v="8"/>
    <x v="1"/>
    <x v="94"/>
    <x v="1"/>
    <x v="1"/>
    <x v="6"/>
    <x v="2326"/>
    <x v="5"/>
    <x v="0"/>
    <x v="6900"/>
  </r>
  <r>
    <x v="1"/>
    <x v="1"/>
    <x v="0"/>
    <x v="20"/>
    <x v="15"/>
    <x v="23"/>
    <x v="3"/>
    <x v="1"/>
    <x v="8"/>
    <x v="4603"/>
    <x v="8"/>
    <x v="2"/>
    <x v="1339"/>
  </r>
  <r>
    <x v="1"/>
    <x v="0"/>
    <x v="0"/>
    <x v="61"/>
    <x v="5"/>
    <x v="77"/>
    <x v="2"/>
    <x v="1"/>
    <x v="2"/>
    <x v="1253"/>
    <x v="0"/>
    <x v="2"/>
    <x v="5079"/>
  </r>
  <r>
    <x v="1"/>
    <x v="0"/>
    <x v="0"/>
    <x v="61"/>
    <x v="5"/>
    <x v="77"/>
    <x v="2"/>
    <x v="1"/>
    <x v="6"/>
    <x v="5556"/>
    <x v="4"/>
    <x v="2"/>
    <x v="6901"/>
  </r>
  <r>
    <x v="3"/>
    <x v="1"/>
    <x v="0"/>
    <x v="66"/>
    <x v="12"/>
    <x v="151"/>
    <x v="2"/>
    <x v="1"/>
    <x v="4"/>
    <x v="5557"/>
    <x v="3"/>
    <x v="0"/>
    <x v="6902"/>
  </r>
  <r>
    <x v="3"/>
    <x v="1"/>
    <x v="0"/>
    <x v="66"/>
    <x v="12"/>
    <x v="151"/>
    <x v="2"/>
    <x v="1"/>
    <x v="9"/>
    <x v="5558"/>
    <x v="0"/>
    <x v="9"/>
    <x v="6903"/>
  </r>
  <r>
    <x v="1"/>
    <x v="0"/>
    <x v="0"/>
    <x v="10"/>
    <x v="9"/>
    <x v="11"/>
    <x v="3"/>
    <x v="2"/>
    <x v="7"/>
    <x v="957"/>
    <x v="1"/>
    <x v="10"/>
    <x v="996"/>
  </r>
  <r>
    <x v="1"/>
    <x v="0"/>
    <x v="0"/>
    <x v="10"/>
    <x v="9"/>
    <x v="11"/>
    <x v="3"/>
    <x v="1"/>
    <x v="14"/>
    <x v="5559"/>
    <x v="4"/>
    <x v="2"/>
    <x v="6904"/>
  </r>
  <r>
    <x v="1"/>
    <x v="0"/>
    <x v="0"/>
    <x v="238"/>
    <x v="5"/>
    <x v="295"/>
    <x v="2"/>
    <x v="2"/>
    <x v="11"/>
    <x v="5560"/>
    <x v="7"/>
    <x v="2"/>
    <x v="6905"/>
  </r>
  <r>
    <x v="1"/>
    <x v="1"/>
    <x v="0"/>
    <x v="20"/>
    <x v="15"/>
    <x v="29"/>
    <x v="3"/>
    <x v="1"/>
    <x v="10"/>
    <x v="518"/>
    <x v="0"/>
    <x v="0"/>
    <x v="534"/>
  </r>
  <r>
    <x v="1"/>
    <x v="1"/>
    <x v="0"/>
    <x v="20"/>
    <x v="15"/>
    <x v="29"/>
    <x v="3"/>
    <x v="0"/>
    <x v="1"/>
    <x v="5561"/>
    <x v="0"/>
    <x v="9"/>
    <x v="6906"/>
  </r>
  <r>
    <x v="1"/>
    <x v="1"/>
    <x v="0"/>
    <x v="20"/>
    <x v="15"/>
    <x v="29"/>
    <x v="3"/>
    <x v="0"/>
    <x v="5"/>
    <x v="5562"/>
    <x v="4"/>
    <x v="0"/>
    <x v="6907"/>
  </r>
  <r>
    <x v="1"/>
    <x v="0"/>
    <x v="0"/>
    <x v="12"/>
    <x v="5"/>
    <x v="16"/>
    <x v="2"/>
    <x v="0"/>
    <x v="5"/>
    <x v="5563"/>
    <x v="1"/>
    <x v="7"/>
    <x v="6908"/>
  </r>
  <r>
    <x v="1"/>
    <x v="0"/>
    <x v="0"/>
    <x v="12"/>
    <x v="5"/>
    <x v="16"/>
    <x v="2"/>
    <x v="0"/>
    <x v="5"/>
    <x v="516"/>
    <x v="4"/>
    <x v="7"/>
    <x v="532"/>
  </r>
  <r>
    <x v="1"/>
    <x v="0"/>
    <x v="0"/>
    <x v="1"/>
    <x v="1"/>
    <x v="1"/>
    <x v="1"/>
    <x v="1"/>
    <x v="10"/>
    <x v="5564"/>
    <x v="8"/>
    <x v="0"/>
    <x v="6909"/>
  </r>
  <r>
    <x v="1"/>
    <x v="0"/>
    <x v="0"/>
    <x v="1"/>
    <x v="1"/>
    <x v="1"/>
    <x v="1"/>
    <x v="0"/>
    <x v="1"/>
    <x v="5565"/>
    <x v="0"/>
    <x v="2"/>
    <x v="6910"/>
  </r>
  <r>
    <x v="1"/>
    <x v="0"/>
    <x v="0"/>
    <x v="1"/>
    <x v="1"/>
    <x v="1"/>
    <x v="1"/>
    <x v="1"/>
    <x v="8"/>
    <x v="5566"/>
    <x v="1"/>
    <x v="2"/>
    <x v="6911"/>
  </r>
  <r>
    <x v="2"/>
    <x v="0"/>
    <x v="0"/>
    <x v="156"/>
    <x v="4"/>
    <x v="199"/>
    <x v="1"/>
    <x v="0"/>
    <x v="5"/>
    <x v="4016"/>
    <x v="4"/>
    <x v="0"/>
    <x v="6912"/>
  </r>
  <r>
    <x v="2"/>
    <x v="0"/>
    <x v="0"/>
    <x v="156"/>
    <x v="4"/>
    <x v="199"/>
    <x v="1"/>
    <x v="2"/>
    <x v="7"/>
    <x v="5567"/>
    <x v="0"/>
    <x v="2"/>
    <x v="6913"/>
  </r>
  <r>
    <x v="2"/>
    <x v="0"/>
    <x v="0"/>
    <x v="156"/>
    <x v="4"/>
    <x v="199"/>
    <x v="1"/>
    <x v="1"/>
    <x v="6"/>
    <x v="2232"/>
    <x v="7"/>
    <x v="0"/>
    <x v="6914"/>
  </r>
  <r>
    <x v="2"/>
    <x v="0"/>
    <x v="0"/>
    <x v="8"/>
    <x v="1"/>
    <x v="94"/>
    <x v="1"/>
    <x v="1"/>
    <x v="9"/>
    <x v="5568"/>
    <x v="4"/>
    <x v="0"/>
    <x v="6915"/>
  </r>
  <r>
    <x v="1"/>
    <x v="0"/>
    <x v="0"/>
    <x v="20"/>
    <x v="15"/>
    <x v="45"/>
    <x v="3"/>
    <x v="1"/>
    <x v="12"/>
    <x v="2505"/>
    <x v="0"/>
    <x v="0"/>
    <x v="2763"/>
  </r>
  <r>
    <x v="1"/>
    <x v="1"/>
    <x v="0"/>
    <x v="24"/>
    <x v="21"/>
    <x v="329"/>
    <x v="1"/>
    <x v="2"/>
    <x v="7"/>
    <x v="3848"/>
    <x v="1"/>
    <x v="2"/>
    <x v="4842"/>
  </r>
  <r>
    <x v="0"/>
    <x v="0"/>
    <x v="0"/>
    <x v="430"/>
    <x v="0"/>
    <x v="520"/>
    <x v="0"/>
    <x v="1"/>
    <x v="9"/>
    <x v="5569"/>
    <x v="4"/>
    <x v="0"/>
    <x v="6916"/>
  </r>
  <r>
    <x v="0"/>
    <x v="0"/>
    <x v="0"/>
    <x v="430"/>
    <x v="0"/>
    <x v="520"/>
    <x v="0"/>
    <x v="1"/>
    <x v="13"/>
    <x v="1168"/>
    <x v="4"/>
    <x v="0"/>
    <x v="6917"/>
  </r>
  <r>
    <x v="2"/>
    <x v="0"/>
    <x v="0"/>
    <x v="197"/>
    <x v="2"/>
    <x v="248"/>
    <x v="0"/>
    <x v="0"/>
    <x v="0"/>
    <x v="2317"/>
    <x v="1"/>
    <x v="2"/>
    <x v="3272"/>
  </r>
  <r>
    <x v="2"/>
    <x v="0"/>
    <x v="0"/>
    <x v="197"/>
    <x v="2"/>
    <x v="248"/>
    <x v="0"/>
    <x v="1"/>
    <x v="2"/>
    <x v="871"/>
    <x v="0"/>
    <x v="2"/>
    <x v="6918"/>
  </r>
  <r>
    <x v="1"/>
    <x v="1"/>
    <x v="0"/>
    <x v="8"/>
    <x v="1"/>
    <x v="94"/>
    <x v="1"/>
    <x v="1"/>
    <x v="13"/>
    <x v="1488"/>
    <x v="2"/>
    <x v="0"/>
    <x v="6376"/>
  </r>
  <r>
    <x v="0"/>
    <x v="1"/>
    <x v="0"/>
    <x v="8"/>
    <x v="1"/>
    <x v="94"/>
    <x v="1"/>
    <x v="1"/>
    <x v="8"/>
    <x v="5447"/>
    <x v="7"/>
    <x v="2"/>
    <x v="6919"/>
  </r>
  <r>
    <x v="0"/>
    <x v="1"/>
    <x v="0"/>
    <x v="8"/>
    <x v="1"/>
    <x v="94"/>
    <x v="1"/>
    <x v="1"/>
    <x v="8"/>
    <x v="5570"/>
    <x v="5"/>
    <x v="2"/>
    <x v="5140"/>
  </r>
  <r>
    <x v="0"/>
    <x v="1"/>
    <x v="0"/>
    <x v="8"/>
    <x v="1"/>
    <x v="94"/>
    <x v="1"/>
    <x v="1"/>
    <x v="10"/>
    <x v="64"/>
    <x v="1"/>
    <x v="0"/>
    <x v="64"/>
  </r>
  <r>
    <x v="0"/>
    <x v="1"/>
    <x v="0"/>
    <x v="8"/>
    <x v="1"/>
    <x v="94"/>
    <x v="1"/>
    <x v="1"/>
    <x v="2"/>
    <x v="2022"/>
    <x v="2"/>
    <x v="0"/>
    <x v="2183"/>
  </r>
  <r>
    <x v="0"/>
    <x v="1"/>
    <x v="0"/>
    <x v="8"/>
    <x v="1"/>
    <x v="94"/>
    <x v="1"/>
    <x v="2"/>
    <x v="7"/>
    <x v="5571"/>
    <x v="1"/>
    <x v="2"/>
    <x v="6920"/>
  </r>
  <r>
    <x v="1"/>
    <x v="2"/>
    <x v="0"/>
    <x v="169"/>
    <x v="1"/>
    <x v="215"/>
    <x v="1"/>
    <x v="1"/>
    <x v="8"/>
    <x v="771"/>
    <x v="3"/>
    <x v="2"/>
    <x v="6921"/>
  </r>
  <r>
    <x v="2"/>
    <x v="2"/>
    <x v="0"/>
    <x v="21"/>
    <x v="24"/>
    <x v="411"/>
    <x v="3"/>
    <x v="0"/>
    <x v="3"/>
    <x v="3861"/>
    <x v="2"/>
    <x v="10"/>
    <x v="6922"/>
  </r>
  <r>
    <x v="2"/>
    <x v="2"/>
    <x v="0"/>
    <x v="21"/>
    <x v="24"/>
    <x v="411"/>
    <x v="3"/>
    <x v="1"/>
    <x v="8"/>
    <x v="3416"/>
    <x v="2"/>
    <x v="6"/>
    <x v="3916"/>
  </r>
  <r>
    <x v="2"/>
    <x v="2"/>
    <x v="0"/>
    <x v="21"/>
    <x v="24"/>
    <x v="411"/>
    <x v="3"/>
    <x v="2"/>
    <x v="7"/>
    <x v="5572"/>
    <x v="7"/>
    <x v="10"/>
    <x v="6923"/>
  </r>
  <r>
    <x v="2"/>
    <x v="2"/>
    <x v="0"/>
    <x v="21"/>
    <x v="24"/>
    <x v="411"/>
    <x v="3"/>
    <x v="0"/>
    <x v="5"/>
    <x v="611"/>
    <x v="0"/>
    <x v="2"/>
    <x v="6924"/>
  </r>
  <r>
    <x v="2"/>
    <x v="2"/>
    <x v="0"/>
    <x v="21"/>
    <x v="24"/>
    <x v="411"/>
    <x v="3"/>
    <x v="0"/>
    <x v="1"/>
    <x v="4287"/>
    <x v="2"/>
    <x v="4"/>
    <x v="5103"/>
  </r>
  <r>
    <x v="1"/>
    <x v="0"/>
    <x v="0"/>
    <x v="429"/>
    <x v="1"/>
    <x v="519"/>
    <x v="1"/>
    <x v="0"/>
    <x v="5"/>
    <x v="5573"/>
    <x v="8"/>
    <x v="0"/>
    <x v="6925"/>
  </r>
  <r>
    <x v="1"/>
    <x v="0"/>
    <x v="0"/>
    <x v="429"/>
    <x v="1"/>
    <x v="519"/>
    <x v="1"/>
    <x v="0"/>
    <x v="5"/>
    <x v="108"/>
    <x v="0"/>
    <x v="0"/>
    <x v="109"/>
  </r>
  <r>
    <x v="1"/>
    <x v="1"/>
    <x v="0"/>
    <x v="4"/>
    <x v="4"/>
    <x v="60"/>
    <x v="1"/>
    <x v="1"/>
    <x v="8"/>
    <x v="1145"/>
    <x v="4"/>
    <x v="2"/>
    <x v="1191"/>
  </r>
  <r>
    <x v="1"/>
    <x v="1"/>
    <x v="0"/>
    <x v="4"/>
    <x v="4"/>
    <x v="60"/>
    <x v="1"/>
    <x v="0"/>
    <x v="1"/>
    <x v="4086"/>
    <x v="1"/>
    <x v="2"/>
    <x v="4817"/>
  </r>
  <r>
    <x v="2"/>
    <x v="0"/>
    <x v="0"/>
    <x v="22"/>
    <x v="10"/>
    <x v="36"/>
    <x v="2"/>
    <x v="0"/>
    <x v="1"/>
    <x v="3230"/>
    <x v="0"/>
    <x v="4"/>
    <x v="3674"/>
  </r>
  <r>
    <x v="2"/>
    <x v="0"/>
    <x v="0"/>
    <x v="22"/>
    <x v="10"/>
    <x v="36"/>
    <x v="2"/>
    <x v="1"/>
    <x v="10"/>
    <x v="5574"/>
    <x v="1"/>
    <x v="2"/>
    <x v="6623"/>
  </r>
  <r>
    <x v="1"/>
    <x v="2"/>
    <x v="0"/>
    <x v="25"/>
    <x v="12"/>
    <x v="30"/>
    <x v="2"/>
    <x v="1"/>
    <x v="10"/>
    <x v="537"/>
    <x v="1"/>
    <x v="0"/>
    <x v="551"/>
  </r>
  <r>
    <x v="1"/>
    <x v="2"/>
    <x v="0"/>
    <x v="25"/>
    <x v="12"/>
    <x v="30"/>
    <x v="2"/>
    <x v="1"/>
    <x v="6"/>
    <x v="1026"/>
    <x v="0"/>
    <x v="0"/>
    <x v="4038"/>
  </r>
  <r>
    <x v="1"/>
    <x v="2"/>
    <x v="0"/>
    <x v="25"/>
    <x v="12"/>
    <x v="30"/>
    <x v="2"/>
    <x v="1"/>
    <x v="10"/>
    <x v="1878"/>
    <x v="0"/>
    <x v="0"/>
    <x v="2022"/>
  </r>
  <r>
    <x v="0"/>
    <x v="1"/>
    <x v="0"/>
    <x v="20"/>
    <x v="15"/>
    <x v="23"/>
    <x v="3"/>
    <x v="1"/>
    <x v="8"/>
    <x v="136"/>
    <x v="2"/>
    <x v="2"/>
    <x v="6926"/>
  </r>
  <r>
    <x v="0"/>
    <x v="1"/>
    <x v="0"/>
    <x v="20"/>
    <x v="15"/>
    <x v="23"/>
    <x v="3"/>
    <x v="0"/>
    <x v="3"/>
    <x v="5575"/>
    <x v="1"/>
    <x v="10"/>
    <x v="6927"/>
  </r>
  <r>
    <x v="0"/>
    <x v="1"/>
    <x v="0"/>
    <x v="20"/>
    <x v="15"/>
    <x v="23"/>
    <x v="3"/>
    <x v="0"/>
    <x v="5"/>
    <x v="44"/>
    <x v="7"/>
    <x v="0"/>
    <x v="6928"/>
  </r>
  <r>
    <x v="0"/>
    <x v="1"/>
    <x v="0"/>
    <x v="20"/>
    <x v="15"/>
    <x v="23"/>
    <x v="3"/>
    <x v="1"/>
    <x v="4"/>
    <x v="5576"/>
    <x v="3"/>
    <x v="0"/>
    <x v="232"/>
  </r>
  <r>
    <x v="1"/>
    <x v="2"/>
    <x v="0"/>
    <x v="4"/>
    <x v="4"/>
    <x v="59"/>
    <x v="1"/>
    <x v="1"/>
    <x v="8"/>
    <x v="5577"/>
    <x v="5"/>
    <x v="2"/>
    <x v="6929"/>
  </r>
  <r>
    <x v="1"/>
    <x v="2"/>
    <x v="0"/>
    <x v="4"/>
    <x v="4"/>
    <x v="59"/>
    <x v="1"/>
    <x v="1"/>
    <x v="13"/>
    <x v="5578"/>
    <x v="3"/>
    <x v="0"/>
    <x v="6930"/>
  </r>
  <r>
    <x v="1"/>
    <x v="2"/>
    <x v="0"/>
    <x v="4"/>
    <x v="4"/>
    <x v="59"/>
    <x v="1"/>
    <x v="0"/>
    <x v="5"/>
    <x v="2997"/>
    <x v="1"/>
    <x v="0"/>
    <x v="1207"/>
  </r>
  <r>
    <x v="1"/>
    <x v="2"/>
    <x v="0"/>
    <x v="4"/>
    <x v="4"/>
    <x v="59"/>
    <x v="1"/>
    <x v="1"/>
    <x v="4"/>
    <x v="699"/>
    <x v="4"/>
    <x v="0"/>
    <x v="716"/>
  </r>
  <r>
    <x v="2"/>
    <x v="0"/>
    <x v="0"/>
    <x v="490"/>
    <x v="25"/>
    <x v="584"/>
    <x v="2"/>
    <x v="1"/>
    <x v="10"/>
    <x v="1049"/>
    <x v="0"/>
    <x v="0"/>
    <x v="1290"/>
  </r>
  <r>
    <x v="1"/>
    <x v="0"/>
    <x v="0"/>
    <x v="85"/>
    <x v="15"/>
    <x v="254"/>
    <x v="3"/>
    <x v="1"/>
    <x v="8"/>
    <x v="5579"/>
    <x v="0"/>
    <x v="2"/>
    <x v="6931"/>
  </r>
  <r>
    <x v="1"/>
    <x v="0"/>
    <x v="0"/>
    <x v="85"/>
    <x v="15"/>
    <x v="254"/>
    <x v="3"/>
    <x v="1"/>
    <x v="4"/>
    <x v="5580"/>
    <x v="5"/>
    <x v="0"/>
    <x v="6932"/>
  </r>
  <r>
    <x v="2"/>
    <x v="1"/>
    <x v="0"/>
    <x v="80"/>
    <x v="30"/>
    <x v="100"/>
    <x v="3"/>
    <x v="1"/>
    <x v="10"/>
    <x v="2428"/>
    <x v="0"/>
    <x v="0"/>
    <x v="2672"/>
  </r>
  <r>
    <x v="0"/>
    <x v="1"/>
    <x v="0"/>
    <x v="183"/>
    <x v="39"/>
    <x v="234"/>
    <x v="3"/>
    <x v="0"/>
    <x v="1"/>
    <x v="5581"/>
    <x v="1"/>
    <x v="0"/>
    <x v="6933"/>
  </r>
  <r>
    <x v="2"/>
    <x v="1"/>
    <x v="0"/>
    <x v="38"/>
    <x v="24"/>
    <x v="47"/>
    <x v="3"/>
    <x v="0"/>
    <x v="5"/>
    <x v="1501"/>
    <x v="4"/>
    <x v="2"/>
    <x v="6934"/>
  </r>
  <r>
    <x v="2"/>
    <x v="1"/>
    <x v="0"/>
    <x v="38"/>
    <x v="24"/>
    <x v="47"/>
    <x v="3"/>
    <x v="0"/>
    <x v="1"/>
    <x v="2555"/>
    <x v="1"/>
    <x v="4"/>
    <x v="6935"/>
  </r>
  <r>
    <x v="2"/>
    <x v="1"/>
    <x v="0"/>
    <x v="38"/>
    <x v="24"/>
    <x v="47"/>
    <x v="3"/>
    <x v="1"/>
    <x v="13"/>
    <x v="1384"/>
    <x v="2"/>
    <x v="2"/>
    <x v="1453"/>
  </r>
  <r>
    <x v="1"/>
    <x v="0"/>
    <x v="0"/>
    <x v="45"/>
    <x v="1"/>
    <x v="54"/>
    <x v="1"/>
    <x v="2"/>
    <x v="7"/>
    <x v="1159"/>
    <x v="3"/>
    <x v="2"/>
    <x v="1205"/>
  </r>
  <r>
    <x v="1"/>
    <x v="1"/>
    <x v="0"/>
    <x v="4"/>
    <x v="4"/>
    <x v="59"/>
    <x v="1"/>
    <x v="1"/>
    <x v="14"/>
    <x v="5582"/>
    <x v="5"/>
    <x v="0"/>
    <x v="6936"/>
  </r>
  <r>
    <x v="0"/>
    <x v="0"/>
    <x v="0"/>
    <x v="1"/>
    <x v="1"/>
    <x v="62"/>
    <x v="1"/>
    <x v="2"/>
    <x v="11"/>
    <x v="1406"/>
    <x v="0"/>
    <x v="0"/>
    <x v="1482"/>
  </r>
  <r>
    <x v="1"/>
    <x v="0"/>
    <x v="0"/>
    <x v="522"/>
    <x v="30"/>
    <x v="619"/>
    <x v="3"/>
    <x v="2"/>
    <x v="11"/>
    <x v="5583"/>
    <x v="1"/>
    <x v="0"/>
    <x v="6937"/>
  </r>
  <r>
    <x v="1"/>
    <x v="1"/>
    <x v="0"/>
    <x v="342"/>
    <x v="6"/>
    <x v="423"/>
    <x v="2"/>
    <x v="1"/>
    <x v="4"/>
    <x v="5584"/>
    <x v="0"/>
    <x v="0"/>
    <x v="6938"/>
  </r>
  <r>
    <x v="1"/>
    <x v="0"/>
    <x v="0"/>
    <x v="22"/>
    <x v="10"/>
    <x v="26"/>
    <x v="2"/>
    <x v="1"/>
    <x v="12"/>
    <x v="5585"/>
    <x v="0"/>
    <x v="2"/>
    <x v="6939"/>
  </r>
  <r>
    <x v="0"/>
    <x v="0"/>
    <x v="0"/>
    <x v="67"/>
    <x v="2"/>
    <x v="85"/>
    <x v="0"/>
    <x v="1"/>
    <x v="10"/>
    <x v="2748"/>
    <x v="1"/>
    <x v="2"/>
    <x v="3072"/>
  </r>
  <r>
    <x v="0"/>
    <x v="0"/>
    <x v="0"/>
    <x v="67"/>
    <x v="2"/>
    <x v="85"/>
    <x v="0"/>
    <x v="0"/>
    <x v="1"/>
    <x v="1445"/>
    <x v="7"/>
    <x v="2"/>
    <x v="6940"/>
  </r>
  <r>
    <x v="0"/>
    <x v="0"/>
    <x v="0"/>
    <x v="67"/>
    <x v="2"/>
    <x v="85"/>
    <x v="0"/>
    <x v="1"/>
    <x v="4"/>
    <x v="5586"/>
    <x v="0"/>
    <x v="2"/>
    <x v="6941"/>
  </r>
  <r>
    <x v="0"/>
    <x v="0"/>
    <x v="0"/>
    <x v="67"/>
    <x v="2"/>
    <x v="85"/>
    <x v="0"/>
    <x v="1"/>
    <x v="6"/>
    <x v="2000"/>
    <x v="7"/>
    <x v="2"/>
    <x v="1989"/>
  </r>
  <r>
    <x v="0"/>
    <x v="0"/>
    <x v="0"/>
    <x v="67"/>
    <x v="2"/>
    <x v="85"/>
    <x v="0"/>
    <x v="1"/>
    <x v="4"/>
    <x v="202"/>
    <x v="2"/>
    <x v="2"/>
    <x v="6942"/>
  </r>
  <r>
    <x v="1"/>
    <x v="2"/>
    <x v="0"/>
    <x v="20"/>
    <x v="15"/>
    <x v="29"/>
    <x v="3"/>
    <x v="1"/>
    <x v="10"/>
    <x v="233"/>
    <x v="4"/>
    <x v="0"/>
    <x v="245"/>
  </r>
  <r>
    <x v="1"/>
    <x v="0"/>
    <x v="0"/>
    <x v="123"/>
    <x v="16"/>
    <x v="154"/>
    <x v="1"/>
    <x v="0"/>
    <x v="5"/>
    <x v="5587"/>
    <x v="8"/>
    <x v="2"/>
    <x v="6943"/>
  </r>
  <r>
    <x v="1"/>
    <x v="0"/>
    <x v="0"/>
    <x v="140"/>
    <x v="42"/>
    <x v="369"/>
    <x v="3"/>
    <x v="1"/>
    <x v="10"/>
    <x v="705"/>
    <x v="4"/>
    <x v="0"/>
    <x v="5288"/>
  </r>
  <r>
    <x v="1"/>
    <x v="0"/>
    <x v="0"/>
    <x v="140"/>
    <x v="42"/>
    <x v="369"/>
    <x v="3"/>
    <x v="1"/>
    <x v="10"/>
    <x v="5588"/>
    <x v="7"/>
    <x v="0"/>
    <x v="6944"/>
  </r>
  <r>
    <x v="1"/>
    <x v="0"/>
    <x v="0"/>
    <x v="140"/>
    <x v="42"/>
    <x v="369"/>
    <x v="3"/>
    <x v="1"/>
    <x v="9"/>
    <x v="3036"/>
    <x v="1"/>
    <x v="0"/>
    <x v="3425"/>
  </r>
  <r>
    <x v="1"/>
    <x v="0"/>
    <x v="0"/>
    <x v="140"/>
    <x v="42"/>
    <x v="369"/>
    <x v="3"/>
    <x v="1"/>
    <x v="12"/>
    <x v="5589"/>
    <x v="7"/>
    <x v="0"/>
    <x v="6945"/>
  </r>
  <r>
    <x v="1"/>
    <x v="2"/>
    <x v="0"/>
    <x v="12"/>
    <x v="5"/>
    <x v="32"/>
    <x v="2"/>
    <x v="1"/>
    <x v="4"/>
    <x v="1863"/>
    <x v="2"/>
    <x v="2"/>
    <x v="2005"/>
  </r>
  <r>
    <x v="2"/>
    <x v="1"/>
    <x v="0"/>
    <x v="34"/>
    <x v="10"/>
    <x v="173"/>
    <x v="2"/>
    <x v="2"/>
    <x v="7"/>
    <x v="462"/>
    <x v="7"/>
    <x v="2"/>
    <x v="6946"/>
  </r>
  <r>
    <x v="3"/>
    <x v="1"/>
    <x v="0"/>
    <x v="60"/>
    <x v="22"/>
    <x v="76"/>
    <x v="1"/>
    <x v="0"/>
    <x v="1"/>
    <x v="5590"/>
    <x v="8"/>
    <x v="2"/>
    <x v="6947"/>
  </r>
  <r>
    <x v="2"/>
    <x v="0"/>
    <x v="0"/>
    <x v="20"/>
    <x v="15"/>
    <x v="164"/>
    <x v="3"/>
    <x v="2"/>
    <x v="7"/>
    <x v="3125"/>
    <x v="2"/>
    <x v="0"/>
    <x v="6948"/>
  </r>
  <r>
    <x v="2"/>
    <x v="0"/>
    <x v="0"/>
    <x v="20"/>
    <x v="15"/>
    <x v="164"/>
    <x v="3"/>
    <x v="0"/>
    <x v="1"/>
    <x v="3223"/>
    <x v="0"/>
    <x v="9"/>
    <x v="3665"/>
  </r>
  <r>
    <x v="2"/>
    <x v="0"/>
    <x v="0"/>
    <x v="20"/>
    <x v="15"/>
    <x v="164"/>
    <x v="3"/>
    <x v="0"/>
    <x v="0"/>
    <x v="476"/>
    <x v="0"/>
    <x v="2"/>
    <x v="6949"/>
  </r>
  <r>
    <x v="2"/>
    <x v="0"/>
    <x v="0"/>
    <x v="20"/>
    <x v="15"/>
    <x v="164"/>
    <x v="3"/>
    <x v="1"/>
    <x v="2"/>
    <x v="50"/>
    <x v="5"/>
    <x v="0"/>
    <x v="50"/>
  </r>
  <r>
    <x v="2"/>
    <x v="0"/>
    <x v="0"/>
    <x v="20"/>
    <x v="15"/>
    <x v="164"/>
    <x v="3"/>
    <x v="1"/>
    <x v="9"/>
    <x v="4583"/>
    <x v="7"/>
    <x v="0"/>
    <x v="6950"/>
  </r>
  <r>
    <x v="2"/>
    <x v="0"/>
    <x v="0"/>
    <x v="20"/>
    <x v="15"/>
    <x v="164"/>
    <x v="3"/>
    <x v="2"/>
    <x v="7"/>
    <x v="5591"/>
    <x v="6"/>
    <x v="0"/>
    <x v="6951"/>
  </r>
  <r>
    <x v="1"/>
    <x v="0"/>
    <x v="0"/>
    <x v="523"/>
    <x v="10"/>
    <x v="620"/>
    <x v="2"/>
    <x v="1"/>
    <x v="6"/>
    <x v="492"/>
    <x v="5"/>
    <x v="2"/>
    <x v="6952"/>
  </r>
  <r>
    <x v="1"/>
    <x v="0"/>
    <x v="0"/>
    <x v="311"/>
    <x v="17"/>
    <x v="388"/>
    <x v="0"/>
    <x v="1"/>
    <x v="12"/>
    <x v="4791"/>
    <x v="4"/>
    <x v="0"/>
    <x v="6953"/>
  </r>
  <r>
    <x v="1"/>
    <x v="0"/>
    <x v="0"/>
    <x v="93"/>
    <x v="16"/>
    <x v="115"/>
    <x v="1"/>
    <x v="0"/>
    <x v="5"/>
    <x v="5592"/>
    <x v="0"/>
    <x v="2"/>
    <x v="6954"/>
  </r>
  <r>
    <x v="0"/>
    <x v="0"/>
    <x v="0"/>
    <x v="20"/>
    <x v="15"/>
    <x v="23"/>
    <x v="3"/>
    <x v="0"/>
    <x v="3"/>
    <x v="5593"/>
    <x v="0"/>
    <x v="10"/>
    <x v="6955"/>
  </r>
  <r>
    <x v="0"/>
    <x v="0"/>
    <x v="0"/>
    <x v="20"/>
    <x v="15"/>
    <x v="23"/>
    <x v="3"/>
    <x v="1"/>
    <x v="4"/>
    <x v="5594"/>
    <x v="5"/>
    <x v="0"/>
    <x v="6956"/>
  </r>
  <r>
    <x v="1"/>
    <x v="1"/>
    <x v="0"/>
    <x v="10"/>
    <x v="9"/>
    <x v="63"/>
    <x v="3"/>
    <x v="1"/>
    <x v="13"/>
    <x v="1054"/>
    <x v="2"/>
    <x v="2"/>
    <x v="6957"/>
  </r>
  <r>
    <x v="2"/>
    <x v="2"/>
    <x v="0"/>
    <x v="22"/>
    <x v="10"/>
    <x v="155"/>
    <x v="2"/>
    <x v="2"/>
    <x v="15"/>
    <x v="5595"/>
    <x v="0"/>
    <x v="4"/>
    <x v="6958"/>
  </r>
  <r>
    <x v="2"/>
    <x v="2"/>
    <x v="0"/>
    <x v="22"/>
    <x v="10"/>
    <x v="155"/>
    <x v="2"/>
    <x v="1"/>
    <x v="10"/>
    <x v="578"/>
    <x v="0"/>
    <x v="2"/>
    <x v="590"/>
  </r>
  <r>
    <x v="0"/>
    <x v="0"/>
    <x v="0"/>
    <x v="20"/>
    <x v="15"/>
    <x v="45"/>
    <x v="3"/>
    <x v="2"/>
    <x v="11"/>
    <x v="5596"/>
    <x v="6"/>
    <x v="0"/>
    <x v="6959"/>
  </r>
  <r>
    <x v="0"/>
    <x v="0"/>
    <x v="0"/>
    <x v="20"/>
    <x v="15"/>
    <x v="45"/>
    <x v="3"/>
    <x v="0"/>
    <x v="5"/>
    <x v="5597"/>
    <x v="7"/>
    <x v="0"/>
    <x v="6960"/>
  </r>
  <r>
    <x v="2"/>
    <x v="0"/>
    <x v="0"/>
    <x v="10"/>
    <x v="9"/>
    <x v="105"/>
    <x v="3"/>
    <x v="1"/>
    <x v="8"/>
    <x v="5598"/>
    <x v="7"/>
    <x v="6"/>
    <x v="6961"/>
  </r>
  <r>
    <x v="2"/>
    <x v="0"/>
    <x v="0"/>
    <x v="10"/>
    <x v="9"/>
    <x v="105"/>
    <x v="3"/>
    <x v="0"/>
    <x v="5"/>
    <x v="1177"/>
    <x v="2"/>
    <x v="2"/>
    <x v="6962"/>
  </r>
  <r>
    <x v="0"/>
    <x v="1"/>
    <x v="0"/>
    <x v="220"/>
    <x v="16"/>
    <x v="275"/>
    <x v="1"/>
    <x v="1"/>
    <x v="4"/>
    <x v="5599"/>
    <x v="7"/>
    <x v="2"/>
    <x v="6963"/>
  </r>
  <r>
    <x v="2"/>
    <x v="0"/>
    <x v="0"/>
    <x v="1"/>
    <x v="1"/>
    <x v="1"/>
    <x v="1"/>
    <x v="0"/>
    <x v="1"/>
    <x v="5118"/>
    <x v="2"/>
    <x v="2"/>
    <x v="232"/>
  </r>
  <r>
    <x v="2"/>
    <x v="1"/>
    <x v="0"/>
    <x v="12"/>
    <x v="5"/>
    <x v="16"/>
    <x v="2"/>
    <x v="1"/>
    <x v="8"/>
    <x v="5600"/>
    <x v="0"/>
    <x v="3"/>
    <x v="6964"/>
  </r>
  <r>
    <x v="1"/>
    <x v="0"/>
    <x v="0"/>
    <x v="4"/>
    <x v="4"/>
    <x v="60"/>
    <x v="1"/>
    <x v="2"/>
    <x v="7"/>
    <x v="2475"/>
    <x v="0"/>
    <x v="2"/>
    <x v="2000"/>
  </r>
  <r>
    <x v="1"/>
    <x v="0"/>
    <x v="0"/>
    <x v="4"/>
    <x v="4"/>
    <x v="60"/>
    <x v="1"/>
    <x v="1"/>
    <x v="10"/>
    <x v="1444"/>
    <x v="1"/>
    <x v="0"/>
    <x v="1526"/>
  </r>
  <r>
    <x v="1"/>
    <x v="0"/>
    <x v="0"/>
    <x v="4"/>
    <x v="4"/>
    <x v="60"/>
    <x v="1"/>
    <x v="0"/>
    <x v="5"/>
    <x v="3601"/>
    <x v="1"/>
    <x v="0"/>
    <x v="4154"/>
  </r>
  <r>
    <x v="1"/>
    <x v="2"/>
    <x v="0"/>
    <x v="115"/>
    <x v="3"/>
    <x v="305"/>
    <x v="0"/>
    <x v="1"/>
    <x v="10"/>
    <x v="559"/>
    <x v="0"/>
    <x v="2"/>
    <x v="572"/>
  </r>
  <r>
    <x v="1"/>
    <x v="2"/>
    <x v="0"/>
    <x v="115"/>
    <x v="3"/>
    <x v="305"/>
    <x v="0"/>
    <x v="1"/>
    <x v="10"/>
    <x v="1627"/>
    <x v="1"/>
    <x v="2"/>
    <x v="3517"/>
  </r>
  <r>
    <x v="0"/>
    <x v="1"/>
    <x v="0"/>
    <x v="12"/>
    <x v="5"/>
    <x v="16"/>
    <x v="2"/>
    <x v="1"/>
    <x v="9"/>
    <x v="5052"/>
    <x v="0"/>
    <x v="3"/>
    <x v="6180"/>
  </r>
  <r>
    <x v="0"/>
    <x v="1"/>
    <x v="0"/>
    <x v="12"/>
    <x v="5"/>
    <x v="16"/>
    <x v="2"/>
    <x v="1"/>
    <x v="9"/>
    <x v="5601"/>
    <x v="5"/>
    <x v="3"/>
    <x v="6965"/>
  </r>
  <r>
    <x v="1"/>
    <x v="1"/>
    <x v="0"/>
    <x v="8"/>
    <x v="1"/>
    <x v="34"/>
    <x v="1"/>
    <x v="2"/>
    <x v="7"/>
    <x v="2752"/>
    <x v="5"/>
    <x v="2"/>
    <x v="6966"/>
  </r>
  <r>
    <x v="1"/>
    <x v="1"/>
    <x v="0"/>
    <x v="8"/>
    <x v="1"/>
    <x v="34"/>
    <x v="1"/>
    <x v="1"/>
    <x v="14"/>
    <x v="5300"/>
    <x v="2"/>
    <x v="0"/>
    <x v="6532"/>
  </r>
  <r>
    <x v="1"/>
    <x v="1"/>
    <x v="0"/>
    <x v="8"/>
    <x v="1"/>
    <x v="34"/>
    <x v="1"/>
    <x v="2"/>
    <x v="7"/>
    <x v="214"/>
    <x v="1"/>
    <x v="2"/>
    <x v="2401"/>
  </r>
  <r>
    <x v="1"/>
    <x v="1"/>
    <x v="0"/>
    <x v="8"/>
    <x v="1"/>
    <x v="34"/>
    <x v="1"/>
    <x v="2"/>
    <x v="11"/>
    <x v="47"/>
    <x v="1"/>
    <x v="0"/>
    <x v="47"/>
  </r>
  <r>
    <x v="0"/>
    <x v="0"/>
    <x v="0"/>
    <x v="20"/>
    <x v="15"/>
    <x v="45"/>
    <x v="3"/>
    <x v="0"/>
    <x v="1"/>
    <x v="5602"/>
    <x v="5"/>
    <x v="9"/>
    <x v="6967"/>
  </r>
  <r>
    <x v="1"/>
    <x v="0"/>
    <x v="0"/>
    <x v="4"/>
    <x v="4"/>
    <x v="59"/>
    <x v="1"/>
    <x v="1"/>
    <x v="6"/>
    <x v="3704"/>
    <x v="2"/>
    <x v="0"/>
    <x v="4294"/>
  </r>
  <r>
    <x v="1"/>
    <x v="1"/>
    <x v="0"/>
    <x v="198"/>
    <x v="15"/>
    <x v="249"/>
    <x v="3"/>
    <x v="0"/>
    <x v="5"/>
    <x v="3255"/>
    <x v="2"/>
    <x v="0"/>
    <x v="6968"/>
  </r>
  <r>
    <x v="1"/>
    <x v="1"/>
    <x v="0"/>
    <x v="114"/>
    <x v="5"/>
    <x v="143"/>
    <x v="2"/>
    <x v="0"/>
    <x v="1"/>
    <x v="1877"/>
    <x v="8"/>
    <x v="4"/>
    <x v="6969"/>
  </r>
  <r>
    <x v="1"/>
    <x v="1"/>
    <x v="0"/>
    <x v="61"/>
    <x v="5"/>
    <x v="176"/>
    <x v="2"/>
    <x v="2"/>
    <x v="7"/>
    <x v="1113"/>
    <x v="2"/>
    <x v="2"/>
    <x v="6970"/>
  </r>
  <r>
    <x v="1"/>
    <x v="1"/>
    <x v="0"/>
    <x v="61"/>
    <x v="5"/>
    <x v="176"/>
    <x v="2"/>
    <x v="0"/>
    <x v="3"/>
    <x v="5603"/>
    <x v="7"/>
    <x v="4"/>
    <x v="6971"/>
  </r>
  <r>
    <x v="3"/>
    <x v="2"/>
    <x v="0"/>
    <x v="10"/>
    <x v="9"/>
    <x v="63"/>
    <x v="3"/>
    <x v="1"/>
    <x v="2"/>
    <x v="2144"/>
    <x v="0"/>
    <x v="2"/>
    <x v="2318"/>
  </r>
  <r>
    <x v="1"/>
    <x v="0"/>
    <x v="0"/>
    <x v="97"/>
    <x v="16"/>
    <x v="344"/>
    <x v="1"/>
    <x v="2"/>
    <x v="11"/>
    <x v="5268"/>
    <x v="0"/>
    <x v="2"/>
    <x v="6483"/>
  </r>
  <r>
    <x v="1"/>
    <x v="0"/>
    <x v="0"/>
    <x v="97"/>
    <x v="16"/>
    <x v="344"/>
    <x v="1"/>
    <x v="1"/>
    <x v="10"/>
    <x v="1566"/>
    <x v="3"/>
    <x v="2"/>
    <x v="1663"/>
  </r>
  <r>
    <x v="1"/>
    <x v="0"/>
    <x v="0"/>
    <x v="97"/>
    <x v="16"/>
    <x v="344"/>
    <x v="1"/>
    <x v="1"/>
    <x v="6"/>
    <x v="1495"/>
    <x v="1"/>
    <x v="2"/>
    <x v="4703"/>
  </r>
  <r>
    <x v="1"/>
    <x v="0"/>
    <x v="0"/>
    <x v="97"/>
    <x v="16"/>
    <x v="344"/>
    <x v="1"/>
    <x v="2"/>
    <x v="11"/>
    <x v="5604"/>
    <x v="4"/>
    <x v="2"/>
    <x v="6972"/>
  </r>
  <r>
    <x v="3"/>
    <x v="0"/>
    <x v="0"/>
    <x v="10"/>
    <x v="9"/>
    <x v="105"/>
    <x v="3"/>
    <x v="1"/>
    <x v="8"/>
    <x v="194"/>
    <x v="0"/>
    <x v="6"/>
    <x v="2839"/>
  </r>
  <r>
    <x v="1"/>
    <x v="0"/>
    <x v="0"/>
    <x v="147"/>
    <x v="1"/>
    <x v="218"/>
    <x v="1"/>
    <x v="1"/>
    <x v="10"/>
    <x v="91"/>
    <x v="0"/>
    <x v="0"/>
    <x v="91"/>
  </r>
  <r>
    <x v="1"/>
    <x v="0"/>
    <x v="0"/>
    <x v="10"/>
    <x v="9"/>
    <x v="63"/>
    <x v="3"/>
    <x v="2"/>
    <x v="7"/>
    <x v="5605"/>
    <x v="4"/>
    <x v="10"/>
    <x v="6973"/>
  </r>
  <r>
    <x v="1"/>
    <x v="1"/>
    <x v="0"/>
    <x v="22"/>
    <x v="10"/>
    <x v="36"/>
    <x v="2"/>
    <x v="1"/>
    <x v="14"/>
    <x v="5606"/>
    <x v="0"/>
    <x v="2"/>
    <x v="6273"/>
  </r>
  <r>
    <x v="1"/>
    <x v="0"/>
    <x v="0"/>
    <x v="20"/>
    <x v="15"/>
    <x v="45"/>
    <x v="3"/>
    <x v="1"/>
    <x v="10"/>
    <x v="2"/>
    <x v="0"/>
    <x v="0"/>
    <x v="5090"/>
  </r>
  <r>
    <x v="0"/>
    <x v="0"/>
    <x v="0"/>
    <x v="239"/>
    <x v="24"/>
    <x v="360"/>
    <x v="3"/>
    <x v="1"/>
    <x v="9"/>
    <x v="5607"/>
    <x v="2"/>
    <x v="2"/>
    <x v="6974"/>
  </r>
  <r>
    <x v="1"/>
    <x v="2"/>
    <x v="0"/>
    <x v="108"/>
    <x v="2"/>
    <x v="133"/>
    <x v="0"/>
    <x v="1"/>
    <x v="6"/>
    <x v="5608"/>
    <x v="0"/>
    <x v="2"/>
    <x v="6975"/>
  </r>
  <r>
    <x v="1"/>
    <x v="2"/>
    <x v="0"/>
    <x v="108"/>
    <x v="2"/>
    <x v="133"/>
    <x v="0"/>
    <x v="2"/>
    <x v="7"/>
    <x v="977"/>
    <x v="0"/>
    <x v="2"/>
    <x v="1019"/>
  </r>
  <r>
    <x v="2"/>
    <x v="1"/>
    <x v="0"/>
    <x v="224"/>
    <x v="5"/>
    <x v="280"/>
    <x v="2"/>
    <x v="2"/>
    <x v="7"/>
    <x v="3044"/>
    <x v="4"/>
    <x v="2"/>
    <x v="3431"/>
  </r>
  <r>
    <x v="1"/>
    <x v="0"/>
    <x v="0"/>
    <x v="245"/>
    <x v="14"/>
    <x v="303"/>
    <x v="2"/>
    <x v="1"/>
    <x v="2"/>
    <x v="708"/>
    <x v="1"/>
    <x v="0"/>
    <x v="730"/>
  </r>
  <r>
    <x v="1"/>
    <x v="0"/>
    <x v="0"/>
    <x v="104"/>
    <x v="14"/>
    <x v="451"/>
    <x v="2"/>
    <x v="1"/>
    <x v="10"/>
    <x v="1197"/>
    <x v="5"/>
    <x v="0"/>
    <x v="5331"/>
  </r>
  <r>
    <x v="1"/>
    <x v="0"/>
    <x v="0"/>
    <x v="251"/>
    <x v="26"/>
    <x v="311"/>
    <x v="2"/>
    <x v="0"/>
    <x v="5"/>
    <x v="5609"/>
    <x v="2"/>
    <x v="0"/>
    <x v="6976"/>
  </r>
  <r>
    <x v="1"/>
    <x v="2"/>
    <x v="0"/>
    <x v="252"/>
    <x v="4"/>
    <x v="485"/>
    <x v="1"/>
    <x v="1"/>
    <x v="2"/>
    <x v="3987"/>
    <x v="4"/>
    <x v="0"/>
    <x v="6977"/>
  </r>
  <r>
    <x v="1"/>
    <x v="0"/>
    <x v="0"/>
    <x v="8"/>
    <x v="1"/>
    <x v="9"/>
    <x v="1"/>
    <x v="1"/>
    <x v="8"/>
    <x v="5298"/>
    <x v="0"/>
    <x v="2"/>
    <x v="6978"/>
  </r>
  <r>
    <x v="1"/>
    <x v="2"/>
    <x v="0"/>
    <x v="258"/>
    <x v="4"/>
    <x v="320"/>
    <x v="1"/>
    <x v="1"/>
    <x v="4"/>
    <x v="5610"/>
    <x v="6"/>
    <x v="0"/>
    <x v="6979"/>
  </r>
  <r>
    <x v="1"/>
    <x v="1"/>
    <x v="0"/>
    <x v="1"/>
    <x v="1"/>
    <x v="3"/>
    <x v="1"/>
    <x v="1"/>
    <x v="9"/>
    <x v="5611"/>
    <x v="1"/>
    <x v="0"/>
    <x v="6980"/>
  </r>
  <r>
    <x v="1"/>
    <x v="1"/>
    <x v="0"/>
    <x v="1"/>
    <x v="1"/>
    <x v="3"/>
    <x v="1"/>
    <x v="1"/>
    <x v="8"/>
    <x v="5612"/>
    <x v="5"/>
    <x v="2"/>
    <x v="6981"/>
  </r>
  <r>
    <x v="1"/>
    <x v="1"/>
    <x v="0"/>
    <x v="1"/>
    <x v="1"/>
    <x v="3"/>
    <x v="1"/>
    <x v="1"/>
    <x v="14"/>
    <x v="5613"/>
    <x v="1"/>
    <x v="0"/>
    <x v="6982"/>
  </r>
  <r>
    <x v="1"/>
    <x v="1"/>
    <x v="0"/>
    <x v="1"/>
    <x v="1"/>
    <x v="3"/>
    <x v="1"/>
    <x v="2"/>
    <x v="7"/>
    <x v="2790"/>
    <x v="0"/>
    <x v="2"/>
    <x v="6464"/>
  </r>
  <r>
    <x v="0"/>
    <x v="2"/>
    <x v="0"/>
    <x v="346"/>
    <x v="18"/>
    <x v="427"/>
    <x v="0"/>
    <x v="2"/>
    <x v="15"/>
    <x v="5614"/>
    <x v="7"/>
    <x v="5"/>
    <x v="6983"/>
  </r>
  <r>
    <x v="1"/>
    <x v="1"/>
    <x v="0"/>
    <x v="247"/>
    <x v="3"/>
    <x v="306"/>
    <x v="0"/>
    <x v="2"/>
    <x v="11"/>
    <x v="5615"/>
    <x v="1"/>
    <x v="2"/>
    <x v="6984"/>
  </r>
  <r>
    <x v="1"/>
    <x v="1"/>
    <x v="0"/>
    <x v="247"/>
    <x v="3"/>
    <x v="306"/>
    <x v="0"/>
    <x v="1"/>
    <x v="8"/>
    <x v="5616"/>
    <x v="2"/>
    <x v="6"/>
    <x v="6985"/>
  </r>
  <r>
    <x v="1"/>
    <x v="0"/>
    <x v="0"/>
    <x v="8"/>
    <x v="1"/>
    <x v="34"/>
    <x v="1"/>
    <x v="1"/>
    <x v="6"/>
    <x v="5617"/>
    <x v="1"/>
    <x v="0"/>
    <x v="6657"/>
  </r>
  <r>
    <x v="1"/>
    <x v="0"/>
    <x v="0"/>
    <x v="8"/>
    <x v="1"/>
    <x v="34"/>
    <x v="1"/>
    <x v="2"/>
    <x v="7"/>
    <x v="312"/>
    <x v="7"/>
    <x v="2"/>
    <x v="6116"/>
  </r>
  <r>
    <x v="0"/>
    <x v="2"/>
    <x v="0"/>
    <x v="20"/>
    <x v="15"/>
    <x v="23"/>
    <x v="3"/>
    <x v="1"/>
    <x v="10"/>
    <x v="799"/>
    <x v="1"/>
    <x v="0"/>
    <x v="828"/>
  </r>
  <r>
    <x v="1"/>
    <x v="2"/>
    <x v="0"/>
    <x v="80"/>
    <x v="1"/>
    <x v="467"/>
    <x v="1"/>
    <x v="2"/>
    <x v="7"/>
    <x v="5618"/>
    <x v="5"/>
    <x v="2"/>
    <x v="6986"/>
  </r>
  <r>
    <x v="0"/>
    <x v="1"/>
    <x v="0"/>
    <x v="103"/>
    <x v="0"/>
    <x v="175"/>
    <x v="0"/>
    <x v="0"/>
    <x v="1"/>
    <x v="4233"/>
    <x v="0"/>
    <x v="0"/>
    <x v="5021"/>
  </r>
  <r>
    <x v="2"/>
    <x v="0"/>
    <x v="0"/>
    <x v="38"/>
    <x v="24"/>
    <x v="47"/>
    <x v="3"/>
    <x v="1"/>
    <x v="6"/>
    <x v="526"/>
    <x v="4"/>
    <x v="2"/>
    <x v="541"/>
  </r>
  <r>
    <x v="1"/>
    <x v="0"/>
    <x v="0"/>
    <x v="46"/>
    <x v="13"/>
    <x v="284"/>
    <x v="3"/>
    <x v="1"/>
    <x v="2"/>
    <x v="1300"/>
    <x v="5"/>
    <x v="0"/>
    <x v="6987"/>
  </r>
  <r>
    <x v="1"/>
    <x v="1"/>
    <x v="0"/>
    <x v="4"/>
    <x v="4"/>
    <x v="60"/>
    <x v="1"/>
    <x v="0"/>
    <x v="5"/>
    <x v="5504"/>
    <x v="0"/>
    <x v="0"/>
    <x v="6821"/>
  </r>
  <r>
    <x v="0"/>
    <x v="0"/>
    <x v="0"/>
    <x v="20"/>
    <x v="15"/>
    <x v="23"/>
    <x v="3"/>
    <x v="1"/>
    <x v="8"/>
    <x v="5619"/>
    <x v="5"/>
    <x v="2"/>
    <x v="6988"/>
  </r>
  <r>
    <x v="0"/>
    <x v="0"/>
    <x v="0"/>
    <x v="20"/>
    <x v="15"/>
    <x v="23"/>
    <x v="3"/>
    <x v="0"/>
    <x v="3"/>
    <x v="4207"/>
    <x v="0"/>
    <x v="10"/>
    <x v="6989"/>
  </r>
  <r>
    <x v="0"/>
    <x v="0"/>
    <x v="0"/>
    <x v="20"/>
    <x v="15"/>
    <x v="23"/>
    <x v="3"/>
    <x v="1"/>
    <x v="10"/>
    <x v="91"/>
    <x v="0"/>
    <x v="0"/>
    <x v="91"/>
  </r>
  <r>
    <x v="0"/>
    <x v="0"/>
    <x v="0"/>
    <x v="20"/>
    <x v="15"/>
    <x v="23"/>
    <x v="3"/>
    <x v="1"/>
    <x v="10"/>
    <x v="168"/>
    <x v="0"/>
    <x v="0"/>
    <x v="170"/>
  </r>
  <r>
    <x v="0"/>
    <x v="0"/>
    <x v="0"/>
    <x v="20"/>
    <x v="15"/>
    <x v="23"/>
    <x v="3"/>
    <x v="2"/>
    <x v="7"/>
    <x v="2564"/>
    <x v="0"/>
    <x v="0"/>
    <x v="6990"/>
  </r>
  <r>
    <x v="0"/>
    <x v="0"/>
    <x v="0"/>
    <x v="20"/>
    <x v="15"/>
    <x v="23"/>
    <x v="3"/>
    <x v="1"/>
    <x v="8"/>
    <x v="5574"/>
    <x v="7"/>
    <x v="2"/>
    <x v="6623"/>
  </r>
  <r>
    <x v="0"/>
    <x v="0"/>
    <x v="0"/>
    <x v="20"/>
    <x v="15"/>
    <x v="23"/>
    <x v="3"/>
    <x v="0"/>
    <x v="1"/>
    <x v="5620"/>
    <x v="0"/>
    <x v="9"/>
    <x v="6991"/>
  </r>
  <r>
    <x v="0"/>
    <x v="0"/>
    <x v="0"/>
    <x v="20"/>
    <x v="15"/>
    <x v="23"/>
    <x v="3"/>
    <x v="0"/>
    <x v="5"/>
    <x v="5621"/>
    <x v="2"/>
    <x v="0"/>
    <x v="6992"/>
  </r>
  <r>
    <x v="0"/>
    <x v="1"/>
    <x v="0"/>
    <x v="22"/>
    <x v="10"/>
    <x v="155"/>
    <x v="2"/>
    <x v="1"/>
    <x v="2"/>
    <x v="2144"/>
    <x v="0"/>
    <x v="2"/>
    <x v="2318"/>
  </r>
  <r>
    <x v="0"/>
    <x v="1"/>
    <x v="0"/>
    <x v="22"/>
    <x v="10"/>
    <x v="155"/>
    <x v="2"/>
    <x v="1"/>
    <x v="10"/>
    <x v="4107"/>
    <x v="3"/>
    <x v="2"/>
    <x v="4849"/>
  </r>
  <r>
    <x v="0"/>
    <x v="1"/>
    <x v="0"/>
    <x v="22"/>
    <x v="10"/>
    <x v="155"/>
    <x v="2"/>
    <x v="0"/>
    <x v="5"/>
    <x v="5622"/>
    <x v="0"/>
    <x v="7"/>
    <x v="6993"/>
  </r>
  <r>
    <x v="0"/>
    <x v="1"/>
    <x v="0"/>
    <x v="22"/>
    <x v="10"/>
    <x v="155"/>
    <x v="2"/>
    <x v="1"/>
    <x v="8"/>
    <x v="2940"/>
    <x v="1"/>
    <x v="3"/>
    <x v="3300"/>
  </r>
  <r>
    <x v="1"/>
    <x v="0"/>
    <x v="0"/>
    <x v="524"/>
    <x v="10"/>
    <x v="621"/>
    <x v="2"/>
    <x v="1"/>
    <x v="13"/>
    <x v="5623"/>
    <x v="2"/>
    <x v="2"/>
    <x v="6994"/>
  </r>
  <r>
    <x v="1"/>
    <x v="0"/>
    <x v="0"/>
    <x v="524"/>
    <x v="10"/>
    <x v="621"/>
    <x v="2"/>
    <x v="1"/>
    <x v="8"/>
    <x v="5624"/>
    <x v="1"/>
    <x v="3"/>
    <x v="6995"/>
  </r>
  <r>
    <x v="1"/>
    <x v="0"/>
    <x v="0"/>
    <x v="524"/>
    <x v="10"/>
    <x v="621"/>
    <x v="2"/>
    <x v="1"/>
    <x v="8"/>
    <x v="5625"/>
    <x v="2"/>
    <x v="3"/>
    <x v="6996"/>
  </r>
  <r>
    <x v="1"/>
    <x v="0"/>
    <x v="0"/>
    <x v="61"/>
    <x v="5"/>
    <x v="77"/>
    <x v="2"/>
    <x v="1"/>
    <x v="4"/>
    <x v="1318"/>
    <x v="0"/>
    <x v="2"/>
    <x v="4492"/>
  </r>
  <r>
    <x v="0"/>
    <x v="2"/>
    <x v="0"/>
    <x v="10"/>
    <x v="9"/>
    <x v="63"/>
    <x v="3"/>
    <x v="2"/>
    <x v="11"/>
    <x v="4398"/>
    <x v="0"/>
    <x v="2"/>
    <x v="6997"/>
  </r>
  <r>
    <x v="1"/>
    <x v="2"/>
    <x v="0"/>
    <x v="1"/>
    <x v="1"/>
    <x v="141"/>
    <x v="1"/>
    <x v="1"/>
    <x v="6"/>
    <x v="1195"/>
    <x v="5"/>
    <x v="0"/>
    <x v="1914"/>
  </r>
  <r>
    <x v="0"/>
    <x v="1"/>
    <x v="0"/>
    <x v="12"/>
    <x v="5"/>
    <x v="66"/>
    <x v="2"/>
    <x v="0"/>
    <x v="0"/>
    <x v="5626"/>
    <x v="12"/>
    <x v="8"/>
    <x v="6998"/>
  </r>
  <r>
    <x v="0"/>
    <x v="1"/>
    <x v="0"/>
    <x v="12"/>
    <x v="5"/>
    <x v="66"/>
    <x v="2"/>
    <x v="1"/>
    <x v="10"/>
    <x v="2723"/>
    <x v="6"/>
    <x v="2"/>
    <x v="3045"/>
  </r>
  <r>
    <x v="3"/>
    <x v="0"/>
    <x v="0"/>
    <x v="320"/>
    <x v="48"/>
    <x v="594"/>
    <x v="3"/>
    <x v="0"/>
    <x v="3"/>
    <x v="5627"/>
    <x v="1"/>
    <x v="4"/>
    <x v="6999"/>
  </r>
  <r>
    <x v="2"/>
    <x v="1"/>
    <x v="0"/>
    <x v="267"/>
    <x v="30"/>
    <x v="334"/>
    <x v="3"/>
    <x v="1"/>
    <x v="13"/>
    <x v="2571"/>
    <x v="1"/>
    <x v="0"/>
    <x v="7000"/>
  </r>
  <r>
    <x v="2"/>
    <x v="0"/>
    <x v="0"/>
    <x v="32"/>
    <x v="21"/>
    <x v="40"/>
    <x v="1"/>
    <x v="2"/>
    <x v="7"/>
    <x v="5628"/>
    <x v="0"/>
    <x v="2"/>
    <x v="7001"/>
  </r>
  <r>
    <x v="1"/>
    <x v="1"/>
    <x v="0"/>
    <x v="114"/>
    <x v="19"/>
    <x v="363"/>
    <x v="0"/>
    <x v="1"/>
    <x v="6"/>
    <x v="5629"/>
    <x v="3"/>
    <x v="0"/>
    <x v="7002"/>
  </r>
  <r>
    <x v="1"/>
    <x v="0"/>
    <x v="0"/>
    <x v="8"/>
    <x v="1"/>
    <x v="94"/>
    <x v="1"/>
    <x v="1"/>
    <x v="8"/>
    <x v="5630"/>
    <x v="8"/>
    <x v="2"/>
    <x v="7003"/>
  </r>
  <r>
    <x v="1"/>
    <x v="0"/>
    <x v="0"/>
    <x v="8"/>
    <x v="1"/>
    <x v="94"/>
    <x v="1"/>
    <x v="1"/>
    <x v="6"/>
    <x v="5631"/>
    <x v="1"/>
    <x v="0"/>
    <x v="7004"/>
  </r>
  <r>
    <x v="3"/>
    <x v="0"/>
    <x v="0"/>
    <x v="268"/>
    <x v="26"/>
    <x v="335"/>
    <x v="2"/>
    <x v="1"/>
    <x v="8"/>
    <x v="5632"/>
    <x v="6"/>
    <x v="0"/>
    <x v="7005"/>
  </r>
  <r>
    <x v="1"/>
    <x v="1"/>
    <x v="0"/>
    <x v="387"/>
    <x v="26"/>
    <x v="472"/>
    <x v="2"/>
    <x v="0"/>
    <x v="3"/>
    <x v="5633"/>
    <x v="3"/>
    <x v="0"/>
    <x v="7006"/>
  </r>
  <r>
    <x v="1"/>
    <x v="1"/>
    <x v="0"/>
    <x v="387"/>
    <x v="26"/>
    <x v="472"/>
    <x v="2"/>
    <x v="1"/>
    <x v="8"/>
    <x v="5264"/>
    <x v="0"/>
    <x v="0"/>
    <x v="6480"/>
  </r>
  <r>
    <x v="1"/>
    <x v="0"/>
    <x v="0"/>
    <x v="133"/>
    <x v="1"/>
    <x v="168"/>
    <x v="1"/>
    <x v="2"/>
    <x v="11"/>
    <x v="5028"/>
    <x v="5"/>
    <x v="0"/>
    <x v="7007"/>
  </r>
  <r>
    <x v="1"/>
    <x v="0"/>
    <x v="0"/>
    <x v="133"/>
    <x v="1"/>
    <x v="168"/>
    <x v="1"/>
    <x v="1"/>
    <x v="9"/>
    <x v="1298"/>
    <x v="7"/>
    <x v="0"/>
    <x v="5184"/>
  </r>
  <r>
    <x v="2"/>
    <x v="2"/>
    <x v="0"/>
    <x v="382"/>
    <x v="14"/>
    <x v="466"/>
    <x v="2"/>
    <x v="1"/>
    <x v="10"/>
    <x v="5634"/>
    <x v="7"/>
    <x v="0"/>
    <x v="7008"/>
  </r>
  <r>
    <x v="2"/>
    <x v="2"/>
    <x v="0"/>
    <x v="382"/>
    <x v="14"/>
    <x v="466"/>
    <x v="2"/>
    <x v="1"/>
    <x v="10"/>
    <x v="3730"/>
    <x v="1"/>
    <x v="0"/>
    <x v="4332"/>
  </r>
  <r>
    <x v="2"/>
    <x v="2"/>
    <x v="0"/>
    <x v="382"/>
    <x v="14"/>
    <x v="466"/>
    <x v="2"/>
    <x v="1"/>
    <x v="10"/>
    <x v="760"/>
    <x v="12"/>
    <x v="0"/>
    <x v="7009"/>
  </r>
  <r>
    <x v="1"/>
    <x v="0"/>
    <x v="0"/>
    <x v="158"/>
    <x v="6"/>
    <x v="201"/>
    <x v="2"/>
    <x v="0"/>
    <x v="5"/>
    <x v="5635"/>
    <x v="1"/>
    <x v="0"/>
    <x v="7010"/>
  </r>
  <r>
    <x v="1"/>
    <x v="0"/>
    <x v="0"/>
    <x v="8"/>
    <x v="1"/>
    <x v="9"/>
    <x v="1"/>
    <x v="0"/>
    <x v="5"/>
    <x v="4492"/>
    <x v="1"/>
    <x v="0"/>
    <x v="7011"/>
  </r>
  <r>
    <x v="1"/>
    <x v="0"/>
    <x v="0"/>
    <x v="410"/>
    <x v="15"/>
    <x v="497"/>
    <x v="3"/>
    <x v="1"/>
    <x v="6"/>
    <x v="5636"/>
    <x v="6"/>
    <x v="0"/>
    <x v="7012"/>
  </r>
  <r>
    <x v="1"/>
    <x v="0"/>
    <x v="0"/>
    <x v="410"/>
    <x v="15"/>
    <x v="497"/>
    <x v="3"/>
    <x v="1"/>
    <x v="6"/>
    <x v="704"/>
    <x v="7"/>
    <x v="0"/>
    <x v="7013"/>
  </r>
  <r>
    <x v="1"/>
    <x v="1"/>
    <x v="0"/>
    <x v="20"/>
    <x v="15"/>
    <x v="29"/>
    <x v="3"/>
    <x v="2"/>
    <x v="7"/>
    <x v="5637"/>
    <x v="3"/>
    <x v="0"/>
    <x v="7014"/>
  </r>
  <r>
    <x v="1"/>
    <x v="1"/>
    <x v="0"/>
    <x v="20"/>
    <x v="15"/>
    <x v="29"/>
    <x v="3"/>
    <x v="1"/>
    <x v="10"/>
    <x v="1359"/>
    <x v="0"/>
    <x v="0"/>
    <x v="1422"/>
  </r>
  <r>
    <x v="0"/>
    <x v="0"/>
    <x v="0"/>
    <x v="363"/>
    <x v="12"/>
    <x v="445"/>
    <x v="2"/>
    <x v="1"/>
    <x v="6"/>
    <x v="4170"/>
    <x v="0"/>
    <x v="0"/>
    <x v="7015"/>
  </r>
  <r>
    <x v="0"/>
    <x v="0"/>
    <x v="0"/>
    <x v="363"/>
    <x v="12"/>
    <x v="445"/>
    <x v="2"/>
    <x v="1"/>
    <x v="8"/>
    <x v="452"/>
    <x v="2"/>
    <x v="0"/>
    <x v="7016"/>
  </r>
  <r>
    <x v="0"/>
    <x v="0"/>
    <x v="0"/>
    <x v="363"/>
    <x v="12"/>
    <x v="445"/>
    <x v="2"/>
    <x v="1"/>
    <x v="6"/>
    <x v="4614"/>
    <x v="1"/>
    <x v="0"/>
    <x v="5578"/>
  </r>
  <r>
    <x v="0"/>
    <x v="0"/>
    <x v="0"/>
    <x v="363"/>
    <x v="12"/>
    <x v="445"/>
    <x v="2"/>
    <x v="1"/>
    <x v="4"/>
    <x v="5638"/>
    <x v="5"/>
    <x v="0"/>
    <x v="7017"/>
  </r>
  <r>
    <x v="1"/>
    <x v="0"/>
    <x v="0"/>
    <x v="20"/>
    <x v="15"/>
    <x v="23"/>
    <x v="3"/>
    <x v="1"/>
    <x v="6"/>
    <x v="3631"/>
    <x v="6"/>
    <x v="0"/>
    <x v="7018"/>
  </r>
  <r>
    <x v="2"/>
    <x v="1"/>
    <x v="0"/>
    <x v="22"/>
    <x v="10"/>
    <x v="36"/>
    <x v="2"/>
    <x v="1"/>
    <x v="8"/>
    <x v="1814"/>
    <x v="1"/>
    <x v="3"/>
    <x v="1955"/>
  </r>
  <r>
    <x v="0"/>
    <x v="0"/>
    <x v="0"/>
    <x v="61"/>
    <x v="5"/>
    <x v="162"/>
    <x v="2"/>
    <x v="0"/>
    <x v="0"/>
    <x v="5639"/>
    <x v="7"/>
    <x v="8"/>
    <x v="4700"/>
  </r>
  <r>
    <x v="1"/>
    <x v="0"/>
    <x v="0"/>
    <x v="233"/>
    <x v="6"/>
    <x v="290"/>
    <x v="2"/>
    <x v="2"/>
    <x v="11"/>
    <x v="5640"/>
    <x v="2"/>
    <x v="0"/>
    <x v="7019"/>
  </r>
  <r>
    <x v="1"/>
    <x v="2"/>
    <x v="0"/>
    <x v="108"/>
    <x v="2"/>
    <x v="133"/>
    <x v="0"/>
    <x v="1"/>
    <x v="10"/>
    <x v="5641"/>
    <x v="5"/>
    <x v="2"/>
    <x v="7020"/>
  </r>
  <r>
    <x v="1"/>
    <x v="0"/>
    <x v="0"/>
    <x v="22"/>
    <x v="10"/>
    <x v="155"/>
    <x v="2"/>
    <x v="1"/>
    <x v="6"/>
    <x v="5642"/>
    <x v="9"/>
    <x v="2"/>
    <x v="7021"/>
  </r>
  <r>
    <x v="0"/>
    <x v="0"/>
    <x v="0"/>
    <x v="256"/>
    <x v="24"/>
    <x v="391"/>
    <x v="3"/>
    <x v="2"/>
    <x v="7"/>
    <x v="5643"/>
    <x v="1"/>
    <x v="10"/>
    <x v="7022"/>
  </r>
  <r>
    <x v="0"/>
    <x v="0"/>
    <x v="0"/>
    <x v="256"/>
    <x v="24"/>
    <x v="391"/>
    <x v="3"/>
    <x v="1"/>
    <x v="2"/>
    <x v="2721"/>
    <x v="1"/>
    <x v="2"/>
    <x v="1028"/>
  </r>
  <r>
    <x v="0"/>
    <x v="0"/>
    <x v="0"/>
    <x v="256"/>
    <x v="24"/>
    <x v="391"/>
    <x v="3"/>
    <x v="1"/>
    <x v="4"/>
    <x v="2708"/>
    <x v="1"/>
    <x v="2"/>
    <x v="3026"/>
  </r>
  <r>
    <x v="0"/>
    <x v="0"/>
    <x v="0"/>
    <x v="8"/>
    <x v="1"/>
    <x v="94"/>
    <x v="1"/>
    <x v="1"/>
    <x v="9"/>
    <x v="5644"/>
    <x v="4"/>
    <x v="0"/>
    <x v="7023"/>
  </r>
  <r>
    <x v="1"/>
    <x v="1"/>
    <x v="0"/>
    <x v="1"/>
    <x v="1"/>
    <x v="13"/>
    <x v="1"/>
    <x v="1"/>
    <x v="4"/>
    <x v="5645"/>
    <x v="0"/>
    <x v="0"/>
    <x v="7024"/>
  </r>
  <r>
    <x v="1"/>
    <x v="0"/>
    <x v="0"/>
    <x v="22"/>
    <x v="10"/>
    <x v="36"/>
    <x v="2"/>
    <x v="2"/>
    <x v="7"/>
    <x v="824"/>
    <x v="1"/>
    <x v="2"/>
    <x v="4629"/>
  </r>
  <r>
    <x v="1"/>
    <x v="0"/>
    <x v="0"/>
    <x v="22"/>
    <x v="10"/>
    <x v="36"/>
    <x v="2"/>
    <x v="1"/>
    <x v="10"/>
    <x v="12"/>
    <x v="1"/>
    <x v="2"/>
    <x v="12"/>
  </r>
  <r>
    <x v="1"/>
    <x v="0"/>
    <x v="0"/>
    <x v="22"/>
    <x v="10"/>
    <x v="36"/>
    <x v="2"/>
    <x v="1"/>
    <x v="4"/>
    <x v="5646"/>
    <x v="1"/>
    <x v="2"/>
    <x v="7025"/>
  </r>
  <r>
    <x v="2"/>
    <x v="2"/>
    <x v="0"/>
    <x v="4"/>
    <x v="4"/>
    <x v="60"/>
    <x v="1"/>
    <x v="1"/>
    <x v="8"/>
    <x v="202"/>
    <x v="2"/>
    <x v="2"/>
    <x v="2195"/>
  </r>
  <r>
    <x v="2"/>
    <x v="2"/>
    <x v="0"/>
    <x v="4"/>
    <x v="4"/>
    <x v="60"/>
    <x v="1"/>
    <x v="0"/>
    <x v="5"/>
    <x v="3255"/>
    <x v="2"/>
    <x v="0"/>
    <x v="6968"/>
  </r>
  <r>
    <x v="2"/>
    <x v="2"/>
    <x v="0"/>
    <x v="4"/>
    <x v="4"/>
    <x v="60"/>
    <x v="1"/>
    <x v="2"/>
    <x v="7"/>
    <x v="5009"/>
    <x v="1"/>
    <x v="2"/>
    <x v="7026"/>
  </r>
  <r>
    <x v="2"/>
    <x v="2"/>
    <x v="0"/>
    <x v="4"/>
    <x v="4"/>
    <x v="60"/>
    <x v="1"/>
    <x v="1"/>
    <x v="8"/>
    <x v="5647"/>
    <x v="5"/>
    <x v="2"/>
    <x v="7027"/>
  </r>
  <r>
    <x v="2"/>
    <x v="2"/>
    <x v="0"/>
    <x v="4"/>
    <x v="4"/>
    <x v="60"/>
    <x v="1"/>
    <x v="1"/>
    <x v="8"/>
    <x v="3299"/>
    <x v="0"/>
    <x v="2"/>
    <x v="3763"/>
  </r>
  <r>
    <x v="3"/>
    <x v="1"/>
    <x v="0"/>
    <x v="486"/>
    <x v="5"/>
    <x v="580"/>
    <x v="2"/>
    <x v="1"/>
    <x v="4"/>
    <x v="2543"/>
    <x v="0"/>
    <x v="2"/>
    <x v="6380"/>
  </r>
  <r>
    <x v="1"/>
    <x v="2"/>
    <x v="0"/>
    <x v="4"/>
    <x v="4"/>
    <x v="5"/>
    <x v="1"/>
    <x v="1"/>
    <x v="10"/>
    <x v="4780"/>
    <x v="0"/>
    <x v="0"/>
    <x v="5798"/>
  </r>
  <r>
    <x v="1"/>
    <x v="2"/>
    <x v="0"/>
    <x v="61"/>
    <x v="5"/>
    <x v="162"/>
    <x v="2"/>
    <x v="1"/>
    <x v="4"/>
    <x v="5648"/>
    <x v="0"/>
    <x v="2"/>
    <x v="7028"/>
  </r>
  <r>
    <x v="1"/>
    <x v="0"/>
    <x v="0"/>
    <x v="20"/>
    <x v="15"/>
    <x v="164"/>
    <x v="3"/>
    <x v="0"/>
    <x v="1"/>
    <x v="5649"/>
    <x v="9"/>
    <x v="9"/>
    <x v="7029"/>
  </r>
  <r>
    <x v="1"/>
    <x v="0"/>
    <x v="0"/>
    <x v="20"/>
    <x v="15"/>
    <x v="164"/>
    <x v="3"/>
    <x v="1"/>
    <x v="13"/>
    <x v="5650"/>
    <x v="3"/>
    <x v="0"/>
    <x v="7030"/>
  </r>
  <r>
    <x v="1"/>
    <x v="0"/>
    <x v="0"/>
    <x v="20"/>
    <x v="15"/>
    <x v="164"/>
    <x v="3"/>
    <x v="1"/>
    <x v="4"/>
    <x v="3347"/>
    <x v="0"/>
    <x v="0"/>
    <x v="7031"/>
  </r>
  <r>
    <x v="1"/>
    <x v="0"/>
    <x v="0"/>
    <x v="20"/>
    <x v="15"/>
    <x v="164"/>
    <x v="3"/>
    <x v="1"/>
    <x v="8"/>
    <x v="1261"/>
    <x v="0"/>
    <x v="2"/>
    <x v="1315"/>
  </r>
  <r>
    <x v="0"/>
    <x v="0"/>
    <x v="0"/>
    <x v="22"/>
    <x v="10"/>
    <x v="26"/>
    <x v="2"/>
    <x v="0"/>
    <x v="5"/>
    <x v="3096"/>
    <x v="1"/>
    <x v="7"/>
    <x v="5185"/>
  </r>
  <r>
    <x v="2"/>
    <x v="1"/>
    <x v="0"/>
    <x v="8"/>
    <x v="1"/>
    <x v="94"/>
    <x v="1"/>
    <x v="0"/>
    <x v="0"/>
    <x v="5651"/>
    <x v="0"/>
    <x v="11"/>
    <x v="7032"/>
  </r>
  <r>
    <x v="2"/>
    <x v="0"/>
    <x v="0"/>
    <x v="205"/>
    <x v="34"/>
    <x v="258"/>
    <x v="3"/>
    <x v="1"/>
    <x v="10"/>
    <x v="2877"/>
    <x v="2"/>
    <x v="0"/>
    <x v="7033"/>
  </r>
  <r>
    <x v="2"/>
    <x v="0"/>
    <x v="0"/>
    <x v="205"/>
    <x v="34"/>
    <x v="258"/>
    <x v="3"/>
    <x v="1"/>
    <x v="10"/>
    <x v="786"/>
    <x v="0"/>
    <x v="0"/>
    <x v="815"/>
  </r>
  <r>
    <x v="0"/>
    <x v="2"/>
    <x v="0"/>
    <x v="42"/>
    <x v="16"/>
    <x v="51"/>
    <x v="1"/>
    <x v="0"/>
    <x v="1"/>
    <x v="2950"/>
    <x v="3"/>
    <x v="2"/>
    <x v="3312"/>
  </r>
  <r>
    <x v="1"/>
    <x v="1"/>
    <x v="0"/>
    <x v="12"/>
    <x v="5"/>
    <x v="14"/>
    <x v="2"/>
    <x v="1"/>
    <x v="2"/>
    <x v="5652"/>
    <x v="1"/>
    <x v="2"/>
    <x v="7034"/>
  </r>
  <r>
    <x v="1"/>
    <x v="1"/>
    <x v="0"/>
    <x v="12"/>
    <x v="5"/>
    <x v="14"/>
    <x v="2"/>
    <x v="1"/>
    <x v="8"/>
    <x v="5653"/>
    <x v="2"/>
    <x v="3"/>
    <x v="7035"/>
  </r>
  <r>
    <x v="1"/>
    <x v="1"/>
    <x v="0"/>
    <x v="12"/>
    <x v="5"/>
    <x v="14"/>
    <x v="2"/>
    <x v="1"/>
    <x v="10"/>
    <x v="3849"/>
    <x v="0"/>
    <x v="2"/>
    <x v="4501"/>
  </r>
  <r>
    <x v="1"/>
    <x v="1"/>
    <x v="0"/>
    <x v="12"/>
    <x v="5"/>
    <x v="14"/>
    <x v="2"/>
    <x v="0"/>
    <x v="0"/>
    <x v="5654"/>
    <x v="1"/>
    <x v="8"/>
    <x v="7036"/>
  </r>
  <r>
    <x v="1"/>
    <x v="1"/>
    <x v="0"/>
    <x v="38"/>
    <x v="14"/>
    <x v="134"/>
    <x v="2"/>
    <x v="2"/>
    <x v="11"/>
    <x v="5013"/>
    <x v="0"/>
    <x v="0"/>
    <x v="6125"/>
  </r>
  <r>
    <x v="1"/>
    <x v="1"/>
    <x v="0"/>
    <x v="38"/>
    <x v="14"/>
    <x v="134"/>
    <x v="2"/>
    <x v="1"/>
    <x v="10"/>
    <x v="69"/>
    <x v="0"/>
    <x v="0"/>
    <x v="69"/>
  </r>
  <r>
    <x v="0"/>
    <x v="1"/>
    <x v="0"/>
    <x v="10"/>
    <x v="9"/>
    <x v="63"/>
    <x v="3"/>
    <x v="1"/>
    <x v="10"/>
    <x v="1297"/>
    <x v="0"/>
    <x v="2"/>
    <x v="2945"/>
  </r>
  <r>
    <x v="0"/>
    <x v="1"/>
    <x v="0"/>
    <x v="10"/>
    <x v="9"/>
    <x v="63"/>
    <x v="3"/>
    <x v="1"/>
    <x v="8"/>
    <x v="5655"/>
    <x v="0"/>
    <x v="6"/>
    <x v="7037"/>
  </r>
  <r>
    <x v="0"/>
    <x v="1"/>
    <x v="0"/>
    <x v="10"/>
    <x v="9"/>
    <x v="63"/>
    <x v="3"/>
    <x v="1"/>
    <x v="9"/>
    <x v="5656"/>
    <x v="1"/>
    <x v="2"/>
    <x v="7038"/>
  </r>
  <r>
    <x v="2"/>
    <x v="2"/>
    <x v="0"/>
    <x v="49"/>
    <x v="1"/>
    <x v="58"/>
    <x v="1"/>
    <x v="1"/>
    <x v="8"/>
    <x v="5657"/>
    <x v="1"/>
    <x v="2"/>
    <x v="1851"/>
  </r>
  <r>
    <x v="1"/>
    <x v="0"/>
    <x v="0"/>
    <x v="10"/>
    <x v="9"/>
    <x v="11"/>
    <x v="3"/>
    <x v="1"/>
    <x v="4"/>
    <x v="5658"/>
    <x v="5"/>
    <x v="2"/>
    <x v="7039"/>
  </r>
  <r>
    <x v="1"/>
    <x v="2"/>
    <x v="0"/>
    <x v="24"/>
    <x v="17"/>
    <x v="28"/>
    <x v="0"/>
    <x v="2"/>
    <x v="11"/>
    <x v="2946"/>
    <x v="4"/>
    <x v="0"/>
    <x v="7040"/>
  </r>
  <r>
    <x v="1"/>
    <x v="1"/>
    <x v="0"/>
    <x v="266"/>
    <x v="22"/>
    <x v="332"/>
    <x v="1"/>
    <x v="0"/>
    <x v="5"/>
    <x v="5659"/>
    <x v="3"/>
    <x v="2"/>
    <x v="7041"/>
  </r>
  <r>
    <x v="1"/>
    <x v="0"/>
    <x v="0"/>
    <x v="38"/>
    <x v="24"/>
    <x v="47"/>
    <x v="3"/>
    <x v="0"/>
    <x v="5"/>
    <x v="4042"/>
    <x v="2"/>
    <x v="2"/>
    <x v="7042"/>
  </r>
  <r>
    <x v="1"/>
    <x v="0"/>
    <x v="0"/>
    <x v="38"/>
    <x v="24"/>
    <x v="47"/>
    <x v="3"/>
    <x v="1"/>
    <x v="13"/>
    <x v="4917"/>
    <x v="0"/>
    <x v="2"/>
    <x v="7043"/>
  </r>
  <r>
    <x v="0"/>
    <x v="2"/>
    <x v="0"/>
    <x v="3"/>
    <x v="38"/>
    <x v="208"/>
    <x v="3"/>
    <x v="1"/>
    <x v="10"/>
    <x v="2337"/>
    <x v="3"/>
    <x v="0"/>
    <x v="2551"/>
  </r>
  <r>
    <x v="0"/>
    <x v="0"/>
    <x v="0"/>
    <x v="12"/>
    <x v="5"/>
    <x v="14"/>
    <x v="2"/>
    <x v="0"/>
    <x v="5"/>
    <x v="5660"/>
    <x v="0"/>
    <x v="7"/>
    <x v="7044"/>
  </r>
  <r>
    <x v="2"/>
    <x v="0"/>
    <x v="0"/>
    <x v="46"/>
    <x v="24"/>
    <x v="55"/>
    <x v="3"/>
    <x v="2"/>
    <x v="11"/>
    <x v="608"/>
    <x v="2"/>
    <x v="2"/>
    <x v="7045"/>
  </r>
  <r>
    <x v="2"/>
    <x v="0"/>
    <x v="0"/>
    <x v="46"/>
    <x v="24"/>
    <x v="55"/>
    <x v="3"/>
    <x v="1"/>
    <x v="4"/>
    <x v="3483"/>
    <x v="2"/>
    <x v="2"/>
    <x v="7046"/>
  </r>
  <r>
    <x v="2"/>
    <x v="0"/>
    <x v="0"/>
    <x v="46"/>
    <x v="24"/>
    <x v="55"/>
    <x v="3"/>
    <x v="0"/>
    <x v="5"/>
    <x v="3417"/>
    <x v="0"/>
    <x v="2"/>
    <x v="2902"/>
  </r>
  <r>
    <x v="2"/>
    <x v="0"/>
    <x v="0"/>
    <x v="46"/>
    <x v="24"/>
    <x v="55"/>
    <x v="3"/>
    <x v="2"/>
    <x v="11"/>
    <x v="2087"/>
    <x v="1"/>
    <x v="2"/>
    <x v="5970"/>
  </r>
  <r>
    <x v="2"/>
    <x v="0"/>
    <x v="0"/>
    <x v="46"/>
    <x v="24"/>
    <x v="55"/>
    <x v="3"/>
    <x v="2"/>
    <x v="15"/>
    <x v="5661"/>
    <x v="1"/>
    <x v="6"/>
    <x v="7047"/>
  </r>
  <r>
    <x v="2"/>
    <x v="0"/>
    <x v="0"/>
    <x v="46"/>
    <x v="24"/>
    <x v="55"/>
    <x v="3"/>
    <x v="1"/>
    <x v="2"/>
    <x v="1603"/>
    <x v="0"/>
    <x v="2"/>
    <x v="1705"/>
  </r>
  <r>
    <x v="1"/>
    <x v="2"/>
    <x v="0"/>
    <x v="1"/>
    <x v="1"/>
    <x v="62"/>
    <x v="1"/>
    <x v="1"/>
    <x v="10"/>
    <x v="2660"/>
    <x v="0"/>
    <x v="0"/>
    <x v="3887"/>
  </r>
  <r>
    <x v="3"/>
    <x v="0"/>
    <x v="0"/>
    <x v="67"/>
    <x v="2"/>
    <x v="85"/>
    <x v="0"/>
    <x v="0"/>
    <x v="1"/>
    <x v="5662"/>
    <x v="3"/>
    <x v="2"/>
    <x v="7048"/>
  </r>
  <r>
    <x v="3"/>
    <x v="0"/>
    <x v="0"/>
    <x v="67"/>
    <x v="2"/>
    <x v="85"/>
    <x v="0"/>
    <x v="1"/>
    <x v="8"/>
    <x v="5663"/>
    <x v="2"/>
    <x v="6"/>
    <x v="7049"/>
  </r>
  <r>
    <x v="3"/>
    <x v="0"/>
    <x v="0"/>
    <x v="67"/>
    <x v="2"/>
    <x v="85"/>
    <x v="0"/>
    <x v="1"/>
    <x v="6"/>
    <x v="5664"/>
    <x v="0"/>
    <x v="2"/>
    <x v="7050"/>
  </r>
  <r>
    <x v="2"/>
    <x v="1"/>
    <x v="0"/>
    <x v="9"/>
    <x v="8"/>
    <x v="10"/>
    <x v="2"/>
    <x v="2"/>
    <x v="7"/>
    <x v="1095"/>
    <x v="4"/>
    <x v="0"/>
    <x v="7051"/>
  </r>
  <r>
    <x v="3"/>
    <x v="0"/>
    <x v="0"/>
    <x v="38"/>
    <x v="24"/>
    <x v="47"/>
    <x v="3"/>
    <x v="1"/>
    <x v="8"/>
    <x v="5665"/>
    <x v="5"/>
    <x v="6"/>
    <x v="6741"/>
  </r>
  <r>
    <x v="3"/>
    <x v="0"/>
    <x v="0"/>
    <x v="38"/>
    <x v="24"/>
    <x v="47"/>
    <x v="3"/>
    <x v="1"/>
    <x v="4"/>
    <x v="2939"/>
    <x v="0"/>
    <x v="2"/>
    <x v="6452"/>
  </r>
  <r>
    <x v="3"/>
    <x v="0"/>
    <x v="0"/>
    <x v="38"/>
    <x v="24"/>
    <x v="47"/>
    <x v="3"/>
    <x v="1"/>
    <x v="12"/>
    <x v="3329"/>
    <x v="0"/>
    <x v="2"/>
    <x v="4616"/>
  </r>
  <r>
    <x v="3"/>
    <x v="0"/>
    <x v="0"/>
    <x v="38"/>
    <x v="24"/>
    <x v="47"/>
    <x v="3"/>
    <x v="1"/>
    <x v="2"/>
    <x v="4362"/>
    <x v="7"/>
    <x v="2"/>
    <x v="5203"/>
  </r>
  <r>
    <x v="3"/>
    <x v="0"/>
    <x v="0"/>
    <x v="38"/>
    <x v="24"/>
    <x v="47"/>
    <x v="3"/>
    <x v="1"/>
    <x v="6"/>
    <x v="854"/>
    <x v="2"/>
    <x v="2"/>
    <x v="748"/>
  </r>
  <r>
    <x v="3"/>
    <x v="0"/>
    <x v="0"/>
    <x v="225"/>
    <x v="1"/>
    <x v="281"/>
    <x v="1"/>
    <x v="0"/>
    <x v="5"/>
    <x v="610"/>
    <x v="1"/>
    <x v="0"/>
    <x v="1706"/>
  </r>
  <r>
    <x v="0"/>
    <x v="0"/>
    <x v="0"/>
    <x v="52"/>
    <x v="5"/>
    <x v="65"/>
    <x v="2"/>
    <x v="0"/>
    <x v="1"/>
    <x v="5666"/>
    <x v="7"/>
    <x v="4"/>
    <x v="7052"/>
  </r>
  <r>
    <x v="0"/>
    <x v="0"/>
    <x v="0"/>
    <x v="52"/>
    <x v="5"/>
    <x v="65"/>
    <x v="2"/>
    <x v="2"/>
    <x v="15"/>
    <x v="1448"/>
    <x v="0"/>
    <x v="10"/>
    <x v="7053"/>
  </r>
  <r>
    <x v="0"/>
    <x v="0"/>
    <x v="0"/>
    <x v="52"/>
    <x v="5"/>
    <x v="65"/>
    <x v="2"/>
    <x v="0"/>
    <x v="1"/>
    <x v="5667"/>
    <x v="2"/>
    <x v="4"/>
    <x v="7054"/>
  </r>
  <r>
    <x v="2"/>
    <x v="2"/>
    <x v="0"/>
    <x v="20"/>
    <x v="15"/>
    <x v="45"/>
    <x v="3"/>
    <x v="2"/>
    <x v="7"/>
    <x v="5668"/>
    <x v="1"/>
    <x v="0"/>
    <x v="7055"/>
  </r>
  <r>
    <x v="2"/>
    <x v="2"/>
    <x v="0"/>
    <x v="20"/>
    <x v="15"/>
    <x v="45"/>
    <x v="3"/>
    <x v="1"/>
    <x v="4"/>
    <x v="554"/>
    <x v="7"/>
    <x v="0"/>
    <x v="7056"/>
  </r>
  <r>
    <x v="2"/>
    <x v="2"/>
    <x v="0"/>
    <x v="20"/>
    <x v="15"/>
    <x v="45"/>
    <x v="3"/>
    <x v="1"/>
    <x v="6"/>
    <x v="5453"/>
    <x v="2"/>
    <x v="0"/>
    <x v="6747"/>
  </r>
  <r>
    <x v="2"/>
    <x v="2"/>
    <x v="0"/>
    <x v="20"/>
    <x v="15"/>
    <x v="45"/>
    <x v="3"/>
    <x v="0"/>
    <x v="1"/>
    <x v="4302"/>
    <x v="2"/>
    <x v="9"/>
    <x v="5128"/>
  </r>
  <r>
    <x v="1"/>
    <x v="2"/>
    <x v="0"/>
    <x v="10"/>
    <x v="9"/>
    <x v="74"/>
    <x v="3"/>
    <x v="1"/>
    <x v="13"/>
    <x v="2081"/>
    <x v="5"/>
    <x v="2"/>
    <x v="7057"/>
  </r>
  <r>
    <x v="0"/>
    <x v="0"/>
    <x v="0"/>
    <x v="20"/>
    <x v="15"/>
    <x v="23"/>
    <x v="3"/>
    <x v="0"/>
    <x v="0"/>
    <x v="5669"/>
    <x v="7"/>
    <x v="2"/>
    <x v="7058"/>
  </r>
  <r>
    <x v="2"/>
    <x v="2"/>
    <x v="0"/>
    <x v="66"/>
    <x v="12"/>
    <x v="151"/>
    <x v="2"/>
    <x v="1"/>
    <x v="4"/>
    <x v="2062"/>
    <x v="4"/>
    <x v="0"/>
    <x v="7059"/>
  </r>
  <r>
    <x v="2"/>
    <x v="1"/>
    <x v="0"/>
    <x v="100"/>
    <x v="2"/>
    <x v="229"/>
    <x v="0"/>
    <x v="1"/>
    <x v="10"/>
    <x v="5670"/>
    <x v="7"/>
    <x v="2"/>
    <x v="7060"/>
  </r>
  <r>
    <x v="3"/>
    <x v="0"/>
    <x v="0"/>
    <x v="3"/>
    <x v="1"/>
    <x v="137"/>
    <x v="1"/>
    <x v="1"/>
    <x v="8"/>
    <x v="2139"/>
    <x v="2"/>
    <x v="2"/>
    <x v="7061"/>
  </r>
  <r>
    <x v="1"/>
    <x v="1"/>
    <x v="0"/>
    <x v="22"/>
    <x v="10"/>
    <x v="155"/>
    <x v="2"/>
    <x v="1"/>
    <x v="4"/>
    <x v="2417"/>
    <x v="4"/>
    <x v="2"/>
    <x v="7062"/>
  </r>
  <r>
    <x v="1"/>
    <x v="0"/>
    <x v="0"/>
    <x v="320"/>
    <x v="10"/>
    <x v="398"/>
    <x v="2"/>
    <x v="1"/>
    <x v="6"/>
    <x v="5671"/>
    <x v="4"/>
    <x v="2"/>
    <x v="7063"/>
  </r>
  <r>
    <x v="1"/>
    <x v="2"/>
    <x v="0"/>
    <x v="22"/>
    <x v="10"/>
    <x v="26"/>
    <x v="2"/>
    <x v="1"/>
    <x v="10"/>
    <x v="1121"/>
    <x v="1"/>
    <x v="2"/>
    <x v="4546"/>
  </r>
  <r>
    <x v="1"/>
    <x v="2"/>
    <x v="0"/>
    <x v="22"/>
    <x v="10"/>
    <x v="26"/>
    <x v="2"/>
    <x v="1"/>
    <x v="8"/>
    <x v="4028"/>
    <x v="6"/>
    <x v="3"/>
    <x v="7064"/>
  </r>
  <r>
    <x v="1"/>
    <x v="2"/>
    <x v="0"/>
    <x v="45"/>
    <x v="5"/>
    <x v="89"/>
    <x v="2"/>
    <x v="0"/>
    <x v="5"/>
    <x v="3137"/>
    <x v="2"/>
    <x v="7"/>
    <x v="7065"/>
  </r>
  <r>
    <x v="1"/>
    <x v="2"/>
    <x v="0"/>
    <x v="45"/>
    <x v="5"/>
    <x v="89"/>
    <x v="2"/>
    <x v="0"/>
    <x v="5"/>
    <x v="5672"/>
    <x v="2"/>
    <x v="7"/>
    <x v="7066"/>
  </r>
  <r>
    <x v="1"/>
    <x v="0"/>
    <x v="0"/>
    <x v="20"/>
    <x v="15"/>
    <x v="23"/>
    <x v="3"/>
    <x v="1"/>
    <x v="10"/>
    <x v="18"/>
    <x v="0"/>
    <x v="0"/>
    <x v="1588"/>
  </r>
  <r>
    <x v="1"/>
    <x v="0"/>
    <x v="0"/>
    <x v="20"/>
    <x v="15"/>
    <x v="23"/>
    <x v="3"/>
    <x v="1"/>
    <x v="10"/>
    <x v="1049"/>
    <x v="0"/>
    <x v="0"/>
    <x v="1290"/>
  </r>
  <r>
    <x v="1"/>
    <x v="1"/>
    <x v="0"/>
    <x v="49"/>
    <x v="1"/>
    <x v="58"/>
    <x v="1"/>
    <x v="1"/>
    <x v="9"/>
    <x v="3039"/>
    <x v="1"/>
    <x v="0"/>
    <x v="3428"/>
  </r>
  <r>
    <x v="1"/>
    <x v="1"/>
    <x v="0"/>
    <x v="49"/>
    <x v="1"/>
    <x v="58"/>
    <x v="1"/>
    <x v="1"/>
    <x v="8"/>
    <x v="4604"/>
    <x v="0"/>
    <x v="2"/>
    <x v="5560"/>
  </r>
  <r>
    <x v="1"/>
    <x v="1"/>
    <x v="0"/>
    <x v="49"/>
    <x v="1"/>
    <x v="58"/>
    <x v="1"/>
    <x v="2"/>
    <x v="7"/>
    <x v="3342"/>
    <x v="1"/>
    <x v="2"/>
    <x v="3817"/>
  </r>
  <r>
    <x v="1"/>
    <x v="2"/>
    <x v="0"/>
    <x v="301"/>
    <x v="1"/>
    <x v="378"/>
    <x v="1"/>
    <x v="0"/>
    <x v="5"/>
    <x v="3909"/>
    <x v="1"/>
    <x v="0"/>
    <x v="5980"/>
  </r>
  <r>
    <x v="1"/>
    <x v="0"/>
    <x v="0"/>
    <x v="24"/>
    <x v="21"/>
    <x v="329"/>
    <x v="1"/>
    <x v="1"/>
    <x v="9"/>
    <x v="5673"/>
    <x v="7"/>
    <x v="2"/>
    <x v="7067"/>
  </r>
  <r>
    <x v="0"/>
    <x v="1"/>
    <x v="0"/>
    <x v="511"/>
    <x v="5"/>
    <x v="608"/>
    <x v="2"/>
    <x v="1"/>
    <x v="10"/>
    <x v="753"/>
    <x v="8"/>
    <x v="2"/>
    <x v="780"/>
  </r>
  <r>
    <x v="1"/>
    <x v="0"/>
    <x v="0"/>
    <x v="186"/>
    <x v="36"/>
    <x v="236"/>
    <x v="0"/>
    <x v="1"/>
    <x v="10"/>
    <x v="5674"/>
    <x v="2"/>
    <x v="0"/>
    <x v="7068"/>
  </r>
  <r>
    <x v="2"/>
    <x v="0"/>
    <x v="0"/>
    <x v="173"/>
    <x v="17"/>
    <x v="220"/>
    <x v="0"/>
    <x v="1"/>
    <x v="14"/>
    <x v="5675"/>
    <x v="2"/>
    <x v="0"/>
    <x v="7069"/>
  </r>
  <r>
    <x v="1"/>
    <x v="1"/>
    <x v="0"/>
    <x v="30"/>
    <x v="15"/>
    <x v="144"/>
    <x v="3"/>
    <x v="0"/>
    <x v="3"/>
    <x v="5676"/>
    <x v="1"/>
    <x v="10"/>
    <x v="7070"/>
  </r>
  <r>
    <x v="2"/>
    <x v="0"/>
    <x v="0"/>
    <x v="269"/>
    <x v="17"/>
    <x v="336"/>
    <x v="0"/>
    <x v="1"/>
    <x v="9"/>
    <x v="5677"/>
    <x v="4"/>
    <x v="0"/>
    <x v="7071"/>
  </r>
  <r>
    <x v="1"/>
    <x v="1"/>
    <x v="0"/>
    <x v="152"/>
    <x v="24"/>
    <x v="402"/>
    <x v="3"/>
    <x v="2"/>
    <x v="11"/>
    <x v="5678"/>
    <x v="4"/>
    <x v="2"/>
    <x v="5346"/>
  </r>
  <r>
    <x v="1"/>
    <x v="1"/>
    <x v="0"/>
    <x v="152"/>
    <x v="24"/>
    <x v="402"/>
    <x v="3"/>
    <x v="1"/>
    <x v="4"/>
    <x v="4732"/>
    <x v="1"/>
    <x v="2"/>
    <x v="7072"/>
  </r>
  <r>
    <x v="0"/>
    <x v="0"/>
    <x v="0"/>
    <x v="20"/>
    <x v="15"/>
    <x v="23"/>
    <x v="3"/>
    <x v="1"/>
    <x v="10"/>
    <x v="5679"/>
    <x v="5"/>
    <x v="0"/>
    <x v="354"/>
  </r>
  <r>
    <x v="0"/>
    <x v="0"/>
    <x v="0"/>
    <x v="20"/>
    <x v="15"/>
    <x v="23"/>
    <x v="3"/>
    <x v="1"/>
    <x v="2"/>
    <x v="466"/>
    <x v="1"/>
    <x v="0"/>
    <x v="5319"/>
  </r>
  <r>
    <x v="0"/>
    <x v="0"/>
    <x v="0"/>
    <x v="1"/>
    <x v="1"/>
    <x v="62"/>
    <x v="1"/>
    <x v="0"/>
    <x v="5"/>
    <x v="5680"/>
    <x v="4"/>
    <x v="0"/>
    <x v="7073"/>
  </r>
  <r>
    <x v="0"/>
    <x v="0"/>
    <x v="0"/>
    <x v="1"/>
    <x v="1"/>
    <x v="62"/>
    <x v="1"/>
    <x v="1"/>
    <x v="2"/>
    <x v="1777"/>
    <x v="6"/>
    <x v="0"/>
    <x v="1910"/>
  </r>
  <r>
    <x v="1"/>
    <x v="0"/>
    <x v="0"/>
    <x v="25"/>
    <x v="35"/>
    <x v="129"/>
    <x v="0"/>
    <x v="1"/>
    <x v="13"/>
    <x v="2582"/>
    <x v="4"/>
    <x v="0"/>
    <x v="2247"/>
  </r>
  <r>
    <x v="1"/>
    <x v="0"/>
    <x v="0"/>
    <x v="350"/>
    <x v="1"/>
    <x v="432"/>
    <x v="1"/>
    <x v="2"/>
    <x v="7"/>
    <x v="2507"/>
    <x v="0"/>
    <x v="2"/>
    <x v="2766"/>
  </r>
  <r>
    <x v="2"/>
    <x v="1"/>
    <x v="0"/>
    <x v="4"/>
    <x v="4"/>
    <x v="60"/>
    <x v="1"/>
    <x v="1"/>
    <x v="9"/>
    <x v="5681"/>
    <x v="7"/>
    <x v="0"/>
    <x v="7074"/>
  </r>
  <r>
    <x v="2"/>
    <x v="1"/>
    <x v="0"/>
    <x v="4"/>
    <x v="4"/>
    <x v="60"/>
    <x v="1"/>
    <x v="2"/>
    <x v="11"/>
    <x v="5682"/>
    <x v="3"/>
    <x v="0"/>
    <x v="7075"/>
  </r>
  <r>
    <x v="2"/>
    <x v="1"/>
    <x v="0"/>
    <x v="4"/>
    <x v="4"/>
    <x v="60"/>
    <x v="1"/>
    <x v="1"/>
    <x v="8"/>
    <x v="5683"/>
    <x v="0"/>
    <x v="2"/>
    <x v="7076"/>
  </r>
  <r>
    <x v="1"/>
    <x v="1"/>
    <x v="0"/>
    <x v="1"/>
    <x v="1"/>
    <x v="13"/>
    <x v="1"/>
    <x v="1"/>
    <x v="6"/>
    <x v="1755"/>
    <x v="0"/>
    <x v="0"/>
    <x v="907"/>
  </r>
  <r>
    <x v="1"/>
    <x v="1"/>
    <x v="0"/>
    <x v="256"/>
    <x v="24"/>
    <x v="391"/>
    <x v="3"/>
    <x v="2"/>
    <x v="16"/>
    <x v="5684"/>
    <x v="1"/>
    <x v="10"/>
    <x v="7077"/>
  </r>
  <r>
    <x v="1"/>
    <x v="1"/>
    <x v="0"/>
    <x v="256"/>
    <x v="24"/>
    <x v="391"/>
    <x v="3"/>
    <x v="1"/>
    <x v="6"/>
    <x v="1134"/>
    <x v="1"/>
    <x v="2"/>
    <x v="1179"/>
  </r>
  <r>
    <x v="1"/>
    <x v="1"/>
    <x v="0"/>
    <x v="256"/>
    <x v="24"/>
    <x v="391"/>
    <x v="3"/>
    <x v="2"/>
    <x v="11"/>
    <x v="3943"/>
    <x v="2"/>
    <x v="2"/>
    <x v="7078"/>
  </r>
  <r>
    <x v="1"/>
    <x v="2"/>
    <x v="0"/>
    <x v="152"/>
    <x v="24"/>
    <x v="402"/>
    <x v="3"/>
    <x v="1"/>
    <x v="9"/>
    <x v="5685"/>
    <x v="5"/>
    <x v="2"/>
    <x v="1071"/>
  </r>
  <r>
    <x v="1"/>
    <x v="2"/>
    <x v="0"/>
    <x v="152"/>
    <x v="24"/>
    <x v="402"/>
    <x v="3"/>
    <x v="2"/>
    <x v="11"/>
    <x v="5686"/>
    <x v="0"/>
    <x v="2"/>
    <x v="7079"/>
  </r>
  <r>
    <x v="1"/>
    <x v="2"/>
    <x v="0"/>
    <x v="152"/>
    <x v="24"/>
    <x v="402"/>
    <x v="3"/>
    <x v="1"/>
    <x v="10"/>
    <x v="2668"/>
    <x v="4"/>
    <x v="2"/>
    <x v="2970"/>
  </r>
  <r>
    <x v="2"/>
    <x v="0"/>
    <x v="0"/>
    <x v="61"/>
    <x v="5"/>
    <x v="77"/>
    <x v="2"/>
    <x v="1"/>
    <x v="9"/>
    <x v="5687"/>
    <x v="0"/>
    <x v="3"/>
    <x v="7080"/>
  </r>
  <r>
    <x v="2"/>
    <x v="0"/>
    <x v="0"/>
    <x v="61"/>
    <x v="5"/>
    <x v="77"/>
    <x v="2"/>
    <x v="0"/>
    <x v="3"/>
    <x v="5688"/>
    <x v="1"/>
    <x v="4"/>
    <x v="7081"/>
  </r>
  <r>
    <x v="2"/>
    <x v="0"/>
    <x v="0"/>
    <x v="61"/>
    <x v="5"/>
    <x v="77"/>
    <x v="2"/>
    <x v="0"/>
    <x v="0"/>
    <x v="5689"/>
    <x v="1"/>
    <x v="8"/>
    <x v="7082"/>
  </r>
  <r>
    <x v="2"/>
    <x v="1"/>
    <x v="0"/>
    <x v="270"/>
    <x v="5"/>
    <x v="337"/>
    <x v="2"/>
    <x v="1"/>
    <x v="10"/>
    <x v="4579"/>
    <x v="0"/>
    <x v="2"/>
    <x v="5525"/>
  </r>
  <r>
    <x v="1"/>
    <x v="0"/>
    <x v="0"/>
    <x v="66"/>
    <x v="12"/>
    <x v="83"/>
    <x v="2"/>
    <x v="1"/>
    <x v="8"/>
    <x v="1835"/>
    <x v="1"/>
    <x v="0"/>
    <x v="7083"/>
  </r>
  <r>
    <x v="1"/>
    <x v="0"/>
    <x v="0"/>
    <x v="46"/>
    <x v="24"/>
    <x v="55"/>
    <x v="3"/>
    <x v="1"/>
    <x v="10"/>
    <x v="5317"/>
    <x v="3"/>
    <x v="2"/>
    <x v="6557"/>
  </r>
  <r>
    <x v="1"/>
    <x v="0"/>
    <x v="0"/>
    <x v="46"/>
    <x v="24"/>
    <x v="55"/>
    <x v="3"/>
    <x v="1"/>
    <x v="8"/>
    <x v="5690"/>
    <x v="0"/>
    <x v="6"/>
    <x v="7084"/>
  </r>
  <r>
    <x v="1"/>
    <x v="0"/>
    <x v="0"/>
    <x v="20"/>
    <x v="15"/>
    <x v="164"/>
    <x v="3"/>
    <x v="1"/>
    <x v="8"/>
    <x v="485"/>
    <x v="1"/>
    <x v="2"/>
    <x v="7085"/>
  </r>
  <r>
    <x v="1"/>
    <x v="0"/>
    <x v="0"/>
    <x v="20"/>
    <x v="15"/>
    <x v="164"/>
    <x v="3"/>
    <x v="2"/>
    <x v="7"/>
    <x v="5691"/>
    <x v="5"/>
    <x v="0"/>
    <x v="7086"/>
  </r>
  <r>
    <x v="1"/>
    <x v="0"/>
    <x v="0"/>
    <x v="31"/>
    <x v="11"/>
    <x v="39"/>
    <x v="2"/>
    <x v="1"/>
    <x v="9"/>
    <x v="5692"/>
    <x v="8"/>
    <x v="0"/>
    <x v="7087"/>
  </r>
  <r>
    <x v="2"/>
    <x v="0"/>
    <x v="0"/>
    <x v="231"/>
    <x v="31"/>
    <x v="288"/>
    <x v="3"/>
    <x v="2"/>
    <x v="11"/>
    <x v="1307"/>
    <x v="1"/>
    <x v="0"/>
    <x v="1365"/>
  </r>
  <r>
    <x v="2"/>
    <x v="0"/>
    <x v="0"/>
    <x v="231"/>
    <x v="31"/>
    <x v="288"/>
    <x v="3"/>
    <x v="1"/>
    <x v="4"/>
    <x v="5693"/>
    <x v="3"/>
    <x v="0"/>
    <x v="7088"/>
  </r>
  <r>
    <x v="2"/>
    <x v="0"/>
    <x v="0"/>
    <x v="231"/>
    <x v="31"/>
    <x v="288"/>
    <x v="3"/>
    <x v="0"/>
    <x v="1"/>
    <x v="2312"/>
    <x v="6"/>
    <x v="0"/>
    <x v="7089"/>
  </r>
  <r>
    <x v="1"/>
    <x v="1"/>
    <x v="0"/>
    <x v="4"/>
    <x v="4"/>
    <x v="59"/>
    <x v="1"/>
    <x v="0"/>
    <x v="5"/>
    <x v="5694"/>
    <x v="0"/>
    <x v="0"/>
    <x v="3474"/>
  </r>
  <r>
    <x v="1"/>
    <x v="1"/>
    <x v="0"/>
    <x v="4"/>
    <x v="4"/>
    <x v="59"/>
    <x v="1"/>
    <x v="0"/>
    <x v="3"/>
    <x v="5695"/>
    <x v="4"/>
    <x v="0"/>
    <x v="7090"/>
  </r>
  <r>
    <x v="0"/>
    <x v="0"/>
    <x v="0"/>
    <x v="1"/>
    <x v="1"/>
    <x v="3"/>
    <x v="1"/>
    <x v="1"/>
    <x v="10"/>
    <x v="1049"/>
    <x v="0"/>
    <x v="0"/>
    <x v="1290"/>
  </r>
  <r>
    <x v="0"/>
    <x v="0"/>
    <x v="0"/>
    <x v="3"/>
    <x v="3"/>
    <x v="4"/>
    <x v="0"/>
    <x v="0"/>
    <x v="3"/>
    <x v="5696"/>
    <x v="11"/>
    <x v="10"/>
    <x v="7091"/>
  </r>
  <r>
    <x v="1"/>
    <x v="1"/>
    <x v="0"/>
    <x v="4"/>
    <x v="4"/>
    <x v="5"/>
    <x v="1"/>
    <x v="1"/>
    <x v="6"/>
    <x v="2740"/>
    <x v="2"/>
    <x v="0"/>
    <x v="3064"/>
  </r>
  <r>
    <x v="1"/>
    <x v="1"/>
    <x v="0"/>
    <x v="4"/>
    <x v="4"/>
    <x v="5"/>
    <x v="1"/>
    <x v="1"/>
    <x v="4"/>
    <x v="5697"/>
    <x v="2"/>
    <x v="0"/>
    <x v="232"/>
  </r>
  <r>
    <x v="1"/>
    <x v="1"/>
    <x v="0"/>
    <x v="4"/>
    <x v="4"/>
    <x v="5"/>
    <x v="1"/>
    <x v="0"/>
    <x v="1"/>
    <x v="5163"/>
    <x v="5"/>
    <x v="2"/>
    <x v="7092"/>
  </r>
  <r>
    <x v="1"/>
    <x v="1"/>
    <x v="0"/>
    <x v="4"/>
    <x v="4"/>
    <x v="5"/>
    <x v="1"/>
    <x v="0"/>
    <x v="1"/>
    <x v="5698"/>
    <x v="0"/>
    <x v="2"/>
    <x v="7093"/>
  </r>
  <r>
    <x v="1"/>
    <x v="0"/>
    <x v="0"/>
    <x v="220"/>
    <x v="16"/>
    <x v="275"/>
    <x v="1"/>
    <x v="2"/>
    <x v="11"/>
    <x v="5699"/>
    <x v="3"/>
    <x v="2"/>
    <x v="7094"/>
  </r>
  <r>
    <x v="1"/>
    <x v="0"/>
    <x v="0"/>
    <x v="220"/>
    <x v="16"/>
    <x v="275"/>
    <x v="1"/>
    <x v="1"/>
    <x v="4"/>
    <x v="200"/>
    <x v="0"/>
    <x v="2"/>
    <x v="4216"/>
  </r>
  <r>
    <x v="1"/>
    <x v="0"/>
    <x v="0"/>
    <x v="220"/>
    <x v="16"/>
    <x v="275"/>
    <x v="1"/>
    <x v="1"/>
    <x v="8"/>
    <x v="1255"/>
    <x v="0"/>
    <x v="6"/>
    <x v="1309"/>
  </r>
  <r>
    <x v="1"/>
    <x v="0"/>
    <x v="0"/>
    <x v="525"/>
    <x v="11"/>
    <x v="622"/>
    <x v="2"/>
    <x v="1"/>
    <x v="4"/>
    <x v="3449"/>
    <x v="4"/>
    <x v="0"/>
    <x v="3955"/>
  </r>
  <r>
    <x v="1"/>
    <x v="0"/>
    <x v="0"/>
    <x v="525"/>
    <x v="11"/>
    <x v="622"/>
    <x v="2"/>
    <x v="2"/>
    <x v="7"/>
    <x v="1666"/>
    <x v="1"/>
    <x v="0"/>
    <x v="1774"/>
  </r>
  <r>
    <x v="1"/>
    <x v="0"/>
    <x v="0"/>
    <x v="1"/>
    <x v="1"/>
    <x v="62"/>
    <x v="1"/>
    <x v="0"/>
    <x v="0"/>
    <x v="5700"/>
    <x v="8"/>
    <x v="11"/>
    <x v="7095"/>
  </r>
  <r>
    <x v="1"/>
    <x v="0"/>
    <x v="0"/>
    <x v="1"/>
    <x v="1"/>
    <x v="62"/>
    <x v="1"/>
    <x v="1"/>
    <x v="6"/>
    <x v="5148"/>
    <x v="6"/>
    <x v="0"/>
    <x v="7096"/>
  </r>
  <r>
    <x v="1"/>
    <x v="0"/>
    <x v="0"/>
    <x v="1"/>
    <x v="1"/>
    <x v="62"/>
    <x v="1"/>
    <x v="1"/>
    <x v="9"/>
    <x v="643"/>
    <x v="0"/>
    <x v="0"/>
    <x v="7097"/>
  </r>
  <r>
    <x v="1"/>
    <x v="0"/>
    <x v="0"/>
    <x v="1"/>
    <x v="1"/>
    <x v="62"/>
    <x v="1"/>
    <x v="0"/>
    <x v="5"/>
    <x v="1899"/>
    <x v="5"/>
    <x v="0"/>
    <x v="2046"/>
  </r>
  <r>
    <x v="1"/>
    <x v="2"/>
    <x v="0"/>
    <x v="93"/>
    <x v="16"/>
    <x v="115"/>
    <x v="1"/>
    <x v="2"/>
    <x v="11"/>
    <x v="909"/>
    <x v="0"/>
    <x v="2"/>
    <x v="7098"/>
  </r>
  <r>
    <x v="1"/>
    <x v="2"/>
    <x v="0"/>
    <x v="93"/>
    <x v="16"/>
    <x v="115"/>
    <x v="1"/>
    <x v="1"/>
    <x v="8"/>
    <x v="5701"/>
    <x v="0"/>
    <x v="6"/>
    <x v="7099"/>
  </r>
  <r>
    <x v="1"/>
    <x v="0"/>
    <x v="0"/>
    <x v="20"/>
    <x v="15"/>
    <x v="45"/>
    <x v="3"/>
    <x v="0"/>
    <x v="5"/>
    <x v="5702"/>
    <x v="1"/>
    <x v="0"/>
    <x v="7100"/>
  </r>
  <r>
    <x v="1"/>
    <x v="0"/>
    <x v="0"/>
    <x v="20"/>
    <x v="15"/>
    <x v="45"/>
    <x v="3"/>
    <x v="1"/>
    <x v="8"/>
    <x v="2176"/>
    <x v="7"/>
    <x v="2"/>
    <x v="2821"/>
  </r>
  <r>
    <x v="1"/>
    <x v="0"/>
    <x v="0"/>
    <x v="20"/>
    <x v="15"/>
    <x v="45"/>
    <x v="3"/>
    <x v="1"/>
    <x v="6"/>
    <x v="3754"/>
    <x v="4"/>
    <x v="0"/>
    <x v="7101"/>
  </r>
  <r>
    <x v="1"/>
    <x v="0"/>
    <x v="0"/>
    <x v="20"/>
    <x v="15"/>
    <x v="45"/>
    <x v="3"/>
    <x v="0"/>
    <x v="1"/>
    <x v="5703"/>
    <x v="4"/>
    <x v="9"/>
    <x v="7102"/>
  </r>
  <r>
    <x v="0"/>
    <x v="0"/>
    <x v="0"/>
    <x v="225"/>
    <x v="1"/>
    <x v="281"/>
    <x v="1"/>
    <x v="1"/>
    <x v="2"/>
    <x v="2022"/>
    <x v="2"/>
    <x v="0"/>
    <x v="2183"/>
  </r>
  <r>
    <x v="1"/>
    <x v="2"/>
    <x v="0"/>
    <x v="443"/>
    <x v="1"/>
    <x v="536"/>
    <x v="1"/>
    <x v="2"/>
    <x v="7"/>
    <x v="5704"/>
    <x v="6"/>
    <x v="2"/>
    <x v="7103"/>
  </r>
  <r>
    <x v="1"/>
    <x v="2"/>
    <x v="0"/>
    <x v="443"/>
    <x v="1"/>
    <x v="536"/>
    <x v="1"/>
    <x v="2"/>
    <x v="11"/>
    <x v="1153"/>
    <x v="0"/>
    <x v="0"/>
    <x v="7104"/>
  </r>
  <r>
    <x v="1"/>
    <x v="2"/>
    <x v="0"/>
    <x v="443"/>
    <x v="1"/>
    <x v="536"/>
    <x v="1"/>
    <x v="2"/>
    <x v="7"/>
    <x v="5705"/>
    <x v="1"/>
    <x v="2"/>
    <x v="7105"/>
  </r>
  <r>
    <x v="1"/>
    <x v="0"/>
    <x v="0"/>
    <x v="8"/>
    <x v="1"/>
    <x v="9"/>
    <x v="1"/>
    <x v="1"/>
    <x v="4"/>
    <x v="2652"/>
    <x v="1"/>
    <x v="0"/>
    <x v="2953"/>
  </r>
  <r>
    <x v="3"/>
    <x v="1"/>
    <x v="0"/>
    <x v="169"/>
    <x v="1"/>
    <x v="215"/>
    <x v="1"/>
    <x v="1"/>
    <x v="10"/>
    <x v="91"/>
    <x v="0"/>
    <x v="0"/>
    <x v="91"/>
  </r>
  <r>
    <x v="1"/>
    <x v="0"/>
    <x v="0"/>
    <x v="1"/>
    <x v="1"/>
    <x v="13"/>
    <x v="1"/>
    <x v="0"/>
    <x v="5"/>
    <x v="580"/>
    <x v="1"/>
    <x v="0"/>
    <x v="7106"/>
  </r>
  <r>
    <x v="1"/>
    <x v="0"/>
    <x v="0"/>
    <x v="1"/>
    <x v="1"/>
    <x v="13"/>
    <x v="1"/>
    <x v="0"/>
    <x v="5"/>
    <x v="2122"/>
    <x v="1"/>
    <x v="0"/>
    <x v="2293"/>
  </r>
  <r>
    <x v="1"/>
    <x v="0"/>
    <x v="0"/>
    <x v="526"/>
    <x v="1"/>
    <x v="623"/>
    <x v="1"/>
    <x v="1"/>
    <x v="8"/>
    <x v="2270"/>
    <x v="3"/>
    <x v="2"/>
    <x v="2469"/>
  </r>
  <r>
    <x v="1"/>
    <x v="0"/>
    <x v="0"/>
    <x v="526"/>
    <x v="1"/>
    <x v="623"/>
    <x v="1"/>
    <x v="1"/>
    <x v="12"/>
    <x v="2866"/>
    <x v="1"/>
    <x v="0"/>
    <x v="4829"/>
  </r>
  <r>
    <x v="1"/>
    <x v="0"/>
    <x v="0"/>
    <x v="27"/>
    <x v="19"/>
    <x v="33"/>
    <x v="0"/>
    <x v="1"/>
    <x v="2"/>
    <x v="1801"/>
    <x v="1"/>
    <x v="0"/>
    <x v="2557"/>
  </r>
  <r>
    <x v="2"/>
    <x v="1"/>
    <x v="0"/>
    <x v="247"/>
    <x v="3"/>
    <x v="306"/>
    <x v="0"/>
    <x v="1"/>
    <x v="6"/>
    <x v="5706"/>
    <x v="3"/>
    <x v="2"/>
    <x v="7107"/>
  </r>
  <r>
    <x v="1"/>
    <x v="0"/>
    <x v="0"/>
    <x v="65"/>
    <x v="1"/>
    <x v="624"/>
    <x v="1"/>
    <x v="2"/>
    <x v="7"/>
    <x v="1103"/>
    <x v="2"/>
    <x v="2"/>
    <x v="1573"/>
  </r>
  <r>
    <x v="1"/>
    <x v="2"/>
    <x v="0"/>
    <x v="10"/>
    <x v="9"/>
    <x v="105"/>
    <x v="3"/>
    <x v="1"/>
    <x v="10"/>
    <x v="885"/>
    <x v="0"/>
    <x v="2"/>
    <x v="2026"/>
  </r>
  <r>
    <x v="1"/>
    <x v="2"/>
    <x v="0"/>
    <x v="10"/>
    <x v="9"/>
    <x v="105"/>
    <x v="3"/>
    <x v="2"/>
    <x v="7"/>
    <x v="5707"/>
    <x v="2"/>
    <x v="10"/>
    <x v="7108"/>
  </r>
  <r>
    <x v="0"/>
    <x v="0"/>
    <x v="0"/>
    <x v="12"/>
    <x v="5"/>
    <x v="14"/>
    <x v="2"/>
    <x v="1"/>
    <x v="4"/>
    <x v="5708"/>
    <x v="7"/>
    <x v="2"/>
    <x v="7109"/>
  </r>
  <r>
    <x v="1"/>
    <x v="0"/>
    <x v="0"/>
    <x v="329"/>
    <x v="1"/>
    <x v="409"/>
    <x v="1"/>
    <x v="0"/>
    <x v="5"/>
    <x v="2368"/>
    <x v="4"/>
    <x v="0"/>
    <x v="7110"/>
  </r>
  <r>
    <x v="1"/>
    <x v="1"/>
    <x v="0"/>
    <x v="102"/>
    <x v="14"/>
    <x v="237"/>
    <x v="2"/>
    <x v="1"/>
    <x v="12"/>
    <x v="5709"/>
    <x v="5"/>
    <x v="0"/>
    <x v="7111"/>
  </r>
  <r>
    <x v="1"/>
    <x v="1"/>
    <x v="0"/>
    <x v="20"/>
    <x v="15"/>
    <x v="29"/>
    <x v="3"/>
    <x v="1"/>
    <x v="6"/>
    <x v="4391"/>
    <x v="1"/>
    <x v="0"/>
    <x v="5256"/>
  </r>
  <r>
    <x v="1"/>
    <x v="1"/>
    <x v="0"/>
    <x v="20"/>
    <x v="15"/>
    <x v="29"/>
    <x v="3"/>
    <x v="1"/>
    <x v="14"/>
    <x v="5710"/>
    <x v="7"/>
    <x v="0"/>
    <x v="5694"/>
  </r>
  <r>
    <x v="1"/>
    <x v="1"/>
    <x v="0"/>
    <x v="8"/>
    <x v="1"/>
    <x v="34"/>
    <x v="1"/>
    <x v="1"/>
    <x v="4"/>
    <x v="2105"/>
    <x v="0"/>
    <x v="0"/>
    <x v="2278"/>
  </r>
  <r>
    <x v="1"/>
    <x v="1"/>
    <x v="0"/>
    <x v="8"/>
    <x v="1"/>
    <x v="34"/>
    <x v="1"/>
    <x v="2"/>
    <x v="7"/>
    <x v="5711"/>
    <x v="6"/>
    <x v="2"/>
    <x v="7112"/>
  </r>
  <r>
    <x v="1"/>
    <x v="0"/>
    <x v="0"/>
    <x v="8"/>
    <x v="1"/>
    <x v="34"/>
    <x v="1"/>
    <x v="1"/>
    <x v="2"/>
    <x v="874"/>
    <x v="1"/>
    <x v="0"/>
    <x v="910"/>
  </r>
  <r>
    <x v="1"/>
    <x v="0"/>
    <x v="0"/>
    <x v="8"/>
    <x v="1"/>
    <x v="34"/>
    <x v="1"/>
    <x v="1"/>
    <x v="10"/>
    <x v="783"/>
    <x v="5"/>
    <x v="0"/>
    <x v="812"/>
  </r>
  <r>
    <x v="1"/>
    <x v="0"/>
    <x v="0"/>
    <x v="8"/>
    <x v="1"/>
    <x v="34"/>
    <x v="1"/>
    <x v="0"/>
    <x v="5"/>
    <x v="5712"/>
    <x v="8"/>
    <x v="0"/>
    <x v="7113"/>
  </r>
  <r>
    <x v="1"/>
    <x v="0"/>
    <x v="0"/>
    <x v="8"/>
    <x v="1"/>
    <x v="34"/>
    <x v="1"/>
    <x v="1"/>
    <x v="10"/>
    <x v="91"/>
    <x v="0"/>
    <x v="0"/>
    <x v="2027"/>
  </r>
  <r>
    <x v="0"/>
    <x v="1"/>
    <x v="0"/>
    <x v="1"/>
    <x v="1"/>
    <x v="3"/>
    <x v="1"/>
    <x v="2"/>
    <x v="11"/>
    <x v="5713"/>
    <x v="7"/>
    <x v="0"/>
    <x v="7114"/>
  </r>
  <r>
    <x v="1"/>
    <x v="0"/>
    <x v="0"/>
    <x v="70"/>
    <x v="1"/>
    <x v="88"/>
    <x v="1"/>
    <x v="1"/>
    <x v="6"/>
    <x v="1833"/>
    <x v="5"/>
    <x v="0"/>
    <x v="7115"/>
  </r>
  <r>
    <x v="1"/>
    <x v="2"/>
    <x v="0"/>
    <x v="81"/>
    <x v="5"/>
    <x v="174"/>
    <x v="2"/>
    <x v="1"/>
    <x v="8"/>
    <x v="5714"/>
    <x v="6"/>
    <x v="3"/>
    <x v="7116"/>
  </r>
  <r>
    <x v="1"/>
    <x v="0"/>
    <x v="0"/>
    <x v="102"/>
    <x v="17"/>
    <x v="195"/>
    <x v="0"/>
    <x v="1"/>
    <x v="10"/>
    <x v="56"/>
    <x v="2"/>
    <x v="0"/>
    <x v="56"/>
  </r>
  <r>
    <x v="1"/>
    <x v="0"/>
    <x v="0"/>
    <x v="102"/>
    <x v="17"/>
    <x v="195"/>
    <x v="0"/>
    <x v="2"/>
    <x v="7"/>
    <x v="178"/>
    <x v="4"/>
    <x v="0"/>
    <x v="2052"/>
  </r>
  <r>
    <x v="2"/>
    <x v="2"/>
    <x v="0"/>
    <x v="20"/>
    <x v="15"/>
    <x v="45"/>
    <x v="3"/>
    <x v="1"/>
    <x v="6"/>
    <x v="983"/>
    <x v="4"/>
    <x v="0"/>
    <x v="1025"/>
  </r>
  <r>
    <x v="1"/>
    <x v="0"/>
    <x v="0"/>
    <x v="12"/>
    <x v="5"/>
    <x v="16"/>
    <x v="2"/>
    <x v="0"/>
    <x v="0"/>
    <x v="5715"/>
    <x v="1"/>
    <x v="8"/>
    <x v="7117"/>
  </r>
  <r>
    <x v="1"/>
    <x v="1"/>
    <x v="0"/>
    <x v="54"/>
    <x v="29"/>
    <x v="69"/>
    <x v="3"/>
    <x v="1"/>
    <x v="4"/>
    <x v="5716"/>
    <x v="10"/>
    <x v="0"/>
    <x v="7118"/>
  </r>
  <r>
    <x v="0"/>
    <x v="2"/>
    <x v="0"/>
    <x v="8"/>
    <x v="1"/>
    <x v="94"/>
    <x v="1"/>
    <x v="1"/>
    <x v="10"/>
    <x v="4560"/>
    <x v="5"/>
    <x v="0"/>
    <x v="7119"/>
  </r>
  <r>
    <x v="0"/>
    <x v="2"/>
    <x v="0"/>
    <x v="8"/>
    <x v="1"/>
    <x v="94"/>
    <x v="1"/>
    <x v="1"/>
    <x v="14"/>
    <x v="545"/>
    <x v="0"/>
    <x v="0"/>
    <x v="558"/>
  </r>
  <r>
    <x v="2"/>
    <x v="1"/>
    <x v="0"/>
    <x v="24"/>
    <x v="24"/>
    <x v="157"/>
    <x v="3"/>
    <x v="1"/>
    <x v="9"/>
    <x v="5717"/>
    <x v="4"/>
    <x v="2"/>
    <x v="7120"/>
  </r>
  <r>
    <x v="0"/>
    <x v="1"/>
    <x v="0"/>
    <x v="66"/>
    <x v="12"/>
    <x v="151"/>
    <x v="2"/>
    <x v="1"/>
    <x v="2"/>
    <x v="4526"/>
    <x v="2"/>
    <x v="0"/>
    <x v="5452"/>
  </r>
  <r>
    <x v="3"/>
    <x v="2"/>
    <x v="0"/>
    <x v="10"/>
    <x v="9"/>
    <x v="11"/>
    <x v="3"/>
    <x v="0"/>
    <x v="5"/>
    <x v="5238"/>
    <x v="4"/>
    <x v="2"/>
    <x v="7121"/>
  </r>
  <r>
    <x v="1"/>
    <x v="0"/>
    <x v="0"/>
    <x v="75"/>
    <x v="1"/>
    <x v="95"/>
    <x v="1"/>
    <x v="1"/>
    <x v="10"/>
    <x v="4663"/>
    <x v="1"/>
    <x v="0"/>
    <x v="5646"/>
  </r>
  <r>
    <x v="1"/>
    <x v="0"/>
    <x v="0"/>
    <x v="75"/>
    <x v="1"/>
    <x v="95"/>
    <x v="1"/>
    <x v="1"/>
    <x v="9"/>
    <x v="3196"/>
    <x v="4"/>
    <x v="0"/>
    <x v="7122"/>
  </r>
  <r>
    <x v="1"/>
    <x v="0"/>
    <x v="0"/>
    <x v="75"/>
    <x v="1"/>
    <x v="95"/>
    <x v="1"/>
    <x v="2"/>
    <x v="7"/>
    <x v="2066"/>
    <x v="1"/>
    <x v="2"/>
    <x v="2235"/>
  </r>
  <r>
    <x v="1"/>
    <x v="0"/>
    <x v="0"/>
    <x v="527"/>
    <x v="1"/>
    <x v="625"/>
    <x v="1"/>
    <x v="1"/>
    <x v="13"/>
    <x v="3543"/>
    <x v="0"/>
    <x v="0"/>
    <x v="4085"/>
  </r>
  <r>
    <x v="1"/>
    <x v="2"/>
    <x v="0"/>
    <x v="40"/>
    <x v="13"/>
    <x v="49"/>
    <x v="3"/>
    <x v="1"/>
    <x v="10"/>
    <x v="1034"/>
    <x v="7"/>
    <x v="0"/>
    <x v="7123"/>
  </r>
  <r>
    <x v="1"/>
    <x v="2"/>
    <x v="0"/>
    <x v="40"/>
    <x v="13"/>
    <x v="49"/>
    <x v="3"/>
    <x v="1"/>
    <x v="8"/>
    <x v="5718"/>
    <x v="2"/>
    <x v="0"/>
    <x v="7124"/>
  </r>
  <r>
    <x v="1"/>
    <x v="2"/>
    <x v="0"/>
    <x v="40"/>
    <x v="13"/>
    <x v="49"/>
    <x v="3"/>
    <x v="1"/>
    <x v="8"/>
    <x v="5719"/>
    <x v="1"/>
    <x v="0"/>
    <x v="7125"/>
  </r>
  <r>
    <x v="1"/>
    <x v="0"/>
    <x v="0"/>
    <x v="8"/>
    <x v="1"/>
    <x v="34"/>
    <x v="1"/>
    <x v="1"/>
    <x v="8"/>
    <x v="5272"/>
    <x v="1"/>
    <x v="2"/>
    <x v="6488"/>
  </r>
  <r>
    <x v="1"/>
    <x v="0"/>
    <x v="0"/>
    <x v="1"/>
    <x v="1"/>
    <x v="62"/>
    <x v="1"/>
    <x v="0"/>
    <x v="1"/>
    <x v="5720"/>
    <x v="1"/>
    <x v="2"/>
    <x v="7126"/>
  </r>
  <r>
    <x v="1"/>
    <x v="0"/>
    <x v="0"/>
    <x v="1"/>
    <x v="1"/>
    <x v="62"/>
    <x v="1"/>
    <x v="1"/>
    <x v="6"/>
    <x v="708"/>
    <x v="1"/>
    <x v="0"/>
    <x v="730"/>
  </r>
  <r>
    <x v="1"/>
    <x v="0"/>
    <x v="0"/>
    <x v="1"/>
    <x v="1"/>
    <x v="62"/>
    <x v="1"/>
    <x v="0"/>
    <x v="5"/>
    <x v="2923"/>
    <x v="0"/>
    <x v="0"/>
    <x v="7127"/>
  </r>
  <r>
    <x v="1"/>
    <x v="0"/>
    <x v="0"/>
    <x v="1"/>
    <x v="1"/>
    <x v="62"/>
    <x v="1"/>
    <x v="1"/>
    <x v="4"/>
    <x v="445"/>
    <x v="1"/>
    <x v="0"/>
    <x v="459"/>
  </r>
  <r>
    <x v="1"/>
    <x v="0"/>
    <x v="0"/>
    <x v="10"/>
    <x v="9"/>
    <x v="105"/>
    <x v="3"/>
    <x v="0"/>
    <x v="5"/>
    <x v="5721"/>
    <x v="0"/>
    <x v="2"/>
    <x v="7128"/>
  </r>
  <r>
    <x v="1"/>
    <x v="0"/>
    <x v="0"/>
    <x v="10"/>
    <x v="9"/>
    <x v="105"/>
    <x v="3"/>
    <x v="1"/>
    <x v="8"/>
    <x v="5722"/>
    <x v="0"/>
    <x v="6"/>
    <x v="7129"/>
  </r>
  <r>
    <x v="1"/>
    <x v="0"/>
    <x v="0"/>
    <x v="10"/>
    <x v="9"/>
    <x v="105"/>
    <x v="3"/>
    <x v="1"/>
    <x v="4"/>
    <x v="5723"/>
    <x v="5"/>
    <x v="2"/>
    <x v="7130"/>
  </r>
  <r>
    <x v="1"/>
    <x v="0"/>
    <x v="0"/>
    <x v="10"/>
    <x v="9"/>
    <x v="105"/>
    <x v="3"/>
    <x v="2"/>
    <x v="11"/>
    <x v="5622"/>
    <x v="2"/>
    <x v="2"/>
    <x v="7131"/>
  </r>
  <r>
    <x v="1"/>
    <x v="0"/>
    <x v="0"/>
    <x v="10"/>
    <x v="9"/>
    <x v="105"/>
    <x v="3"/>
    <x v="2"/>
    <x v="11"/>
    <x v="2788"/>
    <x v="0"/>
    <x v="2"/>
    <x v="3118"/>
  </r>
  <r>
    <x v="1"/>
    <x v="0"/>
    <x v="0"/>
    <x v="8"/>
    <x v="1"/>
    <x v="34"/>
    <x v="1"/>
    <x v="1"/>
    <x v="8"/>
    <x v="379"/>
    <x v="0"/>
    <x v="2"/>
    <x v="7132"/>
  </r>
  <r>
    <x v="0"/>
    <x v="2"/>
    <x v="0"/>
    <x v="10"/>
    <x v="9"/>
    <x v="63"/>
    <x v="3"/>
    <x v="1"/>
    <x v="6"/>
    <x v="5724"/>
    <x v="4"/>
    <x v="2"/>
    <x v="7133"/>
  </r>
  <r>
    <x v="3"/>
    <x v="0"/>
    <x v="0"/>
    <x v="12"/>
    <x v="5"/>
    <x v="16"/>
    <x v="2"/>
    <x v="2"/>
    <x v="7"/>
    <x v="1095"/>
    <x v="2"/>
    <x v="2"/>
    <x v="7134"/>
  </r>
  <r>
    <x v="3"/>
    <x v="0"/>
    <x v="0"/>
    <x v="12"/>
    <x v="5"/>
    <x v="16"/>
    <x v="2"/>
    <x v="2"/>
    <x v="11"/>
    <x v="1891"/>
    <x v="2"/>
    <x v="2"/>
    <x v="7135"/>
  </r>
  <r>
    <x v="0"/>
    <x v="0"/>
    <x v="0"/>
    <x v="152"/>
    <x v="9"/>
    <x v="207"/>
    <x v="3"/>
    <x v="1"/>
    <x v="4"/>
    <x v="3084"/>
    <x v="0"/>
    <x v="2"/>
    <x v="3484"/>
  </r>
  <r>
    <x v="1"/>
    <x v="1"/>
    <x v="0"/>
    <x v="124"/>
    <x v="6"/>
    <x v="156"/>
    <x v="2"/>
    <x v="0"/>
    <x v="5"/>
    <x v="1623"/>
    <x v="0"/>
    <x v="0"/>
    <x v="2605"/>
  </r>
  <r>
    <x v="1"/>
    <x v="0"/>
    <x v="0"/>
    <x v="20"/>
    <x v="15"/>
    <x v="23"/>
    <x v="3"/>
    <x v="0"/>
    <x v="1"/>
    <x v="5725"/>
    <x v="1"/>
    <x v="9"/>
    <x v="7136"/>
  </r>
  <r>
    <x v="1"/>
    <x v="0"/>
    <x v="0"/>
    <x v="20"/>
    <x v="15"/>
    <x v="23"/>
    <x v="3"/>
    <x v="2"/>
    <x v="11"/>
    <x v="1309"/>
    <x v="1"/>
    <x v="0"/>
    <x v="6627"/>
  </r>
  <r>
    <x v="1"/>
    <x v="2"/>
    <x v="0"/>
    <x v="20"/>
    <x v="15"/>
    <x v="164"/>
    <x v="3"/>
    <x v="1"/>
    <x v="8"/>
    <x v="5726"/>
    <x v="11"/>
    <x v="2"/>
    <x v="7137"/>
  </r>
  <r>
    <x v="1"/>
    <x v="0"/>
    <x v="0"/>
    <x v="41"/>
    <x v="10"/>
    <x v="50"/>
    <x v="2"/>
    <x v="1"/>
    <x v="12"/>
    <x v="2059"/>
    <x v="0"/>
    <x v="2"/>
    <x v="2228"/>
  </r>
  <r>
    <x v="2"/>
    <x v="0"/>
    <x v="0"/>
    <x v="394"/>
    <x v="45"/>
    <x v="479"/>
    <x v="1"/>
    <x v="2"/>
    <x v="11"/>
    <x v="1309"/>
    <x v="1"/>
    <x v="0"/>
    <x v="1368"/>
  </r>
  <r>
    <x v="2"/>
    <x v="0"/>
    <x v="0"/>
    <x v="90"/>
    <x v="31"/>
    <x v="111"/>
    <x v="3"/>
    <x v="1"/>
    <x v="9"/>
    <x v="5727"/>
    <x v="3"/>
    <x v="0"/>
    <x v="7138"/>
  </r>
  <r>
    <x v="2"/>
    <x v="0"/>
    <x v="0"/>
    <x v="90"/>
    <x v="31"/>
    <x v="111"/>
    <x v="3"/>
    <x v="2"/>
    <x v="7"/>
    <x v="504"/>
    <x v="2"/>
    <x v="0"/>
    <x v="7139"/>
  </r>
  <r>
    <x v="2"/>
    <x v="0"/>
    <x v="0"/>
    <x v="90"/>
    <x v="31"/>
    <x v="111"/>
    <x v="3"/>
    <x v="1"/>
    <x v="14"/>
    <x v="1001"/>
    <x v="0"/>
    <x v="0"/>
    <x v="6381"/>
  </r>
  <r>
    <x v="1"/>
    <x v="0"/>
    <x v="0"/>
    <x v="4"/>
    <x v="4"/>
    <x v="60"/>
    <x v="1"/>
    <x v="1"/>
    <x v="8"/>
    <x v="3651"/>
    <x v="0"/>
    <x v="2"/>
    <x v="4224"/>
  </r>
  <r>
    <x v="1"/>
    <x v="0"/>
    <x v="0"/>
    <x v="4"/>
    <x v="4"/>
    <x v="60"/>
    <x v="1"/>
    <x v="1"/>
    <x v="4"/>
    <x v="5728"/>
    <x v="2"/>
    <x v="0"/>
    <x v="7140"/>
  </r>
  <r>
    <x v="1"/>
    <x v="0"/>
    <x v="0"/>
    <x v="1"/>
    <x v="1"/>
    <x v="13"/>
    <x v="1"/>
    <x v="1"/>
    <x v="6"/>
    <x v="1353"/>
    <x v="8"/>
    <x v="0"/>
    <x v="7141"/>
  </r>
  <r>
    <x v="1"/>
    <x v="1"/>
    <x v="0"/>
    <x v="409"/>
    <x v="17"/>
    <x v="496"/>
    <x v="0"/>
    <x v="0"/>
    <x v="1"/>
    <x v="5729"/>
    <x v="11"/>
    <x v="0"/>
    <x v="7142"/>
  </r>
  <r>
    <x v="1"/>
    <x v="1"/>
    <x v="0"/>
    <x v="409"/>
    <x v="17"/>
    <x v="496"/>
    <x v="0"/>
    <x v="1"/>
    <x v="10"/>
    <x v="5730"/>
    <x v="0"/>
    <x v="0"/>
    <x v="7143"/>
  </r>
  <r>
    <x v="1"/>
    <x v="1"/>
    <x v="0"/>
    <x v="409"/>
    <x v="17"/>
    <x v="496"/>
    <x v="0"/>
    <x v="1"/>
    <x v="8"/>
    <x v="2605"/>
    <x v="7"/>
    <x v="0"/>
    <x v="7144"/>
  </r>
  <r>
    <x v="0"/>
    <x v="2"/>
    <x v="0"/>
    <x v="10"/>
    <x v="9"/>
    <x v="63"/>
    <x v="3"/>
    <x v="1"/>
    <x v="10"/>
    <x v="486"/>
    <x v="7"/>
    <x v="2"/>
    <x v="7145"/>
  </r>
  <r>
    <x v="1"/>
    <x v="2"/>
    <x v="0"/>
    <x v="155"/>
    <x v="8"/>
    <x v="198"/>
    <x v="2"/>
    <x v="2"/>
    <x v="7"/>
    <x v="3323"/>
    <x v="0"/>
    <x v="0"/>
    <x v="7146"/>
  </r>
  <r>
    <x v="1"/>
    <x v="1"/>
    <x v="0"/>
    <x v="1"/>
    <x v="1"/>
    <x v="3"/>
    <x v="1"/>
    <x v="1"/>
    <x v="4"/>
    <x v="2340"/>
    <x v="0"/>
    <x v="0"/>
    <x v="2555"/>
  </r>
  <r>
    <x v="1"/>
    <x v="1"/>
    <x v="0"/>
    <x v="1"/>
    <x v="1"/>
    <x v="3"/>
    <x v="1"/>
    <x v="1"/>
    <x v="8"/>
    <x v="5731"/>
    <x v="5"/>
    <x v="2"/>
    <x v="7147"/>
  </r>
  <r>
    <x v="1"/>
    <x v="1"/>
    <x v="0"/>
    <x v="1"/>
    <x v="1"/>
    <x v="3"/>
    <x v="1"/>
    <x v="1"/>
    <x v="8"/>
    <x v="1195"/>
    <x v="2"/>
    <x v="2"/>
    <x v="5066"/>
  </r>
  <r>
    <x v="1"/>
    <x v="1"/>
    <x v="0"/>
    <x v="1"/>
    <x v="1"/>
    <x v="3"/>
    <x v="1"/>
    <x v="1"/>
    <x v="9"/>
    <x v="5732"/>
    <x v="1"/>
    <x v="0"/>
    <x v="7148"/>
  </r>
  <r>
    <x v="1"/>
    <x v="1"/>
    <x v="0"/>
    <x v="140"/>
    <x v="42"/>
    <x v="369"/>
    <x v="3"/>
    <x v="0"/>
    <x v="0"/>
    <x v="5733"/>
    <x v="2"/>
    <x v="0"/>
    <x v="7149"/>
  </r>
  <r>
    <x v="1"/>
    <x v="0"/>
    <x v="0"/>
    <x v="70"/>
    <x v="1"/>
    <x v="88"/>
    <x v="1"/>
    <x v="1"/>
    <x v="2"/>
    <x v="449"/>
    <x v="2"/>
    <x v="0"/>
    <x v="7150"/>
  </r>
  <r>
    <x v="1"/>
    <x v="0"/>
    <x v="0"/>
    <x v="46"/>
    <x v="13"/>
    <x v="284"/>
    <x v="3"/>
    <x v="1"/>
    <x v="2"/>
    <x v="1227"/>
    <x v="1"/>
    <x v="0"/>
    <x v="3063"/>
  </r>
  <r>
    <x v="1"/>
    <x v="0"/>
    <x v="0"/>
    <x v="34"/>
    <x v="10"/>
    <x v="173"/>
    <x v="2"/>
    <x v="1"/>
    <x v="12"/>
    <x v="5734"/>
    <x v="4"/>
    <x v="2"/>
    <x v="7151"/>
  </r>
  <r>
    <x v="3"/>
    <x v="0"/>
    <x v="0"/>
    <x v="1"/>
    <x v="1"/>
    <x v="141"/>
    <x v="1"/>
    <x v="0"/>
    <x v="3"/>
    <x v="5735"/>
    <x v="0"/>
    <x v="2"/>
    <x v="865"/>
  </r>
  <r>
    <x v="3"/>
    <x v="0"/>
    <x v="0"/>
    <x v="1"/>
    <x v="1"/>
    <x v="141"/>
    <x v="1"/>
    <x v="0"/>
    <x v="3"/>
    <x v="3939"/>
    <x v="0"/>
    <x v="2"/>
    <x v="4631"/>
  </r>
  <r>
    <x v="1"/>
    <x v="0"/>
    <x v="0"/>
    <x v="22"/>
    <x v="10"/>
    <x v="155"/>
    <x v="2"/>
    <x v="0"/>
    <x v="5"/>
    <x v="5736"/>
    <x v="0"/>
    <x v="7"/>
    <x v="7152"/>
  </r>
  <r>
    <x v="1"/>
    <x v="0"/>
    <x v="0"/>
    <x v="22"/>
    <x v="10"/>
    <x v="155"/>
    <x v="2"/>
    <x v="0"/>
    <x v="1"/>
    <x v="834"/>
    <x v="4"/>
    <x v="4"/>
    <x v="869"/>
  </r>
  <r>
    <x v="1"/>
    <x v="1"/>
    <x v="0"/>
    <x v="18"/>
    <x v="38"/>
    <x v="354"/>
    <x v="3"/>
    <x v="2"/>
    <x v="11"/>
    <x v="457"/>
    <x v="0"/>
    <x v="0"/>
    <x v="471"/>
  </r>
  <r>
    <x v="1"/>
    <x v="0"/>
    <x v="0"/>
    <x v="22"/>
    <x v="10"/>
    <x v="26"/>
    <x v="2"/>
    <x v="1"/>
    <x v="6"/>
    <x v="752"/>
    <x v="0"/>
    <x v="2"/>
    <x v="7153"/>
  </r>
  <r>
    <x v="1"/>
    <x v="0"/>
    <x v="0"/>
    <x v="22"/>
    <x v="10"/>
    <x v="26"/>
    <x v="2"/>
    <x v="1"/>
    <x v="6"/>
    <x v="1777"/>
    <x v="1"/>
    <x v="2"/>
    <x v="7154"/>
  </r>
  <r>
    <x v="2"/>
    <x v="2"/>
    <x v="0"/>
    <x v="4"/>
    <x v="4"/>
    <x v="60"/>
    <x v="1"/>
    <x v="1"/>
    <x v="8"/>
    <x v="5737"/>
    <x v="7"/>
    <x v="2"/>
    <x v="7155"/>
  </r>
  <r>
    <x v="0"/>
    <x v="0"/>
    <x v="0"/>
    <x v="102"/>
    <x v="17"/>
    <x v="195"/>
    <x v="0"/>
    <x v="1"/>
    <x v="2"/>
    <x v="338"/>
    <x v="0"/>
    <x v="0"/>
    <x v="349"/>
  </r>
  <r>
    <x v="0"/>
    <x v="0"/>
    <x v="0"/>
    <x v="102"/>
    <x v="17"/>
    <x v="195"/>
    <x v="0"/>
    <x v="1"/>
    <x v="8"/>
    <x v="2720"/>
    <x v="0"/>
    <x v="0"/>
    <x v="210"/>
  </r>
  <r>
    <x v="0"/>
    <x v="0"/>
    <x v="0"/>
    <x v="102"/>
    <x v="17"/>
    <x v="195"/>
    <x v="0"/>
    <x v="1"/>
    <x v="4"/>
    <x v="737"/>
    <x v="1"/>
    <x v="0"/>
    <x v="5113"/>
  </r>
  <r>
    <x v="0"/>
    <x v="0"/>
    <x v="0"/>
    <x v="102"/>
    <x v="17"/>
    <x v="195"/>
    <x v="0"/>
    <x v="0"/>
    <x v="3"/>
    <x v="4696"/>
    <x v="0"/>
    <x v="0"/>
    <x v="7156"/>
  </r>
  <r>
    <x v="0"/>
    <x v="0"/>
    <x v="0"/>
    <x v="102"/>
    <x v="17"/>
    <x v="195"/>
    <x v="0"/>
    <x v="2"/>
    <x v="7"/>
    <x v="5738"/>
    <x v="2"/>
    <x v="0"/>
    <x v="7157"/>
  </r>
  <r>
    <x v="0"/>
    <x v="0"/>
    <x v="0"/>
    <x v="102"/>
    <x v="17"/>
    <x v="195"/>
    <x v="0"/>
    <x v="1"/>
    <x v="10"/>
    <x v="4459"/>
    <x v="4"/>
    <x v="0"/>
    <x v="5350"/>
  </r>
  <r>
    <x v="1"/>
    <x v="1"/>
    <x v="0"/>
    <x v="8"/>
    <x v="1"/>
    <x v="9"/>
    <x v="1"/>
    <x v="0"/>
    <x v="1"/>
    <x v="4523"/>
    <x v="2"/>
    <x v="2"/>
    <x v="5448"/>
  </r>
  <r>
    <x v="1"/>
    <x v="2"/>
    <x v="0"/>
    <x v="528"/>
    <x v="36"/>
    <x v="626"/>
    <x v="0"/>
    <x v="1"/>
    <x v="6"/>
    <x v="5739"/>
    <x v="0"/>
    <x v="0"/>
    <x v="7158"/>
  </r>
  <r>
    <x v="1"/>
    <x v="1"/>
    <x v="0"/>
    <x v="4"/>
    <x v="4"/>
    <x v="5"/>
    <x v="1"/>
    <x v="2"/>
    <x v="11"/>
    <x v="758"/>
    <x v="1"/>
    <x v="0"/>
    <x v="6173"/>
  </r>
  <r>
    <x v="1"/>
    <x v="1"/>
    <x v="0"/>
    <x v="4"/>
    <x v="4"/>
    <x v="5"/>
    <x v="1"/>
    <x v="1"/>
    <x v="9"/>
    <x v="3314"/>
    <x v="0"/>
    <x v="0"/>
    <x v="990"/>
  </r>
  <r>
    <x v="1"/>
    <x v="1"/>
    <x v="0"/>
    <x v="4"/>
    <x v="4"/>
    <x v="5"/>
    <x v="1"/>
    <x v="1"/>
    <x v="14"/>
    <x v="3999"/>
    <x v="0"/>
    <x v="0"/>
    <x v="4713"/>
  </r>
  <r>
    <x v="1"/>
    <x v="0"/>
    <x v="0"/>
    <x v="1"/>
    <x v="1"/>
    <x v="1"/>
    <x v="1"/>
    <x v="2"/>
    <x v="7"/>
    <x v="5740"/>
    <x v="2"/>
    <x v="2"/>
    <x v="7159"/>
  </r>
  <r>
    <x v="1"/>
    <x v="0"/>
    <x v="0"/>
    <x v="209"/>
    <x v="29"/>
    <x v="263"/>
    <x v="3"/>
    <x v="1"/>
    <x v="8"/>
    <x v="294"/>
    <x v="0"/>
    <x v="0"/>
    <x v="7160"/>
  </r>
  <r>
    <x v="1"/>
    <x v="0"/>
    <x v="0"/>
    <x v="209"/>
    <x v="29"/>
    <x v="263"/>
    <x v="3"/>
    <x v="1"/>
    <x v="10"/>
    <x v="3890"/>
    <x v="7"/>
    <x v="0"/>
    <x v="6788"/>
  </r>
  <r>
    <x v="1"/>
    <x v="0"/>
    <x v="0"/>
    <x v="354"/>
    <x v="12"/>
    <x v="436"/>
    <x v="2"/>
    <x v="1"/>
    <x v="8"/>
    <x v="2735"/>
    <x v="2"/>
    <x v="0"/>
    <x v="5546"/>
  </r>
  <r>
    <x v="1"/>
    <x v="2"/>
    <x v="0"/>
    <x v="8"/>
    <x v="1"/>
    <x v="34"/>
    <x v="1"/>
    <x v="1"/>
    <x v="10"/>
    <x v="5741"/>
    <x v="5"/>
    <x v="0"/>
    <x v="7161"/>
  </r>
  <r>
    <x v="1"/>
    <x v="2"/>
    <x v="0"/>
    <x v="146"/>
    <x v="2"/>
    <x v="186"/>
    <x v="0"/>
    <x v="0"/>
    <x v="0"/>
    <x v="5742"/>
    <x v="2"/>
    <x v="2"/>
    <x v="7162"/>
  </r>
  <r>
    <x v="1"/>
    <x v="2"/>
    <x v="0"/>
    <x v="146"/>
    <x v="2"/>
    <x v="186"/>
    <x v="0"/>
    <x v="1"/>
    <x v="10"/>
    <x v="3235"/>
    <x v="4"/>
    <x v="2"/>
    <x v="7163"/>
  </r>
  <r>
    <x v="1"/>
    <x v="2"/>
    <x v="0"/>
    <x v="146"/>
    <x v="2"/>
    <x v="186"/>
    <x v="0"/>
    <x v="1"/>
    <x v="9"/>
    <x v="5743"/>
    <x v="0"/>
    <x v="2"/>
    <x v="7164"/>
  </r>
  <r>
    <x v="3"/>
    <x v="1"/>
    <x v="0"/>
    <x v="10"/>
    <x v="9"/>
    <x v="105"/>
    <x v="3"/>
    <x v="1"/>
    <x v="10"/>
    <x v="1832"/>
    <x v="2"/>
    <x v="2"/>
    <x v="5643"/>
  </r>
  <r>
    <x v="1"/>
    <x v="0"/>
    <x v="0"/>
    <x v="118"/>
    <x v="32"/>
    <x v="148"/>
    <x v="0"/>
    <x v="2"/>
    <x v="7"/>
    <x v="5744"/>
    <x v="7"/>
    <x v="0"/>
    <x v="7165"/>
  </r>
  <r>
    <x v="1"/>
    <x v="0"/>
    <x v="0"/>
    <x v="52"/>
    <x v="5"/>
    <x v="65"/>
    <x v="2"/>
    <x v="1"/>
    <x v="8"/>
    <x v="5745"/>
    <x v="8"/>
    <x v="3"/>
    <x v="7166"/>
  </r>
  <r>
    <x v="1"/>
    <x v="0"/>
    <x v="0"/>
    <x v="52"/>
    <x v="5"/>
    <x v="65"/>
    <x v="2"/>
    <x v="0"/>
    <x v="5"/>
    <x v="3652"/>
    <x v="1"/>
    <x v="7"/>
    <x v="7167"/>
  </r>
  <r>
    <x v="1"/>
    <x v="0"/>
    <x v="0"/>
    <x v="52"/>
    <x v="5"/>
    <x v="65"/>
    <x v="2"/>
    <x v="1"/>
    <x v="8"/>
    <x v="1316"/>
    <x v="4"/>
    <x v="3"/>
    <x v="7168"/>
  </r>
  <r>
    <x v="1"/>
    <x v="0"/>
    <x v="0"/>
    <x v="52"/>
    <x v="5"/>
    <x v="65"/>
    <x v="2"/>
    <x v="2"/>
    <x v="11"/>
    <x v="5746"/>
    <x v="6"/>
    <x v="2"/>
    <x v="7169"/>
  </r>
  <r>
    <x v="1"/>
    <x v="0"/>
    <x v="0"/>
    <x v="52"/>
    <x v="5"/>
    <x v="65"/>
    <x v="2"/>
    <x v="1"/>
    <x v="8"/>
    <x v="5747"/>
    <x v="2"/>
    <x v="3"/>
    <x v="7170"/>
  </r>
  <r>
    <x v="1"/>
    <x v="0"/>
    <x v="0"/>
    <x v="52"/>
    <x v="5"/>
    <x v="65"/>
    <x v="2"/>
    <x v="1"/>
    <x v="9"/>
    <x v="5748"/>
    <x v="0"/>
    <x v="3"/>
    <x v="7171"/>
  </r>
  <r>
    <x v="1"/>
    <x v="0"/>
    <x v="0"/>
    <x v="85"/>
    <x v="15"/>
    <x v="254"/>
    <x v="3"/>
    <x v="2"/>
    <x v="7"/>
    <x v="1876"/>
    <x v="1"/>
    <x v="0"/>
    <x v="2020"/>
  </r>
  <r>
    <x v="1"/>
    <x v="0"/>
    <x v="0"/>
    <x v="85"/>
    <x v="15"/>
    <x v="254"/>
    <x v="3"/>
    <x v="1"/>
    <x v="8"/>
    <x v="1860"/>
    <x v="0"/>
    <x v="2"/>
    <x v="2002"/>
  </r>
  <r>
    <x v="0"/>
    <x v="1"/>
    <x v="0"/>
    <x v="267"/>
    <x v="30"/>
    <x v="334"/>
    <x v="3"/>
    <x v="1"/>
    <x v="10"/>
    <x v="4155"/>
    <x v="2"/>
    <x v="0"/>
    <x v="4910"/>
  </r>
  <r>
    <x v="0"/>
    <x v="1"/>
    <x v="0"/>
    <x v="267"/>
    <x v="30"/>
    <x v="334"/>
    <x v="3"/>
    <x v="1"/>
    <x v="4"/>
    <x v="1020"/>
    <x v="7"/>
    <x v="0"/>
    <x v="1065"/>
  </r>
  <r>
    <x v="0"/>
    <x v="1"/>
    <x v="0"/>
    <x v="267"/>
    <x v="30"/>
    <x v="334"/>
    <x v="3"/>
    <x v="0"/>
    <x v="5"/>
    <x v="5482"/>
    <x v="0"/>
    <x v="0"/>
    <x v="7172"/>
  </r>
  <r>
    <x v="1"/>
    <x v="0"/>
    <x v="0"/>
    <x v="103"/>
    <x v="0"/>
    <x v="175"/>
    <x v="0"/>
    <x v="1"/>
    <x v="8"/>
    <x v="5749"/>
    <x v="1"/>
    <x v="0"/>
    <x v="7173"/>
  </r>
  <r>
    <x v="3"/>
    <x v="0"/>
    <x v="0"/>
    <x v="409"/>
    <x v="17"/>
    <x v="496"/>
    <x v="0"/>
    <x v="0"/>
    <x v="1"/>
    <x v="5750"/>
    <x v="2"/>
    <x v="0"/>
    <x v="7174"/>
  </r>
  <r>
    <x v="1"/>
    <x v="0"/>
    <x v="0"/>
    <x v="12"/>
    <x v="5"/>
    <x v="32"/>
    <x v="2"/>
    <x v="0"/>
    <x v="0"/>
    <x v="5751"/>
    <x v="2"/>
    <x v="8"/>
    <x v="7175"/>
  </r>
  <r>
    <x v="1"/>
    <x v="0"/>
    <x v="0"/>
    <x v="12"/>
    <x v="5"/>
    <x v="32"/>
    <x v="2"/>
    <x v="0"/>
    <x v="1"/>
    <x v="121"/>
    <x v="1"/>
    <x v="4"/>
    <x v="123"/>
  </r>
  <r>
    <x v="1"/>
    <x v="0"/>
    <x v="0"/>
    <x v="12"/>
    <x v="5"/>
    <x v="32"/>
    <x v="2"/>
    <x v="2"/>
    <x v="11"/>
    <x v="3067"/>
    <x v="7"/>
    <x v="2"/>
    <x v="7176"/>
  </r>
  <r>
    <x v="1"/>
    <x v="0"/>
    <x v="0"/>
    <x v="12"/>
    <x v="5"/>
    <x v="32"/>
    <x v="2"/>
    <x v="0"/>
    <x v="1"/>
    <x v="5752"/>
    <x v="0"/>
    <x v="4"/>
    <x v="7177"/>
  </r>
  <r>
    <x v="0"/>
    <x v="0"/>
    <x v="0"/>
    <x v="12"/>
    <x v="5"/>
    <x v="32"/>
    <x v="2"/>
    <x v="1"/>
    <x v="12"/>
    <x v="3835"/>
    <x v="5"/>
    <x v="2"/>
    <x v="1986"/>
  </r>
  <r>
    <x v="0"/>
    <x v="0"/>
    <x v="0"/>
    <x v="12"/>
    <x v="5"/>
    <x v="32"/>
    <x v="2"/>
    <x v="0"/>
    <x v="1"/>
    <x v="953"/>
    <x v="0"/>
    <x v="4"/>
    <x v="992"/>
  </r>
  <r>
    <x v="0"/>
    <x v="0"/>
    <x v="0"/>
    <x v="12"/>
    <x v="5"/>
    <x v="32"/>
    <x v="2"/>
    <x v="1"/>
    <x v="10"/>
    <x v="5753"/>
    <x v="7"/>
    <x v="2"/>
    <x v="7178"/>
  </r>
  <r>
    <x v="0"/>
    <x v="0"/>
    <x v="0"/>
    <x v="12"/>
    <x v="5"/>
    <x v="32"/>
    <x v="2"/>
    <x v="1"/>
    <x v="8"/>
    <x v="2556"/>
    <x v="1"/>
    <x v="3"/>
    <x v="7179"/>
  </r>
  <r>
    <x v="1"/>
    <x v="1"/>
    <x v="0"/>
    <x v="22"/>
    <x v="10"/>
    <x v="26"/>
    <x v="2"/>
    <x v="1"/>
    <x v="8"/>
    <x v="3497"/>
    <x v="1"/>
    <x v="3"/>
    <x v="7180"/>
  </r>
  <r>
    <x v="1"/>
    <x v="1"/>
    <x v="0"/>
    <x v="167"/>
    <x v="24"/>
    <x v="213"/>
    <x v="3"/>
    <x v="1"/>
    <x v="6"/>
    <x v="559"/>
    <x v="0"/>
    <x v="2"/>
    <x v="7181"/>
  </r>
  <r>
    <x v="1"/>
    <x v="1"/>
    <x v="0"/>
    <x v="167"/>
    <x v="24"/>
    <x v="213"/>
    <x v="3"/>
    <x v="2"/>
    <x v="7"/>
    <x v="5754"/>
    <x v="0"/>
    <x v="10"/>
    <x v="7182"/>
  </r>
  <r>
    <x v="1"/>
    <x v="1"/>
    <x v="0"/>
    <x v="167"/>
    <x v="24"/>
    <x v="213"/>
    <x v="3"/>
    <x v="2"/>
    <x v="7"/>
    <x v="5755"/>
    <x v="4"/>
    <x v="10"/>
    <x v="4785"/>
  </r>
  <r>
    <x v="1"/>
    <x v="1"/>
    <x v="0"/>
    <x v="167"/>
    <x v="24"/>
    <x v="213"/>
    <x v="3"/>
    <x v="2"/>
    <x v="11"/>
    <x v="5756"/>
    <x v="0"/>
    <x v="2"/>
    <x v="7183"/>
  </r>
  <r>
    <x v="1"/>
    <x v="1"/>
    <x v="0"/>
    <x v="167"/>
    <x v="24"/>
    <x v="213"/>
    <x v="3"/>
    <x v="2"/>
    <x v="7"/>
    <x v="5757"/>
    <x v="1"/>
    <x v="10"/>
    <x v="7184"/>
  </r>
  <r>
    <x v="1"/>
    <x v="0"/>
    <x v="0"/>
    <x v="529"/>
    <x v="1"/>
    <x v="627"/>
    <x v="1"/>
    <x v="1"/>
    <x v="14"/>
    <x v="5758"/>
    <x v="3"/>
    <x v="0"/>
    <x v="7185"/>
  </r>
  <r>
    <x v="0"/>
    <x v="0"/>
    <x v="0"/>
    <x v="20"/>
    <x v="15"/>
    <x v="23"/>
    <x v="3"/>
    <x v="1"/>
    <x v="8"/>
    <x v="5116"/>
    <x v="0"/>
    <x v="2"/>
    <x v="7186"/>
  </r>
  <r>
    <x v="0"/>
    <x v="0"/>
    <x v="0"/>
    <x v="20"/>
    <x v="15"/>
    <x v="23"/>
    <x v="3"/>
    <x v="2"/>
    <x v="7"/>
    <x v="4309"/>
    <x v="7"/>
    <x v="0"/>
    <x v="5139"/>
  </r>
  <r>
    <x v="0"/>
    <x v="0"/>
    <x v="0"/>
    <x v="20"/>
    <x v="15"/>
    <x v="23"/>
    <x v="3"/>
    <x v="0"/>
    <x v="5"/>
    <x v="1552"/>
    <x v="7"/>
    <x v="0"/>
    <x v="7187"/>
  </r>
  <r>
    <x v="1"/>
    <x v="2"/>
    <x v="0"/>
    <x v="2"/>
    <x v="2"/>
    <x v="2"/>
    <x v="0"/>
    <x v="0"/>
    <x v="5"/>
    <x v="5759"/>
    <x v="0"/>
    <x v="2"/>
    <x v="7188"/>
  </r>
  <r>
    <x v="1"/>
    <x v="2"/>
    <x v="0"/>
    <x v="2"/>
    <x v="2"/>
    <x v="2"/>
    <x v="0"/>
    <x v="1"/>
    <x v="8"/>
    <x v="1505"/>
    <x v="8"/>
    <x v="6"/>
    <x v="7189"/>
  </r>
  <r>
    <x v="0"/>
    <x v="0"/>
    <x v="0"/>
    <x v="253"/>
    <x v="3"/>
    <x v="313"/>
    <x v="0"/>
    <x v="0"/>
    <x v="1"/>
    <x v="960"/>
    <x v="4"/>
    <x v="2"/>
    <x v="999"/>
  </r>
  <r>
    <x v="1"/>
    <x v="0"/>
    <x v="0"/>
    <x v="22"/>
    <x v="10"/>
    <x v="36"/>
    <x v="2"/>
    <x v="1"/>
    <x v="8"/>
    <x v="5760"/>
    <x v="0"/>
    <x v="3"/>
    <x v="7190"/>
  </r>
  <r>
    <x v="0"/>
    <x v="0"/>
    <x v="0"/>
    <x v="32"/>
    <x v="21"/>
    <x v="40"/>
    <x v="1"/>
    <x v="1"/>
    <x v="10"/>
    <x v="233"/>
    <x v="2"/>
    <x v="2"/>
    <x v="1430"/>
  </r>
  <r>
    <x v="0"/>
    <x v="0"/>
    <x v="0"/>
    <x v="32"/>
    <x v="21"/>
    <x v="40"/>
    <x v="1"/>
    <x v="1"/>
    <x v="6"/>
    <x v="5761"/>
    <x v="4"/>
    <x v="2"/>
    <x v="7191"/>
  </r>
  <r>
    <x v="2"/>
    <x v="0"/>
    <x v="0"/>
    <x v="522"/>
    <x v="30"/>
    <x v="619"/>
    <x v="3"/>
    <x v="1"/>
    <x v="10"/>
    <x v="233"/>
    <x v="4"/>
    <x v="0"/>
    <x v="245"/>
  </r>
  <r>
    <x v="2"/>
    <x v="0"/>
    <x v="0"/>
    <x v="522"/>
    <x v="30"/>
    <x v="619"/>
    <x v="3"/>
    <x v="1"/>
    <x v="6"/>
    <x v="1610"/>
    <x v="1"/>
    <x v="0"/>
    <x v="5225"/>
  </r>
  <r>
    <x v="2"/>
    <x v="0"/>
    <x v="0"/>
    <x v="522"/>
    <x v="30"/>
    <x v="619"/>
    <x v="3"/>
    <x v="1"/>
    <x v="10"/>
    <x v="2854"/>
    <x v="2"/>
    <x v="0"/>
    <x v="3194"/>
  </r>
  <r>
    <x v="2"/>
    <x v="0"/>
    <x v="0"/>
    <x v="522"/>
    <x v="30"/>
    <x v="619"/>
    <x v="3"/>
    <x v="1"/>
    <x v="8"/>
    <x v="5762"/>
    <x v="2"/>
    <x v="0"/>
    <x v="7192"/>
  </r>
  <r>
    <x v="1"/>
    <x v="1"/>
    <x v="0"/>
    <x v="84"/>
    <x v="2"/>
    <x v="104"/>
    <x v="0"/>
    <x v="1"/>
    <x v="10"/>
    <x v="4107"/>
    <x v="3"/>
    <x v="2"/>
    <x v="4849"/>
  </r>
  <r>
    <x v="1"/>
    <x v="1"/>
    <x v="0"/>
    <x v="84"/>
    <x v="2"/>
    <x v="104"/>
    <x v="0"/>
    <x v="1"/>
    <x v="4"/>
    <x v="5763"/>
    <x v="4"/>
    <x v="2"/>
    <x v="7193"/>
  </r>
  <r>
    <x v="1"/>
    <x v="1"/>
    <x v="0"/>
    <x v="84"/>
    <x v="2"/>
    <x v="104"/>
    <x v="0"/>
    <x v="0"/>
    <x v="5"/>
    <x v="5764"/>
    <x v="3"/>
    <x v="2"/>
    <x v="7194"/>
  </r>
  <r>
    <x v="1"/>
    <x v="1"/>
    <x v="0"/>
    <x v="84"/>
    <x v="2"/>
    <x v="104"/>
    <x v="0"/>
    <x v="1"/>
    <x v="6"/>
    <x v="2999"/>
    <x v="0"/>
    <x v="2"/>
    <x v="3379"/>
  </r>
  <r>
    <x v="1"/>
    <x v="1"/>
    <x v="0"/>
    <x v="84"/>
    <x v="2"/>
    <x v="104"/>
    <x v="0"/>
    <x v="1"/>
    <x v="2"/>
    <x v="5765"/>
    <x v="1"/>
    <x v="2"/>
    <x v="7195"/>
  </r>
  <r>
    <x v="1"/>
    <x v="1"/>
    <x v="0"/>
    <x v="84"/>
    <x v="2"/>
    <x v="104"/>
    <x v="0"/>
    <x v="1"/>
    <x v="10"/>
    <x v="3005"/>
    <x v="12"/>
    <x v="2"/>
    <x v="3389"/>
  </r>
  <r>
    <x v="1"/>
    <x v="1"/>
    <x v="0"/>
    <x v="84"/>
    <x v="2"/>
    <x v="104"/>
    <x v="0"/>
    <x v="1"/>
    <x v="8"/>
    <x v="3487"/>
    <x v="0"/>
    <x v="6"/>
    <x v="6643"/>
  </r>
  <r>
    <x v="1"/>
    <x v="0"/>
    <x v="0"/>
    <x v="8"/>
    <x v="1"/>
    <x v="34"/>
    <x v="1"/>
    <x v="1"/>
    <x v="9"/>
    <x v="5766"/>
    <x v="1"/>
    <x v="0"/>
    <x v="7196"/>
  </r>
  <r>
    <x v="1"/>
    <x v="0"/>
    <x v="0"/>
    <x v="8"/>
    <x v="1"/>
    <x v="34"/>
    <x v="1"/>
    <x v="1"/>
    <x v="10"/>
    <x v="1635"/>
    <x v="1"/>
    <x v="0"/>
    <x v="1740"/>
  </r>
  <r>
    <x v="1"/>
    <x v="0"/>
    <x v="0"/>
    <x v="8"/>
    <x v="1"/>
    <x v="34"/>
    <x v="1"/>
    <x v="1"/>
    <x v="8"/>
    <x v="326"/>
    <x v="4"/>
    <x v="2"/>
    <x v="7197"/>
  </r>
  <r>
    <x v="1"/>
    <x v="0"/>
    <x v="0"/>
    <x v="8"/>
    <x v="1"/>
    <x v="34"/>
    <x v="1"/>
    <x v="1"/>
    <x v="8"/>
    <x v="5767"/>
    <x v="1"/>
    <x v="2"/>
    <x v="7198"/>
  </r>
  <r>
    <x v="1"/>
    <x v="0"/>
    <x v="0"/>
    <x v="8"/>
    <x v="1"/>
    <x v="34"/>
    <x v="1"/>
    <x v="0"/>
    <x v="1"/>
    <x v="2417"/>
    <x v="4"/>
    <x v="2"/>
    <x v="2659"/>
  </r>
  <r>
    <x v="1"/>
    <x v="1"/>
    <x v="0"/>
    <x v="20"/>
    <x v="15"/>
    <x v="45"/>
    <x v="3"/>
    <x v="1"/>
    <x v="4"/>
    <x v="2349"/>
    <x v="0"/>
    <x v="0"/>
    <x v="2569"/>
  </r>
  <r>
    <x v="1"/>
    <x v="1"/>
    <x v="0"/>
    <x v="20"/>
    <x v="15"/>
    <x v="45"/>
    <x v="3"/>
    <x v="1"/>
    <x v="8"/>
    <x v="5396"/>
    <x v="1"/>
    <x v="2"/>
    <x v="7199"/>
  </r>
  <r>
    <x v="1"/>
    <x v="0"/>
    <x v="0"/>
    <x v="35"/>
    <x v="3"/>
    <x v="43"/>
    <x v="0"/>
    <x v="0"/>
    <x v="1"/>
    <x v="2463"/>
    <x v="1"/>
    <x v="2"/>
    <x v="6033"/>
  </r>
  <r>
    <x v="0"/>
    <x v="0"/>
    <x v="0"/>
    <x v="486"/>
    <x v="5"/>
    <x v="580"/>
    <x v="2"/>
    <x v="2"/>
    <x v="11"/>
    <x v="1864"/>
    <x v="4"/>
    <x v="2"/>
    <x v="7200"/>
  </r>
  <r>
    <x v="0"/>
    <x v="0"/>
    <x v="0"/>
    <x v="486"/>
    <x v="5"/>
    <x v="580"/>
    <x v="2"/>
    <x v="0"/>
    <x v="5"/>
    <x v="5768"/>
    <x v="3"/>
    <x v="7"/>
    <x v="7201"/>
  </r>
  <r>
    <x v="0"/>
    <x v="0"/>
    <x v="0"/>
    <x v="61"/>
    <x v="5"/>
    <x v="77"/>
    <x v="2"/>
    <x v="1"/>
    <x v="10"/>
    <x v="2176"/>
    <x v="7"/>
    <x v="2"/>
    <x v="7202"/>
  </r>
  <r>
    <x v="1"/>
    <x v="1"/>
    <x v="0"/>
    <x v="24"/>
    <x v="24"/>
    <x v="157"/>
    <x v="3"/>
    <x v="2"/>
    <x v="11"/>
    <x v="5769"/>
    <x v="3"/>
    <x v="2"/>
    <x v="7203"/>
  </r>
  <r>
    <x v="2"/>
    <x v="0"/>
    <x v="0"/>
    <x v="189"/>
    <x v="5"/>
    <x v="628"/>
    <x v="2"/>
    <x v="0"/>
    <x v="5"/>
    <x v="5770"/>
    <x v="4"/>
    <x v="7"/>
    <x v="7204"/>
  </r>
  <r>
    <x v="2"/>
    <x v="0"/>
    <x v="0"/>
    <x v="189"/>
    <x v="5"/>
    <x v="628"/>
    <x v="2"/>
    <x v="1"/>
    <x v="8"/>
    <x v="5771"/>
    <x v="0"/>
    <x v="3"/>
    <x v="7205"/>
  </r>
  <r>
    <x v="1"/>
    <x v="0"/>
    <x v="0"/>
    <x v="85"/>
    <x v="1"/>
    <x v="106"/>
    <x v="1"/>
    <x v="1"/>
    <x v="10"/>
    <x v="2868"/>
    <x v="2"/>
    <x v="0"/>
    <x v="7206"/>
  </r>
  <r>
    <x v="1"/>
    <x v="0"/>
    <x v="0"/>
    <x v="85"/>
    <x v="1"/>
    <x v="106"/>
    <x v="1"/>
    <x v="1"/>
    <x v="2"/>
    <x v="458"/>
    <x v="0"/>
    <x v="0"/>
    <x v="472"/>
  </r>
  <r>
    <x v="1"/>
    <x v="0"/>
    <x v="0"/>
    <x v="85"/>
    <x v="1"/>
    <x v="106"/>
    <x v="1"/>
    <x v="1"/>
    <x v="2"/>
    <x v="1377"/>
    <x v="7"/>
    <x v="0"/>
    <x v="7207"/>
  </r>
  <r>
    <x v="1"/>
    <x v="0"/>
    <x v="0"/>
    <x v="85"/>
    <x v="1"/>
    <x v="106"/>
    <x v="1"/>
    <x v="2"/>
    <x v="16"/>
    <x v="5231"/>
    <x v="1"/>
    <x v="2"/>
    <x v="6426"/>
  </r>
  <r>
    <x v="1"/>
    <x v="0"/>
    <x v="0"/>
    <x v="85"/>
    <x v="1"/>
    <x v="106"/>
    <x v="1"/>
    <x v="2"/>
    <x v="7"/>
    <x v="5772"/>
    <x v="8"/>
    <x v="2"/>
    <x v="7208"/>
  </r>
  <r>
    <x v="1"/>
    <x v="0"/>
    <x v="0"/>
    <x v="85"/>
    <x v="1"/>
    <x v="106"/>
    <x v="1"/>
    <x v="1"/>
    <x v="6"/>
    <x v="1755"/>
    <x v="0"/>
    <x v="0"/>
    <x v="907"/>
  </r>
  <r>
    <x v="1"/>
    <x v="0"/>
    <x v="0"/>
    <x v="85"/>
    <x v="1"/>
    <x v="106"/>
    <x v="1"/>
    <x v="0"/>
    <x v="1"/>
    <x v="4810"/>
    <x v="4"/>
    <x v="2"/>
    <x v="2152"/>
  </r>
  <r>
    <x v="2"/>
    <x v="0"/>
    <x v="0"/>
    <x v="27"/>
    <x v="10"/>
    <x v="67"/>
    <x v="2"/>
    <x v="1"/>
    <x v="2"/>
    <x v="795"/>
    <x v="4"/>
    <x v="2"/>
    <x v="824"/>
  </r>
  <r>
    <x v="2"/>
    <x v="0"/>
    <x v="0"/>
    <x v="27"/>
    <x v="10"/>
    <x v="67"/>
    <x v="2"/>
    <x v="0"/>
    <x v="5"/>
    <x v="5773"/>
    <x v="3"/>
    <x v="7"/>
    <x v="7209"/>
  </r>
  <r>
    <x v="2"/>
    <x v="0"/>
    <x v="0"/>
    <x v="27"/>
    <x v="10"/>
    <x v="67"/>
    <x v="2"/>
    <x v="1"/>
    <x v="4"/>
    <x v="5774"/>
    <x v="1"/>
    <x v="2"/>
    <x v="7210"/>
  </r>
  <r>
    <x v="0"/>
    <x v="2"/>
    <x v="0"/>
    <x v="1"/>
    <x v="1"/>
    <x v="141"/>
    <x v="1"/>
    <x v="1"/>
    <x v="9"/>
    <x v="2473"/>
    <x v="2"/>
    <x v="0"/>
    <x v="2726"/>
  </r>
  <r>
    <x v="0"/>
    <x v="2"/>
    <x v="0"/>
    <x v="1"/>
    <x v="1"/>
    <x v="141"/>
    <x v="1"/>
    <x v="0"/>
    <x v="5"/>
    <x v="5775"/>
    <x v="2"/>
    <x v="0"/>
    <x v="7211"/>
  </r>
  <r>
    <x v="0"/>
    <x v="2"/>
    <x v="0"/>
    <x v="1"/>
    <x v="1"/>
    <x v="141"/>
    <x v="1"/>
    <x v="1"/>
    <x v="8"/>
    <x v="5199"/>
    <x v="2"/>
    <x v="2"/>
    <x v="6373"/>
  </r>
  <r>
    <x v="1"/>
    <x v="1"/>
    <x v="0"/>
    <x v="529"/>
    <x v="1"/>
    <x v="627"/>
    <x v="1"/>
    <x v="1"/>
    <x v="6"/>
    <x v="1977"/>
    <x v="0"/>
    <x v="0"/>
    <x v="3684"/>
  </r>
  <r>
    <x v="1"/>
    <x v="1"/>
    <x v="0"/>
    <x v="20"/>
    <x v="15"/>
    <x v="29"/>
    <x v="3"/>
    <x v="0"/>
    <x v="5"/>
    <x v="2345"/>
    <x v="0"/>
    <x v="0"/>
    <x v="3741"/>
  </r>
  <r>
    <x v="1"/>
    <x v="1"/>
    <x v="0"/>
    <x v="20"/>
    <x v="15"/>
    <x v="29"/>
    <x v="3"/>
    <x v="1"/>
    <x v="8"/>
    <x v="3377"/>
    <x v="1"/>
    <x v="2"/>
    <x v="3863"/>
  </r>
  <r>
    <x v="1"/>
    <x v="1"/>
    <x v="0"/>
    <x v="20"/>
    <x v="15"/>
    <x v="29"/>
    <x v="3"/>
    <x v="1"/>
    <x v="10"/>
    <x v="1705"/>
    <x v="0"/>
    <x v="0"/>
    <x v="1817"/>
  </r>
  <r>
    <x v="1"/>
    <x v="1"/>
    <x v="0"/>
    <x v="20"/>
    <x v="15"/>
    <x v="29"/>
    <x v="3"/>
    <x v="0"/>
    <x v="5"/>
    <x v="5776"/>
    <x v="2"/>
    <x v="0"/>
    <x v="7212"/>
  </r>
  <r>
    <x v="1"/>
    <x v="0"/>
    <x v="0"/>
    <x v="8"/>
    <x v="1"/>
    <x v="9"/>
    <x v="1"/>
    <x v="0"/>
    <x v="5"/>
    <x v="5777"/>
    <x v="4"/>
    <x v="0"/>
    <x v="7213"/>
  </r>
  <r>
    <x v="1"/>
    <x v="0"/>
    <x v="0"/>
    <x v="8"/>
    <x v="1"/>
    <x v="9"/>
    <x v="1"/>
    <x v="1"/>
    <x v="10"/>
    <x v="332"/>
    <x v="0"/>
    <x v="0"/>
    <x v="342"/>
  </r>
  <r>
    <x v="1"/>
    <x v="0"/>
    <x v="0"/>
    <x v="38"/>
    <x v="32"/>
    <x v="112"/>
    <x v="0"/>
    <x v="1"/>
    <x v="10"/>
    <x v="2834"/>
    <x v="5"/>
    <x v="0"/>
    <x v="7214"/>
  </r>
  <r>
    <x v="1"/>
    <x v="1"/>
    <x v="0"/>
    <x v="4"/>
    <x v="4"/>
    <x v="5"/>
    <x v="1"/>
    <x v="0"/>
    <x v="3"/>
    <x v="5778"/>
    <x v="8"/>
    <x v="0"/>
    <x v="7215"/>
  </r>
  <r>
    <x v="1"/>
    <x v="2"/>
    <x v="0"/>
    <x v="102"/>
    <x v="14"/>
    <x v="237"/>
    <x v="2"/>
    <x v="1"/>
    <x v="4"/>
    <x v="3863"/>
    <x v="2"/>
    <x v="0"/>
    <x v="4526"/>
  </r>
  <r>
    <x v="1"/>
    <x v="2"/>
    <x v="0"/>
    <x v="102"/>
    <x v="14"/>
    <x v="237"/>
    <x v="2"/>
    <x v="1"/>
    <x v="13"/>
    <x v="2142"/>
    <x v="0"/>
    <x v="0"/>
    <x v="7216"/>
  </r>
  <r>
    <x v="1"/>
    <x v="2"/>
    <x v="0"/>
    <x v="102"/>
    <x v="14"/>
    <x v="237"/>
    <x v="2"/>
    <x v="2"/>
    <x v="7"/>
    <x v="760"/>
    <x v="4"/>
    <x v="0"/>
    <x v="4771"/>
  </r>
  <r>
    <x v="1"/>
    <x v="2"/>
    <x v="0"/>
    <x v="102"/>
    <x v="14"/>
    <x v="237"/>
    <x v="2"/>
    <x v="1"/>
    <x v="4"/>
    <x v="2516"/>
    <x v="0"/>
    <x v="0"/>
    <x v="7217"/>
  </r>
  <r>
    <x v="1"/>
    <x v="2"/>
    <x v="0"/>
    <x v="102"/>
    <x v="14"/>
    <x v="237"/>
    <x v="2"/>
    <x v="2"/>
    <x v="11"/>
    <x v="5779"/>
    <x v="4"/>
    <x v="0"/>
    <x v="7218"/>
  </r>
  <r>
    <x v="1"/>
    <x v="2"/>
    <x v="0"/>
    <x v="102"/>
    <x v="14"/>
    <x v="237"/>
    <x v="2"/>
    <x v="1"/>
    <x v="10"/>
    <x v="1176"/>
    <x v="7"/>
    <x v="0"/>
    <x v="1061"/>
  </r>
  <r>
    <x v="1"/>
    <x v="2"/>
    <x v="0"/>
    <x v="102"/>
    <x v="14"/>
    <x v="237"/>
    <x v="2"/>
    <x v="2"/>
    <x v="11"/>
    <x v="3737"/>
    <x v="4"/>
    <x v="0"/>
    <x v="4340"/>
  </r>
  <r>
    <x v="1"/>
    <x v="2"/>
    <x v="0"/>
    <x v="102"/>
    <x v="14"/>
    <x v="237"/>
    <x v="2"/>
    <x v="0"/>
    <x v="5"/>
    <x v="1623"/>
    <x v="0"/>
    <x v="0"/>
    <x v="1727"/>
  </r>
  <r>
    <x v="0"/>
    <x v="1"/>
    <x v="0"/>
    <x v="20"/>
    <x v="15"/>
    <x v="29"/>
    <x v="3"/>
    <x v="1"/>
    <x v="4"/>
    <x v="2892"/>
    <x v="3"/>
    <x v="0"/>
    <x v="3244"/>
  </r>
  <r>
    <x v="0"/>
    <x v="1"/>
    <x v="0"/>
    <x v="20"/>
    <x v="15"/>
    <x v="29"/>
    <x v="3"/>
    <x v="1"/>
    <x v="9"/>
    <x v="2579"/>
    <x v="1"/>
    <x v="0"/>
    <x v="2861"/>
  </r>
  <r>
    <x v="2"/>
    <x v="1"/>
    <x v="0"/>
    <x v="530"/>
    <x v="24"/>
    <x v="629"/>
    <x v="3"/>
    <x v="0"/>
    <x v="5"/>
    <x v="4402"/>
    <x v="0"/>
    <x v="2"/>
    <x v="5271"/>
  </r>
  <r>
    <x v="2"/>
    <x v="1"/>
    <x v="0"/>
    <x v="530"/>
    <x v="24"/>
    <x v="629"/>
    <x v="3"/>
    <x v="1"/>
    <x v="8"/>
    <x v="2891"/>
    <x v="0"/>
    <x v="6"/>
    <x v="3243"/>
  </r>
  <r>
    <x v="2"/>
    <x v="1"/>
    <x v="0"/>
    <x v="530"/>
    <x v="24"/>
    <x v="629"/>
    <x v="3"/>
    <x v="1"/>
    <x v="8"/>
    <x v="2777"/>
    <x v="1"/>
    <x v="6"/>
    <x v="3105"/>
  </r>
  <r>
    <x v="3"/>
    <x v="0"/>
    <x v="0"/>
    <x v="22"/>
    <x v="10"/>
    <x v="36"/>
    <x v="2"/>
    <x v="1"/>
    <x v="4"/>
    <x v="5780"/>
    <x v="0"/>
    <x v="2"/>
    <x v="7219"/>
  </r>
  <r>
    <x v="3"/>
    <x v="0"/>
    <x v="0"/>
    <x v="22"/>
    <x v="10"/>
    <x v="36"/>
    <x v="2"/>
    <x v="1"/>
    <x v="6"/>
    <x v="3646"/>
    <x v="0"/>
    <x v="2"/>
    <x v="7220"/>
  </r>
  <r>
    <x v="1"/>
    <x v="2"/>
    <x v="0"/>
    <x v="20"/>
    <x v="15"/>
    <x v="23"/>
    <x v="3"/>
    <x v="1"/>
    <x v="10"/>
    <x v="90"/>
    <x v="7"/>
    <x v="0"/>
    <x v="90"/>
  </r>
  <r>
    <x v="0"/>
    <x v="2"/>
    <x v="0"/>
    <x v="215"/>
    <x v="24"/>
    <x v="270"/>
    <x v="3"/>
    <x v="1"/>
    <x v="12"/>
    <x v="1099"/>
    <x v="0"/>
    <x v="2"/>
    <x v="7221"/>
  </r>
  <r>
    <x v="1"/>
    <x v="0"/>
    <x v="0"/>
    <x v="20"/>
    <x v="15"/>
    <x v="45"/>
    <x v="3"/>
    <x v="1"/>
    <x v="14"/>
    <x v="5781"/>
    <x v="0"/>
    <x v="0"/>
    <x v="7222"/>
  </r>
  <r>
    <x v="2"/>
    <x v="2"/>
    <x v="0"/>
    <x v="138"/>
    <x v="24"/>
    <x v="177"/>
    <x v="3"/>
    <x v="1"/>
    <x v="4"/>
    <x v="5782"/>
    <x v="4"/>
    <x v="2"/>
    <x v="7223"/>
  </r>
  <r>
    <x v="2"/>
    <x v="2"/>
    <x v="0"/>
    <x v="138"/>
    <x v="24"/>
    <x v="177"/>
    <x v="3"/>
    <x v="1"/>
    <x v="8"/>
    <x v="5783"/>
    <x v="2"/>
    <x v="6"/>
    <x v="7224"/>
  </r>
  <r>
    <x v="2"/>
    <x v="2"/>
    <x v="0"/>
    <x v="138"/>
    <x v="24"/>
    <x v="177"/>
    <x v="3"/>
    <x v="2"/>
    <x v="7"/>
    <x v="4295"/>
    <x v="1"/>
    <x v="10"/>
    <x v="5118"/>
  </r>
  <r>
    <x v="1"/>
    <x v="0"/>
    <x v="0"/>
    <x v="20"/>
    <x v="15"/>
    <x v="45"/>
    <x v="3"/>
    <x v="0"/>
    <x v="1"/>
    <x v="5784"/>
    <x v="3"/>
    <x v="9"/>
    <x v="7225"/>
  </r>
  <r>
    <x v="2"/>
    <x v="2"/>
    <x v="0"/>
    <x v="138"/>
    <x v="24"/>
    <x v="177"/>
    <x v="3"/>
    <x v="1"/>
    <x v="10"/>
    <x v="629"/>
    <x v="1"/>
    <x v="2"/>
    <x v="643"/>
  </r>
  <r>
    <x v="2"/>
    <x v="0"/>
    <x v="0"/>
    <x v="318"/>
    <x v="32"/>
    <x v="630"/>
    <x v="0"/>
    <x v="1"/>
    <x v="8"/>
    <x v="1215"/>
    <x v="1"/>
    <x v="0"/>
    <x v="7226"/>
  </r>
  <r>
    <x v="2"/>
    <x v="0"/>
    <x v="0"/>
    <x v="318"/>
    <x v="32"/>
    <x v="630"/>
    <x v="0"/>
    <x v="2"/>
    <x v="11"/>
    <x v="5785"/>
    <x v="11"/>
    <x v="0"/>
    <x v="7227"/>
  </r>
  <r>
    <x v="1"/>
    <x v="1"/>
    <x v="0"/>
    <x v="1"/>
    <x v="1"/>
    <x v="141"/>
    <x v="1"/>
    <x v="1"/>
    <x v="12"/>
    <x v="946"/>
    <x v="0"/>
    <x v="0"/>
    <x v="5477"/>
  </r>
  <r>
    <x v="1"/>
    <x v="1"/>
    <x v="0"/>
    <x v="1"/>
    <x v="1"/>
    <x v="141"/>
    <x v="1"/>
    <x v="2"/>
    <x v="11"/>
    <x v="1030"/>
    <x v="1"/>
    <x v="0"/>
    <x v="3789"/>
  </r>
  <r>
    <x v="1"/>
    <x v="1"/>
    <x v="0"/>
    <x v="1"/>
    <x v="1"/>
    <x v="141"/>
    <x v="1"/>
    <x v="2"/>
    <x v="11"/>
    <x v="457"/>
    <x v="0"/>
    <x v="0"/>
    <x v="471"/>
  </r>
  <r>
    <x v="1"/>
    <x v="0"/>
    <x v="0"/>
    <x v="240"/>
    <x v="14"/>
    <x v="376"/>
    <x v="2"/>
    <x v="1"/>
    <x v="13"/>
    <x v="3949"/>
    <x v="1"/>
    <x v="0"/>
    <x v="232"/>
  </r>
  <r>
    <x v="2"/>
    <x v="0"/>
    <x v="0"/>
    <x v="20"/>
    <x v="15"/>
    <x v="23"/>
    <x v="3"/>
    <x v="1"/>
    <x v="10"/>
    <x v="739"/>
    <x v="0"/>
    <x v="0"/>
    <x v="1546"/>
  </r>
  <r>
    <x v="1"/>
    <x v="0"/>
    <x v="0"/>
    <x v="456"/>
    <x v="15"/>
    <x v="549"/>
    <x v="3"/>
    <x v="2"/>
    <x v="11"/>
    <x v="3590"/>
    <x v="7"/>
    <x v="0"/>
    <x v="4142"/>
  </r>
  <r>
    <x v="2"/>
    <x v="1"/>
    <x v="0"/>
    <x v="80"/>
    <x v="30"/>
    <x v="100"/>
    <x v="3"/>
    <x v="1"/>
    <x v="6"/>
    <x v="3010"/>
    <x v="1"/>
    <x v="0"/>
    <x v="7228"/>
  </r>
  <r>
    <x v="0"/>
    <x v="1"/>
    <x v="0"/>
    <x v="158"/>
    <x v="6"/>
    <x v="201"/>
    <x v="2"/>
    <x v="1"/>
    <x v="10"/>
    <x v="5786"/>
    <x v="0"/>
    <x v="0"/>
    <x v="7229"/>
  </r>
  <r>
    <x v="0"/>
    <x v="1"/>
    <x v="0"/>
    <x v="158"/>
    <x v="6"/>
    <x v="201"/>
    <x v="2"/>
    <x v="2"/>
    <x v="11"/>
    <x v="5787"/>
    <x v="3"/>
    <x v="0"/>
    <x v="7230"/>
  </r>
  <r>
    <x v="0"/>
    <x v="1"/>
    <x v="0"/>
    <x v="158"/>
    <x v="6"/>
    <x v="201"/>
    <x v="2"/>
    <x v="2"/>
    <x v="7"/>
    <x v="5788"/>
    <x v="2"/>
    <x v="0"/>
    <x v="7231"/>
  </r>
  <r>
    <x v="0"/>
    <x v="1"/>
    <x v="0"/>
    <x v="158"/>
    <x v="6"/>
    <x v="201"/>
    <x v="2"/>
    <x v="0"/>
    <x v="1"/>
    <x v="5789"/>
    <x v="4"/>
    <x v="0"/>
    <x v="7232"/>
  </r>
  <r>
    <x v="0"/>
    <x v="1"/>
    <x v="0"/>
    <x v="158"/>
    <x v="6"/>
    <x v="201"/>
    <x v="2"/>
    <x v="0"/>
    <x v="5"/>
    <x v="5790"/>
    <x v="2"/>
    <x v="0"/>
    <x v="7233"/>
  </r>
  <r>
    <x v="1"/>
    <x v="0"/>
    <x v="0"/>
    <x v="22"/>
    <x v="10"/>
    <x v="36"/>
    <x v="2"/>
    <x v="2"/>
    <x v="11"/>
    <x v="5791"/>
    <x v="10"/>
    <x v="2"/>
    <x v="7234"/>
  </r>
  <r>
    <x v="0"/>
    <x v="0"/>
    <x v="0"/>
    <x v="22"/>
    <x v="10"/>
    <x v="155"/>
    <x v="2"/>
    <x v="1"/>
    <x v="10"/>
    <x v="4377"/>
    <x v="0"/>
    <x v="2"/>
    <x v="5230"/>
  </r>
  <r>
    <x v="1"/>
    <x v="0"/>
    <x v="0"/>
    <x v="54"/>
    <x v="24"/>
    <x v="322"/>
    <x v="3"/>
    <x v="0"/>
    <x v="5"/>
    <x v="5792"/>
    <x v="1"/>
    <x v="2"/>
    <x v="7235"/>
  </r>
  <r>
    <x v="1"/>
    <x v="0"/>
    <x v="0"/>
    <x v="54"/>
    <x v="24"/>
    <x v="322"/>
    <x v="3"/>
    <x v="0"/>
    <x v="5"/>
    <x v="5113"/>
    <x v="0"/>
    <x v="2"/>
    <x v="232"/>
  </r>
  <r>
    <x v="1"/>
    <x v="2"/>
    <x v="0"/>
    <x v="24"/>
    <x v="24"/>
    <x v="157"/>
    <x v="3"/>
    <x v="0"/>
    <x v="3"/>
    <x v="1859"/>
    <x v="7"/>
    <x v="10"/>
    <x v="7236"/>
  </r>
  <r>
    <x v="1"/>
    <x v="0"/>
    <x v="0"/>
    <x v="103"/>
    <x v="22"/>
    <x v="127"/>
    <x v="1"/>
    <x v="1"/>
    <x v="4"/>
    <x v="4770"/>
    <x v="1"/>
    <x v="2"/>
    <x v="5786"/>
  </r>
  <r>
    <x v="1"/>
    <x v="0"/>
    <x v="0"/>
    <x v="103"/>
    <x v="22"/>
    <x v="127"/>
    <x v="1"/>
    <x v="0"/>
    <x v="5"/>
    <x v="4713"/>
    <x v="1"/>
    <x v="2"/>
    <x v="7237"/>
  </r>
  <r>
    <x v="1"/>
    <x v="0"/>
    <x v="0"/>
    <x v="103"/>
    <x v="22"/>
    <x v="127"/>
    <x v="1"/>
    <x v="1"/>
    <x v="10"/>
    <x v="405"/>
    <x v="7"/>
    <x v="2"/>
    <x v="7238"/>
  </r>
  <r>
    <x v="1"/>
    <x v="0"/>
    <x v="0"/>
    <x v="238"/>
    <x v="5"/>
    <x v="295"/>
    <x v="2"/>
    <x v="0"/>
    <x v="5"/>
    <x v="5793"/>
    <x v="1"/>
    <x v="7"/>
    <x v="7239"/>
  </r>
  <r>
    <x v="1"/>
    <x v="0"/>
    <x v="0"/>
    <x v="238"/>
    <x v="5"/>
    <x v="295"/>
    <x v="2"/>
    <x v="2"/>
    <x v="11"/>
    <x v="2454"/>
    <x v="0"/>
    <x v="2"/>
    <x v="3335"/>
  </r>
  <r>
    <x v="2"/>
    <x v="1"/>
    <x v="0"/>
    <x v="125"/>
    <x v="1"/>
    <x v="158"/>
    <x v="1"/>
    <x v="0"/>
    <x v="5"/>
    <x v="5253"/>
    <x v="3"/>
    <x v="0"/>
    <x v="7240"/>
  </r>
  <r>
    <x v="2"/>
    <x v="1"/>
    <x v="0"/>
    <x v="125"/>
    <x v="1"/>
    <x v="158"/>
    <x v="1"/>
    <x v="1"/>
    <x v="8"/>
    <x v="3066"/>
    <x v="1"/>
    <x v="2"/>
    <x v="3462"/>
  </r>
  <r>
    <x v="2"/>
    <x v="1"/>
    <x v="0"/>
    <x v="125"/>
    <x v="1"/>
    <x v="158"/>
    <x v="1"/>
    <x v="0"/>
    <x v="1"/>
    <x v="4634"/>
    <x v="1"/>
    <x v="2"/>
    <x v="5605"/>
  </r>
  <r>
    <x v="2"/>
    <x v="1"/>
    <x v="0"/>
    <x v="125"/>
    <x v="1"/>
    <x v="158"/>
    <x v="1"/>
    <x v="0"/>
    <x v="5"/>
    <x v="5794"/>
    <x v="2"/>
    <x v="0"/>
    <x v="7241"/>
  </r>
  <r>
    <x v="2"/>
    <x v="1"/>
    <x v="0"/>
    <x v="125"/>
    <x v="1"/>
    <x v="158"/>
    <x v="1"/>
    <x v="0"/>
    <x v="5"/>
    <x v="3002"/>
    <x v="1"/>
    <x v="0"/>
    <x v="3384"/>
  </r>
  <r>
    <x v="2"/>
    <x v="1"/>
    <x v="0"/>
    <x v="125"/>
    <x v="1"/>
    <x v="158"/>
    <x v="1"/>
    <x v="1"/>
    <x v="10"/>
    <x v="1423"/>
    <x v="0"/>
    <x v="0"/>
    <x v="1500"/>
  </r>
  <r>
    <x v="1"/>
    <x v="1"/>
    <x v="0"/>
    <x v="102"/>
    <x v="0"/>
    <x v="126"/>
    <x v="0"/>
    <x v="1"/>
    <x v="8"/>
    <x v="781"/>
    <x v="3"/>
    <x v="0"/>
    <x v="7242"/>
  </r>
  <r>
    <x v="2"/>
    <x v="1"/>
    <x v="0"/>
    <x v="443"/>
    <x v="1"/>
    <x v="536"/>
    <x v="1"/>
    <x v="0"/>
    <x v="1"/>
    <x v="5795"/>
    <x v="1"/>
    <x v="2"/>
    <x v="7243"/>
  </r>
  <r>
    <x v="2"/>
    <x v="1"/>
    <x v="0"/>
    <x v="443"/>
    <x v="1"/>
    <x v="536"/>
    <x v="1"/>
    <x v="1"/>
    <x v="2"/>
    <x v="2496"/>
    <x v="1"/>
    <x v="0"/>
    <x v="2753"/>
  </r>
  <r>
    <x v="0"/>
    <x v="0"/>
    <x v="0"/>
    <x v="292"/>
    <x v="23"/>
    <x v="604"/>
    <x v="2"/>
    <x v="1"/>
    <x v="10"/>
    <x v="91"/>
    <x v="0"/>
    <x v="0"/>
    <x v="91"/>
  </r>
  <r>
    <x v="0"/>
    <x v="0"/>
    <x v="0"/>
    <x v="292"/>
    <x v="23"/>
    <x v="604"/>
    <x v="2"/>
    <x v="1"/>
    <x v="10"/>
    <x v="450"/>
    <x v="2"/>
    <x v="0"/>
    <x v="464"/>
  </r>
  <r>
    <x v="0"/>
    <x v="0"/>
    <x v="0"/>
    <x v="292"/>
    <x v="23"/>
    <x v="604"/>
    <x v="2"/>
    <x v="1"/>
    <x v="4"/>
    <x v="808"/>
    <x v="7"/>
    <x v="0"/>
    <x v="7244"/>
  </r>
  <r>
    <x v="0"/>
    <x v="0"/>
    <x v="0"/>
    <x v="292"/>
    <x v="23"/>
    <x v="604"/>
    <x v="2"/>
    <x v="0"/>
    <x v="5"/>
    <x v="3977"/>
    <x v="1"/>
    <x v="0"/>
    <x v="4680"/>
  </r>
  <r>
    <x v="1"/>
    <x v="0"/>
    <x v="0"/>
    <x v="20"/>
    <x v="15"/>
    <x v="45"/>
    <x v="3"/>
    <x v="1"/>
    <x v="12"/>
    <x v="369"/>
    <x v="7"/>
    <x v="0"/>
    <x v="7245"/>
  </r>
  <r>
    <x v="1"/>
    <x v="1"/>
    <x v="0"/>
    <x v="518"/>
    <x v="5"/>
    <x v="615"/>
    <x v="2"/>
    <x v="0"/>
    <x v="1"/>
    <x v="2512"/>
    <x v="2"/>
    <x v="4"/>
    <x v="7246"/>
  </r>
  <r>
    <x v="1"/>
    <x v="1"/>
    <x v="0"/>
    <x v="518"/>
    <x v="5"/>
    <x v="615"/>
    <x v="2"/>
    <x v="1"/>
    <x v="8"/>
    <x v="5796"/>
    <x v="3"/>
    <x v="3"/>
    <x v="7247"/>
  </r>
  <r>
    <x v="1"/>
    <x v="2"/>
    <x v="0"/>
    <x v="59"/>
    <x v="24"/>
    <x v="75"/>
    <x v="3"/>
    <x v="1"/>
    <x v="8"/>
    <x v="5797"/>
    <x v="1"/>
    <x v="6"/>
    <x v="7248"/>
  </r>
  <r>
    <x v="1"/>
    <x v="0"/>
    <x v="0"/>
    <x v="22"/>
    <x v="10"/>
    <x v="155"/>
    <x v="2"/>
    <x v="2"/>
    <x v="11"/>
    <x v="2950"/>
    <x v="4"/>
    <x v="2"/>
    <x v="7249"/>
  </r>
  <r>
    <x v="2"/>
    <x v="1"/>
    <x v="0"/>
    <x v="20"/>
    <x v="15"/>
    <x v="45"/>
    <x v="3"/>
    <x v="1"/>
    <x v="8"/>
    <x v="3511"/>
    <x v="1"/>
    <x v="2"/>
    <x v="4041"/>
  </r>
  <r>
    <x v="2"/>
    <x v="1"/>
    <x v="0"/>
    <x v="20"/>
    <x v="15"/>
    <x v="45"/>
    <x v="3"/>
    <x v="1"/>
    <x v="12"/>
    <x v="1157"/>
    <x v="7"/>
    <x v="0"/>
    <x v="7250"/>
  </r>
  <r>
    <x v="2"/>
    <x v="1"/>
    <x v="0"/>
    <x v="20"/>
    <x v="15"/>
    <x v="45"/>
    <x v="3"/>
    <x v="1"/>
    <x v="8"/>
    <x v="5798"/>
    <x v="8"/>
    <x v="2"/>
    <x v="7251"/>
  </r>
  <r>
    <x v="2"/>
    <x v="1"/>
    <x v="0"/>
    <x v="20"/>
    <x v="15"/>
    <x v="45"/>
    <x v="3"/>
    <x v="2"/>
    <x v="7"/>
    <x v="1636"/>
    <x v="0"/>
    <x v="0"/>
    <x v="4162"/>
  </r>
  <r>
    <x v="2"/>
    <x v="1"/>
    <x v="0"/>
    <x v="20"/>
    <x v="15"/>
    <x v="45"/>
    <x v="3"/>
    <x v="1"/>
    <x v="4"/>
    <x v="202"/>
    <x v="4"/>
    <x v="0"/>
    <x v="7252"/>
  </r>
  <r>
    <x v="3"/>
    <x v="0"/>
    <x v="0"/>
    <x v="8"/>
    <x v="1"/>
    <x v="34"/>
    <x v="1"/>
    <x v="0"/>
    <x v="5"/>
    <x v="5799"/>
    <x v="1"/>
    <x v="0"/>
    <x v="7253"/>
  </r>
  <r>
    <x v="3"/>
    <x v="0"/>
    <x v="0"/>
    <x v="8"/>
    <x v="1"/>
    <x v="34"/>
    <x v="1"/>
    <x v="2"/>
    <x v="16"/>
    <x v="2430"/>
    <x v="2"/>
    <x v="2"/>
    <x v="3400"/>
  </r>
  <r>
    <x v="1"/>
    <x v="0"/>
    <x v="0"/>
    <x v="272"/>
    <x v="1"/>
    <x v="341"/>
    <x v="1"/>
    <x v="1"/>
    <x v="8"/>
    <x v="5800"/>
    <x v="0"/>
    <x v="2"/>
    <x v="7254"/>
  </r>
  <r>
    <x v="1"/>
    <x v="0"/>
    <x v="0"/>
    <x v="272"/>
    <x v="1"/>
    <x v="341"/>
    <x v="1"/>
    <x v="0"/>
    <x v="0"/>
    <x v="5801"/>
    <x v="4"/>
    <x v="11"/>
    <x v="7255"/>
  </r>
  <r>
    <x v="1"/>
    <x v="0"/>
    <x v="0"/>
    <x v="272"/>
    <x v="1"/>
    <x v="341"/>
    <x v="1"/>
    <x v="1"/>
    <x v="10"/>
    <x v="5802"/>
    <x v="3"/>
    <x v="0"/>
    <x v="7256"/>
  </r>
  <r>
    <x v="2"/>
    <x v="0"/>
    <x v="0"/>
    <x v="221"/>
    <x v="15"/>
    <x v="276"/>
    <x v="3"/>
    <x v="2"/>
    <x v="7"/>
    <x v="5803"/>
    <x v="1"/>
    <x v="0"/>
    <x v="7257"/>
  </r>
  <r>
    <x v="1"/>
    <x v="0"/>
    <x v="0"/>
    <x v="10"/>
    <x v="9"/>
    <x v="74"/>
    <x v="3"/>
    <x v="1"/>
    <x v="9"/>
    <x v="5804"/>
    <x v="1"/>
    <x v="2"/>
    <x v="7258"/>
  </r>
  <r>
    <x v="1"/>
    <x v="0"/>
    <x v="0"/>
    <x v="10"/>
    <x v="9"/>
    <x v="74"/>
    <x v="3"/>
    <x v="1"/>
    <x v="4"/>
    <x v="5805"/>
    <x v="1"/>
    <x v="2"/>
    <x v="7259"/>
  </r>
  <r>
    <x v="1"/>
    <x v="0"/>
    <x v="0"/>
    <x v="395"/>
    <x v="34"/>
    <x v="480"/>
    <x v="3"/>
    <x v="1"/>
    <x v="8"/>
    <x v="4289"/>
    <x v="1"/>
    <x v="0"/>
    <x v="5106"/>
  </r>
  <r>
    <x v="0"/>
    <x v="1"/>
    <x v="0"/>
    <x v="1"/>
    <x v="1"/>
    <x v="13"/>
    <x v="1"/>
    <x v="0"/>
    <x v="3"/>
    <x v="3939"/>
    <x v="0"/>
    <x v="2"/>
    <x v="4631"/>
  </r>
  <r>
    <x v="1"/>
    <x v="1"/>
    <x v="0"/>
    <x v="20"/>
    <x v="15"/>
    <x v="29"/>
    <x v="3"/>
    <x v="0"/>
    <x v="5"/>
    <x v="5806"/>
    <x v="2"/>
    <x v="0"/>
    <x v="7260"/>
  </r>
  <r>
    <x v="1"/>
    <x v="1"/>
    <x v="0"/>
    <x v="20"/>
    <x v="15"/>
    <x v="29"/>
    <x v="3"/>
    <x v="1"/>
    <x v="14"/>
    <x v="5652"/>
    <x v="4"/>
    <x v="0"/>
    <x v="7261"/>
  </r>
  <r>
    <x v="1"/>
    <x v="1"/>
    <x v="0"/>
    <x v="20"/>
    <x v="15"/>
    <x v="29"/>
    <x v="3"/>
    <x v="1"/>
    <x v="6"/>
    <x v="5807"/>
    <x v="3"/>
    <x v="0"/>
    <x v="7262"/>
  </r>
  <r>
    <x v="1"/>
    <x v="0"/>
    <x v="0"/>
    <x v="8"/>
    <x v="1"/>
    <x v="34"/>
    <x v="1"/>
    <x v="2"/>
    <x v="11"/>
    <x v="5808"/>
    <x v="9"/>
    <x v="0"/>
    <x v="7263"/>
  </r>
  <r>
    <x v="1"/>
    <x v="0"/>
    <x v="0"/>
    <x v="125"/>
    <x v="1"/>
    <x v="158"/>
    <x v="1"/>
    <x v="1"/>
    <x v="4"/>
    <x v="5809"/>
    <x v="6"/>
    <x v="0"/>
    <x v="7264"/>
  </r>
  <r>
    <x v="1"/>
    <x v="0"/>
    <x v="0"/>
    <x v="125"/>
    <x v="1"/>
    <x v="158"/>
    <x v="1"/>
    <x v="1"/>
    <x v="14"/>
    <x v="5810"/>
    <x v="2"/>
    <x v="0"/>
    <x v="7265"/>
  </r>
  <r>
    <x v="0"/>
    <x v="2"/>
    <x v="0"/>
    <x v="4"/>
    <x v="4"/>
    <x v="5"/>
    <x v="1"/>
    <x v="1"/>
    <x v="4"/>
    <x v="1344"/>
    <x v="1"/>
    <x v="0"/>
    <x v="1407"/>
  </r>
  <r>
    <x v="1"/>
    <x v="1"/>
    <x v="0"/>
    <x v="10"/>
    <x v="9"/>
    <x v="74"/>
    <x v="3"/>
    <x v="1"/>
    <x v="10"/>
    <x v="1306"/>
    <x v="7"/>
    <x v="2"/>
    <x v="1364"/>
  </r>
  <r>
    <x v="1"/>
    <x v="1"/>
    <x v="0"/>
    <x v="10"/>
    <x v="9"/>
    <x v="74"/>
    <x v="3"/>
    <x v="2"/>
    <x v="11"/>
    <x v="1252"/>
    <x v="1"/>
    <x v="2"/>
    <x v="1306"/>
  </r>
  <r>
    <x v="0"/>
    <x v="1"/>
    <x v="0"/>
    <x v="245"/>
    <x v="14"/>
    <x v="303"/>
    <x v="2"/>
    <x v="0"/>
    <x v="1"/>
    <x v="5811"/>
    <x v="5"/>
    <x v="0"/>
    <x v="7266"/>
  </r>
  <r>
    <x v="0"/>
    <x v="1"/>
    <x v="0"/>
    <x v="245"/>
    <x v="14"/>
    <x v="303"/>
    <x v="2"/>
    <x v="1"/>
    <x v="9"/>
    <x v="5812"/>
    <x v="8"/>
    <x v="0"/>
    <x v="7267"/>
  </r>
  <r>
    <x v="0"/>
    <x v="1"/>
    <x v="0"/>
    <x v="245"/>
    <x v="14"/>
    <x v="303"/>
    <x v="2"/>
    <x v="2"/>
    <x v="11"/>
    <x v="2436"/>
    <x v="1"/>
    <x v="0"/>
    <x v="7268"/>
  </r>
  <r>
    <x v="0"/>
    <x v="1"/>
    <x v="0"/>
    <x v="245"/>
    <x v="14"/>
    <x v="303"/>
    <x v="2"/>
    <x v="2"/>
    <x v="11"/>
    <x v="5813"/>
    <x v="7"/>
    <x v="0"/>
    <x v="7269"/>
  </r>
  <r>
    <x v="0"/>
    <x v="1"/>
    <x v="0"/>
    <x v="245"/>
    <x v="14"/>
    <x v="303"/>
    <x v="2"/>
    <x v="1"/>
    <x v="8"/>
    <x v="1018"/>
    <x v="0"/>
    <x v="0"/>
    <x v="1062"/>
  </r>
  <r>
    <x v="0"/>
    <x v="1"/>
    <x v="0"/>
    <x v="1"/>
    <x v="1"/>
    <x v="62"/>
    <x v="1"/>
    <x v="1"/>
    <x v="8"/>
    <x v="5814"/>
    <x v="0"/>
    <x v="2"/>
    <x v="1841"/>
  </r>
  <r>
    <x v="0"/>
    <x v="1"/>
    <x v="0"/>
    <x v="1"/>
    <x v="1"/>
    <x v="62"/>
    <x v="1"/>
    <x v="1"/>
    <x v="10"/>
    <x v="90"/>
    <x v="7"/>
    <x v="0"/>
    <x v="90"/>
  </r>
  <r>
    <x v="0"/>
    <x v="1"/>
    <x v="0"/>
    <x v="1"/>
    <x v="1"/>
    <x v="62"/>
    <x v="1"/>
    <x v="1"/>
    <x v="8"/>
    <x v="4169"/>
    <x v="1"/>
    <x v="2"/>
    <x v="4933"/>
  </r>
  <r>
    <x v="0"/>
    <x v="1"/>
    <x v="0"/>
    <x v="1"/>
    <x v="1"/>
    <x v="62"/>
    <x v="1"/>
    <x v="0"/>
    <x v="3"/>
    <x v="5721"/>
    <x v="0"/>
    <x v="2"/>
    <x v="7270"/>
  </r>
  <r>
    <x v="1"/>
    <x v="2"/>
    <x v="0"/>
    <x v="106"/>
    <x v="15"/>
    <x v="131"/>
    <x v="3"/>
    <x v="1"/>
    <x v="10"/>
    <x v="3126"/>
    <x v="2"/>
    <x v="0"/>
    <x v="3541"/>
  </r>
  <r>
    <x v="1"/>
    <x v="2"/>
    <x v="0"/>
    <x v="106"/>
    <x v="15"/>
    <x v="131"/>
    <x v="3"/>
    <x v="1"/>
    <x v="10"/>
    <x v="1061"/>
    <x v="4"/>
    <x v="0"/>
    <x v="1104"/>
  </r>
  <r>
    <x v="1"/>
    <x v="2"/>
    <x v="0"/>
    <x v="106"/>
    <x v="15"/>
    <x v="131"/>
    <x v="3"/>
    <x v="1"/>
    <x v="14"/>
    <x v="545"/>
    <x v="0"/>
    <x v="0"/>
    <x v="558"/>
  </r>
  <r>
    <x v="1"/>
    <x v="0"/>
    <x v="0"/>
    <x v="432"/>
    <x v="16"/>
    <x v="522"/>
    <x v="1"/>
    <x v="1"/>
    <x v="6"/>
    <x v="560"/>
    <x v="0"/>
    <x v="2"/>
    <x v="7271"/>
  </r>
  <r>
    <x v="0"/>
    <x v="2"/>
    <x v="0"/>
    <x v="159"/>
    <x v="0"/>
    <x v="202"/>
    <x v="0"/>
    <x v="2"/>
    <x v="11"/>
    <x v="3215"/>
    <x v="7"/>
    <x v="0"/>
    <x v="7272"/>
  </r>
  <r>
    <x v="2"/>
    <x v="2"/>
    <x v="0"/>
    <x v="12"/>
    <x v="5"/>
    <x v="16"/>
    <x v="2"/>
    <x v="1"/>
    <x v="10"/>
    <x v="4771"/>
    <x v="0"/>
    <x v="2"/>
    <x v="5787"/>
  </r>
  <r>
    <x v="2"/>
    <x v="2"/>
    <x v="0"/>
    <x v="12"/>
    <x v="5"/>
    <x v="16"/>
    <x v="2"/>
    <x v="0"/>
    <x v="0"/>
    <x v="5815"/>
    <x v="4"/>
    <x v="8"/>
    <x v="2202"/>
  </r>
  <r>
    <x v="3"/>
    <x v="0"/>
    <x v="0"/>
    <x v="10"/>
    <x v="9"/>
    <x v="11"/>
    <x v="3"/>
    <x v="1"/>
    <x v="10"/>
    <x v="559"/>
    <x v="0"/>
    <x v="2"/>
    <x v="572"/>
  </r>
  <r>
    <x v="0"/>
    <x v="1"/>
    <x v="0"/>
    <x v="46"/>
    <x v="13"/>
    <x v="284"/>
    <x v="3"/>
    <x v="0"/>
    <x v="5"/>
    <x v="5816"/>
    <x v="7"/>
    <x v="0"/>
    <x v="7273"/>
  </r>
  <r>
    <x v="0"/>
    <x v="1"/>
    <x v="0"/>
    <x v="46"/>
    <x v="13"/>
    <x v="284"/>
    <x v="3"/>
    <x v="1"/>
    <x v="10"/>
    <x v="1377"/>
    <x v="7"/>
    <x v="0"/>
    <x v="5419"/>
  </r>
  <r>
    <x v="0"/>
    <x v="1"/>
    <x v="0"/>
    <x v="46"/>
    <x v="13"/>
    <x v="284"/>
    <x v="3"/>
    <x v="1"/>
    <x v="12"/>
    <x v="5817"/>
    <x v="3"/>
    <x v="0"/>
    <x v="7274"/>
  </r>
  <r>
    <x v="1"/>
    <x v="0"/>
    <x v="0"/>
    <x v="135"/>
    <x v="30"/>
    <x v="170"/>
    <x v="3"/>
    <x v="1"/>
    <x v="8"/>
    <x v="452"/>
    <x v="2"/>
    <x v="0"/>
    <x v="7016"/>
  </r>
  <r>
    <x v="1"/>
    <x v="0"/>
    <x v="0"/>
    <x v="135"/>
    <x v="30"/>
    <x v="170"/>
    <x v="3"/>
    <x v="1"/>
    <x v="8"/>
    <x v="2501"/>
    <x v="0"/>
    <x v="0"/>
    <x v="2758"/>
  </r>
  <r>
    <x v="1"/>
    <x v="0"/>
    <x v="0"/>
    <x v="135"/>
    <x v="30"/>
    <x v="170"/>
    <x v="3"/>
    <x v="1"/>
    <x v="9"/>
    <x v="505"/>
    <x v="3"/>
    <x v="0"/>
    <x v="7275"/>
  </r>
  <r>
    <x v="1"/>
    <x v="2"/>
    <x v="0"/>
    <x v="214"/>
    <x v="32"/>
    <x v="268"/>
    <x v="0"/>
    <x v="1"/>
    <x v="8"/>
    <x v="5818"/>
    <x v="0"/>
    <x v="0"/>
    <x v="7276"/>
  </r>
  <r>
    <x v="1"/>
    <x v="2"/>
    <x v="0"/>
    <x v="214"/>
    <x v="32"/>
    <x v="268"/>
    <x v="0"/>
    <x v="1"/>
    <x v="6"/>
    <x v="3383"/>
    <x v="2"/>
    <x v="0"/>
    <x v="7277"/>
  </r>
  <r>
    <x v="1"/>
    <x v="0"/>
    <x v="0"/>
    <x v="12"/>
    <x v="5"/>
    <x v="16"/>
    <x v="2"/>
    <x v="1"/>
    <x v="12"/>
    <x v="5819"/>
    <x v="0"/>
    <x v="2"/>
    <x v="7278"/>
  </r>
  <r>
    <x v="1"/>
    <x v="2"/>
    <x v="0"/>
    <x v="1"/>
    <x v="1"/>
    <x v="3"/>
    <x v="1"/>
    <x v="2"/>
    <x v="7"/>
    <x v="1071"/>
    <x v="2"/>
    <x v="2"/>
    <x v="7279"/>
  </r>
  <r>
    <x v="1"/>
    <x v="2"/>
    <x v="0"/>
    <x v="1"/>
    <x v="1"/>
    <x v="3"/>
    <x v="1"/>
    <x v="1"/>
    <x v="6"/>
    <x v="3450"/>
    <x v="3"/>
    <x v="0"/>
    <x v="6864"/>
  </r>
  <r>
    <x v="1"/>
    <x v="2"/>
    <x v="0"/>
    <x v="1"/>
    <x v="1"/>
    <x v="3"/>
    <x v="1"/>
    <x v="1"/>
    <x v="10"/>
    <x v="518"/>
    <x v="0"/>
    <x v="0"/>
    <x v="534"/>
  </r>
  <r>
    <x v="1"/>
    <x v="2"/>
    <x v="0"/>
    <x v="1"/>
    <x v="1"/>
    <x v="3"/>
    <x v="1"/>
    <x v="2"/>
    <x v="7"/>
    <x v="2475"/>
    <x v="0"/>
    <x v="2"/>
    <x v="2729"/>
  </r>
  <r>
    <x v="1"/>
    <x v="2"/>
    <x v="0"/>
    <x v="1"/>
    <x v="1"/>
    <x v="3"/>
    <x v="1"/>
    <x v="1"/>
    <x v="13"/>
    <x v="5820"/>
    <x v="3"/>
    <x v="0"/>
    <x v="232"/>
  </r>
  <r>
    <x v="1"/>
    <x v="2"/>
    <x v="0"/>
    <x v="1"/>
    <x v="1"/>
    <x v="3"/>
    <x v="1"/>
    <x v="1"/>
    <x v="8"/>
    <x v="5821"/>
    <x v="4"/>
    <x v="2"/>
    <x v="7280"/>
  </r>
  <r>
    <x v="1"/>
    <x v="2"/>
    <x v="0"/>
    <x v="1"/>
    <x v="1"/>
    <x v="3"/>
    <x v="1"/>
    <x v="1"/>
    <x v="8"/>
    <x v="5822"/>
    <x v="9"/>
    <x v="2"/>
    <x v="7281"/>
  </r>
  <r>
    <x v="0"/>
    <x v="0"/>
    <x v="0"/>
    <x v="240"/>
    <x v="28"/>
    <x v="298"/>
    <x v="0"/>
    <x v="0"/>
    <x v="3"/>
    <x v="1890"/>
    <x v="7"/>
    <x v="0"/>
    <x v="2035"/>
  </r>
  <r>
    <x v="2"/>
    <x v="0"/>
    <x v="0"/>
    <x v="54"/>
    <x v="24"/>
    <x v="322"/>
    <x v="3"/>
    <x v="1"/>
    <x v="2"/>
    <x v="1045"/>
    <x v="2"/>
    <x v="2"/>
    <x v="5734"/>
  </r>
  <r>
    <x v="1"/>
    <x v="0"/>
    <x v="0"/>
    <x v="354"/>
    <x v="12"/>
    <x v="436"/>
    <x v="2"/>
    <x v="1"/>
    <x v="10"/>
    <x v="591"/>
    <x v="3"/>
    <x v="0"/>
    <x v="7282"/>
  </r>
  <r>
    <x v="1"/>
    <x v="0"/>
    <x v="0"/>
    <x v="354"/>
    <x v="12"/>
    <x v="436"/>
    <x v="2"/>
    <x v="2"/>
    <x v="7"/>
    <x v="5823"/>
    <x v="0"/>
    <x v="0"/>
    <x v="7283"/>
  </r>
  <r>
    <x v="1"/>
    <x v="0"/>
    <x v="0"/>
    <x v="85"/>
    <x v="15"/>
    <x v="254"/>
    <x v="3"/>
    <x v="1"/>
    <x v="2"/>
    <x v="2432"/>
    <x v="12"/>
    <x v="0"/>
    <x v="2677"/>
  </r>
  <r>
    <x v="1"/>
    <x v="0"/>
    <x v="0"/>
    <x v="85"/>
    <x v="15"/>
    <x v="254"/>
    <x v="3"/>
    <x v="1"/>
    <x v="14"/>
    <x v="5368"/>
    <x v="4"/>
    <x v="0"/>
    <x v="7284"/>
  </r>
  <r>
    <x v="1"/>
    <x v="0"/>
    <x v="0"/>
    <x v="1"/>
    <x v="1"/>
    <x v="141"/>
    <x v="1"/>
    <x v="2"/>
    <x v="11"/>
    <x v="341"/>
    <x v="7"/>
    <x v="0"/>
    <x v="2865"/>
  </r>
  <r>
    <x v="1"/>
    <x v="1"/>
    <x v="0"/>
    <x v="417"/>
    <x v="32"/>
    <x v="505"/>
    <x v="0"/>
    <x v="2"/>
    <x v="11"/>
    <x v="3590"/>
    <x v="7"/>
    <x v="0"/>
    <x v="4142"/>
  </r>
  <r>
    <x v="1"/>
    <x v="1"/>
    <x v="0"/>
    <x v="417"/>
    <x v="32"/>
    <x v="505"/>
    <x v="0"/>
    <x v="2"/>
    <x v="7"/>
    <x v="5738"/>
    <x v="2"/>
    <x v="0"/>
    <x v="7157"/>
  </r>
  <r>
    <x v="0"/>
    <x v="0"/>
    <x v="0"/>
    <x v="100"/>
    <x v="2"/>
    <x v="123"/>
    <x v="0"/>
    <x v="0"/>
    <x v="5"/>
    <x v="4192"/>
    <x v="1"/>
    <x v="2"/>
    <x v="7285"/>
  </r>
  <r>
    <x v="1"/>
    <x v="0"/>
    <x v="0"/>
    <x v="116"/>
    <x v="1"/>
    <x v="146"/>
    <x v="1"/>
    <x v="0"/>
    <x v="5"/>
    <x v="1361"/>
    <x v="0"/>
    <x v="0"/>
    <x v="4707"/>
  </r>
  <r>
    <x v="1"/>
    <x v="0"/>
    <x v="0"/>
    <x v="116"/>
    <x v="1"/>
    <x v="146"/>
    <x v="1"/>
    <x v="2"/>
    <x v="7"/>
    <x v="3689"/>
    <x v="0"/>
    <x v="2"/>
    <x v="4273"/>
  </r>
  <r>
    <x v="1"/>
    <x v="0"/>
    <x v="0"/>
    <x v="116"/>
    <x v="1"/>
    <x v="146"/>
    <x v="1"/>
    <x v="1"/>
    <x v="10"/>
    <x v="458"/>
    <x v="4"/>
    <x v="0"/>
    <x v="7034"/>
  </r>
  <r>
    <x v="0"/>
    <x v="0"/>
    <x v="0"/>
    <x v="223"/>
    <x v="1"/>
    <x v="278"/>
    <x v="1"/>
    <x v="1"/>
    <x v="9"/>
    <x v="5824"/>
    <x v="0"/>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67D4CC-89CB-4D1D-8C13-C406ED43417F}"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1:C22" firstHeaderRow="1" firstDataRow="1" firstDataCol="2"/>
  <pivotFields count="13">
    <pivotField compact="0" outline="0" showAll="0">
      <items count="5">
        <item x="2"/>
        <item x="3"/>
        <item x="0"/>
        <item x="1"/>
        <item t="default"/>
      </items>
    </pivotField>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axis="axisRow"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compact="0" outline="0" showAll="0">
      <items count="15">
        <item x="7"/>
        <item x="0"/>
        <item x="1"/>
        <item x="4"/>
        <item x="2"/>
        <item x="5"/>
        <item x="3"/>
        <item x="8"/>
        <item x="6"/>
        <item x="12"/>
        <item x="10"/>
        <item x="13"/>
        <item x="11"/>
        <item x="9"/>
        <item t="default"/>
      </items>
    </pivotField>
    <pivotField compact="0" outline="0" showAll="0"/>
    <pivotField dataField="1" compact="0" outline="0" showAll="0"/>
  </pivotFields>
  <rowFields count="2">
    <field x="7"/>
    <field x="8"/>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Items count="1">
    <i/>
  </colItems>
  <dataFields count="1">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F3D95F-D570-45FE-AD5E-0C3D29B4AAFB}"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1:C22" firstHeaderRow="1" firstDataRow="1" firstDataCol="2"/>
  <pivotFields count="13">
    <pivotField compact="0" outline="0" showAll="0">
      <items count="5">
        <item x="2"/>
        <item x="3"/>
        <item x="0"/>
        <item x="1"/>
        <item t="default"/>
      </items>
    </pivotField>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axis="axisRow"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dataField="1" compact="0" outline="0" showAll="0"/>
    <pivotField compact="0" outline="0" showAll="0"/>
  </pivotFields>
  <rowFields count="2">
    <field x="7"/>
    <field x="8"/>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Items count="1">
    <i/>
  </colItems>
  <dataFields count="1">
    <dataField name="Sum of Discount" fld="11" baseField="8" baseItem="8"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9D185A-3D4D-43DE-8823-010A2160811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Y3" firstHeaderRow="1" firstDataRow="2" firstDataCol="1"/>
  <pivotFields count="13">
    <pivotField showAll="0">
      <items count="5">
        <item x="2"/>
        <item x="3"/>
        <item x="0"/>
        <item x="1"/>
        <item t="default"/>
      </items>
    </pivotField>
    <pivotField showAll="0">
      <items count="4">
        <item x="0"/>
        <item x="1"/>
        <item x="2"/>
        <item t="default"/>
      </items>
    </pivotField>
    <pivotField showAll="0"/>
    <pivotField showAll="0"/>
    <pivotField axis="axisCol"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Items count="1">
    <i/>
  </rowItems>
  <colFields count="1">
    <field x="4"/>
  </colFields>
  <col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colItems>
  <dataFields count="1">
    <dataField name="Sum of Sales" fld="9" baseField="4" baseItem="6"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E2B01F-C138-4812-9555-854D7D1407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6"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6"/>
  </rowFields>
  <rowItems count="5">
    <i>
      <x/>
    </i>
    <i>
      <x v="1"/>
    </i>
    <i>
      <x v="2"/>
    </i>
    <i>
      <x v="3"/>
    </i>
    <i t="grand">
      <x/>
    </i>
  </rowItems>
  <colItems count="1">
    <i/>
  </colItems>
  <dataFields count="1">
    <dataField name="Sum of Sales" fld="9" baseField="6" baseItem="0" numFmtId="2"/>
  </dataFields>
  <chartFormats count="20">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0" format="7">
      <pivotArea type="data" outline="0" fieldPosition="0">
        <references count="2">
          <reference field="4294967294" count="1" selected="0">
            <x v="0"/>
          </reference>
          <reference field="6" count="1" selected="0">
            <x v="2"/>
          </reference>
        </references>
      </pivotArea>
    </chartFormat>
    <chartFormat chart="0" format="8">
      <pivotArea type="data" outline="0" fieldPosition="0">
        <references count="2">
          <reference field="4294967294" count="1" selected="0">
            <x v="0"/>
          </reference>
          <reference field="6" count="1" selected="0">
            <x v="3"/>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0"/>
          </reference>
        </references>
      </pivotArea>
    </chartFormat>
    <chartFormat chart="3" format="16">
      <pivotArea type="data" outline="0" fieldPosition="0">
        <references count="2">
          <reference field="4294967294" count="1" selected="0">
            <x v="0"/>
          </reference>
          <reference field="6" count="1" selected="0">
            <x v="1"/>
          </reference>
        </references>
      </pivotArea>
    </chartFormat>
    <chartFormat chart="3" format="17">
      <pivotArea type="data" outline="0" fieldPosition="0">
        <references count="2">
          <reference field="4294967294" count="1" selected="0">
            <x v="0"/>
          </reference>
          <reference field="6" count="1" selected="0">
            <x v="2"/>
          </reference>
        </references>
      </pivotArea>
    </chartFormat>
    <chartFormat chart="3" format="18">
      <pivotArea type="data" outline="0" fieldPosition="0">
        <references count="2">
          <reference field="4294967294" count="1" selected="0">
            <x v="0"/>
          </reference>
          <reference field="6" count="1" selected="0">
            <x v="3"/>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6" count="1" selected="0">
            <x v="0"/>
          </reference>
        </references>
      </pivotArea>
    </chartFormat>
    <chartFormat chart="4" format="11">
      <pivotArea type="data" outline="0" fieldPosition="0">
        <references count="2">
          <reference field="4294967294" count="1" selected="0">
            <x v="0"/>
          </reference>
          <reference field="6" count="1" selected="0">
            <x v="1"/>
          </reference>
        </references>
      </pivotArea>
    </chartFormat>
    <chartFormat chart="4" format="12">
      <pivotArea type="data" outline="0" fieldPosition="0">
        <references count="2">
          <reference field="4294967294" count="1" selected="0">
            <x v="0"/>
          </reference>
          <reference field="6" count="1" selected="0">
            <x v="2"/>
          </reference>
        </references>
      </pivotArea>
    </chartFormat>
    <chartFormat chart="4" format="13">
      <pivotArea type="data" outline="0" fieldPosition="0">
        <references count="2">
          <reference field="4294967294" count="1" selected="0">
            <x v="0"/>
          </reference>
          <reference field="6" count="1" selected="0">
            <x v="3"/>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6" count="1" selected="0">
            <x v="0"/>
          </reference>
        </references>
      </pivotArea>
    </chartFormat>
    <chartFormat chart="5" format="16">
      <pivotArea type="data" outline="0" fieldPosition="0">
        <references count="2">
          <reference field="4294967294" count="1" selected="0">
            <x v="0"/>
          </reference>
          <reference field="6" count="1" selected="0">
            <x v="1"/>
          </reference>
        </references>
      </pivotArea>
    </chartFormat>
    <chartFormat chart="5" format="17">
      <pivotArea type="data" outline="0" fieldPosition="0">
        <references count="2">
          <reference field="4294967294" count="1" selected="0">
            <x v="0"/>
          </reference>
          <reference field="6" count="1" selected="0">
            <x v="2"/>
          </reference>
        </references>
      </pivotArea>
    </chartFormat>
    <chartFormat chart="5" format="18">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F918D0-4053-408D-A38F-2E8F34D354FC}"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A1:D7" firstHeaderRow="1" firstDataRow="2" firstDataCol="1"/>
  <pivotFields count="13">
    <pivotField axis="axisRow" showAll="0">
      <items count="5">
        <item x="2"/>
        <item x="3"/>
        <item x="0"/>
        <item x="1"/>
        <item t="default"/>
      </items>
    </pivotField>
    <pivotField axis="axisCol"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s>
  <rowFields count="1">
    <field x="0"/>
  </rowFields>
  <rowItems count="5">
    <i>
      <x/>
    </i>
    <i>
      <x v="1"/>
    </i>
    <i>
      <x v="2"/>
    </i>
    <i>
      <x v="3"/>
    </i>
    <i t="grand">
      <x/>
    </i>
  </rowItems>
  <colFields count="1">
    <field x="1"/>
  </colFields>
  <colItems count="3">
    <i>
      <x/>
    </i>
    <i>
      <x v="1"/>
    </i>
    <i>
      <x v="2"/>
    </i>
  </colItems>
  <dataFields count="1">
    <dataField name="Sum of Quantity" fld="10"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6BF09D-8E8C-4748-BD3A-FCB184CE1B3E}"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
  <location ref="A1:D7" firstHeaderRow="1" firstDataRow="2"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axis="axisRow" showAll="0">
      <items count="5">
        <item x="2"/>
        <item x="3"/>
        <item x="0"/>
        <item x="1"/>
        <item t="default"/>
      </items>
    </pivotField>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s>
  <rowFields count="1">
    <field x="6"/>
  </rowFields>
  <rowItems count="5">
    <i>
      <x/>
    </i>
    <i>
      <x v="1"/>
    </i>
    <i>
      <x v="2"/>
    </i>
    <i>
      <x v="3"/>
    </i>
    <i t="grand">
      <x/>
    </i>
  </rowItems>
  <colFields count="1">
    <field x="7"/>
  </colFields>
  <colItems count="3">
    <i>
      <x/>
    </i>
    <i>
      <x v="1"/>
    </i>
    <i>
      <x v="2"/>
    </i>
  </colItems>
  <dataFields count="1">
    <dataField name="Sum of Quantity" fld="10" baseField="0" baseItem="0"/>
  </dataFields>
  <chartFormats count="8">
    <chartFormat chart="2" format="133" series="1">
      <pivotArea type="data" outline="0" fieldPosition="0">
        <references count="2">
          <reference field="4294967294" count="1" selected="0">
            <x v="0"/>
          </reference>
          <reference field="7" count="1" selected="0">
            <x v="0"/>
          </reference>
        </references>
      </pivotArea>
    </chartFormat>
    <chartFormat chart="2" format="134" series="1">
      <pivotArea type="data" outline="0" fieldPosition="0">
        <references count="2">
          <reference field="4294967294" count="1" selected="0">
            <x v="0"/>
          </reference>
          <reference field="7" count="1" selected="0">
            <x v="1"/>
          </reference>
        </references>
      </pivotArea>
    </chartFormat>
    <chartFormat chart="2" format="135" series="1">
      <pivotArea type="data" outline="0" fieldPosition="0">
        <references count="2">
          <reference field="4294967294" count="1" selected="0">
            <x v="0"/>
          </reference>
          <reference field="7" count="1" selected="0">
            <x v="2"/>
          </reference>
        </references>
      </pivotArea>
    </chartFormat>
    <chartFormat chart="0" format="99" series="1">
      <pivotArea type="data" outline="0" fieldPosition="0">
        <references count="2">
          <reference field="4294967294" count="1" selected="0">
            <x v="0"/>
          </reference>
          <reference field="7" count="1" selected="0">
            <x v="0"/>
          </reference>
        </references>
      </pivotArea>
    </chartFormat>
    <chartFormat chart="0" format="100" series="1">
      <pivotArea type="data" outline="0" fieldPosition="0">
        <references count="2">
          <reference field="4294967294" count="1" selected="0">
            <x v="0"/>
          </reference>
          <reference field="7" count="1" selected="0">
            <x v="1"/>
          </reference>
        </references>
      </pivotArea>
    </chartFormat>
    <chartFormat chart="0" format="101" series="1">
      <pivotArea type="data" outline="0" fieldPosition="0">
        <references count="2">
          <reference field="4294967294" count="1" selected="0">
            <x v="0"/>
          </reference>
          <reference field="7" count="1" selected="0">
            <x v="2"/>
          </reference>
        </references>
      </pivotArea>
    </chartFormat>
    <chartFormat chart="2" format="136" series="1">
      <pivotArea type="data" outline="0" fieldPosition="0">
        <references count="1">
          <reference field="4294967294" count="1" selected="0">
            <x v="0"/>
          </reference>
        </references>
      </pivotArea>
    </chartFormat>
    <chartFormat chart="0"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DAA560-8374-48C7-BE18-44729F8AD73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E7" firstHeaderRow="1" firstDataRow="2"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items count="13">
        <item x="0"/>
        <item x="9"/>
        <item x="11"/>
        <item x="2"/>
        <item x="4"/>
        <item x="8"/>
        <item x="10"/>
        <item x="1"/>
        <item x="5"/>
        <item x="7"/>
        <item x="6"/>
        <item x="3"/>
        <item t="default"/>
      </items>
    </pivotField>
    <pivotField dataField="1" showAll="0"/>
  </pivotFields>
  <rowFields count="1">
    <field x="6"/>
  </rowFields>
  <rowItems count="5">
    <i>
      <x/>
    </i>
    <i>
      <x v="1"/>
    </i>
    <i>
      <x v="2"/>
    </i>
    <i>
      <x v="3"/>
    </i>
    <i t="grand">
      <x/>
    </i>
  </rowItems>
  <colFields count="1">
    <field x="7"/>
  </colFields>
  <colItems count="4">
    <i>
      <x/>
    </i>
    <i>
      <x v="1"/>
    </i>
    <i>
      <x v="2"/>
    </i>
    <i t="grand">
      <x/>
    </i>
  </colItems>
  <dataFields count="1">
    <dataField name="Sum of Profit" fld="12" baseField="6" baseItem="2" numFmtId="2"/>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5D91866-D580-4CD1-9285-B5587F875463}" sourceName="Ship Mode">
  <pivotTables>
    <pivotTable tabId="15" name="PivotTable1"/>
    <pivotTable tabId="4" name="PivotTable3"/>
    <pivotTable tabId="7" name="PivotTable6"/>
    <pivotTable tabId="5" name="PivotTable4"/>
    <pivotTable tabId="2" name="PivotTable1"/>
    <pivotTable tabId="6" name="PivotTable5"/>
    <pivotTable tabId="3" name="PivotTable2"/>
  </pivotTables>
  <data>
    <tabular pivotCacheId="113235086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4DE25BD-ADB3-4077-8AD8-B000E5EE36F6}" sourceName="Segment">
  <pivotTables>
    <pivotTable tabId="15" name="PivotTable1"/>
    <pivotTable tabId="4" name="PivotTable3"/>
    <pivotTable tabId="7" name="PivotTable6"/>
    <pivotTable tabId="5" name="PivotTable4"/>
    <pivotTable tabId="2" name="PivotTable1"/>
    <pivotTable tabId="6" name="PivotTable5"/>
    <pivotTable tabId="3" name="PivotTable2"/>
  </pivotTables>
  <data>
    <tabular pivotCacheId="113235086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2F232AB-F298-4776-A501-F64AE930032B}" sourceName="Region">
  <pivotTables>
    <pivotTable tabId="15" name="PivotTable1"/>
    <pivotTable tabId="4" name="PivotTable3"/>
    <pivotTable tabId="7" name="PivotTable6"/>
    <pivotTable tabId="5" name="PivotTable4"/>
    <pivotTable tabId="2" name="PivotTable1"/>
    <pivotTable tabId="6" name="PivotTable5"/>
    <pivotTable tabId="3" name="PivotTable2"/>
  </pivotTables>
  <data>
    <tabular pivotCacheId="1132350865">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5B28C3-43A6-46C0-B5C9-C80C14DCCA53}" sourceName="Category">
  <pivotTables>
    <pivotTable tabId="15" name="PivotTable1"/>
    <pivotTable tabId="4" name="PivotTable3"/>
    <pivotTable tabId="7" name="PivotTable6"/>
    <pivotTable tabId="5" name="PivotTable4"/>
    <pivotTable tabId="2" name="PivotTable1"/>
    <pivotTable tabId="6" name="PivotTable5"/>
    <pivotTable tabId="3" name="PivotTable2"/>
  </pivotTables>
  <data>
    <tabular pivotCacheId="1132350865">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B4AD6E3-FE49-473E-85B6-49F24BAE31DB}" sourceName="Sub-Category">
  <pivotTables>
    <pivotTable tabId="15" name="PivotTable1"/>
    <pivotTable tabId="4" name="PivotTable3"/>
    <pivotTable tabId="7" name="PivotTable6"/>
    <pivotTable tabId="5" name="PivotTable4"/>
    <pivotTable tabId="2" name="PivotTable1"/>
    <pivotTable tabId="6" name="PivotTable5"/>
    <pivotTable tabId="3" name="PivotTable2"/>
  </pivotTables>
  <data>
    <tabular pivotCacheId="1132350865">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DBB94F9-F06C-4442-9809-1A6A1F607DCA}" sourceName="State">
  <pivotTables>
    <pivotTable tabId="15" name="PivotTable1"/>
    <pivotTable tabId="4" name="PivotTable3"/>
    <pivotTable tabId="7" name="PivotTable6"/>
    <pivotTable tabId="5" name="PivotTable4"/>
    <pivotTable tabId="2" name="PivotTable1"/>
    <pivotTable tabId="6" name="PivotTable5"/>
    <pivotTable tabId="3" name="PivotTable2"/>
  </pivotTables>
  <data>
    <tabular pivotCacheId="113235086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6E4AAC8-0753-467A-8F55-21F8B7351FBF}" cache="Slicer_Ship_Mode" caption="Ship Mode" columnCount="2" style="Slicer Style 2" rowHeight="234950"/>
  <slicer name="Segment" xr10:uid="{BDF42E68-11CD-4C62-B7E6-5ECD0FA487CD}" cache="Slicer_Segment" caption="Segment" columnCount="2" style="Slicer Style 2" rowHeight="234950"/>
  <slicer name="Region" xr10:uid="{4A2FA910-C27E-45AD-8CBA-5528DB641BB0}" cache="Slicer_Region" caption="Region" columnCount="2" style="Slicer Style 2" rowHeight="234950"/>
  <slicer name="Category" xr10:uid="{06F9E252-47B5-45B5-BF77-70DC639F04DD}" cache="Slicer_Category" caption="Category" columnCount="2" style="Slicer Style 2" rowHeight="234950"/>
  <slicer name="Sub-Category" xr10:uid="{071FDE5F-3C9D-49B3-915D-5BD34DBCA20D}" cache="Slicer_Sub_Category" caption="Sub-Category" columnCount="4" style="Slicer Style 2" rowHeight="234950"/>
  <slicer name="State" xr10:uid="{BD5CFAAD-B70B-4A6F-9F9B-2EB61F3D1622}" cache="Slicer_State" caption="State"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29D51B8-1397-481B-A829-EE317339EC9B}" cache="Slicer_Category" caption="Category" rowHeight="234950"/>
  <slicer name="Sub-Category 1" xr10:uid="{BFBE2D8B-9629-4D35-8CA1-E88529F72101}" cache="Slicer_Sub_Category" caption="Sub-Category" columnCoun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E1869A1F-9503-4243-AA74-00CAE65042A0}" cache="Slicer_Category" caption="Category" rowHeight="234950"/>
  <slicer name="Sub-Category 2" xr10:uid="{24939365-F0ED-4EAA-8791-01C57ED2F17C}" cache="Slicer_Sub_Category" caption="Sub-Category" columnCount="3"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58DABFAA-3607-4354-891F-2968B49F182F}" cache="Slicer_State" caption="State" columnCount="5"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F0004F1-F812-410E-8FD6-B464C6F13E4C}" cache="Slicer_Region" caption="Region"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81728333-6936-48A1-913A-ACCB3173E868}" cache="Slicer_Ship_Mode" caption="Ship Mode" rowHeight="234950"/>
  <slicer name="Segment 1" xr10:uid="{37AB5254-32C8-4D8E-A4FD-80DA8FC380C6}" cache="Slicer_Segment" caption="Segment"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7F4075CF-3F80-4C23-B8EC-FE8E4742CC6D}" cache="Slicer_Region" caption="Region"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89BA366E-C62C-45A8-96A2-719A9CBD1361}" cache="Slicer_Region" caption="Region" rowHeight="234950"/>
  <slicer name="Category 3" xr10:uid="{8F0CE90D-48C7-4841-B955-33B5D1F147C7}"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6C48CE-67DF-46E1-B658-6556CD544562}" name="Table1" displayName="Table1" ref="A1:L9995" totalsRowShown="0" headerRowDxfId="0">
  <autoFilter ref="A1:L9995" xr:uid="{B86C48CE-67DF-46E1-B658-6556CD544562}"/>
  <sortState xmlns:xlrd2="http://schemas.microsoft.com/office/spreadsheetml/2017/richdata2" ref="A2:L9995">
    <sortCondition ref="E1:E9995"/>
  </sortState>
  <tableColumns count="12">
    <tableColumn id="1" xr3:uid="{C7806E18-CEA7-4C05-B41A-F33D57A7A78E}" name="Ship Mode"/>
    <tableColumn id="2" xr3:uid="{5AE9070E-D550-482E-859C-D8EFC9181CFB}" name="Segment"/>
    <tableColumn id="3" xr3:uid="{1D193B89-24DA-4A2C-A15D-ACD79A0F4291}" name="Country"/>
    <tableColumn id="4" xr3:uid="{B292B425-8046-40BF-B971-11CA5FA42F97}" name="City"/>
    <tableColumn id="5" xr3:uid="{CD7867AB-D85E-4453-BF00-A8222FB835FC}" name="State"/>
    <tableColumn id="6" xr3:uid="{630DDD6A-25F3-4EDD-A7D5-AD45FAB42975}" name="Region"/>
    <tableColumn id="7" xr3:uid="{06A50BFD-46C9-45D4-B217-7C6CE16B8229}" name="Category"/>
    <tableColumn id="8" xr3:uid="{7C830BEB-98D6-43E9-BEAC-50E79EBF37E7}" name="Sub-Category"/>
    <tableColumn id="9" xr3:uid="{11CCAD78-A93E-4179-9914-0C45D0AB62DF}" name="Sales"/>
    <tableColumn id="10" xr3:uid="{F01E0D7F-7014-4AB9-86E2-A0F711F48136}" name="Quantity"/>
    <tableColumn id="11" xr3:uid="{7EFCE98A-90FB-4E26-9649-33881E0A4B53}" name="Discount"/>
    <tableColumn id="12" xr3:uid="{11D0BAD3-231A-4F33-92CA-DC95F200022F}" name="Profit"/>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6EFB-ADEE-412F-A718-700E694B706D}">
  <sheetPr>
    <tabColor theme="9"/>
  </sheetPr>
  <dimension ref="A1"/>
  <sheetViews>
    <sheetView showGridLines="0" showRowColHeaders="0" zoomScale="99" zoomScaleNormal="99" workbookViewId="0">
      <selection activeCell="F4" sqref="F4"/>
    </sheetView>
  </sheetViews>
  <sheetFormatPr defaultRowHeight="14.4" x14ac:dyDescent="0.3"/>
  <sheetData/>
  <pageMargins left="0.7" right="0.7" top="0.75" bottom="0.75" header="0.3" footer="0.3"/>
  <pageSetup paperSize="9" orientation="portrait" verticalDpi="0"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M9995"/>
  <sheetViews>
    <sheetView workbookViewId="0">
      <selection activeCell="N9" sqref="N9"/>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8.6640625" customWidth="1"/>
    <col min="7" max="7" width="13.109375" bestFit="1" customWidth="1"/>
    <col min="8" max="8" width="14.33203125" customWidth="1"/>
    <col min="9" max="9" width="10" bestFit="1" customWidth="1"/>
    <col min="10" max="11" width="10.21875" customWidth="1"/>
    <col min="12" max="12" width="10.6640625" bestFit="1" customWidth="1"/>
  </cols>
  <sheetData>
    <row r="1" spans="1:13" x14ac:dyDescent="0.3">
      <c r="A1" s="11" t="s">
        <v>0</v>
      </c>
      <c r="B1" s="11" t="s">
        <v>1</v>
      </c>
      <c r="C1" s="11" t="s">
        <v>2</v>
      </c>
      <c r="D1" s="11" t="s">
        <v>3</v>
      </c>
      <c r="E1" s="11" t="s">
        <v>4</v>
      </c>
      <c r="F1" s="11" t="s">
        <v>5</v>
      </c>
      <c r="G1" s="11" t="s">
        <v>6</v>
      </c>
      <c r="H1" s="11" t="s">
        <v>7</v>
      </c>
      <c r="I1" s="11" t="s">
        <v>8</v>
      </c>
      <c r="J1" s="11" t="s">
        <v>9</v>
      </c>
      <c r="K1" s="11" t="s">
        <v>10</v>
      </c>
      <c r="L1" s="11" t="s">
        <v>11</v>
      </c>
      <c r="M1" s="10"/>
    </row>
    <row r="2" spans="1:13" x14ac:dyDescent="0.3">
      <c r="A2" t="s">
        <v>61</v>
      </c>
      <c r="B2" t="s">
        <v>21</v>
      </c>
      <c r="C2" t="s">
        <v>14</v>
      </c>
      <c r="D2" t="s">
        <v>86</v>
      </c>
      <c r="E2" t="s">
        <v>87</v>
      </c>
      <c r="F2" t="s">
        <v>17</v>
      </c>
      <c r="G2" t="s">
        <v>25</v>
      </c>
      <c r="H2" t="s">
        <v>37</v>
      </c>
      <c r="I2">
        <v>208.16</v>
      </c>
      <c r="J2">
        <v>1</v>
      </c>
      <c r="K2">
        <v>0</v>
      </c>
      <c r="L2">
        <v>56.203200000000002</v>
      </c>
    </row>
    <row r="3" spans="1:13" x14ac:dyDescent="0.3">
      <c r="A3" t="s">
        <v>61</v>
      </c>
      <c r="B3" t="s">
        <v>21</v>
      </c>
      <c r="C3" t="s">
        <v>14</v>
      </c>
      <c r="D3" t="s">
        <v>86</v>
      </c>
      <c r="E3" t="s">
        <v>87</v>
      </c>
      <c r="F3" t="s">
        <v>17</v>
      </c>
      <c r="G3" t="s">
        <v>25</v>
      </c>
      <c r="H3" t="s">
        <v>36</v>
      </c>
      <c r="I3">
        <v>16.739999999999998</v>
      </c>
      <c r="J3">
        <v>3</v>
      </c>
      <c r="K3">
        <v>0</v>
      </c>
      <c r="L3">
        <v>8.0351999999999997</v>
      </c>
    </row>
    <row r="4" spans="1:13" x14ac:dyDescent="0.3">
      <c r="A4" t="s">
        <v>12</v>
      </c>
      <c r="B4" t="s">
        <v>13</v>
      </c>
      <c r="C4" t="s">
        <v>14</v>
      </c>
      <c r="D4" t="s">
        <v>204</v>
      </c>
      <c r="E4" t="s">
        <v>87</v>
      </c>
      <c r="F4" t="s">
        <v>17</v>
      </c>
      <c r="G4" t="s">
        <v>34</v>
      </c>
      <c r="H4" t="s">
        <v>35</v>
      </c>
      <c r="I4">
        <v>979.95</v>
      </c>
      <c r="J4">
        <v>5</v>
      </c>
      <c r="K4">
        <v>0</v>
      </c>
      <c r="L4">
        <v>274.38600000000002</v>
      </c>
    </row>
    <row r="5" spans="1:13" x14ac:dyDescent="0.3">
      <c r="A5" t="s">
        <v>12</v>
      </c>
      <c r="B5" t="s">
        <v>13</v>
      </c>
      <c r="C5" t="s">
        <v>14</v>
      </c>
      <c r="D5" t="s">
        <v>204</v>
      </c>
      <c r="E5" t="s">
        <v>87</v>
      </c>
      <c r="F5" t="s">
        <v>17</v>
      </c>
      <c r="G5" t="s">
        <v>25</v>
      </c>
      <c r="H5" t="s">
        <v>36</v>
      </c>
      <c r="I5">
        <v>22.75</v>
      </c>
      <c r="J5">
        <v>5</v>
      </c>
      <c r="K5">
        <v>0</v>
      </c>
      <c r="L5">
        <v>11.375</v>
      </c>
    </row>
    <row r="6" spans="1:13" x14ac:dyDescent="0.3">
      <c r="A6" t="s">
        <v>27</v>
      </c>
      <c r="B6" t="s">
        <v>13</v>
      </c>
      <c r="C6" t="s">
        <v>14</v>
      </c>
      <c r="D6" t="s">
        <v>241</v>
      </c>
      <c r="E6" t="s">
        <v>87</v>
      </c>
      <c r="F6" t="s">
        <v>17</v>
      </c>
      <c r="G6" t="s">
        <v>25</v>
      </c>
      <c r="H6" t="s">
        <v>40</v>
      </c>
      <c r="I6">
        <v>12.48</v>
      </c>
      <c r="J6">
        <v>2</v>
      </c>
      <c r="K6">
        <v>0</v>
      </c>
      <c r="L6">
        <v>5.6159999999999997</v>
      </c>
    </row>
    <row r="7" spans="1:13" x14ac:dyDescent="0.3">
      <c r="A7" t="s">
        <v>12</v>
      </c>
      <c r="B7" t="s">
        <v>13</v>
      </c>
      <c r="C7" t="s">
        <v>14</v>
      </c>
      <c r="D7" t="s">
        <v>241</v>
      </c>
      <c r="E7" t="s">
        <v>87</v>
      </c>
      <c r="F7" t="s">
        <v>17</v>
      </c>
      <c r="G7" t="s">
        <v>25</v>
      </c>
      <c r="H7" t="s">
        <v>36</v>
      </c>
      <c r="I7">
        <v>152.76</v>
      </c>
      <c r="J7">
        <v>6</v>
      </c>
      <c r="K7">
        <v>0</v>
      </c>
      <c r="L7">
        <v>74.852400000000003</v>
      </c>
    </row>
    <row r="8" spans="1:13" x14ac:dyDescent="0.3">
      <c r="A8" t="s">
        <v>12</v>
      </c>
      <c r="B8" t="s">
        <v>13</v>
      </c>
      <c r="C8" t="s">
        <v>14</v>
      </c>
      <c r="D8" t="s">
        <v>241</v>
      </c>
      <c r="E8" t="s">
        <v>87</v>
      </c>
      <c r="F8" t="s">
        <v>17</v>
      </c>
      <c r="G8" t="s">
        <v>25</v>
      </c>
      <c r="H8" t="s">
        <v>109</v>
      </c>
      <c r="I8">
        <v>7.27</v>
      </c>
      <c r="J8">
        <v>1</v>
      </c>
      <c r="K8">
        <v>0</v>
      </c>
      <c r="L8">
        <v>1.9629000000000001</v>
      </c>
    </row>
    <row r="9" spans="1:13" x14ac:dyDescent="0.3">
      <c r="A9" t="s">
        <v>12</v>
      </c>
      <c r="B9" t="s">
        <v>13</v>
      </c>
      <c r="C9" t="s">
        <v>14</v>
      </c>
      <c r="D9" t="s">
        <v>241</v>
      </c>
      <c r="E9" t="s">
        <v>87</v>
      </c>
      <c r="F9" t="s">
        <v>17</v>
      </c>
      <c r="G9" t="s">
        <v>18</v>
      </c>
      <c r="H9" t="s">
        <v>20</v>
      </c>
      <c r="I9">
        <v>1819.86</v>
      </c>
      <c r="J9">
        <v>14</v>
      </c>
      <c r="K9">
        <v>0</v>
      </c>
      <c r="L9">
        <v>163.78739999999999</v>
      </c>
    </row>
    <row r="10" spans="1:13" x14ac:dyDescent="0.3">
      <c r="A10" t="s">
        <v>61</v>
      </c>
      <c r="B10" t="s">
        <v>21</v>
      </c>
      <c r="C10" t="s">
        <v>14</v>
      </c>
      <c r="D10" t="s">
        <v>300</v>
      </c>
      <c r="E10" t="s">
        <v>87</v>
      </c>
      <c r="F10" t="s">
        <v>17</v>
      </c>
      <c r="G10" t="s">
        <v>25</v>
      </c>
      <c r="H10" t="s">
        <v>40</v>
      </c>
      <c r="I10">
        <v>70.98</v>
      </c>
      <c r="J10">
        <v>7</v>
      </c>
      <c r="K10">
        <v>0</v>
      </c>
      <c r="L10">
        <v>34.780200000000001</v>
      </c>
    </row>
    <row r="11" spans="1:13" x14ac:dyDescent="0.3">
      <c r="A11" t="s">
        <v>61</v>
      </c>
      <c r="B11" t="s">
        <v>21</v>
      </c>
      <c r="C11" t="s">
        <v>14</v>
      </c>
      <c r="D11" t="s">
        <v>300</v>
      </c>
      <c r="E11" t="s">
        <v>87</v>
      </c>
      <c r="F11" t="s">
        <v>17</v>
      </c>
      <c r="G11" t="s">
        <v>25</v>
      </c>
      <c r="H11" t="s">
        <v>36</v>
      </c>
      <c r="I11">
        <v>91.68</v>
      </c>
      <c r="J11">
        <v>3</v>
      </c>
      <c r="K11">
        <v>0</v>
      </c>
      <c r="L11">
        <v>45.84</v>
      </c>
    </row>
    <row r="12" spans="1:13" x14ac:dyDescent="0.3">
      <c r="A12" t="s">
        <v>61</v>
      </c>
      <c r="B12" t="s">
        <v>21</v>
      </c>
      <c r="C12" t="s">
        <v>14</v>
      </c>
      <c r="D12" t="s">
        <v>300</v>
      </c>
      <c r="E12" t="s">
        <v>87</v>
      </c>
      <c r="F12" t="s">
        <v>17</v>
      </c>
      <c r="G12" t="s">
        <v>25</v>
      </c>
      <c r="H12" t="s">
        <v>36</v>
      </c>
      <c r="I12">
        <v>33.75</v>
      </c>
      <c r="J12">
        <v>5</v>
      </c>
      <c r="K12">
        <v>0</v>
      </c>
      <c r="L12">
        <v>16.875</v>
      </c>
    </row>
    <row r="13" spans="1:13" x14ac:dyDescent="0.3">
      <c r="A13" t="s">
        <v>61</v>
      </c>
      <c r="B13" t="s">
        <v>21</v>
      </c>
      <c r="C13" t="s">
        <v>14</v>
      </c>
      <c r="D13" t="s">
        <v>300</v>
      </c>
      <c r="E13" t="s">
        <v>87</v>
      </c>
      <c r="F13" t="s">
        <v>17</v>
      </c>
      <c r="G13" t="s">
        <v>34</v>
      </c>
      <c r="H13" t="s">
        <v>122</v>
      </c>
      <c r="I13">
        <v>3040</v>
      </c>
      <c r="J13">
        <v>8</v>
      </c>
      <c r="K13">
        <v>0</v>
      </c>
      <c r="L13">
        <v>1459.2</v>
      </c>
    </row>
    <row r="14" spans="1:13" x14ac:dyDescent="0.3">
      <c r="A14" t="s">
        <v>27</v>
      </c>
      <c r="B14" t="s">
        <v>43</v>
      </c>
      <c r="C14" t="s">
        <v>14</v>
      </c>
      <c r="D14" t="s">
        <v>241</v>
      </c>
      <c r="E14" t="s">
        <v>87</v>
      </c>
      <c r="F14" t="s">
        <v>17</v>
      </c>
      <c r="G14" t="s">
        <v>25</v>
      </c>
      <c r="H14" t="s">
        <v>40</v>
      </c>
      <c r="I14">
        <v>4.9800000000000004</v>
      </c>
      <c r="J14">
        <v>1</v>
      </c>
      <c r="K14">
        <v>0</v>
      </c>
      <c r="L14">
        <v>2.4401999999999999</v>
      </c>
    </row>
    <row r="15" spans="1:13" x14ac:dyDescent="0.3">
      <c r="A15" t="s">
        <v>12</v>
      </c>
      <c r="B15" t="s">
        <v>21</v>
      </c>
      <c r="C15" t="s">
        <v>14</v>
      </c>
      <c r="D15" t="s">
        <v>204</v>
      </c>
      <c r="E15" t="s">
        <v>87</v>
      </c>
      <c r="F15" t="s">
        <v>17</v>
      </c>
      <c r="G15" t="s">
        <v>25</v>
      </c>
      <c r="H15" t="s">
        <v>31</v>
      </c>
      <c r="I15">
        <v>275.97000000000003</v>
      </c>
      <c r="J15">
        <v>3</v>
      </c>
      <c r="K15">
        <v>0</v>
      </c>
      <c r="L15">
        <v>11.0388</v>
      </c>
    </row>
    <row r="16" spans="1:13" x14ac:dyDescent="0.3">
      <c r="A16" t="s">
        <v>12</v>
      </c>
      <c r="B16" t="s">
        <v>21</v>
      </c>
      <c r="C16" t="s">
        <v>14</v>
      </c>
      <c r="D16" t="s">
        <v>204</v>
      </c>
      <c r="E16" t="s">
        <v>87</v>
      </c>
      <c r="F16" t="s">
        <v>17</v>
      </c>
      <c r="G16" t="s">
        <v>34</v>
      </c>
      <c r="H16" t="s">
        <v>35</v>
      </c>
      <c r="I16">
        <v>1394.95</v>
      </c>
      <c r="J16">
        <v>5</v>
      </c>
      <c r="K16">
        <v>0</v>
      </c>
      <c r="L16">
        <v>362.68700000000001</v>
      </c>
    </row>
    <row r="17" spans="1:12" x14ac:dyDescent="0.3">
      <c r="A17" t="s">
        <v>12</v>
      </c>
      <c r="B17" t="s">
        <v>21</v>
      </c>
      <c r="C17" t="s">
        <v>14</v>
      </c>
      <c r="D17" t="s">
        <v>204</v>
      </c>
      <c r="E17" t="s">
        <v>87</v>
      </c>
      <c r="F17" t="s">
        <v>17</v>
      </c>
      <c r="G17" t="s">
        <v>18</v>
      </c>
      <c r="H17" t="s">
        <v>20</v>
      </c>
      <c r="I17">
        <v>545.88</v>
      </c>
      <c r="J17">
        <v>6</v>
      </c>
      <c r="K17">
        <v>0</v>
      </c>
      <c r="L17">
        <v>70.964399999999998</v>
      </c>
    </row>
    <row r="18" spans="1:12" x14ac:dyDescent="0.3">
      <c r="A18" t="s">
        <v>27</v>
      </c>
      <c r="B18" t="s">
        <v>13</v>
      </c>
      <c r="C18" t="s">
        <v>14</v>
      </c>
      <c r="D18" t="s">
        <v>189</v>
      </c>
      <c r="E18" t="s">
        <v>87</v>
      </c>
      <c r="F18" t="s">
        <v>17</v>
      </c>
      <c r="G18" t="s">
        <v>18</v>
      </c>
      <c r="H18" t="s">
        <v>20</v>
      </c>
      <c r="I18">
        <v>350.98</v>
      </c>
      <c r="J18">
        <v>1</v>
      </c>
      <c r="K18">
        <v>0</v>
      </c>
      <c r="L18">
        <v>84.235200000000006</v>
      </c>
    </row>
    <row r="19" spans="1:12" x14ac:dyDescent="0.3">
      <c r="A19" t="s">
        <v>27</v>
      </c>
      <c r="B19" t="s">
        <v>13</v>
      </c>
      <c r="C19" t="s">
        <v>14</v>
      </c>
      <c r="D19" t="s">
        <v>189</v>
      </c>
      <c r="E19" t="s">
        <v>87</v>
      </c>
      <c r="F19" t="s">
        <v>17</v>
      </c>
      <c r="G19" t="s">
        <v>25</v>
      </c>
      <c r="H19" t="s">
        <v>40</v>
      </c>
      <c r="I19">
        <v>13.08</v>
      </c>
      <c r="J19">
        <v>2</v>
      </c>
      <c r="K19">
        <v>0</v>
      </c>
      <c r="L19">
        <v>6.0167999999999999</v>
      </c>
    </row>
    <row r="20" spans="1:12" x14ac:dyDescent="0.3">
      <c r="A20" t="s">
        <v>27</v>
      </c>
      <c r="B20" t="s">
        <v>13</v>
      </c>
      <c r="C20" t="s">
        <v>14</v>
      </c>
      <c r="D20" t="s">
        <v>189</v>
      </c>
      <c r="E20" t="s">
        <v>87</v>
      </c>
      <c r="F20" t="s">
        <v>17</v>
      </c>
      <c r="G20" t="s">
        <v>25</v>
      </c>
      <c r="H20" t="s">
        <v>31</v>
      </c>
      <c r="I20">
        <v>900.08</v>
      </c>
      <c r="J20">
        <v>4</v>
      </c>
      <c r="K20">
        <v>0</v>
      </c>
      <c r="L20">
        <v>117.0104</v>
      </c>
    </row>
    <row r="21" spans="1:12" x14ac:dyDescent="0.3">
      <c r="A21" t="s">
        <v>167</v>
      </c>
      <c r="B21" t="s">
        <v>13</v>
      </c>
      <c r="C21" t="s">
        <v>14</v>
      </c>
      <c r="D21" t="s">
        <v>194</v>
      </c>
      <c r="E21" t="s">
        <v>87</v>
      </c>
      <c r="F21" t="s">
        <v>17</v>
      </c>
      <c r="G21" t="s">
        <v>34</v>
      </c>
      <c r="H21" t="s">
        <v>58</v>
      </c>
      <c r="I21">
        <v>29</v>
      </c>
      <c r="J21">
        <v>2</v>
      </c>
      <c r="K21">
        <v>0</v>
      </c>
      <c r="L21">
        <v>7.25</v>
      </c>
    </row>
    <row r="22" spans="1:12" x14ac:dyDescent="0.3">
      <c r="A22" t="s">
        <v>27</v>
      </c>
      <c r="B22" t="s">
        <v>13</v>
      </c>
      <c r="C22" t="s">
        <v>14</v>
      </c>
      <c r="D22" t="s">
        <v>204</v>
      </c>
      <c r="E22" t="s">
        <v>87</v>
      </c>
      <c r="F22" t="s">
        <v>17</v>
      </c>
      <c r="G22" t="s">
        <v>25</v>
      </c>
      <c r="H22" t="s">
        <v>33</v>
      </c>
      <c r="I22">
        <v>14.67</v>
      </c>
      <c r="J22">
        <v>3</v>
      </c>
      <c r="K22">
        <v>0</v>
      </c>
      <c r="L22">
        <v>3.9609000000000001</v>
      </c>
    </row>
    <row r="23" spans="1:12" x14ac:dyDescent="0.3">
      <c r="A23" t="s">
        <v>61</v>
      </c>
      <c r="B23" t="s">
        <v>21</v>
      </c>
      <c r="C23" t="s">
        <v>14</v>
      </c>
      <c r="D23" t="s">
        <v>413</v>
      </c>
      <c r="E23" t="s">
        <v>87</v>
      </c>
      <c r="F23" t="s">
        <v>17</v>
      </c>
      <c r="G23" t="s">
        <v>25</v>
      </c>
      <c r="H23" t="s">
        <v>109</v>
      </c>
      <c r="I23">
        <v>477.24</v>
      </c>
      <c r="J23">
        <v>4</v>
      </c>
      <c r="K23">
        <v>0</v>
      </c>
      <c r="L23">
        <v>9.5448000000000004</v>
      </c>
    </row>
    <row r="24" spans="1:12" x14ac:dyDescent="0.3">
      <c r="A24" t="s">
        <v>61</v>
      </c>
      <c r="B24" t="s">
        <v>21</v>
      </c>
      <c r="C24" t="s">
        <v>14</v>
      </c>
      <c r="D24" t="s">
        <v>413</v>
      </c>
      <c r="E24" t="s">
        <v>87</v>
      </c>
      <c r="F24" t="s">
        <v>17</v>
      </c>
      <c r="G24" t="s">
        <v>34</v>
      </c>
      <c r="H24" t="s">
        <v>58</v>
      </c>
      <c r="I24">
        <v>25.98</v>
      </c>
      <c r="J24">
        <v>2</v>
      </c>
      <c r="K24">
        <v>0</v>
      </c>
      <c r="L24">
        <v>1.5588</v>
      </c>
    </row>
    <row r="25" spans="1:12" x14ac:dyDescent="0.3">
      <c r="A25" t="s">
        <v>12</v>
      </c>
      <c r="B25" t="s">
        <v>21</v>
      </c>
      <c r="C25" t="s">
        <v>14</v>
      </c>
      <c r="D25" t="s">
        <v>413</v>
      </c>
      <c r="E25" t="s">
        <v>87</v>
      </c>
      <c r="F25" t="s">
        <v>17</v>
      </c>
      <c r="G25" t="s">
        <v>25</v>
      </c>
      <c r="H25" t="s">
        <v>33</v>
      </c>
      <c r="I25">
        <v>15.47</v>
      </c>
      <c r="J25">
        <v>7</v>
      </c>
      <c r="K25">
        <v>0</v>
      </c>
      <c r="L25">
        <v>4.1768999999999998</v>
      </c>
    </row>
    <row r="26" spans="1:12" x14ac:dyDescent="0.3">
      <c r="A26" t="s">
        <v>12</v>
      </c>
      <c r="B26" t="s">
        <v>21</v>
      </c>
      <c r="C26" t="s">
        <v>14</v>
      </c>
      <c r="D26" t="s">
        <v>413</v>
      </c>
      <c r="E26" t="s">
        <v>87</v>
      </c>
      <c r="F26" t="s">
        <v>17</v>
      </c>
      <c r="G26" t="s">
        <v>25</v>
      </c>
      <c r="H26" t="s">
        <v>36</v>
      </c>
      <c r="I26">
        <v>7.16</v>
      </c>
      <c r="J26">
        <v>2</v>
      </c>
      <c r="K26">
        <v>0</v>
      </c>
      <c r="L26">
        <v>3.4367999999999999</v>
      </c>
    </row>
    <row r="27" spans="1:12" x14ac:dyDescent="0.3">
      <c r="A27" t="s">
        <v>27</v>
      </c>
      <c r="B27" t="s">
        <v>13</v>
      </c>
      <c r="C27" t="s">
        <v>14</v>
      </c>
      <c r="D27" t="s">
        <v>86</v>
      </c>
      <c r="E27" t="s">
        <v>87</v>
      </c>
      <c r="F27" t="s">
        <v>17</v>
      </c>
      <c r="G27" t="s">
        <v>34</v>
      </c>
      <c r="H27" t="s">
        <v>35</v>
      </c>
      <c r="I27">
        <v>135.97999999999999</v>
      </c>
      <c r="J27">
        <v>2</v>
      </c>
      <c r="K27">
        <v>0</v>
      </c>
      <c r="L27">
        <v>33.994999999999997</v>
      </c>
    </row>
    <row r="28" spans="1:12" x14ac:dyDescent="0.3">
      <c r="A28" t="s">
        <v>27</v>
      </c>
      <c r="B28" t="s">
        <v>13</v>
      </c>
      <c r="C28" t="s">
        <v>14</v>
      </c>
      <c r="D28" t="s">
        <v>86</v>
      </c>
      <c r="E28" t="s">
        <v>87</v>
      </c>
      <c r="F28" t="s">
        <v>17</v>
      </c>
      <c r="G28" t="s">
        <v>34</v>
      </c>
      <c r="H28" t="s">
        <v>35</v>
      </c>
      <c r="I28">
        <v>44.95</v>
      </c>
      <c r="J28">
        <v>1</v>
      </c>
      <c r="K28">
        <v>0</v>
      </c>
      <c r="L28">
        <v>12.586</v>
      </c>
    </row>
    <row r="29" spans="1:12" x14ac:dyDescent="0.3">
      <c r="A29" t="s">
        <v>27</v>
      </c>
      <c r="B29" t="s">
        <v>43</v>
      </c>
      <c r="C29" t="s">
        <v>14</v>
      </c>
      <c r="D29" t="s">
        <v>189</v>
      </c>
      <c r="E29" t="s">
        <v>87</v>
      </c>
      <c r="F29" t="s">
        <v>17</v>
      </c>
      <c r="G29" t="s">
        <v>25</v>
      </c>
      <c r="H29" t="s">
        <v>33</v>
      </c>
      <c r="I29">
        <v>3.76</v>
      </c>
      <c r="J29">
        <v>2</v>
      </c>
      <c r="K29">
        <v>0</v>
      </c>
      <c r="L29">
        <v>1.0904</v>
      </c>
    </row>
    <row r="30" spans="1:12" x14ac:dyDescent="0.3">
      <c r="A30" t="s">
        <v>61</v>
      </c>
      <c r="B30" t="s">
        <v>13</v>
      </c>
      <c r="C30" t="s">
        <v>14</v>
      </c>
      <c r="D30" t="s">
        <v>300</v>
      </c>
      <c r="E30" t="s">
        <v>87</v>
      </c>
      <c r="F30" t="s">
        <v>17</v>
      </c>
      <c r="G30" t="s">
        <v>18</v>
      </c>
      <c r="H30" t="s">
        <v>32</v>
      </c>
      <c r="I30">
        <v>8.9600000000000009</v>
      </c>
      <c r="J30">
        <v>2</v>
      </c>
      <c r="K30">
        <v>0</v>
      </c>
      <c r="L30">
        <v>2.7776000000000001</v>
      </c>
    </row>
    <row r="31" spans="1:12" x14ac:dyDescent="0.3">
      <c r="A31" t="s">
        <v>27</v>
      </c>
      <c r="B31" t="s">
        <v>13</v>
      </c>
      <c r="C31" t="s">
        <v>14</v>
      </c>
      <c r="D31" t="s">
        <v>300</v>
      </c>
      <c r="E31" t="s">
        <v>87</v>
      </c>
      <c r="F31" t="s">
        <v>17</v>
      </c>
      <c r="G31" t="s">
        <v>34</v>
      </c>
      <c r="H31" t="s">
        <v>58</v>
      </c>
      <c r="I31">
        <v>209.97</v>
      </c>
      <c r="J31">
        <v>3</v>
      </c>
      <c r="K31">
        <v>0</v>
      </c>
      <c r="L31">
        <v>71.389799999999994</v>
      </c>
    </row>
    <row r="32" spans="1:12" x14ac:dyDescent="0.3">
      <c r="A32" t="s">
        <v>27</v>
      </c>
      <c r="B32" t="s">
        <v>13</v>
      </c>
      <c r="C32" t="s">
        <v>14</v>
      </c>
      <c r="D32" t="s">
        <v>300</v>
      </c>
      <c r="E32" t="s">
        <v>87</v>
      </c>
      <c r="F32" t="s">
        <v>17</v>
      </c>
      <c r="G32" t="s">
        <v>25</v>
      </c>
      <c r="H32" t="s">
        <v>36</v>
      </c>
      <c r="I32">
        <v>62.94</v>
      </c>
      <c r="J32">
        <v>3</v>
      </c>
      <c r="K32">
        <v>0</v>
      </c>
      <c r="L32">
        <v>30.211200000000002</v>
      </c>
    </row>
    <row r="33" spans="1:12" x14ac:dyDescent="0.3">
      <c r="A33" t="s">
        <v>27</v>
      </c>
      <c r="B33" t="s">
        <v>13</v>
      </c>
      <c r="C33" t="s">
        <v>14</v>
      </c>
      <c r="D33" t="s">
        <v>300</v>
      </c>
      <c r="E33" t="s">
        <v>87</v>
      </c>
      <c r="F33" t="s">
        <v>17</v>
      </c>
      <c r="G33" t="s">
        <v>25</v>
      </c>
      <c r="H33" t="s">
        <v>33</v>
      </c>
      <c r="I33">
        <v>25.92</v>
      </c>
      <c r="J33">
        <v>9</v>
      </c>
      <c r="K33">
        <v>0</v>
      </c>
      <c r="L33">
        <v>7.7759999999999998</v>
      </c>
    </row>
    <row r="34" spans="1:12" x14ac:dyDescent="0.3">
      <c r="A34" t="s">
        <v>27</v>
      </c>
      <c r="B34" t="s">
        <v>21</v>
      </c>
      <c r="C34" t="s">
        <v>14</v>
      </c>
      <c r="D34" t="s">
        <v>86</v>
      </c>
      <c r="E34" t="s">
        <v>87</v>
      </c>
      <c r="F34" t="s">
        <v>17</v>
      </c>
      <c r="G34" t="s">
        <v>25</v>
      </c>
      <c r="H34" t="s">
        <v>33</v>
      </c>
      <c r="I34">
        <v>24.78</v>
      </c>
      <c r="J34">
        <v>6</v>
      </c>
      <c r="K34">
        <v>0</v>
      </c>
      <c r="L34">
        <v>6.9383999999999997</v>
      </c>
    </row>
    <row r="35" spans="1:12" x14ac:dyDescent="0.3">
      <c r="A35" t="s">
        <v>27</v>
      </c>
      <c r="B35" t="s">
        <v>21</v>
      </c>
      <c r="C35" t="s">
        <v>14</v>
      </c>
      <c r="D35" t="s">
        <v>86</v>
      </c>
      <c r="E35" t="s">
        <v>87</v>
      </c>
      <c r="F35" t="s">
        <v>17</v>
      </c>
      <c r="G35" t="s">
        <v>25</v>
      </c>
      <c r="H35" t="s">
        <v>36</v>
      </c>
      <c r="I35">
        <v>19.14</v>
      </c>
      <c r="J35">
        <v>3</v>
      </c>
      <c r="K35">
        <v>0</v>
      </c>
      <c r="L35">
        <v>8.8043999999999993</v>
      </c>
    </row>
    <row r="36" spans="1:12" x14ac:dyDescent="0.3">
      <c r="A36" t="s">
        <v>27</v>
      </c>
      <c r="B36" t="s">
        <v>21</v>
      </c>
      <c r="C36" t="s">
        <v>14</v>
      </c>
      <c r="D36" t="s">
        <v>86</v>
      </c>
      <c r="E36" t="s">
        <v>87</v>
      </c>
      <c r="F36" t="s">
        <v>17</v>
      </c>
      <c r="G36" t="s">
        <v>34</v>
      </c>
      <c r="H36" t="s">
        <v>161</v>
      </c>
      <c r="I36">
        <v>899.97</v>
      </c>
      <c r="J36">
        <v>3</v>
      </c>
      <c r="K36">
        <v>0</v>
      </c>
      <c r="L36">
        <v>314.98950000000002</v>
      </c>
    </row>
    <row r="37" spans="1:12" x14ac:dyDescent="0.3">
      <c r="A37" t="s">
        <v>27</v>
      </c>
      <c r="B37" t="s">
        <v>21</v>
      </c>
      <c r="C37" t="s">
        <v>14</v>
      </c>
      <c r="D37" t="s">
        <v>86</v>
      </c>
      <c r="E37" t="s">
        <v>87</v>
      </c>
      <c r="F37" t="s">
        <v>17</v>
      </c>
      <c r="G37" t="s">
        <v>25</v>
      </c>
      <c r="H37" t="s">
        <v>40</v>
      </c>
      <c r="I37">
        <v>32.4</v>
      </c>
      <c r="J37">
        <v>5</v>
      </c>
      <c r="K37">
        <v>0</v>
      </c>
      <c r="L37">
        <v>15.552</v>
      </c>
    </row>
    <row r="38" spans="1:12" x14ac:dyDescent="0.3">
      <c r="A38" t="s">
        <v>27</v>
      </c>
      <c r="B38" t="s">
        <v>13</v>
      </c>
      <c r="C38" t="s">
        <v>14</v>
      </c>
      <c r="D38" t="s">
        <v>300</v>
      </c>
      <c r="E38" t="s">
        <v>87</v>
      </c>
      <c r="F38" t="s">
        <v>17</v>
      </c>
      <c r="G38" t="s">
        <v>18</v>
      </c>
      <c r="H38" t="s">
        <v>30</v>
      </c>
      <c r="I38">
        <v>801.96</v>
      </c>
      <c r="J38">
        <v>2</v>
      </c>
      <c r="K38">
        <v>0</v>
      </c>
      <c r="L38">
        <v>200.49</v>
      </c>
    </row>
    <row r="39" spans="1:12" x14ac:dyDescent="0.3">
      <c r="A39" t="s">
        <v>27</v>
      </c>
      <c r="B39" t="s">
        <v>13</v>
      </c>
      <c r="C39" t="s">
        <v>14</v>
      </c>
      <c r="D39" t="s">
        <v>300</v>
      </c>
      <c r="E39" t="s">
        <v>87</v>
      </c>
      <c r="F39" t="s">
        <v>17</v>
      </c>
      <c r="G39" t="s">
        <v>34</v>
      </c>
      <c r="H39" t="s">
        <v>35</v>
      </c>
      <c r="I39">
        <v>59.97</v>
      </c>
      <c r="J39">
        <v>3</v>
      </c>
      <c r="K39">
        <v>0</v>
      </c>
      <c r="L39">
        <v>0</v>
      </c>
    </row>
    <row r="40" spans="1:12" x14ac:dyDescent="0.3">
      <c r="A40" t="s">
        <v>27</v>
      </c>
      <c r="B40" t="s">
        <v>13</v>
      </c>
      <c r="C40" t="s">
        <v>14</v>
      </c>
      <c r="D40" t="s">
        <v>300</v>
      </c>
      <c r="E40" t="s">
        <v>87</v>
      </c>
      <c r="F40" t="s">
        <v>17</v>
      </c>
      <c r="G40" t="s">
        <v>18</v>
      </c>
      <c r="H40" t="s">
        <v>20</v>
      </c>
      <c r="I40">
        <v>1056.8599999999999</v>
      </c>
      <c r="J40">
        <v>7</v>
      </c>
      <c r="K40">
        <v>0</v>
      </c>
      <c r="L40">
        <v>306.48939999999999</v>
      </c>
    </row>
    <row r="41" spans="1:12" x14ac:dyDescent="0.3">
      <c r="A41" t="s">
        <v>12</v>
      </c>
      <c r="B41" t="s">
        <v>43</v>
      </c>
      <c r="C41" t="s">
        <v>14</v>
      </c>
      <c r="D41" t="s">
        <v>194</v>
      </c>
      <c r="E41" t="s">
        <v>87</v>
      </c>
      <c r="F41" t="s">
        <v>17</v>
      </c>
      <c r="G41" t="s">
        <v>25</v>
      </c>
      <c r="H41" t="s">
        <v>40</v>
      </c>
      <c r="I41">
        <v>96.08</v>
      </c>
      <c r="J41">
        <v>2</v>
      </c>
      <c r="K41">
        <v>0</v>
      </c>
      <c r="L41">
        <v>46.118400000000001</v>
      </c>
    </row>
    <row r="42" spans="1:12" x14ac:dyDescent="0.3">
      <c r="A42" t="s">
        <v>12</v>
      </c>
      <c r="B42" t="s">
        <v>43</v>
      </c>
      <c r="C42" t="s">
        <v>14</v>
      </c>
      <c r="D42" t="s">
        <v>194</v>
      </c>
      <c r="E42" t="s">
        <v>87</v>
      </c>
      <c r="F42" t="s">
        <v>17</v>
      </c>
      <c r="G42" t="s">
        <v>25</v>
      </c>
      <c r="H42" t="s">
        <v>76</v>
      </c>
      <c r="I42">
        <v>3.62</v>
      </c>
      <c r="J42">
        <v>2</v>
      </c>
      <c r="K42">
        <v>0</v>
      </c>
      <c r="L42">
        <v>1.1946000000000001</v>
      </c>
    </row>
    <row r="43" spans="1:12" x14ac:dyDescent="0.3">
      <c r="A43" t="s">
        <v>12</v>
      </c>
      <c r="B43" t="s">
        <v>43</v>
      </c>
      <c r="C43" t="s">
        <v>14</v>
      </c>
      <c r="D43" t="s">
        <v>194</v>
      </c>
      <c r="E43" t="s">
        <v>87</v>
      </c>
      <c r="F43" t="s">
        <v>17</v>
      </c>
      <c r="G43" t="s">
        <v>25</v>
      </c>
      <c r="H43" t="s">
        <v>40</v>
      </c>
      <c r="I43">
        <v>629.1</v>
      </c>
      <c r="J43">
        <v>6</v>
      </c>
      <c r="K43">
        <v>0</v>
      </c>
      <c r="L43">
        <v>301.96800000000002</v>
      </c>
    </row>
    <row r="44" spans="1:12" x14ac:dyDescent="0.3">
      <c r="A44" t="s">
        <v>12</v>
      </c>
      <c r="B44" t="s">
        <v>43</v>
      </c>
      <c r="C44" t="s">
        <v>14</v>
      </c>
      <c r="D44" t="s">
        <v>194</v>
      </c>
      <c r="E44" t="s">
        <v>87</v>
      </c>
      <c r="F44" t="s">
        <v>17</v>
      </c>
      <c r="G44" t="s">
        <v>34</v>
      </c>
      <c r="H44" t="s">
        <v>35</v>
      </c>
      <c r="I44">
        <v>90.48</v>
      </c>
      <c r="J44">
        <v>2</v>
      </c>
      <c r="K44">
        <v>0</v>
      </c>
      <c r="L44">
        <v>23.524799999999999</v>
      </c>
    </row>
    <row r="45" spans="1:12" x14ac:dyDescent="0.3">
      <c r="A45" t="s">
        <v>27</v>
      </c>
      <c r="B45" t="s">
        <v>43</v>
      </c>
      <c r="C45" t="s">
        <v>14</v>
      </c>
      <c r="D45" t="s">
        <v>518</v>
      </c>
      <c r="E45" t="s">
        <v>87</v>
      </c>
      <c r="F45" t="s">
        <v>17</v>
      </c>
      <c r="G45" t="s">
        <v>25</v>
      </c>
      <c r="H45" t="s">
        <v>36</v>
      </c>
      <c r="I45">
        <v>33.74</v>
      </c>
      <c r="J45">
        <v>7</v>
      </c>
      <c r="K45">
        <v>0</v>
      </c>
      <c r="L45">
        <v>15.5204</v>
      </c>
    </row>
    <row r="46" spans="1:12" x14ac:dyDescent="0.3">
      <c r="A46" t="s">
        <v>12</v>
      </c>
      <c r="B46" t="s">
        <v>21</v>
      </c>
      <c r="C46" t="s">
        <v>14</v>
      </c>
      <c r="D46" t="s">
        <v>194</v>
      </c>
      <c r="E46" t="s">
        <v>87</v>
      </c>
      <c r="F46" t="s">
        <v>17</v>
      </c>
      <c r="G46" t="s">
        <v>34</v>
      </c>
      <c r="H46" t="s">
        <v>58</v>
      </c>
      <c r="I46">
        <v>1319.96</v>
      </c>
      <c r="J46">
        <v>4</v>
      </c>
      <c r="K46">
        <v>0</v>
      </c>
      <c r="L46">
        <v>527.98400000000004</v>
      </c>
    </row>
    <row r="47" spans="1:12" x14ac:dyDescent="0.3">
      <c r="A47" t="s">
        <v>12</v>
      </c>
      <c r="B47" t="s">
        <v>21</v>
      </c>
      <c r="C47" t="s">
        <v>14</v>
      </c>
      <c r="D47" t="s">
        <v>204</v>
      </c>
      <c r="E47" t="s">
        <v>87</v>
      </c>
      <c r="F47" t="s">
        <v>17</v>
      </c>
      <c r="G47" t="s">
        <v>18</v>
      </c>
      <c r="H47" t="s">
        <v>32</v>
      </c>
      <c r="I47">
        <v>10.16</v>
      </c>
      <c r="J47">
        <v>2</v>
      </c>
      <c r="K47">
        <v>0</v>
      </c>
      <c r="L47">
        <v>3.4544000000000001</v>
      </c>
    </row>
    <row r="48" spans="1:12" x14ac:dyDescent="0.3">
      <c r="A48" t="s">
        <v>27</v>
      </c>
      <c r="B48" t="s">
        <v>21</v>
      </c>
      <c r="C48" t="s">
        <v>14</v>
      </c>
      <c r="D48" t="s">
        <v>86</v>
      </c>
      <c r="E48" t="s">
        <v>87</v>
      </c>
      <c r="F48" t="s">
        <v>17</v>
      </c>
      <c r="G48" t="s">
        <v>18</v>
      </c>
      <c r="H48" t="s">
        <v>30</v>
      </c>
      <c r="I48">
        <v>1215.92</v>
      </c>
      <c r="J48">
        <v>8</v>
      </c>
      <c r="K48">
        <v>0</v>
      </c>
      <c r="L48">
        <v>316.13920000000002</v>
      </c>
    </row>
    <row r="49" spans="1:12" x14ac:dyDescent="0.3">
      <c r="A49" t="s">
        <v>27</v>
      </c>
      <c r="B49" t="s">
        <v>21</v>
      </c>
      <c r="C49" t="s">
        <v>14</v>
      </c>
      <c r="D49" t="s">
        <v>204</v>
      </c>
      <c r="E49" t="s">
        <v>87</v>
      </c>
      <c r="F49" t="s">
        <v>17</v>
      </c>
      <c r="G49" t="s">
        <v>18</v>
      </c>
      <c r="H49" t="s">
        <v>32</v>
      </c>
      <c r="I49">
        <v>21.36</v>
      </c>
      <c r="J49">
        <v>8</v>
      </c>
      <c r="K49">
        <v>0</v>
      </c>
      <c r="L49">
        <v>8.1167999999999996</v>
      </c>
    </row>
    <row r="50" spans="1:12" x14ac:dyDescent="0.3">
      <c r="A50" t="s">
        <v>27</v>
      </c>
      <c r="B50" t="s">
        <v>21</v>
      </c>
      <c r="C50" t="s">
        <v>14</v>
      </c>
      <c r="D50" t="s">
        <v>204</v>
      </c>
      <c r="E50" t="s">
        <v>87</v>
      </c>
      <c r="F50" t="s">
        <v>17</v>
      </c>
      <c r="G50" t="s">
        <v>25</v>
      </c>
      <c r="H50" t="s">
        <v>59</v>
      </c>
      <c r="I50">
        <v>98.46</v>
      </c>
      <c r="J50">
        <v>9</v>
      </c>
      <c r="K50">
        <v>0</v>
      </c>
      <c r="L50">
        <v>49.23</v>
      </c>
    </row>
    <row r="51" spans="1:12" x14ac:dyDescent="0.3">
      <c r="A51" t="s">
        <v>27</v>
      </c>
      <c r="B51" t="s">
        <v>21</v>
      </c>
      <c r="C51" t="s">
        <v>14</v>
      </c>
      <c r="D51" t="s">
        <v>204</v>
      </c>
      <c r="E51" t="s">
        <v>87</v>
      </c>
      <c r="F51" t="s">
        <v>17</v>
      </c>
      <c r="G51" t="s">
        <v>18</v>
      </c>
      <c r="H51" t="s">
        <v>30</v>
      </c>
      <c r="I51">
        <v>358.58</v>
      </c>
      <c r="J51">
        <v>2</v>
      </c>
      <c r="K51">
        <v>0</v>
      </c>
      <c r="L51">
        <v>39.443800000000003</v>
      </c>
    </row>
    <row r="52" spans="1:12" x14ac:dyDescent="0.3">
      <c r="A52" t="s">
        <v>12</v>
      </c>
      <c r="B52" t="s">
        <v>13</v>
      </c>
      <c r="C52" t="s">
        <v>14</v>
      </c>
      <c r="D52" t="s">
        <v>189</v>
      </c>
      <c r="E52" t="s">
        <v>87</v>
      </c>
      <c r="F52" t="s">
        <v>17</v>
      </c>
      <c r="G52" t="s">
        <v>25</v>
      </c>
      <c r="H52" t="s">
        <v>26</v>
      </c>
      <c r="I52">
        <v>491.55</v>
      </c>
      <c r="J52">
        <v>5</v>
      </c>
      <c r="K52">
        <v>0</v>
      </c>
      <c r="L52">
        <v>240.8595</v>
      </c>
    </row>
    <row r="53" spans="1:12" x14ac:dyDescent="0.3">
      <c r="A53" t="s">
        <v>12</v>
      </c>
      <c r="B53" t="s">
        <v>13</v>
      </c>
      <c r="C53" t="s">
        <v>14</v>
      </c>
      <c r="D53" t="s">
        <v>189</v>
      </c>
      <c r="E53" t="s">
        <v>87</v>
      </c>
      <c r="F53" t="s">
        <v>17</v>
      </c>
      <c r="G53" t="s">
        <v>25</v>
      </c>
      <c r="H53" t="s">
        <v>59</v>
      </c>
      <c r="I53">
        <v>7.38</v>
      </c>
      <c r="J53">
        <v>2</v>
      </c>
      <c r="K53">
        <v>0</v>
      </c>
      <c r="L53">
        <v>3.3948</v>
      </c>
    </row>
    <row r="54" spans="1:12" x14ac:dyDescent="0.3">
      <c r="A54" t="s">
        <v>27</v>
      </c>
      <c r="B54" t="s">
        <v>43</v>
      </c>
      <c r="C54" t="s">
        <v>14</v>
      </c>
      <c r="D54" t="s">
        <v>518</v>
      </c>
      <c r="E54" t="s">
        <v>87</v>
      </c>
      <c r="F54" t="s">
        <v>17</v>
      </c>
      <c r="G54" t="s">
        <v>18</v>
      </c>
      <c r="H54" t="s">
        <v>20</v>
      </c>
      <c r="I54">
        <v>141.96</v>
      </c>
      <c r="J54">
        <v>2</v>
      </c>
      <c r="K54">
        <v>0</v>
      </c>
      <c r="L54">
        <v>35.49</v>
      </c>
    </row>
    <row r="55" spans="1:12" x14ac:dyDescent="0.3">
      <c r="A55" t="s">
        <v>27</v>
      </c>
      <c r="B55" t="s">
        <v>21</v>
      </c>
      <c r="C55" t="s">
        <v>14</v>
      </c>
      <c r="D55" t="s">
        <v>194</v>
      </c>
      <c r="E55" t="s">
        <v>87</v>
      </c>
      <c r="F55" t="s">
        <v>17</v>
      </c>
      <c r="G55" t="s">
        <v>25</v>
      </c>
      <c r="H55" t="s">
        <v>33</v>
      </c>
      <c r="I55">
        <v>19.559999999999999</v>
      </c>
      <c r="J55">
        <v>4</v>
      </c>
      <c r="K55">
        <v>0</v>
      </c>
      <c r="L55">
        <v>5.4767999999999999</v>
      </c>
    </row>
    <row r="56" spans="1:12" x14ac:dyDescent="0.3">
      <c r="A56" t="s">
        <v>27</v>
      </c>
      <c r="B56" t="s">
        <v>21</v>
      </c>
      <c r="C56" t="s">
        <v>14</v>
      </c>
      <c r="D56" t="s">
        <v>86</v>
      </c>
      <c r="E56" t="s">
        <v>87</v>
      </c>
      <c r="F56" t="s">
        <v>17</v>
      </c>
      <c r="G56" t="s">
        <v>25</v>
      </c>
      <c r="H56" t="s">
        <v>40</v>
      </c>
      <c r="I56">
        <v>23.92</v>
      </c>
      <c r="J56">
        <v>4</v>
      </c>
      <c r="K56">
        <v>0</v>
      </c>
      <c r="L56">
        <v>11.720800000000001</v>
      </c>
    </row>
    <row r="57" spans="1:12" x14ac:dyDescent="0.3">
      <c r="A57" t="s">
        <v>27</v>
      </c>
      <c r="B57" t="s">
        <v>21</v>
      </c>
      <c r="C57" t="s">
        <v>14</v>
      </c>
      <c r="D57" t="s">
        <v>86</v>
      </c>
      <c r="E57" t="s">
        <v>87</v>
      </c>
      <c r="F57" t="s">
        <v>17</v>
      </c>
      <c r="G57" t="s">
        <v>34</v>
      </c>
      <c r="H57" t="s">
        <v>58</v>
      </c>
      <c r="I57">
        <v>498</v>
      </c>
      <c r="J57">
        <v>5</v>
      </c>
      <c r="K57">
        <v>0</v>
      </c>
      <c r="L57">
        <v>184.26</v>
      </c>
    </row>
    <row r="58" spans="1:12" x14ac:dyDescent="0.3">
      <c r="A58" t="s">
        <v>27</v>
      </c>
      <c r="B58" t="s">
        <v>13</v>
      </c>
      <c r="C58" t="s">
        <v>14</v>
      </c>
      <c r="D58" t="s">
        <v>194</v>
      </c>
      <c r="E58" t="s">
        <v>87</v>
      </c>
      <c r="F58" t="s">
        <v>17</v>
      </c>
      <c r="G58" t="s">
        <v>25</v>
      </c>
      <c r="H58" t="s">
        <v>31</v>
      </c>
      <c r="I58">
        <v>73.36</v>
      </c>
      <c r="J58">
        <v>7</v>
      </c>
      <c r="K58">
        <v>0</v>
      </c>
      <c r="L58">
        <v>19.807200000000002</v>
      </c>
    </row>
    <row r="59" spans="1:12" x14ac:dyDescent="0.3">
      <c r="A59" t="s">
        <v>27</v>
      </c>
      <c r="B59" t="s">
        <v>13</v>
      </c>
      <c r="C59" t="s">
        <v>14</v>
      </c>
      <c r="D59" t="s">
        <v>86</v>
      </c>
      <c r="E59" t="s">
        <v>87</v>
      </c>
      <c r="F59" t="s">
        <v>17</v>
      </c>
      <c r="G59" t="s">
        <v>34</v>
      </c>
      <c r="H59" t="s">
        <v>58</v>
      </c>
      <c r="I59">
        <v>239.92</v>
      </c>
      <c r="J59">
        <v>8</v>
      </c>
      <c r="K59">
        <v>0</v>
      </c>
      <c r="L59">
        <v>23.992000000000001</v>
      </c>
    </row>
    <row r="60" spans="1:12" x14ac:dyDescent="0.3">
      <c r="A60" t="s">
        <v>27</v>
      </c>
      <c r="B60" t="s">
        <v>21</v>
      </c>
      <c r="C60" t="s">
        <v>14</v>
      </c>
      <c r="D60" t="s">
        <v>194</v>
      </c>
      <c r="E60" t="s">
        <v>87</v>
      </c>
      <c r="F60" t="s">
        <v>17</v>
      </c>
      <c r="G60" t="s">
        <v>25</v>
      </c>
      <c r="H60" t="s">
        <v>36</v>
      </c>
      <c r="I60">
        <v>26.16</v>
      </c>
      <c r="J60">
        <v>4</v>
      </c>
      <c r="K60">
        <v>0</v>
      </c>
      <c r="L60">
        <v>12.8184</v>
      </c>
    </row>
    <row r="61" spans="1:12" x14ac:dyDescent="0.3">
      <c r="A61" t="s">
        <v>27</v>
      </c>
      <c r="B61" t="s">
        <v>21</v>
      </c>
      <c r="C61" t="s">
        <v>14</v>
      </c>
      <c r="D61" t="s">
        <v>194</v>
      </c>
      <c r="E61" t="s">
        <v>87</v>
      </c>
      <c r="F61" t="s">
        <v>17</v>
      </c>
      <c r="G61" t="s">
        <v>25</v>
      </c>
      <c r="H61" t="s">
        <v>33</v>
      </c>
      <c r="I61">
        <v>197.05</v>
      </c>
      <c r="J61">
        <v>7</v>
      </c>
      <c r="K61">
        <v>0</v>
      </c>
      <c r="L61">
        <v>59.115000000000002</v>
      </c>
    </row>
    <row r="62" spans="1:12" x14ac:dyDescent="0.3">
      <c r="A62" t="s">
        <v>27</v>
      </c>
      <c r="B62" t="s">
        <v>13</v>
      </c>
      <c r="C62" t="s">
        <v>14</v>
      </c>
      <c r="D62" t="s">
        <v>86</v>
      </c>
      <c r="E62" t="s">
        <v>87</v>
      </c>
      <c r="F62" t="s">
        <v>17</v>
      </c>
      <c r="G62" t="s">
        <v>25</v>
      </c>
      <c r="H62" t="s">
        <v>26</v>
      </c>
      <c r="I62">
        <v>14.94</v>
      </c>
      <c r="J62">
        <v>3</v>
      </c>
      <c r="K62">
        <v>0</v>
      </c>
      <c r="L62">
        <v>6.8723999999999998</v>
      </c>
    </row>
    <row r="63" spans="1:12" x14ac:dyDescent="0.3">
      <c r="A63" t="s">
        <v>27</v>
      </c>
      <c r="B63" t="s">
        <v>21</v>
      </c>
      <c r="C63" t="s">
        <v>14</v>
      </c>
      <c r="D63" t="s">
        <v>79</v>
      </c>
      <c r="E63" t="s">
        <v>80</v>
      </c>
      <c r="F63" t="s">
        <v>24</v>
      </c>
      <c r="G63" t="s">
        <v>25</v>
      </c>
      <c r="H63" t="s">
        <v>33</v>
      </c>
      <c r="I63">
        <v>1113.0239999999999</v>
      </c>
      <c r="J63">
        <v>8</v>
      </c>
      <c r="K63">
        <v>0.2</v>
      </c>
      <c r="L63">
        <v>111.30240000000001</v>
      </c>
    </row>
    <row r="64" spans="1:12" x14ac:dyDescent="0.3">
      <c r="A64" t="s">
        <v>27</v>
      </c>
      <c r="B64" t="s">
        <v>21</v>
      </c>
      <c r="C64" t="s">
        <v>14</v>
      </c>
      <c r="D64" t="s">
        <v>79</v>
      </c>
      <c r="E64" t="s">
        <v>80</v>
      </c>
      <c r="F64" t="s">
        <v>24</v>
      </c>
      <c r="G64" t="s">
        <v>34</v>
      </c>
      <c r="H64" t="s">
        <v>35</v>
      </c>
      <c r="I64">
        <v>167.96799999999999</v>
      </c>
      <c r="J64">
        <v>4</v>
      </c>
      <c r="K64">
        <v>0.2</v>
      </c>
      <c r="L64">
        <v>62.988</v>
      </c>
    </row>
    <row r="65" spans="1:12" x14ac:dyDescent="0.3">
      <c r="A65" t="s">
        <v>27</v>
      </c>
      <c r="B65" t="s">
        <v>13</v>
      </c>
      <c r="C65" t="s">
        <v>14</v>
      </c>
      <c r="D65" t="s">
        <v>107</v>
      </c>
      <c r="E65" t="s">
        <v>80</v>
      </c>
      <c r="F65" t="s">
        <v>24</v>
      </c>
      <c r="G65" t="s">
        <v>25</v>
      </c>
      <c r="H65" t="s">
        <v>36</v>
      </c>
      <c r="I65">
        <v>2.3879999999999999</v>
      </c>
      <c r="J65">
        <v>2</v>
      </c>
      <c r="K65">
        <v>0.7</v>
      </c>
      <c r="L65">
        <v>-1.8308</v>
      </c>
    </row>
    <row r="66" spans="1:12" x14ac:dyDescent="0.3">
      <c r="A66" t="s">
        <v>27</v>
      </c>
      <c r="B66" t="s">
        <v>13</v>
      </c>
      <c r="C66" t="s">
        <v>14</v>
      </c>
      <c r="D66" t="s">
        <v>107</v>
      </c>
      <c r="E66" t="s">
        <v>80</v>
      </c>
      <c r="F66" t="s">
        <v>24</v>
      </c>
      <c r="G66" t="s">
        <v>25</v>
      </c>
      <c r="H66" t="s">
        <v>31</v>
      </c>
      <c r="I66">
        <v>243.99199999999999</v>
      </c>
      <c r="J66">
        <v>7</v>
      </c>
      <c r="K66">
        <v>0.2</v>
      </c>
      <c r="L66">
        <v>30.498999999999999</v>
      </c>
    </row>
    <row r="67" spans="1:12" x14ac:dyDescent="0.3">
      <c r="A67" t="s">
        <v>61</v>
      </c>
      <c r="B67" t="s">
        <v>43</v>
      </c>
      <c r="C67" t="s">
        <v>14</v>
      </c>
      <c r="D67" t="s">
        <v>115</v>
      </c>
      <c r="E67" t="s">
        <v>80</v>
      </c>
      <c r="F67" t="s">
        <v>24</v>
      </c>
      <c r="G67" t="s">
        <v>25</v>
      </c>
      <c r="H67" t="s">
        <v>37</v>
      </c>
      <c r="I67">
        <v>157.91999999999999</v>
      </c>
      <c r="J67">
        <v>5</v>
      </c>
      <c r="K67">
        <v>0.2</v>
      </c>
      <c r="L67">
        <v>17.765999999999998</v>
      </c>
    </row>
    <row r="68" spans="1:12" x14ac:dyDescent="0.3">
      <c r="A68" t="s">
        <v>61</v>
      </c>
      <c r="B68" t="s">
        <v>43</v>
      </c>
      <c r="C68" t="s">
        <v>14</v>
      </c>
      <c r="D68" t="s">
        <v>115</v>
      </c>
      <c r="E68" t="s">
        <v>80</v>
      </c>
      <c r="F68" t="s">
        <v>24</v>
      </c>
      <c r="G68" t="s">
        <v>34</v>
      </c>
      <c r="H68" t="s">
        <v>35</v>
      </c>
      <c r="I68">
        <v>203.184</v>
      </c>
      <c r="J68">
        <v>2</v>
      </c>
      <c r="K68">
        <v>0.2</v>
      </c>
      <c r="L68">
        <v>15.238799999999999</v>
      </c>
    </row>
    <row r="69" spans="1:12" x14ac:dyDescent="0.3">
      <c r="A69" t="s">
        <v>27</v>
      </c>
      <c r="B69" t="s">
        <v>13</v>
      </c>
      <c r="C69" t="s">
        <v>14</v>
      </c>
      <c r="D69" t="s">
        <v>170</v>
      </c>
      <c r="E69" t="s">
        <v>80</v>
      </c>
      <c r="F69" t="s">
        <v>24</v>
      </c>
      <c r="G69" t="s">
        <v>25</v>
      </c>
      <c r="H69" t="s">
        <v>36</v>
      </c>
      <c r="I69">
        <v>8.16</v>
      </c>
      <c r="J69">
        <v>5</v>
      </c>
      <c r="K69">
        <v>0.7</v>
      </c>
      <c r="L69">
        <v>-5.7119999999999997</v>
      </c>
    </row>
    <row r="70" spans="1:12" x14ac:dyDescent="0.3">
      <c r="A70" t="s">
        <v>27</v>
      </c>
      <c r="B70" t="s">
        <v>13</v>
      </c>
      <c r="C70" t="s">
        <v>14</v>
      </c>
      <c r="D70" t="s">
        <v>170</v>
      </c>
      <c r="E70" t="s">
        <v>80</v>
      </c>
      <c r="F70" t="s">
        <v>24</v>
      </c>
      <c r="G70" t="s">
        <v>34</v>
      </c>
      <c r="H70" t="s">
        <v>58</v>
      </c>
      <c r="I70">
        <v>1023.936</v>
      </c>
      <c r="J70">
        <v>8</v>
      </c>
      <c r="K70">
        <v>0.2</v>
      </c>
      <c r="L70">
        <v>179.18879999999999</v>
      </c>
    </row>
    <row r="71" spans="1:12" x14ac:dyDescent="0.3">
      <c r="A71" t="s">
        <v>27</v>
      </c>
      <c r="B71" t="s">
        <v>13</v>
      </c>
      <c r="C71" t="s">
        <v>14</v>
      </c>
      <c r="D71" t="s">
        <v>170</v>
      </c>
      <c r="E71" t="s">
        <v>80</v>
      </c>
      <c r="F71" t="s">
        <v>24</v>
      </c>
      <c r="G71" t="s">
        <v>25</v>
      </c>
      <c r="H71" t="s">
        <v>33</v>
      </c>
      <c r="I71">
        <v>9.24</v>
      </c>
      <c r="J71">
        <v>1</v>
      </c>
      <c r="K71">
        <v>0.2</v>
      </c>
      <c r="L71">
        <v>0.92400000000000004</v>
      </c>
    </row>
    <row r="72" spans="1:12" x14ac:dyDescent="0.3">
      <c r="A72" t="s">
        <v>27</v>
      </c>
      <c r="B72" t="s">
        <v>13</v>
      </c>
      <c r="C72" t="s">
        <v>14</v>
      </c>
      <c r="D72" t="s">
        <v>170</v>
      </c>
      <c r="E72" t="s">
        <v>80</v>
      </c>
      <c r="F72" t="s">
        <v>24</v>
      </c>
      <c r="G72" t="s">
        <v>34</v>
      </c>
      <c r="H72" t="s">
        <v>58</v>
      </c>
      <c r="I72">
        <v>479.04</v>
      </c>
      <c r="J72">
        <v>10</v>
      </c>
      <c r="K72">
        <v>0.2</v>
      </c>
      <c r="L72">
        <v>-29.94</v>
      </c>
    </row>
    <row r="73" spans="1:12" x14ac:dyDescent="0.3">
      <c r="A73" t="s">
        <v>27</v>
      </c>
      <c r="B73" t="s">
        <v>43</v>
      </c>
      <c r="C73" t="s">
        <v>14</v>
      </c>
      <c r="D73" t="s">
        <v>107</v>
      </c>
      <c r="E73" t="s">
        <v>80</v>
      </c>
      <c r="F73" t="s">
        <v>24</v>
      </c>
      <c r="G73" t="s">
        <v>18</v>
      </c>
      <c r="H73" t="s">
        <v>32</v>
      </c>
      <c r="I73">
        <v>23.56</v>
      </c>
      <c r="J73">
        <v>5</v>
      </c>
      <c r="K73">
        <v>0.2</v>
      </c>
      <c r="L73">
        <v>7.0679999999999996</v>
      </c>
    </row>
    <row r="74" spans="1:12" x14ac:dyDescent="0.3">
      <c r="A74" t="s">
        <v>27</v>
      </c>
      <c r="B74" t="s">
        <v>43</v>
      </c>
      <c r="C74" t="s">
        <v>14</v>
      </c>
      <c r="D74" t="s">
        <v>107</v>
      </c>
      <c r="E74" t="s">
        <v>80</v>
      </c>
      <c r="F74" t="s">
        <v>24</v>
      </c>
      <c r="G74" t="s">
        <v>18</v>
      </c>
      <c r="H74" t="s">
        <v>30</v>
      </c>
      <c r="I74">
        <v>1272.6300000000001</v>
      </c>
      <c r="J74">
        <v>6</v>
      </c>
      <c r="K74">
        <v>0.5</v>
      </c>
      <c r="L74">
        <v>-814.48320000000001</v>
      </c>
    </row>
    <row r="75" spans="1:12" x14ac:dyDescent="0.3">
      <c r="A75" t="s">
        <v>27</v>
      </c>
      <c r="B75" t="s">
        <v>43</v>
      </c>
      <c r="C75" t="s">
        <v>14</v>
      </c>
      <c r="D75" t="s">
        <v>107</v>
      </c>
      <c r="E75" t="s">
        <v>80</v>
      </c>
      <c r="F75" t="s">
        <v>24</v>
      </c>
      <c r="G75" t="s">
        <v>25</v>
      </c>
      <c r="H75" t="s">
        <v>36</v>
      </c>
      <c r="I75">
        <v>28.484999999999999</v>
      </c>
      <c r="J75">
        <v>5</v>
      </c>
      <c r="K75">
        <v>0.7</v>
      </c>
      <c r="L75">
        <v>-20.888999999999999</v>
      </c>
    </row>
    <row r="76" spans="1:12" x14ac:dyDescent="0.3">
      <c r="A76" t="s">
        <v>27</v>
      </c>
      <c r="B76" t="s">
        <v>43</v>
      </c>
      <c r="C76" t="s">
        <v>14</v>
      </c>
      <c r="D76" t="s">
        <v>107</v>
      </c>
      <c r="E76" t="s">
        <v>80</v>
      </c>
      <c r="F76" t="s">
        <v>24</v>
      </c>
      <c r="G76" t="s">
        <v>25</v>
      </c>
      <c r="H76" t="s">
        <v>109</v>
      </c>
      <c r="I76">
        <v>185.376</v>
      </c>
      <c r="J76">
        <v>2</v>
      </c>
      <c r="K76">
        <v>0.2</v>
      </c>
      <c r="L76">
        <v>-34.758000000000003</v>
      </c>
    </row>
    <row r="77" spans="1:12" x14ac:dyDescent="0.3">
      <c r="A77" t="s">
        <v>27</v>
      </c>
      <c r="B77" t="s">
        <v>43</v>
      </c>
      <c r="C77" t="s">
        <v>14</v>
      </c>
      <c r="D77" t="s">
        <v>107</v>
      </c>
      <c r="E77" t="s">
        <v>80</v>
      </c>
      <c r="F77" t="s">
        <v>24</v>
      </c>
      <c r="G77" t="s">
        <v>25</v>
      </c>
      <c r="H77" t="s">
        <v>37</v>
      </c>
      <c r="I77">
        <v>78.272000000000006</v>
      </c>
      <c r="J77">
        <v>2</v>
      </c>
      <c r="K77">
        <v>0.2</v>
      </c>
      <c r="L77">
        <v>5.8704000000000001</v>
      </c>
    </row>
    <row r="78" spans="1:12" x14ac:dyDescent="0.3">
      <c r="A78" t="s">
        <v>27</v>
      </c>
      <c r="B78" t="s">
        <v>13</v>
      </c>
      <c r="C78" t="s">
        <v>14</v>
      </c>
      <c r="D78" t="s">
        <v>205</v>
      </c>
      <c r="E78" t="s">
        <v>80</v>
      </c>
      <c r="F78" t="s">
        <v>24</v>
      </c>
      <c r="G78" t="s">
        <v>25</v>
      </c>
      <c r="H78" t="s">
        <v>31</v>
      </c>
      <c r="I78">
        <v>16.768000000000001</v>
      </c>
      <c r="J78">
        <v>2</v>
      </c>
      <c r="K78">
        <v>0.2</v>
      </c>
      <c r="L78">
        <v>1.4672000000000001</v>
      </c>
    </row>
    <row r="79" spans="1:12" x14ac:dyDescent="0.3">
      <c r="A79" t="s">
        <v>61</v>
      </c>
      <c r="B79" t="s">
        <v>21</v>
      </c>
      <c r="C79" t="s">
        <v>14</v>
      </c>
      <c r="D79" t="s">
        <v>170</v>
      </c>
      <c r="E79" t="s">
        <v>80</v>
      </c>
      <c r="F79" t="s">
        <v>24</v>
      </c>
      <c r="G79" t="s">
        <v>34</v>
      </c>
      <c r="H79" t="s">
        <v>35</v>
      </c>
      <c r="I79">
        <v>380.86399999999998</v>
      </c>
      <c r="J79">
        <v>8</v>
      </c>
      <c r="K79">
        <v>0.2</v>
      </c>
      <c r="L79">
        <v>38.086399999999998</v>
      </c>
    </row>
    <row r="80" spans="1:12" x14ac:dyDescent="0.3">
      <c r="A80" t="s">
        <v>27</v>
      </c>
      <c r="B80" t="s">
        <v>21</v>
      </c>
      <c r="C80" t="s">
        <v>14</v>
      </c>
      <c r="D80" t="s">
        <v>218</v>
      </c>
      <c r="E80" t="s">
        <v>80</v>
      </c>
      <c r="F80" t="s">
        <v>24</v>
      </c>
      <c r="G80" t="s">
        <v>25</v>
      </c>
      <c r="H80" t="s">
        <v>76</v>
      </c>
      <c r="I80">
        <v>31.56</v>
      </c>
      <c r="J80">
        <v>5</v>
      </c>
      <c r="K80">
        <v>0.2</v>
      </c>
      <c r="L80">
        <v>9.8625000000000007</v>
      </c>
    </row>
    <row r="81" spans="1:12" x14ac:dyDescent="0.3">
      <c r="A81" t="s">
        <v>27</v>
      </c>
      <c r="B81" t="s">
        <v>21</v>
      </c>
      <c r="C81" t="s">
        <v>14</v>
      </c>
      <c r="D81" t="s">
        <v>218</v>
      </c>
      <c r="E81" t="s">
        <v>80</v>
      </c>
      <c r="F81" t="s">
        <v>24</v>
      </c>
      <c r="G81" t="s">
        <v>25</v>
      </c>
      <c r="H81" t="s">
        <v>37</v>
      </c>
      <c r="I81">
        <v>30.143999999999998</v>
      </c>
      <c r="J81">
        <v>2</v>
      </c>
      <c r="K81">
        <v>0.2</v>
      </c>
      <c r="L81">
        <v>3.0144000000000002</v>
      </c>
    </row>
    <row r="82" spans="1:12" x14ac:dyDescent="0.3">
      <c r="A82" t="s">
        <v>61</v>
      </c>
      <c r="B82" t="s">
        <v>13</v>
      </c>
      <c r="C82" t="s">
        <v>14</v>
      </c>
      <c r="D82" t="s">
        <v>205</v>
      </c>
      <c r="E82" t="s">
        <v>80</v>
      </c>
      <c r="F82" t="s">
        <v>24</v>
      </c>
      <c r="G82" t="s">
        <v>18</v>
      </c>
      <c r="H82" t="s">
        <v>30</v>
      </c>
      <c r="I82">
        <v>393.16500000000002</v>
      </c>
      <c r="J82">
        <v>3</v>
      </c>
      <c r="K82">
        <v>0.5</v>
      </c>
      <c r="L82">
        <v>-204.44579999999999</v>
      </c>
    </row>
    <row r="83" spans="1:12" x14ac:dyDescent="0.3">
      <c r="A83" t="s">
        <v>12</v>
      </c>
      <c r="B83" t="s">
        <v>13</v>
      </c>
      <c r="C83" t="s">
        <v>14</v>
      </c>
      <c r="D83" t="s">
        <v>107</v>
      </c>
      <c r="E83" t="s">
        <v>80</v>
      </c>
      <c r="F83" t="s">
        <v>24</v>
      </c>
      <c r="G83" t="s">
        <v>34</v>
      </c>
      <c r="H83" t="s">
        <v>35</v>
      </c>
      <c r="I83">
        <v>29.591999999999999</v>
      </c>
      <c r="J83">
        <v>1</v>
      </c>
      <c r="K83">
        <v>0.2</v>
      </c>
      <c r="L83">
        <v>2.5893000000000002</v>
      </c>
    </row>
    <row r="84" spans="1:12" x14ac:dyDescent="0.3">
      <c r="A84" t="s">
        <v>12</v>
      </c>
      <c r="B84" t="s">
        <v>13</v>
      </c>
      <c r="C84" t="s">
        <v>14</v>
      </c>
      <c r="D84" t="s">
        <v>107</v>
      </c>
      <c r="E84" t="s">
        <v>80</v>
      </c>
      <c r="F84" t="s">
        <v>24</v>
      </c>
      <c r="G84" t="s">
        <v>25</v>
      </c>
      <c r="H84" t="s">
        <v>36</v>
      </c>
      <c r="I84">
        <v>4.7519999999999998</v>
      </c>
      <c r="J84">
        <v>2</v>
      </c>
      <c r="K84">
        <v>0.7</v>
      </c>
      <c r="L84">
        <v>-3.1680000000000001</v>
      </c>
    </row>
    <row r="85" spans="1:12" x14ac:dyDescent="0.3">
      <c r="A85" t="s">
        <v>12</v>
      </c>
      <c r="B85" t="s">
        <v>13</v>
      </c>
      <c r="C85" t="s">
        <v>14</v>
      </c>
      <c r="D85" t="s">
        <v>107</v>
      </c>
      <c r="E85" t="s">
        <v>80</v>
      </c>
      <c r="F85" t="s">
        <v>24</v>
      </c>
      <c r="G85" t="s">
        <v>25</v>
      </c>
      <c r="H85" t="s">
        <v>40</v>
      </c>
      <c r="I85">
        <v>15.552</v>
      </c>
      <c r="J85">
        <v>3</v>
      </c>
      <c r="K85">
        <v>0.2</v>
      </c>
      <c r="L85">
        <v>5.6375999999999999</v>
      </c>
    </row>
    <row r="86" spans="1:12" x14ac:dyDescent="0.3">
      <c r="A86" t="s">
        <v>61</v>
      </c>
      <c r="B86" t="s">
        <v>13</v>
      </c>
      <c r="C86" t="s">
        <v>14</v>
      </c>
      <c r="D86" t="s">
        <v>115</v>
      </c>
      <c r="E86" t="s">
        <v>80</v>
      </c>
      <c r="F86" t="s">
        <v>24</v>
      </c>
      <c r="G86" t="s">
        <v>25</v>
      </c>
      <c r="H86" t="s">
        <v>59</v>
      </c>
      <c r="I86">
        <v>7.08</v>
      </c>
      <c r="J86">
        <v>3</v>
      </c>
      <c r="K86">
        <v>0.2</v>
      </c>
      <c r="L86">
        <v>2.4780000000000002</v>
      </c>
    </row>
    <row r="87" spans="1:12" x14ac:dyDescent="0.3">
      <c r="A87" t="s">
        <v>61</v>
      </c>
      <c r="B87" t="s">
        <v>13</v>
      </c>
      <c r="C87" t="s">
        <v>14</v>
      </c>
      <c r="D87" t="s">
        <v>115</v>
      </c>
      <c r="E87" t="s">
        <v>80</v>
      </c>
      <c r="F87" t="s">
        <v>24</v>
      </c>
      <c r="G87" t="s">
        <v>25</v>
      </c>
      <c r="H87" t="s">
        <v>36</v>
      </c>
      <c r="I87">
        <v>4.4009999999999998</v>
      </c>
      <c r="J87">
        <v>3</v>
      </c>
      <c r="K87">
        <v>0.7</v>
      </c>
      <c r="L87">
        <v>-3.5207999999999999</v>
      </c>
    </row>
    <row r="88" spans="1:12" x14ac:dyDescent="0.3">
      <c r="A88" t="s">
        <v>27</v>
      </c>
      <c r="B88" t="s">
        <v>13</v>
      </c>
      <c r="C88" t="s">
        <v>14</v>
      </c>
      <c r="D88" t="s">
        <v>205</v>
      </c>
      <c r="E88" t="s">
        <v>80</v>
      </c>
      <c r="F88" t="s">
        <v>24</v>
      </c>
      <c r="G88" t="s">
        <v>25</v>
      </c>
      <c r="H88" t="s">
        <v>36</v>
      </c>
      <c r="I88">
        <v>6.27</v>
      </c>
      <c r="J88">
        <v>5</v>
      </c>
      <c r="K88">
        <v>0.7</v>
      </c>
      <c r="L88">
        <v>-4.5979999999999999</v>
      </c>
    </row>
    <row r="89" spans="1:12" x14ac:dyDescent="0.3">
      <c r="A89" t="s">
        <v>27</v>
      </c>
      <c r="B89" t="s">
        <v>13</v>
      </c>
      <c r="C89" t="s">
        <v>14</v>
      </c>
      <c r="D89" t="s">
        <v>205</v>
      </c>
      <c r="E89" t="s">
        <v>80</v>
      </c>
      <c r="F89" t="s">
        <v>24</v>
      </c>
      <c r="G89" t="s">
        <v>25</v>
      </c>
      <c r="H89" t="s">
        <v>36</v>
      </c>
      <c r="I89">
        <v>4.3680000000000003</v>
      </c>
      <c r="J89">
        <v>7</v>
      </c>
      <c r="K89">
        <v>0.7</v>
      </c>
      <c r="L89">
        <v>-3.3488000000000002</v>
      </c>
    </row>
    <row r="90" spans="1:12" x14ac:dyDescent="0.3">
      <c r="A90" t="s">
        <v>27</v>
      </c>
      <c r="B90" t="s">
        <v>13</v>
      </c>
      <c r="C90" t="s">
        <v>14</v>
      </c>
      <c r="D90" t="s">
        <v>205</v>
      </c>
      <c r="E90" t="s">
        <v>80</v>
      </c>
      <c r="F90" t="s">
        <v>24</v>
      </c>
      <c r="G90" t="s">
        <v>34</v>
      </c>
      <c r="H90" t="s">
        <v>58</v>
      </c>
      <c r="I90">
        <v>31.984000000000002</v>
      </c>
      <c r="J90">
        <v>2</v>
      </c>
      <c r="K90">
        <v>0.2</v>
      </c>
      <c r="L90">
        <v>1.9990000000000001</v>
      </c>
    </row>
    <row r="91" spans="1:12" x14ac:dyDescent="0.3">
      <c r="A91" t="s">
        <v>61</v>
      </c>
      <c r="B91" t="s">
        <v>21</v>
      </c>
      <c r="C91" t="s">
        <v>14</v>
      </c>
      <c r="D91" t="s">
        <v>170</v>
      </c>
      <c r="E91" t="s">
        <v>80</v>
      </c>
      <c r="F91" t="s">
        <v>24</v>
      </c>
      <c r="G91" t="s">
        <v>25</v>
      </c>
      <c r="H91" t="s">
        <v>36</v>
      </c>
      <c r="I91">
        <v>38.387999999999998</v>
      </c>
      <c r="J91">
        <v>14</v>
      </c>
      <c r="K91">
        <v>0.7</v>
      </c>
      <c r="L91">
        <v>-25.591999999999999</v>
      </c>
    </row>
    <row r="92" spans="1:12" x14ac:dyDescent="0.3">
      <c r="A92" t="s">
        <v>61</v>
      </c>
      <c r="B92" t="s">
        <v>21</v>
      </c>
      <c r="C92" t="s">
        <v>14</v>
      </c>
      <c r="D92" t="s">
        <v>170</v>
      </c>
      <c r="E92" t="s">
        <v>80</v>
      </c>
      <c r="F92" t="s">
        <v>24</v>
      </c>
      <c r="G92" t="s">
        <v>34</v>
      </c>
      <c r="H92" t="s">
        <v>122</v>
      </c>
      <c r="I92">
        <v>95.994</v>
      </c>
      <c r="J92">
        <v>2</v>
      </c>
      <c r="K92">
        <v>0.7</v>
      </c>
      <c r="L92">
        <v>-63.996000000000002</v>
      </c>
    </row>
    <row r="93" spans="1:12" x14ac:dyDescent="0.3">
      <c r="A93" t="s">
        <v>61</v>
      </c>
      <c r="B93" t="s">
        <v>21</v>
      </c>
      <c r="C93" t="s">
        <v>14</v>
      </c>
      <c r="D93" t="s">
        <v>170</v>
      </c>
      <c r="E93" t="s">
        <v>80</v>
      </c>
      <c r="F93" t="s">
        <v>24</v>
      </c>
      <c r="G93" t="s">
        <v>34</v>
      </c>
      <c r="H93" t="s">
        <v>58</v>
      </c>
      <c r="I93">
        <v>239.952</v>
      </c>
      <c r="J93">
        <v>6</v>
      </c>
      <c r="K93">
        <v>0.2</v>
      </c>
      <c r="L93">
        <v>-35.992800000000003</v>
      </c>
    </row>
    <row r="94" spans="1:12" x14ac:dyDescent="0.3">
      <c r="A94" t="s">
        <v>61</v>
      </c>
      <c r="B94" t="s">
        <v>21</v>
      </c>
      <c r="C94" t="s">
        <v>14</v>
      </c>
      <c r="D94" t="s">
        <v>170</v>
      </c>
      <c r="E94" t="s">
        <v>80</v>
      </c>
      <c r="F94" t="s">
        <v>24</v>
      </c>
      <c r="G94" t="s">
        <v>34</v>
      </c>
      <c r="H94" t="s">
        <v>35</v>
      </c>
      <c r="I94">
        <v>201.584</v>
      </c>
      <c r="J94">
        <v>2</v>
      </c>
      <c r="K94">
        <v>0.2</v>
      </c>
      <c r="L94">
        <v>15.1188</v>
      </c>
    </row>
    <row r="95" spans="1:12" x14ac:dyDescent="0.3">
      <c r="A95" t="s">
        <v>61</v>
      </c>
      <c r="B95" t="s">
        <v>21</v>
      </c>
      <c r="C95" t="s">
        <v>14</v>
      </c>
      <c r="D95" t="s">
        <v>170</v>
      </c>
      <c r="E95" t="s">
        <v>80</v>
      </c>
      <c r="F95" t="s">
        <v>24</v>
      </c>
      <c r="G95" t="s">
        <v>18</v>
      </c>
      <c r="H95" t="s">
        <v>20</v>
      </c>
      <c r="I95">
        <v>899.13599999999997</v>
      </c>
      <c r="J95">
        <v>4</v>
      </c>
      <c r="K95">
        <v>0.2</v>
      </c>
      <c r="L95">
        <v>-146.1096</v>
      </c>
    </row>
    <row r="96" spans="1:12" x14ac:dyDescent="0.3">
      <c r="A96" t="s">
        <v>27</v>
      </c>
      <c r="B96" t="s">
        <v>13</v>
      </c>
      <c r="C96" t="s">
        <v>14</v>
      </c>
      <c r="D96" t="s">
        <v>107</v>
      </c>
      <c r="E96" t="s">
        <v>80</v>
      </c>
      <c r="F96" t="s">
        <v>24</v>
      </c>
      <c r="G96" t="s">
        <v>18</v>
      </c>
      <c r="H96" t="s">
        <v>30</v>
      </c>
      <c r="I96">
        <v>393.16500000000002</v>
      </c>
      <c r="J96">
        <v>3</v>
      </c>
      <c r="K96">
        <v>0.5</v>
      </c>
      <c r="L96">
        <v>-204.44579999999999</v>
      </c>
    </row>
    <row r="97" spans="1:12" x14ac:dyDescent="0.3">
      <c r="A97" t="s">
        <v>27</v>
      </c>
      <c r="B97" t="s">
        <v>21</v>
      </c>
      <c r="C97" t="s">
        <v>14</v>
      </c>
      <c r="D97" t="s">
        <v>205</v>
      </c>
      <c r="E97" t="s">
        <v>80</v>
      </c>
      <c r="F97" t="s">
        <v>24</v>
      </c>
      <c r="G97" t="s">
        <v>25</v>
      </c>
      <c r="H97" t="s">
        <v>40</v>
      </c>
      <c r="I97">
        <v>86.272000000000006</v>
      </c>
      <c r="J97">
        <v>4</v>
      </c>
      <c r="K97">
        <v>0.2</v>
      </c>
      <c r="L97">
        <v>31.273599999999998</v>
      </c>
    </row>
    <row r="98" spans="1:12" x14ac:dyDescent="0.3">
      <c r="A98" t="s">
        <v>27</v>
      </c>
      <c r="B98" t="s">
        <v>21</v>
      </c>
      <c r="C98" t="s">
        <v>14</v>
      </c>
      <c r="D98" t="s">
        <v>205</v>
      </c>
      <c r="E98" t="s">
        <v>80</v>
      </c>
      <c r="F98" t="s">
        <v>24</v>
      </c>
      <c r="G98" t="s">
        <v>25</v>
      </c>
      <c r="H98" t="s">
        <v>36</v>
      </c>
      <c r="I98">
        <v>72.587999999999994</v>
      </c>
      <c r="J98">
        <v>2</v>
      </c>
      <c r="K98">
        <v>0.7</v>
      </c>
      <c r="L98">
        <v>-48.392000000000003</v>
      </c>
    </row>
    <row r="99" spans="1:12" x14ac:dyDescent="0.3">
      <c r="A99" t="s">
        <v>27</v>
      </c>
      <c r="B99" t="s">
        <v>21</v>
      </c>
      <c r="C99" t="s">
        <v>14</v>
      </c>
      <c r="D99" t="s">
        <v>205</v>
      </c>
      <c r="E99" t="s">
        <v>80</v>
      </c>
      <c r="F99" t="s">
        <v>24</v>
      </c>
      <c r="G99" t="s">
        <v>25</v>
      </c>
      <c r="H99" t="s">
        <v>37</v>
      </c>
      <c r="I99">
        <v>60.671999999999997</v>
      </c>
      <c r="J99">
        <v>2</v>
      </c>
      <c r="K99">
        <v>0.2</v>
      </c>
      <c r="L99">
        <v>14.409599999999999</v>
      </c>
    </row>
    <row r="100" spans="1:12" x14ac:dyDescent="0.3">
      <c r="A100" t="s">
        <v>27</v>
      </c>
      <c r="B100" t="s">
        <v>21</v>
      </c>
      <c r="C100" t="s">
        <v>14</v>
      </c>
      <c r="D100" t="s">
        <v>205</v>
      </c>
      <c r="E100" t="s">
        <v>80</v>
      </c>
      <c r="F100" t="s">
        <v>24</v>
      </c>
      <c r="G100" t="s">
        <v>25</v>
      </c>
      <c r="H100" t="s">
        <v>36</v>
      </c>
      <c r="I100">
        <v>77.031000000000006</v>
      </c>
      <c r="J100">
        <v>9</v>
      </c>
      <c r="K100">
        <v>0.7</v>
      </c>
      <c r="L100">
        <v>-59.057099999999998</v>
      </c>
    </row>
    <row r="101" spans="1:12" x14ac:dyDescent="0.3">
      <c r="A101" t="s">
        <v>27</v>
      </c>
      <c r="B101" t="s">
        <v>21</v>
      </c>
      <c r="C101" t="s">
        <v>14</v>
      </c>
      <c r="D101" t="s">
        <v>205</v>
      </c>
      <c r="E101" t="s">
        <v>80</v>
      </c>
      <c r="F101" t="s">
        <v>24</v>
      </c>
      <c r="G101" t="s">
        <v>25</v>
      </c>
      <c r="H101" t="s">
        <v>31</v>
      </c>
      <c r="I101">
        <v>119.904</v>
      </c>
      <c r="J101">
        <v>6</v>
      </c>
      <c r="K101">
        <v>0.2</v>
      </c>
      <c r="L101">
        <v>-1.4987999999999999</v>
      </c>
    </row>
    <row r="102" spans="1:12" x14ac:dyDescent="0.3">
      <c r="A102" t="s">
        <v>27</v>
      </c>
      <c r="B102" t="s">
        <v>21</v>
      </c>
      <c r="C102" t="s">
        <v>14</v>
      </c>
      <c r="D102" t="s">
        <v>205</v>
      </c>
      <c r="E102" t="s">
        <v>80</v>
      </c>
      <c r="F102" t="s">
        <v>24</v>
      </c>
      <c r="G102" t="s">
        <v>34</v>
      </c>
      <c r="H102" t="s">
        <v>35</v>
      </c>
      <c r="I102">
        <v>263.95999999999998</v>
      </c>
      <c r="J102">
        <v>5</v>
      </c>
      <c r="K102">
        <v>0.2</v>
      </c>
      <c r="L102">
        <v>23.096499999999999</v>
      </c>
    </row>
    <row r="103" spans="1:12" x14ac:dyDescent="0.3">
      <c r="A103" t="s">
        <v>27</v>
      </c>
      <c r="B103" t="s">
        <v>21</v>
      </c>
      <c r="C103" t="s">
        <v>14</v>
      </c>
      <c r="D103" t="s">
        <v>205</v>
      </c>
      <c r="E103" t="s">
        <v>80</v>
      </c>
      <c r="F103" t="s">
        <v>24</v>
      </c>
      <c r="G103" t="s">
        <v>25</v>
      </c>
      <c r="H103" t="s">
        <v>31</v>
      </c>
      <c r="I103">
        <v>363.64800000000002</v>
      </c>
      <c r="J103">
        <v>4</v>
      </c>
      <c r="K103">
        <v>0.2</v>
      </c>
      <c r="L103">
        <v>-86.366399999999999</v>
      </c>
    </row>
    <row r="104" spans="1:12" x14ac:dyDescent="0.3">
      <c r="A104" t="s">
        <v>61</v>
      </c>
      <c r="B104" t="s">
        <v>13</v>
      </c>
      <c r="C104" t="s">
        <v>14</v>
      </c>
      <c r="D104" t="s">
        <v>107</v>
      </c>
      <c r="E104" t="s">
        <v>80</v>
      </c>
      <c r="F104" t="s">
        <v>24</v>
      </c>
      <c r="G104" t="s">
        <v>25</v>
      </c>
      <c r="H104" t="s">
        <v>36</v>
      </c>
      <c r="I104">
        <v>2.0249999999999999</v>
      </c>
      <c r="J104">
        <v>1</v>
      </c>
      <c r="K104">
        <v>0.7</v>
      </c>
      <c r="L104">
        <v>-1.35</v>
      </c>
    </row>
    <row r="105" spans="1:12" x14ac:dyDescent="0.3">
      <c r="A105" t="s">
        <v>27</v>
      </c>
      <c r="B105" t="s">
        <v>13</v>
      </c>
      <c r="C105" t="s">
        <v>14</v>
      </c>
      <c r="D105" t="s">
        <v>304</v>
      </c>
      <c r="E105" t="s">
        <v>80</v>
      </c>
      <c r="F105" t="s">
        <v>24</v>
      </c>
      <c r="G105" t="s">
        <v>18</v>
      </c>
      <c r="H105" t="s">
        <v>32</v>
      </c>
      <c r="I105">
        <v>121.376</v>
      </c>
      <c r="J105">
        <v>4</v>
      </c>
      <c r="K105">
        <v>0.2</v>
      </c>
      <c r="L105">
        <v>-3.0344000000000002</v>
      </c>
    </row>
    <row r="106" spans="1:12" x14ac:dyDescent="0.3">
      <c r="A106" t="s">
        <v>27</v>
      </c>
      <c r="B106" t="s">
        <v>13</v>
      </c>
      <c r="C106" t="s">
        <v>14</v>
      </c>
      <c r="D106" t="s">
        <v>304</v>
      </c>
      <c r="E106" t="s">
        <v>80</v>
      </c>
      <c r="F106" t="s">
        <v>24</v>
      </c>
      <c r="G106" t="s">
        <v>34</v>
      </c>
      <c r="H106" t="s">
        <v>58</v>
      </c>
      <c r="I106">
        <v>95.975999999999999</v>
      </c>
      <c r="J106">
        <v>3</v>
      </c>
      <c r="K106">
        <v>0.2</v>
      </c>
      <c r="L106">
        <v>-10.7973</v>
      </c>
    </row>
    <row r="107" spans="1:12" x14ac:dyDescent="0.3">
      <c r="A107" t="s">
        <v>27</v>
      </c>
      <c r="B107" t="s">
        <v>13</v>
      </c>
      <c r="C107" t="s">
        <v>14</v>
      </c>
      <c r="D107" t="s">
        <v>170</v>
      </c>
      <c r="E107" t="s">
        <v>80</v>
      </c>
      <c r="F107" t="s">
        <v>24</v>
      </c>
      <c r="G107" t="s">
        <v>18</v>
      </c>
      <c r="H107" t="s">
        <v>32</v>
      </c>
      <c r="I107">
        <v>206.11199999999999</v>
      </c>
      <c r="J107">
        <v>6</v>
      </c>
      <c r="K107">
        <v>0.2</v>
      </c>
      <c r="L107">
        <v>48.951599999999999</v>
      </c>
    </row>
    <row r="108" spans="1:12" x14ac:dyDescent="0.3">
      <c r="A108" t="s">
        <v>27</v>
      </c>
      <c r="B108" t="s">
        <v>13</v>
      </c>
      <c r="C108" t="s">
        <v>14</v>
      </c>
      <c r="D108" t="s">
        <v>170</v>
      </c>
      <c r="E108" t="s">
        <v>80</v>
      </c>
      <c r="F108" t="s">
        <v>24</v>
      </c>
      <c r="G108" t="s">
        <v>25</v>
      </c>
      <c r="H108" t="s">
        <v>40</v>
      </c>
      <c r="I108">
        <v>19.920000000000002</v>
      </c>
      <c r="J108">
        <v>5</v>
      </c>
      <c r="K108">
        <v>0.2</v>
      </c>
      <c r="L108">
        <v>6.7229999999999999</v>
      </c>
    </row>
    <row r="109" spans="1:12" x14ac:dyDescent="0.3">
      <c r="A109" t="s">
        <v>27</v>
      </c>
      <c r="B109" t="s">
        <v>13</v>
      </c>
      <c r="C109" t="s">
        <v>14</v>
      </c>
      <c r="D109" t="s">
        <v>170</v>
      </c>
      <c r="E109" t="s">
        <v>80</v>
      </c>
      <c r="F109" t="s">
        <v>24</v>
      </c>
      <c r="G109" t="s">
        <v>25</v>
      </c>
      <c r="H109" t="s">
        <v>40</v>
      </c>
      <c r="I109">
        <v>198.27199999999999</v>
      </c>
      <c r="J109">
        <v>8</v>
      </c>
      <c r="K109">
        <v>0.2</v>
      </c>
      <c r="L109">
        <v>61.96</v>
      </c>
    </row>
    <row r="110" spans="1:12" x14ac:dyDescent="0.3">
      <c r="A110" t="s">
        <v>27</v>
      </c>
      <c r="B110" t="s">
        <v>13</v>
      </c>
      <c r="C110" t="s">
        <v>14</v>
      </c>
      <c r="D110" t="s">
        <v>170</v>
      </c>
      <c r="E110" t="s">
        <v>80</v>
      </c>
      <c r="F110" t="s">
        <v>24</v>
      </c>
      <c r="G110" t="s">
        <v>25</v>
      </c>
      <c r="H110" t="s">
        <v>31</v>
      </c>
      <c r="I110">
        <v>247.10400000000001</v>
      </c>
      <c r="J110">
        <v>6</v>
      </c>
      <c r="K110">
        <v>0.2</v>
      </c>
      <c r="L110">
        <v>-58.687199999999997</v>
      </c>
    </row>
    <row r="111" spans="1:12" x14ac:dyDescent="0.3">
      <c r="A111" t="s">
        <v>27</v>
      </c>
      <c r="B111" t="s">
        <v>13</v>
      </c>
      <c r="C111" t="s">
        <v>14</v>
      </c>
      <c r="D111" t="s">
        <v>170</v>
      </c>
      <c r="E111" t="s">
        <v>80</v>
      </c>
      <c r="F111" t="s">
        <v>24</v>
      </c>
      <c r="G111" t="s">
        <v>25</v>
      </c>
      <c r="H111" t="s">
        <v>33</v>
      </c>
      <c r="I111">
        <v>86.304000000000002</v>
      </c>
      <c r="J111">
        <v>6</v>
      </c>
      <c r="K111">
        <v>0.2</v>
      </c>
      <c r="L111">
        <v>9.7091999999999992</v>
      </c>
    </row>
    <row r="112" spans="1:12" x14ac:dyDescent="0.3">
      <c r="A112" t="s">
        <v>27</v>
      </c>
      <c r="B112" t="s">
        <v>13</v>
      </c>
      <c r="C112" t="s">
        <v>14</v>
      </c>
      <c r="D112" t="s">
        <v>312</v>
      </c>
      <c r="E112" t="s">
        <v>80</v>
      </c>
      <c r="F112" t="s">
        <v>24</v>
      </c>
      <c r="G112" t="s">
        <v>25</v>
      </c>
      <c r="H112" t="s">
        <v>31</v>
      </c>
      <c r="I112">
        <v>10.744</v>
      </c>
      <c r="J112">
        <v>1</v>
      </c>
      <c r="K112">
        <v>0.2</v>
      </c>
      <c r="L112">
        <v>0.80579999999999996</v>
      </c>
    </row>
    <row r="113" spans="1:12" x14ac:dyDescent="0.3">
      <c r="A113" t="s">
        <v>27</v>
      </c>
      <c r="B113" t="s">
        <v>13</v>
      </c>
      <c r="C113" t="s">
        <v>14</v>
      </c>
      <c r="D113" t="s">
        <v>312</v>
      </c>
      <c r="E113" t="s">
        <v>80</v>
      </c>
      <c r="F113" t="s">
        <v>24</v>
      </c>
      <c r="G113" t="s">
        <v>25</v>
      </c>
      <c r="H113" t="s">
        <v>76</v>
      </c>
      <c r="I113">
        <v>8.3759999999999994</v>
      </c>
      <c r="J113">
        <v>3</v>
      </c>
      <c r="K113">
        <v>0.2</v>
      </c>
      <c r="L113">
        <v>2.7222</v>
      </c>
    </row>
    <row r="114" spans="1:12" x14ac:dyDescent="0.3">
      <c r="A114" t="s">
        <v>167</v>
      </c>
      <c r="B114" t="s">
        <v>13</v>
      </c>
      <c r="C114" t="s">
        <v>14</v>
      </c>
      <c r="D114" t="s">
        <v>304</v>
      </c>
      <c r="E114" t="s">
        <v>80</v>
      </c>
      <c r="F114" t="s">
        <v>24</v>
      </c>
      <c r="G114" t="s">
        <v>25</v>
      </c>
      <c r="H114" t="s">
        <v>36</v>
      </c>
      <c r="I114">
        <v>9.702</v>
      </c>
      <c r="J114">
        <v>3</v>
      </c>
      <c r="K114">
        <v>0.7</v>
      </c>
      <c r="L114">
        <v>-7.1147999999999998</v>
      </c>
    </row>
    <row r="115" spans="1:12" x14ac:dyDescent="0.3">
      <c r="A115" t="s">
        <v>12</v>
      </c>
      <c r="B115" t="s">
        <v>13</v>
      </c>
      <c r="C115" t="s">
        <v>14</v>
      </c>
      <c r="D115" t="s">
        <v>115</v>
      </c>
      <c r="E115" t="s">
        <v>80</v>
      </c>
      <c r="F115" t="s">
        <v>24</v>
      </c>
      <c r="G115" t="s">
        <v>34</v>
      </c>
      <c r="H115" t="s">
        <v>35</v>
      </c>
      <c r="I115">
        <v>271.99200000000002</v>
      </c>
      <c r="J115">
        <v>1</v>
      </c>
      <c r="K115">
        <v>0.2</v>
      </c>
      <c r="L115">
        <v>23.799299999999999</v>
      </c>
    </row>
    <row r="116" spans="1:12" x14ac:dyDescent="0.3">
      <c r="A116" t="s">
        <v>167</v>
      </c>
      <c r="B116" t="s">
        <v>13</v>
      </c>
      <c r="C116" t="s">
        <v>14</v>
      </c>
      <c r="D116" t="s">
        <v>304</v>
      </c>
      <c r="E116" t="s">
        <v>80</v>
      </c>
      <c r="F116" t="s">
        <v>24</v>
      </c>
      <c r="G116" t="s">
        <v>18</v>
      </c>
      <c r="H116" t="s">
        <v>20</v>
      </c>
      <c r="I116">
        <v>933.53599999999994</v>
      </c>
      <c r="J116">
        <v>4</v>
      </c>
      <c r="K116">
        <v>0.2</v>
      </c>
      <c r="L116">
        <v>105.0228</v>
      </c>
    </row>
    <row r="117" spans="1:12" x14ac:dyDescent="0.3">
      <c r="A117" t="s">
        <v>167</v>
      </c>
      <c r="B117" t="s">
        <v>13</v>
      </c>
      <c r="C117" t="s">
        <v>14</v>
      </c>
      <c r="D117" t="s">
        <v>304</v>
      </c>
      <c r="E117" t="s">
        <v>80</v>
      </c>
      <c r="F117" t="s">
        <v>24</v>
      </c>
      <c r="G117" t="s">
        <v>25</v>
      </c>
      <c r="H117" t="s">
        <v>31</v>
      </c>
      <c r="I117">
        <v>42.975999999999999</v>
      </c>
      <c r="J117">
        <v>4</v>
      </c>
      <c r="K117">
        <v>0.2</v>
      </c>
      <c r="L117">
        <v>4.2976000000000001</v>
      </c>
    </row>
    <row r="118" spans="1:12" x14ac:dyDescent="0.3">
      <c r="A118" t="s">
        <v>27</v>
      </c>
      <c r="B118" t="s">
        <v>43</v>
      </c>
      <c r="C118" t="s">
        <v>14</v>
      </c>
      <c r="D118" t="s">
        <v>174</v>
      </c>
      <c r="E118" t="s">
        <v>80</v>
      </c>
      <c r="F118" t="s">
        <v>24</v>
      </c>
      <c r="G118" t="s">
        <v>25</v>
      </c>
      <c r="H118" t="s">
        <v>40</v>
      </c>
      <c r="I118">
        <v>11.952</v>
      </c>
      <c r="J118">
        <v>3</v>
      </c>
      <c r="K118">
        <v>0.2</v>
      </c>
      <c r="L118">
        <v>4.3326000000000002</v>
      </c>
    </row>
    <row r="119" spans="1:12" x14ac:dyDescent="0.3">
      <c r="A119" t="s">
        <v>27</v>
      </c>
      <c r="B119" t="s">
        <v>43</v>
      </c>
      <c r="C119" t="s">
        <v>14</v>
      </c>
      <c r="D119" t="s">
        <v>174</v>
      </c>
      <c r="E119" t="s">
        <v>80</v>
      </c>
      <c r="F119" t="s">
        <v>24</v>
      </c>
      <c r="G119" t="s">
        <v>25</v>
      </c>
      <c r="H119" t="s">
        <v>36</v>
      </c>
      <c r="I119">
        <v>4.5359999999999996</v>
      </c>
      <c r="J119">
        <v>7</v>
      </c>
      <c r="K119">
        <v>0.7</v>
      </c>
      <c r="L119">
        <v>-3.3264</v>
      </c>
    </row>
    <row r="120" spans="1:12" x14ac:dyDescent="0.3">
      <c r="A120" t="s">
        <v>27</v>
      </c>
      <c r="B120" t="s">
        <v>43</v>
      </c>
      <c r="C120" t="s">
        <v>14</v>
      </c>
      <c r="D120" t="s">
        <v>174</v>
      </c>
      <c r="E120" t="s">
        <v>80</v>
      </c>
      <c r="F120" t="s">
        <v>24</v>
      </c>
      <c r="G120" t="s">
        <v>25</v>
      </c>
      <c r="H120" t="s">
        <v>36</v>
      </c>
      <c r="I120">
        <v>9.1560000000000006</v>
      </c>
      <c r="J120">
        <v>2</v>
      </c>
      <c r="K120">
        <v>0.7</v>
      </c>
      <c r="L120">
        <v>-6.1040000000000001</v>
      </c>
    </row>
    <row r="121" spans="1:12" x14ac:dyDescent="0.3">
      <c r="A121" t="s">
        <v>27</v>
      </c>
      <c r="B121" t="s">
        <v>43</v>
      </c>
      <c r="C121" t="s">
        <v>14</v>
      </c>
      <c r="D121" t="s">
        <v>174</v>
      </c>
      <c r="E121" t="s">
        <v>80</v>
      </c>
      <c r="F121" t="s">
        <v>24</v>
      </c>
      <c r="G121" t="s">
        <v>18</v>
      </c>
      <c r="H121" t="s">
        <v>32</v>
      </c>
      <c r="I121">
        <v>75.36</v>
      </c>
      <c r="J121">
        <v>5</v>
      </c>
      <c r="K121">
        <v>0.2</v>
      </c>
      <c r="L121">
        <v>20.724</v>
      </c>
    </row>
    <row r="122" spans="1:12" x14ac:dyDescent="0.3">
      <c r="A122" t="s">
        <v>27</v>
      </c>
      <c r="B122" t="s">
        <v>13</v>
      </c>
      <c r="C122" t="s">
        <v>14</v>
      </c>
      <c r="D122" t="s">
        <v>107</v>
      </c>
      <c r="E122" t="s">
        <v>80</v>
      </c>
      <c r="F122" t="s">
        <v>24</v>
      </c>
      <c r="G122" t="s">
        <v>25</v>
      </c>
      <c r="H122" t="s">
        <v>40</v>
      </c>
      <c r="I122">
        <v>106.232</v>
      </c>
      <c r="J122">
        <v>7</v>
      </c>
      <c r="K122">
        <v>0.2</v>
      </c>
      <c r="L122">
        <v>37.181199999999997</v>
      </c>
    </row>
    <row r="123" spans="1:12" x14ac:dyDescent="0.3">
      <c r="A123" t="s">
        <v>27</v>
      </c>
      <c r="B123" t="s">
        <v>13</v>
      </c>
      <c r="C123" t="s">
        <v>14</v>
      </c>
      <c r="D123" t="s">
        <v>107</v>
      </c>
      <c r="E123" t="s">
        <v>80</v>
      </c>
      <c r="F123" t="s">
        <v>24</v>
      </c>
      <c r="G123" t="s">
        <v>34</v>
      </c>
      <c r="H123" t="s">
        <v>35</v>
      </c>
      <c r="I123">
        <v>111.98399999999999</v>
      </c>
      <c r="J123">
        <v>2</v>
      </c>
      <c r="K123">
        <v>0.2</v>
      </c>
      <c r="L123">
        <v>11.198399999999999</v>
      </c>
    </row>
    <row r="124" spans="1:12" x14ac:dyDescent="0.3">
      <c r="A124" t="s">
        <v>27</v>
      </c>
      <c r="B124" t="s">
        <v>13</v>
      </c>
      <c r="C124" t="s">
        <v>14</v>
      </c>
      <c r="D124" t="s">
        <v>107</v>
      </c>
      <c r="E124" t="s">
        <v>80</v>
      </c>
      <c r="F124" t="s">
        <v>24</v>
      </c>
      <c r="G124" t="s">
        <v>18</v>
      </c>
      <c r="H124" t="s">
        <v>32</v>
      </c>
      <c r="I124">
        <v>7.7119999999999997</v>
      </c>
      <c r="J124">
        <v>2</v>
      </c>
      <c r="K124">
        <v>0.2</v>
      </c>
      <c r="L124">
        <v>1.7352000000000001</v>
      </c>
    </row>
    <row r="125" spans="1:12" x14ac:dyDescent="0.3">
      <c r="A125" t="s">
        <v>167</v>
      </c>
      <c r="B125" t="s">
        <v>43</v>
      </c>
      <c r="C125" t="s">
        <v>14</v>
      </c>
      <c r="D125" t="s">
        <v>170</v>
      </c>
      <c r="E125" t="s">
        <v>80</v>
      </c>
      <c r="F125" t="s">
        <v>24</v>
      </c>
      <c r="G125" t="s">
        <v>18</v>
      </c>
      <c r="H125" t="s">
        <v>20</v>
      </c>
      <c r="I125">
        <v>259.13600000000002</v>
      </c>
      <c r="J125">
        <v>4</v>
      </c>
      <c r="K125">
        <v>0.2</v>
      </c>
      <c r="L125">
        <v>-25.913599999999999</v>
      </c>
    </row>
    <row r="126" spans="1:12" x14ac:dyDescent="0.3">
      <c r="A126" t="s">
        <v>61</v>
      </c>
      <c r="B126" t="s">
        <v>43</v>
      </c>
      <c r="C126" t="s">
        <v>14</v>
      </c>
      <c r="D126" t="s">
        <v>174</v>
      </c>
      <c r="E126" t="s">
        <v>80</v>
      </c>
      <c r="F126" t="s">
        <v>24</v>
      </c>
      <c r="G126" t="s">
        <v>18</v>
      </c>
      <c r="H126" t="s">
        <v>20</v>
      </c>
      <c r="I126">
        <v>280.79199999999997</v>
      </c>
      <c r="J126">
        <v>1</v>
      </c>
      <c r="K126">
        <v>0.2</v>
      </c>
      <c r="L126">
        <v>35.098999999999997</v>
      </c>
    </row>
    <row r="127" spans="1:12" x14ac:dyDescent="0.3">
      <c r="A127" t="s">
        <v>61</v>
      </c>
      <c r="B127" t="s">
        <v>43</v>
      </c>
      <c r="C127" t="s">
        <v>14</v>
      </c>
      <c r="D127" t="s">
        <v>174</v>
      </c>
      <c r="E127" t="s">
        <v>80</v>
      </c>
      <c r="F127" t="s">
        <v>24</v>
      </c>
      <c r="G127" t="s">
        <v>25</v>
      </c>
      <c r="H127" t="s">
        <v>31</v>
      </c>
      <c r="I127">
        <v>68.447999999999993</v>
      </c>
      <c r="J127">
        <v>4</v>
      </c>
      <c r="K127">
        <v>0.2</v>
      </c>
      <c r="L127">
        <v>7.7004000000000001</v>
      </c>
    </row>
    <row r="128" spans="1:12" x14ac:dyDescent="0.3">
      <c r="A128" t="s">
        <v>61</v>
      </c>
      <c r="B128" t="s">
        <v>43</v>
      </c>
      <c r="C128" t="s">
        <v>14</v>
      </c>
      <c r="D128" t="s">
        <v>174</v>
      </c>
      <c r="E128" t="s">
        <v>80</v>
      </c>
      <c r="F128" t="s">
        <v>24</v>
      </c>
      <c r="G128" t="s">
        <v>25</v>
      </c>
      <c r="H128" t="s">
        <v>33</v>
      </c>
      <c r="I128">
        <v>88.04</v>
      </c>
      <c r="J128">
        <v>5</v>
      </c>
      <c r="K128">
        <v>0.2</v>
      </c>
      <c r="L128">
        <v>6.6029999999999998</v>
      </c>
    </row>
    <row r="129" spans="1:12" x14ac:dyDescent="0.3">
      <c r="A129" t="s">
        <v>61</v>
      </c>
      <c r="B129" t="s">
        <v>43</v>
      </c>
      <c r="C129" t="s">
        <v>14</v>
      </c>
      <c r="D129" t="s">
        <v>174</v>
      </c>
      <c r="E129" t="s">
        <v>80</v>
      </c>
      <c r="F129" t="s">
        <v>24</v>
      </c>
      <c r="G129" t="s">
        <v>25</v>
      </c>
      <c r="H129" t="s">
        <v>33</v>
      </c>
      <c r="I129">
        <v>15.872</v>
      </c>
      <c r="J129">
        <v>1</v>
      </c>
      <c r="K129">
        <v>0.2</v>
      </c>
      <c r="L129">
        <v>1.984</v>
      </c>
    </row>
    <row r="130" spans="1:12" x14ac:dyDescent="0.3">
      <c r="A130" t="s">
        <v>61</v>
      </c>
      <c r="B130" t="s">
        <v>43</v>
      </c>
      <c r="C130" t="s">
        <v>14</v>
      </c>
      <c r="D130" t="s">
        <v>174</v>
      </c>
      <c r="E130" t="s">
        <v>80</v>
      </c>
      <c r="F130" t="s">
        <v>24</v>
      </c>
      <c r="G130" t="s">
        <v>25</v>
      </c>
      <c r="H130" t="s">
        <v>31</v>
      </c>
      <c r="I130">
        <v>215.59200000000001</v>
      </c>
      <c r="J130">
        <v>3</v>
      </c>
      <c r="K130">
        <v>0.2</v>
      </c>
      <c r="L130">
        <v>-48.508200000000002</v>
      </c>
    </row>
    <row r="131" spans="1:12" x14ac:dyDescent="0.3">
      <c r="A131" t="s">
        <v>27</v>
      </c>
      <c r="B131" t="s">
        <v>21</v>
      </c>
      <c r="C131" t="s">
        <v>14</v>
      </c>
      <c r="D131" t="s">
        <v>115</v>
      </c>
      <c r="E131" t="s">
        <v>80</v>
      </c>
      <c r="F131" t="s">
        <v>24</v>
      </c>
      <c r="G131" t="s">
        <v>18</v>
      </c>
      <c r="H131" t="s">
        <v>32</v>
      </c>
      <c r="I131">
        <v>111.88800000000001</v>
      </c>
      <c r="J131">
        <v>7</v>
      </c>
      <c r="K131">
        <v>0.2</v>
      </c>
      <c r="L131">
        <v>22.377600000000001</v>
      </c>
    </row>
    <row r="132" spans="1:12" x14ac:dyDescent="0.3">
      <c r="A132" t="s">
        <v>27</v>
      </c>
      <c r="B132" t="s">
        <v>13</v>
      </c>
      <c r="C132" t="s">
        <v>14</v>
      </c>
      <c r="D132" t="s">
        <v>107</v>
      </c>
      <c r="E132" t="s">
        <v>80</v>
      </c>
      <c r="F132" t="s">
        <v>24</v>
      </c>
      <c r="G132" t="s">
        <v>25</v>
      </c>
      <c r="H132" t="s">
        <v>33</v>
      </c>
      <c r="I132">
        <v>2.3039999999999998</v>
      </c>
      <c r="J132">
        <v>1</v>
      </c>
      <c r="K132">
        <v>0.2</v>
      </c>
      <c r="L132">
        <v>0.25919999999999999</v>
      </c>
    </row>
    <row r="133" spans="1:12" x14ac:dyDescent="0.3">
      <c r="A133" t="s">
        <v>27</v>
      </c>
      <c r="B133" t="s">
        <v>13</v>
      </c>
      <c r="C133" t="s">
        <v>14</v>
      </c>
      <c r="D133" t="s">
        <v>107</v>
      </c>
      <c r="E133" t="s">
        <v>80</v>
      </c>
      <c r="F133" t="s">
        <v>24</v>
      </c>
      <c r="G133" t="s">
        <v>34</v>
      </c>
      <c r="H133" t="s">
        <v>35</v>
      </c>
      <c r="I133">
        <v>1879.96</v>
      </c>
      <c r="J133">
        <v>5</v>
      </c>
      <c r="K133">
        <v>0.2</v>
      </c>
      <c r="L133">
        <v>211.49549999999999</v>
      </c>
    </row>
    <row r="134" spans="1:12" x14ac:dyDescent="0.3">
      <c r="A134" t="s">
        <v>27</v>
      </c>
      <c r="B134" t="s">
        <v>13</v>
      </c>
      <c r="C134" t="s">
        <v>14</v>
      </c>
      <c r="D134" t="s">
        <v>107</v>
      </c>
      <c r="E134" t="s">
        <v>80</v>
      </c>
      <c r="F134" t="s">
        <v>24</v>
      </c>
      <c r="G134" t="s">
        <v>25</v>
      </c>
      <c r="H134" t="s">
        <v>40</v>
      </c>
      <c r="I134">
        <v>313.024</v>
      </c>
      <c r="J134">
        <v>8</v>
      </c>
      <c r="K134">
        <v>0.2</v>
      </c>
      <c r="L134">
        <v>105.6456</v>
      </c>
    </row>
    <row r="135" spans="1:12" x14ac:dyDescent="0.3">
      <c r="A135" t="s">
        <v>27</v>
      </c>
      <c r="B135" t="s">
        <v>13</v>
      </c>
      <c r="C135" t="s">
        <v>14</v>
      </c>
      <c r="D135" t="s">
        <v>107</v>
      </c>
      <c r="E135" t="s">
        <v>80</v>
      </c>
      <c r="F135" t="s">
        <v>24</v>
      </c>
      <c r="G135" t="s">
        <v>25</v>
      </c>
      <c r="H135" t="s">
        <v>26</v>
      </c>
      <c r="I135">
        <v>5.04</v>
      </c>
      <c r="J135">
        <v>2</v>
      </c>
      <c r="K135">
        <v>0.2</v>
      </c>
      <c r="L135">
        <v>1.764</v>
      </c>
    </row>
    <row r="136" spans="1:12" x14ac:dyDescent="0.3">
      <c r="A136" t="s">
        <v>27</v>
      </c>
      <c r="B136" t="s">
        <v>21</v>
      </c>
      <c r="C136" t="s">
        <v>14</v>
      </c>
      <c r="D136" t="s">
        <v>79</v>
      </c>
      <c r="E136" t="s">
        <v>80</v>
      </c>
      <c r="F136" t="s">
        <v>24</v>
      </c>
      <c r="G136" t="s">
        <v>18</v>
      </c>
      <c r="H136" t="s">
        <v>20</v>
      </c>
      <c r="I136">
        <v>883.84</v>
      </c>
      <c r="J136">
        <v>4</v>
      </c>
      <c r="K136">
        <v>0.2</v>
      </c>
      <c r="L136">
        <v>99.432000000000002</v>
      </c>
    </row>
    <row r="137" spans="1:12" x14ac:dyDescent="0.3">
      <c r="A137" t="s">
        <v>27</v>
      </c>
      <c r="B137" t="s">
        <v>21</v>
      </c>
      <c r="C137" t="s">
        <v>14</v>
      </c>
      <c r="D137" t="s">
        <v>170</v>
      </c>
      <c r="E137" t="s">
        <v>80</v>
      </c>
      <c r="F137" t="s">
        <v>24</v>
      </c>
      <c r="G137" t="s">
        <v>25</v>
      </c>
      <c r="H137" t="s">
        <v>40</v>
      </c>
      <c r="I137">
        <v>74.352000000000004</v>
      </c>
      <c r="J137">
        <v>3</v>
      </c>
      <c r="K137">
        <v>0.2</v>
      </c>
      <c r="L137">
        <v>23.234999999999999</v>
      </c>
    </row>
    <row r="138" spans="1:12" x14ac:dyDescent="0.3">
      <c r="A138" t="s">
        <v>27</v>
      </c>
      <c r="B138" t="s">
        <v>21</v>
      </c>
      <c r="C138" t="s">
        <v>14</v>
      </c>
      <c r="D138" t="s">
        <v>170</v>
      </c>
      <c r="E138" t="s">
        <v>80</v>
      </c>
      <c r="F138" t="s">
        <v>24</v>
      </c>
      <c r="G138" t="s">
        <v>18</v>
      </c>
      <c r="H138" t="s">
        <v>20</v>
      </c>
      <c r="I138">
        <v>314.35199999999998</v>
      </c>
      <c r="J138">
        <v>3</v>
      </c>
      <c r="K138">
        <v>0.2</v>
      </c>
      <c r="L138">
        <v>-35.364600000000003</v>
      </c>
    </row>
    <row r="139" spans="1:12" x14ac:dyDescent="0.3">
      <c r="A139" t="s">
        <v>27</v>
      </c>
      <c r="B139" t="s">
        <v>13</v>
      </c>
      <c r="C139" t="s">
        <v>14</v>
      </c>
      <c r="D139" t="s">
        <v>312</v>
      </c>
      <c r="E139" t="s">
        <v>80</v>
      </c>
      <c r="F139" t="s">
        <v>24</v>
      </c>
      <c r="G139" t="s">
        <v>18</v>
      </c>
      <c r="H139" t="s">
        <v>20</v>
      </c>
      <c r="I139">
        <v>307.92</v>
      </c>
      <c r="J139">
        <v>5</v>
      </c>
      <c r="K139">
        <v>0.2</v>
      </c>
      <c r="L139">
        <v>-34.640999999999998</v>
      </c>
    </row>
    <row r="140" spans="1:12" x14ac:dyDescent="0.3">
      <c r="A140" t="s">
        <v>167</v>
      </c>
      <c r="B140" t="s">
        <v>43</v>
      </c>
      <c r="C140" t="s">
        <v>14</v>
      </c>
      <c r="D140" t="s">
        <v>304</v>
      </c>
      <c r="E140" t="s">
        <v>80</v>
      </c>
      <c r="F140" t="s">
        <v>24</v>
      </c>
      <c r="G140" t="s">
        <v>34</v>
      </c>
      <c r="H140" t="s">
        <v>58</v>
      </c>
      <c r="I140">
        <v>41.6</v>
      </c>
      <c r="J140">
        <v>4</v>
      </c>
      <c r="K140">
        <v>0.2</v>
      </c>
      <c r="L140">
        <v>13</v>
      </c>
    </row>
    <row r="141" spans="1:12" x14ac:dyDescent="0.3">
      <c r="A141" t="s">
        <v>167</v>
      </c>
      <c r="B141" t="s">
        <v>43</v>
      </c>
      <c r="C141" t="s">
        <v>14</v>
      </c>
      <c r="D141" t="s">
        <v>304</v>
      </c>
      <c r="E141" t="s">
        <v>80</v>
      </c>
      <c r="F141" t="s">
        <v>24</v>
      </c>
      <c r="G141" t="s">
        <v>25</v>
      </c>
      <c r="H141" t="s">
        <v>40</v>
      </c>
      <c r="I141">
        <v>23.12</v>
      </c>
      <c r="J141">
        <v>5</v>
      </c>
      <c r="K141">
        <v>0.2</v>
      </c>
      <c r="L141">
        <v>8.3810000000000002</v>
      </c>
    </row>
    <row r="142" spans="1:12" x14ac:dyDescent="0.3">
      <c r="A142" t="s">
        <v>167</v>
      </c>
      <c r="B142" t="s">
        <v>43</v>
      </c>
      <c r="C142" t="s">
        <v>14</v>
      </c>
      <c r="D142" t="s">
        <v>304</v>
      </c>
      <c r="E142" t="s">
        <v>80</v>
      </c>
      <c r="F142" t="s">
        <v>24</v>
      </c>
      <c r="G142" t="s">
        <v>18</v>
      </c>
      <c r="H142" t="s">
        <v>20</v>
      </c>
      <c r="I142">
        <v>113.88800000000001</v>
      </c>
      <c r="J142">
        <v>2</v>
      </c>
      <c r="K142">
        <v>0.2</v>
      </c>
      <c r="L142">
        <v>9.9651999999999994</v>
      </c>
    </row>
    <row r="143" spans="1:12" x14ac:dyDescent="0.3">
      <c r="A143" t="s">
        <v>167</v>
      </c>
      <c r="B143" t="s">
        <v>43</v>
      </c>
      <c r="C143" t="s">
        <v>14</v>
      </c>
      <c r="D143" t="s">
        <v>304</v>
      </c>
      <c r="E143" t="s">
        <v>80</v>
      </c>
      <c r="F143" t="s">
        <v>24</v>
      </c>
      <c r="G143" t="s">
        <v>18</v>
      </c>
      <c r="H143" t="s">
        <v>32</v>
      </c>
      <c r="I143">
        <v>113.568</v>
      </c>
      <c r="J143">
        <v>2</v>
      </c>
      <c r="K143">
        <v>0.2</v>
      </c>
      <c r="L143">
        <v>-5.6783999999999999</v>
      </c>
    </row>
    <row r="144" spans="1:12" x14ac:dyDescent="0.3">
      <c r="A144" t="s">
        <v>167</v>
      </c>
      <c r="B144" t="s">
        <v>43</v>
      </c>
      <c r="C144" t="s">
        <v>14</v>
      </c>
      <c r="D144" t="s">
        <v>304</v>
      </c>
      <c r="E144" t="s">
        <v>80</v>
      </c>
      <c r="F144" t="s">
        <v>24</v>
      </c>
      <c r="G144" t="s">
        <v>34</v>
      </c>
      <c r="H144" t="s">
        <v>35</v>
      </c>
      <c r="I144">
        <v>7.92</v>
      </c>
      <c r="J144">
        <v>2</v>
      </c>
      <c r="K144">
        <v>0.2</v>
      </c>
      <c r="L144">
        <v>0.69299999999999995</v>
      </c>
    </row>
    <row r="145" spans="1:12" x14ac:dyDescent="0.3">
      <c r="A145" t="s">
        <v>167</v>
      </c>
      <c r="B145" t="s">
        <v>43</v>
      </c>
      <c r="C145" t="s">
        <v>14</v>
      </c>
      <c r="D145" t="s">
        <v>304</v>
      </c>
      <c r="E145" t="s">
        <v>80</v>
      </c>
      <c r="F145" t="s">
        <v>24</v>
      </c>
      <c r="G145" t="s">
        <v>34</v>
      </c>
      <c r="H145" t="s">
        <v>35</v>
      </c>
      <c r="I145">
        <v>671.98400000000004</v>
      </c>
      <c r="J145">
        <v>2</v>
      </c>
      <c r="K145">
        <v>0.2</v>
      </c>
      <c r="L145">
        <v>50.398800000000001</v>
      </c>
    </row>
    <row r="146" spans="1:12" x14ac:dyDescent="0.3">
      <c r="A146" t="s">
        <v>27</v>
      </c>
      <c r="B146" t="s">
        <v>13</v>
      </c>
      <c r="C146" t="s">
        <v>14</v>
      </c>
      <c r="D146" t="s">
        <v>107</v>
      </c>
      <c r="E146" t="s">
        <v>80</v>
      </c>
      <c r="F146" t="s">
        <v>24</v>
      </c>
      <c r="G146" t="s">
        <v>25</v>
      </c>
      <c r="H146" t="s">
        <v>31</v>
      </c>
      <c r="I146">
        <v>55.92</v>
      </c>
      <c r="J146">
        <v>5</v>
      </c>
      <c r="K146">
        <v>0.2</v>
      </c>
      <c r="L146">
        <v>6.2910000000000004</v>
      </c>
    </row>
    <row r="147" spans="1:12" x14ac:dyDescent="0.3">
      <c r="A147" t="s">
        <v>12</v>
      </c>
      <c r="B147" t="s">
        <v>43</v>
      </c>
      <c r="C147" t="s">
        <v>14</v>
      </c>
      <c r="D147" t="s">
        <v>304</v>
      </c>
      <c r="E147" t="s">
        <v>80</v>
      </c>
      <c r="F147" t="s">
        <v>24</v>
      </c>
      <c r="G147" t="s">
        <v>25</v>
      </c>
      <c r="H147" t="s">
        <v>40</v>
      </c>
      <c r="I147">
        <v>93.024000000000001</v>
      </c>
      <c r="J147">
        <v>3</v>
      </c>
      <c r="K147">
        <v>0.2</v>
      </c>
      <c r="L147">
        <v>33.721200000000003</v>
      </c>
    </row>
    <row r="148" spans="1:12" x14ac:dyDescent="0.3">
      <c r="A148" t="s">
        <v>167</v>
      </c>
      <c r="B148" t="s">
        <v>13</v>
      </c>
      <c r="C148" t="s">
        <v>14</v>
      </c>
      <c r="D148" t="s">
        <v>312</v>
      </c>
      <c r="E148" t="s">
        <v>80</v>
      </c>
      <c r="F148" t="s">
        <v>24</v>
      </c>
      <c r="G148" t="s">
        <v>25</v>
      </c>
      <c r="H148" t="s">
        <v>36</v>
      </c>
      <c r="I148">
        <v>3.3660000000000001</v>
      </c>
      <c r="J148">
        <v>3</v>
      </c>
      <c r="K148">
        <v>0.7</v>
      </c>
      <c r="L148">
        <v>-2.2440000000000002</v>
      </c>
    </row>
    <row r="149" spans="1:12" x14ac:dyDescent="0.3">
      <c r="A149" t="s">
        <v>61</v>
      </c>
      <c r="B149" t="s">
        <v>21</v>
      </c>
      <c r="C149" t="s">
        <v>14</v>
      </c>
      <c r="D149" t="s">
        <v>312</v>
      </c>
      <c r="E149" t="s">
        <v>80</v>
      </c>
      <c r="F149" t="s">
        <v>24</v>
      </c>
      <c r="G149" t="s">
        <v>25</v>
      </c>
      <c r="H149" t="s">
        <v>40</v>
      </c>
      <c r="I149">
        <v>9.4079999999999995</v>
      </c>
      <c r="J149">
        <v>2</v>
      </c>
      <c r="K149">
        <v>0.2</v>
      </c>
      <c r="L149">
        <v>3.4104000000000001</v>
      </c>
    </row>
    <row r="150" spans="1:12" x14ac:dyDescent="0.3">
      <c r="A150" t="s">
        <v>61</v>
      </c>
      <c r="B150" t="s">
        <v>21</v>
      </c>
      <c r="C150" t="s">
        <v>14</v>
      </c>
      <c r="D150" t="s">
        <v>312</v>
      </c>
      <c r="E150" t="s">
        <v>80</v>
      </c>
      <c r="F150" t="s">
        <v>24</v>
      </c>
      <c r="G150" t="s">
        <v>25</v>
      </c>
      <c r="H150" t="s">
        <v>76</v>
      </c>
      <c r="I150">
        <v>4.6719999999999997</v>
      </c>
      <c r="J150">
        <v>2</v>
      </c>
      <c r="K150">
        <v>0.2</v>
      </c>
      <c r="L150">
        <v>1.46</v>
      </c>
    </row>
    <row r="151" spans="1:12" x14ac:dyDescent="0.3">
      <c r="A151" t="s">
        <v>61</v>
      </c>
      <c r="B151" t="s">
        <v>21</v>
      </c>
      <c r="C151" t="s">
        <v>14</v>
      </c>
      <c r="D151" t="s">
        <v>312</v>
      </c>
      <c r="E151" t="s">
        <v>80</v>
      </c>
      <c r="F151" t="s">
        <v>24</v>
      </c>
      <c r="G151" t="s">
        <v>34</v>
      </c>
      <c r="H151" t="s">
        <v>35</v>
      </c>
      <c r="I151">
        <v>318.39999999999998</v>
      </c>
      <c r="J151">
        <v>2</v>
      </c>
      <c r="K151">
        <v>0.2</v>
      </c>
      <c r="L151">
        <v>107.46</v>
      </c>
    </row>
    <row r="152" spans="1:12" x14ac:dyDescent="0.3">
      <c r="A152" t="s">
        <v>61</v>
      </c>
      <c r="B152" t="s">
        <v>21</v>
      </c>
      <c r="C152" t="s">
        <v>14</v>
      </c>
      <c r="D152" t="s">
        <v>312</v>
      </c>
      <c r="E152" t="s">
        <v>80</v>
      </c>
      <c r="F152" t="s">
        <v>24</v>
      </c>
      <c r="G152" t="s">
        <v>25</v>
      </c>
      <c r="H152" t="s">
        <v>59</v>
      </c>
      <c r="I152">
        <v>12.768000000000001</v>
      </c>
      <c r="J152">
        <v>6</v>
      </c>
      <c r="K152">
        <v>0.2</v>
      </c>
      <c r="L152">
        <v>4.6284000000000001</v>
      </c>
    </row>
    <row r="153" spans="1:12" x14ac:dyDescent="0.3">
      <c r="A153" t="s">
        <v>61</v>
      </c>
      <c r="B153" t="s">
        <v>21</v>
      </c>
      <c r="C153" t="s">
        <v>14</v>
      </c>
      <c r="D153" t="s">
        <v>312</v>
      </c>
      <c r="E153" t="s">
        <v>80</v>
      </c>
      <c r="F153" t="s">
        <v>24</v>
      </c>
      <c r="G153" t="s">
        <v>25</v>
      </c>
      <c r="H153" t="s">
        <v>109</v>
      </c>
      <c r="I153">
        <v>15.36</v>
      </c>
      <c r="J153">
        <v>2</v>
      </c>
      <c r="K153">
        <v>0.2</v>
      </c>
      <c r="L153">
        <v>-3.2639999999999998</v>
      </c>
    </row>
    <row r="154" spans="1:12" x14ac:dyDescent="0.3">
      <c r="A154" t="s">
        <v>61</v>
      </c>
      <c r="B154" t="s">
        <v>21</v>
      </c>
      <c r="C154" t="s">
        <v>14</v>
      </c>
      <c r="D154" t="s">
        <v>312</v>
      </c>
      <c r="E154" t="s">
        <v>80</v>
      </c>
      <c r="F154" t="s">
        <v>24</v>
      </c>
      <c r="G154" t="s">
        <v>34</v>
      </c>
      <c r="H154" t="s">
        <v>35</v>
      </c>
      <c r="I154">
        <v>230.376</v>
      </c>
      <c r="J154">
        <v>3</v>
      </c>
      <c r="K154">
        <v>0.2</v>
      </c>
      <c r="L154">
        <v>20.157900000000001</v>
      </c>
    </row>
    <row r="155" spans="1:12" x14ac:dyDescent="0.3">
      <c r="A155" t="s">
        <v>61</v>
      </c>
      <c r="B155" t="s">
        <v>21</v>
      </c>
      <c r="C155" t="s">
        <v>14</v>
      </c>
      <c r="D155" t="s">
        <v>312</v>
      </c>
      <c r="E155" t="s">
        <v>80</v>
      </c>
      <c r="F155" t="s">
        <v>24</v>
      </c>
      <c r="G155" t="s">
        <v>34</v>
      </c>
      <c r="H155" t="s">
        <v>58</v>
      </c>
      <c r="I155">
        <v>7.16</v>
      </c>
      <c r="J155">
        <v>1</v>
      </c>
      <c r="K155">
        <v>0.2</v>
      </c>
      <c r="L155">
        <v>-8.9499999999999996E-2</v>
      </c>
    </row>
    <row r="156" spans="1:12" x14ac:dyDescent="0.3">
      <c r="A156" t="s">
        <v>27</v>
      </c>
      <c r="B156" t="s">
        <v>13</v>
      </c>
      <c r="C156" t="s">
        <v>14</v>
      </c>
      <c r="D156" t="s">
        <v>107</v>
      </c>
      <c r="E156" t="s">
        <v>80</v>
      </c>
      <c r="F156" t="s">
        <v>24</v>
      </c>
      <c r="G156" t="s">
        <v>25</v>
      </c>
      <c r="H156" t="s">
        <v>36</v>
      </c>
      <c r="I156">
        <v>19.193999999999999</v>
      </c>
      <c r="J156">
        <v>7</v>
      </c>
      <c r="K156">
        <v>0.7</v>
      </c>
      <c r="L156">
        <v>-12.795999999999999</v>
      </c>
    </row>
    <row r="157" spans="1:12" x14ac:dyDescent="0.3">
      <c r="A157" t="s">
        <v>27</v>
      </c>
      <c r="B157" t="s">
        <v>13</v>
      </c>
      <c r="C157" t="s">
        <v>14</v>
      </c>
      <c r="D157" t="s">
        <v>107</v>
      </c>
      <c r="E157" t="s">
        <v>80</v>
      </c>
      <c r="F157" t="s">
        <v>24</v>
      </c>
      <c r="G157" t="s">
        <v>25</v>
      </c>
      <c r="H157" t="s">
        <v>37</v>
      </c>
      <c r="I157">
        <v>121.792</v>
      </c>
      <c r="J157">
        <v>4</v>
      </c>
      <c r="K157">
        <v>0.2</v>
      </c>
      <c r="L157">
        <v>13.701599999999999</v>
      </c>
    </row>
    <row r="158" spans="1:12" x14ac:dyDescent="0.3">
      <c r="A158" t="s">
        <v>27</v>
      </c>
      <c r="B158" t="s">
        <v>21</v>
      </c>
      <c r="C158" t="s">
        <v>14</v>
      </c>
      <c r="D158" t="s">
        <v>304</v>
      </c>
      <c r="E158" t="s">
        <v>80</v>
      </c>
      <c r="F158" t="s">
        <v>24</v>
      </c>
      <c r="G158" t="s">
        <v>25</v>
      </c>
      <c r="H158" t="s">
        <v>109</v>
      </c>
      <c r="I158">
        <v>33.799999999999997</v>
      </c>
      <c r="J158">
        <v>5</v>
      </c>
      <c r="K158">
        <v>0.2</v>
      </c>
      <c r="L158">
        <v>4.2249999999999996</v>
      </c>
    </row>
    <row r="159" spans="1:12" x14ac:dyDescent="0.3">
      <c r="A159" t="s">
        <v>12</v>
      </c>
      <c r="B159" t="s">
        <v>13</v>
      </c>
      <c r="C159" t="s">
        <v>14</v>
      </c>
      <c r="D159" t="s">
        <v>205</v>
      </c>
      <c r="E159" t="s">
        <v>80</v>
      </c>
      <c r="F159" t="s">
        <v>24</v>
      </c>
      <c r="G159" t="s">
        <v>25</v>
      </c>
      <c r="H159" t="s">
        <v>40</v>
      </c>
      <c r="I159">
        <v>25.344000000000001</v>
      </c>
      <c r="J159">
        <v>6</v>
      </c>
      <c r="K159">
        <v>0.2</v>
      </c>
      <c r="L159">
        <v>7.92</v>
      </c>
    </row>
    <row r="160" spans="1:12" x14ac:dyDescent="0.3">
      <c r="A160" t="s">
        <v>12</v>
      </c>
      <c r="B160" t="s">
        <v>13</v>
      </c>
      <c r="C160" t="s">
        <v>14</v>
      </c>
      <c r="D160" t="s">
        <v>205</v>
      </c>
      <c r="E160" t="s">
        <v>80</v>
      </c>
      <c r="F160" t="s">
        <v>24</v>
      </c>
      <c r="G160" t="s">
        <v>25</v>
      </c>
      <c r="H160" t="s">
        <v>59</v>
      </c>
      <c r="I160">
        <v>43.92</v>
      </c>
      <c r="J160">
        <v>5</v>
      </c>
      <c r="K160">
        <v>0.2</v>
      </c>
      <c r="L160">
        <v>15.920999999999999</v>
      </c>
    </row>
    <row r="161" spans="1:12" x14ac:dyDescent="0.3">
      <c r="A161" t="s">
        <v>27</v>
      </c>
      <c r="B161" t="s">
        <v>21</v>
      </c>
      <c r="C161" t="s">
        <v>14</v>
      </c>
      <c r="D161" t="s">
        <v>312</v>
      </c>
      <c r="E161" t="s">
        <v>80</v>
      </c>
      <c r="F161" t="s">
        <v>24</v>
      </c>
      <c r="G161" t="s">
        <v>25</v>
      </c>
      <c r="H161" t="s">
        <v>31</v>
      </c>
      <c r="I161">
        <v>79.400000000000006</v>
      </c>
      <c r="J161">
        <v>5</v>
      </c>
      <c r="K161">
        <v>0.2</v>
      </c>
      <c r="L161">
        <v>5.9550000000000001</v>
      </c>
    </row>
    <row r="162" spans="1:12" x14ac:dyDescent="0.3">
      <c r="A162" t="s">
        <v>27</v>
      </c>
      <c r="B162" t="s">
        <v>21</v>
      </c>
      <c r="C162" t="s">
        <v>14</v>
      </c>
      <c r="D162" t="s">
        <v>107</v>
      </c>
      <c r="E162" t="s">
        <v>80</v>
      </c>
      <c r="F162" t="s">
        <v>24</v>
      </c>
      <c r="G162" t="s">
        <v>25</v>
      </c>
      <c r="H162" t="s">
        <v>36</v>
      </c>
      <c r="I162">
        <v>551.98500000000001</v>
      </c>
      <c r="J162">
        <v>5</v>
      </c>
      <c r="K162">
        <v>0.7</v>
      </c>
      <c r="L162">
        <v>-459.98750000000001</v>
      </c>
    </row>
    <row r="163" spans="1:12" x14ac:dyDescent="0.3">
      <c r="A163" t="s">
        <v>27</v>
      </c>
      <c r="B163" t="s">
        <v>21</v>
      </c>
      <c r="C163" t="s">
        <v>14</v>
      </c>
      <c r="D163" t="s">
        <v>304</v>
      </c>
      <c r="E163" t="s">
        <v>80</v>
      </c>
      <c r="F163" t="s">
        <v>24</v>
      </c>
      <c r="G163" t="s">
        <v>25</v>
      </c>
      <c r="H163" t="s">
        <v>76</v>
      </c>
      <c r="I163">
        <v>2.3679999999999999</v>
      </c>
      <c r="J163">
        <v>2</v>
      </c>
      <c r="K163">
        <v>0.2</v>
      </c>
      <c r="L163">
        <v>0.82879999999999998</v>
      </c>
    </row>
    <row r="164" spans="1:12" x14ac:dyDescent="0.3">
      <c r="A164" t="s">
        <v>27</v>
      </c>
      <c r="B164" t="s">
        <v>21</v>
      </c>
      <c r="C164" t="s">
        <v>14</v>
      </c>
      <c r="D164" t="s">
        <v>304</v>
      </c>
      <c r="E164" t="s">
        <v>80</v>
      </c>
      <c r="F164" t="s">
        <v>24</v>
      </c>
      <c r="G164" t="s">
        <v>25</v>
      </c>
      <c r="H164" t="s">
        <v>40</v>
      </c>
      <c r="I164">
        <v>19.007999999999999</v>
      </c>
      <c r="J164">
        <v>3</v>
      </c>
      <c r="K164">
        <v>0.2</v>
      </c>
      <c r="L164">
        <v>6.8903999999999996</v>
      </c>
    </row>
    <row r="165" spans="1:12" x14ac:dyDescent="0.3">
      <c r="A165" t="s">
        <v>27</v>
      </c>
      <c r="B165" t="s">
        <v>13</v>
      </c>
      <c r="C165" t="s">
        <v>14</v>
      </c>
      <c r="D165" t="s">
        <v>79</v>
      </c>
      <c r="E165" t="s">
        <v>80</v>
      </c>
      <c r="F165" t="s">
        <v>24</v>
      </c>
      <c r="G165" t="s">
        <v>25</v>
      </c>
      <c r="H165" t="s">
        <v>40</v>
      </c>
      <c r="I165">
        <v>9.5679999999999996</v>
      </c>
      <c r="J165">
        <v>2</v>
      </c>
      <c r="K165">
        <v>0.2</v>
      </c>
      <c r="L165">
        <v>2.99</v>
      </c>
    </row>
    <row r="166" spans="1:12" x14ac:dyDescent="0.3">
      <c r="A166" t="s">
        <v>27</v>
      </c>
      <c r="B166" t="s">
        <v>13</v>
      </c>
      <c r="C166" t="s">
        <v>14</v>
      </c>
      <c r="D166" t="s">
        <v>79</v>
      </c>
      <c r="E166" t="s">
        <v>80</v>
      </c>
      <c r="F166" t="s">
        <v>24</v>
      </c>
      <c r="G166" t="s">
        <v>25</v>
      </c>
      <c r="H166" t="s">
        <v>31</v>
      </c>
      <c r="I166">
        <v>82.367999999999995</v>
      </c>
      <c r="J166">
        <v>2</v>
      </c>
      <c r="K166">
        <v>0.2</v>
      </c>
      <c r="L166">
        <v>-19.5624</v>
      </c>
    </row>
    <row r="167" spans="1:12" x14ac:dyDescent="0.3">
      <c r="A167" t="s">
        <v>27</v>
      </c>
      <c r="B167" t="s">
        <v>13</v>
      </c>
      <c r="C167" t="s">
        <v>14</v>
      </c>
      <c r="D167" t="s">
        <v>79</v>
      </c>
      <c r="E167" t="s">
        <v>80</v>
      </c>
      <c r="F167" t="s">
        <v>24</v>
      </c>
      <c r="G167" t="s">
        <v>18</v>
      </c>
      <c r="H167" t="s">
        <v>32</v>
      </c>
      <c r="I167">
        <v>364.70400000000001</v>
      </c>
      <c r="J167">
        <v>6</v>
      </c>
      <c r="K167">
        <v>0.2</v>
      </c>
      <c r="L167">
        <v>-36.470399999999998</v>
      </c>
    </row>
    <row r="168" spans="1:12" x14ac:dyDescent="0.3">
      <c r="A168" t="s">
        <v>27</v>
      </c>
      <c r="B168" t="s">
        <v>13</v>
      </c>
      <c r="C168" t="s">
        <v>14</v>
      </c>
      <c r="D168" t="s">
        <v>79</v>
      </c>
      <c r="E168" t="s">
        <v>80</v>
      </c>
      <c r="F168" t="s">
        <v>24</v>
      </c>
      <c r="G168" t="s">
        <v>18</v>
      </c>
      <c r="H168" t="s">
        <v>32</v>
      </c>
      <c r="I168">
        <v>40.256</v>
      </c>
      <c r="J168">
        <v>4</v>
      </c>
      <c r="K168">
        <v>0.2</v>
      </c>
      <c r="L168">
        <v>11.070399999999999</v>
      </c>
    </row>
    <row r="169" spans="1:12" x14ac:dyDescent="0.3">
      <c r="A169" t="s">
        <v>27</v>
      </c>
      <c r="B169" t="s">
        <v>13</v>
      </c>
      <c r="C169" t="s">
        <v>14</v>
      </c>
      <c r="D169" t="s">
        <v>107</v>
      </c>
      <c r="E169" t="s">
        <v>80</v>
      </c>
      <c r="F169" t="s">
        <v>24</v>
      </c>
      <c r="G169" t="s">
        <v>18</v>
      </c>
      <c r="H169" t="s">
        <v>30</v>
      </c>
      <c r="I169">
        <v>801.6</v>
      </c>
      <c r="J169">
        <v>5</v>
      </c>
      <c r="K169">
        <v>0.5</v>
      </c>
      <c r="L169">
        <v>-448.89600000000002</v>
      </c>
    </row>
    <row r="170" spans="1:12" x14ac:dyDescent="0.3">
      <c r="A170" t="s">
        <v>27</v>
      </c>
      <c r="B170" t="s">
        <v>13</v>
      </c>
      <c r="C170" t="s">
        <v>14</v>
      </c>
      <c r="D170" t="s">
        <v>107</v>
      </c>
      <c r="E170" t="s">
        <v>80</v>
      </c>
      <c r="F170" t="s">
        <v>24</v>
      </c>
      <c r="G170" t="s">
        <v>18</v>
      </c>
      <c r="H170" t="s">
        <v>20</v>
      </c>
      <c r="I170">
        <v>161.56800000000001</v>
      </c>
      <c r="J170">
        <v>2</v>
      </c>
      <c r="K170">
        <v>0.2</v>
      </c>
      <c r="L170">
        <v>10.098000000000001</v>
      </c>
    </row>
    <row r="171" spans="1:12" x14ac:dyDescent="0.3">
      <c r="A171" t="s">
        <v>27</v>
      </c>
      <c r="B171" t="s">
        <v>13</v>
      </c>
      <c r="C171" t="s">
        <v>14</v>
      </c>
      <c r="D171" t="s">
        <v>107</v>
      </c>
      <c r="E171" t="s">
        <v>80</v>
      </c>
      <c r="F171" t="s">
        <v>24</v>
      </c>
      <c r="G171" t="s">
        <v>25</v>
      </c>
      <c r="H171" t="s">
        <v>40</v>
      </c>
      <c r="I171">
        <v>16.096</v>
      </c>
      <c r="J171">
        <v>2</v>
      </c>
      <c r="K171">
        <v>0.2</v>
      </c>
      <c r="L171">
        <v>5.2312000000000003</v>
      </c>
    </row>
    <row r="172" spans="1:12" x14ac:dyDescent="0.3">
      <c r="A172" t="s">
        <v>27</v>
      </c>
      <c r="B172" t="s">
        <v>13</v>
      </c>
      <c r="C172" t="s">
        <v>14</v>
      </c>
      <c r="D172" t="s">
        <v>107</v>
      </c>
      <c r="E172" t="s">
        <v>80</v>
      </c>
      <c r="F172" t="s">
        <v>24</v>
      </c>
      <c r="G172" t="s">
        <v>25</v>
      </c>
      <c r="H172" t="s">
        <v>36</v>
      </c>
      <c r="I172">
        <v>7.6559999999999997</v>
      </c>
      <c r="J172">
        <v>4</v>
      </c>
      <c r="K172">
        <v>0.7</v>
      </c>
      <c r="L172">
        <v>-6.1247999999999996</v>
      </c>
    </row>
    <row r="173" spans="1:12" x14ac:dyDescent="0.3">
      <c r="A173" t="s">
        <v>27</v>
      </c>
      <c r="B173" t="s">
        <v>13</v>
      </c>
      <c r="C173" t="s">
        <v>14</v>
      </c>
      <c r="D173" t="s">
        <v>107</v>
      </c>
      <c r="E173" t="s">
        <v>80</v>
      </c>
      <c r="F173" t="s">
        <v>24</v>
      </c>
      <c r="G173" t="s">
        <v>18</v>
      </c>
      <c r="H173" t="s">
        <v>20</v>
      </c>
      <c r="I173">
        <v>311.976</v>
      </c>
      <c r="J173">
        <v>3</v>
      </c>
      <c r="K173">
        <v>0.2</v>
      </c>
      <c r="L173">
        <v>-42.896700000000003</v>
      </c>
    </row>
    <row r="174" spans="1:12" x14ac:dyDescent="0.3">
      <c r="A174" t="s">
        <v>61</v>
      </c>
      <c r="B174" t="s">
        <v>43</v>
      </c>
      <c r="C174" t="s">
        <v>14</v>
      </c>
      <c r="D174" t="s">
        <v>107</v>
      </c>
      <c r="E174" t="s">
        <v>80</v>
      </c>
      <c r="F174" t="s">
        <v>24</v>
      </c>
      <c r="G174" t="s">
        <v>25</v>
      </c>
      <c r="H174" t="s">
        <v>36</v>
      </c>
      <c r="I174">
        <v>7.8570000000000002</v>
      </c>
      <c r="J174">
        <v>3</v>
      </c>
      <c r="K174">
        <v>0.7</v>
      </c>
      <c r="L174">
        <v>-6.0236999999999998</v>
      </c>
    </row>
    <row r="175" spans="1:12" x14ac:dyDescent="0.3">
      <c r="A175" t="s">
        <v>61</v>
      </c>
      <c r="B175" t="s">
        <v>43</v>
      </c>
      <c r="C175" t="s">
        <v>14</v>
      </c>
      <c r="D175" t="s">
        <v>205</v>
      </c>
      <c r="E175" t="s">
        <v>80</v>
      </c>
      <c r="F175" t="s">
        <v>24</v>
      </c>
      <c r="G175" t="s">
        <v>25</v>
      </c>
      <c r="H175" t="s">
        <v>40</v>
      </c>
      <c r="I175">
        <v>31.103999999999999</v>
      </c>
      <c r="J175">
        <v>6</v>
      </c>
      <c r="K175">
        <v>0.2</v>
      </c>
      <c r="L175">
        <v>10.8864</v>
      </c>
    </row>
    <row r="176" spans="1:12" x14ac:dyDescent="0.3">
      <c r="A176" t="s">
        <v>61</v>
      </c>
      <c r="B176" t="s">
        <v>43</v>
      </c>
      <c r="C176" t="s">
        <v>14</v>
      </c>
      <c r="D176" t="s">
        <v>205</v>
      </c>
      <c r="E176" t="s">
        <v>80</v>
      </c>
      <c r="F176" t="s">
        <v>24</v>
      </c>
      <c r="G176" t="s">
        <v>25</v>
      </c>
      <c r="H176" t="s">
        <v>40</v>
      </c>
      <c r="I176">
        <v>54.816000000000003</v>
      </c>
      <c r="J176">
        <v>3</v>
      </c>
      <c r="K176">
        <v>0.2</v>
      </c>
      <c r="L176">
        <v>17.815200000000001</v>
      </c>
    </row>
    <row r="177" spans="1:12" x14ac:dyDescent="0.3">
      <c r="A177" t="s">
        <v>27</v>
      </c>
      <c r="B177" t="s">
        <v>13</v>
      </c>
      <c r="C177" t="s">
        <v>14</v>
      </c>
      <c r="D177" t="s">
        <v>489</v>
      </c>
      <c r="E177" t="s">
        <v>80</v>
      </c>
      <c r="F177" t="s">
        <v>24</v>
      </c>
      <c r="G177" t="s">
        <v>25</v>
      </c>
      <c r="H177" t="s">
        <v>59</v>
      </c>
      <c r="I177">
        <v>7.92</v>
      </c>
      <c r="J177">
        <v>1</v>
      </c>
      <c r="K177">
        <v>0.2</v>
      </c>
      <c r="L177">
        <v>2.7719999999999998</v>
      </c>
    </row>
    <row r="178" spans="1:12" x14ac:dyDescent="0.3">
      <c r="A178" t="s">
        <v>27</v>
      </c>
      <c r="B178" t="s">
        <v>13</v>
      </c>
      <c r="C178" t="s">
        <v>14</v>
      </c>
      <c r="D178" t="s">
        <v>489</v>
      </c>
      <c r="E178" t="s">
        <v>80</v>
      </c>
      <c r="F178" t="s">
        <v>24</v>
      </c>
      <c r="G178" t="s">
        <v>18</v>
      </c>
      <c r="H178" t="s">
        <v>32</v>
      </c>
      <c r="I178">
        <v>14.368</v>
      </c>
      <c r="J178">
        <v>2</v>
      </c>
      <c r="K178">
        <v>0.2</v>
      </c>
      <c r="L178">
        <v>3.9512</v>
      </c>
    </row>
    <row r="179" spans="1:12" x14ac:dyDescent="0.3">
      <c r="A179" t="s">
        <v>12</v>
      </c>
      <c r="B179" t="s">
        <v>13</v>
      </c>
      <c r="C179" t="s">
        <v>14</v>
      </c>
      <c r="D179" t="s">
        <v>205</v>
      </c>
      <c r="E179" t="s">
        <v>80</v>
      </c>
      <c r="F179" t="s">
        <v>24</v>
      </c>
      <c r="G179" t="s">
        <v>25</v>
      </c>
      <c r="H179" t="s">
        <v>36</v>
      </c>
      <c r="I179">
        <v>20.724</v>
      </c>
      <c r="J179">
        <v>2</v>
      </c>
      <c r="K179">
        <v>0.7</v>
      </c>
      <c r="L179">
        <v>-15.1976</v>
      </c>
    </row>
    <row r="180" spans="1:12" x14ac:dyDescent="0.3">
      <c r="A180" t="s">
        <v>12</v>
      </c>
      <c r="B180" t="s">
        <v>13</v>
      </c>
      <c r="C180" t="s">
        <v>14</v>
      </c>
      <c r="D180" t="s">
        <v>205</v>
      </c>
      <c r="E180" t="s">
        <v>80</v>
      </c>
      <c r="F180" t="s">
        <v>24</v>
      </c>
      <c r="G180" t="s">
        <v>25</v>
      </c>
      <c r="H180" t="s">
        <v>31</v>
      </c>
      <c r="I180">
        <v>415.87200000000001</v>
      </c>
      <c r="J180">
        <v>8</v>
      </c>
      <c r="K180">
        <v>0.2</v>
      </c>
      <c r="L180">
        <v>-41.587200000000003</v>
      </c>
    </row>
    <row r="181" spans="1:12" x14ac:dyDescent="0.3">
      <c r="A181" t="s">
        <v>61</v>
      </c>
      <c r="B181" t="s">
        <v>13</v>
      </c>
      <c r="C181" t="s">
        <v>14</v>
      </c>
      <c r="D181" t="s">
        <v>107</v>
      </c>
      <c r="E181" t="s">
        <v>80</v>
      </c>
      <c r="F181" t="s">
        <v>24</v>
      </c>
      <c r="G181" t="s">
        <v>25</v>
      </c>
      <c r="H181" t="s">
        <v>36</v>
      </c>
      <c r="I181">
        <v>54.792000000000002</v>
      </c>
      <c r="J181">
        <v>6</v>
      </c>
      <c r="K181">
        <v>0.7</v>
      </c>
      <c r="L181">
        <v>-40.180799999999998</v>
      </c>
    </row>
    <row r="182" spans="1:12" x14ac:dyDescent="0.3">
      <c r="A182" t="s">
        <v>27</v>
      </c>
      <c r="B182" t="s">
        <v>13</v>
      </c>
      <c r="C182" t="s">
        <v>14</v>
      </c>
      <c r="D182" t="s">
        <v>304</v>
      </c>
      <c r="E182" t="s">
        <v>80</v>
      </c>
      <c r="F182" t="s">
        <v>24</v>
      </c>
      <c r="G182" t="s">
        <v>25</v>
      </c>
      <c r="H182" t="s">
        <v>36</v>
      </c>
      <c r="I182">
        <v>8.5589999999999993</v>
      </c>
      <c r="J182">
        <v>1</v>
      </c>
      <c r="K182">
        <v>0.7</v>
      </c>
      <c r="L182">
        <v>-6.5618999999999996</v>
      </c>
    </row>
    <row r="183" spans="1:12" x14ac:dyDescent="0.3">
      <c r="A183" t="s">
        <v>27</v>
      </c>
      <c r="B183" t="s">
        <v>21</v>
      </c>
      <c r="C183" t="s">
        <v>14</v>
      </c>
      <c r="D183" t="s">
        <v>205</v>
      </c>
      <c r="E183" t="s">
        <v>80</v>
      </c>
      <c r="F183" t="s">
        <v>24</v>
      </c>
      <c r="G183" t="s">
        <v>25</v>
      </c>
      <c r="H183" t="s">
        <v>31</v>
      </c>
      <c r="I183">
        <v>100.70399999999999</v>
      </c>
      <c r="J183">
        <v>6</v>
      </c>
      <c r="K183">
        <v>0.2</v>
      </c>
      <c r="L183">
        <v>-1.2587999999999999</v>
      </c>
    </row>
    <row r="184" spans="1:12" x14ac:dyDescent="0.3">
      <c r="A184" t="s">
        <v>61</v>
      </c>
      <c r="B184" t="s">
        <v>13</v>
      </c>
      <c r="C184" t="s">
        <v>14</v>
      </c>
      <c r="D184" t="s">
        <v>170</v>
      </c>
      <c r="E184" t="s">
        <v>80</v>
      </c>
      <c r="F184" t="s">
        <v>24</v>
      </c>
      <c r="G184" t="s">
        <v>18</v>
      </c>
      <c r="H184" t="s">
        <v>32</v>
      </c>
      <c r="I184">
        <v>51.968000000000004</v>
      </c>
      <c r="J184">
        <v>2</v>
      </c>
      <c r="K184">
        <v>0.2</v>
      </c>
      <c r="L184">
        <v>10.393599999999999</v>
      </c>
    </row>
    <row r="185" spans="1:12" x14ac:dyDescent="0.3">
      <c r="A185" t="s">
        <v>61</v>
      </c>
      <c r="B185" t="s">
        <v>13</v>
      </c>
      <c r="C185" t="s">
        <v>14</v>
      </c>
      <c r="D185" t="s">
        <v>170</v>
      </c>
      <c r="E185" t="s">
        <v>80</v>
      </c>
      <c r="F185" t="s">
        <v>24</v>
      </c>
      <c r="G185" t="s">
        <v>34</v>
      </c>
      <c r="H185" t="s">
        <v>58</v>
      </c>
      <c r="I185">
        <v>71.975999999999999</v>
      </c>
      <c r="J185">
        <v>3</v>
      </c>
      <c r="K185">
        <v>0.2</v>
      </c>
      <c r="L185">
        <v>21.5928</v>
      </c>
    </row>
    <row r="186" spans="1:12" x14ac:dyDescent="0.3">
      <c r="A186" t="s">
        <v>61</v>
      </c>
      <c r="B186" t="s">
        <v>13</v>
      </c>
      <c r="C186" t="s">
        <v>14</v>
      </c>
      <c r="D186" t="s">
        <v>170</v>
      </c>
      <c r="E186" t="s">
        <v>80</v>
      </c>
      <c r="F186" t="s">
        <v>24</v>
      </c>
      <c r="G186" t="s">
        <v>18</v>
      </c>
      <c r="H186" t="s">
        <v>20</v>
      </c>
      <c r="I186">
        <v>242.352</v>
      </c>
      <c r="J186">
        <v>3</v>
      </c>
      <c r="K186">
        <v>0.2</v>
      </c>
      <c r="L186">
        <v>-42.4116</v>
      </c>
    </row>
    <row r="187" spans="1:12" x14ac:dyDescent="0.3">
      <c r="A187" t="s">
        <v>61</v>
      </c>
      <c r="B187" t="s">
        <v>13</v>
      </c>
      <c r="C187" t="s">
        <v>14</v>
      </c>
      <c r="D187" t="s">
        <v>170</v>
      </c>
      <c r="E187" t="s">
        <v>80</v>
      </c>
      <c r="F187" t="s">
        <v>24</v>
      </c>
      <c r="G187" t="s">
        <v>25</v>
      </c>
      <c r="H187" t="s">
        <v>40</v>
      </c>
      <c r="I187">
        <v>221.92</v>
      </c>
      <c r="J187">
        <v>5</v>
      </c>
      <c r="K187">
        <v>0.2</v>
      </c>
      <c r="L187">
        <v>77.671999999999997</v>
      </c>
    </row>
    <row r="188" spans="1:12" x14ac:dyDescent="0.3">
      <c r="A188" t="s">
        <v>61</v>
      </c>
      <c r="B188" t="s">
        <v>13</v>
      </c>
      <c r="C188" t="s">
        <v>14</v>
      </c>
      <c r="D188" t="s">
        <v>170</v>
      </c>
      <c r="E188" t="s">
        <v>80</v>
      </c>
      <c r="F188" t="s">
        <v>24</v>
      </c>
      <c r="G188" t="s">
        <v>25</v>
      </c>
      <c r="H188" t="s">
        <v>40</v>
      </c>
      <c r="I188">
        <v>8.4480000000000004</v>
      </c>
      <c r="J188">
        <v>2</v>
      </c>
      <c r="K188">
        <v>0.2</v>
      </c>
      <c r="L188">
        <v>2.64</v>
      </c>
    </row>
    <row r="189" spans="1:12" x14ac:dyDescent="0.3">
      <c r="A189" t="s">
        <v>12</v>
      </c>
      <c r="B189" t="s">
        <v>13</v>
      </c>
      <c r="C189" t="s">
        <v>14</v>
      </c>
      <c r="D189" t="s">
        <v>508</v>
      </c>
      <c r="E189" t="s">
        <v>80</v>
      </c>
      <c r="F189" t="s">
        <v>24</v>
      </c>
      <c r="G189" t="s">
        <v>34</v>
      </c>
      <c r="H189" t="s">
        <v>35</v>
      </c>
      <c r="I189">
        <v>742.33600000000001</v>
      </c>
      <c r="J189">
        <v>8</v>
      </c>
      <c r="K189">
        <v>0.2</v>
      </c>
      <c r="L189">
        <v>83.512799999999999</v>
      </c>
    </row>
    <row r="190" spans="1:12" x14ac:dyDescent="0.3">
      <c r="A190" t="s">
        <v>167</v>
      </c>
      <c r="B190" t="s">
        <v>43</v>
      </c>
      <c r="C190" t="s">
        <v>14</v>
      </c>
      <c r="D190" t="s">
        <v>510</v>
      </c>
      <c r="E190" t="s">
        <v>80</v>
      </c>
      <c r="F190" t="s">
        <v>24</v>
      </c>
      <c r="G190" t="s">
        <v>25</v>
      </c>
      <c r="H190" t="s">
        <v>36</v>
      </c>
      <c r="I190">
        <v>44.856000000000002</v>
      </c>
      <c r="J190">
        <v>6</v>
      </c>
      <c r="K190">
        <v>0.7</v>
      </c>
      <c r="L190">
        <v>-35.884799999999998</v>
      </c>
    </row>
    <row r="191" spans="1:12" x14ac:dyDescent="0.3">
      <c r="A191" t="s">
        <v>61</v>
      </c>
      <c r="B191" t="s">
        <v>21</v>
      </c>
      <c r="C191" t="s">
        <v>14</v>
      </c>
      <c r="D191" t="s">
        <v>107</v>
      </c>
      <c r="E191" t="s">
        <v>80</v>
      </c>
      <c r="F191" t="s">
        <v>24</v>
      </c>
      <c r="G191" t="s">
        <v>18</v>
      </c>
      <c r="H191" t="s">
        <v>19</v>
      </c>
      <c r="I191">
        <v>209.97900000000001</v>
      </c>
      <c r="J191">
        <v>7</v>
      </c>
      <c r="K191">
        <v>0.7</v>
      </c>
      <c r="L191">
        <v>-356.96429999999998</v>
      </c>
    </row>
    <row r="192" spans="1:12" x14ac:dyDescent="0.3">
      <c r="A192" t="s">
        <v>27</v>
      </c>
      <c r="B192" t="s">
        <v>43</v>
      </c>
      <c r="C192" t="s">
        <v>14</v>
      </c>
      <c r="D192" t="s">
        <v>522</v>
      </c>
      <c r="E192" t="s">
        <v>80</v>
      </c>
      <c r="F192" t="s">
        <v>24</v>
      </c>
      <c r="G192" t="s">
        <v>18</v>
      </c>
      <c r="H192" t="s">
        <v>32</v>
      </c>
      <c r="I192">
        <v>8.5440000000000005</v>
      </c>
      <c r="J192">
        <v>4</v>
      </c>
      <c r="K192">
        <v>0.2</v>
      </c>
      <c r="L192">
        <v>1.9224000000000001</v>
      </c>
    </row>
    <row r="193" spans="1:12" x14ac:dyDescent="0.3">
      <c r="A193" t="s">
        <v>27</v>
      </c>
      <c r="B193" t="s">
        <v>43</v>
      </c>
      <c r="C193" t="s">
        <v>14</v>
      </c>
      <c r="D193" t="s">
        <v>522</v>
      </c>
      <c r="E193" t="s">
        <v>80</v>
      </c>
      <c r="F193" t="s">
        <v>24</v>
      </c>
      <c r="G193" t="s">
        <v>18</v>
      </c>
      <c r="H193" t="s">
        <v>20</v>
      </c>
      <c r="I193">
        <v>842.37599999999998</v>
      </c>
      <c r="J193">
        <v>3</v>
      </c>
      <c r="K193">
        <v>0.2</v>
      </c>
      <c r="L193">
        <v>105.297</v>
      </c>
    </row>
    <row r="194" spans="1:12" x14ac:dyDescent="0.3">
      <c r="A194" t="s">
        <v>12</v>
      </c>
      <c r="B194" t="s">
        <v>21</v>
      </c>
      <c r="C194" t="s">
        <v>14</v>
      </c>
      <c r="D194" t="s">
        <v>174</v>
      </c>
      <c r="E194" t="s">
        <v>80</v>
      </c>
      <c r="F194" t="s">
        <v>24</v>
      </c>
      <c r="G194" t="s">
        <v>34</v>
      </c>
      <c r="H194" t="s">
        <v>35</v>
      </c>
      <c r="I194">
        <v>105.584</v>
      </c>
      <c r="J194">
        <v>2</v>
      </c>
      <c r="K194">
        <v>0.2</v>
      </c>
      <c r="L194">
        <v>9.2385999999999999</v>
      </c>
    </row>
    <row r="195" spans="1:12" x14ac:dyDescent="0.3">
      <c r="A195" t="s">
        <v>12</v>
      </c>
      <c r="B195" t="s">
        <v>21</v>
      </c>
      <c r="C195" t="s">
        <v>14</v>
      </c>
      <c r="D195" t="s">
        <v>174</v>
      </c>
      <c r="E195" t="s">
        <v>80</v>
      </c>
      <c r="F195" t="s">
        <v>24</v>
      </c>
      <c r="G195" t="s">
        <v>34</v>
      </c>
      <c r="H195" t="s">
        <v>35</v>
      </c>
      <c r="I195">
        <v>68.72</v>
      </c>
      <c r="J195">
        <v>2</v>
      </c>
      <c r="K195">
        <v>0.2</v>
      </c>
      <c r="L195">
        <v>-14.603</v>
      </c>
    </row>
    <row r="196" spans="1:12" x14ac:dyDescent="0.3">
      <c r="A196" t="s">
        <v>27</v>
      </c>
      <c r="B196" t="s">
        <v>21</v>
      </c>
      <c r="C196" t="s">
        <v>14</v>
      </c>
      <c r="D196" t="s">
        <v>115</v>
      </c>
      <c r="E196" t="s">
        <v>80</v>
      </c>
      <c r="F196" t="s">
        <v>24</v>
      </c>
      <c r="G196" t="s">
        <v>25</v>
      </c>
      <c r="H196" t="s">
        <v>40</v>
      </c>
      <c r="I196">
        <v>307.77600000000001</v>
      </c>
      <c r="J196">
        <v>7</v>
      </c>
      <c r="K196">
        <v>0.2</v>
      </c>
      <c r="L196">
        <v>111.5688</v>
      </c>
    </row>
    <row r="197" spans="1:12" x14ac:dyDescent="0.3">
      <c r="A197" t="s">
        <v>27</v>
      </c>
      <c r="B197" t="s">
        <v>13</v>
      </c>
      <c r="C197" t="s">
        <v>14</v>
      </c>
      <c r="D197" t="s">
        <v>522</v>
      </c>
      <c r="E197" t="s">
        <v>80</v>
      </c>
      <c r="F197" t="s">
        <v>24</v>
      </c>
      <c r="G197" t="s">
        <v>25</v>
      </c>
      <c r="H197" t="s">
        <v>33</v>
      </c>
      <c r="I197">
        <v>8.8960000000000008</v>
      </c>
      <c r="J197">
        <v>4</v>
      </c>
      <c r="K197">
        <v>0.2</v>
      </c>
      <c r="L197">
        <v>0.66720000000000002</v>
      </c>
    </row>
    <row r="198" spans="1:12" x14ac:dyDescent="0.3">
      <c r="A198" t="s">
        <v>27</v>
      </c>
      <c r="B198" t="s">
        <v>13</v>
      </c>
      <c r="C198" t="s">
        <v>14</v>
      </c>
      <c r="D198" t="s">
        <v>304</v>
      </c>
      <c r="E198" t="s">
        <v>80</v>
      </c>
      <c r="F198" t="s">
        <v>24</v>
      </c>
      <c r="G198" t="s">
        <v>25</v>
      </c>
      <c r="H198" t="s">
        <v>40</v>
      </c>
      <c r="I198">
        <v>6.3680000000000003</v>
      </c>
      <c r="J198">
        <v>2</v>
      </c>
      <c r="K198">
        <v>0.2</v>
      </c>
      <c r="L198">
        <v>2.3879999999999999</v>
      </c>
    </row>
    <row r="199" spans="1:12" x14ac:dyDescent="0.3">
      <c r="A199" t="s">
        <v>61</v>
      </c>
      <c r="B199" t="s">
        <v>13</v>
      </c>
      <c r="C199" t="s">
        <v>14</v>
      </c>
      <c r="D199" t="s">
        <v>115</v>
      </c>
      <c r="E199" t="s">
        <v>80</v>
      </c>
      <c r="F199" t="s">
        <v>24</v>
      </c>
      <c r="G199" t="s">
        <v>25</v>
      </c>
      <c r="H199" t="s">
        <v>36</v>
      </c>
      <c r="I199">
        <v>32.340000000000003</v>
      </c>
      <c r="J199">
        <v>10</v>
      </c>
      <c r="K199">
        <v>0.7</v>
      </c>
      <c r="L199">
        <v>-23.716000000000001</v>
      </c>
    </row>
    <row r="200" spans="1:12" x14ac:dyDescent="0.3">
      <c r="A200" t="s">
        <v>61</v>
      </c>
      <c r="B200" t="s">
        <v>13</v>
      </c>
      <c r="C200" t="s">
        <v>14</v>
      </c>
      <c r="D200" t="s">
        <v>115</v>
      </c>
      <c r="E200" t="s">
        <v>80</v>
      </c>
      <c r="F200" t="s">
        <v>24</v>
      </c>
      <c r="G200" t="s">
        <v>25</v>
      </c>
      <c r="H200" t="s">
        <v>40</v>
      </c>
      <c r="I200">
        <v>56.064</v>
      </c>
      <c r="J200">
        <v>4</v>
      </c>
      <c r="K200">
        <v>0.2</v>
      </c>
      <c r="L200">
        <v>19.622399999999999</v>
      </c>
    </row>
    <row r="201" spans="1:12" x14ac:dyDescent="0.3">
      <c r="A201" t="s">
        <v>61</v>
      </c>
      <c r="B201" t="s">
        <v>13</v>
      </c>
      <c r="C201" t="s">
        <v>14</v>
      </c>
      <c r="D201" t="s">
        <v>115</v>
      </c>
      <c r="E201" t="s">
        <v>80</v>
      </c>
      <c r="F201" t="s">
        <v>24</v>
      </c>
      <c r="G201" t="s">
        <v>25</v>
      </c>
      <c r="H201" t="s">
        <v>59</v>
      </c>
      <c r="I201">
        <v>108.72</v>
      </c>
      <c r="J201">
        <v>5</v>
      </c>
      <c r="K201">
        <v>0.2</v>
      </c>
      <c r="L201">
        <v>36.692999999999998</v>
      </c>
    </row>
    <row r="202" spans="1:12" x14ac:dyDescent="0.3">
      <c r="A202" t="s">
        <v>61</v>
      </c>
      <c r="B202" t="s">
        <v>13</v>
      </c>
      <c r="C202" t="s">
        <v>14</v>
      </c>
      <c r="D202" t="s">
        <v>115</v>
      </c>
      <c r="E202" t="s">
        <v>80</v>
      </c>
      <c r="F202" t="s">
        <v>24</v>
      </c>
      <c r="G202" t="s">
        <v>18</v>
      </c>
      <c r="H202" t="s">
        <v>19</v>
      </c>
      <c r="I202">
        <v>181.47</v>
      </c>
      <c r="J202">
        <v>5</v>
      </c>
      <c r="K202">
        <v>0.7</v>
      </c>
      <c r="L202">
        <v>-320.59699999999998</v>
      </c>
    </row>
    <row r="203" spans="1:12" x14ac:dyDescent="0.3">
      <c r="A203" t="s">
        <v>27</v>
      </c>
      <c r="B203" t="s">
        <v>21</v>
      </c>
      <c r="C203" t="s">
        <v>14</v>
      </c>
      <c r="D203" t="s">
        <v>170</v>
      </c>
      <c r="E203" t="s">
        <v>80</v>
      </c>
      <c r="F203" t="s">
        <v>24</v>
      </c>
      <c r="G203" t="s">
        <v>18</v>
      </c>
      <c r="H203" t="s">
        <v>30</v>
      </c>
      <c r="I203">
        <v>455.97</v>
      </c>
      <c r="J203">
        <v>6</v>
      </c>
      <c r="K203">
        <v>0.5</v>
      </c>
      <c r="L203">
        <v>-218.8656</v>
      </c>
    </row>
    <row r="204" spans="1:12" x14ac:dyDescent="0.3">
      <c r="A204" t="s">
        <v>27</v>
      </c>
      <c r="B204" t="s">
        <v>21</v>
      </c>
      <c r="C204" t="s">
        <v>14</v>
      </c>
      <c r="D204" t="s">
        <v>170</v>
      </c>
      <c r="E204" t="s">
        <v>80</v>
      </c>
      <c r="F204" t="s">
        <v>24</v>
      </c>
      <c r="G204" t="s">
        <v>25</v>
      </c>
      <c r="H204" t="s">
        <v>36</v>
      </c>
      <c r="I204">
        <v>10.44</v>
      </c>
      <c r="J204">
        <v>6</v>
      </c>
      <c r="K204">
        <v>0.7</v>
      </c>
      <c r="L204">
        <v>-7.6559999999999997</v>
      </c>
    </row>
    <row r="205" spans="1:12" x14ac:dyDescent="0.3">
      <c r="A205" t="s">
        <v>27</v>
      </c>
      <c r="B205" t="s">
        <v>21</v>
      </c>
      <c r="C205" t="s">
        <v>14</v>
      </c>
      <c r="D205" t="s">
        <v>170</v>
      </c>
      <c r="E205" t="s">
        <v>80</v>
      </c>
      <c r="F205" t="s">
        <v>24</v>
      </c>
      <c r="G205" t="s">
        <v>25</v>
      </c>
      <c r="H205" t="s">
        <v>36</v>
      </c>
      <c r="I205">
        <v>5.2140000000000004</v>
      </c>
      <c r="J205">
        <v>2</v>
      </c>
      <c r="K205">
        <v>0.7</v>
      </c>
      <c r="L205">
        <v>-4.1711999999999998</v>
      </c>
    </row>
    <row r="206" spans="1:12" x14ac:dyDescent="0.3">
      <c r="A206" t="s">
        <v>61</v>
      </c>
      <c r="B206" t="s">
        <v>13</v>
      </c>
      <c r="C206" t="s">
        <v>14</v>
      </c>
      <c r="D206" t="s">
        <v>205</v>
      </c>
      <c r="E206" t="s">
        <v>80</v>
      </c>
      <c r="F206" t="s">
        <v>24</v>
      </c>
      <c r="G206" t="s">
        <v>34</v>
      </c>
      <c r="H206" t="s">
        <v>35</v>
      </c>
      <c r="I206">
        <v>552</v>
      </c>
      <c r="J206">
        <v>10</v>
      </c>
      <c r="K206">
        <v>0.2</v>
      </c>
      <c r="L206">
        <v>34.5</v>
      </c>
    </row>
    <row r="207" spans="1:12" x14ac:dyDescent="0.3">
      <c r="A207" t="s">
        <v>27</v>
      </c>
      <c r="B207" t="s">
        <v>21</v>
      </c>
      <c r="C207" t="s">
        <v>14</v>
      </c>
      <c r="D207" t="s">
        <v>107</v>
      </c>
      <c r="E207" t="s">
        <v>80</v>
      </c>
      <c r="F207" t="s">
        <v>24</v>
      </c>
      <c r="G207" t="s">
        <v>18</v>
      </c>
      <c r="H207" t="s">
        <v>32</v>
      </c>
      <c r="I207">
        <v>87.96</v>
      </c>
      <c r="J207">
        <v>3</v>
      </c>
      <c r="K207">
        <v>0.2</v>
      </c>
      <c r="L207">
        <v>7.6965000000000003</v>
      </c>
    </row>
    <row r="208" spans="1:12" x14ac:dyDescent="0.3">
      <c r="A208" t="s">
        <v>27</v>
      </c>
      <c r="B208" t="s">
        <v>21</v>
      </c>
      <c r="C208" t="s">
        <v>14</v>
      </c>
      <c r="D208" t="s">
        <v>107</v>
      </c>
      <c r="E208" t="s">
        <v>80</v>
      </c>
      <c r="F208" t="s">
        <v>24</v>
      </c>
      <c r="G208" t="s">
        <v>25</v>
      </c>
      <c r="H208" t="s">
        <v>36</v>
      </c>
      <c r="I208">
        <v>5.2140000000000004</v>
      </c>
      <c r="J208">
        <v>2</v>
      </c>
      <c r="K208">
        <v>0.7</v>
      </c>
      <c r="L208">
        <v>-4.1711999999999998</v>
      </c>
    </row>
    <row r="209" spans="1:12" x14ac:dyDescent="0.3">
      <c r="A209" t="s">
        <v>27</v>
      </c>
      <c r="B209" t="s">
        <v>13</v>
      </c>
      <c r="C209" t="s">
        <v>14</v>
      </c>
      <c r="D209" t="s">
        <v>218</v>
      </c>
      <c r="E209" t="s">
        <v>80</v>
      </c>
      <c r="F209" t="s">
        <v>24</v>
      </c>
      <c r="G209" t="s">
        <v>18</v>
      </c>
      <c r="H209" t="s">
        <v>32</v>
      </c>
      <c r="I209">
        <v>14.368</v>
      </c>
      <c r="J209">
        <v>2</v>
      </c>
      <c r="K209">
        <v>0.2</v>
      </c>
      <c r="L209">
        <v>3.9512</v>
      </c>
    </row>
    <row r="210" spans="1:12" x14ac:dyDescent="0.3">
      <c r="A210" t="s">
        <v>27</v>
      </c>
      <c r="B210" t="s">
        <v>21</v>
      </c>
      <c r="C210" t="s">
        <v>14</v>
      </c>
      <c r="D210" t="s">
        <v>170</v>
      </c>
      <c r="E210" t="s">
        <v>80</v>
      </c>
      <c r="F210" t="s">
        <v>24</v>
      </c>
      <c r="G210" t="s">
        <v>18</v>
      </c>
      <c r="H210" t="s">
        <v>32</v>
      </c>
      <c r="I210">
        <v>238.15199999999999</v>
      </c>
      <c r="J210">
        <v>3</v>
      </c>
      <c r="K210">
        <v>0.2</v>
      </c>
      <c r="L210">
        <v>89.307000000000002</v>
      </c>
    </row>
    <row r="211" spans="1:12" x14ac:dyDescent="0.3">
      <c r="A211" t="s">
        <v>27</v>
      </c>
      <c r="B211" t="s">
        <v>43</v>
      </c>
      <c r="C211" t="s">
        <v>14</v>
      </c>
      <c r="D211" t="s">
        <v>522</v>
      </c>
      <c r="E211" t="s">
        <v>80</v>
      </c>
      <c r="F211" t="s">
        <v>24</v>
      </c>
      <c r="G211" t="s">
        <v>25</v>
      </c>
      <c r="H211" t="s">
        <v>76</v>
      </c>
      <c r="I211">
        <v>49.792000000000002</v>
      </c>
      <c r="J211">
        <v>8</v>
      </c>
      <c r="K211">
        <v>0.2</v>
      </c>
      <c r="L211">
        <v>-11.8256</v>
      </c>
    </row>
    <row r="212" spans="1:12" x14ac:dyDescent="0.3">
      <c r="A212" t="s">
        <v>167</v>
      </c>
      <c r="B212" t="s">
        <v>21</v>
      </c>
      <c r="C212" t="s">
        <v>14</v>
      </c>
      <c r="D212" t="s">
        <v>522</v>
      </c>
      <c r="E212" t="s">
        <v>80</v>
      </c>
      <c r="F212" t="s">
        <v>24</v>
      </c>
      <c r="G212" t="s">
        <v>25</v>
      </c>
      <c r="H212" t="s">
        <v>40</v>
      </c>
      <c r="I212">
        <v>83.88</v>
      </c>
      <c r="J212">
        <v>1</v>
      </c>
      <c r="K212">
        <v>0.2</v>
      </c>
      <c r="L212">
        <v>29.358000000000001</v>
      </c>
    </row>
    <row r="213" spans="1:12" x14ac:dyDescent="0.3">
      <c r="A213" t="s">
        <v>27</v>
      </c>
      <c r="B213" t="s">
        <v>43</v>
      </c>
      <c r="C213" t="s">
        <v>14</v>
      </c>
      <c r="D213" t="s">
        <v>79</v>
      </c>
      <c r="E213" t="s">
        <v>80</v>
      </c>
      <c r="F213" t="s">
        <v>24</v>
      </c>
      <c r="G213" t="s">
        <v>34</v>
      </c>
      <c r="H213" t="s">
        <v>35</v>
      </c>
      <c r="I213">
        <v>333.57600000000002</v>
      </c>
      <c r="J213">
        <v>3</v>
      </c>
      <c r="K213">
        <v>0.2</v>
      </c>
      <c r="L213">
        <v>25.0182</v>
      </c>
    </row>
    <row r="214" spans="1:12" x14ac:dyDescent="0.3">
      <c r="A214" t="s">
        <v>27</v>
      </c>
      <c r="B214" t="s">
        <v>43</v>
      </c>
      <c r="C214" t="s">
        <v>14</v>
      </c>
      <c r="D214" t="s">
        <v>79</v>
      </c>
      <c r="E214" t="s">
        <v>80</v>
      </c>
      <c r="F214" t="s">
        <v>24</v>
      </c>
      <c r="G214" t="s">
        <v>34</v>
      </c>
      <c r="H214" t="s">
        <v>58</v>
      </c>
      <c r="I214">
        <v>31.992000000000001</v>
      </c>
      <c r="J214">
        <v>1</v>
      </c>
      <c r="K214">
        <v>0.2</v>
      </c>
      <c r="L214">
        <v>4.7988</v>
      </c>
    </row>
    <row r="215" spans="1:12" x14ac:dyDescent="0.3">
      <c r="A215" t="s">
        <v>27</v>
      </c>
      <c r="B215" t="s">
        <v>43</v>
      </c>
      <c r="C215" t="s">
        <v>14</v>
      </c>
      <c r="D215" t="s">
        <v>79</v>
      </c>
      <c r="E215" t="s">
        <v>80</v>
      </c>
      <c r="F215" t="s">
        <v>24</v>
      </c>
      <c r="G215" t="s">
        <v>25</v>
      </c>
      <c r="H215" t="s">
        <v>31</v>
      </c>
      <c r="I215">
        <v>51.167999999999999</v>
      </c>
      <c r="J215">
        <v>2</v>
      </c>
      <c r="K215">
        <v>0.2</v>
      </c>
      <c r="L215">
        <v>-6.3959999999999999</v>
      </c>
    </row>
    <row r="216" spans="1:12" x14ac:dyDescent="0.3">
      <c r="A216" t="s">
        <v>27</v>
      </c>
      <c r="B216" t="s">
        <v>43</v>
      </c>
      <c r="C216" t="s">
        <v>14</v>
      </c>
      <c r="D216" t="s">
        <v>79</v>
      </c>
      <c r="E216" t="s">
        <v>80</v>
      </c>
      <c r="F216" t="s">
        <v>24</v>
      </c>
      <c r="G216" t="s">
        <v>25</v>
      </c>
      <c r="H216" t="s">
        <v>59</v>
      </c>
      <c r="I216">
        <v>10.64</v>
      </c>
      <c r="J216">
        <v>5</v>
      </c>
      <c r="K216">
        <v>0.2</v>
      </c>
      <c r="L216">
        <v>3.8570000000000002</v>
      </c>
    </row>
    <row r="217" spans="1:12" x14ac:dyDescent="0.3">
      <c r="A217" t="s">
        <v>27</v>
      </c>
      <c r="B217" t="s">
        <v>43</v>
      </c>
      <c r="C217" t="s">
        <v>14</v>
      </c>
      <c r="D217" t="s">
        <v>79</v>
      </c>
      <c r="E217" t="s">
        <v>80</v>
      </c>
      <c r="F217" t="s">
        <v>24</v>
      </c>
      <c r="G217" t="s">
        <v>18</v>
      </c>
      <c r="H217" t="s">
        <v>32</v>
      </c>
      <c r="I217">
        <v>68.703999999999994</v>
      </c>
      <c r="J217">
        <v>2</v>
      </c>
      <c r="K217">
        <v>0.2</v>
      </c>
      <c r="L217">
        <v>16.3172</v>
      </c>
    </row>
    <row r="218" spans="1:12" x14ac:dyDescent="0.3">
      <c r="A218" t="s">
        <v>27</v>
      </c>
      <c r="B218" t="s">
        <v>43</v>
      </c>
      <c r="C218" t="s">
        <v>14</v>
      </c>
      <c r="D218" t="s">
        <v>79</v>
      </c>
      <c r="E218" t="s">
        <v>80</v>
      </c>
      <c r="F218" t="s">
        <v>24</v>
      </c>
      <c r="G218" t="s">
        <v>18</v>
      </c>
      <c r="H218" t="s">
        <v>30</v>
      </c>
      <c r="I218">
        <v>386.91</v>
      </c>
      <c r="J218">
        <v>9</v>
      </c>
      <c r="K218">
        <v>0.5</v>
      </c>
      <c r="L218">
        <v>-185.71680000000001</v>
      </c>
    </row>
    <row r="219" spans="1:12" x14ac:dyDescent="0.3">
      <c r="A219" t="s">
        <v>27</v>
      </c>
      <c r="B219" t="s">
        <v>43</v>
      </c>
      <c r="C219" t="s">
        <v>14</v>
      </c>
      <c r="D219" t="s">
        <v>107</v>
      </c>
      <c r="E219" t="s">
        <v>80</v>
      </c>
      <c r="F219" t="s">
        <v>24</v>
      </c>
      <c r="G219" t="s">
        <v>18</v>
      </c>
      <c r="H219" t="s">
        <v>32</v>
      </c>
      <c r="I219">
        <v>46.872</v>
      </c>
      <c r="J219">
        <v>7</v>
      </c>
      <c r="K219">
        <v>0.2</v>
      </c>
      <c r="L219">
        <v>3.5154000000000001</v>
      </c>
    </row>
    <row r="220" spans="1:12" x14ac:dyDescent="0.3">
      <c r="A220" t="s">
        <v>27</v>
      </c>
      <c r="B220" t="s">
        <v>21</v>
      </c>
      <c r="C220" t="s">
        <v>14</v>
      </c>
      <c r="D220" t="s">
        <v>107</v>
      </c>
      <c r="E220" t="s">
        <v>80</v>
      </c>
      <c r="F220" t="s">
        <v>24</v>
      </c>
      <c r="G220" t="s">
        <v>25</v>
      </c>
      <c r="H220" t="s">
        <v>40</v>
      </c>
      <c r="I220">
        <v>419.4</v>
      </c>
      <c r="J220">
        <v>5</v>
      </c>
      <c r="K220">
        <v>0.2</v>
      </c>
      <c r="L220">
        <v>146.79</v>
      </c>
    </row>
    <row r="221" spans="1:12" x14ac:dyDescent="0.3">
      <c r="A221" t="s">
        <v>27</v>
      </c>
      <c r="B221" t="s">
        <v>21</v>
      </c>
      <c r="C221" t="s">
        <v>14</v>
      </c>
      <c r="D221" t="s">
        <v>107</v>
      </c>
      <c r="E221" t="s">
        <v>80</v>
      </c>
      <c r="F221" t="s">
        <v>24</v>
      </c>
      <c r="G221" t="s">
        <v>25</v>
      </c>
      <c r="H221" t="s">
        <v>36</v>
      </c>
      <c r="I221">
        <v>13.005000000000001</v>
      </c>
      <c r="J221">
        <v>3</v>
      </c>
      <c r="K221">
        <v>0.7</v>
      </c>
      <c r="L221">
        <v>-9.9704999999999995</v>
      </c>
    </row>
    <row r="222" spans="1:12" x14ac:dyDescent="0.3">
      <c r="A222" t="s">
        <v>27</v>
      </c>
      <c r="B222" t="s">
        <v>21</v>
      </c>
      <c r="C222" t="s">
        <v>14</v>
      </c>
      <c r="D222" t="s">
        <v>107</v>
      </c>
      <c r="E222" t="s">
        <v>80</v>
      </c>
      <c r="F222" t="s">
        <v>24</v>
      </c>
      <c r="G222" t="s">
        <v>18</v>
      </c>
      <c r="H222" t="s">
        <v>30</v>
      </c>
      <c r="I222">
        <v>35.445</v>
      </c>
      <c r="J222">
        <v>1</v>
      </c>
      <c r="K222">
        <v>0.5</v>
      </c>
      <c r="L222">
        <v>-24.102599999999999</v>
      </c>
    </row>
    <row r="223" spans="1:12" x14ac:dyDescent="0.3">
      <c r="A223" t="s">
        <v>27</v>
      </c>
      <c r="B223" t="s">
        <v>21</v>
      </c>
      <c r="C223" t="s">
        <v>14</v>
      </c>
      <c r="D223" t="s">
        <v>107</v>
      </c>
      <c r="E223" t="s">
        <v>80</v>
      </c>
      <c r="F223" t="s">
        <v>24</v>
      </c>
      <c r="G223" t="s">
        <v>34</v>
      </c>
      <c r="H223" t="s">
        <v>122</v>
      </c>
      <c r="I223">
        <v>269.97000000000003</v>
      </c>
      <c r="J223">
        <v>2</v>
      </c>
      <c r="K223">
        <v>0.7</v>
      </c>
      <c r="L223">
        <v>-386.95699999999999</v>
      </c>
    </row>
    <row r="224" spans="1:12" x14ac:dyDescent="0.3">
      <c r="A224" t="s">
        <v>27</v>
      </c>
      <c r="B224" t="s">
        <v>21</v>
      </c>
      <c r="C224" t="s">
        <v>14</v>
      </c>
      <c r="D224" t="s">
        <v>107</v>
      </c>
      <c r="E224" t="s">
        <v>80</v>
      </c>
      <c r="F224" t="s">
        <v>24</v>
      </c>
      <c r="G224" t="s">
        <v>34</v>
      </c>
      <c r="H224" t="s">
        <v>58</v>
      </c>
      <c r="I224">
        <v>45.12</v>
      </c>
      <c r="J224">
        <v>3</v>
      </c>
      <c r="K224">
        <v>0.2</v>
      </c>
      <c r="L224">
        <v>-7.8959999999999999</v>
      </c>
    </row>
    <row r="225" spans="1:12" x14ac:dyDescent="0.3">
      <c r="A225" t="s">
        <v>27</v>
      </c>
      <c r="B225" t="s">
        <v>21</v>
      </c>
      <c r="C225" t="s">
        <v>14</v>
      </c>
      <c r="D225" t="s">
        <v>107</v>
      </c>
      <c r="E225" t="s">
        <v>80</v>
      </c>
      <c r="F225" t="s">
        <v>24</v>
      </c>
      <c r="G225" t="s">
        <v>34</v>
      </c>
      <c r="H225" t="s">
        <v>58</v>
      </c>
      <c r="I225">
        <v>100.8</v>
      </c>
      <c r="J225">
        <v>2</v>
      </c>
      <c r="K225">
        <v>0.2</v>
      </c>
      <c r="L225">
        <v>21.42</v>
      </c>
    </row>
    <row r="226" spans="1:12" x14ac:dyDescent="0.3">
      <c r="A226" t="s">
        <v>27</v>
      </c>
      <c r="B226" t="s">
        <v>21</v>
      </c>
      <c r="C226" t="s">
        <v>14</v>
      </c>
      <c r="D226" t="s">
        <v>107</v>
      </c>
      <c r="E226" t="s">
        <v>80</v>
      </c>
      <c r="F226" t="s">
        <v>24</v>
      </c>
      <c r="G226" t="s">
        <v>18</v>
      </c>
      <c r="H226" t="s">
        <v>20</v>
      </c>
      <c r="I226">
        <v>47.968000000000004</v>
      </c>
      <c r="J226">
        <v>2</v>
      </c>
      <c r="K226">
        <v>0.2</v>
      </c>
      <c r="L226">
        <v>4.1971999999999996</v>
      </c>
    </row>
    <row r="227" spans="1:12" x14ac:dyDescent="0.3">
      <c r="A227" t="s">
        <v>27</v>
      </c>
      <c r="B227" t="s">
        <v>13</v>
      </c>
      <c r="C227" t="s">
        <v>14</v>
      </c>
      <c r="D227" t="s">
        <v>107</v>
      </c>
      <c r="E227" t="s">
        <v>80</v>
      </c>
      <c r="F227" t="s">
        <v>24</v>
      </c>
      <c r="G227" t="s">
        <v>34</v>
      </c>
      <c r="H227" t="s">
        <v>35</v>
      </c>
      <c r="I227">
        <v>55.991999999999997</v>
      </c>
      <c r="J227">
        <v>1</v>
      </c>
      <c r="K227">
        <v>0.2</v>
      </c>
      <c r="L227">
        <v>3.4994999999999998</v>
      </c>
    </row>
    <row r="228" spans="1:12" x14ac:dyDescent="0.3">
      <c r="A228" t="s">
        <v>27</v>
      </c>
      <c r="B228" t="s">
        <v>13</v>
      </c>
      <c r="C228" t="s">
        <v>14</v>
      </c>
      <c r="D228" t="s">
        <v>107</v>
      </c>
      <c r="E228" t="s">
        <v>80</v>
      </c>
      <c r="F228" t="s">
        <v>24</v>
      </c>
      <c r="G228" t="s">
        <v>25</v>
      </c>
      <c r="H228" t="s">
        <v>31</v>
      </c>
      <c r="I228">
        <v>12.624000000000001</v>
      </c>
      <c r="J228">
        <v>2</v>
      </c>
      <c r="K228">
        <v>0.2</v>
      </c>
      <c r="L228">
        <v>-2.5247999999999999</v>
      </c>
    </row>
    <row r="229" spans="1:12" x14ac:dyDescent="0.3">
      <c r="A229" t="s">
        <v>27</v>
      </c>
      <c r="B229" t="s">
        <v>13</v>
      </c>
      <c r="C229" t="s">
        <v>14</v>
      </c>
      <c r="D229" t="s">
        <v>107</v>
      </c>
      <c r="E229" t="s">
        <v>80</v>
      </c>
      <c r="F229" t="s">
        <v>24</v>
      </c>
      <c r="G229" t="s">
        <v>34</v>
      </c>
      <c r="H229" t="s">
        <v>58</v>
      </c>
      <c r="I229">
        <v>89.584000000000003</v>
      </c>
      <c r="J229">
        <v>2</v>
      </c>
      <c r="K229">
        <v>0.2</v>
      </c>
      <c r="L229">
        <v>4.4791999999999996</v>
      </c>
    </row>
    <row r="230" spans="1:12" x14ac:dyDescent="0.3">
      <c r="A230" t="s">
        <v>27</v>
      </c>
      <c r="B230" t="s">
        <v>13</v>
      </c>
      <c r="C230" t="s">
        <v>14</v>
      </c>
      <c r="D230" t="s">
        <v>107</v>
      </c>
      <c r="E230" t="s">
        <v>80</v>
      </c>
      <c r="F230" t="s">
        <v>24</v>
      </c>
      <c r="G230" t="s">
        <v>34</v>
      </c>
      <c r="H230" t="s">
        <v>35</v>
      </c>
      <c r="I230">
        <v>471.92</v>
      </c>
      <c r="J230">
        <v>2</v>
      </c>
      <c r="K230">
        <v>0.2</v>
      </c>
      <c r="L230">
        <v>29.495000000000001</v>
      </c>
    </row>
    <row r="231" spans="1:12" x14ac:dyDescent="0.3">
      <c r="A231" t="s">
        <v>27</v>
      </c>
      <c r="B231" t="s">
        <v>13</v>
      </c>
      <c r="C231" t="s">
        <v>14</v>
      </c>
      <c r="D231" t="s">
        <v>107</v>
      </c>
      <c r="E231" t="s">
        <v>80</v>
      </c>
      <c r="F231" t="s">
        <v>24</v>
      </c>
      <c r="G231" t="s">
        <v>25</v>
      </c>
      <c r="H231" t="s">
        <v>36</v>
      </c>
      <c r="I231">
        <v>18.18</v>
      </c>
      <c r="J231">
        <v>4</v>
      </c>
      <c r="K231">
        <v>0.7</v>
      </c>
      <c r="L231">
        <v>-13.938000000000001</v>
      </c>
    </row>
    <row r="232" spans="1:12" x14ac:dyDescent="0.3">
      <c r="A232" t="s">
        <v>27</v>
      </c>
      <c r="B232" t="s">
        <v>21</v>
      </c>
      <c r="C232" t="s">
        <v>14</v>
      </c>
      <c r="D232" t="s">
        <v>79</v>
      </c>
      <c r="E232" t="s">
        <v>80</v>
      </c>
      <c r="F232" t="s">
        <v>24</v>
      </c>
      <c r="G232" t="s">
        <v>25</v>
      </c>
      <c r="H232" t="s">
        <v>26</v>
      </c>
      <c r="I232">
        <v>5.9039999999999999</v>
      </c>
      <c r="J232">
        <v>2</v>
      </c>
      <c r="K232">
        <v>0.2</v>
      </c>
      <c r="L232">
        <v>1.9925999999999999</v>
      </c>
    </row>
    <row r="233" spans="1:12" x14ac:dyDescent="0.3">
      <c r="A233" t="s">
        <v>27</v>
      </c>
      <c r="B233" t="s">
        <v>21</v>
      </c>
      <c r="C233" t="s">
        <v>14</v>
      </c>
      <c r="D233" t="s">
        <v>79</v>
      </c>
      <c r="E233" t="s">
        <v>80</v>
      </c>
      <c r="F233" t="s">
        <v>24</v>
      </c>
      <c r="G233" t="s">
        <v>18</v>
      </c>
      <c r="H233" t="s">
        <v>32</v>
      </c>
      <c r="I233">
        <v>621.76</v>
      </c>
      <c r="J233">
        <v>4</v>
      </c>
      <c r="K233">
        <v>0.2</v>
      </c>
      <c r="L233">
        <v>46.631999999999998</v>
      </c>
    </row>
    <row r="234" spans="1:12" x14ac:dyDescent="0.3">
      <c r="A234" t="s">
        <v>27</v>
      </c>
      <c r="B234" t="s">
        <v>13</v>
      </c>
      <c r="C234" t="s">
        <v>14</v>
      </c>
      <c r="D234" t="s">
        <v>115</v>
      </c>
      <c r="E234" t="s">
        <v>80</v>
      </c>
      <c r="F234" t="s">
        <v>24</v>
      </c>
      <c r="G234" t="s">
        <v>25</v>
      </c>
      <c r="H234" t="s">
        <v>59</v>
      </c>
      <c r="I234">
        <v>23.472000000000001</v>
      </c>
      <c r="J234">
        <v>3</v>
      </c>
      <c r="K234">
        <v>0.2</v>
      </c>
      <c r="L234">
        <v>8.8019999999999996</v>
      </c>
    </row>
    <row r="235" spans="1:12" x14ac:dyDescent="0.3">
      <c r="A235" t="s">
        <v>12</v>
      </c>
      <c r="B235" t="s">
        <v>13</v>
      </c>
      <c r="C235" t="s">
        <v>14</v>
      </c>
      <c r="D235" t="s">
        <v>205</v>
      </c>
      <c r="E235" t="s">
        <v>80</v>
      </c>
      <c r="F235" t="s">
        <v>24</v>
      </c>
      <c r="G235" t="s">
        <v>18</v>
      </c>
      <c r="H235" t="s">
        <v>30</v>
      </c>
      <c r="I235">
        <v>182.55</v>
      </c>
      <c r="J235">
        <v>2</v>
      </c>
      <c r="K235">
        <v>0.5</v>
      </c>
      <c r="L235">
        <v>-135.08699999999999</v>
      </c>
    </row>
    <row r="236" spans="1:12" x14ac:dyDescent="0.3">
      <c r="A236" t="s">
        <v>61</v>
      </c>
      <c r="B236" t="s">
        <v>21</v>
      </c>
      <c r="C236" t="s">
        <v>14</v>
      </c>
      <c r="D236" t="s">
        <v>107</v>
      </c>
      <c r="E236" t="s">
        <v>80</v>
      </c>
      <c r="F236" t="s">
        <v>24</v>
      </c>
      <c r="G236" t="s">
        <v>25</v>
      </c>
      <c r="H236" t="s">
        <v>33</v>
      </c>
      <c r="I236">
        <v>2.9119999999999999</v>
      </c>
      <c r="J236">
        <v>2</v>
      </c>
      <c r="K236">
        <v>0.2</v>
      </c>
      <c r="L236">
        <v>0.91</v>
      </c>
    </row>
    <row r="237" spans="1:12" x14ac:dyDescent="0.3">
      <c r="A237" t="s">
        <v>61</v>
      </c>
      <c r="B237" t="s">
        <v>21</v>
      </c>
      <c r="C237" t="s">
        <v>14</v>
      </c>
      <c r="D237" t="s">
        <v>107</v>
      </c>
      <c r="E237" t="s">
        <v>80</v>
      </c>
      <c r="F237" t="s">
        <v>24</v>
      </c>
      <c r="G237" t="s">
        <v>25</v>
      </c>
      <c r="H237" t="s">
        <v>40</v>
      </c>
      <c r="I237">
        <v>20.736000000000001</v>
      </c>
      <c r="J237">
        <v>4</v>
      </c>
      <c r="K237">
        <v>0.2</v>
      </c>
      <c r="L237">
        <v>7.2576000000000001</v>
      </c>
    </row>
    <row r="238" spans="1:12" x14ac:dyDescent="0.3">
      <c r="A238" t="s">
        <v>61</v>
      </c>
      <c r="B238" t="s">
        <v>21</v>
      </c>
      <c r="C238" t="s">
        <v>14</v>
      </c>
      <c r="D238" t="s">
        <v>107</v>
      </c>
      <c r="E238" t="s">
        <v>80</v>
      </c>
      <c r="F238" t="s">
        <v>24</v>
      </c>
      <c r="G238" t="s">
        <v>25</v>
      </c>
      <c r="H238" t="s">
        <v>40</v>
      </c>
      <c r="I238">
        <v>9.5679999999999996</v>
      </c>
      <c r="J238">
        <v>2</v>
      </c>
      <c r="K238">
        <v>0.2</v>
      </c>
      <c r="L238">
        <v>2.99</v>
      </c>
    </row>
    <row r="239" spans="1:12" x14ac:dyDescent="0.3">
      <c r="A239" t="s">
        <v>167</v>
      </c>
      <c r="B239" t="s">
        <v>21</v>
      </c>
      <c r="C239" t="s">
        <v>14</v>
      </c>
      <c r="D239" t="s">
        <v>510</v>
      </c>
      <c r="E239" t="s">
        <v>80</v>
      </c>
      <c r="F239" t="s">
        <v>24</v>
      </c>
      <c r="G239" t="s">
        <v>34</v>
      </c>
      <c r="H239" t="s">
        <v>58</v>
      </c>
      <c r="I239">
        <v>185.52799999999999</v>
      </c>
      <c r="J239">
        <v>7</v>
      </c>
      <c r="K239">
        <v>0.2</v>
      </c>
      <c r="L239">
        <v>48.701099999999997</v>
      </c>
    </row>
    <row r="240" spans="1:12" x14ac:dyDescent="0.3">
      <c r="A240" t="s">
        <v>27</v>
      </c>
      <c r="B240" t="s">
        <v>43</v>
      </c>
      <c r="C240" t="s">
        <v>14</v>
      </c>
      <c r="D240" t="s">
        <v>510</v>
      </c>
      <c r="E240" t="s">
        <v>80</v>
      </c>
      <c r="F240" t="s">
        <v>24</v>
      </c>
      <c r="G240" t="s">
        <v>34</v>
      </c>
      <c r="H240" t="s">
        <v>122</v>
      </c>
      <c r="I240">
        <v>599.98500000000001</v>
      </c>
      <c r="J240">
        <v>5</v>
      </c>
      <c r="K240">
        <v>0.7</v>
      </c>
      <c r="L240">
        <v>-479.988</v>
      </c>
    </row>
    <row r="241" spans="1:12" x14ac:dyDescent="0.3">
      <c r="A241" t="s">
        <v>27</v>
      </c>
      <c r="B241" t="s">
        <v>43</v>
      </c>
      <c r="C241" t="s">
        <v>14</v>
      </c>
      <c r="D241" t="s">
        <v>107</v>
      </c>
      <c r="E241" t="s">
        <v>80</v>
      </c>
      <c r="F241" t="s">
        <v>24</v>
      </c>
      <c r="G241" t="s">
        <v>25</v>
      </c>
      <c r="H241" t="s">
        <v>33</v>
      </c>
      <c r="I241">
        <v>1.4079999999999999</v>
      </c>
      <c r="J241">
        <v>1</v>
      </c>
      <c r="K241">
        <v>0.2</v>
      </c>
      <c r="L241">
        <v>0.15840000000000001</v>
      </c>
    </row>
    <row r="242" spans="1:12" x14ac:dyDescent="0.3">
      <c r="A242" t="s">
        <v>27</v>
      </c>
      <c r="B242" t="s">
        <v>43</v>
      </c>
      <c r="C242" t="s">
        <v>14</v>
      </c>
      <c r="D242" t="s">
        <v>107</v>
      </c>
      <c r="E242" t="s">
        <v>80</v>
      </c>
      <c r="F242" t="s">
        <v>24</v>
      </c>
      <c r="G242" t="s">
        <v>18</v>
      </c>
      <c r="H242" t="s">
        <v>32</v>
      </c>
      <c r="I242">
        <v>169.56800000000001</v>
      </c>
      <c r="J242">
        <v>2</v>
      </c>
      <c r="K242">
        <v>0.2</v>
      </c>
      <c r="L242">
        <v>0</v>
      </c>
    </row>
    <row r="243" spans="1:12" x14ac:dyDescent="0.3">
      <c r="A243" t="s">
        <v>27</v>
      </c>
      <c r="B243" t="s">
        <v>13</v>
      </c>
      <c r="C243" t="s">
        <v>14</v>
      </c>
      <c r="D243" t="s">
        <v>107</v>
      </c>
      <c r="E243" t="s">
        <v>80</v>
      </c>
      <c r="F243" t="s">
        <v>24</v>
      </c>
      <c r="G243" t="s">
        <v>25</v>
      </c>
      <c r="H243" t="s">
        <v>76</v>
      </c>
      <c r="I243">
        <v>4.4640000000000004</v>
      </c>
      <c r="J243">
        <v>3</v>
      </c>
      <c r="K243">
        <v>0.2</v>
      </c>
      <c r="L243">
        <v>-0.9486</v>
      </c>
    </row>
    <row r="244" spans="1:12" x14ac:dyDescent="0.3">
      <c r="A244" t="s">
        <v>27</v>
      </c>
      <c r="B244" t="s">
        <v>13</v>
      </c>
      <c r="C244" t="s">
        <v>14</v>
      </c>
      <c r="D244" t="s">
        <v>107</v>
      </c>
      <c r="E244" t="s">
        <v>80</v>
      </c>
      <c r="F244" t="s">
        <v>24</v>
      </c>
      <c r="G244" t="s">
        <v>25</v>
      </c>
      <c r="H244" t="s">
        <v>36</v>
      </c>
      <c r="I244">
        <v>9.3450000000000006</v>
      </c>
      <c r="J244">
        <v>5</v>
      </c>
      <c r="K244">
        <v>0.7</v>
      </c>
      <c r="L244">
        <v>-6.5415000000000001</v>
      </c>
    </row>
    <row r="245" spans="1:12" x14ac:dyDescent="0.3">
      <c r="A245" t="s">
        <v>12</v>
      </c>
      <c r="B245" t="s">
        <v>21</v>
      </c>
      <c r="C245" t="s">
        <v>14</v>
      </c>
      <c r="D245" t="s">
        <v>107</v>
      </c>
      <c r="E245" t="s">
        <v>80</v>
      </c>
      <c r="F245" t="s">
        <v>24</v>
      </c>
      <c r="G245" t="s">
        <v>25</v>
      </c>
      <c r="H245" t="s">
        <v>37</v>
      </c>
      <c r="I245">
        <v>325.63200000000001</v>
      </c>
      <c r="J245">
        <v>6</v>
      </c>
      <c r="K245">
        <v>0.2</v>
      </c>
      <c r="L245">
        <v>28.492799999999999</v>
      </c>
    </row>
    <row r="246" spans="1:12" x14ac:dyDescent="0.3">
      <c r="A246" t="s">
        <v>12</v>
      </c>
      <c r="B246" t="s">
        <v>21</v>
      </c>
      <c r="C246" t="s">
        <v>14</v>
      </c>
      <c r="D246" t="s">
        <v>107</v>
      </c>
      <c r="E246" t="s">
        <v>80</v>
      </c>
      <c r="F246" t="s">
        <v>24</v>
      </c>
      <c r="G246" t="s">
        <v>34</v>
      </c>
      <c r="H246" t="s">
        <v>58</v>
      </c>
      <c r="I246">
        <v>23.344000000000001</v>
      </c>
      <c r="J246">
        <v>2</v>
      </c>
      <c r="K246">
        <v>0.2</v>
      </c>
      <c r="L246">
        <v>-1.4590000000000001</v>
      </c>
    </row>
    <row r="247" spans="1:12" x14ac:dyDescent="0.3">
      <c r="A247" t="s">
        <v>12</v>
      </c>
      <c r="B247" t="s">
        <v>21</v>
      </c>
      <c r="C247" t="s">
        <v>14</v>
      </c>
      <c r="D247" t="s">
        <v>107</v>
      </c>
      <c r="E247" t="s">
        <v>80</v>
      </c>
      <c r="F247" t="s">
        <v>24</v>
      </c>
      <c r="G247" t="s">
        <v>25</v>
      </c>
      <c r="H247" t="s">
        <v>26</v>
      </c>
      <c r="I247">
        <v>16.52</v>
      </c>
      <c r="J247">
        <v>5</v>
      </c>
      <c r="K247">
        <v>0.2</v>
      </c>
      <c r="L247">
        <v>5.3689999999999998</v>
      </c>
    </row>
    <row r="248" spans="1:12" x14ac:dyDescent="0.3">
      <c r="A248" t="s">
        <v>27</v>
      </c>
      <c r="B248" t="s">
        <v>13</v>
      </c>
      <c r="C248" t="s">
        <v>14</v>
      </c>
      <c r="D248" t="s">
        <v>205</v>
      </c>
      <c r="E248" t="s">
        <v>80</v>
      </c>
      <c r="F248" t="s">
        <v>24</v>
      </c>
      <c r="G248" t="s">
        <v>34</v>
      </c>
      <c r="H248" t="s">
        <v>35</v>
      </c>
      <c r="I248">
        <v>87.8</v>
      </c>
      <c r="J248">
        <v>5</v>
      </c>
      <c r="K248">
        <v>0.2</v>
      </c>
      <c r="L248">
        <v>32.924999999999997</v>
      </c>
    </row>
    <row r="249" spans="1:12" x14ac:dyDescent="0.3">
      <c r="A249" t="s">
        <v>12</v>
      </c>
      <c r="B249" t="s">
        <v>13</v>
      </c>
      <c r="C249" t="s">
        <v>14</v>
      </c>
      <c r="D249" t="s">
        <v>170</v>
      </c>
      <c r="E249" t="s">
        <v>80</v>
      </c>
      <c r="F249" t="s">
        <v>24</v>
      </c>
      <c r="G249" t="s">
        <v>34</v>
      </c>
      <c r="H249" t="s">
        <v>35</v>
      </c>
      <c r="I249">
        <v>35.119999999999997</v>
      </c>
      <c r="J249">
        <v>2</v>
      </c>
      <c r="K249">
        <v>0.2</v>
      </c>
      <c r="L249">
        <v>13.17</v>
      </c>
    </row>
    <row r="250" spans="1:12" x14ac:dyDescent="0.3">
      <c r="A250" t="s">
        <v>12</v>
      </c>
      <c r="B250" t="s">
        <v>13</v>
      </c>
      <c r="C250" t="s">
        <v>14</v>
      </c>
      <c r="D250" t="s">
        <v>205</v>
      </c>
      <c r="E250" t="s">
        <v>80</v>
      </c>
      <c r="F250" t="s">
        <v>24</v>
      </c>
      <c r="G250" t="s">
        <v>25</v>
      </c>
      <c r="H250" t="s">
        <v>31</v>
      </c>
      <c r="I250">
        <v>272.73599999999999</v>
      </c>
      <c r="J250">
        <v>3</v>
      </c>
      <c r="K250">
        <v>0.2</v>
      </c>
      <c r="L250">
        <v>-64.774799999999999</v>
      </c>
    </row>
    <row r="251" spans="1:12" x14ac:dyDescent="0.3">
      <c r="A251" t="s">
        <v>12</v>
      </c>
      <c r="B251" t="s">
        <v>13</v>
      </c>
      <c r="C251" t="s">
        <v>14</v>
      </c>
      <c r="D251" t="s">
        <v>205</v>
      </c>
      <c r="E251" t="s">
        <v>80</v>
      </c>
      <c r="F251" t="s">
        <v>24</v>
      </c>
      <c r="G251" t="s">
        <v>25</v>
      </c>
      <c r="H251" t="s">
        <v>40</v>
      </c>
      <c r="I251">
        <v>18.495999999999999</v>
      </c>
      <c r="J251">
        <v>4</v>
      </c>
      <c r="K251">
        <v>0.2</v>
      </c>
      <c r="L251">
        <v>6.7047999999999996</v>
      </c>
    </row>
    <row r="252" spans="1:12" x14ac:dyDescent="0.3">
      <c r="A252" t="s">
        <v>12</v>
      </c>
      <c r="B252" t="s">
        <v>13</v>
      </c>
      <c r="C252" t="s">
        <v>14</v>
      </c>
      <c r="D252" t="s">
        <v>205</v>
      </c>
      <c r="E252" t="s">
        <v>80</v>
      </c>
      <c r="F252" t="s">
        <v>24</v>
      </c>
      <c r="G252" t="s">
        <v>18</v>
      </c>
      <c r="H252" t="s">
        <v>20</v>
      </c>
      <c r="I252">
        <v>441.92</v>
      </c>
      <c r="J252">
        <v>2</v>
      </c>
      <c r="K252">
        <v>0.2</v>
      </c>
      <c r="L252">
        <v>49.716000000000001</v>
      </c>
    </row>
    <row r="253" spans="1:12" x14ac:dyDescent="0.3">
      <c r="A253" t="s">
        <v>12</v>
      </c>
      <c r="B253" t="s">
        <v>13</v>
      </c>
      <c r="C253" t="s">
        <v>14</v>
      </c>
      <c r="D253" t="s">
        <v>205</v>
      </c>
      <c r="E253" t="s">
        <v>80</v>
      </c>
      <c r="F253" t="s">
        <v>24</v>
      </c>
      <c r="G253" t="s">
        <v>18</v>
      </c>
      <c r="H253" t="s">
        <v>19</v>
      </c>
      <c r="I253">
        <v>127.764</v>
      </c>
      <c r="J253">
        <v>6</v>
      </c>
      <c r="K253">
        <v>0.7</v>
      </c>
      <c r="L253">
        <v>-191.64599999999999</v>
      </c>
    </row>
    <row r="254" spans="1:12" x14ac:dyDescent="0.3">
      <c r="A254" t="s">
        <v>12</v>
      </c>
      <c r="B254" t="s">
        <v>21</v>
      </c>
      <c r="C254" t="s">
        <v>14</v>
      </c>
      <c r="D254" t="s">
        <v>510</v>
      </c>
      <c r="E254" t="s">
        <v>80</v>
      </c>
      <c r="F254" t="s">
        <v>24</v>
      </c>
      <c r="G254" t="s">
        <v>25</v>
      </c>
      <c r="H254" t="s">
        <v>33</v>
      </c>
      <c r="I254">
        <v>10.496</v>
      </c>
      <c r="J254">
        <v>4</v>
      </c>
      <c r="K254">
        <v>0.2</v>
      </c>
      <c r="L254">
        <v>1.1808000000000001</v>
      </c>
    </row>
    <row r="255" spans="1:12" x14ac:dyDescent="0.3">
      <c r="A255" t="s">
        <v>27</v>
      </c>
      <c r="B255" t="s">
        <v>13</v>
      </c>
      <c r="C255" t="s">
        <v>14</v>
      </c>
      <c r="D255" t="s">
        <v>304</v>
      </c>
      <c r="E255" t="s">
        <v>80</v>
      </c>
      <c r="F255" t="s">
        <v>24</v>
      </c>
      <c r="G255" t="s">
        <v>25</v>
      </c>
      <c r="H255" t="s">
        <v>31</v>
      </c>
      <c r="I255">
        <v>10.744</v>
      </c>
      <c r="J255">
        <v>1</v>
      </c>
      <c r="K255">
        <v>0.2</v>
      </c>
      <c r="L255">
        <v>0.80579999999999996</v>
      </c>
    </row>
    <row r="256" spans="1:12" x14ac:dyDescent="0.3">
      <c r="A256" t="s">
        <v>27</v>
      </c>
      <c r="B256" t="s">
        <v>21</v>
      </c>
      <c r="C256" t="s">
        <v>14</v>
      </c>
      <c r="D256" t="s">
        <v>312</v>
      </c>
      <c r="E256" t="s">
        <v>80</v>
      </c>
      <c r="F256" t="s">
        <v>24</v>
      </c>
      <c r="G256" t="s">
        <v>34</v>
      </c>
      <c r="H256" t="s">
        <v>58</v>
      </c>
      <c r="I256">
        <v>62.351999999999997</v>
      </c>
      <c r="J256">
        <v>6</v>
      </c>
      <c r="K256">
        <v>0.2</v>
      </c>
      <c r="L256">
        <v>-10.9116</v>
      </c>
    </row>
    <row r="257" spans="1:12" x14ac:dyDescent="0.3">
      <c r="A257" t="s">
        <v>27</v>
      </c>
      <c r="B257" t="s">
        <v>13</v>
      </c>
      <c r="C257" t="s">
        <v>14</v>
      </c>
      <c r="D257" t="s">
        <v>170</v>
      </c>
      <c r="E257" t="s">
        <v>80</v>
      </c>
      <c r="F257" t="s">
        <v>24</v>
      </c>
      <c r="G257" t="s">
        <v>25</v>
      </c>
      <c r="H257" t="s">
        <v>40</v>
      </c>
      <c r="I257">
        <v>84.415999999999997</v>
      </c>
      <c r="J257">
        <v>4</v>
      </c>
      <c r="K257">
        <v>0.2</v>
      </c>
      <c r="L257">
        <v>27.435199999999998</v>
      </c>
    </row>
    <row r="258" spans="1:12" x14ac:dyDescent="0.3">
      <c r="A258" t="s">
        <v>27</v>
      </c>
      <c r="B258" t="s">
        <v>43</v>
      </c>
      <c r="C258" t="s">
        <v>14</v>
      </c>
      <c r="D258" t="s">
        <v>205</v>
      </c>
      <c r="E258" t="s">
        <v>80</v>
      </c>
      <c r="F258" t="s">
        <v>24</v>
      </c>
      <c r="G258" t="s">
        <v>25</v>
      </c>
      <c r="H258" t="s">
        <v>40</v>
      </c>
      <c r="I258">
        <v>44.783999999999999</v>
      </c>
      <c r="J258">
        <v>1</v>
      </c>
      <c r="K258">
        <v>0.2</v>
      </c>
      <c r="L258">
        <v>16.234200000000001</v>
      </c>
    </row>
    <row r="259" spans="1:12" x14ac:dyDescent="0.3">
      <c r="A259" t="s">
        <v>27</v>
      </c>
      <c r="B259" t="s">
        <v>13</v>
      </c>
      <c r="C259" t="s">
        <v>14</v>
      </c>
      <c r="D259" t="s">
        <v>107</v>
      </c>
      <c r="E259" t="s">
        <v>80</v>
      </c>
      <c r="F259" t="s">
        <v>24</v>
      </c>
      <c r="G259" t="s">
        <v>25</v>
      </c>
      <c r="H259" t="s">
        <v>31</v>
      </c>
      <c r="I259">
        <v>39.808</v>
      </c>
      <c r="J259">
        <v>4</v>
      </c>
      <c r="K259">
        <v>0.2</v>
      </c>
      <c r="L259">
        <v>3.9807999999999999</v>
      </c>
    </row>
    <row r="260" spans="1:12" x14ac:dyDescent="0.3">
      <c r="A260" t="s">
        <v>167</v>
      </c>
      <c r="B260" t="s">
        <v>13</v>
      </c>
      <c r="C260" t="s">
        <v>14</v>
      </c>
      <c r="D260" t="s">
        <v>174</v>
      </c>
      <c r="E260" t="s">
        <v>80</v>
      </c>
      <c r="F260" t="s">
        <v>24</v>
      </c>
      <c r="G260" t="s">
        <v>25</v>
      </c>
      <c r="H260" t="s">
        <v>36</v>
      </c>
      <c r="I260">
        <v>67.86</v>
      </c>
      <c r="J260">
        <v>6</v>
      </c>
      <c r="K260">
        <v>0.7</v>
      </c>
      <c r="L260">
        <v>-45.24</v>
      </c>
    </row>
    <row r="261" spans="1:12" x14ac:dyDescent="0.3">
      <c r="A261" t="s">
        <v>27</v>
      </c>
      <c r="B261" t="s">
        <v>21</v>
      </c>
      <c r="C261" t="s">
        <v>14</v>
      </c>
      <c r="D261" t="s">
        <v>107</v>
      </c>
      <c r="E261" t="s">
        <v>80</v>
      </c>
      <c r="F261" t="s">
        <v>24</v>
      </c>
      <c r="G261" t="s">
        <v>34</v>
      </c>
      <c r="H261" t="s">
        <v>35</v>
      </c>
      <c r="I261">
        <v>195.96</v>
      </c>
      <c r="J261">
        <v>5</v>
      </c>
      <c r="K261">
        <v>0.2</v>
      </c>
      <c r="L261">
        <v>19.596</v>
      </c>
    </row>
    <row r="262" spans="1:12" x14ac:dyDescent="0.3">
      <c r="A262" t="s">
        <v>27</v>
      </c>
      <c r="B262" t="s">
        <v>21</v>
      </c>
      <c r="C262" t="s">
        <v>14</v>
      </c>
      <c r="D262" t="s">
        <v>107</v>
      </c>
      <c r="E262" t="s">
        <v>80</v>
      </c>
      <c r="F262" t="s">
        <v>24</v>
      </c>
      <c r="G262" t="s">
        <v>25</v>
      </c>
      <c r="H262" t="s">
        <v>40</v>
      </c>
      <c r="I262">
        <v>15.552</v>
      </c>
      <c r="J262">
        <v>3</v>
      </c>
      <c r="K262">
        <v>0.2</v>
      </c>
      <c r="L262">
        <v>5.4432</v>
      </c>
    </row>
    <row r="263" spans="1:12" x14ac:dyDescent="0.3">
      <c r="A263" t="s">
        <v>27</v>
      </c>
      <c r="B263" t="s">
        <v>21</v>
      </c>
      <c r="C263" t="s">
        <v>14</v>
      </c>
      <c r="D263" t="s">
        <v>107</v>
      </c>
      <c r="E263" t="s">
        <v>80</v>
      </c>
      <c r="F263" t="s">
        <v>24</v>
      </c>
      <c r="G263" t="s">
        <v>34</v>
      </c>
      <c r="H263" t="s">
        <v>58</v>
      </c>
      <c r="I263">
        <v>271.96800000000002</v>
      </c>
      <c r="J263">
        <v>4</v>
      </c>
      <c r="K263">
        <v>0.2</v>
      </c>
      <c r="L263">
        <v>54.393599999999999</v>
      </c>
    </row>
    <row r="264" spans="1:12" x14ac:dyDescent="0.3">
      <c r="A264" t="s">
        <v>27</v>
      </c>
      <c r="B264" t="s">
        <v>21</v>
      </c>
      <c r="C264" t="s">
        <v>14</v>
      </c>
      <c r="D264" t="s">
        <v>304</v>
      </c>
      <c r="E264" t="s">
        <v>80</v>
      </c>
      <c r="F264" t="s">
        <v>24</v>
      </c>
      <c r="G264" t="s">
        <v>18</v>
      </c>
      <c r="H264" t="s">
        <v>20</v>
      </c>
      <c r="I264">
        <v>266.35199999999998</v>
      </c>
      <c r="J264">
        <v>3</v>
      </c>
      <c r="K264">
        <v>0.2</v>
      </c>
      <c r="L264">
        <v>13.317600000000001</v>
      </c>
    </row>
    <row r="265" spans="1:12" x14ac:dyDescent="0.3">
      <c r="A265" t="s">
        <v>167</v>
      </c>
      <c r="B265" t="s">
        <v>13</v>
      </c>
      <c r="C265" t="s">
        <v>14</v>
      </c>
      <c r="D265" t="s">
        <v>107</v>
      </c>
      <c r="E265" t="s">
        <v>80</v>
      </c>
      <c r="F265" t="s">
        <v>24</v>
      </c>
      <c r="G265" t="s">
        <v>25</v>
      </c>
      <c r="H265" t="s">
        <v>36</v>
      </c>
      <c r="I265">
        <v>8.2260000000000009</v>
      </c>
      <c r="J265">
        <v>3</v>
      </c>
      <c r="K265">
        <v>0.7</v>
      </c>
      <c r="L265">
        <v>-6.0324</v>
      </c>
    </row>
    <row r="266" spans="1:12" x14ac:dyDescent="0.3">
      <c r="A266" t="s">
        <v>27</v>
      </c>
      <c r="B266" t="s">
        <v>21</v>
      </c>
      <c r="C266" t="s">
        <v>14</v>
      </c>
      <c r="D266" t="s">
        <v>522</v>
      </c>
      <c r="E266" t="s">
        <v>80</v>
      </c>
      <c r="F266" t="s">
        <v>24</v>
      </c>
      <c r="G266" t="s">
        <v>18</v>
      </c>
      <c r="H266" t="s">
        <v>30</v>
      </c>
      <c r="I266">
        <v>73.915000000000006</v>
      </c>
      <c r="J266">
        <v>1</v>
      </c>
      <c r="K266">
        <v>0.5</v>
      </c>
      <c r="L266">
        <v>-45.827300000000001</v>
      </c>
    </row>
    <row r="267" spans="1:12" x14ac:dyDescent="0.3">
      <c r="A267" t="s">
        <v>12</v>
      </c>
      <c r="B267" t="s">
        <v>13</v>
      </c>
      <c r="C267" t="s">
        <v>14</v>
      </c>
      <c r="D267" t="s">
        <v>508</v>
      </c>
      <c r="E267" t="s">
        <v>80</v>
      </c>
      <c r="F267" t="s">
        <v>24</v>
      </c>
      <c r="G267" t="s">
        <v>25</v>
      </c>
      <c r="H267" t="s">
        <v>33</v>
      </c>
      <c r="I267">
        <v>14.576000000000001</v>
      </c>
      <c r="J267">
        <v>2</v>
      </c>
      <c r="K267">
        <v>0.2</v>
      </c>
      <c r="L267">
        <v>2.3685999999999998</v>
      </c>
    </row>
    <row r="268" spans="1:12" x14ac:dyDescent="0.3">
      <c r="A268" t="s">
        <v>12</v>
      </c>
      <c r="B268" t="s">
        <v>13</v>
      </c>
      <c r="C268" t="s">
        <v>14</v>
      </c>
      <c r="D268" t="s">
        <v>508</v>
      </c>
      <c r="E268" t="s">
        <v>80</v>
      </c>
      <c r="F268" t="s">
        <v>24</v>
      </c>
      <c r="G268" t="s">
        <v>34</v>
      </c>
      <c r="H268" t="s">
        <v>58</v>
      </c>
      <c r="I268">
        <v>23.2</v>
      </c>
      <c r="J268">
        <v>2</v>
      </c>
      <c r="K268">
        <v>0.2</v>
      </c>
      <c r="L268">
        <v>1.45</v>
      </c>
    </row>
    <row r="269" spans="1:12" x14ac:dyDescent="0.3">
      <c r="A269" t="s">
        <v>12</v>
      </c>
      <c r="B269" t="s">
        <v>13</v>
      </c>
      <c r="C269" t="s">
        <v>14</v>
      </c>
      <c r="D269" t="s">
        <v>508</v>
      </c>
      <c r="E269" t="s">
        <v>80</v>
      </c>
      <c r="F269" t="s">
        <v>24</v>
      </c>
      <c r="G269" t="s">
        <v>25</v>
      </c>
      <c r="H269" t="s">
        <v>33</v>
      </c>
      <c r="I269">
        <v>16.463999999999999</v>
      </c>
      <c r="J269">
        <v>7</v>
      </c>
      <c r="K269">
        <v>0.2</v>
      </c>
      <c r="L269">
        <v>1.8522000000000001</v>
      </c>
    </row>
    <row r="270" spans="1:12" x14ac:dyDescent="0.3">
      <c r="A270" t="s">
        <v>27</v>
      </c>
      <c r="B270" t="s">
        <v>13</v>
      </c>
      <c r="C270" t="s">
        <v>14</v>
      </c>
      <c r="D270" t="s">
        <v>508</v>
      </c>
      <c r="E270" t="s">
        <v>80</v>
      </c>
      <c r="F270" t="s">
        <v>24</v>
      </c>
      <c r="G270" t="s">
        <v>25</v>
      </c>
      <c r="H270" t="s">
        <v>109</v>
      </c>
      <c r="I270">
        <v>47.991999999999997</v>
      </c>
      <c r="J270">
        <v>7</v>
      </c>
      <c r="K270">
        <v>0.2</v>
      </c>
      <c r="L270">
        <v>3.5994000000000002</v>
      </c>
    </row>
    <row r="271" spans="1:12" x14ac:dyDescent="0.3">
      <c r="A271" t="s">
        <v>27</v>
      </c>
      <c r="B271" t="s">
        <v>13</v>
      </c>
      <c r="C271" t="s">
        <v>14</v>
      </c>
      <c r="D271" t="s">
        <v>508</v>
      </c>
      <c r="E271" t="s">
        <v>80</v>
      </c>
      <c r="F271" t="s">
        <v>24</v>
      </c>
      <c r="G271" t="s">
        <v>34</v>
      </c>
      <c r="H271" t="s">
        <v>58</v>
      </c>
      <c r="I271">
        <v>102.24</v>
      </c>
      <c r="J271">
        <v>4</v>
      </c>
      <c r="K271">
        <v>0.2</v>
      </c>
      <c r="L271">
        <v>-16.614000000000001</v>
      </c>
    </row>
    <row r="272" spans="1:12" x14ac:dyDescent="0.3">
      <c r="A272" t="s">
        <v>27</v>
      </c>
      <c r="B272" t="s">
        <v>13</v>
      </c>
      <c r="C272" t="s">
        <v>14</v>
      </c>
      <c r="D272" t="s">
        <v>107</v>
      </c>
      <c r="E272" t="s">
        <v>80</v>
      </c>
      <c r="F272" t="s">
        <v>24</v>
      </c>
      <c r="G272" t="s">
        <v>25</v>
      </c>
      <c r="H272" t="s">
        <v>36</v>
      </c>
      <c r="I272">
        <v>946.76400000000001</v>
      </c>
      <c r="J272">
        <v>6</v>
      </c>
      <c r="K272">
        <v>0.7</v>
      </c>
      <c r="L272">
        <v>-694.29359999999997</v>
      </c>
    </row>
    <row r="273" spans="1:12" x14ac:dyDescent="0.3">
      <c r="A273" t="s">
        <v>27</v>
      </c>
      <c r="B273" t="s">
        <v>13</v>
      </c>
      <c r="C273" t="s">
        <v>14</v>
      </c>
      <c r="D273" t="s">
        <v>205</v>
      </c>
      <c r="E273" t="s">
        <v>80</v>
      </c>
      <c r="F273" t="s">
        <v>24</v>
      </c>
      <c r="G273" t="s">
        <v>18</v>
      </c>
      <c r="H273" t="s">
        <v>32</v>
      </c>
      <c r="I273">
        <v>120.57599999999999</v>
      </c>
      <c r="J273">
        <v>8</v>
      </c>
      <c r="K273">
        <v>0.2</v>
      </c>
      <c r="L273">
        <v>33.1584</v>
      </c>
    </row>
    <row r="274" spans="1:12" x14ac:dyDescent="0.3">
      <c r="A274" t="s">
        <v>27</v>
      </c>
      <c r="B274" t="s">
        <v>13</v>
      </c>
      <c r="C274" t="s">
        <v>14</v>
      </c>
      <c r="D274" t="s">
        <v>170</v>
      </c>
      <c r="E274" t="s">
        <v>80</v>
      </c>
      <c r="F274" t="s">
        <v>24</v>
      </c>
      <c r="G274" t="s">
        <v>18</v>
      </c>
      <c r="H274" t="s">
        <v>32</v>
      </c>
      <c r="I274">
        <v>4.2720000000000002</v>
      </c>
      <c r="J274">
        <v>2</v>
      </c>
      <c r="K274">
        <v>0.2</v>
      </c>
      <c r="L274">
        <v>0.96120000000000005</v>
      </c>
    </row>
    <row r="275" spans="1:12" x14ac:dyDescent="0.3">
      <c r="A275" t="s">
        <v>12</v>
      </c>
      <c r="B275" t="s">
        <v>21</v>
      </c>
      <c r="C275" t="s">
        <v>14</v>
      </c>
      <c r="D275" t="s">
        <v>304</v>
      </c>
      <c r="E275" t="s">
        <v>80</v>
      </c>
      <c r="F275" t="s">
        <v>24</v>
      </c>
      <c r="G275" t="s">
        <v>25</v>
      </c>
      <c r="H275" t="s">
        <v>31</v>
      </c>
      <c r="I275">
        <v>104.696</v>
      </c>
      <c r="J275">
        <v>1</v>
      </c>
      <c r="K275">
        <v>0.2</v>
      </c>
      <c r="L275">
        <v>6.5434999999999999</v>
      </c>
    </row>
    <row r="276" spans="1:12" x14ac:dyDescent="0.3">
      <c r="A276" t="s">
        <v>27</v>
      </c>
      <c r="B276" t="s">
        <v>13</v>
      </c>
      <c r="C276" t="s">
        <v>14</v>
      </c>
      <c r="D276" t="s">
        <v>174</v>
      </c>
      <c r="E276" t="s">
        <v>80</v>
      </c>
      <c r="F276" t="s">
        <v>24</v>
      </c>
      <c r="G276" t="s">
        <v>34</v>
      </c>
      <c r="H276" t="s">
        <v>58</v>
      </c>
      <c r="I276">
        <v>30.08</v>
      </c>
      <c r="J276">
        <v>2</v>
      </c>
      <c r="K276">
        <v>0.2</v>
      </c>
      <c r="L276">
        <v>-5.2640000000000002</v>
      </c>
    </row>
    <row r="277" spans="1:12" x14ac:dyDescent="0.3">
      <c r="A277" t="s">
        <v>27</v>
      </c>
      <c r="B277" t="s">
        <v>13</v>
      </c>
      <c r="C277" t="s">
        <v>14</v>
      </c>
      <c r="D277" t="s">
        <v>174</v>
      </c>
      <c r="E277" t="s">
        <v>80</v>
      </c>
      <c r="F277" t="s">
        <v>24</v>
      </c>
      <c r="G277" t="s">
        <v>25</v>
      </c>
      <c r="H277" t="s">
        <v>40</v>
      </c>
      <c r="I277">
        <v>36.287999999999997</v>
      </c>
      <c r="J277">
        <v>7</v>
      </c>
      <c r="K277">
        <v>0.2</v>
      </c>
      <c r="L277">
        <v>12.700799999999999</v>
      </c>
    </row>
    <row r="278" spans="1:12" x14ac:dyDescent="0.3">
      <c r="A278" t="s">
        <v>27</v>
      </c>
      <c r="B278" t="s">
        <v>13</v>
      </c>
      <c r="C278" t="s">
        <v>14</v>
      </c>
      <c r="D278" t="s">
        <v>174</v>
      </c>
      <c r="E278" t="s">
        <v>80</v>
      </c>
      <c r="F278" t="s">
        <v>24</v>
      </c>
      <c r="G278" t="s">
        <v>25</v>
      </c>
      <c r="H278" t="s">
        <v>33</v>
      </c>
      <c r="I278">
        <v>10.272</v>
      </c>
      <c r="J278">
        <v>3</v>
      </c>
      <c r="K278">
        <v>0.2</v>
      </c>
      <c r="L278">
        <v>1.1556</v>
      </c>
    </row>
    <row r="279" spans="1:12" x14ac:dyDescent="0.3">
      <c r="A279" t="s">
        <v>27</v>
      </c>
      <c r="B279" t="s">
        <v>13</v>
      </c>
      <c r="C279" t="s">
        <v>14</v>
      </c>
      <c r="D279" t="s">
        <v>174</v>
      </c>
      <c r="E279" t="s">
        <v>80</v>
      </c>
      <c r="F279" t="s">
        <v>24</v>
      </c>
      <c r="G279" t="s">
        <v>34</v>
      </c>
      <c r="H279" t="s">
        <v>58</v>
      </c>
      <c r="I279">
        <v>252.8</v>
      </c>
      <c r="J279">
        <v>4</v>
      </c>
      <c r="K279">
        <v>0.2</v>
      </c>
      <c r="L279">
        <v>-31.6</v>
      </c>
    </row>
    <row r="280" spans="1:12" x14ac:dyDescent="0.3">
      <c r="A280" t="s">
        <v>12</v>
      </c>
      <c r="B280" t="s">
        <v>43</v>
      </c>
      <c r="C280" t="s">
        <v>14</v>
      </c>
      <c r="D280" t="s">
        <v>107</v>
      </c>
      <c r="E280" t="s">
        <v>80</v>
      </c>
      <c r="F280" t="s">
        <v>24</v>
      </c>
      <c r="G280" t="s">
        <v>18</v>
      </c>
      <c r="H280" t="s">
        <v>20</v>
      </c>
      <c r="I280">
        <v>191.96799999999999</v>
      </c>
      <c r="J280">
        <v>7</v>
      </c>
      <c r="K280">
        <v>0.2</v>
      </c>
      <c r="L280">
        <v>16.7972</v>
      </c>
    </row>
    <row r="281" spans="1:12" x14ac:dyDescent="0.3">
      <c r="A281" t="s">
        <v>27</v>
      </c>
      <c r="B281" t="s">
        <v>13</v>
      </c>
      <c r="C281" t="s">
        <v>14</v>
      </c>
      <c r="D281" t="s">
        <v>304</v>
      </c>
      <c r="E281" t="s">
        <v>80</v>
      </c>
      <c r="F281" t="s">
        <v>24</v>
      </c>
      <c r="G281" t="s">
        <v>34</v>
      </c>
      <c r="H281" t="s">
        <v>58</v>
      </c>
      <c r="I281">
        <v>89.543999999999997</v>
      </c>
      <c r="J281">
        <v>7</v>
      </c>
      <c r="K281">
        <v>0.2</v>
      </c>
      <c r="L281">
        <v>12.3123</v>
      </c>
    </row>
    <row r="282" spans="1:12" x14ac:dyDescent="0.3">
      <c r="A282" t="s">
        <v>27</v>
      </c>
      <c r="B282" t="s">
        <v>13</v>
      </c>
      <c r="C282" t="s">
        <v>14</v>
      </c>
      <c r="D282" t="s">
        <v>304</v>
      </c>
      <c r="E282" t="s">
        <v>80</v>
      </c>
      <c r="F282" t="s">
        <v>24</v>
      </c>
      <c r="G282" t="s">
        <v>25</v>
      </c>
      <c r="H282" t="s">
        <v>31</v>
      </c>
      <c r="I282">
        <v>35.167999999999999</v>
      </c>
      <c r="J282">
        <v>2</v>
      </c>
      <c r="K282">
        <v>0.2</v>
      </c>
      <c r="L282">
        <v>-8.3523999999999994</v>
      </c>
    </row>
    <row r="283" spans="1:12" x14ac:dyDescent="0.3">
      <c r="A283" t="s">
        <v>27</v>
      </c>
      <c r="B283" t="s">
        <v>13</v>
      </c>
      <c r="C283" t="s">
        <v>14</v>
      </c>
      <c r="D283" t="s">
        <v>304</v>
      </c>
      <c r="E283" t="s">
        <v>80</v>
      </c>
      <c r="F283" t="s">
        <v>24</v>
      </c>
      <c r="G283" t="s">
        <v>25</v>
      </c>
      <c r="H283" t="s">
        <v>36</v>
      </c>
      <c r="I283">
        <v>72.587999999999994</v>
      </c>
      <c r="J283">
        <v>2</v>
      </c>
      <c r="K283">
        <v>0.7</v>
      </c>
      <c r="L283">
        <v>-48.392000000000003</v>
      </c>
    </row>
    <row r="284" spans="1:12" x14ac:dyDescent="0.3">
      <c r="A284" t="s">
        <v>27</v>
      </c>
      <c r="B284" t="s">
        <v>43</v>
      </c>
      <c r="C284" t="s">
        <v>14</v>
      </c>
      <c r="D284" t="s">
        <v>170</v>
      </c>
      <c r="E284" t="s">
        <v>80</v>
      </c>
      <c r="F284" t="s">
        <v>24</v>
      </c>
      <c r="G284" t="s">
        <v>34</v>
      </c>
      <c r="H284" t="s">
        <v>58</v>
      </c>
      <c r="I284">
        <v>95.983999999999995</v>
      </c>
      <c r="J284">
        <v>2</v>
      </c>
      <c r="K284">
        <v>0.2</v>
      </c>
      <c r="L284">
        <v>11.997999999999999</v>
      </c>
    </row>
    <row r="285" spans="1:12" x14ac:dyDescent="0.3">
      <c r="A285" t="s">
        <v>27</v>
      </c>
      <c r="B285" t="s">
        <v>43</v>
      </c>
      <c r="C285" t="s">
        <v>14</v>
      </c>
      <c r="D285" t="s">
        <v>170</v>
      </c>
      <c r="E285" t="s">
        <v>80</v>
      </c>
      <c r="F285" t="s">
        <v>24</v>
      </c>
      <c r="G285" t="s">
        <v>25</v>
      </c>
      <c r="H285" t="s">
        <v>36</v>
      </c>
      <c r="I285">
        <v>4.9379999999999997</v>
      </c>
      <c r="J285">
        <v>2</v>
      </c>
      <c r="K285">
        <v>0.7</v>
      </c>
      <c r="L285">
        <v>-3.6212</v>
      </c>
    </row>
    <row r="286" spans="1:12" x14ac:dyDescent="0.3">
      <c r="A286" t="s">
        <v>27</v>
      </c>
      <c r="B286" t="s">
        <v>13</v>
      </c>
      <c r="C286" t="s">
        <v>14</v>
      </c>
      <c r="D286" t="s">
        <v>522</v>
      </c>
      <c r="E286" t="s">
        <v>80</v>
      </c>
      <c r="F286" t="s">
        <v>24</v>
      </c>
      <c r="G286" t="s">
        <v>25</v>
      </c>
      <c r="H286" t="s">
        <v>33</v>
      </c>
      <c r="I286">
        <v>9.3439999999999994</v>
      </c>
      <c r="J286">
        <v>2</v>
      </c>
      <c r="K286">
        <v>0.2</v>
      </c>
      <c r="L286">
        <v>1.8688</v>
      </c>
    </row>
    <row r="287" spans="1:12" x14ac:dyDescent="0.3">
      <c r="A287" t="s">
        <v>27</v>
      </c>
      <c r="B287" t="s">
        <v>13</v>
      </c>
      <c r="C287" t="s">
        <v>14</v>
      </c>
      <c r="D287" t="s">
        <v>195</v>
      </c>
      <c r="E287" t="s">
        <v>196</v>
      </c>
      <c r="F287" t="s">
        <v>17</v>
      </c>
      <c r="G287" t="s">
        <v>25</v>
      </c>
      <c r="H287" t="s">
        <v>59</v>
      </c>
      <c r="I287">
        <v>105.42</v>
      </c>
      <c r="J287">
        <v>2</v>
      </c>
      <c r="K287">
        <v>0</v>
      </c>
      <c r="L287">
        <v>51.655799999999999</v>
      </c>
    </row>
    <row r="288" spans="1:12" x14ac:dyDescent="0.3">
      <c r="A288" t="s">
        <v>27</v>
      </c>
      <c r="B288" t="s">
        <v>43</v>
      </c>
      <c r="C288" t="s">
        <v>14</v>
      </c>
      <c r="D288" t="s">
        <v>195</v>
      </c>
      <c r="E288" t="s">
        <v>196</v>
      </c>
      <c r="F288" t="s">
        <v>17</v>
      </c>
      <c r="G288" t="s">
        <v>25</v>
      </c>
      <c r="H288" t="s">
        <v>36</v>
      </c>
      <c r="I288">
        <v>6.24</v>
      </c>
      <c r="J288">
        <v>2</v>
      </c>
      <c r="K288">
        <v>0</v>
      </c>
      <c r="L288">
        <v>3.0575999999999999</v>
      </c>
    </row>
    <row r="289" spans="1:12" x14ac:dyDescent="0.3">
      <c r="A289" t="s">
        <v>27</v>
      </c>
      <c r="B289" t="s">
        <v>13</v>
      </c>
      <c r="C289" t="s">
        <v>14</v>
      </c>
      <c r="D289" t="s">
        <v>270</v>
      </c>
      <c r="E289" t="s">
        <v>196</v>
      </c>
      <c r="F289" t="s">
        <v>17</v>
      </c>
      <c r="G289" t="s">
        <v>34</v>
      </c>
      <c r="H289" t="s">
        <v>35</v>
      </c>
      <c r="I289">
        <v>699.93</v>
      </c>
      <c r="J289">
        <v>7</v>
      </c>
      <c r="K289">
        <v>0</v>
      </c>
      <c r="L289">
        <v>181.98179999999999</v>
      </c>
    </row>
    <row r="290" spans="1:12" x14ac:dyDescent="0.3">
      <c r="A290" t="s">
        <v>27</v>
      </c>
      <c r="B290" t="s">
        <v>13</v>
      </c>
      <c r="C290" t="s">
        <v>14</v>
      </c>
      <c r="D290" t="s">
        <v>270</v>
      </c>
      <c r="E290" t="s">
        <v>196</v>
      </c>
      <c r="F290" t="s">
        <v>17</v>
      </c>
      <c r="G290" t="s">
        <v>25</v>
      </c>
      <c r="H290" t="s">
        <v>33</v>
      </c>
      <c r="I290">
        <v>22.96</v>
      </c>
      <c r="J290">
        <v>7</v>
      </c>
      <c r="K290">
        <v>0</v>
      </c>
      <c r="L290">
        <v>6.6584000000000003</v>
      </c>
    </row>
    <row r="291" spans="1:12" x14ac:dyDescent="0.3">
      <c r="A291" t="s">
        <v>27</v>
      </c>
      <c r="B291" t="s">
        <v>13</v>
      </c>
      <c r="C291" t="s">
        <v>14</v>
      </c>
      <c r="D291" t="s">
        <v>270</v>
      </c>
      <c r="E291" t="s">
        <v>196</v>
      </c>
      <c r="F291" t="s">
        <v>17</v>
      </c>
      <c r="G291" t="s">
        <v>18</v>
      </c>
      <c r="H291" t="s">
        <v>32</v>
      </c>
      <c r="I291">
        <v>38.6</v>
      </c>
      <c r="J291">
        <v>4</v>
      </c>
      <c r="K291">
        <v>0</v>
      </c>
      <c r="L291">
        <v>11.58</v>
      </c>
    </row>
    <row r="292" spans="1:12" x14ac:dyDescent="0.3">
      <c r="A292" t="s">
        <v>27</v>
      </c>
      <c r="B292" t="s">
        <v>13</v>
      </c>
      <c r="C292" t="s">
        <v>14</v>
      </c>
      <c r="D292" t="s">
        <v>270</v>
      </c>
      <c r="E292" t="s">
        <v>196</v>
      </c>
      <c r="F292" t="s">
        <v>17</v>
      </c>
      <c r="G292" t="s">
        <v>25</v>
      </c>
      <c r="H292" t="s">
        <v>33</v>
      </c>
      <c r="I292">
        <v>6.63</v>
      </c>
      <c r="J292">
        <v>3</v>
      </c>
      <c r="K292">
        <v>0</v>
      </c>
      <c r="L292">
        <v>1.7901</v>
      </c>
    </row>
    <row r="293" spans="1:12" x14ac:dyDescent="0.3">
      <c r="A293" t="s">
        <v>27</v>
      </c>
      <c r="B293" t="s">
        <v>13</v>
      </c>
      <c r="C293" t="s">
        <v>14</v>
      </c>
      <c r="D293" t="s">
        <v>270</v>
      </c>
      <c r="E293" t="s">
        <v>196</v>
      </c>
      <c r="F293" t="s">
        <v>17</v>
      </c>
      <c r="G293" t="s">
        <v>25</v>
      </c>
      <c r="H293" t="s">
        <v>59</v>
      </c>
      <c r="I293">
        <v>23.34</v>
      </c>
      <c r="J293">
        <v>3</v>
      </c>
      <c r="K293">
        <v>0</v>
      </c>
      <c r="L293">
        <v>10.969799999999999</v>
      </c>
    </row>
    <row r="294" spans="1:12" x14ac:dyDescent="0.3">
      <c r="A294" t="s">
        <v>27</v>
      </c>
      <c r="B294" t="s">
        <v>13</v>
      </c>
      <c r="C294" t="s">
        <v>14</v>
      </c>
      <c r="D294" t="s">
        <v>270</v>
      </c>
      <c r="E294" t="s">
        <v>196</v>
      </c>
      <c r="F294" t="s">
        <v>17</v>
      </c>
      <c r="G294" t="s">
        <v>18</v>
      </c>
      <c r="H294" t="s">
        <v>20</v>
      </c>
      <c r="I294">
        <v>1067.94</v>
      </c>
      <c r="J294">
        <v>3</v>
      </c>
      <c r="K294">
        <v>0</v>
      </c>
      <c r="L294">
        <v>224.26740000000001</v>
      </c>
    </row>
    <row r="295" spans="1:12" x14ac:dyDescent="0.3">
      <c r="A295" t="s">
        <v>27</v>
      </c>
      <c r="B295" t="s">
        <v>13</v>
      </c>
      <c r="C295" t="s">
        <v>14</v>
      </c>
      <c r="D295" t="s">
        <v>375</v>
      </c>
      <c r="E295" t="s">
        <v>196</v>
      </c>
      <c r="F295" t="s">
        <v>17</v>
      </c>
      <c r="G295" t="s">
        <v>18</v>
      </c>
      <c r="H295" t="s">
        <v>32</v>
      </c>
      <c r="I295">
        <v>22.2</v>
      </c>
      <c r="J295">
        <v>6</v>
      </c>
      <c r="K295">
        <v>0</v>
      </c>
      <c r="L295">
        <v>9.1020000000000003</v>
      </c>
    </row>
    <row r="296" spans="1:12" x14ac:dyDescent="0.3">
      <c r="A296" t="s">
        <v>27</v>
      </c>
      <c r="B296" t="s">
        <v>13</v>
      </c>
      <c r="C296" t="s">
        <v>14</v>
      </c>
      <c r="D296" t="s">
        <v>375</v>
      </c>
      <c r="E296" t="s">
        <v>196</v>
      </c>
      <c r="F296" t="s">
        <v>17</v>
      </c>
      <c r="G296" t="s">
        <v>34</v>
      </c>
      <c r="H296" t="s">
        <v>35</v>
      </c>
      <c r="I296">
        <v>881.93</v>
      </c>
      <c r="J296">
        <v>7</v>
      </c>
      <c r="K296">
        <v>0</v>
      </c>
      <c r="L296">
        <v>229.30179999999999</v>
      </c>
    </row>
    <row r="297" spans="1:12" x14ac:dyDescent="0.3">
      <c r="A297" t="s">
        <v>27</v>
      </c>
      <c r="B297" t="s">
        <v>21</v>
      </c>
      <c r="C297" t="s">
        <v>14</v>
      </c>
      <c r="D297" t="s">
        <v>375</v>
      </c>
      <c r="E297" t="s">
        <v>196</v>
      </c>
      <c r="F297" t="s">
        <v>17</v>
      </c>
      <c r="G297" t="s">
        <v>25</v>
      </c>
      <c r="H297" t="s">
        <v>40</v>
      </c>
      <c r="I297">
        <v>114.2</v>
      </c>
      <c r="J297">
        <v>5</v>
      </c>
      <c r="K297">
        <v>0</v>
      </c>
      <c r="L297">
        <v>52.531999999999996</v>
      </c>
    </row>
    <row r="298" spans="1:12" x14ac:dyDescent="0.3">
      <c r="A298" t="s">
        <v>27</v>
      </c>
      <c r="B298" t="s">
        <v>21</v>
      </c>
      <c r="C298" t="s">
        <v>14</v>
      </c>
      <c r="D298" t="s">
        <v>375</v>
      </c>
      <c r="E298" t="s">
        <v>196</v>
      </c>
      <c r="F298" t="s">
        <v>17</v>
      </c>
      <c r="G298" t="s">
        <v>25</v>
      </c>
      <c r="H298" t="s">
        <v>36</v>
      </c>
      <c r="I298">
        <v>17.96</v>
      </c>
      <c r="J298">
        <v>4</v>
      </c>
      <c r="K298">
        <v>0</v>
      </c>
      <c r="L298">
        <v>8.2615999999999996</v>
      </c>
    </row>
    <row r="299" spans="1:12" x14ac:dyDescent="0.3">
      <c r="A299" t="s">
        <v>27</v>
      </c>
      <c r="B299" t="s">
        <v>21</v>
      </c>
      <c r="C299" t="s">
        <v>14</v>
      </c>
      <c r="D299" t="s">
        <v>375</v>
      </c>
      <c r="E299" t="s">
        <v>196</v>
      </c>
      <c r="F299" t="s">
        <v>17</v>
      </c>
      <c r="G299" t="s">
        <v>25</v>
      </c>
      <c r="H299" t="s">
        <v>76</v>
      </c>
      <c r="I299">
        <v>12.67</v>
      </c>
      <c r="J299">
        <v>7</v>
      </c>
      <c r="K299">
        <v>0</v>
      </c>
      <c r="L299">
        <v>4.5612000000000004</v>
      </c>
    </row>
    <row r="300" spans="1:12" x14ac:dyDescent="0.3">
      <c r="A300" t="s">
        <v>27</v>
      </c>
      <c r="B300" t="s">
        <v>21</v>
      </c>
      <c r="C300" t="s">
        <v>14</v>
      </c>
      <c r="D300" t="s">
        <v>375</v>
      </c>
      <c r="E300" t="s">
        <v>196</v>
      </c>
      <c r="F300" t="s">
        <v>17</v>
      </c>
      <c r="G300" t="s">
        <v>34</v>
      </c>
      <c r="H300" t="s">
        <v>58</v>
      </c>
      <c r="I300">
        <v>339.96</v>
      </c>
      <c r="J300">
        <v>4</v>
      </c>
      <c r="K300">
        <v>0</v>
      </c>
      <c r="L300">
        <v>122.3856</v>
      </c>
    </row>
    <row r="301" spans="1:12" x14ac:dyDescent="0.3">
      <c r="A301" t="s">
        <v>27</v>
      </c>
      <c r="B301" t="s">
        <v>13</v>
      </c>
      <c r="C301" t="s">
        <v>14</v>
      </c>
      <c r="D301" t="s">
        <v>410</v>
      </c>
      <c r="E301" t="s">
        <v>196</v>
      </c>
      <c r="F301" t="s">
        <v>17</v>
      </c>
      <c r="G301" t="s">
        <v>34</v>
      </c>
      <c r="H301" t="s">
        <v>58</v>
      </c>
      <c r="I301">
        <v>29.99</v>
      </c>
      <c r="J301">
        <v>1</v>
      </c>
      <c r="K301">
        <v>0</v>
      </c>
      <c r="L301">
        <v>2.9990000000000001</v>
      </c>
    </row>
    <row r="302" spans="1:12" x14ac:dyDescent="0.3">
      <c r="A302" t="s">
        <v>27</v>
      </c>
      <c r="B302" t="s">
        <v>13</v>
      </c>
      <c r="C302" t="s">
        <v>14</v>
      </c>
      <c r="D302" t="s">
        <v>375</v>
      </c>
      <c r="E302" t="s">
        <v>196</v>
      </c>
      <c r="F302" t="s">
        <v>17</v>
      </c>
      <c r="G302" t="s">
        <v>25</v>
      </c>
      <c r="H302" t="s">
        <v>33</v>
      </c>
      <c r="I302">
        <v>13.36</v>
      </c>
      <c r="J302">
        <v>4</v>
      </c>
      <c r="K302">
        <v>0</v>
      </c>
      <c r="L302">
        <v>4.1416000000000004</v>
      </c>
    </row>
    <row r="303" spans="1:12" x14ac:dyDescent="0.3">
      <c r="A303" t="s">
        <v>27</v>
      </c>
      <c r="B303" t="s">
        <v>13</v>
      </c>
      <c r="C303" t="s">
        <v>14</v>
      </c>
      <c r="D303" t="s">
        <v>375</v>
      </c>
      <c r="E303" t="s">
        <v>196</v>
      </c>
      <c r="F303" t="s">
        <v>17</v>
      </c>
      <c r="G303" t="s">
        <v>25</v>
      </c>
      <c r="H303" t="s">
        <v>40</v>
      </c>
      <c r="I303">
        <v>39.96</v>
      </c>
      <c r="J303">
        <v>2</v>
      </c>
      <c r="K303">
        <v>0</v>
      </c>
      <c r="L303">
        <v>18.781199999999998</v>
      </c>
    </row>
    <row r="304" spans="1:12" x14ac:dyDescent="0.3">
      <c r="A304" t="s">
        <v>27</v>
      </c>
      <c r="B304" t="s">
        <v>13</v>
      </c>
      <c r="C304" t="s">
        <v>14</v>
      </c>
      <c r="D304" t="s">
        <v>375</v>
      </c>
      <c r="E304" t="s">
        <v>196</v>
      </c>
      <c r="F304" t="s">
        <v>17</v>
      </c>
      <c r="G304" t="s">
        <v>25</v>
      </c>
      <c r="H304" t="s">
        <v>36</v>
      </c>
      <c r="I304">
        <v>145.85</v>
      </c>
      <c r="J304">
        <v>5</v>
      </c>
      <c r="K304">
        <v>0</v>
      </c>
      <c r="L304">
        <v>70.007999999999996</v>
      </c>
    </row>
    <row r="305" spans="1:12" x14ac:dyDescent="0.3">
      <c r="A305" t="s">
        <v>61</v>
      </c>
      <c r="B305" t="s">
        <v>13</v>
      </c>
      <c r="C305" t="s">
        <v>14</v>
      </c>
      <c r="D305" t="s">
        <v>195</v>
      </c>
      <c r="E305" t="s">
        <v>196</v>
      </c>
      <c r="F305" t="s">
        <v>17</v>
      </c>
      <c r="G305" t="s">
        <v>25</v>
      </c>
      <c r="H305" t="s">
        <v>36</v>
      </c>
      <c r="I305">
        <v>691.96</v>
      </c>
      <c r="J305">
        <v>4</v>
      </c>
      <c r="K305">
        <v>0</v>
      </c>
      <c r="L305">
        <v>318.30160000000001</v>
      </c>
    </row>
    <row r="306" spans="1:12" x14ac:dyDescent="0.3">
      <c r="A306" t="s">
        <v>61</v>
      </c>
      <c r="B306" t="s">
        <v>13</v>
      </c>
      <c r="C306" t="s">
        <v>14</v>
      </c>
      <c r="D306" t="s">
        <v>195</v>
      </c>
      <c r="E306" t="s">
        <v>196</v>
      </c>
      <c r="F306" t="s">
        <v>17</v>
      </c>
      <c r="G306" t="s">
        <v>34</v>
      </c>
      <c r="H306" t="s">
        <v>58</v>
      </c>
      <c r="I306">
        <v>34.950000000000003</v>
      </c>
      <c r="J306">
        <v>5</v>
      </c>
      <c r="K306">
        <v>0</v>
      </c>
      <c r="L306">
        <v>15.378</v>
      </c>
    </row>
    <row r="307" spans="1:12" x14ac:dyDescent="0.3">
      <c r="A307" t="s">
        <v>27</v>
      </c>
      <c r="B307" t="s">
        <v>43</v>
      </c>
      <c r="C307" t="s">
        <v>14</v>
      </c>
      <c r="D307" t="s">
        <v>468</v>
      </c>
      <c r="E307" t="s">
        <v>196</v>
      </c>
      <c r="F307" t="s">
        <v>17</v>
      </c>
      <c r="G307" t="s">
        <v>34</v>
      </c>
      <c r="H307" t="s">
        <v>58</v>
      </c>
      <c r="I307">
        <v>48.9</v>
      </c>
      <c r="J307">
        <v>5</v>
      </c>
      <c r="K307">
        <v>0</v>
      </c>
      <c r="L307">
        <v>18.093</v>
      </c>
    </row>
    <row r="308" spans="1:12" x14ac:dyDescent="0.3">
      <c r="A308" t="s">
        <v>27</v>
      </c>
      <c r="B308" t="s">
        <v>13</v>
      </c>
      <c r="C308" t="s">
        <v>14</v>
      </c>
      <c r="D308" t="s">
        <v>270</v>
      </c>
      <c r="E308" t="s">
        <v>196</v>
      </c>
      <c r="F308" t="s">
        <v>17</v>
      </c>
      <c r="G308" t="s">
        <v>18</v>
      </c>
      <c r="H308" t="s">
        <v>19</v>
      </c>
      <c r="I308">
        <v>638.82000000000005</v>
      </c>
      <c r="J308">
        <v>9</v>
      </c>
      <c r="K308">
        <v>0</v>
      </c>
      <c r="L308">
        <v>172.48140000000001</v>
      </c>
    </row>
    <row r="309" spans="1:12" x14ac:dyDescent="0.3">
      <c r="A309" t="s">
        <v>27</v>
      </c>
      <c r="B309" t="s">
        <v>21</v>
      </c>
      <c r="C309" t="s">
        <v>14</v>
      </c>
      <c r="D309" t="s">
        <v>468</v>
      </c>
      <c r="E309" t="s">
        <v>196</v>
      </c>
      <c r="F309" t="s">
        <v>17</v>
      </c>
      <c r="G309" t="s">
        <v>18</v>
      </c>
      <c r="H309" t="s">
        <v>20</v>
      </c>
      <c r="I309">
        <v>605.34</v>
      </c>
      <c r="J309">
        <v>6</v>
      </c>
      <c r="K309">
        <v>0</v>
      </c>
      <c r="L309">
        <v>145.2816</v>
      </c>
    </row>
    <row r="310" spans="1:12" x14ac:dyDescent="0.3">
      <c r="A310" t="s">
        <v>27</v>
      </c>
      <c r="B310" t="s">
        <v>21</v>
      </c>
      <c r="C310" t="s">
        <v>14</v>
      </c>
      <c r="D310" t="s">
        <v>195</v>
      </c>
      <c r="E310" t="s">
        <v>196</v>
      </c>
      <c r="F310" t="s">
        <v>17</v>
      </c>
      <c r="G310" t="s">
        <v>34</v>
      </c>
      <c r="H310" t="s">
        <v>58</v>
      </c>
      <c r="I310">
        <v>159.80000000000001</v>
      </c>
      <c r="J310">
        <v>4</v>
      </c>
      <c r="K310">
        <v>0</v>
      </c>
      <c r="L310">
        <v>70.311999999999998</v>
      </c>
    </row>
    <row r="311" spans="1:12" x14ac:dyDescent="0.3">
      <c r="A311" t="s">
        <v>27</v>
      </c>
      <c r="B311" t="s">
        <v>21</v>
      </c>
      <c r="C311" t="s">
        <v>14</v>
      </c>
      <c r="D311" t="s">
        <v>195</v>
      </c>
      <c r="E311" t="s">
        <v>196</v>
      </c>
      <c r="F311" t="s">
        <v>17</v>
      </c>
      <c r="G311" t="s">
        <v>34</v>
      </c>
      <c r="H311" t="s">
        <v>58</v>
      </c>
      <c r="I311">
        <v>44.75</v>
      </c>
      <c r="J311">
        <v>5</v>
      </c>
      <c r="K311">
        <v>0</v>
      </c>
      <c r="L311">
        <v>8.5024999999999995</v>
      </c>
    </row>
    <row r="312" spans="1:12" x14ac:dyDescent="0.3">
      <c r="A312" t="s">
        <v>27</v>
      </c>
      <c r="B312" t="s">
        <v>13</v>
      </c>
      <c r="C312" t="s">
        <v>14</v>
      </c>
      <c r="D312" t="s">
        <v>530</v>
      </c>
      <c r="E312" t="s">
        <v>196</v>
      </c>
      <c r="F312" t="s">
        <v>17</v>
      </c>
      <c r="G312" t="s">
        <v>25</v>
      </c>
      <c r="H312" t="s">
        <v>36</v>
      </c>
      <c r="I312">
        <v>40.409999999999997</v>
      </c>
      <c r="J312">
        <v>9</v>
      </c>
      <c r="K312">
        <v>0</v>
      </c>
      <c r="L312">
        <v>18.5886</v>
      </c>
    </row>
    <row r="313" spans="1:12" x14ac:dyDescent="0.3">
      <c r="A313" t="s">
        <v>61</v>
      </c>
      <c r="B313" t="s">
        <v>13</v>
      </c>
      <c r="C313" t="s">
        <v>14</v>
      </c>
      <c r="D313" t="s">
        <v>375</v>
      </c>
      <c r="E313" t="s">
        <v>196</v>
      </c>
      <c r="F313" t="s">
        <v>17</v>
      </c>
      <c r="G313" t="s">
        <v>34</v>
      </c>
      <c r="H313" t="s">
        <v>58</v>
      </c>
      <c r="I313">
        <v>179.94</v>
      </c>
      <c r="J313">
        <v>6</v>
      </c>
      <c r="K313">
        <v>0</v>
      </c>
      <c r="L313">
        <v>75.574799999999996</v>
      </c>
    </row>
    <row r="314" spans="1:12" x14ac:dyDescent="0.3">
      <c r="A314" t="s">
        <v>61</v>
      </c>
      <c r="B314" t="s">
        <v>13</v>
      </c>
      <c r="C314" t="s">
        <v>14</v>
      </c>
      <c r="D314" t="s">
        <v>375</v>
      </c>
      <c r="E314" t="s">
        <v>196</v>
      </c>
      <c r="F314" t="s">
        <v>17</v>
      </c>
      <c r="G314" t="s">
        <v>34</v>
      </c>
      <c r="H314" t="s">
        <v>58</v>
      </c>
      <c r="I314">
        <v>26.85</v>
      </c>
      <c r="J314">
        <v>3</v>
      </c>
      <c r="K314">
        <v>0</v>
      </c>
      <c r="L314">
        <v>5.1014999999999997</v>
      </c>
    </row>
    <row r="315" spans="1:12" x14ac:dyDescent="0.3">
      <c r="A315" t="s">
        <v>61</v>
      </c>
      <c r="B315" t="s">
        <v>13</v>
      </c>
      <c r="C315" t="s">
        <v>14</v>
      </c>
      <c r="D315" t="s">
        <v>375</v>
      </c>
      <c r="E315" t="s">
        <v>196</v>
      </c>
      <c r="F315" t="s">
        <v>17</v>
      </c>
      <c r="G315" t="s">
        <v>34</v>
      </c>
      <c r="H315" t="s">
        <v>58</v>
      </c>
      <c r="I315">
        <v>323.37</v>
      </c>
      <c r="J315">
        <v>3</v>
      </c>
      <c r="K315">
        <v>0</v>
      </c>
      <c r="L315">
        <v>129.34800000000001</v>
      </c>
    </row>
    <row r="316" spans="1:12" x14ac:dyDescent="0.3">
      <c r="A316" t="s">
        <v>61</v>
      </c>
      <c r="B316" t="s">
        <v>13</v>
      </c>
      <c r="C316" t="s">
        <v>14</v>
      </c>
      <c r="D316" t="s">
        <v>375</v>
      </c>
      <c r="E316" t="s">
        <v>196</v>
      </c>
      <c r="F316" t="s">
        <v>17</v>
      </c>
      <c r="G316" t="s">
        <v>25</v>
      </c>
      <c r="H316" t="s">
        <v>40</v>
      </c>
      <c r="I316">
        <v>59.94</v>
      </c>
      <c r="J316">
        <v>3</v>
      </c>
      <c r="K316">
        <v>0</v>
      </c>
      <c r="L316">
        <v>28.171800000000001</v>
      </c>
    </row>
    <row r="317" spans="1:12" x14ac:dyDescent="0.3">
      <c r="A317" t="s">
        <v>61</v>
      </c>
      <c r="B317" t="s">
        <v>13</v>
      </c>
      <c r="C317" t="s">
        <v>14</v>
      </c>
      <c r="D317" t="s">
        <v>375</v>
      </c>
      <c r="E317" t="s">
        <v>196</v>
      </c>
      <c r="F317" t="s">
        <v>17</v>
      </c>
      <c r="G317" t="s">
        <v>25</v>
      </c>
      <c r="H317" t="s">
        <v>36</v>
      </c>
      <c r="I317">
        <v>64.14</v>
      </c>
      <c r="J317">
        <v>3</v>
      </c>
      <c r="K317">
        <v>0</v>
      </c>
      <c r="L317">
        <v>30.787199999999999</v>
      </c>
    </row>
    <row r="318" spans="1:12" x14ac:dyDescent="0.3">
      <c r="A318" t="s">
        <v>61</v>
      </c>
      <c r="B318" t="s">
        <v>13</v>
      </c>
      <c r="C318" t="s">
        <v>14</v>
      </c>
      <c r="D318" t="s">
        <v>375</v>
      </c>
      <c r="E318" t="s">
        <v>196</v>
      </c>
      <c r="F318" t="s">
        <v>17</v>
      </c>
      <c r="G318" t="s">
        <v>25</v>
      </c>
      <c r="H318" t="s">
        <v>36</v>
      </c>
      <c r="I318">
        <v>11.67</v>
      </c>
      <c r="J318">
        <v>3</v>
      </c>
      <c r="K318">
        <v>0</v>
      </c>
      <c r="L318">
        <v>5.6016000000000004</v>
      </c>
    </row>
    <row r="319" spans="1:12" x14ac:dyDescent="0.3">
      <c r="A319" t="s">
        <v>61</v>
      </c>
      <c r="B319" t="s">
        <v>13</v>
      </c>
      <c r="C319" t="s">
        <v>14</v>
      </c>
      <c r="D319" t="s">
        <v>375</v>
      </c>
      <c r="E319" t="s">
        <v>196</v>
      </c>
      <c r="F319" t="s">
        <v>17</v>
      </c>
      <c r="G319" t="s">
        <v>25</v>
      </c>
      <c r="H319" t="s">
        <v>40</v>
      </c>
      <c r="I319">
        <v>12.96</v>
      </c>
      <c r="J319">
        <v>2</v>
      </c>
      <c r="K319">
        <v>0</v>
      </c>
      <c r="L319">
        <v>6.2207999999999997</v>
      </c>
    </row>
    <row r="320" spans="1:12" x14ac:dyDescent="0.3">
      <c r="A320" t="s">
        <v>27</v>
      </c>
      <c r="B320" t="s">
        <v>13</v>
      </c>
      <c r="C320" t="s">
        <v>14</v>
      </c>
      <c r="D320" t="s">
        <v>547</v>
      </c>
      <c r="E320" t="s">
        <v>196</v>
      </c>
      <c r="F320" t="s">
        <v>17</v>
      </c>
      <c r="G320" t="s">
        <v>18</v>
      </c>
      <c r="H320" t="s">
        <v>30</v>
      </c>
      <c r="I320">
        <v>301.95999999999998</v>
      </c>
      <c r="J320">
        <v>2</v>
      </c>
      <c r="K320">
        <v>0</v>
      </c>
      <c r="L320">
        <v>45.293999999999997</v>
      </c>
    </row>
    <row r="321" spans="1:12" x14ac:dyDescent="0.3">
      <c r="A321" t="s">
        <v>12</v>
      </c>
      <c r="B321" t="s">
        <v>13</v>
      </c>
      <c r="C321" t="s">
        <v>14</v>
      </c>
      <c r="D321" t="s">
        <v>375</v>
      </c>
      <c r="E321" t="s">
        <v>196</v>
      </c>
      <c r="F321" t="s">
        <v>17</v>
      </c>
      <c r="G321" t="s">
        <v>25</v>
      </c>
      <c r="H321" t="s">
        <v>40</v>
      </c>
      <c r="I321">
        <v>109.92</v>
      </c>
      <c r="J321">
        <v>2</v>
      </c>
      <c r="K321">
        <v>0</v>
      </c>
      <c r="L321">
        <v>53.860799999999998</v>
      </c>
    </row>
    <row r="322" spans="1:12" x14ac:dyDescent="0.3">
      <c r="A322" t="s">
        <v>12</v>
      </c>
      <c r="B322" t="s">
        <v>13</v>
      </c>
      <c r="C322" t="s">
        <v>14</v>
      </c>
      <c r="D322" t="s">
        <v>375</v>
      </c>
      <c r="E322" t="s">
        <v>196</v>
      </c>
      <c r="F322" t="s">
        <v>17</v>
      </c>
      <c r="G322" t="s">
        <v>25</v>
      </c>
      <c r="H322" t="s">
        <v>40</v>
      </c>
      <c r="I322">
        <v>19.440000000000001</v>
      </c>
      <c r="J322">
        <v>3</v>
      </c>
      <c r="K322">
        <v>0</v>
      </c>
      <c r="L322">
        <v>9.3312000000000008</v>
      </c>
    </row>
    <row r="323" spans="1:12" x14ac:dyDescent="0.3">
      <c r="A323" t="s">
        <v>12</v>
      </c>
      <c r="B323" t="s">
        <v>13</v>
      </c>
      <c r="C323" t="s">
        <v>14</v>
      </c>
      <c r="D323" t="s">
        <v>375</v>
      </c>
      <c r="E323" t="s">
        <v>196</v>
      </c>
      <c r="F323" t="s">
        <v>17</v>
      </c>
      <c r="G323" t="s">
        <v>25</v>
      </c>
      <c r="H323" t="s">
        <v>33</v>
      </c>
      <c r="I323">
        <v>11.16</v>
      </c>
      <c r="J323">
        <v>2</v>
      </c>
      <c r="K323">
        <v>0</v>
      </c>
      <c r="L323">
        <v>4.3524000000000003</v>
      </c>
    </row>
    <row r="324" spans="1:12" x14ac:dyDescent="0.3">
      <c r="A324" t="s">
        <v>167</v>
      </c>
      <c r="B324" t="s">
        <v>43</v>
      </c>
      <c r="C324" t="s">
        <v>14</v>
      </c>
      <c r="D324" t="s">
        <v>270</v>
      </c>
      <c r="E324" t="s">
        <v>196</v>
      </c>
      <c r="F324" t="s">
        <v>17</v>
      </c>
      <c r="G324" t="s">
        <v>25</v>
      </c>
      <c r="H324" t="s">
        <v>36</v>
      </c>
      <c r="I324">
        <v>108.08</v>
      </c>
      <c r="J324">
        <v>7</v>
      </c>
      <c r="K324">
        <v>0</v>
      </c>
      <c r="L324">
        <v>54.04</v>
      </c>
    </row>
    <row r="325" spans="1:12" x14ac:dyDescent="0.3">
      <c r="A325" t="s">
        <v>167</v>
      </c>
      <c r="B325" t="s">
        <v>43</v>
      </c>
      <c r="C325" t="s">
        <v>14</v>
      </c>
      <c r="D325" t="s">
        <v>270</v>
      </c>
      <c r="E325" t="s">
        <v>196</v>
      </c>
      <c r="F325" t="s">
        <v>17</v>
      </c>
      <c r="G325" t="s">
        <v>25</v>
      </c>
      <c r="H325" t="s">
        <v>36</v>
      </c>
      <c r="I325">
        <v>9.5399999999999991</v>
      </c>
      <c r="J325">
        <v>3</v>
      </c>
      <c r="K325">
        <v>0</v>
      </c>
      <c r="L325">
        <v>4.3883999999999999</v>
      </c>
    </row>
    <row r="326" spans="1:12" x14ac:dyDescent="0.3">
      <c r="A326" t="s">
        <v>27</v>
      </c>
      <c r="B326" t="s">
        <v>21</v>
      </c>
      <c r="C326" t="s">
        <v>14</v>
      </c>
      <c r="D326" t="s">
        <v>195</v>
      </c>
      <c r="E326" t="s">
        <v>196</v>
      </c>
      <c r="F326" t="s">
        <v>17</v>
      </c>
      <c r="G326" t="s">
        <v>25</v>
      </c>
      <c r="H326" t="s">
        <v>26</v>
      </c>
      <c r="I326">
        <v>7.31</v>
      </c>
      <c r="J326">
        <v>1</v>
      </c>
      <c r="K326">
        <v>0</v>
      </c>
      <c r="L326">
        <v>3.4357000000000002</v>
      </c>
    </row>
    <row r="327" spans="1:12" x14ac:dyDescent="0.3">
      <c r="A327" t="s">
        <v>27</v>
      </c>
      <c r="B327" t="s">
        <v>21</v>
      </c>
      <c r="C327" t="s">
        <v>14</v>
      </c>
      <c r="D327" t="s">
        <v>195</v>
      </c>
      <c r="E327" t="s">
        <v>196</v>
      </c>
      <c r="F327" t="s">
        <v>17</v>
      </c>
      <c r="G327" t="s">
        <v>18</v>
      </c>
      <c r="H327" t="s">
        <v>32</v>
      </c>
      <c r="I327">
        <v>8.92</v>
      </c>
      <c r="J327">
        <v>4</v>
      </c>
      <c r="K327">
        <v>0</v>
      </c>
      <c r="L327">
        <v>3.9247999999999998</v>
      </c>
    </row>
    <row r="328" spans="1:12" x14ac:dyDescent="0.3">
      <c r="A328" t="s">
        <v>27</v>
      </c>
      <c r="B328" t="s">
        <v>43</v>
      </c>
      <c r="C328" t="s">
        <v>14</v>
      </c>
      <c r="D328" t="s">
        <v>410</v>
      </c>
      <c r="E328" t="s">
        <v>196</v>
      </c>
      <c r="F328" t="s">
        <v>17</v>
      </c>
      <c r="G328" t="s">
        <v>25</v>
      </c>
      <c r="H328" t="s">
        <v>76</v>
      </c>
      <c r="I328">
        <v>30</v>
      </c>
      <c r="J328">
        <v>6</v>
      </c>
      <c r="K328">
        <v>0</v>
      </c>
      <c r="L328">
        <v>14.4</v>
      </c>
    </row>
    <row r="329" spans="1:12" x14ac:dyDescent="0.3">
      <c r="A329" t="s">
        <v>27</v>
      </c>
      <c r="B329" t="s">
        <v>43</v>
      </c>
      <c r="C329" t="s">
        <v>14</v>
      </c>
      <c r="D329" t="s">
        <v>410</v>
      </c>
      <c r="E329" t="s">
        <v>196</v>
      </c>
      <c r="F329" t="s">
        <v>17</v>
      </c>
      <c r="G329" t="s">
        <v>25</v>
      </c>
      <c r="H329" t="s">
        <v>40</v>
      </c>
      <c r="I329">
        <v>25.92</v>
      </c>
      <c r="J329">
        <v>4</v>
      </c>
      <c r="K329">
        <v>0</v>
      </c>
      <c r="L329">
        <v>12.700799999999999</v>
      </c>
    </row>
    <row r="330" spans="1:12" x14ac:dyDescent="0.3">
      <c r="A330" t="s">
        <v>27</v>
      </c>
      <c r="B330" t="s">
        <v>43</v>
      </c>
      <c r="C330" t="s">
        <v>14</v>
      </c>
      <c r="D330" t="s">
        <v>410</v>
      </c>
      <c r="E330" t="s">
        <v>196</v>
      </c>
      <c r="F330" t="s">
        <v>17</v>
      </c>
      <c r="G330" t="s">
        <v>18</v>
      </c>
      <c r="H330" t="s">
        <v>32</v>
      </c>
      <c r="I330">
        <v>159.91999999999999</v>
      </c>
      <c r="J330">
        <v>4</v>
      </c>
      <c r="K330">
        <v>0</v>
      </c>
      <c r="L330">
        <v>31.984000000000002</v>
      </c>
    </row>
    <row r="331" spans="1:12" x14ac:dyDescent="0.3">
      <c r="A331" t="s">
        <v>12</v>
      </c>
      <c r="B331" t="s">
        <v>21</v>
      </c>
      <c r="C331" t="s">
        <v>14</v>
      </c>
      <c r="D331" t="s">
        <v>375</v>
      </c>
      <c r="E331" t="s">
        <v>196</v>
      </c>
      <c r="F331" t="s">
        <v>17</v>
      </c>
      <c r="G331" t="s">
        <v>25</v>
      </c>
      <c r="H331" t="s">
        <v>31</v>
      </c>
      <c r="I331">
        <v>62.04</v>
      </c>
      <c r="J331">
        <v>4</v>
      </c>
      <c r="K331">
        <v>0</v>
      </c>
      <c r="L331">
        <v>17.371200000000002</v>
      </c>
    </row>
    <row r="332" spans="1:12" x14ac:dyDescent="0.3">
      <c r="A332" t="s">
        <v>12</v>
      </c>
      <c r="B332" t="s">
        <v>21</v>
      </c>
      <c r="C332" t="s">
        <v>14</v>
      </c>
      <c r="D332" t="s">
        <v>375</v>
      </c>
      <c r="E332" t="s">
        <v>196</v>
      </c>
      <c r="F332" t="s">
        <v>17</v>
      </c>
      <c r="G332" t="s">
        <v>34</v>
      </c>
      <c r="H332" t="s">
        <v>35</v>
      </c>
      <c r="I332">
        <v>494.97</v>
      </c>
      <c r="J332">
        <v>3</v>
      </c>
      <c r="K332">
        <v>0</v>
      </c>
      <c r="L332">
        <v>148.49100000000001</v>
      </c>
    </row>
    <row r="333" spans="1:12" x14ac:dyDescent="0.3">
      <c r="A333" t="s">
        <v>12</v>
      </c>
      <c r="B333" t="s">
        <v>21</v>
      </c>
      <c r="C333" t="s">
        <v>14</v>
      </c>
      <c r="D333" t="s">
        <v>375</v>
      </c>
      <c r="E333" t="s">
        <v>196</v>
      </c>
      <c r="F333" t="s">
        <v>17</v>
      </c>
      <c r="G333" t="s">
        <v>25</v>
      </c>
      <c r="H333" t="s">
        <v>31</v>
      </c>
      <c r="I333">
        <v>367.96</v>
      </c>
      <c r="J333">
        <v>4</v>
      </c>
      <c r="K333">
        <v>0</v>
      </c>
      <c r="L333">
        <v>14.718400000000001</v>
      </c>
    </row>
    <row r="334" spans="1:12" x14ac:dyDescent="0.3">
      <c r="A334" t="s">
        <v>12</v>
      </c>
      <c r="B334" t="s">
        <v>21</v>
      </c>
      <c r="C334" t="s">
        <v>14</v>
      </c>
      <c r="D334" t="s">
        <v>375</v>
      </c>
      <c r="E334" t="s">
        <v>196</v>
      </c>
      <c r="F334" t="s">
        <v>17</v>
      </c>
      <c r="G334" t="s">
        <v>25</v>
      </c>
      <c r="H334" t="s">
        <v>40</v>
      </c>
      <c r="I334">
        <v>44.96</v>
      </c>
      <c r="J334">
        <v>2</v>
      </c>
      <c r="K334">
        <v>0</v>
      </c>
      <c r="L334">
        <v>20.6816</v>
      </c>
    </row>
    <row r="335" spans="1:12" x14ac:dyDescent="0.3">
      <c r="A335" t="s">
        <v>12</v>
      </c>
      <c r="B335" t="s">
        <v>21</v>
      </c>
      <c r="C335" t="s">
        <v>14</v>
      </c>
      <c r="D335" t="s">
        <v>375</v>
      </c>
      <c r="E335" t="s">
        <v>196</v>
      </c>
      <c r="F335" t="s">
        <v>17</v>
      </c>
      <c r="G335" t="s">
        <v>25</v>
      </c>
      <c r="H335" t="s">
        <v>59</v>
      </c>
      <c r="I335">
        <v>182.94</v>
      </c>
      <c r="J335">
        <v>3</v>
      </c>
      <c r="K335">
        <v>0</v>
      </c>
      <c r="L335">
        <v>85.981800000000007</v>
      </c>
    </row>
    <row r="336" spans="1:12" x14ac:dyDescent="0.3">
      <c r="A336" t="s">
        <v>61</v>
      </c>
      <c r="B336" t="s">
        <v>13</v>
      </c>
      <c r="C336" t="s">
        <v>14</v>
      </c>
      <c r="D336" t="s">
        <v>270</v>
      </c>
      <c r="E336" t="s">
        <v>196</v>
      </c>
      <c r="F336" t="s">
        <v>17</v>
      </c>
      <c r="G336" t="s">
        <v>34</v>
      </c>
      <c r="H336" t="s">
        <v>35</v>
      </c>
      <c r="I336">
        <v>59.98</v>
      </c>
      <c r="J336">
        <v>2</v>
      </c>
      <c r="K336">
        <v>0</v>
      </c>
      <c r="L336">
        <v>17.994</v>
      </c>
    </row>
    <row r="337" spans="1:12" x14ac:dyDescent="0.3">
      <c r="A337" t="s">
        <v>27</v>
      </c>
      <c r="B337" t="s">
        <v>13</v>
      </c>
      <c r="C337" t="s">
        <v>14</v>
      </c>
      <c r="D337" t="s">
        <v>195</v>
      </c>
      <c r="E337" t="s">
        <v>196</v>
      </c>
      <c r="F337" t="s">
        <v>17</v>
      </c>
      <c r="G337" t="s">
        <v>25</v>
      </c>
      <c r="H337" t="s">
        <v>33</v>
      </c>
      <c r="I337">
        <v>19.89</v>
      </c>
      <c r="J337">
        <v>9</v>
      </c>
      <c r="K337">
        <v>0</v>
      </c>
      <c r="L337">
        <v>5.3703000000000003</v>
      </c>
    </row>
    <row r="338" spans="1:12" x14ac:dyDescent="0.3">
      <c r="A338" t="s">
        <v>27</v>
      </c>
      <c r="B338" t="s">
        <v>13</v>
      </c>
      <c r="C338" t="s">
        <v>14</v>
      </c>
      <c r="D338" t="s">
        <v>195</v>
      </c>
      <c r="E338" t="s">
        <v>196</v>
      </c>
      <c r="F338" t="s">
        <v>17</v>
      </c>
      <c r="G338" t="s">
        <v>34</v>
      </c>
      <c r="H338" t="s">
        <v>58</v>
      </c>
      <c r="I338">
        <v>399.98</v>
      </c>
      <c r="J338">
        <v>2</v>
      </c>
      <c r="K338">
        <v>0</v>
      </c>
      <c r="L338">
        <v>171.9914</v>
      </c>
    </row>
    <row r="339" spans="1:12" x14ac:dyDescent="0.3">
      <c r="A339" t="s">
        <v>27</v>
      </c>
      <c r="B339" t="s">
        <v>13</v>
      </c>
      <c r="C339" t="s">
        <v>14</v>
      </c>
      <c r="D339" t="s">
        <v>195</v>
      </c>
      <c r="E339" t="s">
        <v>196</v>
      </c>
      <c r="F339" t="s">
        <v>17</v>
      </c>
      <c r="G339" t="s">
        <v>18</v>
      </c>
      <c r="H339" t="s">
        <v>32</v>
      </c>
      <c r="I339">
        <v>343.85</v>
      </c>
      <c r="J339">
        <v>5</v>
      </c>
      <c r="K339">
        <v>0</v>
      </c>
      <c r="L339">
        <v>137.54</v>
      </c>
    </row>
    <row r="340" spans="1:12" x14ac:dyDescent="0.3">
      <c r="A340" t="s">
        <v>27</v>
      </c>
      <c r="B340" t="s">
        <v>13</v>
      </c>
      <c r="C340" t="s">
        <v>14</v>
      </c>
      <c r="D340" t="s">
        <v>195</v>
      </c>
      <c r="E340" t="s">
        <v>196</v>
      </c>
      <c r="F340" t="s">
        <v>17</v>
      </c>
      <c r="G340" t="s">
        <v>25</v>
      </c>
      <c r="H340" t="s">
        <v>40</v>
      </c>
      <c r="I340">
        <v>106.32</v>
      </c>
      <c r="J340">
        <v>3</v>
      </c>
      <c r="K340">
        <v>0</v>
      </c>
      <c r="L340">
        <v>49.970399999999998</v>
      </c>
    </row>
    <row r="341" spans="1:12" x14ac:dyDescent="0.3">
      <c r="A341" t="s">
        <v>27</v>
      </c>
      <c r="B341" t="s">
        <v>43</v>
      </c>
      <c r="C341" t="s">
        <v>14</v>
      </c>
      <c r="D341" t="s">
        <v>195</v>
      </c>
      <c r="E341" t="s">
        <v>196</v>
      </c>
      <c r="F341" t="s">
        <v>17</v>
      </c>
      <c r="G341" t="s">
        <v>25</v>
      </c>
      <c r="H341" t="s">
        <v>40</v>
      </c>
      <c r="I341">
        <v>19.440000000000001</v>
      </c>
      <c r="J341">
        <v>3</v>
      </c>
      <c r="K341">
        <v>0</v>
      </c>
      <c r="L341">
        <v>9.3312000000000008</v>
      </c>
    </row>
    <row r="342" spans="1:12" x14ac:dyDescent="0.3">
      <c r="A342" t="s">
        <v>27</v>
      </c>
      <c r="B342" t="s">
        <v>13</v>
      </c>
      <c r="C342" t="s">
        <v>14</v>
      </c>
      <c r="D342" t="s">
        <v>195</v>
      </c>
      <c r="E342" t="s">
        <v>196</v>
      </c>
      <c r="F342" t="s">
        <v>17</v>
      </c>
      <c r="G342" t="s">
        <v>25</v>
      </c>
      <c r="H342" t="s">
        <v>36</v>
      </c>
      <c r="I342">
        <v>1793.98</v>
      </c>
      <c r="J342">
        <v>2</v>
      </c>
      <c r="K342">
        <v>0</v>
      </c>
      <c r="L342">
        <v>843.17060000000004</v>
      </c>
    </row>
    <row r="343" spans="1:12" x14ac:dyDescent="0.3">
      <c r="A343" t="s">
        <v>12</v>
      </c>
      <c r="B343" t="s">
        <v>13</v>
      </c>
      <c r="C343" t="s">
        <v>14</v>
      </c>
      <c r="D343" t="s">
        <v>611</v>
      </c>
      <c r="E343" t="s">
        <v>196</v>
      </c>
      <c r="F343" t="s">
        <v>17</v>
      </c>
      <c r="G343" t="s">
        <v>34</v>
      </c>
      <c r="H343" t="s">
        <v>58</v>
      </c>
      <c r="I343">
        <v>199.95</v>
      </c>
      <c r="J343">
        <v>5</v>
      </c>
      <c r="K343">
        <v>0</v>
      </c>
      <c r="L343">
        <v>63.984000000000002</v>
      </c>
    </row>
    <row r="344" spans="1:12" x14ac:dyDescent="0.3">
      <c r="A344" t="s">
        <v>12</v>
      </c>
      <c r="B344" t="s">
        <v>13</v>
      </c>
      <c r="C344" t="s">
        <v>14</v>
      </c>
      <c r="D344" t="s">
        <v>611</v>
      </c>
      <c r="E344" t="s">
        <v>196</v>
      </c>
      <c r="F344" t="s">
        <v>17</v>
      </c>
      <c r="G344" t="s">
        <v>25</v>
      </c>
      <c r="H344" t="s">
        <v>40</v>
      </c>
      <c r="I344">
        <v>12.96</v>
      </c>
      <c r="J344">
        <v>2</v>
      </c>
      <c r="K344">
        <v>0</v>
      </c>
      <c r="L344">
        <v>6.2207999999999997</v>
      </c>
    </row>
    <row r="345" spans="1:12" x14ac:dyDescent="0.3">
      <c r="A345" t="s">
        <v>27</v>
      </c>
      <c r="B345" t="s">
        <v>13</v>
      </c>
      <c r="C345" t="s">
        <v>14</v>
      </c>
      <c r="D345" t="s">
        <v>270</v>
      </c>
      <c r="E345" t="s">
        <v>196</v>
      </c>
      <c r="F345" t="s">
        <v>17</v>
      </c>
      <c r="G345" t="s">
        <v>25</v>
      </c>
      <c r="H345" t="s">
        <v>40</v>
      </c>
      <c r="I345">
        <v>239.5</v>
      </c>
      <c r="J345">
        <v>5</v>
      </c>
      <c r="K345">
        <v>0</v>
      </c>
      <c r="L345">
        <v>114.96</v>
      </c>
    </row>
    <row r="346" spans="1:12" x14ac:dyDescent="0.3">
      <c r="A346" t="s">
        <v>27</v>
      </c>
      <c r="B346" t="s">
        <v>43</v>
      </c>
      <c r="C346" t="s">
        <v>14</v>
      </c>
      <c r="D346" t="s">
        <v>620</v>
      </c>
      <c r="E346" t="s">
        <v>196</v>
      </c>
      <c r="F346" t="s">
        <v>17</v>
      </c>
      <c r="G346" t="s">
        <v>25</v>
      </c>
      <c r="H346" t="s">
        <v>33</v>
      </c>
      <c r="I346">
        <v>4.3</v>
      </c>
      <c r="J346">
        <v>2</v>
      </c>
      <c r="K346">
        <v>0</v>
      </c>
      <c r="L346">
        <v>1.419</v>
      </c>
    </row>
    <row r="347" spans="1:12" x14ac:dyDescent="0.3">
      <c r="A347" t="s">
        <v>12</v>
      </c>
      <c r="B347" t="s">
        <v>21</v>
      </c>
      <c r="C347" t="s">
        <v>14</v>
      </c>
      <c r="D347" t="s">
        <v>22</v>
      </c>
      <c r="E347" t="s">
        <v>23</v>
      </c>
      <c r="F347" t="s">
        <v>24</v>
      </c>
      <c r="G347" t="s">
        <v>25</v>
      </c>
      <c r="H347" t="s">
        <v>26</v>
      </c>
      <c r="I347">
        <v>14.62</v>
      </c>
      <c r="J347">
        <v>2</v>
      </c>
      <c r="K347">
        <v>0</v>
      </c>
      <c r="L347">
        <v>6.8714000000000004</v>
      </c>
    </row>
    <row r="348" spans="1:12" x14ac:dyDescent="0.3">
      <c r="A348" t="s">
        <v>27</v>
      </c>
      <c r="B348" t="s">
        <v>13</v>
      </c>
      <c r="C348" t="s">
        <v>14</v>
      </c>
      <c r="D348" t="s">
        <v>22</v>
      </c>
      <c r="E348" t="s">
        <v>23</v>
      </c>
      <c r="F348" t="s">
        <v>24</v>
      </c>
      <c r="G348" t="s">
        <v>18</v>
      </c>
      <c r="H348" t="s">
        <v>32</v>
      </c>
      <c r="I348">
        <v>48.86</v>
      </c>
      <c r="J348">
        <v>7</v>
      </c>
      <c r="K348">
        <v>0</v>
      </c>
      <c r="L348">
        <v>14.1694</v>
      </c>
    </row>
    <row r="349" spans="1:12" x14ac:dyDescent="0.3">
      <c r="A349" t="s">
        <v>27</v>
      </c>
      <c r="B349" t="s">
        <v>13</v>
      </c>
      <c r="C349" t="s">
        <v>14</v>
      </c>
      <c r="D349" t="s">
        <v>22</v>
      </c>
      <c r="E349" t="s">
        <v>23</v>
      </c>
      <c r="F349" t="s">
        <v>24</v>
      </c>
      <c r="G349" t="s">
        <v>25</v>
      </c>
      <c r="H349" t="s">
        <v>33</v>
      </c>
      <c r="I349">
        <v>7.28</v>
      </c>
      <c r="J349">
        <v>4</v>
      </c>
      <c r="K349">
        <v>0</v>
      </c>
      <c r="L349">
        <v>1.9656</v>
      </c>
    </row>
    <row r="350" spans="1:12" x14ac:dyDescent="0.3">
      <c r="A350" t="s">
        <v>27</v>
      </c>
      <c r="B350" t="s">
        <v>13</v>
      </c>
      <c r="C350" t="s">
        <v>14</v>
      </c>
      <c r="D350" t="s">
        <v>22</v>
      </c>
      <c r="E350" t="s">
        <v>23</v>
      </c>
      <c r="F350" t="s">
        <v>24</v>
      </c>
      <c r="G350" t="s">
        <v>34</v>
      </c>
      <c r="H350" t="s">
        <v>35</v>
      </c>
      <c r="I350">
        <v>907.15200000000004</v>
      </c>
      <c r="J350">
        <v>6</v>
      </c>
      <c r="K350">
        <v>0.2</v>
      </c>
      <c r="L350">
        <v>90.715199999999996</v>
      </c>
    </row>
    <row r="351" spans="1:12" x14ac:dyDescent="0.3">
      <c r="A351" t="s">
        <v>27</v>
      </c>
      <c r="B351" t="s">
        <v>13</v>
      </c>
      <c r="C351" t="s">
        <v>14</v>
      </c>
      <c r="D351" t="s">
        <v>22</v>
      </c>
      <c r="E351" t="s">
        <v>23</v>
      </c>
      <c r="F351" t="s">
        <v>24</v>
      </c>
      <c r="G351" t="s">
        <v>25</v>
      </c>
      <c r="H351" t="s">
        <v>36</v>
      </c>
      <c r="I351">
        <v>18.504000000000001</v>
      </c>
      <c r="J351">
        <v>3</v>
      </c>
      <c r="K351">
        <v>0.2</v>
      </c>
      <c r="L351">
        <v>5.7824999999999998</v>
      </c>
    </row>
    <row r="352" spans="1:12" x14ac:dyDescent="0.3">
      <c r="A352" t="s">
        <v>27</v>
      </c>
      <c r="B352" t="s">
        <v>13</v>
      </c>
      <c r="C352" t="s">
        <v>14</v>
      </c>
      <c r="D352" t="s">
        <v>22</v>
      </c>
      <c r="E352" t="s">
        <v>23</v>
      </c>
      <c r="F352" t="s">
        <v>24</v>
      </c>
      <c r="G352" t="s">
        <v>25</v>
      </c>
      <c r="H352" t="s">
        <v>37</v>
      </c>
      <c r="I352">
        <v>114.9</v>
      </c>
      <c r="J352">
        <v>5</v>
      </c>
      <c r="K352">
        <v>0</v>
      </c>
      <c r="L352">
        <v>34.47</v>
      </c>
    </row>
    <row r="353" spans="1:12" x14ac:dyDescent="0.3">
      <c r="A353" t="s">
        <v>27</v>
      </c>
      <c r="B353" t="s">
        <v>13</v>
      </c>
      <c r="C353" t="s">
        <v>14</v>
      </c>
      <c r="D353" t="s">
        <v>22</v>
      </c>
      <c r="E353" t="s">
        <v>23</v>
      </c>
      <c r="F353" t="s">
        <v>24</v>
      </c>
      <c r="G353" t="s">
        <v>18</v>
      </c>
      <c r="H353" t="s">
        <v>30</v>
      </c>
      <c r="I353">
        <v>1706.184</v>
      </c>
      <c r="J353">
        <v>9</v>
      </c>
      <c r="K353">
        <v>0.2</v>
      </c>
      <c r="L353">
        <v>85.309200000000004</v>
      </c>
    </row>
    <row r="354" spans="1:12" x14ac:dyDescent="0.3">
      <c r="A354" t="s">
        <v>27</v>
      </c>
      <c r="B354" t="s">
        <v>13</v>
      </c>
      <c r="C354" t="s">
        <v>14</v>
      </c>
      <c r="D354" t="s">
        <v>22</v>
      </c>
      <c r="E354" t="s">
        <v>23</v>
      </c>
      <c r="F354" t="s">
        <v>24</v>
      </c>
      <c r="G354" t="s">
        <v>34</v>
      </c>
      <c r="H354" t="s">
        <v>35</v>
      </c>
      <c r="I354">
        <v>911.42399999999998</v>
      </c>
      <c r="J354">
        <v>4</v>
      </c>
      <c r="K354">
        <v>0.2</v>
      </c>
      <c r="L354">
        <v>68.356800000000007</v>
      </c>
    </row>
    <row r="355" spans="1:12" x14ac:dyDescent="0.3">
      <c r="A355" t="s">
        <v>12</v>
      </c>
      <c r="B355" t="s">
        <v>13</v>
      </c>
      <c r="C355" t="s">
        <v>14</v>
      </c>
      <c r="D355" t="s">
        <v>51</v>
      </c>
      <c r="E355" t="s">
        <v>23</v>
      </c>
      <c r="F355" t="s">
        <v>24</v>
      </c>
      <c r="G355" t="s">
        <v>25</v>
      </c>
      <c r="H355" t="s">
        <v>33</v>
      </c>
      <c r="I355">
        <v>8.56</v>
      </c>
      <c r="J355">
        <v>2</v>
      </c>
      <c r="K355">
        <v>0</v>
      </c>
      <c r="L355">
        <v>2.4824000000000002</v>
      </c>
    </row>
    <row r="356" spans="1:12" x14ac:dyDescent="0.3">
      <c r="A356" t="s">
        <v>12</v>
      </c>
      <c r="B356" t="s">
        <v>13</v>
      </c>
      <c r="C356" t="s">
        <v>14</v>
      </c>
      <c r="D356" t="s">
        <v>51</v>
      </c>
      <c r="E356" t="s">
        <v>23</v>
      </c>
      <c r="F356" t="s">
        <v>24</v>
      </c>
      <c r="G356" t="s">
        <v>34</v>
      </c>
      <c r="H356" t="s">
        <v>35</v>
      </c>
      <c r="I356">
        <v>213.48</v>
      </c>
      <c r="J356">
        <v>3</v>
      </c>
      <c r="K356">
        <v>0.2</v>
      </c>
      <c r="L356">
        <v>16.010999999999999</v>
      </c>
    </row>
    <row r="357" spans="1:12" x14ac:dyDescent="0.3">
      <c r="A357" t="s">
        <v>12</v>
      </c>
      <c r="B357" t="s">
        <v>13</v>
      </c>
      <c r="C357" t="s">
        <v>14</v>
      </c>
      <c r="D357" t="s">
        <v>51</v>
      </c>
      <c r="E357" t="s">
        <v>23</v>
      </c>
      <c r="F357" t="s">
        <v>24</v>
      </c>
      <c r="G357" t="s">
        <v>25</v>
      </c>
      <c r="H357" t="s">
        <v>36</v>
      </c>
      <c r="I357">
        <v>22.72</v>
      </c>
      <c r="J357">
        <v>4</v>
      </c>
      <c r="K357">
        <v>0.2</v>
      </c>
      <c r="L357">
        <v>7.3840000000000003</v>
      </c>
    </row>
    <row r="358" spans="1:12" x14ac:dyDescent="0.3">
      <c r="A358" t="s">
        <v>12</v>
      </c>
      <c r="B358" t="s">
        <v>13</v>
      </c>
      <c r="C358" t="s">
        <v>14</v>
      </c>
      <c r="D358" t="s">
        <v>22</v>
      </c>
      <c r="E358" t="s">
        <v>23</v>
      </c>
      <c r="F358" t="s">
        <v>24</v>
      </c>
      <c r="G358" t="s">
        <v>25</v>
      </c>
      <c r="H358" t="s">
        <v>36</v>
      </c>
      <c r="I358">
        <v>11.648</v>
      </c>
      <c r="J358">
        <v>2</v>
      </c>
      <c r="K358">
        <v>0.2</v>
      </c>
      <c r="L358">
        <v>4.2224000000000004</v>
      </c>
    </row>
    <row r="359" spans="1:12" x14ac:dyDescent="0.3">
      <c r="A359" t="s">
        <v>12</v>
      </c>
      <c r="B359" t="s">
        <v>13</v>
      </c>
      <c r="C359" t="s">
        <v>14</v>
      </c>
      <c r="D359" t="s">
        <v>22</v>
      </c>
      <c r="E359" t="s">
        <v>23</v>
      </c>
      <c r="F359" t="s">
        <v>24</v>
      </c>
      <c r="G359" t="s">
        <v>34</v>
      </c>
      <c r="H359" t="s">
        <v>58</v>
      </c>
      <c r="I359">
        <v>90.57</v>
      </c>
      <c r="J359">
        <v>3</v>
      </c>
      <c r="K359">
        <v>0</v>
      </c>
      <c r="L359">
        <v>11.774100000000001</v>
      </c>
    </row>
    <row r="360" spans="1:12" x14ac:dyDescent="0.3">
      <c r="A360" t="s">
        <v>27</v>
      </c>
      <c r="B360" t="s">
        <v>21</v>
      </c>
      <c r="C360" t="s">
        <v>14</v>
      </c>
      <c r="D360" t="s">
        <v>22</v>
      </c>
      <c r="E360" t="s">
        <v>23</v>
      </c>
      <c r="F360" t="s">
        <v>24</v>
      </c>
      <c r="G360" t="s">
        <v>25</v>
      </c>
      <c r="H360" t="s">
        <v>31</v>
      </c>
      <c r="I360">
        <v>77.88</v>
      </c>
      <c r="J360">
        <v>2</v>
      </c>
      <c r="K360">
        <v>0</v>
      </c>
      <c r="L360">
        <v>3.8940000000000001</v>
      </c>
    </row>
    <row r="361" spans="1:12" x14ac:dyDescent="0.3">
      <c r="A361" t="s">
        <v>27</v>
      </c>
      <c r="B361" t="s">
        <v>13</v>
      </c>
      <c r="C361" t="s">
        <v>14</v>
      </c>
      <c r="D361" t="s">
        <v>22</v>
      </c>
      <c r="E361" t="s">
        <v>23</v>
      </c>
      <c r="F361" t="s">
        <v>24</v>
      </c>
      <c r="G361" t="s">
        <v>34</v>
      </c>
      <c r="H361" t="s">
        <v>58</v>
      </c>
      <c r="I361">
        <v>13.98</v>
      </c>
      <c r="J361">
        <v>2</v>
      </c>
      <c r="K361">
        <v>0</v>
      </c>
      <c r="L361">
        <v>6.1512000000000002</v>
      </c>
    </row>
    <row r="362" spans="1:12" x14ac:dyDescent="0.3">
      <c r="A362" t="s">
        <v>27</v>
      </c>
      <c r="B362" t="s">
        <v>13</v>
      </c>
      <c r="C362" t="s">
        <v>14</v>
      </c>
      <c r="D362" t="s">
        <v>22</v>
      </c>
      <c r="E362" t="s">
        <v>23</v>
      </c>
      <c r="F362" t="s">
        <v>24</v>
      </c>
      <c r="G362" t="s">
        <v>25</v>
      </c>
      <c r="H362" t="s">
        <v>36</v>
      </c>
      <c r="I362">
        <v>25.824000000000002</v>
      </c>
      <c r="J362">
        <v>6</v>
      </c>
      <c r="K362">
        <v>0.2</v>
      </c>
      <c r="L362">
        <v>9.3612000000000002</v>
      </c>
    </row>
    <row r="363" spans="1:12" x14ac:dyDescent="0.3">
      <c r="A363" t="s">
        <v>27</v>
      </c>
      <c r="B363" t="s">
        <v>13</v>
      </c>
      <c r="C363" t="s">
        <v>14</v>
      </c>
      <c r="D363" t="s">
        <v>22</v>
      </c>
      <c r="E363" t="s">
        <v>23</v>
      </c>
      <c r="F363" t="s">
        <v>24</v>
      </c>
      <c r="G363" t="s">
        <v>25</v>
      </c>
      <c r="H363" t="s">
        <v>40</v>
      </c>
      <c r="I363">
        <v>146.72999999999999</v>
      </c>
      <c r="J363">
        <v>3</v>
      </c>
      <c r="K363">
        <v>0</v>
      </c>
      <c r="L363">
        <v>68.963099999999997</v>
      </c>
    </row>
    <row r="364" spans="1:12" x14ac:dyDescent="0.3">
      <c r="A364" t="s">
        <v>27</v>
      </c>
      <c r="B364" t="s">
        <v>13</v>
      </c>
      <c r="C364" t="s">
        <v>14</v>
      </c>
      <c r="D364" t="s">
        <v>22</v>
      </c>
      <c r="E364" t="s">
        <v>23</v>
      </c>
      <c r="F364" t="s">
        <v>24</v>
      </c>
      <c r="G364" t="s">
        <v>18</v>
      </c>
      <c r="H364" t="s">
        <v>32</v>
      </c>
      <c r="I364">
        <v>79.760000000000005</v>
      </c>
      <c r="J364">
        <v>4</v>
      </c>
      <c r="K364">
        <v>0</v>
      </c>
      <c r="L364">
        <v>22.332799999999999</v>
      </c>
    </row>
    <row r="365" spans="1:12" x14ac:dyDescent="0.3">
      <c r="A365" t="s">
        <v>27</v>
      </c>
      <c r="B365" t="s">
        <v>13</v>
      </c>
      <c r="C365" t="s">
        <v>14</v>
      </c>
      <c r="D365" t="s">
        <v>51</v>
      </c>
      <c r="E365" t="s">
        <v>23</v>
      </c>
      <c r="F365" t="s">
        <v>24</v>
      </c>
      <c r="G365" t="s">
        <v>25</v>
      </c>
      <c r="H365" t="s">
        <v>33</v>
      </c>
      <c r="I365">
        <v>14.9</v>
      </c>
      <c r="J365">
        <v>5</v>
      </c>
      <c r="K365">
        <v>0</v>
      </c>
      <c r="L365">
        <v>4.1719999999999997</v>
      </c>
    </row>
    <row r="366" spans="1:12" x14ac:dyDescent="0.3">
      <c r="A366" t="s">
        <v>27</v>
      </c>
      <c r="B366" t="s">
        <v>13</v>
      </c>
      <c r="C366" t="s">
        <v>14</v>
      </c>
      <c r="D366" t="s">
        <v>51</v>
      </c>
      <c r="E366" t="s">
        <v>23</v>
      </c>
      <c r="F366" t="s">
        <v>24</v>
      </c>
      <c r="G366" t="s">
        <v>25</v>
      </c>
      <c r="H366" t="s">
        <v>31</v>
      </c>
      <c r="I366">
        <v>21.39</v>
      </c>
      <c r="J366">
        <v>1</v>
      </c>
      <c r="K366">
        <v>0</v>
      </c>
      <c r="L366">
        <v>6.2031000000000001</v>
      </c>
    </row>
    <row r="367" spans="1:12" x14ac:dyDescent="0.3">
      <c r="A367" t="s">
        <v>27</v>
      </c>
      <c r="B367" t="s">
        <v>21</v>
      </c>
      <c r="C367" t="s">
        <v>14</v>
      </c>
      <c r="D367" t="s">
        <v>22</v>
      </c>
      <c r="E367" t="s">
        <v>23</v>
      </c>
      <c r="F367" t="s">
        <v>24</v>
      </c>
      <c r="G367" t="s">
        <v>25</v>
      </c>
      <c r="H367" t="s">
        <v>33</v>
      </c>
      <c r="I367">
        <v>20.100000000000001</v>
      </c>
      <c r="J367">
        <v>3</v>
      </c>
      <c r="K367">
        <v>0</v>
      </c>
      <c r="L367">
        <v>6.633</v>
      </c>
    </row>
    <row r="368" spans="1:12" x14ac:dyDescent="0.3">
      <c r="A368" t="s">
        <v>27</v>
      </c>
      <c r="B368" t="s">
        <v>21</v>
      </c>
      <c r="C368" t="s">
        <v>14</v>
      </c>
      <c r="D368" t="s">
        <v>22</v>
      </c>
      <c r="E368" t="s">
        <v>23</v>
      </c>
      <c r="F368" t="s">
        <v>24</v>
      </c>
      <c r="G368" t="s">
        <v>34</v>
      </c>
      <c r="H368" t="s">
        <v>35</v>
      </c>
      <c r="I368">
        <v>73.584000000000003</v>
      </c>
      <c r="J368">
        <v>2</v>
      </c>
      <c r="K368">
        <v>0.2</v>
      </c>
      <c r="L368">
        <v>8.2782</v>
      </c>
    </row>
    <row r="369" spans="1:12" x14ac:dyDescent="0.3">
      <c r="A369" t="s">
        <v>27</v>
      </c>
      <c r="B369" t="s">
        <v>21</v>
      </c>
      <c r="C369" t="s">
        <v>14</v>
      </c>
      <c r="D369" t="s">
        <v>22</v>
      </c>
      <c r="E369" t="s">
        <v>23</v>
      </c>
      <c r="F369" t="s">
        <v>24</v>
      </c>
      <c r="G369" t="s">
        <v>25</v>
      </c>
      <c r="H369" t="s">
        <v>40</v>
      </c>
      <c r="I369">
        <v>6.48</v>
      </c>
      <c r="J369">
        <v>1</v>
      </c>
      <c r="K369">
        <v>0</v>
      </c>
      <c r="L369">
        <v>3.1103999999999998</v>
      </c>
    </row>
    <row r="370" spans="1:12" x14ac:dyDescent="0.3">
      <c r="A370" t="s">
        <v>61</v>
      </c>
      <c r="B370" t="s">
        <v>13</v>
      </c>
      <c r="C370" t="s">
        <v>14</v>
      </c>
      <c r="D370" t="s">
        <v>51</v>
      </c>
      <c r="E370" t="s">
        <v>23</v>
      </c>
      <c r="F370" t="s">
        <v>24</v>
      </c>
      <c r="G370" t="s">
        <v>25</v>
      </c>
      <c r="H370" t="s">
        <v>36</v>
      </c>
      <c r="I370">
        <v>51.311999999999998</v>
      </c>
      <c r="J370">
        <v>3</v>
      </c>
      <c r="K370">
        <v>0.2</v>
      </c>
      <c r="L370">
        <v>17.959199999999999</v>
      </c>
    </row>
    <row r="371" spans="1:12" x14ac:dyDescent="0.3">
      <c r="A371" t="s">
        <v>12</v>
      </c>
      <c r="B371" t="s">
        <v>43</v>
      </c>
      <c r="C371" t="s">
        <v>14</v>
      </c>
      <c r="D371" t="s">
        <v>22</v>
      </c>
      <c r="E371" t="s">
        <v>23</v>
      </c>
      <c r="F371" t="s">
        <v>24</v>
      </c>
      <c r="G371" t="s">
        <v>18</v>
      </c>
      <c r="H371" t="s">
        <v>20</v>
      </c>
      <c r="I371">
        <v>81.424000000000007</v>
      </c>
      <c r="J371">
        <v>2</v>
      </c>
      <c r="K371">
        <v>0.2</v>
      </c>
      <c r="L371">
        <v>-9.1601999999999997</v>
      </c>
    </row>
    <row r="372" spans="1:12" x14ac:dyDescent="0.3">
      <c r="A372" t="s">
        <v>12</v>
      </c>
      <c r="B372" t="s">
        <v>43</v>
      </c>
      <c r="C372" t="s">
        <v>14</v>
      </c>
      <c r="D372" t="s">
        <v>22</v>
      </c>
      <c r="E372" t="s">
        <v>23</v>
      </c>
      <c r="F372" t="s">
        <v>24</v>
      </c>
      <c r="G372" t="s">
        <v>18</v>
      </c>
      <c r="H372" t="s">
        <v>32</v>
      </c>
      <c r="I372">
        <v>238.56</v>
      </c>
      <c r="J372">
        <v>3</v>
      </c>
      <c r="K372">
        <v>0</v>
      </c>
      <c r="L372">
        <v>26.241599999999998</v>
      </c>
    </row>
    <row r="373" spans="1:12" x14ac:dyDescent="0.3">
      <c r="A373" t="s">
        <v>27</v>
      </c>
      <c r="B373" t="s">
        <v>13</v>
      </c>
      <c r="C373" t="s">
        <v>14</v>
      </c>
      <c r="D373" t="s">
        <v>108</v>
      </c>
      <c r="E373" t="s">
        <v>23</v>
      </c>
      <c r="F373" t="s">
        <v>24</v>
      </c>
      <c r="G373" t="s">
        <v>25</v>
      </c>
      <c r="H373" t="s">
        <v>40</v>
      </c>
      <c r="I373">
        <v>20.04</v>
      </c>
      <c r="J373">
        <v>3</v>
      </c>
      <c r="K373">
        <v>0</v>
      </c>
      <c r="L373">
        <v>9.6191999999999993</v>
      </c>
    </row>
    <row r="374" spans="1:12" x14ac:dyDescent="0.3">
      <c r="A374" t="s">
        <v>27</v>
      </c>
      <c r="B374" t="s">
        <v>13</v>
      </c>
      <c r="C374" t="s">
        <v>14</v>
      </c>
      <c r="D374" t="s">
        <v>108</v>
      </c>
      <c r="E374" t="s">
        <v>23</v>
      </c>
      <c r="F374" t="s">
        <v>24</v>
      </c>
      <c r="G374" t="s">
        <v>25</v>
      </c>
      <c r="H374" t="s">
        <v>40</v>
      </c>
      <c r="I374">
        <v>35.44</v>
      </c>
      <c r="J374">
        <v>1</v>
      </c>
      <c r="K374">
        <v>0</v>
      </c>
      <c r="L374">
        <v>16.6568</v>
      </c>
    </row>
    <row r="375" spans="1:12" x14ac:dyDescent="0.3">
      <c r="A375" t="s">
        <v>27</v>
      </c>
      <c r="B375" t="s">
        <v>13</v>
      </c>
      <c r="C375" t="s">
        <v>14</v>
      </c>
      <c r="D375" t="s">
        <v>108</v>
      </c>
      <c r="E375" t="s">
        <v>23</v>
      </c>
      <c r="F375" t="s">
        <v>24</v>
      </c>
      <c r="G375" t="s">
        <v>25</v>
      </c>
      <c r="H375" t="s">
        <v>33</v>
      </c>
      <c r="I375">
        <v>11.52</v>
      </c>
      <c r="J375">
        <v>4</v>
      </c>
      <c r="K375">
        <v>0</v>
      </c>
      <c r="L375">
        <v>3.456</v>
      </c>
    </row>
    <row r="376" spans="1:12" x14ac:dyDescent="0.3">
      <c r="A376" t="s">
        <v>27</v>
      </c>
      <c r="B376" t="s">
        <v>13</v>
      </c>
      <c r="C376" t="s">
        <v>14</v>
      </c>
      <c r="D376" t="s">
        <v>108</v>
      </c>
      <c r="E376" t="s">
        <v>23</v>
      </c>
      <c r="F376" t="s">
        <v>24</v>
      </c>
      <c r="G376" t="s">
        <v>25</v>
      </c>
      <c r="H376" t="s">
        <v>76</v>
      </c>
      <c r="I376">
        <v>4.0199999999999996</v>
      </c>
      <c r="J376">
        <v>2</v>
      </c>
      <c r="K376">
        <v>0</v>
      </c>
      <c r="L376">
        <v>1.9698</v>
      </c>
    </row>
    <row r="377" spans="1:12" x14ac:dyDescent="0.3">
      <c r="A377" t="s">
        <v>27</v>
      </c>
      <c r="B377" t="s">
        <v>13</v>
      </c>
      <c r="C377" t="s">
        <v>14</v>
      </c>
      <c r="D377" t="s">
        <v>108</v>
      </c>
      <c r="E377" t="s">
        <v>23</v>
      </c>
      <c r="F377" t="s">
        <v>24</v>
      </c>
      <c r="G377" t="s">
        <v>25</v>
      </c>
      <c r="H377" t="s">
        <v>36</v>
      </c>
      <c r="I377">
        <v>76.176000000000002</v>
      </c>
      <c r="J377">
        <v>3</v>
      </c>
      <c r="K377">
        <v>0.2</v>
      </c>
      <c r="L377">
        <v>26.6616</v>
      </c>
    </row>
    <row r="378" spans="1:12" x14ac:dyDescent="0.3">
      <c r="A378" t="s">
        <v>27</v>
      </c>
      <c r="B378" t="s">
        <v>13</v>
      </c>
      <c r="C378" t="s">
        <v>14</v>
      </c>
      <c r="D378" t="s">
        <v>108</v>
      </c>
      <c r="E378" t="s">
        <v>23</v>
      </c>
      <c r="F378" t="s">
        <v>24</v>
      </c>
      <c r="G378" t="s">
        <v>25</v>
      </c>
      <c r="H378" t="s">
        <v>109</v>
      </c>
      <c r="I378">
        <v>65.88</v>
      </c>
      <c r="J378">
        <v>6</v>
      </c>
      <c r="K378">
        <v>0</v>
      </c>
      <c r="L378">
        <v>18.446400000000001</v>
      </c>
    </row>
    <row r="379" spans="1:12" x14ac:dyDescent="0.3">
      <c r="A379" t="s">
        <v>27</v>
      </c>
      <c r="B379" t="s">
        <v>13</v>
      </c>
      <c r="C379" t="s">
        <v>14</v>
      </c>
      <c r="D379" t="s">
        <v>108</v>
      </c>
      <c r="E379" t="s">
        <v>23</v>
      </c>
      <c r="F379" t="s">
        <v>24</v>
      </c>
      <c r="G379" t="s">
        <v>18</v>
      </c>
      <c r="H379" t="s">
        <v>32</v>
      </c>
      <c r="I379">
        <v>43.12</v>
      </c>
      <c r="J379">
        <v>14</v>
      </c>
      <c r="K379">
        <v>0</v>
      </c>
      <c r="L379">
        <v>20.697600000000001</v>
      </c>
    </row>
    <row r="380" spans="1:12" x14ac:dyDescent="0.3">
      <c r="A380" t="s">
        <v>27</v>
      </c>
      <c r="B380" t="s">
        <v>21</v>
      </c>
      <c r="C380" t="s">
        <v>14</v>
      </c>
      <c r="D380" t="s">
        <v>51</v>
      </c>
      <c r="E380" t="s">
        <v>23</v>
      </c>
      <c r="F380" t="s">
        <v>24</v>
      </c>
      <c r="G380" t="s">
        <v>25</v>
      </c>
      <c r="H380" t="s">
        <v>33</v>
      </c>
      <c r="I380">
        <v>8.82</v>
      </c>
      <c r="J380">
        <v>3</v>
      </c>
      <c r="K380">
        <v>0</v>
      </c>
      <c r="L380">
        <v>2.3814000000000002</v>
      </c>
    </row>
    <row r="381" spans="1:12" x14ac:dyDescent="0.3">
      <c r="A381" t="s">
        <v>27</v>
      </c>
      <c r="B381" t="s">
        <v>21</v>
      </c>
      <c r="C381" t="s">
        <v>14</v>
      </c>
      <c r="D381" t="s">
        <v>51</v>
      </c>
      <c r="E381" t="s">
        <v>23</v>
      </c>
      <c r="F381" t="s">
        <v>24</v>
      </c>
      <c r="G381" t="s">
        <v>25</v>
      </c>
      <c r="H381" t="s">
        <v>59</v>
      </c>
      <c r="I381">
        <v>10.86</v>
      </c>
      <c r="J381">
        <v>3</v>
      </c>
      <c r="K381">
        <v>0</v>
      </c>
      <c r="L381">
        <v>5.1041999999999996</v>
      </c>
    </row>
    <row r="382" spans="1:12" x14ac:dyDescent="0.3">
      <c r="A382" t="s">
        <v>27</v>
      </c>
      <c r="B382" t="s">
        <v>21</v>
      </c>
      <c r="C382" t="s">
        <v>14</v>
      </c>
      <c r="D382" t="s">
        <v>51</v>
      </c>
      <c r="E382" t="s">
        <v>23</v>
      </c>
      <c r="F382" t="s">
        <v>24</v>
      </c>
      <c r="G382" t="s">
        <v>25</v>
      </c>
      <c r="H382" t="s">
        <v>40</v>
      </c>
      <c r="I382">
        <v>143.69999999999999</v>
      </c>
      <c r="J382">
        <v>3</v>
      </c>
      <c r="K382">
        <v>0</v>
      </c>
      <c r="L382">
        <v>68.975999999999999</v>
      </c>
    </row>
    <row r="383" spans="1:12" x14ac:dyDescent="0.3">
      <c r="A383" t="s">
        <v>27</v>
      </c>
      <c r="B383" t="s">
        <v>13</v>
      </c>
      <c r="C383" t="s">
        <v>14</v>
      </c>
      <c r="D383" t="s">
        <v>112</v>
      </c>
      <c r="E383" t="s">
        <v>23</v>
      </c>
      <c r="F383" t="s">
        <v>24</v>
      </c>
      <c r="G383" t="s">
        <v>25</v>
      </c>
      <c r="H383" t="s">
        <v>31</v>
      </c>
      <c r="I383">
        <v>671.93</v>
      </c>
      <c r="J383">
        <v>7</v>
      </c>
      <c r="K383">
        <v>0</v>
      </c>
      <c r="L383">
        <v>20.157900000000001</v>
      </c>
    </row>
    <row r="384" spans="1:12" x14ac:dyDescent="0.3">
      <c r="A384" t="s">
        <v>61</v>
      </c>
      <c r="B384" t="s">
        <v>21</v>
      </c>
      <c r="C384" t="s">
        <v>14</v>
      </c>
      <c r="D384" t="s">
        <v>116</v>
      </c>
      <c r="E384" t="s">
        <v>23</v>
      </c>
      <c r="F384" t="s">
        <v>24</v>
      </c>
      <c r="G384" t="s">
        <v>25</v>
      </c>
      <c r="H384" t="s">
        <v>40</v>
      </c>
      <c r="I384">
        <v>58.38</v>
      </c>
      <c r="J384">
        <v>7</v>
      </c>
      <c r="K384">
        <v>0</v>
      </c>
      <c r="L384">
        <v>26.271000000000001</v>
      </c>
    </row>
    <row r="385" spans="1:12" x14ac:dyDescent="0.3">
      <c r="A385" t="s">
        <v>61</v>
      </c>
      <c r="B385" t="s">
        <v>21</v>
      </c>
      <c r="C385" t="s">
        <v>14</v>
      </c>
      <c r="D385" t="s">
        <v>116</v>
      </c>
      <c r="E385" t="s">
        <v>23</v>
      </c>
      <c r="F385" t="s">
        <v>24</v>
      </c>
      <c r="G385" t="s">
        <v>25</v>
      </c>
      <c r="H385" t="s">
        <v>40</v>
      </c>
      <c r="I385">
        <v>105.52</v>
      </c>
      <c r="J385">
        <v>4</v>
      </c>
      <c r="K385">
        <v>0</v>
      </c>
      <c r="L385">
        <v>48.539200000000001</v>
      </c>
    </row>
    <row r="386" spans="1:12" x14ac:dyDescent="0.3">
      <c r="A386" t="s">
        <v>61</v>
      </c>
      <c r="B386" t="s">
        <v>21</v>
      </c>
      <c r="C386" t="s">
        <v>14</v>
      </c>
      <c r="D386" t="s">
        <v>116</v>
      </c>
      <c r="E386" t="s">
        <v>23</v>
      </c>
      <c r="F386" t="s">
        <v>24</v>
      </c>
      <c r="G386" t="s">
        <v>25</v>
      </c>
      <c r="H386" t="s">
        <v>31</v>
      </c>
      <c r="I386">
        <v>80.88</v>
      </c>
      <c r="J386">
        <v>6</v>
      </c>
      <c r="K386">
        <v>0</v>
      </c>
      <c r="L386">
        <v>21.0288</v>
      </c>
    </row>
    <row r="387" spans="1:12" x14ac:dyDescent="0.3">
      <c r="A387" t="s">
        <v>61</v>
      </c>
      <c r="B387" t="s">
        <v>13</v>
      </c>
      <c r="C387" t="s">
        <v>14</v>
      </c>
      <c r="D387" t="s">
        <v>22</v>
      </c>
      <c r="E387" t="s">
        <v>23</v>
      </c>
      <c r="F387" t="s">
        <v>24</v>
      </c>
      <c r="G387" t="s">
        <v>25</v>
      </c>
      <c r="H387" t="s">
        <v>40</v>
      </c>
      <c r="I387">
        <v>5.98</v>
      </c>
      <c r="J387">
        <v>1</v>
      </c>
      <c r="K387">
        <v>0</v>
      </c>
      <c r="L387">
        <v>2.6909999999999998</v>
      </c>
    </row>
    <row r="388" spans="1:12" x14ac:dyDescent="0.3">
      <c r="A388" t="s">
        <v>27</v>
      </c>
      <c r="B388" t="s">
        <v>13</v>
      </c>
      <c r="C388" t="s">
        <v>14</v>
      </c>
      <c r="D388" t="s">
        <v>22</v>
      </c>
      <c r="E388" t="s">
        <v>23</v>
      </c>
      <c r="F388" t="s">
        <v>24</v>
      </c>
      <c r="G388" t="s">
        <v>25</v>
      </c>
      <c r="H388" t="s">
        <v>40</v>
      </c>
      <c r="I388">
        <v>20.94</v>
      </c>
      <c r="J388">
        <v>3</v>
      </c>
      <c r="K388">
        <v>0</v>
      </c>
      <c r="L388">
        <v>9.8417999999999992</v>
      </c>
    </row>
    <row r="389" spans="1:12" x14ac:dyDescent="0.3">
      <c r="A389" t="s">
        <v>27</v>
      </c>
      <c r="B389" t="s">
        <v>13</v>
      </c>
      <c r="C389" t="s">
        <v>14</v>
      </c>
      <c r="D389" t="s">
        <v>22</v>
      </c>
      <c r="E389" t="s">
        <v>23</v>
      </c>
      <c r="F389" t="s">
        <v>24</v>
      </c>
      <c r="G389" t="s">
        <v>25</v>
      </c>
      <c r="H389" t="s">
        <v>40</v>
      </c>
      <c r="I389">
        <v>110.96</v>
      </c>
      <c r="J389">
        <v>2</v>
      </c>
      <c r="K389">
        <v>0</v>
      </c>
      <c r="L389">
        <v>53.260800000000003</v>
      </c>
    </row>
    <row r="390" spans="1:12" x14ac:dyDescent="0.3">
      <c r="A390" t="s">
        <v>27</v>
      </c>
      <c r="B390" t="s">
        <v>13</v>
      </c>
      <c r="C390" t="s">
        <v>14</v>
      </c>
      <c r="D390" t="s">
        <v>22</v>
      </c>
      <c r="E390" t="s">
        <v>23</v>
      </c>
      <c r="F390" t="s">
        <v>24</v>
      </c>
      <c r="G390" t="s">
        <v>18</v>
      </c>
      <c r="H390" t="s">
        <v>20</v>
      </c>
      <c r="I390">
        <v>340.14400000000001</v>
      </c>
      <c r="J390">
        <v>7</v>
      </c>
      <c r="K390">
        <v>0.2</v>
      </c>
      <c r="L390">
        <v>21.259</v>
      </c>
    </row>
    <row r="391" spans="1:12" x14ac:dyDescent="0.3">
      <c r="A391" t="s">
        <v>27</v>
      </c>
      <c r="B391" t="s">
        <v>43</v>
      </c>
      <c r="C391" t="s">
        <v>14</v>
      </c>
      <c r="D391" t="s">
        <v>22</v>
      </c>
      <c r="E391" t="s">
        <v>23</v>
      </c>
      <c r="F391" t="s">
        <v>24</v>
      </c>
      <c r="G391" t="s">
        <v>34</v>
      </c>
      <c r="H391" t="s">
        <v>58</v>
      </c>
      <c r="I391">
        <v>176.8</v>
      </c>
      <c r="J391">
        <v>8</v>
      </c>
      <c r="K391">
        <v>0</v>
      </c>
      <c r="L391">
        <v>22.984000000000002</v>
      </c>
    </row>
    <row r="392" spans="1:12" x14ac:dyDescent="0.3">
      <c r="A392" t="s">
        <v>27</v>
      </c>
      <c r="B392" t="s">
        <v>21</v>
      </c>
      <c r="C392" t="s">
        <v>14</v>
      </c>
      <c r="D392" t="s">
        <v>128</v>
      </c>
      <c r="E392" t="s">
        <v>23</v>
      </c>
      <c r="F392" t="s">
        <v>24</v>
      </c>
      <c r="G392" t="s">
        <v>25</v>
      </c>
      <c r="H392" t="s">
        <v>59</v>
      </c>
      <c r="I392">
        <v>14.28</v>
      </c>
      <c r="J392">
        <v>7</v>
      </c>
      <c r="K392">
        <v>0</v>
      </c>
      <c r="L392">
        <v>6.7115999999999998</v>
      </c>
    </row>
    <row r="393" spans="1:12" x14ac:dyDescent="0.3">
      <c r="A393" t="s">
        <v>27</v>
      </c>
      <c r="B393" t="s">
        <v>13</v>
      </c>
      <c r="C393" t="s">
        <v>14</v>
      </c>
      <c r="D393" t="s">
        <v>135</v>
      </c>
      <c r="E393" t="s">
        <v>23</v>
      </c>
      <c r="F393" t="s">
        <v>24</v>
      </c>
      <c r="G393" t="s">
        <v>34</v>
      </c>
      <c r="H393" t="s">
        <v>35</v>
      </c>
      <c r="I393">
        <v>444.76799999999997</v>
      </c>
      <c r="J393">
        <v>4</v>
      </c>
      <c r="K393">
        <v>0.2</v>
      </c>
      <c r="L393">
        <v>44.476799999999997</v>
      </c>
    </row>
    <row r="394" spans="1:12" x14ac:dyDescent="0.3">
      <c r="A394" t="s">
        <v>27</v>
      </c>
      <c r="B394" t="s">
        <v>13</v>
      </c>
      <c r="C394" t="s">
        <v>14</v>
      </c>
      <c r="D394" t="s">
        <v>22</v>
      </c>
      <c r="E394" t="s">
        <v>23</v>
      </c>
      <c r="F394" t="s">
        <v>24</v>
      </c>
      <c r="G394" t="s">
        <v>25</v>
      </c>
      <c r="H394" t="s">
        <v>31</v>
      </c>
      <c r="I394">
        <v>93.06</v>
      </c>
      <c r="J394">
        <v>6</v>
      </c>
      <c r="K394">
        <v>0</v>
      </c>
      <c r="L394">
        <v>26.056799999999999</v>
      </c>
    </row>
    <row r="395" spans="1:12" x14ac:dyDescent="0.3">
      <c r="A395" t="s">
        <v>27</v>
      </c>
      <c r="B395" t="s">
        <v>13</v>
      </c>
      <c r="C395" t="s">
        <v>14</v>
      </c>
      <c r="D395" t="s">
        <v>22</v>
      </c>
      <c r="E395" t="s">
        <v>23</v>
      </c>
      <c r="F395" t="s">
        <v>24</v>
      </c>
      <c r="G395" t="s">
        <v>34</v>
      </c>
      <c r="H395" t="s">
        <v>35</v>
      </c>
      <c r="I395">
        <v>302.37599999999998</v>
      </c>
      <c r="J395">
        <v>3</v>
      </c>
      <c r="K395">
        <v>0.2</v>
      </c>
      <c r="L395">
        <v>22.6782</v>
      </c>
    </row>
    <row r="396" spans="1:12" x14ac:dyDescent="0.3">
      <c r="A396" t="s">
        <v>27</v>
      </c>
      <c r="B396" t="s">
        <v>21</v>
      </c>
      <c r="C396" t="s">
        <v>14</v>
      </c>
      <c r="D396" t="s">
        <v>141</v>
      </c>
      <c r="E396" t="s">
        <v>23</v>
      </c>
      <c r="F396" t="s">
        <v>24</v>
      </c>
      <c r="G396" t="s">
        <v>25</v>
      </c>
      <c r="H396" t="s">
        <v>40</v>
      </c>
      <c r="I396">
        <v>10.56</v>
      </c>
      <c r="J396">
        <v>2</v>
      </c>
      <c r="K396">
        <v>0</v>
      </c>
      <c r="L396">
        <v>4.7519999999999998</v>
      </c>
    </row>
    <row r="397" spans="1:12" x14ac:dyDescent="0.3">
      <c r="A397" t="s">
        <v>12</v>
      </c>
      <c r="B397" t="s">
        <v>13</v>
      </c>
      <c r="C397" t="s">
        <v>14</v>
      </c>
      <c r="D397" t="s">
        <v>51</v>
      </c>
      <c r="E397" t="s">
        <v>23</v>
      </c>
      <c r="F397" t="s">
        <v>24</v>
      </c>
      <c r="G397" t="s">
        <v>18</v>
      </c>
      <c r="H397" t="s">
        <v>20</v>
      </c>
      <c r="I397">
        <v>321.56799999999998</v>
      </c>
      <c r="J397">
        <v>2</v>
      </c>
      <c r="K397">
        <v>0.2</v>
      </c>
      <c r="L397">
        <v>28.1372</v>
      </c>
    </row>
    <row r="398" spans="1:12" x14ac:dyDescent="0.3">
      <c r="A398" t="s">
        <v>27</v>
      </c>
      <c r="B398" t="s">
        <v>13</v>
      </c>
      <c r="C398" t="s">
        <v>14</v>
      </c>
      <c r="D398" t="s">
        <v>143</v>
      </c>
      <c r="E398" t="s">
        <v>23</v>
      </c>
      <c r="F398" t="s">
        <v>24</v>
      </c>
      <c r="G398" t="s">
        <v>25</v>
      </c>
      <c r="H398" t="s">
        <v>40</v>
      </c>
      <c r="I398">
        <v>7.61</v>
      </c>
      <c r="J398">
        <v>1</v>
      </c>
      <c r="K398">
        <v>0</v>
      </c>
      <c r="L398">
        <v>3.5767000000000002</v>
      </c>
    </row>
    <row r="399" spans="1:12" x14ac:dyDescent="0.3">
      <c r="A399" t="s">
        <v>27</v>
      </c>
      <c r="B399" t="s">
        <v>13</v>
      </c>
      <c r="C399" t="s">
        <v>14</v>
      </c>
      <c r="D399" t="s">
        <v>143</v>
      </c>
      <c r="E399" t="s">
        <v>23</v>
      </c>
      <c r="F399" t="s">
        <v>24</v>
      </c>
      <c r="G399" t="s">
        <v>34</v>
      </c>
      <c r="H399" t="s">
        <v>58</v>
      </c>
      <c r="I399">
        <v>3347.37</v>
      </c>
      <c r="J399">
        <v>13</v>
      </c>
      <c r="K399">
        <v>0</v>
      </c>
      <c r="L399">
        <v>636.00030000000004</v>
      </c>
    </row>
    <row r="400" spans="1:12" x14ac:dyDescent="0.3">
      <c r="A400" t="s">
        <v>27</v>
      </c>
      <c r="B400" t="s">
        <v>13</v>
      </c>
      <c r="C400" t="s">
        <v>14</v>
      </c>
      <c r="D400" t="s">
        <v>144</v>
      </c>
      <c r="E400" t="s">
        <v>23</v>
      </c>
      <c r="F400" t="s">
        <v>24</v>
      </c>
      <c r="G400" t="s">
        <v>34</v>
      </c>
      <c r="H400" t="s">
        <v>58</v>
      </c>
      <c r="I400">
        <v>79.900000000000006</v>
      </c>
      <c r="J400">
        <v>2</v>
      </c>
      <c r="K400">
        <v>0</v>
      </c>
      <c r="L400">
        <v>35.155999999999999</v>
      </c>
    </row>
    <row r="401" spans="1:12" x14ac:dyDescent="0.3">
      <c r="A401" t="s">
        <v>12</v>
      </c>
      <c r="B401" t="s">
        <v>21</v>
      </c>
      <c r="C401" t="s">
        <v>14</v>
      </c>
      <c r="D401" t="s">
        <v>51</v>
      </c>
      <c r="E401" t="s">
        <v>23</v>
      </c>
      <c r="F401" t="s">
        <v>24</v>
      </c>
      <c r="G401" t="s">
        <v>25</v>
      </c>
      <c r="H401" t="s">
        <v>31</v>
      </c>
      <c r="I401">
        <v>725.84</v>
      </c>
      <c r="J401">
        <v>4</v>
      </c>
      <c r="K401">
        <v>0</v>
      </c>
      <c r="L401">
        <v>210.49359999999999</v>
      </c>
    </row>
    <row r="402" spans="1:12" x14ac:dyDescent="0.3">
      <c r="A402" t="s">
        <v>61</v>
      </c>
      <c r="B402" t="s">
        <v>13</v>
      </c>
      <c r="C402" t="s">
        <v>14</v>
      </c>
      <c r="D402" t="s">
        <v>51</v>
      </c>
      <c r="E402" t="s">
        <v>23</v>
      </c>
      <c r="F402" t="s">
        <v>24</v>
      </c>
      <c r="G402" t="s">
        <v>34</v>
      </c>
      <c r="H402" t="s">
        <v>58</v>
      </c>
      <c r="I402">
        <v>209.93</v>
      </c>
      <c r="J402">
        <v>7</v>
      </c>
      <c r="K402">
        <v>0</v>
      </c>
      <c r="L402">
        <v>92.369200000000006</v>
      </c>
    </row>
    <row r="403" spans="1:12" x14ac:dyDescent="0.3">
      <c r="A403" t="s">
        <v>61</v>
      </c>
      <c r="B403" t="s">
        <v>13</v>
      </c>
      <c r="C403" t="s">
        <v>14</v>
      </c>
      <c r="D403" t="s">
        <v>51</v>
      </c>
      <c r="E403" t="s">
        <v>23</v>
      </c>
      <c r="F403" t="s">
        <v>24</v>
      </c>
      <c r="G403" t="s">
        <v>18</v>
      </c>
      <c r="H403" t="s">
        <v>32</v>
      </c>
      <c r="I403">
        <v>5.28</v>
      </c>
      <c r="J403">
        <v>3</v>
      </c>
      <c r="K403">
        <v>0</v>
      </c>
      <c r="L403">
        <v>2.3231999999999999</v>
      </c>
    </row>
    <row r="404" spans="1:12" x14ac:dyDescent="0.3">
      <c r="A404" t="s">
        <v>61</v>
      </c>
      <c r="B404" t="s">
        <v>13</v>
      </c>
      <c r="C404" t="s">
        <v>14</v>
      </c>
      <c r="D404" t="s">
        <v>51</v>
      </c>
      <c r="E404" t="s">
        <v>23</v>
      </c>
      <c r="F404" t="s">
        <v>24</v>
      </c>
      <c r="G404" t="s">
        <v>25</v>
      </c>
      <c r="H404" t="s">
        <v>36</v>
      </c>
      <c r="I404">
        <v>10.92</v>
      </c>
      <c r="J404">
        <v>3</v>
      </c>
      <c r="K404">
        <v>0.2</v>
      </c>
      <c r="L404">
        <v>4.0949999999999998</v>
      </c>
    </row>
    <row r="405" spans="1:12" x14ac:dyDescent="0.3">
      <c r="A405" t="s">
        <v>61</v>
      </c>
      <c r="B405" t="s">
        <v>21</v>
      </c>
      <c r="C405" t="s">
        <v>14</v>
      </c>
      <c r="D405" t="s">
        <v>148</v>
      </c>
      <c r="E405" t="s">
        <v>23</v>
      </c>
      <c r="F405" t="s">
        <v>24</v>
      </c>
      <c r="G405" t="s">
        <v>25</v>
      </c>
      <c r="H405" t="s">
        <v>40</v>
      </c>
      <c r="I405">
        <v>8.82</v>
      </c>
      <c r="J405">
        <v>2</v>
      </c>
      <c r="K405">
        <v>0</v>
      </c>
      <c r="L405">
        <v>4.0571999999999999</v>
      </c>
    </row>
    <row r="406" spans="1:12" x14ac:dyDescent="0.3">
      <c r="A406" t="s">
        <v>61</v>
      </c>
      <c r="B406" t="s">
        <v>21</v>
      </c>
      <c r="C406" t="s">
        <v>14</v>
      </c>
      <c r="D406" t="s">
        <v>148</v>
      </c>
      <c r="E406" t="s">
        <v>23</v>
      </c>
      <c r="F406" t="s">
        <v>24</v>
      </c>
      <c r="G406" t="s">
        <v>25</v>
      </c>
      <c r="H406" t="s">
        <v>33</v>
      </c>
      <c r="I406">
        <v>5.98</v>
      </c>
      <c r="J406">
        <v>1</v>
      </c>
      <c r="K406">
        <v>0</v>
      </c>
      <c r="L406">
        <v>1.5548</v>
      </c>
    </row>
    <row r="407" spans="1:12" x14ac:dyDescent="0.3">
      <c r="A407" t="s">
        <v>27</v>
      </c>
      <c r="B407" t="s">
        <v>13</v>
      </c>
      <c r="C407" t="s">
        <v>14</v>
      </c>
      <c r="D407" t="s">
        <v>22</v>
      </c>
      <c r="E407" t="s">
        <v>23</v>
      </c>
      <c r="F407" t="s">
        <v>24</v>
      </c>
      <c r="G407" t="s">
        <v>18</v>
      </c>
      <c r="H407" t="s">
        <v>30</v>
      </c>
      <c r="I407">
        <v>1038.8399999999999</v>
      </c>
      <c r="J407">
        <v>5</v>
      </c>
      <c r="K407">
        <v>0.2</v>
      </c>
      <c r="L407">
        <v>51.942</v>
      </c>
    </row>
    <row r="408" spans="1:12" x14ac:dyDescent="0.3">
      <c r="A408" t="s">
        <v>27</v>
      </c>
      <c r="B408" t="s">
        <v>21</v>
      </c>
      <c r="C408" t="s">
        <v>14</v>
      </c>
      <c r="D408" t="s">
        <v>158</v>
      </c>
      <c r="E408" t="s">
        <v>23</v>
      </c>
      <c r="F408" t="s">
        <v>24</v>
      </c>
      <c r="G408" t="s">
        <v>25</v>
      </c>
      <c r="H408" t="s">
        <v>76</v>
      </c>
      <c r="I408">
        <v>7.16</v>
      </c>
      <c r="J408">
        <v>2</v>
      </c>
      <c r="K408">
        <v>0</v>
      </c>
      <c r="L408">
        <v>3.58</v>
      </c>
    </row>
    <row r="409" spans="1:12" x14ac:dyDescent="0.3">
      <c r="A409" t="s">
        <v>27</v>
      </c>
      <c r="B409" t="s">
        <v>21</v>
      </c>
      <c r="C409" t="s">
        <v>14</v>
      </c>
      <c r="D409" t="s">
        <v>159</v>
      </c>
      <c r="E409" t="s">
        <v>23</v>
      </c>
      <c r="F409" t="s">
        <v>24</v>
      </c>
      <c r="G409" t="s">
        <v>25</v>
      </c>
      <c r="H409" t="s">
        <v>36</v>
      </c>
      <c r="I409">
        <v>251.52</v>
      </c>
      <c r="J409">
        <v>6</v>
      </c>
      <c r="K409">
        <v>0.2</v>
      </c>
      <c r="L409">
        <v>81.744</v>
      </c>
    </row>
    <row r="410" spans="1:12" x14ac:dyDescent="0.3">
      <c r="A410" t="s">
        <v>27</v>
      </c>
      <c r="B410" t="s">
        <v>21</v>
      </c>
      <c r="C410" t="s">
        <v>14</v>
      </c>
      <c r="D410" t="s">
        <v>159</v>
      </c>
      <c r="E410" t="s">
        <v>23</v>
      </c>
      <c r="F410" t="s">
        <v>24</v>
      </c>
      <c r="G410" t="s">
        <v>34</v>
      </c>
      <c r="H410" t="s">
        <v>58</v>
      </c>
      <c r="I410">
        <v>99.99</v>
      </c>
      <c r="J410">
        <v>1</v>
      </c>
      <c r="K410">
        <v>0</v>
      </c>
      <c r="L410">
        <v>34.996499999999997</v>
      </c>
    </row>
    <row r="411" spans="1:12" x14ac:dyDescent="0.3">
      <c r="A411" t="s">
        <v>12</v>
      </c>
      <c r="B411" t="s">
        <v>13</v>
      </c>
      <c r="C411" t="s">
        <v>14</v>
      </c>
      <c r="D411" t="s">
        <v>22</v>
      </c>
      <c r="E411" t="s">
        <v>23</v>
      </c>
      <c r="F411" t="s">
        <v>24</v>
      </c>
      <c r="G411" t="s">
        <v>25</v>
      </c>
      <c r="H411" t="s">
        <v>36</v>
      </c>
      <c r="I411">
        <v>4.7519999999999998</v>
      </c>
      <c r="J411">
        <v>1</v>
      </c>
      <c r="K411">
        <v>0.2</v>
      </c>
      <c r="L411">
        <v>1.6037999999999999</v>
      </c>
    </row>
    <row r="412" spans="1:12" x14ac:dyDescent="0.3">
      <c r="A412" t="s">
        <v>12</v>
      </c>
      <c r="B412" t="s">
        <v>13</v>
      </c>
      <c r="C412" t="s">
        <v>14</v>
      </c>
      <c r="D412" t="s">
        <v>22</v>
      </c>
      <c r="E412" t="s">
        <v>23</v>
      </c>
      <c r="F412" t="s">
        <v>24</v>
      </c>
      <c r="G412" t="s">
        <v>34</v>
      </c>
      <c r="H412" t="s">
        <v>161</v>
      </c>
      <c r="I412">
        <v>959.98400000000004</v>
      </c>
      <c r="J412">
        <v>2</v>
      </c>
      <c r="K412">
        <v>0.2</v>
      </c>
      <c r="L412">
        <v>335.99439999999998</v>
      </c>
    </row>
    <row r="413" spans="1:12" x14ac:dyDescent="0.3">
      <c r="A413" t="s">
        <v>12</v>
      </c>
      <c r="B413" t="s">
        <v>13</v>
      </c>
      <c r="C413" t="s">
        <v>14</v>
      </c>
      <c r="D413" t="s">
        <v>22</v>
      </c>
      <c r="E413" t="s">
        <v>23</v>
      </c>
      <c r="F413" t="s">
        <v>24</v>
      </c>
      <c r="G413" t="s">
        <v>25</v>
      </c>
      <c r="H413" t="s">
        <v>36</v>
      </c>
      <c r="I413">
        <v>14.368</v>
      </c>
      <c r="J413">
        <v>4</v>
      </c>
      <c r="K413">
        <v>0.2</v>
      </c>
      <c r="L413">
        <v>4.49</v>
      </c>
    </row>
    <row r="414" spans="1:12" x14ac:dyDescent="0.3">
      <c r="A414" t="s">
        <v>27</v>
      </c>
      <c r="B414" t="s">
        <v>21</v>
      </c>
      <c r="C414" t="s">
        <v>14</v>
      </c>
      <c r="D414" t="s">
        <v>51</v>
      </c>
      <c r="E414" t="s">
        <v>23</v>
      </c>
      <c r="F414" t="s">
        <v>24</v>
      </c>
      <c r="G414" t="s">
        <v>25</v>
      </c>
      <c r="H414" t="s">
        <v>36</v>
      </c>
      <c r="I414">
        <v>7.7119999999999997</v>
      </c>
      <c r="J414">
        <v>2</v>
      </c>
      <c r="K414">
        <v>0.2</v>
      </c>
      <c r="L414">
        <v>2.7955999999999999</v>
      </c>
    </row>
    <row r="415" spans="1:12" x14ac:dyDescent="0.3">
      <c r="A415" t="s">
        <v>27</v>
      </c>
      <c r="B415" t="s">
        <v>21</v>
      </c>
      <c r="C415" t="s">
        <v>14</v>
      </c>
      <c r="D415" t="s">
        <v>51</v>
      </c>
      <c r="E415" t="s">
        <v>23</v>
      </c>
      <c r="F415" t="s">
        <v>24</v>
      </c>
      <c r="G415" t="s">
        <v>18</v>
      </c>
      <c r="H415" t="s">
        <v>30</v>
      </c>
      <c r="I415">
        <v>698.35199999999998</v>
      </c>
      <c r="J415">
        <v>3</v>
      </c>
      <c r="K415">
        <v>0.2</v>
      </c>
      <c r="L415">
        <v>-17.4588</v>
      </c>
    </row>
    <row r="416" spans="1:12" x14ac:dyDescent="0.3">
      <c r="A416" t="s">
        <v>27</v>
      </c>
      <c r="B416" t="s">
        <v>13</v>
      </c>
      <c r="C416" t="s">
        <v>14</v>
      </c>
      <c r="D416" t="s">
        <v>51</v>
      </c>
      <c r="E416" t="s">
        <v>23</v>
      </c>
      <c r="F416" t="s">
        <v>24</v>
      </c>
      <c r="G416" t="s">
        <v>34</v>
      </c>
      <c r="H416" t="s">
        <v>35</v>
      </c>
      <c r="I416">
        <v>47.975999999999999</v>
      </c>
      <c r="J416">
        <v>3</v>
      </c>
      <c r="K416">
        <v>0.2</v>
      </c>
      <c r="L416">
        <v>4.7976000000000001</v>
      </c>
    </row>
    <row r="417" spans="1:12" x14ac:dyDescent="0.3">
      <c r="A417" t="s">
        <v>27</v>
      </c>
      <c r="B417" t="s">
        <v>13</v>
      </c>
      <c r="C417" t="s">
        <v>14</v>
      </c>
      <c r="D417" t="s">
        <v>51</v>
      </c>
      <c r="E417" t="s">
        <v>23</v>
      </c>
      <c r="F417" t="s">
        <v>24</v>
      </c>
      <c r="G417" t="s">
        <v>25</v>
      </c>
      <c r="H417" t="s">
        <v>31</v>
      </c>
      <c r="I417">
        <v>211.96</v>
      </c>
      <c r="J417">
        <v>4</v>
      </c>
      <c r="K417">
        <v>0</v>
      </c>
      <c r="L417">
        <v>8.4784000000000006</v>
      </c>
    </row>
    <row r="418" spans="1:12" x14ac:dyDescent="0.3">
      <c r="A418" t="s">
        <v>61</v>
      </c>
      <c r="B418" t="s">
        <v>21</v>
      </c>
      <c r="C418" t="s">
        <v>14</v>
      </c>
      <c r="D418" t="s">
        <v>51</v>
      </c>
      <c r="E418" t="s">
        <v>23</v>
      </c>
      <c r="F418" t="s">
        <v>24</v>
      </c>
      <c r="G418" t="s">
        <v>25</v>
      </c>
      <c r="H418" t="s">
        <v>40</v>
      </c>
      <c r="I418">
        <v>50.96</v>
      </c>
      <c r="J418">
        <v>7</v>
      </c>
      <c r="K418">
        <v>0</v>
      </c>
      <c r="L418">
        <v>25.48</v>
      </c>
    </row>
    <row r="419" spans="1:12" x14ac:dyDescent="0.3">
      <c r="A419" t="s">
        <v>61</v>
      </c>
      <c r="B419" t="s">
        <v>21</v>
      </c>
      <c r="C419" t="s">
        <v>14</v>
      </c>
      <c r="D419" t="s">
        <v>51</v>
      </c>
      <c r="E419" t="s">
        <v>23</v>
      </c>
      <c r="F419" t="s">
        <v>24</v>
      </c>
      <c r="G419" t="s">
        <v>25</v>
      </c>
      <c r="H419" t="s">
        <v>36</v>
      </c>
      <c r="I419">
        <v>49.536000000000001</v>
      </c>
      <c r="J419">
        <v>3</v>
      </c>
      <c r="K419">
        <v>0.2</v>
      </c>
      <c r="L419">
        <v>17.337599999999998</v>
      </c>
    </row>
    <row r="420" spans="1:12" x14ac:dyDescent="0.3">
      <c r="A420" t="s">
        <v>27</v>
      </c>
      <c r="B420" t="s">
        <v>13</v>
      </c>
      <c r="C420" t="s">
        <v>14</v>
      </c>
      <c r="D420" t="s">
        <v>51</v>
      </c>
      <c r="E420" t="s">
        <v>23</v>
      </c>
      <c r="F420" t="s">
        <v>24</v>
      </c>
      <c r="G420" t="s">
        <v>34</v>
      </c>
      <c r="H420" t="s">
        <v>58</v>
      </c>
      <c r="I420">
        <v>179.95</v>
      </c>
      <c r="J420">
        <v>5</v>
      </c>
      <c r="K420">
        <v>0</v>
      </c>
      <c r="L420">
        <v>37.789499999999997</v>
      </c>
    </row>
    <row r="421" spans="1:12" x14ac:dyDescent="0.3">
      <c r="A421" t="s">
        <v>27</v>
      </c>
      <c r="B421" t="s">
        <v>13</v>
      </c>
      <c r="C421" t="s">
        <v>14</v>
      </c>
      <c r="D421" t="s">
        <v>51</v>
      </c>
      <c r="E421" t="s">
        <v>23</v>
      </c>
      <c r="F421" t="s">
        <v>24</v>
      </c>
      <c r="G421" t="s">
        <v>34</v>
      </c>
      <c r="H421" t="s">
        <v>161</v>
      </c>
      <c r="I421">
        <v>1199.9760000000001</v>
      </c>
      <c r="J421">
        <v>3</v>
      </c>
      <c r="K421">
        <v>0.2</v>
      </c>
      <c r="L421">
        <v>434.99130000000002</v>
      </c>
    </row>
    <row r="422" spans="1:12" x14ac:dyDescent="0.3">
      <c r="A422" t="s">
        <v>27</v>
      </c>
      <c r="B422" t="s">
        <v>13</v>
      </c>
      <c r="C422" t="s">
        <v>14</v>
      </c>
      <c r="D422" t="s">
        <v>51</v>
      </c>
      <c r="E422" t="s">
        <v>23</v>
      </c>
      <c r="F422" t="s">
        <v>24</v>
      </c>
      <c r="G422" t="s">
        <v>25</v>
      </c>
      <c r="H422" t="s">
        <v>40</v>
      </c>
      <c r="I422">
        <v>27.15</v>
      </c>
      <c r="J422">
        <v>5</v>
      </c>
      <c r="K422">
        <v>0</v>
      </c>
      <c r="L422">
        <v>13.3035</v>
      </c>
    </row>
    <row r="423" spans="1:12" x14ac:dyDescent="0.3">
      <c r="A423" t="s">
        <v>27</v>
      </c>
      <c r="B423" t="s">
        <v>13</v>
      </c>
      <c r="C423" t="s">
        <v>14</v>
      </c>
      <c r="D423" t="s">
        <v>51</v>
      </c>
      <c r="E423" t="s">
        <v>23</v>
      </c>
      <c r="F423" t="s">
        <v>24</v>
      </c>
      <c r="G423" t="s">
        <v>18</v>
      </c>
      <c r="H423" t="s">
        <v>30</v>
      </c>
      <c r="I423">
        <v>1004.024</v>
      </c>
      <c r="J423">
        <v>7</v>
      </c>
      <c r="K423">
        <v>0.2</v>
      </c>
      <c r="L423">
        <v>-112.95269999999999</v>
      </c>
    </row>
    <row r="424" spans="1:12" x14ac:dyDescent="0.3">
      <c r="A424" t="s">
        <v>27</v>
      </c>
      <c r="B424" t="s">
        <v>13</v>
      </c>
      <c r="C424" t="s">
        <v>14</v>
      </c>
      <c r="D424" t="s">
        <v>51</v>
      </c>
      <c r="E424" t="s">
        <v>23</v>
      </c>
      <c r="F424" t="s">
        <v>24</v>
      </c>
      <c r="G424" t="s">
        <v>25</v>
      </c>
      <c r="H424" t="s">
        <v>40</v>
      </c>
      <c r="I424">
        <v>9.68</v>
      </c>
      <c r="J424">
        <v>1</v>
      </c>
      <c r="K424">
        <v>0</v>
      </c>
      <c r="L424">
        <v>4.6463999999999999</v>
      </c>
    </row>
    <row r="425" spans="1:12" x14ac:dyDescent="0.3">
      <c r="A425" t="s">
        <v>27</v>
      </c>
      <c r="B425" t="s">
        <v>13</v>
      </c>
      <c r="C425" t="s">
        <v>14</v>
      </c>
      <c r="D425" t="s">
        <v>51</v>
      </c>
      <c r="E425" t="s">
        <v>23</v>
      </c>
      <c r="F425" t="s">
        <v>24</v>
      </c>
      <c r="G425" t="s">
        <v>25</v>
      </c>
      <c r="H425" t="s">
        <v>26</v>
      </c>
      <c r="I425">
        <v>28.35</v>
      </c>
      <c r="J425">
        <v>9</v>
      </c>
      <c r="K425">
        <v>0</v>
      </c>
      <c r="L425">
        <v>13.608000000000001</v>
      </c>
    </row>
    <row r="426" spans="1:12" x14ac:dyDescent="0.3">
      <c r="A426" t="s">
        <v>27</v>
      </c>
      <c r="B426" t="s">
        <v>13</v>
      </c>
      <c r="C426" t="s">
        <v>14</v>
      </c>
      <c r="D426" t="s">
        <v>51</v>
      </c>
      <c r="E426" t="s">
        <v>23</v>
      </c>
      <c r="F426" t="s">
        <v>24</v>
      </c>
      <c r="G426" t="s">
        <v>25</v>
      </c>
      <c r="H426" t="s">
        <v>40</v>
      </c>
      <c r="I426">
        <v>55.98</v>
      </c>
      <c r="J426">
        <v>1</v>
      </c>
      <c r="K426">
        <v>0</v>
      </c>
      <c r="L426">
        <v>27.430199999999999</v>
      </c>
    </row>
    <row r="427" spans="1:12" x14ac:dyDescent="0.3">
      <c r="A427" t="s">
        <v>27</v>
      </c>
      <c r="B427" t="s">
        <v>13</v>
      </c>
      <c r="C427" t="s">
        <v>14</v>
      </c>
      <c r="D427" t="s">
        <v>51</v>
      </c>
      <c r="E427" t="s">
        <v>23</v>
      </c>
      <c r="F427" t="s">
        <v>24</v>
      </c>
      <c r="G427" t="s">
        <v>18</v>
      </c>
      <c r="H427" t="s">
        <v>19</v>
      </c>
      <c r="I427">
        <v>1336.829</v>
      </c>
      <c r="J427">
        <v>13</v>
      </c>
      <c r="K427">
        <v>0.15</v>
      </c>
      <c r="L427">
        <v>31.454799999999999</v>
      </c>
    </row>
    <row r="428" spans="1:12" x14ac:dyDescent="0.3">
      <c r="A428" t="s">
        <v>27</v>
      </c>
      <c r="B428" t="s">
        <v>13</v>
      </c>
      <c r="C428" t="s">
        <v>14</v>
      </c>
      <c r="D428" t="s">
        <v>51</v>
      </c>
      <c r="E428" t="s">
        <v>23</v>
      </c>
      <c r="F428" t="s">
        <v>24</v>
      </c>
      <c r="G428" t="s">
        <v>18</v>
      </c>
      <c r="H428" t="s">
        <v>20</v>
      </c>
      <c r="I428">
        <v>113.568</v>
      </c>
      <c r="J428">
        <v>2</v>
      </c>
      <c r="K428">
        <v>0.2</v>
      </c>
      <c r="L428">
        <v>-18.454799999999999</v>
      </c>
    </row>
    <row r="429" spans="1:12" x14ac:dyDescent="0.3">
      <c r="A429" t="s">
        <v>27</v>
      </c>
      <c r="B429" t="s">
        <v>13</v>
      </c>
      <c r="C429" t="s">
        <v>14</v>
      </c>
      <c r="D429" t="s">
        <v>180</v>
      </c>
      <c r="E429" t="s">
        <v>23</v>
      </c>
      <c r="F429" t="s">
        <v>24</v>
      </c>
      <c r="G429" t="s">
        <v>25</v>
      </c>
      <c r="H429" t="s">
        <v>33</v>
      </c>
      <c r="I429">
        <v>95.92</v>
      </c>
      <c r="J429">
        <v>8</v>
      </c>
      <c r="K429">
        <v>0</v>
      </c>
      <c r="L429">
        <v>25.898399999999999</v>
      </c>
    </row>
    <row r="430" spans="1:12" x14ac:dyDescent="0.3">
      <c r="A430" t="s">
        <v>27</v>
      </c>
      <c r="B430" t="s">
        <v>13</v>
      </c>
      <c r="C430" t="s">
        <v>14</v>
      </c>
      <c r="D430" t="s">
        <v>22</v>
      </c>
      <c r="E430" t="s">
        <v>23</v>
      </c>
      <c r="F430" t="s">
        <v>24</v>
      </c>
      <c r="G430" t="s">
        <v>18</v>
      </c>
      <c r="H430" t="s">
        <v>20</v>
      </c>
      <c r="I430">
        <v>383.8</v>
      </c>
      <c r="J430">
        <v>5</v>
      </c>
      <c r="K430">
        <v>0.2</v>
      </c>
      <c r="L430">
        <v>38.380000000000003</v>
      </c>
    </row>
    <row r="431" spans="1:12" x14ac:dyDescent="0.3">
      <c r="A431" t="s">
        <v>27</v>
      </c>
      <c r="B431" t="s">
        <v>21</v>
      </c>
      <c r="C431" t="s">
        <v>14</v>
      </c>
      <c r="D431" t="s">
        <v>22</v>
      </c>
      <c r="E431" t="s">
        <v>23</v>
      </c>
      <c r="F431" t="s">
        <v>24</v>
      </c>
      <c r="G431" t="s">
        <v>25</v>
      </c>
      <c r="H431" t="s">
        <v>33</v>
      </c>
      <c r="I431">
        <v>9.32</v>
      </c>
      <c r="J431">
        <v>4</v>
      </c>
      <c r="K431">
        <v>0</v>
      </c>
      <c r="L431">
        <v>2.7027999999999999</v>
      </c>
    </row>
    <row r="432" spans="1:12" x14ac:dyDescent="0.3">
      <c r="A432" t="s">
        <v>27</v>
      </c>
      <c r="B432" t="s">
        <v>21</v>
      </c>
      <c r="C432" t="s">
        <v>14</v>
      </c>
      <c r="D432" t="s">
        <v>22</v>
      </c>
      <c r="E432" t="s">
        <v>23</v>
      </c>
      <c r="F432" t="s">
        <v>24</v>
      </c>
      <c r="G432" t="s">
        <v>25</v>
      </c>
      <c r="H432" t="s">
        <v>59</v>
      </c>
      <c r="I432">
        <v>15.25</v>
      </c>
      <c r="J432">
        <v>1</v>
      </c>
      <c r="K432">
        <v>0</v>
      </c>
      <c r="L432">
        <v>7.0149999999999997</v>
      </c>
    </row>
    <row r="433" spans="1:12" x14ac:dyDescent="0.3">
      <c r="A433" t="s">
        <v>27</v>
      </c>
      <c r="B433" t="s">
        <v>13</v>
      </c>
      <c r="C433" t="s">
        <v>14</v>
      </c>
      <c r="D433" t="s">
        <v>38</v>
      </c>
      <c r="E433" t="s">
        <v>23</v>
      </c>
      <c r="F433" t="s">
        <v>24</v>
      </c>
      <c r="G433" t="s">
        <v>18</v>
      </c>
      <c r="H433" t="s">
        <v>20</v>
      </c>
      <c r="I433">
        <v>129.56800000000001</v>
      </c>
      <c r="J433">
        <v>2</v>
      </c>
      <c r="K433">
        <v>0.2</v>
      </c>
      <c r="L433">
        <v>-24.294</v>
      </c>
    </row>
    <row r="434" spans="1:12" x14ac:dyDescent="0.3">
      <c r="A434" t="s">
        <v>12</v>
      </c>
      <c r="B434" t="s">
        <v>13</v>
      </c>
      <c r="C434" t="s">
        <v>14</v>
      </c>
      <c r="D434" t="s">
        <v>51</v>
      </c>
      <c r="E434" t="s">
        <v>23</v>
      </c>
      <c r="F434" t="s">
        <v>24</v>
      </c>
      <c r="G434" t="s">
        <v>25</v>
      </c>
      <c r="H434" t="s">
        <v>31</v>
      </c>
      <c r="I434">
        <v>340.92</v>
      </c>
      <c r="J434">
        <v>3</v>
      </c>
      <c r="K434">
        <v>0</v>
      </c>
      <c r="L434">
        <v>3.4091999999999998</v>
      </c>
    </row>
    <row r="435" spans="1:12" x14ac:dyDescent="0.3">
      <c r="A435" t="s">
        <v>12</v>
      </c>
      <c r="B435" t="s">
        <v>13</v>
      </c>
      <c r="C435" t="s">
        <v>14</v>
      </c>
      <c r="D435" t="s">
        <v>51</v>
      </c>
      <c r="E435" t="s">
        <v>23</v>
      </c>
      <c r="F435" t="s">
        <v>24</v>
      </c>
      <c r="G435" t="s">
        <v>18</v>
      </c>
      <c r="H435" t="s">
        <v>19</v>
      </c>
      <c r="I435">
        <v>222.666</v>
      </c>
      <c r="J435">
        <v>2</v>
      </c>
      <c r="K435">
        <v>0.15</v>
      </c>
      <c r="L435">
        <v>10.478400000000001</v>
      </c>
    </row>
    <row r="436" spans="1:12" x14ac:dyDescent="0.3">
      <c r="A436" t="s">
        <v>12</v>
      </c>
      <c r="B436" t="s">
        <v>13</v>
      </c>
      <c r="C436" t="s">
        <v>14</v>
      </c>
      <c r="D436" t="s">
        <v>51</v>
      </c>
      <c r="E436" t="s">
        <v>23</v>
      </c>
      <c r="F436" t="s">
        <v>24</v>
      </c>
      <c r="G436" t="s">
        <v>34</v>
      </c>
      <c r="H436" t="s">
        <v>35</v>
      </c>
      <c r="I436">
        <v>703.96799999999996</v>
      </c>
      <c r="J436">
        <v>4</v>
      </c>
      <c r="K436">
        <v>0.2</v>
      </c>
      <c r="L436">
        <v>87.995999999999995</v>
      </c>
    </row>
    <row r="437" spans="1:12" x14ac:dyDescent="0.3">
      <c r="A437" t="s">
        <v>12</v>
      </c>
      <c r="B437" t="s">
        <v>13</v>
      </c>
      <c r="C437" t="s">
        <v>14</v>
      </c>
      <c r="D437" t="s">
        <v>51</v>
      </c>
      <c r="E437" t="s">
        <v>23</v>
      </c>
      <c r="F437" t="s">
        <v>24</v>
      </c>
      <c r="G437" t="s">
        <v>25</v>
      </c>
      <c r="H437" t="s">
        <v>31</v>
      </c>
      <c r="I437">
        <v>92.52</v>
      </c>
      <c r="J437">
        <v>6</v>
      </c>
      <c r="K437">
        <v>0</v>
      </c>
      <c r="L437">
        <v>24.980399999999999</v>
      </c>
    </row>
    <row r="438" spans="1:12" x14ac:dyDescent="0.3">
      <c r="A438" t="s">
        <v>12</v>
      </c>
      <c r="B438" t="s">
        <v>13</v>
      </c>
      <c r="C438" t="s">
        <v>14</v>
      </c>
      <c r="D438" t="s">
        <v>51</v>
      </c>
      <c r="E438" t="s">
        <v>23</v>
      </c>
      <c r="F438" t="s">
        <v>24</v>
      </c>
      <c r="G438" t="s">
        <v>25</v>
      </c>
      <c r="H438" t="s">
        <v>40</v>
      </c>
      <c r="I438">
        <v>62.65</v>
      </c>
      <c r="J438">
        <v>7</v>
      </c>
      <c r="K438">
        <v>0</v>
      </c>
      <c r="L438">
        <v>28.818999999999999</v>
      </c>
    </row>
    <row r="439" spans="1:12" x14ac:dyDescent="0.3">
      <c r="A439" t="s">
        <v>12</v>
      </c>
      <c r="B439" t="s">
        <v>13</v>
      </c>
      <c r="C439" t="s">
        <v>14</v>
      </c>
      <c r="D439" t="s">
        <v>51</v>
      </c>
      <c r="E439" t="s">
        <v>23</v>
      </c>
      <c r="F439" t="s">
        <v>24</v>
      </c>
      <c r="G439" t="s">
        <v>25</v>
      </c>
      <c r="H439" t="s">
        <v>40</v>
      </c>
      <c r="I439">
        <v>94.85</v>
      </c>
      <c r="J439">
        <v>5</v>
      </c>
      <c r="K439">
        <v>0</v>
      </c>
      <c r="L439">
        <v>45.527999999999999</v>
      </c>
    </row>
    <row r="440" spans="1:12" x14ac:dyDescent="0.3">
      <c r="A440" t="s">
        <v>27</v>
      </c>
      <c r="B440" t="s">
        <v>21</v>
      </c>
      <c r="C440" t="s">
        <v>14</v>
      </c>
      <c r="D440" t="s">
        <v>22</v>
      </c>
      <c r="E440" t="s">
        <v>23</v>
      </c>
      <c r="F440" t="s">
        <v>24</v>
      </c>
      <c r="G440" t="s">
        <v>34</v>
      </c>
      <c r="H440" t="s">
        <v>35</v>
      </c>
      <c r="I440">
        <v>95.76</v>
      </c>
      <c r="J440">
        <v>6</v>
      </c>
      <c r="K440">
        <v>0.2</v>
      </c>
      <c r="L440">
        <v>7.1820000000000004</v>
      </c>
    </row>
    <row r="441" spans="1:12" x14ac:dyDescent="0.3">
      <c r="A441" t="s">
        <v>27</v>
      </c>
      <c r="B441" t="s">
        <v>13</v>
      </c>
      <c r="C441" t="s">
        <v>14</v>
      </c>
      <c r="D441" t="s">
        <v>143</v>
      </c>
      <c r="E441" t="s">
        <v>23</v>
      </c>
      <c r="F441" t="s">
        <v>24</v>
      </c>
      <c r="G441" t="s">
        <v>34</v>
      </c>
      <c r="H441" t="s">
        <v>58</v>
      </c>
      <c r="I441">
        <v>9.09</v>
      </c>
      <c r="J441">
        <v>3</v>
      </c>
      <c r="K441">
        <v>0</v>
      </c>
      <c r="L441">
        <v>1.9089</v>
      </c>
    </row>
    <row r="442" spans="1:12" x14ac:dyDescent="0.3">
      <c r="A442" t="s">
        <v>61</v>
      </c>
      <c r="B442" t="s">
        <v>43</v>
      </c>
      <c r="C442" t="s">
        <v>14</v>
      </c>
      <c r="D442" t="s">
        <v>22</v>
      </c>
      <c r="E442" t="s">
        <v>23</v>
      </c>
      <c r="F442" t="s">
        <v>24</v>
      </c>
      <c r="G442" t="s">
        <v>25</v>
      </c>
      <c r="H442" t="s">
        <v>26</v>
      </c>
      <c r="I442">
        <v>29.6</v>
      </c>
      <c r="J442">
        <v>2</v>
      </c>
      <c r="K442">
        <v>0</v>
      </c>
      <c r="L442">
        <v>14.8</v>
      </c>
    </row>
    <row r="443" spans="1:12" x14ac:dyDescent="0.3">
      <c r="A443" t="s">
        <v>61</v>
      </c>
      <c r="B443" t="s">
        <v>43</v>
      </c>
      <c r="C443" t="s">
        <v>14</v>
      </c>
      <c r="D443" t="s">
        <v>22</v>
      </c>
      <c r="E443" t="s">
        <v>23</v>
      </c>
      <c r="F443" t="s">
        <v>24</v>
      </c>
      <c r="G443" t="s">
        <v>18</v>
      </c>
      <c r="H443" t="s">
        <v>19</v>
      </c>
      <c r="I443">
        <v>514.16499999999996</v>
      </c>
      <c r="J443">
        <v>5</v>
      </c>
      <c r="K443">
        <v>0.15</v>
      </c>
      <c r="L443">
        <v>-30.245000000000001</v>
      </c>
    </row>
    <row r="444" spans="1:12" x14ac:dyDescent="0.3">
      <c r="A444" t="s">
        <v>61</v>
      </c>
      <c r="B444" t="s">
        <v>43</v>
      </c>
      <c r="C444" t="s">
        <v>14</v>
      </c>
      <c r="D444" t="s">
        <v>22</v>
      </c>
      <c r="E444" t="s">
        <v>23</v>
      </c>
      <c r="F444" t="s">
        <v>24</v>
      </c>
      <c r="G444" t="s">
        <v>34</v>
      </c>
      <c r="H444" t="s">
        <v>35</v>
      </c>
      <c r="I444">
        <v>279.95999999999998</v>
      </c>
      <c r="J444">
        <v>5</v>
      </c>
      <c r="K444">
        <v>0.2</v>
      </c>
      <c r="L444">
        <v>17.497499999999999</v>
      </c>
    </row>
    <row r="445" spans="1:12" x14ac:dyDescent="0.3">
      <c r="A445" t="s">
        <v>27</v>
      </c>
      <c r="B445" t="s">
        <v>13</v>
      </c>
      <c r="C445" t="s">
        <v>14</v>
      </c>
      <c r="D445" t="s">
        <v>197</v>
      </c>
      <c r="E445" t="s">
        <v>23</v>
      </c>
      <c r="F445" t="s">
        <v>24</v>
      </c>
      <c r="G445" t="s">
        <v>25</v>
      </c>
      <c r="H445" t="s">
        <v>36</v>
      </c>
      <c r="I445">
        <v>119.616</v>
      </c>
      <c r="J445">
        <v>8</v>
      </c>
      <c r="K445">
        <v>0.2</v>
      </c>
      <c r="L445">
        <v>40.370399999999997</v>
      </c>
    </row>
    <row r="446" spans="1:12" x14ac:dyDescent="0.3">
      <c r="A446" t="s">
        <v>27</v>
      </c>
      <c r="B446" t="s">
        <v>13</v>
      </c>
      <c r="C446" t="s">
        <v>14</v>
      </c>
      <c r="D446" t="s">
        <v>197</v>
      </c>
      <c r="E446" t="s">
        <v>23</v>
      </c>
      <c r="F446" t="s">
        <v>24</v>
      </c>
      <c r="G446" t="s">
        <v>18</v>
      </c>
      <c r="H446" t="s">
        <v>32</v>
      </c>
      <c r="I446">
        <v>255.76</v>
      </c>
      <c r="J446">
        <v>4</v>
      </c>
      <c r="K446">
        <v>0</v>
      </c>
      <c r="L446">
        <v>81.843199999999996</v>
      </c>
    </row>
    <row r="447" spans="1:12" x14ac:dyDescent="0.3">
      <c r="A447" t="s">
        <v>27</v>
      </c>
      <c r="B447" t="s">
        <v>13</v>
      </c>
      <c r="C447" t="s">
        <v>14</v>
      </c>
      <c r="D447" t="s">
        <v>197</v>
      </c>
      <c r="E447" t="s">
        <v>23</v>
      </c>
      <c r="F447" t="s">
        <v>24</v>
      </c>
      <c r="G447" t="s">
        <v>18</v>
      </c>
      <c r="H447" t="s">
        <v>20</v>
      </c>
      <c r="I447">
        <v>241.56800000000001</v>
      </c>
      <c r="J447">
        <v>2</v>
      </c>
      <c r="K447">
        <v>0.2</v>
      </c>
      <c r="L447">
        <v>18.117599999999999</v>
      </c>
    </row>
    <row r="448" spans="1:12" x14ac:dyDescent="0.3">
      <c r="A448" t="s">
        <v>27</v>
      </c>
      <c r="B448" t="s">
        <v>13</v>
      </c>
      <c r="C448" t="s">
        <v>14</v>
      </c>
      <c r="D448" t="s">
        <v>197</v>
      </c>
      <c r="E448" t="s">
        <v>23</v>
      </c>
      <c r="F448" t="s">
        <v>24</v>
      </c>
      <c r="G448" t="s">
        <v>18</v>
      </c>
      <c r="H448" t="s">
        <v>32</v>
      </c>
      <c r="I448">
        <v>69.3</v>
      </c>
      <c r="J448">
        <v>9</v>
      </c>
      <c r="K448">
        <v>0</v>
      </c>
      <c r="L448">
        <v>22.869</v>
      </c>
    </row>
    <row r="449" spans="1:12" x14ac:dyDescent="0.3">
      <c r="A449" t="s">
        <v>27</v>
      </c>
      <c r="B449" t="s">
        <v>13</v>
      </c>
      <c r="C449" t="s">
        <v>14</v>
      </c>
      <c r="D449" t="s">
        <v>22</v>
      </c>
      <c r="E449" t="s">
        <v>23</v>
      </c>
      <c r="F449" t="s">
        <v>24</v>
      </c>
      <c r="G449" t="s">
        <v>25</v>
      </c>
      <c r="H449" t="s">
        <v>33</v>
      </c>
      <c r="I449">
        <v>6.63</v>
      </c>
      <c r="J449">
        <v>3</v>
      </c>
      <c r="K449">
        <v>0</v>
      </c>
      <c r="L449">
        <v>1.7901</v>
      </c>
    </row>
    <row r="450" spans="1:12" x14ac:dyDescent="0.3">
      <c r="A450" t="s">
        <v>27</v>
      </c>
      <c r="B450" t="s">
        <v>13</v>
      </c>
      <c r="C450" t="s">
        <v>14</v>
      </c>
      <c r="D450" t="s">
        <v>22</v>
      </c>
      <c r="E450" t="s">
        <v>23</v>
      </c>
      <c r="F450" t="s">
        <v>24</v>
      </c>
      <c r="G450" t="s">
        <v>25</v>
      </c>
      <c r="H450" t="s">
        <v>33</v>
      </c>
      <c r="I450">
        <v>5.88</v>
      </c>
      <c r="J450">
        <v>2</v>
      </c>
      <c r="K450">
        <v>0</v>
      </c>
      <c r="L450">
        <v>1.7052</v>
      </c>
    </row>
    <row r="451" spans="1:12" x14ac:dyDescent="0.3">
      <c r="A451" t="s">
        <v>61</v>
      </c>
      <c r="B451" t="s">
        <v>13</v>
      </c>
      <c r="C451" t="s">
        <v>14</v>
      </c>
      <c r="D451" t="s">
        <v>22</v>
      </c>
      <c r="E451" t="s">
        <v>23</v>
      </c>
      <c r="F451" t="s">
        <v>24</v>
      </c>
      <c r="G451" t="s">
        <v>34</v>
      </c>
      <c r="H451" t="s">
        <v>35</v>
      </c>
      <c r="I451">
        <v>55.176000000000002</v>
      </c>
      <c r="J451">
        <v>3</v>
      </c>
      <c r="K451">
        <v>0.2</v>
      </c>
      <c r="L451">
        <v>-12.4146</v>
      </c>
    </row>
    <row r="452" spans="1:12" x14ac:dyDescent="0.3">
      <c r="A452" t="s">
        <v>61</v>
      </c>
      <c r="B452" t="s">
        <v>13</v>
      </c>
      <c r="C452" t="s">
        <v>14</v>
      </c>
      <c r="D452" t="s">
        <v>22</v>
      </c>
      <c r="E452" t="s">
        <v>23</v>
      </c>
      <c r="F452" t="s">
        <v>24</v>
      </c>
      <c r="G452" t="s">
        <v>34</v>
      </c>
      <c r="H452" t="s">
        <v>58</v>
      </c>
      <c r="I452">
        <v>66.260000000000005</v>
      </c>
      <c r="J452">
        <v>2</v>
      </c>
      <c r="K452">
        <v>0</v>
      </c>
      <c r="L452">
        <v>27.166599999999999</v>
      </c>
    </row>
    <row r="453" spans="1:12" x14ac:dyDescent="0.3">
      <c r="A453" t="s">
        <v>12</v>
      </c>
      <c r="B453" t="s">
        <v>21</v>
      </c>
      <c r="C453" t="s">
        <v>14</v>
      </c>
      <c r="D453" t="s">
        <v>22</v>
      </c>
      <c r="E453" t="s">
        <v>23</v>
      </c>
      <c r="F453" t="s">
        <v>24</v>
      </c>
      <c r="G453" t="s">
        <v>18</v>
      </c>
      <c r="H453" t="s">
        <v>20</v>
      </c>
      <c r="I453">
        <v>190.72</v>
      </c>
      <c r="J453">
        <v>1</v>
      </c>
      <c r="K453">
        <v>0.2</v>
      </c>
      <c r="L453">
        <v>11.92</v>
      </c>
    </row>
    <row r="454" spans="1:12" x14ac:dyDescent="0.3">
      <c r="A454" t="s">
        <v>27</v>
      </c>
      <c r="B454" t="s">
        <v>13</v>
      </c>
      <c r="C454" t="s">
        <v>14</v>
      </c>
      <c r="D454" t="s">
        <v>22</v>
      </c>
      <c r="E454" t="s">
        <v>23</v>
      </c>
      <c r="F454" t="s">
        <v>24</v>
      </c>
      <c r="G454" t="s">
        <v>18</v>
      </c>
      <c r="H454" t="s">
        <v>32</v>
      </c>
      <c r="I454">
        <v>47.94</v>
      </c>
      <c r="J454">
        <v>3</v>
      </c>
      <c r="K454">
        <v>0</v>
      </c>
      <c r="L454">
        <v>2.3969999999999998</v>
      </c>
    </row>
    <row r="455" spans="1:12" x14ac:dyDescent="0.3">
      <c r="A455" t="s">
        <v>12</v>
      </c>
      <c r="B455" t="s">
        <v>13</v>
      </c>
      <c r="C455" t="s">
        <v>14</v>
      </c>
      <c r="D455" t="s">
        <v>51</v>
      </c>
      <c r="E455" t="s">
        <v>23</v>
      </c>
      <c r="F455" t="s">
        <v>24</v>
      </c>
      <c r="G455" t="s">
        <v>18</v>
      </c>
      <c r="H455" t="s">
        <v>20</v>
      </c>
      <c r="I455">
        <v>1121.568</v>
      </c>
      <c r="J455">
        <v>2</v>
      </c>
      <c r="K455">
        <v>0.2</v>
      </c>
      <c r="L455">
        <v>0</v>
      </c>
    </row>
    <row r="456" spans="1:12" x14ac:dyDescent="0.3">
      <c r="A456" t="s">
        <v>12</v>
      </c>
      <c r="B456" t="s">
        <v>21</v>
      </c>
      <c r="C456" t="s">
        <v>14</v>
      </c>
      <c r="D456" t="s">
        <v>207</v>
      </c>
      <c r="E456" t="s">
        <v>23</v>
      </c>
      <c r="F456" t="s">
        <v>24</v>
      </c>
      <c r="G456" t="s">
        <v>25</v>
      </c>
      <c r="H456" t="s">
        <v>31</v>
      </c>
      <c r="I456">
        <v>1295.78</v>
      </c>
      <c r="J456">
        <v>2</v>
      </c>
      <c r="K456">
        <v>0</v>
      </c>
      <c r="L456">
        <v>310.98719999999997</v>
      </c>
    </row>
    <row r="457" spans="1:12" x14ac:dyDescent="0.3">
      <c r="A457" t="s">
        <v>27</v>
      </c>
      <c r="B457" t="s">
        <v>13</v>
      </c>
      <c r="C457" t="s">
        <v>14</v>
      </c>
      <c r="D457" t="s">
        <v>22</v>
      </c>
      <c r="E457" t="s">
        <v>23</v>
      </c>
      <c r="F457" t="s">
        <v>24</v>
      </c>
      <c r="G457" t="s">
        <v>25</v>
      </c>
      <c r="H457" t="s">
        <v>26</v>
      </c>
      <c r="I457">
        <v>20.7</v>
      </c>
      <c r="J457">
        <v>2</v>
      </c>
      <c r="K457">
        <v>0</v>
      </c>
      <c r="L457">
        <v>9.9359999999999999</v>
      </c>
    </row>
    <row r="458" spans="1:12" x14ac:dyDescent="0.3">
      <c r="A458" t="s">
        <v>27</v>
      </c>
      <c r="B458" t="s">
        <v>13</v>
      </c>
      <c r="C458" t="s">
        <v>14</v>
      </c>
      <c r="D458" t="s">
        <v>22</v>
      </c>
      <c r="E458" t="s">
        <v>23</v>
      </c>
      <c r="F458" t="s">
        <v>24</v>
      </c>
      <c r="G458" t="s">
        <v>18</v>
      </c>
      <c r="H458" t="s">
        <v>30</v>
      </c>
      <c r="I458">
        <v>1335.68</v>
      </c>
      <c r="J458">
        <v>4</v>
      </c>
      <c r="K458">
        <v>0.2</v>
      </c>
      <c r="L458">
        <v>-217.048</v>
      </c>
    </row>
    <row r="459" spans="1:12" x14ac:dyDescent="0.3">
      <c r="A459" t="s">
        <v>27</v>
      </c>
      <c r="B459" t="s">
        <v>13</v>
      </c>
      <c r="C459" t="s">
        <v>14</v>
      </c>
      <c r="D459" t="s">
        <v>22</v>
      </c>
      <c r="E459" t="s">
        <v>23</v>
      </c>
      <c r="F459" t="s">
        <v>24</v>
      </c>
      <c r="G459" t="s">
        <v>25</v>
      </c>
      <c r="H459" t="s">
        <v>40</v>
      </c>
      <c r="I459">
        <v>32.4</v>
      </c>
      <c r="J459">
        <v>5</v>
      </c>
      <c r="K459">
        <v>0</v>
      </c>
      <c r="L459">
        <v>15.552</v>
      </c>
    </row>
    <row r="460" spans="1:12" x14ac:dyDescent="0.3">
      <c r="A460" t="s">
        <v>12</v>
      </c>
      <c r="B460" t="s">
        <v>13</v>
      </c>
      <c r="C460" t="s">
        <v>14</v>
      </c>
      <c r="D460" t="s">
        <v>51</v>
      </c>
      <c r="E460" t="s">
        <v>23</v>
      </c>
      <c r="F460" t="s">
        <v>24</v>
      </c>
      <c r="G460" t="s">
        <v>18</v>
      </c>
      <c r="H460" t="s">
        <v>32</v>
      </c>
      <c r="I460">
        <v>42.6</v>
      </c>
      <c r="J460">
        <v>3</v>
      </c>
      <c r="K460">
        <v>0</v>
      </c>
      <c r="L460">
        <v>16.614000000000001</v>
      </c>
    </row>
    <row r="461" spans="1:12" x14ac:dyDescent="0.3">
      <c r="A461" t="s">
        <v>12</v>
      </c>
      <c r="B461" t="s">
        <v>13</v>
      </c>
      <c r="C461" t="s">
        <v>14</v>
      </c>
      <c r="D461" t="s">
        <v>51</v>
      </c>
      <c r="E461" t="s">
        <v>23</v>
      </c>
      <c r="F461" t="s">
        <v>24</v>
      </c>
      <c r="G461" t="s">
        <v>25</v>
      </c>
      <c r="H461" t="s">
        <v>36</v>
      </c>
      <c r="I461">
        <v>84.055999999999997</v>
      </c>
      <c r="J461">
        <v>7</v>
      </c>
      <c r="K461">
        <v>0.2</v>
      </c>
      <c r="L461">
        <v>27.318200000000001</v>
      </c>
    </row>
    <row r="462" spans="1:12" x14ac:dyDescent="0.3">
      <c r="A462" t="s">
        <v>61</v>
      </c>
      <c r="B462" t="s">
        <v>13</v>
      </c>
      <c r="C462" t="s">
        <v>14</v>
      </c>
      <c r="D462" t="s">
        <v>22</v>
      </c>
      <c r="E462" t="s">
        <v>23</v>
      </c>
      <c r="F462" t="s">
        <v>24</v>
      </c>
      <c r="G462" t="s">
        <v>34</v>
      </c>
      <c r="H462" t="s">
        <v>35</v>
      </c>
      <c r="I462">
        <v>374.37599999999998</v>
      </c>
      <c r="J462">
        <v>3</v>
      </c>
      <c r="K462">
        <v>0.2</v>
      </c>
      <c r="L462">
        <v>46.796999999999997</v>
      </c>
    </row>
    <row r="463" spans="1:12" x14ac:dyDescent="0.3">
      <c r="A463" t="s">
        <v>12</v>
      </c>
      <c r="B463" t="s">
        <v>13</v>
      </c>
      <c r="C463" t="s">
        <v>14</v>
      </c>
      <c r="D463" t="s">
        <v>158</v>
      </c>
      <c r="E463" t="s">
        <v>23</v>
      </c>
      <c r="F463" t="s">
        <v>24</v>
      </c>
      <c r="G463" t="s">
        <v>25</v>
      </c>
      <c r="H463" t="s">
        <v>40</v>
      </c>
      <c r="I463">
        <v>160.72</v>
      </c>
      <c r="J463">
        <v>14</v>
      </c>
      <c r="K463">
        <v>0</v>
      </c>
      <c r="L463">
        <v>78.752799999999993</v>
      </c>
    </row>
    <row r="464" spans="1:12" x14ac:dyDescent="0.3">
      <c r="A464" t="s">
        <v>12</v>
      </c>
      <c r="B464" t="s">
        <v>13</v>
      </c>
      <c r="C464" t="s">
        <v>14</v>
      </c>
      <c r="D464" t="s">
        <v>158</v>
      </c>
      <c r="E464" t="s">
        <v>23</v>
      </c>
      <c r="F464" t="s">
        <v>24</v>
      </c>
      <c r="G464" t="s">
        <v>25</v>
      </c>
      <c r="H464" t="s">
        <v>40</v>
      </c>
      <c r="I464">
        <v>19.920000000000002</v>
      </c>
      <c r="J464">
        <v>4</v>
      </c>
      <c r="K464">
        <v>0</v>
      </c>
      <c r="L464">
        <v>9.7607999999999997</v>
      </c>
    </row>
    <row r="465" spans="1:12" x14ac:dyDescent="0.3">
      <c r="A465" t="s">
        <v>12</v>
      </c>
      <c r="B465" t="s">
        <v>13</v>
      </c>
      <c r="C465" t="s">
        <v>14</v>
      </c>
      <c r="D465" t="s">
        <v>158</v>
      </c>
      <c r="E465" t="s">
        <v>23</v>
      </c>
      <c r="F465" t="s">
        <v>24</v>
      </c>
      <c r="G465" t="s">
        <v>25</v>
      </c>
      <c r="H465" t="s">
        <v>109</v>
      </c>
      <c r="I465">
        <v>7.3</v>
      </c>
      <c r="J465">
        <v>2</v>
      </c>
      <c r="K465">
        <v>0</v>
      </c>
      <c r="L465">
        <v>2.19</v>
      </c>
    </row>
    <row r="466" spans="1:12" x14ac:dyDescent="0.3">
      <c r="A466" t="s">
        <v>27</v>
      </c>
      <c r="B466" t="s">
        <v>13</v>
      </c>
      <c r="C466" t="s">
        <v>14</v>
      </c>
      <c r="D466" t="s">
        <v>22</v>
      </c>
      <c r="E466" t="s">
        <v>23</v>
      </c>
      <c r="F466" t="s">
        <v>24</v>
      </c>
      <c r="G466" t="s">
        <v>25</v>
      </c>
      <c r="H466" t="s">
        <v>109</v>
      </c>
      <c r="I466">
        <v>51.52</v>
      </c>
      <c r="J466">
        <v>4</v>
      </c>
      <c r="K466">
        <v>0</v>
      </c>
      <c r="L466">
        <v>1.5456000000000001</v>
      </c>
    </row>
    <row r="467" spans="1:12" x14ac:dyDescent="0.3">
      <c r="A467" t="s">
        <v>27</v>
      </c>
      <c r="B467" t="s">
        <v>13</v>
      </c>
      <c r="C467" t="s">
        <v>14</v>
      </c>
      <c r="D467" t="s">
        <v>143</v>
      </c>
      <c r="E467" t="s">
        <v>23</v>
      </c>
      <c r="F467" t="s">
        <v>24</v>
      </c>
      <c r="G467" t="s">
        <v>25</v>
      </c>
      <c r="H467" t="s">
        <v>37</v>
      </c>
      <c r="I467">
        <v>76.12</v>
      </c>
      <c r="J467">
        <v>2</v>
      </c>
      <c r="K467">
        <v>0</v>
      </c>
      <c r="L467">
        <v>22.0748</v>
      </c>
    </row>
    <row r="468" spans="1:12" x14ac:dyDescent="0.3">
      <c r="A468" t="s">
        <v>27</v>
      </c>
      <c r="B468" t="s">
        <v>13</v>
      </c>
      <c r="C468" t="s">
        <v>14</v>
      </c>
      <c r="D468" t="s">
        <v>143</v>
      </c>
      <c r="E468" t="s">
        <v>23</v>
      </c>
      <c r="F468" t="s">
        <v>24</v>
      </c>
      <c r="G468" t="s">
        <v>34</v>
      </c>
      <c r="H468" t="s">
        <v>161</v>
      </c>
      <c r="I468">
        <v>1199.9760000000001</v>
      </c>
      <c r="J468">
        <v>3</v>
      </c>
      <c r="K468">
        <v>0.2</v>
      </c>
      <c r="L468">
        <v>434.99130000000002</v>
      </c>
    </row>
    <row r="469" spans="1:12" x14ac:dyDescent="0.3">
      <c r="A469" t="s">
        <v>27</v>
      </c>
      <c r="B469" t="s">
        <v>13</v>
      </c>
      <c r="C469" t="s">
        <v>14</v>
      </c>
      <c r="D469" t="s">
        <v>143</v>
      </c>
      <c r="E469" t="s">
        <v>23</v>
      </c>
      <c r="F469" t="s">
        <v>24</v>
      </c>
      <c r="G469" t="s">
        <v>34</v>
      </c>
      <c r="H469" t="s">
        <v>35</v>
      </c>
      <c r="I469">
        <v>445.96</v>
      </c>
      <c r="J469">
        <v>5</v>
      </c>
      <c r="K469">
        <v>0.2</v>
      </c>
      <c r="L469">
        <v>55.744999999999997</v>
      </c>
    </row>
    <row r="470" spans="1:12" x14ac:dyDescent="0.3">
      <c r="A470" t="s">
        <v>27</v>
      </c>
      <c r="B470" t="s">
        <v>13</v>
      </c>
      <c r="C470" t="s">
        <v>14</v>
      </c>
      <c r="D470" t="s">
        <v>143</v>
      </c>
      <c r="E470" t="s">
        <v>23</v>
      </c>
      <c r="F470" t="s">
        <v>24</v>
      </c>
      <c r="G470" t="s">
        <v>18</v>
      </c>
      <c r="H470" t="s">
        <v>32</v>
      </c>
      <c r="I470">
        <v>327.76</v>
      </c>
      <c r="J470">
        <v>8</v>
      </c>
      <c r="K470">
        <v>0</v>
      </c>
      <c r="L470">
        <v>91.772800000000004</v>
      </c>
    </row>
    <row r="471" spans="1:12" x14ac:dyDescent="0.3">
      <c r="A471" t="s">
        <v>27</v>
      </c>
      <c r="B471" t="s">
        <v>13</v>
      </c>
      <c r="C471" t="s">
        <v>14</v>
      </c>
      <c r="D471" t="s">
        <v>51</v>
      </c>
      <c r="E471" t="s">
        <v>23</v>
      </c>
      <c r="F471" t="s">
        <v>24</v>
      </c>
      <c r="G471" t="s">
        <v>25</v>
      </c>
      <c r="H471" t="s">
        <v>36</v>
      </c>
      <c r="I471">
        <v>15.24</v>
      </c>
      <c r="J471">
        <v>5</v>
      </c>
      <c r="K471">
        <v>0.2</v>
      </c>
      <c r="L471">
        <v>5.1435000000000004</v>
      </c>
    </row>
    <row r="472" spans="1:12" x14ac:dyDescent="0.3">
      <c r="A472" t="s">
        <v>27</v>
      </c>
      <c r="B472" t="s">
        <v>13</v>
      </c>
      <c r="C472" t="s">
        <v>14</v>
      </c>
      <c r="D472" t="s">
        <v>51</v>
      </c>
      <c r="E472" t="s">
        <v>23</v>
      </c>
      <c r="F472" t="s">
        <v>24</v>
      </c>
      <c r="G472" t="s">
        <v>25</v>
      </c>
      <c r="H472" t="s">
        <v>40</v>
      </c>
      <c r="I472">
        <v>13.23</v>
      </c>
      <c r="J472">
        <v>3</v>
      </c>
      <c r="K472">
        <v>0</v>
      </c>
      <c r="L472">
        <v>6.0857999999999999</v>
      </c>
    </row>
    <row r="473" spans="1:12" x14ac:dyDescent="0.3">
      <c r="A473" t="s">
        <v>27</v>
      </c>
      <c r="B473" t="s">
        <v>43</v>
      </c>
      <c r="C473" t="s">
        <v>14</v>
      </c>
      <c r="D473" t="s">
        <v>214</v>
      </c>
      <c r="E473" t="s">
        <v>23</v>
      </c>
      <c r="F473" t="s">
        <v>24</v>
      </c>
      <c r="G473" t="s">
        <v>18</v>
      </c>
      <c r="H473" t="s">
        <v>32</v>
      </c>
      <c r="I473">
        <v>1049.2</v>
      </c>
      <c r="J473">
        <v>5</v>
      </c>
      <c r="K473">
        <v>0</v>
      </c>
      <c r="L473">
        <v>272.79199999999997</v>
      </c>
    </row>
    <row r="474" spans="1:12" x14ac:dyDescent="0.3">
      <c r="A474" t="s">
        <v>27</v>
      </c>
      <c r="B474" t="s">
        <v>43</v>
      </c>
      <c r="C474" t="s">
        <v>14</v>
      </c>
      <c r="D474" t="s">
        <v>214</v>
      </c>
      <c r="E474" t="s">
        <v>23</v>
      </c>
      <c r="F474" t="s">
        <v>24</v>
      </c>
      <c r="G474" t="s">
        <v>25</v>
      </c>
      <c r="H474" t="s">
        <v>36</v>
      </c>
      <c r="I474">
        <v>15.423999999999999</v>
      </c>
      <c r="J474">
        <v>4</v>
      </c>
      <c r="K474">
        <v>0.2</v>
      </c>
      <c r="L474">
        <v>5.0128000000000004</v>
      </c>
    </row>
    <row r="475" spans="1:12" x14ac:dyDescent="0.3">
      <c r="A475" t="s">
        <v>12</v>
      </c>
      <c r="B475" t="s">
        <v>13</v>
      </c>
      <c r="C475" t="s">
        <v>14</v>
      </c>
      <c r="D475" t="s">
        <v>215</v>
      </c>
      <c r="E475" t="s">
        <v>23</v>
      </c>
      <c r="F475" t="s">
        <v>24</v>
      </c>
      <c r="G475" t="s">
        <v>25</v>
      </c>
      <c r="H475" t="s">
        <v>31</v>
      </c>
      <c r="I475">
        <v>330.4</v>
      </c>
      <c r="J475">
        <v>2</v>
      </c>
      <c r="K475">
        <v>0</v>
      </c>
      <c r="L475">
        <v>85.903999999999996</v>
      </c>
    </row>
    <row r="476" spans="1:12" x14ac:dyDescent="0.3">
      <c r="A476" t="s">
        <v>12</v>
      </c>
      <c r="B476" t="s">
        <v>13</v>
      </c>
      <c r="C476" t="s">
        <v>14</v>
      </c>
      <c r="D476" t="s">
        <v>215</v>
      </c>
      <c r="E476" t="s">
        <v>23</v>
      </c>
      <c r="F476" t="s">
        <v>24</v>
      </c>
      <c r="G476" t="s">
        <v>25</v>
      </c>
      <c r="H476" t="s">
        <v>26</v>
      </c>
      <c r="I476">
        <v>26.25</v>
      </c>
      <c r="J476">
        <v>7</v>
      </c>
      <c r="K476">
        <v>0</v>
      </c>
      <c r="L476">
        <v>12.6</v>
      </c>
    </row>
    <row r="477" spans="1:12" x14ac:dyDescent="0.3">
      <c r="A477" t="s">
        <v>27</v>
      </c>
      <c r="B477" t="s">
        <v>13</v>
      </c>
      <c r="C477" t="s">
        <v>14</v>
      </c>
      <c r="D477" t="s">
        <v>22</v>
      </c>
      <c r="E477" t="s">
        <v>23</v>
      </c>
      <c r="F477" t="s">
        <v>24</v>
      </c>
      <c r="G477" t="s">
        <v>34</v>
      </c>
      <c r="H477" t="s">
        <v>58</v>
      </c>
      <c r="I477">
        <v>166.24</v>
      </c>
      <c r="J477">
        <v>1</v>
      </c>
      <c r="K477">
        <v>0</v>
      </c>
      <c r="L477">
        <v>24.936</v>
      </c>
    </row>
    <row r="478" spans="1:12" x14ac:dyDescent="0.3">
      <c r="A478" t="s">
        <v>27</v>
      </c>
      <c r="B478" t="s">
        <v>13</v>
      </c>
      <c r="C478" t="s">
        <v>14</v>
      </c>
      <c r="D478" t="s">
        <v>22</v>
      </c>
      <c r="E478" t="s">
        <v>23</v>
      </c>
      <c r="F478" t="s">
        <v>24</v>
      </c>
      <c r="G478" t="s">
        <v>25</v>
      </c>
      <c r="H478" t="s">
        <v>40</v>
      </c>
      <c r="I478">
        <v>33.4</v>
      </c>
      <c r="J478">
        <v>5</v>
      </c>
      <c r="K478">
        <v>0</v>
      </c>
      <c r="L478">
        <v>16.032</v>
      </c>
    </row>
    <row r="479" spans="1:12" x14ac:dyDescent="0.3">
      <c r="A479" t="s">
        <v>27</v>
      </c>
      <c r="B479" t="s">
        <v>13</v>
      </c>
      <c r="C479" t="s">
        <v>14</v>
      </c>
      <c r="D479" t="s">
        <v>158</v>
      </c>
      <c r="E479" t="s">
        <v>23</v>
      </c>
      <c r="F479" t="s">
        <v>24</v>
      </c>
      <c r="G479" t="s">
        <v>18</v>
      </c>
      <c r="H479" t="s">
        <v>30</v>
      </c>
      <c r="I479">
        <v>369.91199999999998</v>
      </c>
      <c r="J479">
        <v>3</v>
      </c>
      <c r="K479">
        <v>0.2</v>
      </c>
      <c r="L479">
        <v>-13.871700000000001</v>
      </c>
    </row>
    <row r="480" spans="1:12" x14ac:dyDescent="0.3">
      <c r="A480" t="s">
        <v>27</v>
      </c>
      <c r="B480" t="s">
        <v>43</v>
      </c>
      <c r="C480" t="s">
        <v>14</v>
      </c>
      <c r="D480" t="s">
        <v>22</v>
      </c>
      <c r="E480" t="s">
        <v>23</v>
      </c>
      <c r="F480" t="s">
        <v>24</v>
      </c>
      <c r="G480" t="s">
        <v>25</v>
      </c>
      <c r="H480" t="s">
        <v>40</v>
      </c>
      <c r="I480">
        <v>146.82</v>
      </c>
      <c r="J480">
        <v>3</v>
      </c>
      <c r="K480">
        <v>0</v>
      </c>
      <c r="L480">
        <v>73.41</v>
      </c>
    </row>
    <row r="481" spans="1:12" x14ac:dyDescent="0.3">
      <c r="A481" t="s">
        <v>27</v>
      </c>
      <c r="B481" t="s">
        <v>13</v>
      </c>
      <c r="C481" t="s">
        <v>14</v>
      </c>
      <c r="D481" t="s">
        <v>51</v>
      </c>
      <c r="E481" t="s">
        <v>23</v>
      </c>
      <c r="F481" t="s">
        <v>24</v>
      </c>
      <c r="G481" t="s">
        <v>34</v>
      </c>
      <c r="H481" t="s">
        <v>58</v>
      </c>
      <c r="I481">
        <v>49.98</v>
      </c>
      <c r="J481">
        <v>2</v>
      </c>
      <c r="K481">
        <v>0</v>
      </c>
      <c r="L481">
        <v>8.4966000000000008</v>
      </c>
    </row>
    <row r="482" spans="1:12" x14ac:dyDescent="0.3">
      <c r="A482" t="s">
        <v>167</v>
      </c>
      <c r="B482" t="s">
        <v>21</v>
      </c>
      <c r="C482" t="s">
        <v>14</v>
      </c>
      <c r="D482" t="s">
        <v>143</v>
      </c>
      <c r="E482" t="s">
        <v>23</v>
      </c>
      <c r="F482" t="s">
        <v>24</v>
      </c>
      <c r="G482" t="s">
        <v>18</v>
      </c>
      <c r="H482" t="s">
        <v>30</v>
      </c>
      <c r="I482">
        <v>567.12</v>
      </c>
      <c r="J482">
        <v>10</v>
      </c>
      <c r="K482">
        <v>0.2</v>
      </c>
      <c r="L482">
        <v>-28.356000000000002</v>
      </c>
    </row>
    <row r="483" spans="1:12" x14ac:dyDescent="0.3">
      <c r="A483" t="s">
        <v>167</v>
      </c>
      <c r="B483" t="s">
        <v>21</v>
      </c>
      <c r="C483" t="s">
        <v>14</v>
      </c>
      <c r="D483" t="s">
        <v>143</v>
      </c>
      <c r="E483" t="s">
        <v>23</v>
      </c>
      <c r="F483" t="s">
        <v>24</v>
      </c>
      <c r="G483" t="s">
        <v>25</v>
      </c>
      <c r="H483" t="s">
        <v>31</v>
      </c>
      <c r="I483">
        <v>359.32</v>
      </c>
      <c r="J483">
        <v>4</v>
      </c>
      <c r="K483">
        <v>0</v>
      </c>
      <c r="L483">
        <v>7.1863999999999999</v>
      </c>
    </row>
    <row r="484" spans="1:12" x14ac:dyDescent="0.3">
      <c r="A484" t="s">
        <v>61</v>
      </c>
      <c r="B484" t="s">
        <v>21</v>
      </c>
      <c r="C484" t="s">
        <v>14</v>
      </c>
      <c r="D484" t="s">
        <v>51</v>
      </c>
      <c r="E484" t="s">
        <v>23</v>
      </c>
      <c r="F484" t="s">
        <v>24</v>
      </c>
      <c r="G484" t="s">
        <v>34</v>
      </c>
      <c r="H484" t="s">
        <v>161</v>
      </c>
      <c r="I484">
        <v>1199.9760000000001</v>
      </c>
      <c r="J484">
        <v>3</v>
      </c>
      <c r="K484">
        <v>0.2</v>
      </c>
      <c r="L484">
        <v>374.99250000000001</v>
      </c>
    </row>
    <row r="485" spans="1:12" x14ac:dyDescent="0.3">
      <c r="A485" t="s">
        <v>27</v>
      </c>
      <c r="B485" t="s">
        <v>13</v>
      </c>
      <c r="C485" t="s">
        <v>14</v>
      </c>
      <c r="D485" t="s">
        <v>22</v>
      </c>
      <c r="E485" t="s">
        <v>23</v>
      </c>
      <c r="F485" t="s">
        <v>24</v>
      </c>
      <c r="G485" t="s">
        <v>18</v>
      </c>
      <c r="H485" t="s">
        <v>32</v>
      </c>
      <c r="I485">
        <v>79.92</v>
      </c>
      <c r="J485">
        <v>4</v>
      </c>
      <c r="K485">
        <v>0</v>
      </c>
      <c r="L485">
        <v>28.7712</v>
      </c>
    </row>
    <row r="486" spans="1:12" x14ac:dyDescent="0.3">
      <c r="A486" t="s">
        <v>27</v>
      </c>
      <c r="B486" t="s">
        <v>13</v>
      </c>
      <c r="C486" t="s">
        <v>14</v>
      </c>
      <c r="D486" t="s">
        <v>22</v>
      </c>
      <c r="E486" t="s">
        <v>23</v>
      </c>
      <c r="F486" t="s">
        <v>24</v>
      </c>
      <c r="G486" t="s">
        <v>25</v>
      </c>
      <c r="H486" t="s">
        <v>40</v>
      </c>
      <c r="I486">
        <v>58.32</v>
      </c>
      <c r="J486">
        <v>9</v>
      </c>
      <c r="K486">
        <v>0</v>
      </c>
      <c r="L486">
        <v>27.993600000000001</v>
      </c>
    </row>
    <row r="487" spans="1:12" x14ac:dyDescent="0.3">
      <c r="A487" t="s">
        <v>61</v>
      </c>
      <c r="B487" t="s">
        <v>43</v>
      </c>
      <c r="C487" t="s">
        <v>14</v>
      </c>
      <c r="D487" t="s">
        <v>51</v>
      </c>
      <c r="E487" t="s">
        <v>23</v>
      </c>
      <c r="F487" t="s">
        <v>24</v>
      </c>
      <c r="G487" t="s">
        <v>18</v>
      </c>
      <c r="H487" t="s">
        <v>20</v>
      </c>
      <c r="I487">
        <v>544.00800000000004</v>
      </c>
      <c r="J487">
        <v>3</v>
      </c>
      <c r="K487">
        <v>0.2</v>
      </c>
      <c r="L487">
        <v>40.800600000000003</v>
      </c>
    </row>
    <row r="488" spans="1:12" x14ac:dyDescent="0.3">
      <c r="A488" t="s">
        <v>61</v>
      </c>
      <c r="B488" t="s">
        <v>43</v>
      </c>
      <c r="C488" t="s">
        <v>14</v>
      </c>
      <c r="D488" t="s">
        <v>51</v>
      </c>
      <c r="E488" t="s">
        <v>23</v>
      </c>
      <c r="F488" t="s">
        <v>24</v>
      </c>
      <c r="G488" t="s">
        <v>25</v>
      </c>
      <c r="H488" t="s">
        <v>40</v>
      </c>
      <c r="I488">
        <v>59.94</v>
      </c>
      <c r="J488">
        <v>3</v>
      </c>
      <c r="K488">
        <v>0</v>
      </c>
      <c r="L488">
        <v>28.171800000000001</v>
      </c>
    </row>
    <row r="489" spans="1:12" x14ac:dyDescent="0.3">
      <c r="A489" t="s">
        <v>61</v>
      </c>
      <c r="B489" t="s">
        <v>43</v>
      </c>
      <c r="C489" t="s">
        <v>14</v>
      </c>
      <c r="D489" t="s">
        <v>51</v>
      </c>
      <c r="E489" t="s">
        <v>23</v>
      </c>
      <c r="F489" t="s">
        <v>24</v>
      </c>
      <c r="G489" t="s">
        <v>25</v>
      </c>
      <c r="H489" t="s">
        <v>40</v>
      </c>
      <c r="I489">
        <v>23.92</v>
      </c>
      <c r="J489">
        <v>4</v>
      </c>
      <c r="K489">
        <v>0</v>
      </c>
      <c r="L489">
        <v>11.720800000000001</v>
      </c>
    </row>
    <row r="490" spans="1:12" x14ac:dyDescent="0.3">
      <c r="A490" t="s">
        <v>61</v>
      </c>
      <c r="B490" t="s">
        <v>43</v>
      </c>
      <c r="C490" t="s">
        <v>14</v>
      </c>
      <c r="D490" t="s">
        <v>51</v>
      </c>
      <c r="E490" t="s">
        <v>23</v>
      </c>
      <c r="F490" t="s">
        <v>24</v>
      </c>
      <c r="G490" t="s">
        <v>25</v>
      </c>
      <c r="H490" t="s">
        <v>40</v>
      </c>
      <c r="I490">
        <v>4.28</v>
      </c>
      <c r="J490">
        <v>1</v>
      </c>
      <c r="K490">
        <v>0</v>
      </c>
      <c r="L490">
        <v>1.9259999999999999</v>
      </c>
    </row>
    <row r="491" spans="1:12" x14ac:dyDescent="0.3">
      <c r="A491" t="s">
        <v>12</v>
      </c>
      <c r="B491" t="s">
        <v>13</v>
      </c>
      <c r="C491" t="s">
        <v>14</v>
      </c>
      <c r="D491" t="s">
        <v>234</v>
      </c>
      <c r="E491" t="s">
        <v>23</v>
      </c>
      <c r="F491" t="s">
        <v>24</v>
      </c>
      <c r="G491" t="s">
        <v>25</v>
      </c>
      <c r="H491" t="s">
        <v>36</v>
      </c>
      <c r="I491">
        <v>17.456</v>
      </c>
      <c r="J491">
        <v>2</v>
      </c>
      <c r="K491">
        <v>0.2</v>
      </c>
      <c r="L491">
        <v>5.8914</v>
      </c>
    </row>
    <row r="492" spans="1:12" x14ac:dyDescent="0.3">
      <c r="A492" t="s">
        <v>27</v>
      </c>
      <c r="B492" t="s">
        <v>13</v>
      </c>
      <c r="C492" t="s">
        <v>14</v>
      </c>
      <c r="D492" t="s">
        <v>234</v>
      </c>
      <c r="E492" t="s">
        <v>23</v>
      </c>
      <c r="F492" t="s">
        <v>24</v>
      </c>
      <c r="G492" t="s">
        <v>18</v>
      </c>
      <c r="H492" t="s">
        <v>20</v>
      </c>
      <c r="I492">
        <v>348.928</v>
      </c>
      <c r="J492">
        <v>2</v>
      </c>
      <c r="K492">
        <v>0.2</v>
      </c>
      <c r="L492">
        <v>34.892800000000001</v>
      </c>
    </row>
    <row r="493" spans="1:12" x14ac:dyDescent="0.3">
      <c r="A493" t="s">
        <v>27</v>
      </c>
      <c r="B493" t="s">
        <v>13</v>
      </c>
      <c r="C493" t="s">
        <v>14</v>
      </c>
      <c r="D493" t="s">
        <v>51</v>
      </c>
      <c r="E493" t="s">
        <v>23</v>
      </c>
      <c r="F493" t="s">
        <v>24</v>
      </c>
      <c r="G493" t="s">
        <v>25</v>
      </c>
      <c r="H493" t="s">
        <v>26</v>
      </c>
      <c r="I493">
        <v>9.9600000000000009</v>
      </c>
      <c r="J493">
        <v>2</v>
      </c>
      <c r="K493">
        <v>0</v>
      </c>
      <c r="L493">
        <v>4.5815999999999999</v>
      </c>
    </row>
    <row r="494" spans="1:12" x14ac:dyDescent="0.3">
      <c r="A494" t="s">
        <v>27</v>
      </c>
      <c r="B494" t="s">
        <v>13</v>
      </c>
      <c r="C494" t="s">
        <v>14</v>
      </c>
      <c r="D494" t="s">
        <v>51</v>
      </c>
      <c r="E494" t="s">
        <v>23</v>
      </c>
      <c r="F494" t="s">
        <v>24</v>
      </c>
      <c r="G494" t="s">
        <v>25</v>
      </c>
      <c r="H494" t="s">
        <v>40</v>
      </c>
      <c r="I494">
        <v>21.72</v>
      </c>
      <c r="J494">
        <v>4</v>
      </c>
      <c r="K494">
        <v>0</v>
      </c>
      <c r="L494">
        <v>10.642799999999999</v>
      </c>
    </row>
    <row r="495" spans="1:12" x14ac:dyDescent="0.3">
      <c r="A495" t="s">
        <v>27</v>
      </c>
      <c r="B495" t="s">
        <v>13</v>
      </c>
      <c r="C495" t="s">
        <v>14</v>
      </c>
      <c r="D495" t="s">
        <v>236</v>
      </c>
      <c r="E495" t="s">
        <v>23</v>
      </c>
      <c r="F495" t="s">
        <v>24</v>
      </c>
      <c r="G495" t="s">
        <v>18</v>
      </c>
      <c r="H495" t="s">
        <v>20</v>
      </c>
      <c r="I495">
        <v>283.92</v>
      </c>
      <c r="J495">
        <v>5</v>
      </c>
      <c r="K495">
        <v>0.2</v>
      </c>
      <c r="L495">
        <v>17.745000000000001</v>
      </c>
    </row>
    <row r="496" spans="1:12" x14ac:dyDescent="0.3">
      <c r="A496" t="s">
        <v>61</v>
      </c>
      <c r="B496" t="s">
        <v>21</v>
      </c>
      <c r="C496" t="s">
        <v>14</v>
      </c>
      <c r="D496" t="s">
        <v>143</v>
      </c>
      <c r="E496" t="s">
        <v>23</v>
      </c>
      <c r="F496" t="s">
        <v>24</v>
      </c>
      <c r="G496" t="s">
        <v>18</v>
      </c>
      <c r="H496" t="s">
        <v>32</v>
      </c>
      <c r="I496">
        <v>22.23</v>
      </c>
      <c r="J496">
        <v>1</v>
      </c>
      <c r="K496">
        <v>0</v>
      </c>
      <c r="L496">
        <v>7.3358999999999996</v>
      </c>
    </row>
    <row r="497" spans="1:12" x14ac:dyDescent="0.3">
      <c r="A497" t="s">
        <v>61</v>
      </c>
      <c r="B497" t="s">
        <v>21</v>
      </c>
      <c r="C497" t="s">
        <v>14</v>
      </c>
      <c r="D497" t="s">
        <v>143</v>
      </c>
      <c r="E497" t="s">
        <v>23</v>
      </c>
      <c r="F497" t="s">
        <v>24</v>
      </c>
      <c r="G497" t="s">
        <v>34</v>
      </c>
      <c r="H497" t="s">
        <v>35</v>
      </c>
      <c r="I497">
        <v>215.96799999999999</v>
      </c>
      <c r="J497">
        <v>2</v>
      </c>
      <c r="K497">
        <v>0.2</v>
      </c>
      <c r="L497">
        <v>18.897200000000002</v>
      </c>
    </row>
    <row r="498" spans="1:12" x14ac:dyDescent="0.3">
      <c r="A498" t="s">
        <v>61</v>
      </c>
      <c r="B498" t="s">
        <v>13</v>
      </c>
      <c r="C498" t="s">
        <v>14</v>
      </c>
      <c r="D498" t="s">
        <v>51</v>
      </c>
      <c r="E498" t="s">
        <v>23</v>
      </c>
      <c r="F498" t="s">
        <v>24</v>
      </c>
      <c r="G498" t="s">
        <v>18</v>
      </c>
      <c r="H498" t="s">
        <v>32</v>
      </c>
      <c r="I498">
        <v>18.28</v>
      </c>
      <c r="J498">
        <v>2</v>
      </c>
      <c r="K498">
        <v>0</v>
      </c>
      <c r="L498">
        <v>6.2152000000000003</v>
      </c>
    </row>
    <row r="499" spans="1:12" x14ac:dyDescent="0.3">
      <c r="A499" t="s">
        <v>167</v>
      </c>
      <c r="B499" t="s">
        <v>13</v>
      </c>
      <c r="C499" t="s">
        <v>14</v>
      </c>
      <c r="D499" t="s">
        <v>239</v>
      </c>
      <c r="E499" t="s">
        <v>23</v>
      </c>
      <c r="F499" t="s">
        <v>24</v>
      </c>
      <c r="G499" t="s">
        <v>18</v>
      </c>
      <c r="H499" t="s">
        <v>32</v>
      </c>
      <c r="I499">
        <v>18.28</v>
      </c>
      <c r="J499">
        <v>2</v>
      </c>
      <c r="K499">
        <v>0</v>
      </c>
      <c r="L499">
        <v>6.2152000000000003</v>
      </c>
    </row>
    <row r="500" spans="1:12" x14ac:dyDescent="0.3">
      <c r="A500" t="s">
        <v>167</v>
      </c>
      <c r="B500" t="s">
        <v>13</v>
      </c>
      <c r="C500" t="s">
        <v>14</v>
      </c>
      <c r="D500" t="s">
        <v>239</v>
      </c>
      <c r="E500" t="s">
        <v>23</v>
      </c>
      <c r="F500" t="s">
        <v>24</v>
      </c>
      <c r="G500" t="s">
        <v>34</v>
      </c>
      <c r="H500" t="s">
        <v>58</v>
      </c>
      <c r="I500">
        <v>1399.93</v>
      </c>
      <c r="J500">
        <v>7</v>
      </c>
      <c r="K500">
        <v>0</v>
      </c>
      <c r="L500">
        <v>601.96990000000005</v>
      </c>
    </row>
    <row r="501" spans="1:12" x14ac:dyDescent="0.3">
      <c r="A501" t="s">
        <v>27</v>
      </c>
      <c r="B501" t="s">
        <v>13</v>
      </c>
      <c r="C501" t="s">
        <v>14</v>
      </c>
      <c r="D501" t="s">
        <v>51</v>
      </c>
      <c r="E501" t="s">
        <v>23</v>
      </c>
      <c r="F501" t="s">
        <v>24</v>
      </c>
      <c r="G501" t="s">
        <v>34</v>
      </c>
      <c r="H501" t="s">
        <v>58</v>
      </c>
      <c r="I501">
        <v>67.8</v>
      </c>
      <c r="J501">
        <v>4</v>
      </c>
      <c r="K501">
        <v>0</v>
      </c>
      <c r="L501">
        <v>4.0679999999999996</v>
      </c>
    </row>
    <row r="502" spans="1:12" x14ac:dyDescent="0.3">
      <c r="A502" t="s">
        <v>27</v>
      </c>
      <c r="B502" t="s">
        <v>13</v>
      </c>
      <c r="C502" t="s">
        <v>14</v>
      </c>
      <c r="D502" t="s">
        <v>51</v>
      </c>
      <c r="E502" t="s">
        <v>23</v>
      </c>
      <c r="F502" t="s">
        <v>24</v>
      </c>
      <c r="G502" t="s">
        <v>34</v>
      </c>
      <c r="H502" t="s">
        <v>58</v>
      </c>
      <c r="I502">
        <v>167.97</v>
      </c>
      <c r="J502">
        <v>3</v>
      </c>
      <c r="K502">
        <v>0</v>
      </c>
      <c r="L502">
        <v>40.312800000000003</v>
      </c>
    </row>
    <row r="503" spans="1:12" x14ac:dyDescent="0.3">
      <c r="A503" t="s">
        <v>61</v>
      </c>
      <c r="B503" t="s">
        <v>21</v>
      </c>
      <c r="C503" t="s">
        <v>14</v>
      </c>
      <c r="D503" t="s">
        <v>22</v>
      </c>
      <c r="E503" t="s">
        <v>23</v>
      </c>
      <c r="F503" t="s">
        <v>24</v>
      </c>
      <c r="G503" t="s">
        <v>25</v>
      </c>
      <c r="H503" t="s">
        <v>36</v>
      </c>
      <c r="I503">
        <v>37.44</v>
      </c>
      <c r="J503">
        <v>4</v>
      </c>
      <c r="K503">
        <v>0.2</v>
      </c>
      <c r="L503">
        <v>11.7</v>
      </c>
    </row>
    <row r="504" spans="1:12" x14ac:dyDescent="0.3">
      <c r="A504" t="s">
        <v>61</v>
      </c>
      <c r="B504" t="s">
        <v>21</v>
      </c>
      <c r="C504" t="s">
        <v>14</v>
      </c>
      <c r="D504" t="s">
        <v>22</v>
      </c>
      <c r="E504" t="s">
        <v>23</v>
      </c>
      <c r="F504" t="s">
        <v>24</v>
      </c>
      <c r="G504" t="s">
        <v>25</v>
      </c>
      <c r="H504" t="s">
        <v>36</v>
      </c>
      <c r="I504">
        <v>26.975999999999999</v>
      </c>
      <c r="J504">
        <v>4</v>
      </c>
      <c r="K504">
        <v>0.2</v>
      </c>
      <c r="L504">
        <v>8.7672000000000008</v>
      </c>
    </row>
    <row r="505" spans="1:12" x14ac:dyDescent="0.3">
      <c r="A505" t="s">
        <v>61</v>
      </c>
      <c r="B505" t="s">
        <v>21</v>
      </c>
      <c r="C505" t="s">
        <v>14</v>
      </c>
      <c r="D505" t="s">
        <v>22</v>
      </c>
      <c r="E505" t="s">
        <v>23</v>
      </c>
      <c r="F505" t="s">
        <v>24</v>
      </c>
      <c r="G505" t="s">
        <v>25</v>
      </c>
      <c r="H505" t="s">
        <v>109</v>
      </c>
      <c r="I505">
        <v>11.36</v>
      </c>
      <c r="J505">
        <v>2</v>
      </c>
      <c r="K505">
        <v>0</v>
      </c>
      <c r="L505">
        <v>3.2944</v>
      </c>
    </row>
    <row r="506" spans="1:12" x14ac:dyDescent="0.3">
      <c r="A506" t="s">
        <v>61</v>
      </c>
      <c r="B506" t="s">
        <v>21</v>
      </c>
      <c r="C506" t="s">
        <v>14</v>
      </c>
      <c r="D506" t="s">
        <v>22</v>
      </c>
      <c r="E506" t="s">
        <v>23</v>
      </c>
      <c r="F506" t="s">
        <v>24</v>
      </c>
      <c r="G506" t="s">
        <v>25</v>
      </c>
      <c r="H506" t="s">
        <v>26</v>
      </c>
      <c r="I506">
        <v>14.62</v>
      </c>
      <c r="J506">
        <v>2</v>
      </c>
      <c r="K506">
        <v>0</v>
      </c>
      <c r="L506">
        <v>6.8714000000000004</v>
      </c>
    </row>
    <row r="507" spans="1:12" x14ac:dyDescent="0.3">
      <c r="A507" t="s">
        <v>12</v>
      </c>
      <c r="B507" t="s">
        <v>21</v>
      </c>
      <c r="C507" t="s">
        <v>14</v>
      </c>
      <c r="D507" t="s">
        <v>244</v>
      </c>
      <c r="E507" t="s">
        <v>23</v>
      </c>
      <c r="F507" t="s">
        <v>24</v>
      </c>
      <c r="G507" t="s">
        <v>25</v>
      </c>
      <c r="H507" t="s">
        <v>33</v>
      </c>
      <c r="I507">
        <v>5.16</v>
      </c>
      <c r="J507">
        <v>2</v>
      </c>
      <c r="K507">
        <v>0</v>
      </c>
      <c r="L507">
        <v>1.3415999999999999</v>
      </c>
    </row>
    <row r="508" spans="1:12" x14ac:dyDescent="0.3">
      <c r="A508" t="s">
        <v>12</v>
      </c>
      <c r="B508" t="s">
        <v>21</v>
      </c>
      <c r="C508" t="s">
        <v>14</v>
      </c>
      <c r="D508" t="s">
        <v>244</v>
      </c>
      <c r="E508" t="s">
        <v>23</v>
      </c>
      <c r="F508" t="s">
        <v>24</v>
      </c>
      <c r="G508" t="s">
        <v>25</v>
      </c>
      <c r="H508" t="s">
        <v>40</v>
      </c>
      <c r="I508">
        <v>38.880000000000003</v>
      </c>
      <c r="J508">
        <v>6</v>
      </c>
      <c r="K508">
        <v>0</v>
      </c>
      <c r="L508">
        <v>18.662400000000002</v>
      </c>
    </row>
    <row r="509" spans="1:12" x14ac:dyDescent="0.3">
      <c r="A509" t="s">
        <v>27</v>
      </c>
      <c r="B509" t="s">
        <v>13</v>
      </c>
      <c r="C509" t="s">
        <v>14</v>
      </c>
      <c r="D509" t="s">
        <v>51</v>
      </c>
      <c r="E509" t="s">
        <v>23</v>
      </c>
      <c r="F509" t="s">
        <v>24</v>
      </c>
      <c r="G509" t="s">
        <v>25</v>
      </c>
      <c r="H509" t="s">
        <v>109</v>
      </c>
      <c r="I509">
        <v>7.36</v>
      </c>
      <c r="J509">
        <v>2</v>
      </c>
      <c r="K509">
        <v>0</v>
      </c>
      <c r="L509">
        <v>0.1472</v>
      </c>
    </row>
    <row r="510" spans="1:12" x14ac:dyDescent="0.3">
      <c r="A510" t="s">
        <v>27</v>
      </c>
      <c r="B510" t="s">
        <v>13</v>
      </c>
      <c r="C510" t="s">
        <v>14</v>
      </c>
      <c r="D510" t="s">
        <v>51</v>
      </c>
      <c r="E510" t="s">
        <v>23</v>
      </c>
      <c r="F510" t="s">
        <v>24</v>
      </c>
      <c r="G510" t="s">
        <v>25</v>
      </c>
      <c r="H510" t="s">
        <v>33</v>
      </c>
      <c r="I510">
        <v>23.1</v>
      </c>
      <c r="J510">
        <v>2</v>
      </c>
      <c r="K510">
        <v>0</v>
      </c>
      <c r="L510">
        <v>10.625999999999999</v>
      </c>
    </row>
    <row r="511" spans="1:12" x14ac:dyDescent="0.3">
      <c r="A511" t="s">
        <v>167</v>
      </c>
      <c r="B511" t="s">
        <v>13</v>
      </c>
      <c r="C511" t="s">
        <v>14</v>
      </c>
      <c r="D511" t="s">
        <v>51</v>
      </c>
      <c r="E511" t="s">
        <v>23</v>
      </c>
      <c r="F511" t="s">
        <v>24</v>
      </c>
      <c r="G511" t="s">
        <v>25</v>
      </c>
      <c r="H511" t="s">
        <v>33</v>
      </c>
      <c r="I511">
        <v>13.48</v>
      </c>
      <c r="J511">
        <v>4</v>
      </c>
      <c r="K511">
        <v>0</v>
      </c>
      <c r="L511">
        <v>5.9311999999999996</v>
      </c>
    </row>
    <row r="512" spans="1:12" x14ac:dyDescent="0.3">
      <c r="A512" t="s">
        <v>12</v>
      </c>
      <c r="B512" t="s">
        <v>21</v>
      </c>
      <c r="C512" t="s">
        <v>14</v>
      </c>
      <c r="D512" t="s">
        <v>22</v>
      </c>
      <c r="E512" t="s">
        <v>23</v>
      </c>
      <c r="F512" t="s">
        <v>24</v>
      </c>
      <c r="G512" t="s">
        <v>25</v>
      </c>
      <c r="H512" t="s">
        <v>36</v>
      </c>
      <c r="I512">
        <v>13.944000000000001</v>
      </c>
      <c r="J512">
        <v>3</v>
      </c>
      <c r="K512">
        <v>0.2</v>
      </c>
      <c r="L512">
        <v>4.5317999999999996</v>
      </c>
    </row>
    <row r="513" spans="1:12" x14ac:dyDescent="0.3">
      <c r="A513" t="s">
        <v>27</v>
      </c>
      <c r="B513" t="s">
        <v>13</v>
      </c>
      <c r="C513" t="s">
        <v>14</v>
      </c>
      <c r="D513" t="s">
        <v>143</v>
      </c>
      <c r="E513" t="s">
        <v>23</v>
      </c>
      <c r="F513" t="s">
        <v>24</v>
      </c>
      <c r="G513" t="s">
        <v>25</v>
      </c>
      <c r="H513" t="s">
        <v>31</v>
      </c>
      <c r="I513">
        <v>83.76</v>
      </c>
      <c r="J513">
        <v>12</v>
      </c>
      <c r="K513">
        <v>0</v>
      </c>
      <c r="L513">
        <v>1.6752</v>
      </c>
    </row>
    <row r="514" spans="1:12" x14ac:dyDescent="0.3">
      <c r="A514" t="s">
        <v>27</v>
      </c>
      <c r="B514" t="s">
        <v>21</v>
      </c>
      <c r="C514" t="s">
        <v>14</v>
      </c>
      <c r="D514" t="s">
        <v>51</v>
      </c>
      <c r="E514" t="s">
        <v>23</v>
      </c>
      <c r="F514" t="s">
        <v>24</v>
      </c>
      <c r="G514" t="s">
        <v>25</v>
      </c>
      <c r="H514" t="s">
        <v>40</v>
      </c>
      <c r="I514">
        <v>34.68</v>
      </c>
      <c r="J514">
        <v>6</v>
      </c>
      <c r="K514">
        <v>0</v>
      </c>
      <c r="L514">
        <v>16.993200000000002</v>
      </c>
    </row>
    <row r="515" spans="1:12" x14ac:dyDescent="0.3">
      <c r="A515" t="s">
        <v>61</v>
      </c>
      <c r="B515" t="s">
        <v>21</v>
      </c>
      <c r="C515" t="s">
        <v>14</v>
      </c>
      <c r="D515" t="s">
        <v>51</v>
      </c>
      <c r="E515" t="s">
        <v>23</v>
      </c>
      <c r="F515" t="s">
        <v>24</v>
      </c>
      <c r="G515" t="s">
        <v>25</v>
      </c>
      <c r="H515" t="s">
        <v>31</v>
      </c>
      <c r="I515">
        <v>155.82</v>
      </c>
      <c r="J515">
        <v>7</v>
      </c>
      <c r="K515">
        <v>0</v>
      </c>
      <c r="L515">
        <v>42.071399999999997</v>
      </c>
    </row>
    <row r="516" spans="1:12" x14ac:dyDescent="0.3">
      <c r="A516" t="s">
        <v>61</v>
      </c>
      <c r="B516" t="s">
        <v>21</v>
      </c>
      <c r="C516" t="s">
        <v>14</v>
      </c>
      <c r="D516" t="s">
        <v>51</v>
      </c>
      <c r="E516" t="s">
        <v>23</v>
      </c>
      <c r="F516" t="s">
        <v>24</v>
      </c>
      <c r="G516" t="s">
        <v>25</v>
      </c>
      <c r="H516" t="s">
        <v>36</v>
      </c>
      <c r="I516">
        <v>70.007999999999996</v>
      </c>
      <c r="J516">
        <v>3</v>
      </c>
      <c r="K516">
        <v>0.2</v>
      </c>
      <c r="L516">
        <v>24.502800000000001</v>
      </c>
    </row>
    <row r="517" spans="1:12" x14ac:dyDescent="0.3">
      <c r="A517" t="s">
        <v>27</v>
      </c>
      <c r="B517" t="s">
        <v>13</v>
      </c>
      <c r="C517" t="s">
        <v>14</v>
      </c>
      <c r="D517" t="s">
        <v>22</v>
      </c>
      <c r="E517" t="s">
        <v>23</v>
      </c>
      <c r="F517" t="s">
        <v>24</v>
      </c>
      <c r="G517" t="s">
        <v>25</v>
      </c>
      <c r="H517" t="s">
        <v>40</v>
      </c>
      <c r="I517">
        <v>20.04</v>
      </c>
      <c r="J517">
        <v>3</v>
      </c>
      <c r="K517">
        <v>0</v>
      </c>
      <c r="L517">
        <v>9.6191999999999993</v>
      </c>
    </row>
    <row r="518" spans="1:12" x14ac:dyDescent="0.3">
      <c r="A518" t="s">
        <v>27</v>
      </c>
      <c r="B518" t="s">
        <v>13</v>
      </c>
      <c r="C518" t="s">
        <v>14</v>
      </c>
      <c r="D518" t="s">
        <v>22</v>
      </c>
      <c r="E518" t="s">
        <v>23</v>
      </c>
      <c r="F518" t="s">
        <v>24</v>
      </c>
      <c r="G518" t="s">
        <v>25</v>
      </c>
      <c r="H518" t="s">
        <v>31</v>
      </c>
      <c r="I518">
        <v>64.959999999999994</v>
      </c>
      <c r="J518">
        <v>2</v>
      </c>
      <c r="K518">
        <v>0</v>
      </c>
      <c r="L518">
        <v>2.5983999999999998</v>
      </c>
    </row>
    <row r="519" spans="1:12" x14ac:dyDescent="0.3">
      <c r="A519" t="s">
        <v>27</v>
      </c>
      <c r="B519" t="s">
        <v>13</v>
      </c>
      <c r="C519" t="s">
        <v>14</v>
      </c>
      <c r="D519" t="s">
        <v>22</v>
      </c>
      <c r="E519" t="s">
        <v>23</v>
      </c>
      <c r="F519" t="s">
        <v>24</v>
      </c>
      <c r="G519" t="s">
        <v>25</v>
      </c>
      <c r="H519" t="s">
        <v>40</v>
      </c>
      <c r="I519">
        <v>12.96</v>
      </c>
      <c r="J519">
        <v>2</v>
      </c>
      <c r="K519">
        <v>0</v>
      </c>
      <c r="L519">
        <v>6.2207999999999997</v>
      </c>
    </row>
    <row r="520" spans="1:12" x14ac:dyDescent="0.3">
      <c r="A520" t="s">
        <v>27</v>
      </c>
      <c r="B520" t="s">
        <v>21</v>
      </c>
      <c r="C520" t="s">
        <v>14</v>
      </c>
      <c r="D520" t="s">
        <v>253</v>
      </c>
      <c r="E520" t="s">
        <v>23</v>
      </c>
      <c r="F520" t="s">
        <v>24</v>
      </c>
      <c r="G520" t="s">
        <v>25</v>
      </c>
      <c r="H520" t="s">
        <v>40</v>
      </c>
      <c r="I520">
        <v>12.96</v>
      </c>
      <c r="J520">
        <v>2</v>
      </c>
      <c r="K520">
        <v>0</v>
      </c>
      <c r="L520">
        <v>6.2207999999999997</v>
      </c>
    </row>
    <row r="521" spans="1:12" x14ac:dyDescent="0.3">
      <c r="A521" t="s">
        <v>27</v>
      </c>
      <c r="B521" t="s">
        <v>21</v>
      </c>
      <c r="C521" t="s">
        <v>14</v>
      </c>
      <c r="D521" t="s">
        <v>253</v>
      </c>
      <c r="E521" t="s">
        <v>23</v>
      </c>
      <c r="F521" t="s">
        <v>24</v>
      </c>
      <c r="G521" t="s">
        <v>25</v>
      </c>
      <c r="H521" t="s">
        <v>37</v>
      </c>
      <c r="I521">
        <v>134.47999999999999</v>
      </c>
      <c r="J521">
        <v>4</v>
      </c>
      <c r="K521">
        <v>0</v>
      </c>
      <c r="L521">
        <v>34.964799999999997</v>
      </c>
    </row>
    <row r="522" spans="1:12" x14ac:dyDescent="0.3">
      <c r="A522" t="s">
        <v>61</v>
      </c>
      <c r="B522" t="s">
        <v>21</v>
      </c>
      <c r="C522" t="s">
        <v>14</v>
      </c>
      <c r="D522" t="s">
        <v>51</v>
      </c>
      <c r="E522" t="s">
        <v>23</v>
      </c>
      <c r="F522" t="s">
        <v>24</v>
      </c>
      <c r="G522" t="s">
        <v>25</v>
      </c>
      <c r="H522" t="s">
        <v>40</v>
      </c>
      <c r="I522">
        <v>17.12</v>
      </c>
      <c r="J522">
        <v>2</v>
      </c>
      <c r="K522">
        <v>0</v>
      </c>
      <c r="L522">
        <v>8.0464000000000002</v>
      </c>
    </row>
    <row r="523" spans="1:12" x14ac:dyDescent="0.3">
      <c r="A523" t="s">
        <v>27</v>
      </c>
      <c r="B523" t="s">
        <v>21</v>
      </c>
      <c r="C523" t="s">
        <v>14</v>
      </c>
      <c r="D523" t="s">
        <v>254</v>
      </c>
      <c r="E523" t="s">
        <v>23</v>
      </c>
      <c r="F523" t="s">
        <v>24</v>
      </c>
      <c r="G523" t="s">
        <v>25</v>
      </c>
      <c r="H523" t="s">
        <v>36</v>
      </c>
      <c r="I523">
        <v>6.0960000000000001</v>
      </c>
      <c r="J523">
        <v>2</v>
      </c>
      <c r="K523">
        <v>0.2</v>
      </c>
      <c r="L523">
        <v>2.2098</v>
      </c>
    </row>
    <row r="524" spans="1:12" x14ac:dyDescent="0.3">
      <c r="A524" t="s">
        <v>27</v>
      </c>
      <c r="B524" t="s">
        <v>21</v>
      </c>
      <c r="C524" t="s">
        <v>14</v>
      </c>
      <c r="D524" t="s">
        <v>254</v>
      </c>
      <c r="E524" t="s">
        <v>23</v>
      </c>
      <c r="F524" t="s">
        <v>24</v>
      </c>
      <c r="G524" t="s">
        <v>18</v>
      </c>
      <c r="H524" t="s">
        <v>30</v>
      </c>
      <c r="I524">
        <v>1114.2719999999999</v>
      </c>
      <c r="J524">
        <v>4</v>
      </c>
      <c r="K524">
        <v>0.2</v>
      </c>
      <c r="L524">
        <v>41.785200000000003</v>
      </c>
    </row>
    <row r="525" spans="1:12" x14ac:dyDescent="0.3">
      <c r="A525" t="s">
        <v>167</v>
      </c>
      <c r="B525" t="s">
        <v>13</v>
      </c>
      <c r="C525" t="s">
        <v>14</v>
      </c>
      <c r="D525" t="s">
        <v>229</v>
      </c>
      <c r="E525" t="s">
        <v>23</v>
      </c>
      <c r="F525" t="s">
        <v>24</v>
      </c>
      <c r="G525" t="s">
        <v>18</v>
      </c>
      <c r="H525" t="s">
        <v>32</v>
      </c>
      <c r="I525">
        <v>204.6</v>
      </c>
      <c r="J525">
        <v>2</v>
      </c>
      <c r="K525">
        <v>0</v>
      </c>
      <c r="L525">
        <v>53.195999999999998</v>
      </c>
    </row>
    <row r="526" spans="1:12" x14ac:dyDescent="0.3">
      <c r="A526" t="s">
        <v>27</v>
      </c>
      <c r="B526" t="s">
        <v>21</v>
      </c>
      <c r="C526" t="s">
        <v>14</v>
      </c>
      <c r="D526" t="s">
        <v>51</v>
      </c>
      <c r="E526" t="s">
        <v>23</v>
      </c>
      <c r="F526" t="s">
        <v>24</v>
      </c>
      <c r="G526" t="s">
        <v>18</v>
      </c>
      <c r="H526" t="s">
        <v>20</v>
      </c>
      <c r="I526">
        <v>321.56799999999998</v>
      </c>
      <c r="J526">
        <v>2</v>
      </c>
      <c r="K526">
        <v>0.2</v>
      </c>
      <c r="L526">
        <v>28.1372</v>
      </c>
    </row>
    <row r="527" spans="1:12" x14ac:dyDescent="0.3">
      <c r="A527" t="s">
        <v>61</v>
      </c>
      <c r="B527" t="s">
        <v>21</v>
      </c>
      <c r="C527" t="s">
        <v>14</v>
      </c>
      <c r="D527" t="s">
        <v>51</v>
      </c>
      <c r="E527" t="s">
        <v>23</v>
      </c>
      <c r="F527" t="s">
        <v>24</v>
      </c>
      <c r="G527" t="s">
        <v>25</v>
      </c>
      <c r="H527" t="s">
        <v>59</v>
      </c>
      <c r="I527">
        <v>21.88</v>
      </c>
      <c r="J527">
        <v>2</v>
      </c>
      <c r="K527">
        <v>0</v>
      </c>
      <c r="L527">
        <v>10.94</v>
      </c>
    </row>
    <row r="528" spans="1:12" x14ac:dyDescent="0.3">
      <c r="A528" t="s">
        <v>61</v>
      </c>
      <c r="B528" t="s">
        <v>13</v>
      </c>
      <c r="C528" t="s">
        <v>14</v>
      </c>
      <c r="D528" t="s">
        <v>116</v>
      </c>
      <c r="E528" t="s">
        <v>23</v>
      </c>
      <c r="F528" t="s">
        <v>24</v>
      </c>
      <c r="G528" t="s">
        <v>25</v>
      </c>
      <c r="H528" t="s">
        <v>76</v>
      </c>
      <c r="I528">
        <v>10.23</v>
      </c>
      <c r="J528">
        <v>3</v>
      </c>
      <c r="K528">
        <v>0</v>
      </c>
      <c r="L528">
        <v>4.9104000000000001</v>
      </c>
    </row>
    <row r="529" spans="1:12" x14ac:dyDescent="0.3">
      <c r="A529" t="s">
        <v>61</v>
      </c>
      <c r="B529" t="s">
        <v>13</v>
      </c>
      <c r="C529" t="s">
        <v>14</v>
      </c>
      <c r="D529" t="s">
        <v>116</v>
      </c>
      <c r="E529" t="s">
        <v>23</v>
      </c>
      <c r="F529" t="s">
        <v>24</v>
      </c>
      <c r="G529" t="s">
        <v>25</v>
      </c>
      <c r="H529" t="s">
        <v>40</v>
      </c>
      <c r="I529">
        <v>154.9</v>
      </c>
      <c r="J529">
        <v>5</v>
      </c>
      <c r="K529">
        <v>0</v>
      </c>
      <c r="L529">
        <v>69.704999999999998</v>
      </c>
    </row>
    <row r="530" spans="1:12" x14ac:dyDescent="0.3">
      <c r="A530" t="s">
        <v>27</v>
      </c>
      <c r="B530" t="s">
        <v>13</v>
      </c>
      <c r="C530" t="s">
        <v>14</v>
      </c>
      <c r="D530" t="s">
        <v>258</v>
      </c>
      <c r="E530" t="s">
        <v>23</v>
      </c>
      <c r="F530" t="s">
        <v>24</v>
      </c>
      <c r="G530" t="s">
        <v>25</v>
      </c>
      <c r="H530" t="s">
        <v>31</v>
      </c>
      <c r="I530">
        <v>484.65</v>
      </c>
      <c r="J530">
        <v>3</v>
      </c>
      <c r="K530">
        <v>0</v>
      </c>
      <c r="L530">
        <v>92.083500000000001</v>
      </c>
    </row>
    <row r="531" spans="1:12" x14ac:dyDescent="0.3">
      <c r="A531" t="s">
        <v>61</v>
      </c>
      <c r="B531" t="s">
        <v>13</v>
      </c>
      <c r="C531" t="s">
        <v>14</v>
      </c>
      <c r="D531" t="s">
        <v>143</v>
      </c>
      <c r="E531" t="s">
        <v>23</v>
      </c>
      <c r="F531" t="s">
        <v>24</v>
      </c>
      <c r="G531" t="s">
        <v>18</v>
      </c>
      <c r="H531" t="s">
        <v>32</v>
      </c>
      <c r="I531">
        <v>151.72</v>
      </c>
      <c r="J531">
        <v>4</v>
      </c>
      <c r="K531">
        <v>0</v>
      </c>
      <c r="L531">
        <v>27.3096</v>
      </c>
    </row>
    <row r="532" spans="1:12" x14ac:dyDescent="0.3">
      <c r="A532" t="s">
        <v>12</v>
      </c>
      <c r="B532" t="s">
        <v>43</v>
      </c>
      <c r="C532" t="s">
        <v>14</v>
      </c>
      <c r="D532" t="s">
        <v>22</v>
      </c>
      <c r="E532" t="s">
        <v>23</v>
      </c>
      <c r="F532" t="s">
        <v>24</v>
      </c>
      <c r="G532" t="s">
        <v>25</v>
      </c>
      <c r="H532" t="s">
        <v>40</v>
      </c>
      <c r="I532">
        <v>32.4</v>
      </c>
      <c r="J532">
        <v>5</v>
      </c>
      <c r="K532">
        <v>0</v>
      </c>
      <c r="L532">
        <v>15.552</v>
      </c>
    </row>
    <row r="533" spans="1:12" x14ac:dyDescent="0.3">
      <c r="A533" t="s">
        <v>61</v>
      </c>
      <c r="B533" t="s">
        <v>43</v>
      </c>
      <c r="C533" t="s">
        <v>14</v>
      </c>
      <c r="D533" t="s">
        <v>22</v>
      </c>
      <c r="E533" t="s">
        <v>23</v>
      </c>
      <c r="F533" t="s">
        <v>24</v>
      </c>
      <c r="G533" t="s">
        <v>25</v>
      </c>
      <c r="H533" t="s">
        <v>36</v>
      </c>
      <c r="I533">
        <v>11.808</v>
      </c>
      <c r="J533">
        <v>2</v>
      </c>
      <c r="K533">
        <v>0.2</v>
      </c>
      <c r="L533">
        <v>4.2804000000000002</v>
      </c>
    </row>
    <row r="534" spans="1:12" x14ac:dyDescent="0.3">
      <c r="A534" t="s">
        <v>61</v>
      </c>
      <c r="B534" t="s">
        <v>13</v>
      </c>
      <c r="C534" t="s">
        <v>14</v>
      </c>
      <c r="D534" t="s">
        <v>22</v>
      </c>
      <c r="E534" t="s">
        <v>23</v>
      </c>
      <c r="F534" t="s">
        <v>24</v>
      </c>
      <c r="G534" t="s">
        <v>25</v>
      </c>
      <c r="H534" t="s">
        <v>36</v>
      </c>
      <c r="I534">
        <v>36.624000000000002</v>
      </c>
      <c r="J534">
        <v>3</v>
      </c>
      <c r="K534">
        <v>0.2</v>
      </c>
      <c r="L534">
        <v>13.734</v>
      </c>
    </row>
    <row r="535" spans="1:12" x14ac:dyDescent="0.3">
      <c r="A535" t="s">
        <v>12</v>
      </c>
      <c r="B535" t="s">
        <v>13</v>
      </c>
      <c r="C535" t="s">
        <v>14</v>
      </c>
      <c r="D535" t="s">
        <v>51</v>
      </c>
      <c r="E535" t="s">
        <v>23</v>
      </c>
      <c r="F535" t="s">
        <v>24</v>
      </c>
      <c r="G535" t="s">
        <v>34</v>
      </c>
      <c r="H535" t="s">
        <v>35</v>
      </c>
      <c r="I535">
        <v>1113.5039999999999</v>
      </c>
      <c r="J535">
        <v>12</v>
      </c>
      <c r="K535">
        <v>0.2</v>
      </c>
      <c r="L535">
        <v>125.2692</v>
      </c>
    </row>
    <row r="536" spans="1:12" x14ac:dyDescent="0.3">
      <c r="A536" t="s">
        <v>12</v>
      </c>
      <c r="B536" t="s">
        <v>13</v>
      </c>
      <c r="C536" t="s">
        <v>14</v>
      </c>
      <c r="D536" t="s">
        <v>51</v>
      </c>
      <c r="E536" t="s">
        <v>23</v>
      </c>
      <c r="F536" t="s">
        <v>24</v>
      </c>
      <c r="G536" t="s">
        <v>34</v>
      </c>
      <c r="H536" t="s">
        <v>58</v>
      </c>
      <c r="I536">
        <v>99.99</v>
      </c>
      <c r="J536">
        <v>1</v>
      </c>
      <c r="K536">
        <v>0</v>
      </c>
      <c r="L536">
        <v>37.996200000000002</v>
      </c>
    </row>
    <row r="537" spans="1:12" x14ac:dyDescent="0.3">
      <c r="A537" t="s">
        <v>27</v>
      </c>
      <c r="B537" t="s">
        <v>21</v>
      </c>
      <c r="C537" t="s">
        <v>14</v>
      </c>
      <c r="D537" t="s">
        <v>143</v>
      </c>
      <c r="E537" t="s">
        <v>23</v>
      </c>
      <c r="F537" t="s">
        <v>24</v>
      </c>
      <c r="G537" t="s">
        <v>25</v>
      </c>
      <c r="H537" t="s">
        <v>36</v>
      </c>
      <c r="I537">
        <v>19.936</v>
      </c>
      <c r="J537">
        <v>4</v>
      </c>
      <c r="K537">
        <v>0.2</v>
      </c>
      <c r="L537">
        <v>7.2267999999999999</v>
      </c>
    </row>
    <row r="538" spans="1:12" x14ac:dyDescent="0.3">
      <c r="A538" t="s">
        <v>27</v>
      </c>
      <c r="B538" t="s">
        <v>21</v>
      </c>
      <c r="C538" t="s">
        <v>14</v>
      </c>
      <c r="D538" t="s">
        <v>143</v>
      </c>
      <c r="E538" t="s">
        <v>23</v>
      </c>
      <c r="F538" t="s">
        <v>24</v>
      </c>
      <c r="G538" t="s">
        <v>25</v>
      </c>
      <c r="H538" t="s">
        <v>36</v>
      </c>
      <c r="I538">
        <v>65.567999999999998</v>
      </c>
      <c r="J538">
        <v>2</v>
      </c>
      <c r="K538">
        <v>0.2</v>
      </c>
      <c r="L538">
        <v>22.948799999999999</v>
      </c>
    </row>
    <row r="539" spans="1:12" x14ac:dyDescent="0.3">
      <c r="A539" t="s">
        <v>61</v>
      </c>
      <c r="B539" t="s">
        <v>13</v>
      </c>
      <c r="C539" t="s">
        <v>14</v>
      </c>
      <c r="D539" t="s">
        <v>51</v>
      </c>
      <c r="E539" t="s">
        <v>23</v>
      </c>
      <c r="F539" t="s">
        <v>24</v>
      </c>
      <c r="G539" t="s">
        <v>18</v>
      </c>
      <c r="H539" t="s">
        <v>20</v>
      </c>
      <c r="I539">
        <v>194.84800000000001</v>
      </c>
      <c r="J539">
        <v>4</v>
      </c>
      <c r="K539">
        <v>0.2</v>
      </c>
      <c r="L539">
        <v>12.178000000000001</v>
      </c>
    </row>
    <row r="540" spans="1:12" x14ac:dyDescent="0.3">
      <c r="A540" t="s">
        <v>27</v>
      </c>
      <c r="B540" t="s">
        <v>43</v>
      </c>
      <c r="C540" t="s">
        <v>14</v>
      </c>
      <c r="D540" t="s">
        <v>22</v>
      </c>
      <c r="E540" t="s">
        <v>23</v>
      </c>
      <c r="F540" t="s">
        <v>24</v>
      </c>
      <c r="G540" t="s">
        <v>25</v>
      </c>
      <c r="H540" t="s">
        <v>33</v>
      </c>
      <c r="I540">
        <v>19.46</v>
      </c>
      <c r="J540">
        <v>7</v>
      </c>
      <c r="K540">
        <v>0</v>
      </c>
      <c r="L540">
        <v>5.0595999999999997</v>
      </c>
    </row>
    <row r="541" spans="1:12" x14ac:dyDescent="0.3">
      <c r="A541" t="s">
        <v>12</v>
      </c>
      <c r="B541" t="s">
        <v>21</v>
      </c>
      <c r="C541" t="s">
        <v>14</v>
      </c>
      <c r="D541" t="s">
        <v>266</v>
      </c>
      <c r="E541" t="s">
        <v>23</v>
      </c>
      <c r="F541" t="s">
        <v>24</v>
      </c>
      <c r="G541" t="s">
        <v>34</v>
      </c>
      <c r="H541" t="s">
        <v>35</v>
      </c>
      <c r="I541">
        <v>71.975999999999999</v>
      </c>
      <c r="J541">
        <v>3</v>
      </c>
      <c r="K541">
        <v>0.2</v>
      </c>
      <c r="L541">
        <v>7.1976000000000004</v>
      </c>
    </row>
    <row r="542" spans="1:12" x14ac:dyDescent="0.3">
      <c r="A542" t="s">
        <v>12</v>
      </c>
      <c r="B542" t="s">
        <v>21</v>
      </c>
      <c r="C542" t="s">
        <v>14</v>
      </c>
      <c r="D542" t="s">
        <v>266</v>
      </c>
      <c r="E542" t="s">
        <v>23</v>
      </c>
      <c r="F542" t="s">
        <v>24</v>
      </c>
      <c r="G542" t="s">
        <v>25</v>
      </c>
      <c r="H542" t="s">
        <v>26</v>
      </c>
      <c r="I542">
        <v>3.15</v>
      </c>
      <c r="J542">
        <v>1</v>
      </c>
      <c r="K542">
        <v>0</v>
      </c>
      <c r="L542">
        <v>1.512</v>
      </c>
    </row>
    <row r="543" spans="1:12" x14ac:dyDescent="0.3">
      <c r="A543" t="s">
        <v>27</v>
      </c>
      <c r="B543" t="s">
        <v>13</v>
      </c>
      <c r="C543" t="s">
        <v>14</v>
      </c>
      <c r="D543" t="s">
        <v>143</v>
      </c>
      <c r="E543" t="s">
        <v>23</v>
      </c>
      <c r="F543" t="s">
        <v>24</v>
      </c>
      <c r="G543" t="s">
        <v>25</v>
      </c>
      <c r="H543" t="s">
        <v>33</v>
      </c>
      <c r="I543">
        <v>120.15</v>
      </c>
      <c r="J543">
        <v>9</v>
      </c>
      <c r="K543">
        <v>0</v>
      </c>
      <c r="L543">
        <v>33.642000000000003</v>
      </c>
    </row>
    <row r="544" spans="1:12" x14ac:dyDescent="0.3">
      <c r="A544" t="s">
        <v>27</v>
      </c>
      <c r="B544" t="s">
        <v>13</v>
      </c>
      <c r="C544" t="s">
        <v>14</v>
      </c>
      <c r="D544" t="s">
        <v>143</v>
      </c>
      <c r="E544" t="s">
        <v>23</v>
      </c>
      <c r="F544" t="s">
        <v>24</v>
      </c>
      <c r="G544" t="s">
        <v>34</v>
      </c>
      <c r="H544" t="s">
        <v>35</v>
      </c>
      <c r="I544">
        <v>219.184</v>
      </c>
      <c r="J544">
        <v>2</v>
      </c>
      <c r="K544">
        <v>0.2</v>
      </c>
      <c r="L544">
        <v>19.178599999999999</v>
      </c>
    </row>
    <row r="545" spans="1:12" x14ac:dyDescent="0.3">
      <c r="A545" t="s">
        <v>61</v>
      </c>
      <c r="B545" t="s">
        <v>21</v>
      </c>
      <c r="C545" t="s">
        <v>14</v>
      </c>
      <c r="D545" t="s">
        <v>22</v>
      </c>
      <c r="E545" t="s">
        <v>23</v>
      </c>
      <c r="F545" t="s">
        <v>24</v>
      </c>
      <c r="G545" t="s">
        <v>18</v>
      </c>
      <c r="H545" t="s">
        <v>30</v>
      </c>
      <c r="I545">
        <v>447.84</v>
      </c>
      <c r="J545">
        <v>5</v>
      </c>
      <c r="K545">
        <v>0.2</v>
      </c>
      <c r="L545">
        <v>11.196</v>
      </c>
    </row>
    <row r="546" spans="1:12" x14ac:dyDescent="0.3">
      <c r="A546" t="s">
        <v>61</v>
      </c>
      <c r="B546" t="s">
        <v>43</v>
      </c>
      <c r="C546" t="s">
        <v>14</v>
      </c>
      <c r="D546" t="s">
        <v>51</v>
      </c>
      <c r="E546" t="s">
        <v>23</v>
      </c>
      <c r="F546" t="s">
        <v>24</v>
      </c>
      <c r="G546" t="s">
        <v>25</v>
      </c>
      <c r="H546" t="s">
        <v>33</v>
      </c>
      <c r="I546">
        <v>7.04</v>
      </c>
      <c r="J546">
        <v>4</v>
      </c>
      <c r="K546">
        <v>0</v>
      </c>
      <c r="L546">
        <v>2.0415999999999999</v>
      </c>
    </row>
    <row r="547" spans="1:12" x14ac:dyDescent="0.3">
      <c r="A547" t="s">
        <v>61</v>
      </c>
      <c r="B547" t="s">
        <v>43</v>
      </c>
      <c r="C547" t="s">
        <v>14</v>
      </c>
      <c r="D547" t="s">
        <v>51</v>
      </c>
      <c r="E547" t="s">
        <v>23</v>
      </c>
      <c r="F547" t="s">
        <v>24</v>
      </c>
      <c r="G547" t="s">
        <v>18</v>
      </c>
      <c r="H547" t="s">
        <v>32</v>
      </c>
      <c r="I547">
        <v>8.73</v>
      </c>
      <c r="J547">
        <v>3</v>
      </c>
      <c r="K547">
        <v>0</v>
      </c>
      <c r="L547">
        <v>4.1031000000000004</v>
      </c>
    </row>
    <row r="548" spans="1:12" x14ac:dyDescent="0.3">
      <c r="A548" t="s">
        <v>61</v>
      </c>
      <c r="B548" t="s">
        <v>43</v>
      </c>
      <c r="C548" t="s">
        <v>14</v>
      </c>
      <c r="D548" t="s">
        <v>51</v>
      </c>
      <c r="E548" t="s">
        <v>23</v>
      </c>
      <c r="F548" t="s">
        <v>24</v>
      </c>
      <c r="G548" t="s">
        <v>34</v>
      </c>
      <c r="H548" t="s">
        <v>58</v>
      </c>
      <c r="I548">
        <v>29.29</v>
      </c>
      <c r="J548">
        <v>1</v>
      </c>
      <c r="K548">
        <v>0</v>
      </c>
      <c r="L548">
        <v>9.6656999999999993</v>
      </c>
    </row>
    <row r="549" spans="1:12" x14ac:dyDescent="0.3">
      <c r="A549" t="s">
        <v>61</v>
      </c>
      <c r="B549" t="s">
        <v>43</v>
      </c>
      <c r="C549" t="s">
        <v>14</v>
      </c>
      <c r="D549" t="s">
        <v>51</v>
      </c>
      <c r="E549" t="s">
        <v>23</v>
      </c>
      <c r="F549" t="s">
        <v>24</v>
      </c>
      <c r="G549" t="s">
        <v>25</v>
      </c>
      <c r="H549" t="s">
        <v>33</v>
      </c>
      <c r="I549">
        <v>8.64</v>
      </c>
      <c r="J549">
        <v>3</v>
      </c>
      <c r="K549">
        <v>0</v>
      </c>
      <c r="L549">
        <v>2.5055999999999998</v>
      </c>
    </row>
    <row r="550" spans="1:12" x14ac:dyDescent="0.3">
      <c r="A550" t="s">
        <v>27</v>
      </c>
      <c r="B550" t="s">
        <v>13</v>
      </c>
      <c r="C550" t="s">
        <v>14</v>
      </c>
      <c r="D550" t="s">
        <v>253</v>
      </c>
      <c r="E550" t="s">
        <v>23</v>
      </c>
      <c r="F550" t="s">
        <v>24</v>
      </c>
      <c r="G550" t="s">
        <v>25</v>
      </c>
      <c r="H550" t="s">
        <v>40</v>
      </c>
      <c r="I550">
        <v>22.92</v>
      </c>
      <c r="J550">
        <v>3</v>
      </c>
      <c r="K550">
        <v>0</v>
      </c>
      <c r="L550">
        <v>11.2308</v>
      </c>
    </row>
    <row r="551" spans="1:12" x14ac:dyDescent="0.3">
      <c r="A551" t="s">
        <v>12</v>
      </c>
      <c r="B551" t="s">
        <v>13</v>
      </c>
      <c r="C551" t="s">
        <v>14</v>
      </c>
      <c r="D551" t="s">
        <v>268</v>
      </c>
      <c r="E551" t="s">
        <v>23</v>
      </c>
      <c r="F551" t="s">
        <v>24</v>
      </c>
      <c r="G551" t="s">
        <v>25</v>
      </c>
      <c r="H551" t="s">
        <v>36</v>
      </c>
      <c r="I551">
        <v>46.671999999999997</v>
      </c>
      <c r="J551">
        <v>2</v>
      </c>
      <c r="K551">
        <v>0.2</v>
      </c>
      <c r="L551">
        <v>16.3352</v>
      </c>
    </row>
    <row r="552" spans="1:12" x14ac:dyDescent="0.3">
      <c r="A552" t="s">
        <v>12</v>
      </c>
      <c r="B552" t="s">
        <v>13</v>
      </c>
      <c r="C552" t="s">
        <v>14</v>
      </c>
      <c r="D552" t="s">
        <v>268</v>
      </c>
      <c r="E552" t="s">
        <v>23</v>
      </c>
      <c r="F552" t="s">
        <v>24</v>
      </c>
      <c r="G552" t="s">
        <v>18</v>
      </c>
      <c r="H552" t="s">
        <v>19</v>
      </c>
      <c r="I552">
        <v>119.833</v>
      </c>
      <c r="J552">
        <v>1</v>
      </c>
      <c r="K552">
        <v>0.15</v>
      </c>
      <c r="L552">
        <v>-12.6882</v>
      </c>
    </row>
    <row r="553" spans="1:12" x14ac:dyDescent="0.3">
      <c r="A553" t="s">
        <v>12</v>
      </c>
      <c r="B553" t="s">
        <v>13</v>
      </c>
      <c r="C553" t="s">
        <v>14</v>
      </c>
      <c r="D553" t="s">
        <v>268</v>
      </c>
      <c r="E553" t="s">
        <v>23</v>
      </c>
      <c r="F553" t="s">
        <v>24</v>
      </c>
      <c r="G553" t="s">
        <v>34</v>
      </c>
      <c r="H553" t="s">
        <v>58</v>
      </c>
      <c r="I553">
        <v>119.98</v>
      </c>
      <c r="J553">
        <v>2</v>
      </c>
      <c r="K553">
        <v>0</v>
      </c>
      <c r="L553">
        <v>57.590400000000002</v>
      </c>
    </row>
    <row r="554" spans="1:12" x14ac:dyDescent="0.3">
      <c r="A554" t="s">
        <v>12</v>
      </c>
      <c r="B554" t="s">
        <v>21</v>
      </c>
      <c r="C554" t="s">
        <v>14</v>
      </c>
      <c r="D554" t="s">
        <v>51</v>
      </c>
      <c r="E554" t="s">
        <v>23</v>
      </c>
      <c r="F554" t="s">
        <v>24</v>
      </c>
      <c r="G554" t="s">
        <v>25</v>
      </c>
      <c r="H554" t="s">
        <v>26</v>
      </c>
      <c r="I554">
        <v>6.3</v>
      </c>
      <c r="J554">
        <v>2</v>
      </c>
      <c r="K554">
        <v>0</v>
      </c>
      <c r="L554">
        <v>3.024</v>
      </c>
    </row>
    <row r="555" spans="1:12" x14ac:dyDescent="0.3">
      <c r="A555" t="s">
        <v>61</v>
      </c>
      <c r="B555" t="s">
        <v>21</v>
      </c>
      <c r="C555" t="s">
        <v>14</v>
      </c>
      <c r="D555" t="s">
        <v>271</v>
      </c>
      <c r="E555" t="s">
        <v>23</v>
      </c>
      <c r="F555" t="s">
        <v>24</v>
      </c>
      <c r="G555" t="s">
        <v>25</v>
      </c>
      <c r="H555" t="s">
        <v>40</v>
      </c>
      <c r="I555">
        <v>19.440000000000001</v>
      </c>
      <c r="J555">
        <v>3</v>
      </c>
      <c r="K555">
        <v>0</v>
      </c>
      <c r="L555">
        <v>9.3312000000000008</v>
      </c>
    </row>
    <row r="556" spans="1:12" x14ac:dyDescent="0.3">
      <c r="A556" t="s">
        <v>27</v>
      </c>
      <c r="B556" t="s">
        <v>13</v>
      </c>
      <c r="C556" t="s">
        <v>14</v>
      </c>
      <c r="D556" t="s">
        <v>22</v>
      </c>
      <c r="E556" t="s">
        <v>23</v>
      </c>
      <c r="F556" t="s">
        <v>24</v>
      </c>
      <c r="G556" t="s">
        <v>18</v>
      </c>
      <c r="H556" t="s">
        <v>32</v>
      </c>
      <c r="I556">
        <v>204.6</v>
      </c>
      <c r="J556">
        <v>2</v>
      </c>
      <c r="K556">
        <v>0</v>
      </c>
      <c r="L556">
        <v>53.195999999999998</v>
      </c>
    </row>
    <row r="557" spans="1:12" x14ac:dyDescent="0.3">
      <c r="A557" t="s">
        <v>27</v>
      </c>
      <c r="B557" t="s">
        <v>13</v>
      </c>
      <c r="C557" t="s">
        <v>14</v>
      </c>
      <c r="D557" t="s">
        <v>22</v>
      </c>
      <c r="E557" t="s">
        <v>23</v>
      </c>
      <c r="F557" t="s">
        <v>24</v>
      </c>
      <c r="G557" t="s">
        <v>25</v>
      </c>
      <c r="H557" t="s">
        <v>76</v>
      </c>
      <c r="I557">
        <v>8.7200000000000006</v>
      </c>
      <c r="J557">
        <v>4</v>
      </c>
      <c r="K557">
        <v>0</v>
      </c>
      <c r="L557">
        <v>2.8776000000000002</v>
      </c>
    </row>
    <row r="558" spans="1:12" x14ac:dyDescent="0.3">
      <c r="A558" t="s">
        <v>27</v>
      </c>
      <c r="B558" t="s">
        <v>13</v>
      </c>
      <c r="C558" t="s">
        <v>14</v>
      </c>
      <c r="D558" t="s">
        <v>22</v>
      </c>
      <c r="E558" t="s">
        <v>23</v>
      </c>
      <c r="F558" t="s">
        <v>24</v>
      </c>
      <c r="G558" t="s">
        <v>25</v>
      </c>
      <c r="H558" t="s">
        <v>40</v>
      </c>
      <c r="I558">
        <v>6.48</v>
      </c>
      <c r="J558">
        <v>1</v>
      </c>
      <c r="K558">
        <v>0</v>
      </c>
      <c r="L558">
        <v>3.1103999999999998</v>
      </c>
    </row>
    <row r="559" spans="1:12" x14ac:dyDescent="0.3">
      <c r="A559" t="s">
        <v>27</v>
      </c>
      <c r="B559" t="s">
        <v>13</v>
      </c>
      <c r="C559" t="s">
        <v>14</v>
      </c>
      <c r="D559" t="s">
        <v>22</v>
      </c>
      <c r="E559" t="s">
        <v>23</v>
      </c>
      <c r="F559" t="s">
        <v>24</v>
      </c>
      <c r="G559" t="s">
        <v>34</v>
      </c>
      <c r="H559" t="s">
        <v>122</v>
      </c>
      <c r="I559">
        <v>686.32</v>
      </c>
      <c r="J559">
        <v>2</v>
      </c>
      <c r="K559">
        <v>0.2</v>
      </c>
      <c r="L559">
        <v>223.054</v>
      </c>
    </row>
    <row r="560" spans="1:12" x14ac:dyDescent="0.3">
      <c r="A560" t="s">
        <v>27</v>
      </c>
      <c r="B560" t="s">
        <v>13</v>
      </c>
      <c r="C560" t="s">
        <v>14</v>
      </c>
      <c r="D560" t="s">
        <v>22</v>
      </c>
      <c r="E560" t="s">
        <v>23</v>
      </c>
      <c r="F560" t="s">
        <v>24</v>
      </c>
      <c r="G560" t="s">
        <v>25</v>
      </c>
      <c r="H560" t="s">
        <v>31</v>
      </c>
      <c r="I560">
        <v>62.18</v>
      </c>
      <c r="J560">
        <v>1</v>
      </c>
      <c r="K560">
        <v>0</v>
      </c>
      <c r="L560">
        <v>16.788599999999999</v>
      </c>
    </row>
    <row r="561" spans="1:12" x14ac:dyDescent="0.3">
      <c r="A561" t="s">
        <v>12</v>
      </c>
      <c r="B561" t="s">
        <v>21</v>
      </c>
      <c r="C561" t="s">
        <v>14</v>
      </c>
      <c r="D561" t="s">
        <v>22</v>
      </c>
      <c r="E561" t="s">
        <v>23</v>
      </c>
      <c r="F561" t="s">
        <v>24</v>
      </c>
      <c r="G561" t="s">
        <v>18</v>
      </c>
      <c r="H561" t="s">
        <v>20</v>
      </c>
      <c r="I561">
        <v>195.184</v>
      </c>
      <c r="J561">
        <v>1</v>
      </c>
      <c r="K561">
        <v>0.2</v>
      </c>
      <c r="L561">
        <v>19.5184</v>
      </c>
    </row>
    <row r="562" spans="1:12" x14ac:dyDescent="0.3">
      <c r="A562" t="s">
        <v>12</v>
      </c>
      <c r="B562" t="s">
        <v>13</v>
      </c>
      <c r="C562" t="s">
        <v>14</v>
      </c>
      <c r="D562" t="s">
        <v>278</v>
      </c>
      <c r="E562" t="s">
        <v>23</v>
      </c>
      <c r="F562" t="s">
        <v>24</v>
      </c>
      <c r="G562" t="s">
        <v>25</v>
      </c>
      <c r="H562" t="s">
        <v>33</v>
      </c>
      <c r="I562">
        <v>53.94</v>
      </c>
      <c r="J562">
        <v>3</v>
      </c>
      <c r="K562">
        <v>0</v>
      </c>
      <c r="L562">
        <v>15.6426</v>
      </c>
    </row>
    <row r="563" spans="1:12" x14ac:dyDescent="0.3">
      <c r="A563" t="s">
        <v>27</v>
      </c>
      <c r="B563" t="s">
        <v>13</v>
      </c>
      <c r="C563" t="s">
        <v>14</v>
      </c>
      <c r="D563" t="s">
        <v>22</v>
      </c>
      <c r="E563" t="s">
        <v>23</v>
      </c>
      <c r="F563" t="s">
        <v>24</v>
      </c>
      <c r="G563" t="s">
        <v>25</v>
      </c>
      <c r="H563" t="s">
        <v>36</v>
      </c>
      <c r="I563">
        <v>16.52</v>
      </c>
      <c r="J563">
        <v>5</v>
      </c>
      <c r="K563">
        <v>0.2</v>
      </c>
      <c r="L563">
        <v>5.5754999999999999</v>
      </c>
    </row>
    <row r="564" spans="1:12" x14ac:dyDescent="0.3">
      <c r="A564" t="s">
        <v>12</v>
      </c>
      <c r="B564" t="s">
        <v>43</v>
      </c>
      <c r="C564" t="s">
        <v>14</v>
      </c>
      <c r="D564" t="s">
        <v>22</v>
      </c>
      <c r="E564" t="s">
        <v>23</v>
      </c>
      <c r="F564" t="s">
        <v>24</v>
      </c>
      <c r="G564" t="s">
        <v>25</v>
      </c>
      <c r="H564" t="s">
        <v>26</v>
      </c>
      <c r="I564">
        <v>11.56</v>
      </c>
      <c r="J564">
        <v>4</v>
      </c>
      <c r="K564">
        <v>0</v>
      </c>
      <c r="L564">
        <v>5.4332000000000003</v>
      </c>
    </row>
    <row r="565" spans="1:12" x14ac:dyDescent="0.3">
      <c r="A565" t="s">
        <v>12</v>
      </c>
      <c r="B565" t="s">
        <v>43</v>
      </c>
      <c r="C565" t="s">
        <v>14</v>
      </c>
      <c r="D565" t="s">
        <v>22</v>
      </c>
      <c r="E565" t="s">
        <v>23</v>
      </c>
      <c r="F565" t="s">
        <v>24</v>
      </c>
      <c r="G565" t="s">
        <v>25</v>
      </c>
      <c r="H565" t="s">
        <v>37</v>
      </c>
      <c r="I565">
        <v>81.92</v>
      </c>
      <c r="J565">
        <v>4</v>
      </c>
      <c r="K565">
        <v>0</v>
      </c>
      <c r="L565">
        <v>22.118400000000001</v>
      </c>
    </row>
    <row r="566" spans="1:12" x14ac:dyDescent="0.3">
      <c r="A566" t="s">
        <v>12</v>
      </c>
      <c r="B566" t="s">
        <v>43</v>
      </c>
      <c r="C566" t="s">
        <v>14</v>
      </c>
      <c r="D566" t="s">
        <v>22</v>
      </c>
      <c r="E566" t="s">
        <v>23</v>
      </c>
      <c r="F566" t="s">
        <v>24</v>
      </c>
      <c r="G566" t="s">
        <v>34</v>
      </c>
      <c r="H566" t="s">
        <v>35</v>
      </c>
      <c r="I566">
        <v>889.53599999999994</v>
      </c>
      <c r="J566">
        <v>8</v>
      </c>
      <c r="K566">
        <v>0.2</v>
      </c>
      <c r="L566">
        <v>66.715199999999996</v>
      </c>
    </row>
    <row r="567" spans="1:12" x14ac:dyDescent="0.3">
      <c r="A567" t="s">
        <v>12</v>
      </c>
      <c r="B567" t="s">
        <v>43</v>
      </c>
      <c r="C567" t="s">
        <v>14</v>
      </c>
      <c r="D567" t="s">
        <v>22</v>
      </c>
      <c r="E567" t="s">
        <v>23</v>
      </c>
      <c r="F567" t="s">
        <v>24</v>
      </c>
      <c r="G567" t="s">
        <v>18</v>
      </c>
      <c r="H567" t="s">
        <v>20</v>
      </c>
      <c r="I567">
        <v>892.22400000000005</v>
      </c>
      <c r="J567">
        <v>3</v>
      </c>
      <c r="K567">
        <v>0.2</v>
      </c>
      <c r="L567">
        <v>89.222399999999993</v>
      </c>
    </row>
    <row r="568" spans="1:12" x14ac:dyDescent="0.3">
      <c r="A568" t="s">
        <v>12</v>
      </c>
      <c r="B568" t="s">
        <v>43</v>
      </c>
      <c r="C568" t="s">
        <v>14</v>
      </c>
      <c r="D568" t="s">
        <v>22</v>
      </c>
      <c r="E568" t="s">
        <v>23</v>
      </c>
      <c r="F568" t="s">
        <v>24</v>
      </c>
      <c r="G568" t="s">
        <v>25</v>
      </c>
      <c r="H568" t="s">
        <v>40</v>
      </c>
      <c r="I568">
        <v>223.92</v>
      </c>
      <c r="J568">
        <v>4</v>
      </c>
      <c r="K568">
        <v>0</v>
      </c>
      <c r="L568">
        <v>109.7208</v>
      </c>
    </row>
    <row r="569" spans="1:12" x14ac:dyDescent="0.3">
      <c r="A569" t="s">
        <v>12</v>
      </c>
      <c r="B569" t="s">
        <v>43</v>
      </c>
      <c r="C569" t="s">
        <v>14</v>
      </c>
      <c r="D569" t="s">
        <v>22</v>
      </c>
      <c r="E569" t="s">
        <v>23</v>
      </c>
      <c r="F569" t="s">
        <v>24</v>
      </c>
      <c r="G569" t="s">
        <v>25</v>
      </c>
      <c r="H569" t="s">
        <v>40</v>
      </c>
      <c r="I569">
        <v>23.12</v>
      </c>
      <c r="J569">
        <v>4</v>
      </c>
      <c r="K569">
        <v>0</v>
      </c>
      <c r="L569">
        <v>11.328799999999999</v>
      </c>
    </row>
    <row r="570" spans="1:12" x14ac:dyDescent="0.3">
      <c r="A570" t="s">
        <v>27</v>
      </c>
      <c r="B570" t="s">
        <v>43</v>
      </c>
      <c r="C570" t="s">
        <v>14</v>
      </c>
      <c r="D570" t="s">
        <v>22</v>
      </c>
      <c r="E570" t="s">
        <v>23</v>
      </c>
      <c r="F570" t="s">
        <v>24</v>
      </c>
      <c r="G570" t="s">
        <v>25</v>
      </c>
      <c r="H570" t="s">
        <v>31</v>
      </c>
      <c r="I570">
        <v>249.75</v>
      </c>
      <c r="J570">
        <v>9</v>
      </c>
      <c r="K570">
        <v>0</v>
      </c>
      <c r="L570">
        <v>44.954999999999998</v>
      </c>
    </row>
    <row r="571" spans="1:12" x14ac:dyDescent="0.3">
      <c r="A571" t="s">
        <v>27</v>
      </c>
      <c r="B571" t="s">
        <v>43</v>
      </c>
      <c r="C571" t="s">
        <v>14</v>
      </c>
      <c r="D571" t="s">
        <v>22</v>
      </c>
      <c r="E571" t="s">
        <v>23</v>
      </c>
      <c r="F571" t="s">
        <v>24</v>
      </c>
      <c r="G571" t="s">
        <v>34</v>
      </c>
      <c r="H571" t="s">
        <v>35</v>
      </c>
      <c r="I571">
        <v>255.93600000000001</v>
      </c>
      <c r="J571">
        <v>8</v>
      </c>
      <c r="K571">
        <v>0.2</v>
      </c>
      <c r="L571">
        <v>28.7928</v>
      </c>
    </row>
    <row r="572" spans="1:12" x14ac:dyDescent="0.3">
      <c r="A572" t="s">
        <v>27</v>
      </c>
      <c r="B572" t="s">
        <v>13</v>
      </c>
      <c r="C572" t="s">
        <v>14</v>
      </c>
      <c r="D572" t="s">
        <v>22</v>
      </c>
      <c r="E572" t="s">
        <v>23</v>
      </c>
      <c r="F572" t="s">
        <v>24</v>
      </c>
      <c r="G572" t="s">
        <v>25</v>
      </c>
      <c r="H572" t="s">
        <v>59</v>
      </c>
      <c r="I572">
        <v>15.28</v>
      </c>
      <c r="J572">
        <v>2</v>
      </c>
      <c r="K572">
        <v>0</v>
      </c>
      <c r="L572">
        <v>7.4871999999999996</v>
      </c>
    </row>
    <row r="573" spans="1:12" x14ac:dyDescent="0.3">
      <c r="A573" t="s">
        <v>27</v>
      </c>
      <c r="B573" t="s">
        <v>13</v>
      </c>
      <c r="C573" t="s">
        <v>14</v>
      </c>
      <c r="D573" t="s">
        <v>22</v>
      </c>
      <c r="E573" t="s">
        <v>23</v>
      </c>
      <c r="F573" t="s">
        <v>24</v>
      </c>
      <c r="G573" t="s">
        <v>18</v>
      </c>
      <c r="H573" t="s">
        <v>32</v>
      </c>
      <c r="I573">
        <v>8.73</v>
      </c>
      <c r="J573">
        <v>1</v>
      </c>
      <c r="K573">
        <v>0</v>
      </c>
      <c r="L573">
        <v>2.9681999999999999</v>
      </c>
    </row>
    <row r="574" spans="1:12" x14ac:dyDescent="0.3">
      <c r="A574" t="s">
        <v>27</v>
      </c>
      <c r="B574" t="s">
        <v>13</v>
      </c>
      <c r="C574" t="s">
        <v>14</v>
      </c>
      <c r="D574" t="s">
        <v>22</v>
      </c>
      <c r="E574" t="s">
        <v>23</v>
      </c>
      <c r="F574" t="s">
        <v>24</v>
      </c>
      <c r="G574" t="s">
        <v>25</v>
      </c>
      <c r="H574" t="s">
        <v>33</v>
      </c>
      <c r="I574">
        <v>5.68</v>
      </c>
      <c r="J574">
        <v>2</v>
      </c>
      <c r="K574">
        <v>0</v>
      </c>
      <c r="L574">
        <v>1.7607999999999999</v>
      </c>
    </row>
    <row r="575" spans="1:12" x14ac:dyDescent="0.3">
      <c r="A575" t="s">
        <v>12</v>
      </c>
      <c r="B575" t="s">
        <v>13</v>
      </c>
      <c r="C575" t="s">
        <v>14</v>
      </c>
      <c r="D575" t="s">
        <v>285</v>
      </c>
      <c r="E575" t="s">
        <v>23</v>
      </c>
      <c r="F575" t="s">
        <v>24</v>
      </c>
      <c r="G575" t="s">
        <v>18</v>
      </c>
      <c r="H575" t="s">
        <v>30</v>
      </c>
      <c r="I575">
        <v>764.68799999999999</v>
      </c>
      <c r="J575">
        <v>6</v>
      </c>
      <c r="K575">
        <v>0.2</v>
      </c>
      <c r="L575">
        <v>95.585999999999999</v>
      </c>
    </row>
    <row r="576" spans="1:12" x14ac:dyDescent="0.3">
      <c r="A576" t="s">
        <v>12</v>
      </c>
      <c r="B576" t="s">
        <v>13</v>
      </c>
      <c r="C576" t="s">
        <v>14</v>
      </c>
      <c r="D576" t="s">
        <v>285</v>
      </c>
      <c r="E576" t="s">
        <v>23</v>
      </c>
      <c r="F576" t="s">
        <v>24</v>
      </c>
      <c r="G576" t="s">
        <v>18</v>
      </c>
      <c r="H576" t="s">
        <v>30</v>
      </c>
      <c r="I576">
        <v>3610.848</v>
      </c>
      <c r="J576">
        <v>12</v>
      </c>
      <c r="K576">
        <v>0.2</v>
      </c>
      <c r="L576">
        <v>135.4068</v>
      </c>
    </row>
    <row r="577" spans="1:12" x14ac:dyDescent="0.3">
      <c r="A577" t="s">
        <v>12</v>
      </c>
      <c r="B577" t="s">
        <v>13</v>
      </c>
      <c r="C577" t="s">
        <v>14</v>
      </c>
      <c r="D577" t="s">
        <v>285</v>
      </c>
      <c r="E577" t="s">
        <v>23</v>
      </c>
      <c r="F577" t="s">
        <v>24</v>
      </c>
      <c r="G577" t="s">
        <v>18</v>
      </c>
      <c r="H577" t="s">
        <v>19</v>
      </c>
      <c r="I577">
        <v>254.97450000000001</v>
      </c>
      <c r="J577">
        <v>3</v>
      </c>
      <c r="K577">
        <v>0.15</v>
      </c>
      <c r="L577">
        <v>11.998799999999999</v>
      </c>
    </row>
    <row r="578" spans="1:12" x14ac:dyDescent="0.3">
      <c r="A578" t="s">
        <v>27</v>
      </c>
      <c r="B578" t="s">
        <v>13</v>
      </c>
      <c r="C578" t="s">
        <v>14</v>
      </c>
      <c r="D578" t="s">
        <v>51</v>
      </c>
      <c r="E578" t="s">
        <v>23</v>
      </c>
      <c r="F578" t="s">
        <v>24</v>
      </c>
      <c r="G578" t="s">
        <v>25</v>
      </c>
      <c r="H578" t="s">
        <v>33</v>
      </c>
      <c r="I578">
        <v>6.57</v>
      </c>
      <c r="J578">
        <v>3</v>
      </c>
      <c r="K578">
        <v>0</v>
      </c>
      <c r="L578">
        <v>1.7739</v>
      </c>
    </row>
    <row r="579" spans="1:12" x14ac:dyDescent="0.3">
      <c r="A579" t="s">
        <v>27</v>
      </c>
      <c r="B579" t="s">
        <v>21</v>
      </c>
      <c r="C579" t="s">
        <v>14</v>
      </c>
      <c r="D579" t="s">
        <v>22</v>
      </c>
      <c r="E579" t="s">
        <v>23</v>
      </c>
      <c r="F579" t="s">
        <v>24</v>
      </c>
      <c r="G579" t="s">
        <v>25</v>
      </c>
      <c r="H579" t="s">
        <v>31</v>
      </c>
      <c r="I579">
        <v>142.86000000000001</v>
      </c>
      <c r="J579">
        <v>1</v>
      </c>
      <c r="K579">
        <v>0</v>
      </c>
      <c r="L579">
        <v>41.429400000000001</v>
      </c>
    </row>
    <row r="580" spans="1:12" x14ac:dyDescent="0.3">
      <c r="A580" t="s">
        <v>27</v>
      </c>
      <c r="B580" t="s">
        <v>21</v>
      </c>
      <c r="C580" t="s">
        <v>14</v>
      </c>
      <c r="D580" t="s">
        <v>22</v>
      </c>
      <c r="E580" t="s">
        <v>23</v>
      </c>
      <c r="F580" t="s">
        <v>24</v>
      </c>
      <c r="G580" t="s">
        <v>18</v>
      </c>
      <c r="H580" t="s">
        <v>20</v>
      </c>
      <c r="I580">
        <v>292.27199999999999</v>
      </c>
      <c r="J580">
        <v>6</v>
      </c>
      <c r="K580">
        <v>0.2</v>
      </c>
      <c r="L580">
        <v>18.266999999999999</v>
      </c>
    </row>
    <row r="581" spans="1:12" x14ac:dyDescent="0.3">
      <c r="A581" t="s">
        <v>61</v>
      </c>
      <c r="B581" t="s">
        <v>43</v>
      </c>
      <c r="C581" t="s">
        <v>14</v>
      </c>
      <c r="D581" t="s">
        <v>51</v>
      </c>
      <c r="E581" t="s">
        <v>23</v>
      </c>
      <c r="F581" t="s">
        <v>24</v>
      </c>
      <c r="G581" t="s">
        <v>25</v>
      </c>
      <c r="H581" t="s">
        <v>36</v>
      </c>
      <c r="I581">
        <v>13.215999999999999</v>
      </c>
      <c r="J581">
        <v>4</v>
      </c>
      <c r="K581">
        <v>0.2</v>
      </c>
      <c r="L581">
        <v>4.4603999999999999</v>
      </c>
    </row>
    <row r="582" spans="1:12" x14ac:dyDescent="0.3">
      <c r="A582" t="s">
        <v>61</v>
      </c>
      <c r="B582" t="s">
        <v>43</v>
      </c>
      <c r="C582" t="s">
        <v>14</v>
      </c>
      <c r="D582" t="s">
        <v>51</v>
      </c>
      <c r="E582" t="s">
        <v>23</v>
      </c>
      <c r="F582" t="s">
        <v>24</v>
      </c>
      <c r="G582" t="s">
        <v>25</v>
      </c>
      <c r="H582" t="s">
        <v>40</v>
      </c>
      <c r="I582">
        <v>32.4</v>
      </c>
      <c r="J582">
        <v>5</v>
      </c>
      <c r="K582">
        <v>0</v>
      </c>
      <c r="L582">
        <v>15.552</v>
      </c>
    </row>
    <row r="583" spans="1:12" x14ac:dyDescent="0.3">
      <c r="A583" t="s">
        <v>27</v>
      </c>
      <c r="B583" t="s">
        <v>13</v>
      </c>
      <c r="C583" t="s">
        <v>14</v>
      </c>
      <c r="D583" t="s">
        <v>143</v>
      </c>
      <c r="E583" t="s">
        <v>23</v>
      </c>
      <c r="F583" t="s">
        <v>24</v>
      </c>
      <c r="G583" t="s">
        <v>25</v>
      </c>
      <c r="H583" t="s">
        <v>109</v>
      </c>
      <c r="I583">
        <v>32.94</v>
      </c>
      <c r="J583">
        <v>3</v>
      </c>
      <c r="K583">
        <v>0</v>
      </c>
      <c r="L583">
        <v>9.2232000000000003</v>
      </c>
    </row>
    <row r="584" spans="1:12" x14ac:dyDescent="0.3">
      <c r="A584" t="s">
        <v>27</v>
      </c>
      <c r="B584" t="s">
        <v>13</v>
      </c>
      <c r="C584" t="s">
        <v>14</v>
      </c>
      <c r="D584" t="s">
        <v>143</v>
      </c>
      <c r="E584" t="s">
        <v>23</v>
      </c>
      <c r="F584" t="s">
        <v>24</v>
      </c>
      <c r="G584" t="s">
        <v>25</v>
      </c>
      <c r="H584" t="s">
        <v>40</v>
      </c>
      <c r="I584">
        <v>114.2</v>
      </c>
      <c r="J584">
        <v>5</v>
      </c>
      <c r="K584">
        <v>0</v>
      </c>
      <c r="L584">
        <v>52.531999999999996</v>
      </c>
    </row>
    <row r="585" spans="1:12" x14ac:dyDescent="0.3">
      <c r="A585" t="s">
        <v>27</v>
      </c>
      <c r="B585" t="s">
        <v>13</v>
      </c>
      <c r="C585" t="s">
        <v>14</v>
      </c>
      <c r="D585" t="s">
        <v>143</v>
      </c>
      <c r="E585" t="s">
        <v>23</v>
      </c>
      <c r="F585" t="s">
        <v>24</v>
      </c>
      <c r="G585" t="s">
        <v>25</v>
      </c>
      <c r="H585" t="s">
        <v>26</v>
      </c>
      <c r="I585">
        <v>3.08</v>
      </c>
      <c r="J585">
        <v>1</v>
      </c>
      <c r="K585">
        <v>0</v>
      </c>
      <c r="L585">
        <v>1.4783999999999999</v>
      </c>
    </row>
    <row r="586" spans="1:12" x14ac:dyDescent="0.3">
      <c r="A586" t="s">
        <v>27</v>
      </c>
      <c r="B586" t="s">
        <v>21</v>
      </c>
      <c r="C586" t="s">
        <v>14</v>
      </c>
      <c r="D586" t="s">
        <v>125</v>
      </c>
      <c r="E586" t="s">
        <v>23</v>
      </c>
      <c r="F586" t="s">
        <v>24</v>
      </c>
      <c r="G586" t="s">
        <v>25</v>
      </c>
      <c r="H586" t="s">
        <v>36</v>
      </c>
      <c r="I586">
        <v>13.904</v>
      </c>
      <c r="J586">
        <v>2</v>
      </c>
      <c r="K586">
        <v>0.2</v>
      </c>
      <c r="L586">
        <v>4.5187999999999997</v>
      </c>
    </row>
    <row r="587" spans="1:12" x14ac:dyDescent="0.3">
      <c r="A587" t="s">
        <v>27</v>
      </c>
      <c r="B587" t="s">
        <v>21</v>
      </c>
      <c r="C587" t="s">
        <v>14</v>
      </c>
      <c r="D587" t="s">
        <v>125</v>
      </c>
      <c r="E587" t="s">
        <v>23</v>
      </c>
      <c r="F587" t="s">
        <v>24</v>
      </c>
      <c r="G587" t="s">
        <v>25</v>
      </c>
      <c r="H587" t="s">
        <v>36</v>
      </c>
      <c r="I587">
        <v>20.72</v>
      </c>
      <c r="J587">
        <v>2</v>
      </c>
      <c r="K587">
        <v>0.2</v>
      </c>
      <c r="L587">
        <v>6.4749999999999996</v>
      </c>
    </row>
    <row r="588" spans="1:12" x14ac:dyDescent="0.3">
      <c r="A588" t="s">
        <v>61</v>
      </c>
      <c r="B588" t="s">
        <v>13</v>
      </c>
      <c r="C588" t="s">
        <v>14</v>
      </c>
      <c r="D588" t="s">
        <v>51</v>
      </c>
      <c r="E588" t="s">
        <v>23</v>
      </c>
      <c r="F588" t="s">
        <v>24</v>
      </c>
      <c r="G588" t="s">
        <v>25</v>
      </c>
      <c r="H588" t="s">
        <v>31</v>
      </c>
      <c r="I588">
        <v>26.96</v>
      </c>
      <c r="J588">
        <v>2</v>
      </c>
      <c r="K588">
        <v>0</v>
      </c>
      <c r="L588">
        <v>7.0095999999999998</v>
      </c>
    </row>
    <row r="589" spans="1:12" x14ac:dyDescent="0.3">
      <c r="A589" t="s">
        <v>61</v>
      </c>
      <c r="B589" t="s">
        <v>13</v>
      </c>
      <c r="C589" t="s">
        <v>14</v>
      </c>
      <c r="D589" t="s">
        <v>112</v>
      </c>
      <c r="E589" t="s">
        <v>23</v>
      </c>
      <c r="F589" t="s">
        <v>24</v>
      </c>
      <c r="G589" t="s">
        <v>25</v>
      </c>
      <c r="H589" t="s">
        <v>40</v>
      </c>
      <c r="I589">
        <v>46.76</v>
      </c>
      <c r="J589">
        <v>7</v>
      </c>
      <c r="K589">
        <v>0</v>
      </c>
      <c r="L589">
        <v>22.444800000000001</v>
      </c>
    </row>
    <row r="590" spans="1:12" x14ac:dyDescent="0.3">
      <c r="A590" t="s">
        <v>61</v>
      </c>
      <c r="B590" t="s">
        <v>13</v>
      </c>
      <c r="C590" t="s">
        <v>14</v>
      </c>
      <c r="D590" t="s">
        <v>112</v>
      </c>
      <c r="E590" t="s">
        <v>23</v>
      </c>
      <c r="F590" t="s">
        <v>24</v>
      </c>
      <c r="G590" t="s">
        <v>25</v>
      </c>
      <c r="H590" t="s">
        <v>36</v>
      </c>
      <c r="I590">
        <v>17.712</v>
      </c>
      <c r="J590">
        <v>3</v>
      </c>
      <c r="K590">
        <v>0.2</v>
      </c>
      <c r="L590">
        <v>6.4206000000000003</v>
      </c>
    </row>
    <row r="591" spans="1:12" x14ac:dyDescent="0.3">
      <c r="A591" t="s">
        <v>61</v>
      </c>
      <c r="B591" t="s">
        <v>13</v>
      </c>
      <c r="C591" t="s">
        <v>14</v>
      </c>
      <c r="D591" t="s">
        <v>112</v>
      </c>
      <c r="E591" t="s">
        <v>23</v>
      </c>
      <c r="F591" t="s">
        <v>24</v>
      </c>
      <c r="G591" t="s">
        <v>25</v>
      </c>
      <c r="H591" t="s">
        <v>37</v>
      </c>
      <c r="I591">
        <v>21.78</v>
      </c>
      <c r="J591">
        <v>2</v>
      </c>
      <c r="K591">
        <v>0</v>
      </c>
      <c r="L591">
        <v>5.6627999999999998</v>
      </c>
    </row>
    <row r="592" spans="1:12" x14ac:dyDescent="0.3">
      <c r="A592" t="s">
        <v>61</v>
      </c>
      <c r="B592" t="s">
        <v>13</v>
      </c>
      <c r="C592" t="s">
        <v>14</v>
      </c>
      <c r="D592" t="s">
        <v>112</v>
      </c>
      <c r="E592" t="s">
        <v>23</v>
      </c>
      <c r="F592" t="s">
        <v>24</v>
      </c>
      <c r="G592" t="s">
        <v>25</v>
      </c>
      <c r="H592" t="s">
        <v>31</v>
      </c>
      <c r="I592">
        <v>161.94</v>
      </c>
      <c r="J592">
        <v>3</v>
      </c>
      <c r="K592">
        <v>0</v>
      </c>
      <c r="L592">
        <v>9.7164000000000001</v>
      </c>
    </row>
    <row r="593" spans="1:12" x14ac:dyDescent="0.3">
      <c r="A593" t="s">
        <v>61</v>
      </c>
      <c r="B593" t="s">
        <v>13</v>
      </c>
      <c r="C593" t="s">
        <v>14</v>
      </c>
      <c r="D593" t="s">
        <v>112</v>
      </c>
      <c r="E593" t="s">
        <v>23</v>
      </c>
      <c r="F593" t="s">
        <v>24</v>
      </c>
      <c r="G593" t="s">
        <v>18</v>
      </c>
      <c r="H593" t="s">
        <v>20</v>
      </c>
      <c r="I593">
        <v>161.56800000000001</v>
      </c>
      <c r="J593">
        <v>2</v>
      </c>
      <c r="K593">
        <v>0.2</v>
      </c>
      <c r="L593">
        <v>-8.0784000000000002</v>
      </c>
    </row>
    <row r="594" spans="1:12" x14ac:dyDescent="0.3">
      <c r="A594" t="s">
        <v>27</v>
      </c>
      <c r="B594" t="s">
        <v>21</v>
      </c>
      <c r="C594" t="s">
        <v>14</v>
      </c>
      <c r="D594" t="s">
        <v>22</v>
      </c>
      <c r="E594" t="s">
        <v>23</v>
      </c>
      <c r="F594" t="s">
        <v>24</v>
      </c>
      <c r="G594" t="s">
        <v>25</v>
      </c>
      <c r="H594" t="s">
        <v>40</v>
      </c>
      <c r="I594">
        <v>38.880000000000003</v>
      </c>
      <c r="J594">
        <v>6</v>
      </c>
      <c r="K594">
        <v>0</v>
      </c>
      <c r="L594">
        <v>18.662400000000002</v>
      </c>
    </row>
    <row r="595" spans="1:12" x14ac:dyDescent="0.3">
      <c r="A595" t="s">
        <v>27</v>
      </c>
      <c r="B595" t="s">
        <v>21</v>
      </c>
      <c r="C595" t="s">
        <v>14</v>
      </c>
      <c r="D595" t="s">
        <v>22</v>
      </c>
      <c r="E595" t="s">
        <v>23</v>
      </c>
      <c r="F595" t="s">
        <v>24</v>
      </c>
      <c r="G595" t="s">
        <v>18</v>
      </c>
      <c r="H595" t="s">
        <v>32</v>
      </c>
      <c r="I595">
        <v>183.84</v>
      </c>
      <c r="J595">
        <v>8</v>
      </c>
      <c r="K595">
        <v>0</v>
      </c>
      <c r="L595">
        <v>62.505600000000001</v>
      </c>
    </row>
    <row r="596" spans="1:12" x14ac:dyDescent="0.3">
      <c r="A596" t="s">
        <v>27</v>
      </c>
      <c r="B596" t="s">
        <v>21</v>
      </c>
      <c r="C596" t="s">
        <v>14</v>
      </c>
      <c r="D596" t="s">
        <v>22</v>
      </c>
      <c r="E596" t="s">
        <v>23</v>
      </c>
      <c r="F596" t="s">
        <v>24</v>
      </c>
      <c r="G596" t="s">
        <v>25</v>
      </c>
      <c r="H596" t="s">
        <v>109</v>
      </c>
      <c r="I596">
        <v>579.29999999999995</v>
      </c>
      <c r="J596">
        <v>5</v>
      </c>
      <c r="K596">
        <v>0</v>
      </c>
      <c r="L596">
        <v>28.965</v>
      </c>
    </row>
    <row r="597" spans="1:12" x14ac:dyDescent="0.3">
      <c r="A597" t="s">
        <v>12</v>
      </c>
      <c r="B597" t="s">
        <v>43</v>
      </c>
      <c r="C597" t="s">
        <v>14</v>
      </c>
      <c r="D597" t="s">
        <v>51</v>
      </c>
      <c r="E597" t="s">
        <v>23</v>
      </c>
      <c r="F597" t="s">
        <v>24</v>
      </c>
      <c r="G597" t="s">
        <v>25</v>
      </c>
      <c r="H597" t="s">
        <v>33</v>
      </c>
      <c r="I597">
        <v>87.92</v>
      </c>
      <c r="J597">
        <v>4</v>
      </c>
      <c r="K597">
        <v>0</v>
      </c>
      <c r="L597">
        <v>26.376000000000001</v>
      </c>
    </row>
    <row r="598" spans="1:12" x14ac:dyDescent="0.3">
      <c r="A598" t="s">
        <v>27</v>
      </c>
      <c r="B598" t="s">
        <v>13</v>
      </c>
      <c r="C598" t="s">
        <v>14</v>
      </c>
      <c r="D598" t="s">
        <v>51</v>
      </c>
      <c r="E598" t="s">
        <v>23</v>
      </c>
      <c r="F598" t="s">
        <v>24</v>
      </c>
      <c r="G598" t="s">
        <v>18</v>
      </c>
      <c r="H598" t="s">
        <v>32</v>
      </c>
      <c r="I598">
        <v>37.049999999999997</v>
      </c>
      <c r="J598">
        <v>3</v>
      </c>
      <c r="K598">
        <v>0</v>
      </c>
      <c r="L598">
        <v>16.302</v>
      </c>
    </row>
    <row r="599" spans="1:12" x14ac:dyDescent="0.3">
      <c r="A599" t="s">
        <v>27</v>
      </c>
      <c r="B599" t="s">
        <v>43</v>
      </c>
      <c r="C599" t="s">
        <v>14</v>
      </c>
      <c r="D599" t="s">
        <v>22</v>
      </c>
      <c r="E599" t="s">
        <v>23</v>
      </c>
      <c r="F599" t="s">
        <v>24</v>
      </c>
      <c r="G599" t="s">
        <v>25</v>
      </c>
      <c r="H599" t="s">
        <v>36</v>
      </c>
      <c r="I599">
        <v>140.73599999999999</v>
      </c>
      <c r="J599">
        <v>8</v>
      </c>
      <c r="K599">
        <v>0.2</v>
      </c>
      <c r="L599">
        <v>52.776000000000003</v>
      </c>
    </row>
    <row r="600" spans="1:12" x14ac:dyDescent="0.3">
      <c r="A600" t="s">
        <v>27</v>
      </c>
      <c r="B600" t="s">
        <v>13</v>
      </c>
      <c r="C600" t="s">
        <v>14</v>
      </c>
      <c r="D600" t="s">
        <v>22</v>
      </c>
      <c r="E600" t="s">
        <v>23</v>
      </c>
      <c r="F600" t="s">
        <v>24</v>
      </c>
      <c r="G600" t="s">
        <v>18</v>
      </c>
      <c r="H600" t="s">
        <v>32</v>
      </c>
      <c r="I600">
        <v>25.11</v>
      </c>
      <c r="J600">
        <v>3</v>
      </c>
      <c r="K600">
        <v>0</v>
      </c>
      <c r="L600">
        <v>6.5286</v>
      </c>
    </row>
    <row r="601" spans="1:12" x14ac:dyDescent="0.3">
      <c r="A601" t="s">
        <v>27</v>
      </c>
      <c r="B601" t="s">
        <v>21</v>
      </c>
      <c r="C601" t="s">
        <v>14</v>
      </c>
      <c r="D601" t="s">
        <v>51</v>
      </c>
      <c r="E601" t="s">
        <v>23</v>
      </c>
      <c r="F601" t="s">
        <v>24</v>
      </c>
      <c r="G601" t="s">
        <v>34</v>
      </c>
      <c r="H601" t="s">
        <v>35</v>
      </c>
      <c r="I601">
        <v>183.96</v>
      </c>
      <c r="J601">
        <v>5</v>
      </c>
      <c r="K601">
        <v>0.2</v>
      </c>
      <c r="L601">
        <v>20.695499999999999</v>
      </c>
    </row>
    <row r="602" spans="1:12" x14ac:dyDescent="0.3">
      <c r="A602" t="s">
        <v>27</v>
      </c>
      <c r="B602" t="s">
        <v>21</v>
      </c>
      <c r="C602" t="s">
        <v>14</v>
      </c>
      <c r="D602" t="s">
        <v>51</v>
      </c>
      <c r="E602" t="s">
        <v>23</v>
      </c>
      <c r="F602" t="s">
        <v>24</v>
      </c>
      <c r="G602" t="s">
        <v>25</v>
      </c>
      <c r="H602" t="s">
        <v>40</v>
      </c>
      <c r="I602">
        <v>17.61</v>
      </c>
      <c r="J602">
        <v>3</v>
      </c>
      <c r="K602">
        <v>0</v>
      </c>
      <c r="L602">
        <v>8.4527999999999999</v>
      </c>
    </row>
    <row r="603" spans="1:12" x14ac:dyDescent="0.3">
      <c r="A603" t="s">
        <v>27</v>
      </c>
      <c r="B603" t="s">
        <v>21</v>
      </c>
      <c r="C603" t="s">
        <v>14</v>
      </c>
      <c r="D603" t="s">
        <v>51</v>
      </c>
      <c r="E603" t="s">
        <v>23</v>
      </c>
      <c r="F603" t="s">
        <v>24</v>
      </c>
      <c r="G603" t="s">
        <v>18</v>
      </c>
      <c r="H603" t="s">
        <v>30</v>
      </c>
      <c r="I603">
        <v>300.904</v>
      </c>
      <c r="J603">
        <v>1</v>
      </c>
      <c r="K603">
        <v>0.2</v>
      </c>
      <c r="L603">
        <v>11.283899999999999</v>
      </c>
    </row>
    <row r="604" spans="1:12" x14ac:dyDescent="0.3">
      <c r="A604" t="s">
        <v>12</v>
      </c>
      <c r="B604" t="s">
        <v>13</v>
      </c>
      <c r="C604" t="s">
        <v>14</v>
      </c>
      <c r="D604" t="s">
        <v>22</v>
      </c>
      <c r="E604" t="s">
        <v>23</v>
      </c>
      <c r="F604" t="s">
        <v>24</v>
      </c>
      <c r="G604" t="s">
        <v>18</v>
      </c>
      <c r="H604" t="s">
        <v>20</v>
      </c>
      <c r="I604">
        <v>145.56800000000001</v>
      </c>
      <c r="J604">
        <v>2</v>
      </c>
      <c r="K604">
        <v>0.2</v>
      </c>
      <c r="L604">
        <v>0</v>
      </c>
    </row>
    <row r="605" spans="1:12" x14ac:dyDescent="0.3">
      <c r="A605" t="s">
        <v>61</v>
      </c>
      <c r="B605" t="s">
        <v>43</v>
      </c>
      <c r="C605" t="s">
        <v>14</v>
      </c>
      <c r="D605" t="s">
        <v>295</v>
      </c>
      <c r="E605" t="s">
        <v>23</v>
      </c>
      <c r="F605" t="s">
        <v>24</v>
      </c>
      <c r="G605" t="s">
        <v>18</v>
      </c>
      <c r="H605" t="s">
        <v>32</v>
      </c>
      <c r="I605">
        <v>145.9</v>
      </c>
      <c r="J605">
        <v>5</v>
      </c>
      <c r="K605">
        <v>0</v>
      </c>
      <c r="L605">
        <v>62.737000000000002</v>
      </c>
    </row>
    <row r="606" spans="1:12" x14ac:dyDescent="0.3">
      <c r="A606" t="s">
        <v>12</v>
      </c>
      <c r="B606" t="s">
        <v>13</v>
      </c>
      <c r="C606" t="s">
        <v>14</v>
      </c>
      <c r="D606" t="s">
        <v>214</v>
      </c>
      <c r="E606" t="s">
        <v>23</v>
      </c>
      <c r="F606" t="s">
        <v>24</v>
      </c>
      <c r="G606" t="s">
        <v>25</v>
      </c>
      <c r="H606" t="s">
        <v>26</v>
      </c>
      <c r="I606">
        <v>29.6</v>
      </c>
      <c r="J606">
        <v>2</v>
      </c>
      <c r="K606">
        <v>0</v>
      </c>
      <c r="L606">
        <v>14.8</v>
      </c>
    </row>
    <row r="607" spans="1:12" x14ac:dyDescent="0.3">
      <c r="A607" t="s">
        <v>12</v>
      </c>
      <c r="B607" t="s">
        <v>13</v>
      </c>
      <c r="C607" t="s">
        <v>14</v>
      </c>
      <c r="D607" t="s">
        <v>214</v>
      </c>
      <c r="E607" t="s">
        <v>23</v>
      </c>
      <c r="F607" t="s">
        <v>24</v>
      </c>
      <c r="G607" t="s">
        <v>25</v>
      </c>
      <c r="H607" t="s">
        <v>36</v>
      </c>
      <c r="I607">
        <v>17.088000000000001</v>
      </c>
      <c r="J607">
        <v>4</v>
      </c>
      <c r="K607">
        <v>0.2</v>
      </c>
      <c r="L607">
        <v>5.5536000000000003</v>
      </c>
    </row>
    <row r="608" spans="1:12" x14ac:dyDescent="0.3">
      <c r="A608" t="s">
        <v>12</v>
      </c>
      <c r="B608" t="s">
        <v>43</v>
      </c>
      <c r="C608" t="s">
        <v>14</v>
      </c>
      <c r="D608" t="s">
        <v>197</v>
      </c>
      <c r="E608" t="s">
        <v>23</v>
      </c>
      <c r="F608" t="s">
        <v>24</v>
      </c>
      <c r="G608" t="s">
        <v>34</v>
      </c>
      <c r="H608" t="s">
        <v>58</v>
      </c>
      <c r="I608">
        <v>239.97</v>
      </c>
      <c r="J608">
        <v>3</v>
      </c>
      <c r="K608">
        <v>0</v>
      </c>
      <c r="L608">
        <v>26.396699999999999</v>
      </c>
    </row>
    <row r="609" spans="1:12" x14ac:dyDescent="0.3">
      <c r="A609" t="s">
        <v>12</v>
      </c>
      <c r="B609" t="s">
        <v>43</v>
      </c>
      <c r="C609" t="s">
        <v>14</v>
      </c>
      <c r="D609" t="s">
        <v>197</v>
      </c>
      <c r="E609" t="s">
        <v>23</v>
      </c>
      <c r="F609" t="s">
        <v>24</v>
      </c>
      <c r="G609" t="s">
        <v>18</v>
      </c>
      <c r="H609" t="s">
        <v>32</v>
      </c>
      <c r="I609">
        <v>37.74</v>
      </c>
      <c r="J609">
        <v>3</v>
      </c>
      <c r="K609">
        <v>0</v>
      </c>
      <c r="L609">
        <v>12.8316</v>
      </c>
    </row>
    <row r="610" spans="1:12" x14ac:dyDescent="0.3">
      <c r="A610" t="s">
        <v>12</v>
      </c>
      <c r="B610" t="s">
        <v>21</v>
      </c>
      <c r="C610" t="s">
        <v>14</v>
      </c>
      <c r="D610" t="s">
        <v>244</v>
      </c>
      <c r="E610" t="s">
        <v>23</v>
      </c>
      <c r="F610" t="s">
        <v>24</v>
      </c>
      <c r="G610" t="s">
        <v>25</v>
      </c>
      <c r="H610" t="s">
        <v>36</v>
      </c>
      <c r="I610">
        <v>9.7279999999999998</v>
      </c>
      <c r="J610">
        <v>2</v>
      </c>
      <c r="K610">
        <v>0.2</v>
      </c>
      <c r="L610">
        <v>3.2831999999999999</v>
      </c>
    </row>
    <row r="611" spans="1:12" x14ac:dyDescent="0.3">
      <c r="A611" t="s">
        <v>12</v>
      </c>
      <c r="B611" t="s">
        <v>21</v>
      </c>
      <c r="C611" t="s">
        <v>14</v>
      </c>
      <c r="D611" t="s">
        <v>244</v>
      </c>
      <c r="E611" t="s">
        <v>23</v>
      </c>
      <c r="F611" t="s">
        <v>24</v>
      </c>
      <c r="G611" t="s">
        <v>25</v>
      </c>
      <c r="H611" t="s">
        <v>59</v>
      </c>
      <c r="I611">
        <v>14.75</v>
      </c>
      <c r="J611">
        <v>5</v>
      </c>
      <c r="K611">
        <v>0</v>
      </c>
      <c r="L611">
        <v>7.08</v>
      </c>
    </row>
    <row r="612" spans="1:12" x14ac:dyDescent="0.3">
      <c r="A612" t="s">
        <v>12</v>
      </c>
      <c r="B612" t="s">
        <v>21</v>
      </c>
      <c r="C612" t="s">
        <v>14</v>
      </c>
      <c r="D612" t="s">
        <v>244</v>
      </c>
      <c r="E612" t="s">
        <v>23</v>
      </c>
      <c r="F612" t="s">
        <v>24</v>
      </c>
      <c r="G612" t="s">
        <v>25</v>
      </c>
      <c r="H612" t="s">
        <v>36</v>
      </c>
      <c r="I612">
        <v>29.8</v>
      </c>
      <c r="J612">
        <v>5</v>
      </c>
      <c r="K612">
        <v>0.2</v>
      </c>
      <c r="L612">
        <v>9.3125</v>
      </c>
    </row>
    <row r="613" spans="1:12" x14ac:dyDescent="0.3">
      <c r="A613" t="s">
        <v>12</v>
      </c>
      <c r="B613" t="s">
        <v>21</v>
      </c>
      <c r="C613" t="s">
        <v>14</v>
      </c>
      <c r="D613" t="s">
        <v>244</v>
      </c>
      <c r="E613" t="s">
        <v>23</v>
      </c>
      <c r="F613" t="s">
        <v>24</v>
      </c>
      <c r="G613" t="s">
        <v>25</v>
      </c>
      <c r="H613" t="s">
        <v>26</v>
      </c>
      <c r="I613">
        <v>427.42</v>
      </c>
      <c r="J613">
        <v>14</v>
      </c>
      <c r="K613">
        <v>0</v>
      </c>
      <c r="L613">
        <v>196.61320000000001</v>
      </c>
    </row>
    <row r="614" spans="1:12" x14ac:dyDescent="0.3">
      <c r="A614" t="s">
        <v>12</v>
      </c>
      <c r="B614" t="s">
        <v>13</v>
      </c>
      <c r="C614" t="s">
        <v>14</v>
      </c>
      <c r="D614" t="s">
        <v>51</v>
      </c>
      <c r="E614" t="s">
        <v>23</v>
      </c>
      <c r="F614" t="s">
        <v>24</v>
      </c>
      <c r="G614" t="s">
        <v>25</v>
      </c>
      <c r="H614" t="s">
        <v>36</v>
      </c>
      <c r="I614">
        <v>36.671999999999997</v>
      </c>
      <c r="J614">
        <v>2</v>
      </c>
      <c r="K614">
        <v>0.2</v>
      </c>
      <c r="L614">
        <v>11.46</v>
      </c>
    </row>
    <row r="615" spans="1:12" x14ac:dyDescent="0.3">
      <c r="A615" t="s">
        <v>27</v>
      </c>
      <c r="B615" t="s">
        <v>21</v>
      </c>
      <c r="C615" t="s">
        <v>14</v>
      </c>
      <c r="D615" t="s">
        <v>22</v>
      </c>
      <c r="E615" t="s">
        <v>23</v>
      </c>
      <c r="F615" t="s">
        <v>24</v>
      </c>
      <c r="G615" t="s">
        <v>34</v>
      </c>
      <c r="H615" t="s">
        <v>35</v>
      </c>
      <c r="I615">
        <v>88.751999999999995</v>
      </c>
      <c r="J615">
        <v>3</v>
      </c>
      <c r="K615">
        <v>0.2</v>
      </c>
      <c r="L615">
        <v>11.093999999999999</v>
      </c>
    </row>
    <row r="616" spans="1:12" x14ac:dyDescent="0.3">
      <c r="A616" t="s">
        <v>27</v>
      </c>
      <c r="B616" t="s">
        <v>21</v>
      </c>
      <c r="C616" t="s">
        <v>14</v>
      </c>
      <c r="D616" t="s">
        <v>22</v>
      </c>
      <c r="E616" t="s">
        <v>23</v>
      </c>
      <c r="F616" t="s">
        <v>24</v>
      </c>
      <c r="G616" t="s">
        <v>25</v>
      </c>
      <c r="H616" t="s">
        <v>26</v>
      </c>
      <c r="I616">
        <v>8.67</v>
      </c>
      <c r="J616">
        <v>3</v>
      </c>
      <c r="K616">
        <v>0</v>
      </c>
      <c r="L616">
        <v>4.0749000000000004</v>
      </c>
    </row>
    <row r="617" spans="1:12" x14ac:dyDescent="0.3">
      <c r="A617" t="s">
        <v>61</v>
      </c>
      <c r="B617" t="s">
        <v>13</v>
      </c>
      <c r="C617" t="s">
        <v>14</v>
      </c>
      <c r="D617" t="s">
        <v>307</v>
      </c>
      <c r="E617" t="s">
        <v>23</v>
      </c>
      <c r="F617" t="s">
        <v>24</v>
      </c>
      <c r="G617" t="s">
        <v>34</v>
      </c>
      <c r="H617" t="s">
        <v>35</v>
      </c>
      <c r="I617">
        <v>31.968</v>
      </c>
      <c r="J617">
        <v>4</v>
      </c>
      <c r="K617">
        <v>0.2</v>
      </c>
      <c r="L617">
        <v>2.3976000000000002</v>
      </c>
    </row>
    <row r="618" spans="1:12" x14ac:dyDescent="0.3">
      <c r="A618" t="s">
        <v>27</v>
      </c>
      <c r="B618" t="s">
        <v>13</v>
      </c>
      <c r="C618" t="s">
        <v>14</v>
      </c>
      <c r="D618" t="s">
        <v>51</v>
      </c>
      <c r="E618" t="s">
        <v>23</v>
      </c>
      <c r="F618" t="s">
        <v>24</v>
      </c>
      <c r="G618" t="s">
        <v>25</v>
      </c>
      <c r="H618" t="s">
        <v>40</v>
      </c>
      <c r="I618">
        <v>25.92</v>
      </c>
      <c r="J618">
        <v>4</v>
      </c>
      <c r="K618">
        <v>0</v>
      </c>
      <c r="L618">
        <v>12.441599999999999</v>
      </c>
    </row>
    <row r="619" spans="1:12" x14ac:dyDescent="0.3">
      <c r="A619" t="s">
        <v>27</v>
      </c>
      <c r="B619" t="s">
        <v>13</v>
      </c>
      <c r="C619" t="s">
        <v>14</v>
      </c>
      <c r="D619" t="s">
        <v>51</v>
      </c>
      <c r="E619" t="s">
        <v>23</v>
      </c>
      <c r="F619" t="s">
        <v>24</v>
      </c>
      <c r="G619" t="s">
        <v>25</v>
      </c>
      <c r="H619" t="s">
        <v>40</v>
      </c>
      <c r="I619">
        <v>40.46</v>
      </c>
      <c r="J619">
        <v>7</v>
      </c>
      <c r="K619">
        <v>0</v>
      </c>
      <c r="L619">
        <v>19.825399999999998</v>
      </c>
    </row>
    <row r="620" spans="1:12" x14ac:dyDescent="0.3">
      <c r="A620" t="s">
        <v>27</v>
      </c>
      <c r="B620" t="s">
        <v>13</v>
      </c>
      <c r="C620" t="s">
        <v>14</v>
      </c>
      <c r="D620" t="s">
        <v>51</v>
      </c>
      <c r="E620" t="s">
        <v>23</v>
      </c>
      <c r="F620" t="s">
        <v>24</v>
      </c>
      <c r="G620" t="s">
        <v>25</v>
      </c>
      <c r="H620" t="s">
        <v>31</v>
      </c>
      <c r="I620">
        <v>33.869999999999997</v>
      </c>
      <c r="J620">
        <v>3</v>
      </c>
      <c r="K620">
        <v>0</v>
      </c>
      <c r="L620">
        <v>8.8062000000000005</v>
      </c>
    </row>
    <row r="621" spans="1:12" x14ac:dyDescent="0.3">
      <c r="A621" t="s">
        <v>27</v>
      </c>
      <c r="B621" t="s">
        <v>43</v>
      </c>
      <c r="C621" t="s">
        <v>14</v>
      </c>
      <c r="D621" t="s">
        <v>22</v>
      </c>
      <c r="E621" t="s">
        <v>23</v>
      </c>
      <c r="F621" t="s">
        <v>24</v>
      </c>
      <c r="G621" t="s">
        <v>34</v>
      </c>
      <c r="H621" t="s">
        <v>35</v>
      </c>
      <c r="I621">
        <v>1212.848</v>
      </c>
      <c r="J621">
        <v>7</v>
      </c>
      <c r="K621">
        <v>0.2</v>
      </c>
      <c r="L621">
        <v>106.1242</v>
      </c>
    </row>
    <row r="622" spans="1:12" x14ac:dyDescent="0.3">
      <c r="A622" t="s">
        <v>27</v>
      </c>
      <c r="B622" t="s">
        <v>43</v>
      </c>
      <c r="C622" t="s">
        <v>14</v>
      </c>
      <c r="D622" t="s">
        <v>22</v>
      </c>
      <c r="E622" t="s">
        <v>23</v>
      </c>
      <c r="F622" t="s">
        <v>24</v>
      </c>
      <c r="G622" t="s">
        <v>34</v>
      </c>
      <c r="H622" t="s">
        <v>58</v>
      </c>
      <c r="I622">
        <v>89.97</v>
      </c>
      <c r="J622">
        <v>3</v>
      </c>
      <c r="K622">
        <v>0</v>
      </c>
      <c r="L622">
        <v>37.787399999999998</v>
      </c>
    </row>
    <row r="623" spans="1:12" x14ac:dyDescent="0.3">
      <c r="A623" t="s">
        <v>27</v>
      </c>
      <c r="B623" t="s">
        <v>43</v>
      </c>
      <c r="C623" t="s">
        <v>14</v>
      </c>
      <c r="D623" t="s">
        <v>22</v>
      </c>
      <c r="E623" t="s">
        <v>23</v>
      </c>
      <c r="F623" t="s">
        <v>24</v>
      </c>
      <c r="G623" t="s">
        <v>18</v>
      </c>
      <c r="H623" t="s">
        <v>32</v>
      </c>
      <c r="I623">
        <v>42.6</v>
      </c>
      <c r="J623">
        <v>3</v>
      </c>
      <c r="K623">
        <v>0</v>
      </c>
      <c r="L623">
        <v>16.614000000000001</v>
      </c>
    </row>
    <row r="624" spans="1:12" x14ac:dyDescent="0.3">
      <c r="A624" t="s">
        <v>61</v>
      </c>
      <c r="B624" t="s">
        <v>43</v>
      </c>
      <c r="C624" t="s">
        <v>14</v>
      </c>
      <c r="D624" t="s">
        <v>51</v>
      </c>
      <c r="E624" t="s">
        <v>23</v>
      </c>
      <c r="F624" t="s">
        <v>24</v>
      </c>
      <c r="G624" t="s">
        <v>25</v>
      </c>
      <c r="H624" t="s">
        <v>36</v>
      </c>
      <c r="I624">
        <v>18.16</v>
      </c>
      <c r="J624">
        <v>5</v>
      </c>
      <c r="K624">
        <v>0.2</v>
      </c>
      <c r="L624">
        <v>6.5830000000000002</v>
      </c>
    </row>
    <row r="625" spans="1:12" x14ac:dyDescent="0.3">
      <c r="A625" t="s">
        <v>27</v>
      </c>
      <c r="B625" t="s">
        <v>43</v>
      </c>
      <c r="C625" t="s">
        <v>14</v>
      </c>
      <c r="D625" t="s">
        <v>22</v>
      </c>
      <c r="E625" t="s">
        <v>23</v>
      </c>
      <c r="F625" t="s">
        <v>24</v>
      </c>
      <c r="G625" t="s">
        <v>34</v>
      </c>
      <c r="H625" t="s">
        <v>35</v>
      </c>
      <c r="I625">
        <v>33.520000000000003</v>
      </c>
      <c r="J625">
        <v>2</v>
      </c>
      <c r="K625">
        <v>0.2</v>
      </c>
      <c r="L625">
        <v>3.3519999999999999</v>
      </c>
    </row>
    <row r="626" spans="1:12" x14ac:dyDescent="0.3">
      <c r="A626" t="s">
        <v>27</v>
      </c>
      <c r="B626" t="s">
        <v>43</v>
      </c>
      <c r="C626" t="s">
        <v>14</v>
      </c>
      <c r="D626" t="s">
        <v>22</v>
      </c>
      <c r="E626" t="s">
        <v>23</v>
      </c>
      <c r="F626" t="s">
        <v>24</v>
      </c>
      <c r="G626" t="s">
        <v>18</v>
      </c>
      <c r="H626" t="s">
        <v>32</v>
      </c>
      <c r="I626">
        <v>9.94</v>
      </c>
      <c r="J626">
        <v>2</v>
      </c>
      <c r="K626">
        <v>0</v>
      </c>
      <c r="L626">
        <v>3.0813999999999999</v>
      </c>
    </row>
    <row r="627" spans="1:12" x14ac:dyDescent="0.3">
      <c r="A627" t="s">
        <v>27</v>
      </c>
      <c r="B627" t="s">
        <v>43</v>
      </c>
      <c r="C627" t="s">
        <v>14</v>
      </c>
      <c r="D627" t="s">
        <v>22</v>
      </c>
      <c r="E627" t="s">
        <v>23</v>
      </c>
      <c r="F627" t="s">
        <v>24</v>
      </c>
      <c r="G627" t="s">
        <v>25</v>
      </c>
      <c r="H627" t="s">
        <v>33</v>
      </c>
      <c r="I627">
        <v>6.72</v>
      </c>
      <c r="J627">
        <v>4</v>
      </c>
      <c r="K627">
        <v>0</v>
      </c>
      <c r="L627">
        <v>3.36</v>
      </c>
    </row>
    <row r="628" spans="1:12" x14ac:dyDescent="0.3">
      <c r="A628" t="s">
        <v>27</v>
      </c>
      <c r="B628" t="s">
        <v>43</v>
      </c>
      <c r="C628" t="s">
        <v>14</v>
      </c>
      <c r="D628" t="s">
        <v>22</v>
      </c>
      <c r="E628" t="s">
        <v>23</v>
      </c>
      <c r="F628" t="s">
        <v>24</v>
      </c>
      <c r="G628" t="s">
        <v>18</v>
      </c>
      <c r="H628" t="s">
        <v>30</v>
      </c>
      <c r="I628">
        <v>1004.976</v>
      </c>
      <c r="J628">
        <v>6</v>
      </c>
      <c r="K628">
        <v>0.2</v>
      </c>
      <c r="L628">
        <v>-175.8708</v>
      </c>
    </row>
    <row r="629" spans="1:12" x14ac:dyDescent="0.3">
      <c r="A629" t="s">
        <v>61</v>
      </c>
      <c r="B629" t="s">
        <v>13</v>
      </c>
      <c r="C629" t="s">
        <v>14</v>
      </c>
      <c r="D629" t="s">
        <v>22</v>
      </c>
      <c r="E629" t="s">
        <v>23</v>
      </c>
      <c r="F629" t="s">
        <v>24</v>
      </c>
      <c r="G629" t="s">
        <v>18</v>
      </c>
      <c r="H629" t="s">
        <v>32</v>
      </c>
      <c r="I629">
        <v>8.36</v>
      </c>
      <c r="J629">
        <v>2</v>
      </c>
      <c r="K629">
        <v>0</v>
      </c>
      <c r="L629">
        <v>3.0095999999999998</v>
      </c>
    </row>
    <row r="630" spans="1:12" x14ac:dyDescent="0.3">
      <c r="A630" t="s">
        <v>27</v>
      </c>
      <c r="B630" t="s">
        <v>21</v>
      </c>
      <c r="C630" t="s">
        <v>14</v>
      </c>
      <c r="D630" t="s">
        <v>309</v>
      </c>
      <c r="E630" t="s">
        <v>23</v>
      </c>
      <c r="F630" t="s">
        <v>24</v>
      </c>
      <c r="G630" t="s">
        <v>25</v>
      </c>
      <c r="H630" t="s">
        <v>33</v>
      </c>
      <c r="I630">
        <v>385.6</v>
      </c>
      <c r="J630">
        <v>8</v>
      </c>
      <c r="K630">
        <v>0</v>
      </c>
      <c r="L630">
        <v>111.824</v>
      </c>
    </row>
    <row r="631" spans="1:12" x14ac:dyDescent="0.3">
      <c r="A631" t="s">
        <v>27</v>
      </c>
      <c r="B631" t="s">
        <v>21</v>
      </c>
      <c r="C631" t="s">
        <v>14</v>
      </c>
      <c r="D631" t="s">
        <v>309</v>
      </c>
      <c r="E631" t="s">
        <v>23</v>
      </c>
      <c r="F631" t="s">
        <v>24</v>
      </c>
      <c r="G631" t="s">
        <v>25</v>
      </c>
      <c r="H631" t="s">
        <v>33</v>
      </c>
      <c r="I631">
        <v>35.82</v>
      </c>
      <c r="J631">
        <v>9</v>
      </c>
      <c r="K631">
        <v>0</v>
      </c>
      <c r="L631">
        <v>11.820600000000001</v>
      </c>
    </row>
    <row r="632" spans="1:12" x14ac:dyDescent="0.3">
      <c r="A632" t="s">
        <v>12</v>
      </c>
      <c r="B632" t="s">
        <v>21</v>
      </c>
      <c r="C632" t="s">
        <v>14</v>
      </c>
      <c r="D632" t="s">
        <v>51</v>
      </c>
      <c r="E632" t="s">
        <v>23</v>
      </c>
      <c r="F632" t="s">
        <v>24</v>
      </c>
      <c r="G632" t="s">
        <v>25</v>
      </c>
      <c r="H632" t="s">
        <v>36</v>
      </c>
      <c r="I632">
        <v>21.335999999999999</v>
      </c>
      <c r="J632">
        <v>7</v>
      </c>
      <c r="K632">
        <v>0.2</v>
      </c>
      <c r="L632">
        <v>7.7343000000000002</v>
      </c>
    </row>
    <row r="633" spans="1:12" x14ac:dyDescent="0.3">
      <c r="A633" t="s">
        <v>27</v>
      </c>
      <c r="B633" t="s">
        <v>43</v>
      </c>
      <c r="C633" t="s">
        <v>14</v>
      </c>
      <c r="D633" t="s">
        <v>313</v>
      </c>
      <c r="E633" t="s">
        <v>23</v>
      </c>
      <c r="F633" t="s">
        <v>24</v>
      </c>
      <c r="G633" t="s">
        <v>18</v>
      </c>
      <c r="H633" t="s">
        <v>19</v>
      </c>
      <c r="I633">
        <v>203.983</v>
      </c>
      <c r="J633">
        <v>2</v>
      </c>
      <c r="K633">
        <v>0.15</v>
      </c>
      <c r="L633">
        <v>16.7986</v>
      </c>
    </row>
    <row r="634" spans="1:12" x14ac:dyDescent="0.3">
      <c r="A634" t="s">
        <v>27</v>
      </c>
      <c r="B634" t="s">
        <v>43</v>
      </c>
      <c r="C634" t="s">
        <v>14</v>
      </c>
      <c r="D634" t="s">
        <v>143</v>
      </c>
      <c r="E634" t="s">
        <v>23</v>
      </c>
      <c r="F634" t="s">
        <v>24</v>
      </c>
      <c r="G634" t="s">
        <v>25</v>
      </c>
      <c r="H634" t="s">
        <v>36</v>
      </c>
      <c r="I634">
        <v>82.896000000000001</v>
      </c>
      <c r="J634">
        <v>3</v>
      </c>
      <c r="K634">
        <v>0.2</v>
      </c>
      <c r="L634">
        <v>29.0136</v>
      </c>
    </row>
    <row r="635" spans="1:12" x14ac:dyDescent="0.3">
      <c r="A635" t="s">
        <v>27</v>
      </c>
      <c r="B635" t="s">
        <v>43</v>
      </c>
      <c r="C635" t="s">
        <v>14</v>
      </c>
      <c r="D635" t="s">
        <v>143</v>
      </c>
      <c r="E635" t="s">
        <v>23</v>
      </c>
      <c r="F635" t="s">
        <v>24</v>
      </c>
      <c r="G635" t="s">
        <v>25</v>
      </c>
      <c r="H635" t="s">
        <v>40</v>
      </c>
      <c r="I635">
        <v>34.24</v>
      </c>
      <c r="J635">
        <v>4</v>
      </c>
      <c r="K635">
        <v>0</v>
      </c>
      <c r="L635">
        <v>16.0928</v>
      </c>
    </row>
    <row r="636" spans="1:12" x14ac:dyDescent="0.3">
      <c r="A636" t="s">
        <v>27</v>
      </c>
      <c r="B636" t="s">
        <v>13</v>
      </c>
      <c r="C636" t="s">
        <v>14</v>
      </c>
      <c r="D636" t="s">
        <v>143</v>
      </c>
      <c r="E636" t="s">
        <v>23</v>
      </c>
      <c r="F636" t="s">
        <v>24</v>
      </c>
      <c r="G636" t="s">
        <v>25</v>
      </c>
      <c r="H636" t="s">
        <v>40</v>
      </c>
      <c r="I636">
        <v>111.96</v>
      </c>
      <c r="J636">
        <v>2</v>
      </c>
      <c r="K636">
        <v>0</v>
      </c>
      <c r="L636">
        <v>54.860399999999998</v>
      </c>
    </row>
    <row r="637" spans="1:12" x14ac:dyDescent="0.3">
      <c r="A637" t="s">
        <v>27</v>
      </c>
      <c r="B637" t="s">
        <v>43</v>
      </c>
      <c r="C637" t="s">
        <v>14</v>
      </c>
      <c r="D637" t="s">
        <v>51</v>
      </c>
      <c r="E637" t="s">
        <v>23</v>
      </c>
      <c r="F637" t="s">
        <v>24</v>
      </c>
      <c r="G637" t="s">
        <v>25</v>
      </c>
      <c r="H637" t="s">
        <v>26</v>
      </c>
      <c r="I637">
        <v>18.899999999999999</v>
      </c>
      <c r="J637">
        <v>6</v>
      </c>
      <c r="K637">
        <v>0</v>
      </c>
      <c r="L637">
        <v>9.0719999999999992</v>
      </c>
    </row>
    <row r="638" spans="1:12" x14ac:dyDescent="0.3">
      <c r="A638" t="s">
        <v>167</v>
      </c>
      <c r="B638" t="s">
        <v>13</v>
      </c>
      <c r="C638" t="s">
        <v>14</v>
      </c>
      <c r="D638" t="s">
        <v>22</v>
      </c>
      <c r="E638" t="s">
        <v>23</v>
      </c>
      <c r="F638" t="s">
        <v>24</v>
      </c>
      <c r="G638" t="s">
        <v>25</v>
      </c>
      <c r="H638" t="s">
        <v>40</v>
      </c>
      <c r="I638">
        <v>122.97</v>
      </c>
      <c r="J638">
        <v>3</v>
      </c>
      <c r="K638">
        <v>0</v>
      </c>
      <c r="L638">
        <v>60.255299999999998</v>
      </c>
    </row>
    <row r="639" spans="1:12" x14ac:dyDescent="0.3">
      <c r="A639" t="s">
        <v>61</v>
      </c>
      <c r="B639" t="s">
        <v>13</v>
      </c>
      <c r="C639" t="s">
        <v>14</v>
      </c>
      <c r="D639" t="s">
        <v>22</v>
      </c>
      <c r="E639" t="s">
        <v>23</v>
      </c>
      <c r="F639" t="s">
        <v>24</v>
      </c>
      <c r="G639" t="s">
        <v>18</v>
      </c>
      <c r="H639" t="s">
        <v>20</v>
      </c>
      <c r="I639">
        <v>603.91999999999996</v>
      </c>
      <c r="J639">
        <v>5</v>
      </c>
      <c r="K639">
        <v>0.2</v>
      </c>
      <c r="L639">
        <v>-67.941000000000003</v>
      </c>
    </row>
    <row r="640" spans="1:12" x14ac:dyDescent="0.3">
      <c r="A640" t="s">
        <v>61</v>
      </c>
      <c r="B640" t="s">
        <v>13</v>
      </c>
      <c r="C640" t="s">
        <v>14</v>
      </c>
      <c r="D640" t="s">
        <v>22</v>
      </c>
      <c r="E640" t="s">
        <v>23</v>
      </c>
      <c r="F640" t="s">
        <v>24</v>
      </c>
      <c r="G640" t="s">
        <v>25</v>
      </c>
      <c r="H640" t="s">
        <v>59</v>
      </c>
      <c r="I640">
        <v>21.84</v>
      </c>
      <c r="J640">
        <v>3</v>
      </c>
      <c r="K640">
        <v>0</v>
      </c>
      <c r="L640">
        <v>10.4832</v>
      </c>
    </row>
    <row r="641" spans="1:12" x14ac:dyDescent="0.3">
      <c r="A641" t="s">
        <v>61</v>
      </c>
      <c r="B641" t="s">
        <v>13</v>
      </c>
      <c r="C641" t="s">
        <v>14</v>
      </c>
      <c r="D641" t="s">
        <v>22</v>
      </c>
      <c r="E641" t="s">
        <v>23</v>
      </c>
      <c r="F641" t="s">
        <v>24</v>
      </c>
      <c r="G641" t="s">
        <v>34</v>
      </c>
      <c r="H641" t="s">
        <v>58</v>
      </c>
      <c r="I641">
        <v>29.99</v>
      </c>
      <c r="J641">
        <v>1</v>
      </c>
      <c r="K641">
        <v>0</v>
      </c>
      <c r="L641">
        <v>6.2979000000000003</v>
      </c>
    </row>
    <row r="642" spans="1:12" x14ac:dyDescent="0.3">
      <c r="A642" t="s">
        <v>61</v>
      </c>
      <c r="B642" t="s">
        <v>13</v>
      </c>
      <c r="C642" t="s">
        <v>14</v>
      </c>
      <c r="D642" t="s">
        <v>22</v>
      </c>
      <c r="E642" t="s">
        <v>23</v>
      </c>
      <c r="F642" t="s">
        <v>24</v>
      </c>
      <c r="G642" t="s">
        <v>18</v>
      </c>
      <c r="H642" t="s">
        <v>20</v>
      </c>
      <c r="I642">
        <v>381.44</v>
      </c>
      <c r="J642">
        <v>2</v>
      </c>
      <c r="K642">
        <v>0.2</v>
      </c>
      <c r="L642">
        <v>23.84</v>
      </c>
    </row>
    <row r="643" spans="1:12" x14ac:dyDescent="0.3">
      <c r="A643" t="s">
        <v>167</v>
      </c>
      <c r="B643" t="s">
        <v>13</v>
      </c>
      <c r="C643" t="s">
        <v>14</v>
      </c>
      <c r="D643" t="s">
        <v>22</v>
      </c>
      <c r="E643" t="s">
        <v>23</v>
      </c>
      <c r="F643" t="s">
        <v>24</v>
      </c>
      <c r="G643" t="s">
        <v>25</v>
      </c>
      <c r="H643" t="s">
        <v>40</v>
      </c>
      <c r="I643">
        <v>13.44</v>
      </c>
      <c r="J643">
        <v>3</v>
      </c>
      <c r="K643">
        <v>0</v>
      </c>
      <c r="L643">
        <v>6.5856000000000003</v>
      </c>
    </row>
    <row r="644" spans="1:12" x14ac:dyDescent="0.3">
      <c r="A644" t="s">
        <v>12</v>
      </c>
      <c r="B644" t="s">
        <v>13</v>
      </c>
      <c r="C644" t="s">
        <v>14</v>
      </c>
      <c r="D644" t="s">
        <v>22</v>
      </c>
      <c r="E644" t="s">
        <v>23</v>
      </c>
      <c r="F644" t="s">
        <v>24</v>
      </c>
      <c r="G644" t="s">
        <v>34</v>
      </c>
      <c r="H644" t="s">
        <v>35</v>
      </c>
      <c r="I644">
        <v>39.96</v>
      </c>
      <c r="J644">
        <v>5</v>
      </c>
      <c r="K644">
        <v>0.2</v>
      </c>
      <c r="L644">
        <v>12.987</v>
      </c>
    </row>
    <row r="645" spans="1:12" x14ac:dyDescent="0.3">
      <c r="A645" t="s">
        <v>12</v>
      </c>
      <c r="B645" t="s">
        <v>13</v>
      </c>
      <c r="C645" t="s">
        <v>14</v>
      </c>
      <c r="D645" t="s">
        <v>22</v>
      </c>
      <c r="E645" t="s">
        <v>23</v>
      </c>
      <c r="F645" t="s">
        <v>24</v>
      </c>
      <c r="G645" t="s">
        <v>25</v>
      </c>
      <c r="H645" t="s">
        <v>33</v>
      </c>
      <c r="I645">
        <v>5.46</v>
      </c>
      <c r="J645">
        <v>3</v>
      </c>
      <c r="K645">
        <v>0</v>
      </c>
      <c r="L645">
        <v>1.5287999999999999</v>
      </c>
    </row>
    <row r="646" spans="1:12" x14ac:dyDescent="0.3">
      <c r="A646" t="s">
        <v>12</v>
      </c>
      <c r="B646" t="s">
        <v>13</v>
      </c>
      <c r="C646" t="s">
        <v>14</v>
      </c>
      <c r="D646" t="s">
        <v>22</v>
      </c>
      <c r="E646" t="s">
        <v>23</v>
      </c>
      <c r="F646" t="s">
        <v>24</v>
      </c>
      <c r="G646" t="s">
        <v>25</v>
      </c>
      <c r="H646" t="s">
        <v>33</v>
      </c>
      <c r="I646">
        <v>73.2</v>
      </c>
      <c r="J646">
        <v>5</v>
      </c>
      <c r="K646">
        <v>0</v>
      </c>
      <c r="L646">
        <v>21.228000000000002</v>
      </c>
    </row>
    <row r="647" spans="1:12" x14ac:dyDescent="0.3">
      <c r="A647" t="s">
        <v>12</v>
      </c>
      <c r="B647" t="s">
        <v>13</v>
      </c>
      <c r="C647" t="s">
        <v>14</v>
      </c>
      <c r="D647" t="s">
        <v>22</v>
      </c>
      <c r="E647" t="s">
        <v>23</v>
      </c>
      <c r="F647" t="s">
        <v>24</v>
      </c>
      <c r="G647" t="s">
        <v>25</v>
      </c>
      <c r="H647" t="s">
        <v>36</v>
      </c>
      <c r="I647">
        <v>5.84</v>
      </c>
      <c r="J647">
        <v>1</v>
      </c>
      <c r="K647">
        <v>0.2</v>
      </c>
      <c r="L647">
        <v>1.9710000000000001</v>
      </c>
    </row>
    <row r="648" spans="1:12" x14ac:dyDescent="0.3">
      <c r="A648" t="s">
        <v>12</v>
      </c>
      <c r="B648" t="s">
        <v>13</v>
      </c>
      <c r="C648" t="s">
        <v>14</v>
      </c>
      <c r="D648" t="s">
        <v>22</v>
      </c>
      <c r="E648" t="s">
        <v>23</v>
      </c>
      <c r="F648" t="s">
        <v>24</v>
      </c>
      <c r="G648" t="s">
        <v>25</v>
      </c>
      <c r="H648" t="s">
        <v>40</v>
      </c>
      <c r="I648">
        <v>22.72</v>
      </c>
      <c r="J648">
        <v>4</v>
      </c>
      <c r="K648">
        <v>0</v>
      </c>
      <c r="L648">
        <v>10.224</v>
      </c>
    </row>
    <row r="649" spans="1:12" x14ac:dyDescent="0.3">
      <c r="A649" t="s">
        <v>12</v>
      </c>
      <c r="B649" t="s">
        <v>13</v>
      </c>
      <c r="C649" t="s">
        <v>14</v>
      </c>
      <c r="D649" t="s">
        <v>22</v>
      </c>
      <c r="E649" t="s">
        <v>23</v>
      </c>
      <c r="F649" t="s">
        <v>24</v>
      </c>
      <c r="G649" t="s">
        <v>25</v>
      </c>
      <c r="H649" t="s">
        <v>36</v>
      </c>
      <c r="I649">
        <v>9.3360000000000003</v>
      </c>
      <c r="J649">
        <v>3</v>
      </c>
      <c r="K649">
        <v>0.2</v>
      </c>
      <c r="L649">
        <v>3.2675999999999998</v>
      </c>
    </row>
    <row r="650" spans="1:12" x14ac:dyDescent="0.3">
      <c r="A650" t="s">
        <v>27</v>
      </c>
      <c r="B650" t="s">
        <v>21</v>
      </c>
      <c r="C650" t="s">
        <v>14</v>
      </c>
      <c r="D650" t="s">
        <v>22</v>
      </c>
      <c r="E650" t="s">
        <v>23</v>
      </c>
      <c r="F650" t="s">
        <v>24</v>
      </c>
      <c r="G650" t="s">
        <v>18</v>
      </c>
      <c r="H650" t="s">
        <v>19</v>
      </c>
      <c r="I650">
        <v>290.666</v>
      </c>
      <c r="J650">
        <v>2</v>
      </c>
      <c r="K650">
        <v>0.15</v>
      </c>
      <c r="L650">
        <v>27.3568</v>
      </c>
    </row>
    <row r="651" spans="1:12" x14ac:dyDescent="0.3">
      <c r="A651" t="s">
        <v>27</v>
      </c>
      <c r="B651" t="s">
        <v>21</v>
      </c>
      <c r="C651" t="s">
        <v>14</v>
      </c>
      <c r="D651" t="s">
        <v>22</v>
      </c>
      <c r="E651" t="s">
        <v>23</v>
      </c>
      <c r="F651" t="s">
        <v>24</v>
      </c>
      <c r="G651" t="s">
        <v>34</v>
      </c>
      <c r="H651" t="s">
        <v>35</v>
      </c>
      <c r="I651">
        <v>201.584</v>
      </c>
      <c r="J651">
        <v>2</v>
      </c>
      <c r="K651">
        <v>0.2</v>
      </c>
      <c r="L651">
        <v>20.1584</v>
      </c>
    </row>
    <row r="652" spans="1:12" x14ac:dyDescent="0.3">
      <c r="A652" t="s">
        <v>27</v>
      </c>
      <c r="B652" t="s">
        <v>21</v>
      </c>
      <c r="C652" t="s">
        <v>14</v>
      </c>
      <c r="D652" t="s">
        <v>22</v>
      </c>
      <c r="E652" t="s">
        <v>23</v>
      </c>
      <c r="F652" t="s">
        <v>24</v>
      </c>
      <c r="G652" t="s">
        <v>34</v>
      </c>
      <c r="H652" t="s">
        <v>35</v>
      </c>
      <c r="I652">
        <v>83.983999999999995</v>
      </c>
      <c r="J652">
        <v>2</v>
      </c>
      <c r="K652">
        <v>0.2</v>
      </c>
      <c r="L652">
        <v>31.494</v>
      </c>
    </row>
    <row r="653" spans="1:12" x14ac:dyDescent="0.3">
      <c r="A653" t="s">
        <v>27</v>
      </c>
      <c r="B653" t="s">
        <v>21</v>
      </c>
      <c r="C653" t="s">
        <v>14</v>
      </c>
      <c r="D653" t="s">
        <v>266</v>
      </c>
      <c r="E653" t="s">
        <v>23</v>
      </c>
      <c r="F653" t="s">
        <v>24</v>
      </c>
      <c r="G653" t="s">
        <v>25</v>
      </c>
      <c r="H653" t="s">
        <v>31</v>
      </c>
      <c r="I653">
        <v>1000.02</v>
      </c>
      <c r="J653">
        <v>7</v>
      </c>
      <c r="K653">
        <v>0</v>
      </c>
      <c r="L653">
        <v>290.00580000000002</v>
      </c>
    </row>
    <row r="654" spans="1:12" x14ac:dyDescent="0.3">
      <c r="A654" t="s">
        <v>27</v>
      </c>
      <c r="B654" t="s">
        <v>13</v>
      </c>
      <c r="C654" t="s">
        <v>14</v>
      </c>
      <c r="D654" t="s">
        <v>22</v>
      </c>
      <c r="E654" t="s">
        <v>23</v>
      </c>
      <c r="F654" t="s">
        <v>24</v>
      </c>
      <c r="G654" t="s">
        <v>34</v>
      </c>
      <c r="H654" t="s">
        <v>35</v>
      </c>
      <c r="I654">
        <v>675.96</v>
      </c>
      <c r="J654">
        <v>5</v>
      </c>
      <c r="K654">
        <v>0.2</v>
      </c>
      <c r="L654">
        <v>84.495000000000005</v>
      </c>
    </row>
    <row r="655" spans="1:12" x14ac:dyDescent="0.3">
      <c r="A655" t="s">
        <v>27</v>
      </c>
      <c r="B655" t="s">
        <v>13</v>
      </c>
      <c r="C655" t="s">
        <v>14</v>
      </c>
      <c r="D655" t="s">
        <v>22</v>
      </c>
      <c r="E655" t="s">
        <v>23</v>
      </c>
      <c r="F655" t="s">
        <v>24</v>
      </c>
      <c r="G655" t="s">
        <v>34</v>
      </c>
      <c r="H655" t="s">
        <v>58</v>
      </c>
      <c r="I655">
        <v>1265.8499999999999</v>
      </c>
      <c r="J655">
        <v>3</v>
      </c>
      <c r="K655">
        <v>0</v>
      </c>
      <c r="L655">
        <v>556.97400000000005</v>
      </c>
    </row>
    <row r="656" spans="1:12" x14ac:dyDescent="0.3">
      <c r="A656" t="s">
        <v>167</v>
      </c>
      <c r="B656" t="s">
        <v>21</v>
      </c>
      <c r="C656" t="s">
        <v>14</v>
      </c>
      <c r="D656" t="s">
        <v>51</v>
      </c>
      <c r="E656" t="s">
        <v>23</v>
      </c>
      <c r="F656" t="s">
        <v>24</v>
      </c>
      <c r="G656" t="s">
        <v>25</v>
      </c>
      <c r="H656" t="s">
        <v>40</v>
      </c>
      <c r="I656">
        <v>109.92</v>
      </c>
      <c r="J656">
        <v>2</v>
      </c>
      <c r="K656">
        <v>0</v>
      </c>
      <c r="L656">
        <v>53.860799999999998</v>
      </c>
    </row>
    <row r="657" spans="1:12" x14ac:dyDescent="0.3">
      <c r="A657" t="s">
        <v>167</v>
      </c>
      <c r="B657" t="s">
        <v>21</v>
      </c>
      <c r="C657" t="s">
        <v>14</v>
      </c>
      <c r="D657" t="s">
        <v>51</v>
      </c>
      <c r="E657" t="s">
        <v>23</v>
      </c>
      <c r="F657" t="s">
        <v>24</v>
      </c>
      <c r="G657" t="s">
        <v>25</v>
      </c>
      <c r="H657" t="s">
        <v>40</v>
      </c>
      <c r="I657">
        <v>13.36</v>
      </c>
      <c r="J657">
        <v>2</v>
      </c>
      <c r="K657">
        <v>0</v>
      </c>
      <c r="L657">
        <v>6.4127999999999998</v>
      </c>
    </row>
    <row r="658" spans="1:12" x14ac:dyDescent="0.3">
      <c r="A658" t="s">
        <v>27</v>
      </c>
      <c r="B658" t="s">
        <v>13</v>
      </c>
      <c r="C658" t="s">
        <v>14</v>
      </c>
      <c r="D658" t="s">
        <v>22</v>
      </c>
      <c r="E658" t="s">
        <v>23</v>
      </c>
      <c r="F658" t="s">
        <v>24</v>
      </c>
      <c r="G658" t="s">
        <v>34</v>
      </c>
      <c r="H658" t="s">
        <v>35</v>
      </c>
      <c r="I658">
        <v>160.77600000000001</v>
      </c>
      <c r="J658">
        <v>3</v>
      </c>
      <c r="K658">
        <v>0.2</v>
      </c>
      <c r="L658">
        <v>10.048500000000001</v>
      </c>
    </row>
    <row r="659" spans="1:12" x14ac:dyDescent="0.3">
      <c r="A659" t="s">
        <v>27</v>
      </c>
      <c r="B659" t="s">
        <v>13</v>
      </c>
      <c r="C659" t="s">
        <v>14</v>
      </c>
      <c r="D659" t="s">
        <v>51</v>
      </c>
      <c r="E659" t="s">
        <v>23</v>
      </c>
      <c r="F659" t="s">
        <v>24</v>
      </c>
      <c r="G659" t="s">
        <v>25</v>
      </c>
      <c r="H659" t="s">
        <v>31</v>
      </c>
      <c r="I659">
        <v>104.28</v>
      </c>
      <c r="J659">
        <v>3</v>
      </c>
      <c r="K659">
        <v>0</v>
      </c>
      <c r="L659">
        <v>26.07</v>
      </c>
    </row>
    <row r="660" spans="1:12" x14ac:dyDescent="0.3">
      <c r="A660" t="s">
        <v>27</v>
      </c>
      <c r="B660" t="s">
        <v>13</v>
      </c>
      <c r="C660" t="s">
        <v>14</v>
      </c>
      <c r="D660" t="s">
        <v>51</v>
      </c>
      <c r="E660" t="s">
        <v>23</v>
      </c>
      <c r="F660" t="s">
        <v>24</v>
      </c>
      <c r="G660" t="s">
        <v>25</v>
      </c>
      <c r="H660" t="s">
        <v>40</v>
      </c>
      <c r="I660">
        <v>17.940000000000001</v>
      </c>
      <c r="J660">
        <v>3</v>
      </c>
      <c r="K660">
        <v>0</v>
      </c>
      <c r="L660">
        <v>8.7905999999999995</v>
      </c>
    </row>
    <row r="661" spans="1:12" x14ac:dyDescent="0.3">
      <c r="A661" t="s">
        <v>12</v>
      </c>
      <c r="B661" t="s">
        <v>13</v>
      </c>
      <c r="C661" t="s">
        <v>14</v>
      </c>
      <c r="D661" t="s">
        <v>22</v>
      </c>
      <c r="E661" t="s">
        <v>23</v>
      </c>
      <c r="F661" t="s">
        <v>24</v>
      </c>
      <c r="G661" t="s">
        <v>25</v>
      </c>
      <c r="H661" t="s">
        <v>40</v>
      </c>
      <c r="I661">
        <v>18.97</v>
      </c>
      <c r="J661">
        <v>1</v>
      </c>
      <c r="K661">
        <v>0</v>
      </c>
      <c r="L661">
        <v>9.1056000000000008</v>
      </c>
    </row>
    <row r="662" spans="1:12" x14ac:dyDescent="0.3">
      <c r="A662" t="s">
        <v>27</v>
      </c>
      <c r="B662" t="s">
        <v>21</v>
      </c>
      <c r="C662" t="s">
        <v>14</v>
      </c>
      <c r="D662" t="s">
        <v>51</v>
      </c>
      <c r="E662" t="s">
        <v>23</v>
      </c>
      <c r="F662" t="s">
        <v>24</v>
      </c>
      <c r="G662" t="s">
        <v>18</v>
      </c>
      <c r="H662" t="s">
        <v>32</v>
      </c>
      <c r="I662">
        <v>14.82</v>
      </c>
      <c r="J662">
        <v>3</v>
      </c>
      <c r="K662">
        <v>0</v>
      </c>
      <c r="L662">
        <v>6.2244000000000002</v>
      </c>
    </row>
    <row r="663" spans="1:12" x14ac:dyDescent="0.3">
      <c r="A663" t="s">
        <v>27</v>
      </c>
      <c r="B663" t="s">
        <v>13</v>
      </c>
      <c r="C663" t="s">
        <v>14</v>
      </c>
      <c r="D663" t="s">
        <v>22</v>
      </c>
      <c r="E663" t="s">
        <v>23</v>
      </c>
      <c r="F663" t="s">
        <v>24</v>
      </c>
      <c r="G663" t="s">
        <v>25</v>
      </c>
      <c r="H663" t="s">
        <v>37</v>
      </c>
      <c r="I663">
        <v>106.96</v>
      </c>
      <c r="J663">
        <v>2</v>
      </c>
      <c r="K663">
        <v>0</v>
      </c>
      <c r="L663">
        <v>31.0184</v>
      </c>
    </row>
    <row r="664" spans="1:12" x14ac:dyDescent="0.3">
      <c r="A664" t="s">
        <v>27</v>
      </c>
      <c r="B664" t="s">
        <v>13</v>
      </c>
      <c r="C664" t="s">
        <v>14</v>
      </c>
      <c r="D664" t="s">
        <v>22</v>
      </c>
      <c r="E664" t="s">
        <v>23</v>
      </c>
      <c r="F664" t="s">
        <v>24</v>
      </c>
      <c r="G664" t="s">
        <v>25</v>
      </c>
      <c r="H664" t="s">
        <v>26</v>
      </c>
      <c r="I664">
        <v>21.56</v>
      </c>
      <c r="J664">
        <v>7</v>
      </c>
      <c r="K664">
        <v>0</v>
      </c>
      <c r="L664">
        <v>10.348800000000001</v>
      </c>
    </row>
    <row r="665" spans="1:12" x14ac:dyDescent="0.3">
      <c r="A665" t="s">
        <v>27</v>
      </c>
      <c r="B665" t="s">
        <v>43</v>
      </c>
      <c r="C665" t="s">
        <v>14</v>
      </c>
      <c r="D665" t="s">
        <v>143</v>
      </c>
      <c r="E665" t="s">
        <v>23</v>
      </c>
      <c r="F665" t="s">
        <v>24</v>
      </c>
      <c r="G665" t="s">
        <v>25</v>
      </c>
      <c r="H665" t="s">
        <v>76</v>
      </c>
      <c r="I665">
        <v>12.35</v>
      </c>
      <c r="J665">
        <v>5</v>
      </c>
      <c r="K665">
        <v>0</v>
      </c>
      <c r="L665">
        <v>5.8045</v>
      </c>
    </row>
    <row r="666" spans="1:12" x14ac:dyDescent="0.3">
      <c r="A666" t="s">
        <v>27</v>
      </c>
      <c r="B666" t="s">
        <v>13</v>
      </c>
      <c r="C666" t="s">
        <v>14</v>
      </c>
      <c r="D666" t="s">
        <v>51</v>
      </c>
      <c r="E666" t="s">
        <v>23</v>
      </c>
      <c r="F666" t="s">
        <v>24</v>
      </c>
      <c r="G666" t="s">
        <v>25</v>
      </c>
      <c r="H666" t="s">
        <v>26</v>
      </c>
      <c r="I666">
        <v>43.86</v>
      </c>
      <c r="J666">
        <v>6</v>
      </c>
      <c r="K666">
        <v>0</v>
      </c>
      <c r="L666">
        <v>20.6142</v>
      </c>
    </row>
    <row r="667" spans="1:12" x14ac:dyDescent="0.3">
      <c r="A667" t="s">
        <v>27</v>
      </c>
      <c r="B667" t="s">
        <v>13</v>
      </c>
      <c r="C667" t="s">
        <v>14</v>
      </c>
      <c r="D667" t="s">
        <v>51</v>
      </c>
      <c r="E667" t="s">
        <v>23</v>
      </c>
      <c r="F667" t="s">
        <v>24</v>
      </c>
      <c r="G667" t="s">
        <v>34</v>
      </c>
      <c r="H667" t="s">
        <v>35</v>
      </c>
      <c r="I667">
        <v>148.47999999999999</v>
      </c>
      <c r="J667">
        <v>2</v>
      </c>
      <c r="K667">
        <v>0.2</v>
      </c>
      <c r="L667">
        <v>16.704000000000001</v>
      </c>
    </row>
    <row r="668" spans="1:12" x14ac:dyDescent="0.3">
      <c r="A668" t="s">
        <v>27</v>
      </c>
      <c r="B668" t="s">
        <v>13</v>
      </c>
      <c r="C668" t="s">
        <v>14</v>
      </c>
      <c r="D668" t="s">
        <v>51</v>
      </c>
      <c r="E668" t="s">
        <v>23</v>
      </c>
      <c r="F668" t="s">
        <v>24</v>
      </c>
      <c r="G668" t="s">
        <v>25</v>
      </c>
      <c r="H668" t="s">
        <v>40</v>
      </c>
      <c r="I668">
        <v>7.42</v>
      </c>
      <c r="J668">
        <v>2</v>
      </c>
      <c r="K668">
        <v>0</v>
      </c>
      <c r="L668">
        <v>3.71</v>
      </c>
    </row>
    <row r="669" spans="1:12" x14ac:dyDescent="0.3">
      <c r="A669" t="s">
        <v>27</v>
      </c>
      <c r="B669" t="s">
        <v>13</v>
      </c>
      <c r="C669" t="s">
        <v>14</v>
      </c>
      <c r="D669" t="s">
        <v>51</v>
      </c>
      <c r="E669" t="s">
        <v>23</v>
      </c>
      <c r="F669" t="s">
        <v>24</v>
      </c>
      <c r="G669" t="s">
        <v>18</v>
      </c>
      <c r="H669" t="s">
        <v>20</v>
      </c>
      <c r="I669">
        <v>71.992000000000004</v>
      </c>
      <c r="J669">
        <v>1</v>
      </c>
      <c r="K669">
        <v>0.2</v>
      </c>
      <c r="L669">
        <v>-0.89990000000000003</v>
      </c>
    </row>
    <row r="670" spans="1:12" x14ac:dyDescent="0.3">
      <c r="A670" t="s">
        <v>27</v>
      </c>
      <c r="B670" t="s">
        <v>13</v>
      </c>
      <c r="C670" t="s">
        <v>14</v>
      </c>
      <c r="D670" t="s">
        <v>51</v>
      </c>
      <c r="E670" t="s">
        <v>23</v>
      </c>
      <c r="F670" t="s">
        <v>24</v>
      </c>
      <c r="G670" t="s">
        <v>25</v>
      </c>
      <c r="H670" t="s">
        <v>33</v>
      </c>
      <c r="I670">
        <v>19.899999999999999</v>
      </c>
      <c r="J670">
        <v>5</v>
      </c>
      <c r="K670">
        <v>0</v>
      </c>
      <c r="L670">
        <v>6.5670000000000002</v>
      </c>
    </row>
    <row r="671" spans="1:12" x14ac:dyDescent="0.3">
      <c r="A671" t="s">
        <v>27</v>
      </c>
      <c r="B671" t="s">
        <v>13</v>
      </c>
      <c r="C671" t="s">
        <v>14</v>
      </c>
      <c r="D671" t="s">
        <v>51</v>
      </c>
      <c r="E671" t="s">
        <v>23</v>
      </c>
      <c r="F671" t="s">
        <v>24</v>
      </c>
      <c r="G671" t="s">
        <v>25</v>
      </c>
      <c r="H671" t="s">
        <v>37</v>
      </c>
      <c r="I671">
        <v>1702.12</v>
      </c>
      <c r="J671">
        <v>14</v>
      </c>
      <c r="K671">
        <v>0</v>
      </c>
      <c r="L671">
        <v>510.63600000000002</v>
      </c>
    </row>
    <row r="672" spans="1:12" x14ac:dyDescent="0.3">
      <c r="A672" t="s">
        <v>27</v>
      </c>
      <c r="B672" t="s">
        <v>13</v>
      </c>
      <c r="C672" t="s">
        <v>14</v>
      </c>
      <c r="D672" t="s">
        <v>51</v>
      </c>
      <c r="E672" t="s">
        <v>23</v>
      </c>
      <c r="F672" t="s">
        <v>24</v>
      </c>
      <c r="G672" t="s">
        <v>18</v>
      </c>
      <c r="H672" t="s">
        <v>19</v>
      </c>
      <c r="I672">
        <v>307.666</v>
      </c>
      <c r="J672">
        <v>2</v>
      </c>
      <c r="K672">
        <v>0.15</v>
      </c>
      <c r="L672">
        <v>-14.478400000000001</v>
      </c>
    </row>
    <row r="673" spans="1:12" x14ac:dyDescent="0.3">
      <c r="A673" t="s">
        <v>27</v>
      </c>
      <c r="B673" t="s">
        <v>21</v>
      </c>
      <c r="C673" t="s">
        <v>14</v>
      </c>
      <c r="D673" t="s">
        <v>51</v>
      </c>
      <c r="E673" t="s">
        <v>23</v>
      </c>
      <c r="F673" t="s">
        <v>24</v>
      </c>
      <c r="G673" t="s">
        <v>25</v>
      </c>
      <c r="H673" t="s">
        <v>31</v>
      </c>
      <c r="I673">
        <v>31.44</v>
      </c>
      <c r="J673">
        <v>3</v>
      </c>
      <c r="K673">
        <v>0</v>
      </c>
      <c r="L673">
        <v>8.4887999999999995</v>
      </c>
    </row>
    <row r="674" spans="1:12" x14ac:dyDescent="0.3">
      <c r="A674" t="s">
        <v>27</v>
      </c>
      <c r="B674" t="s">
        <v>21</v>
      </c>
      <c r="C674" t="s">
        <v>14</v>
      </c>
      <c r="D674" t="s">
        <v>51</v>
      </c>
      <c r="E674" t="s">
        <v>23</v>
      </c>
      <c r="F674" t="s">
        <v>24</v>
      </c>
      <c r="G674" t="s">
        <v>34</v>
      </c>
      <c r="H674" t="s">
        <v>58</v>
      </c>
      <c r="I674">
        <v>17.899999999999999</v>
      </c>
      <c r="J674">
        <v>2</v>
      </c>
      <c r="K674">
        <v>0</v>
      </c>
      <c r="L674">
        <v>3.4009999999999998</v>
      </c>
    </row>
    <row r="675" spans="1:12" x14ac:dyDescent="0.3">
      <c r="A675" t="s">
        <v>27</v>
      </c>
      <c r="B675" t="s">
        <v>21</v>
      </c>
      <c r="C675" t="s">
        <v>14</v>
      </c>
      <c r="D675" t="s">
        <v>51</v>
      </c>
      <c r="E675" t="s">
        <v>23</v>
      </c>
      <c r="F675" t="s">
        <v>24</v>
      </c>
      <c r="G675" t="s">
        <v>34</v>
      </c>
      <c r="H675" t="s">
        <v>58</v>
      </c>
      <c r="I675">
        <v>129.44999999999999</v>
      </c>
      <c r="J675">
        <v>5</v>
      </c>
      <c r="K675">
        <v>0</v>
      </c>
      <c r="L675">
        <v>46.601999999999997</v>
      </c>
    </row>
    <row r="676" spans="1:12" x14ac:dyDescent="0.3">
      <c r="A676" t="s">
        <v>27</v>
      </c>
      <c r="B676" t="s">
        <v>43</v>
      </c>
      <c r="C676" t="s">
        <v>14</v>
      </c>
      <c r="D676" t="s">
        <v>143</v>
      </c>
      <c r="E676" t="s">
        <v>23</v>
      </c>
      <c r="F676" t="s">
        <v>24</v>
      </c>
      <c r="G676" t="s">
        <v>25</v>
      </c>
      <c r="H676" t="s">
        <v>26</v>
      </c>
      <c r="I676">
        <v>20.88</v>
      </c>
      <c r="J676">
        <v>8</v>
      </c>
      <c r="K676">
        <v>0</v>
      </c>
      <c r="L676">
        <v>9.6047999999999991</v>
      </c>
    </row>
    <row r="677" spans="1:12" x14ac:dyDescent="0.3">
      <c r="A677" t="s">
        <v>61</v>
      </c>
      <c r="B677" t="s">
        <v>13</v>
      </c>
      <c r="C677" t="s">
        <v>14</v>
      </c>
      <c r="D677" t="s">
        <v>266</v>
      </c>
      <c r="E677" t="s">
        <v>23</v>
      </c>
      <c r="F677" t="s">
        <v>24</v>
      </c>
      <c r="G677" t="s">
        <v>18</v>
      </c>
      <c r="H677" t="s">
        <v>32</v>
      </c>
      <c r="I677">
        <v>9.4600000000000009</v>
      </c>
      <c r="J677">
        <v>2</v>
      </c>
      <c r="K677">
        <v>0</v>
      </c>
      <c r="L677">
        <v>3.6894</v>
      </c>
    </row>
    <row r="678" spans="1:12" x14ac:dyDescent="0.3">
      <c r="A678" t="s">
        <v>61</v>
      </c>
      <c r="B678" t="s">
        <v>21</v>
      </c>
      <c r="C678" t="s">
        <v>14</v>
      </c>
      <c r="D678" t="s">
        <v>51</v>
      </c>
      <c r="E678" t="s">
        <v>23</v>
      </c>
      <c r="F678" t="s">
        <v>24</v>
      </c>
      <c r="G678" t="s">
        <v>25</v>
      </c>
      <c r="H678" t="s">
        <v>31</v>
      </c>
      <c r="I678">
        <v>559.62</v>
      </c>
      <c r="J678">
        <v>9</v>
      </c>
      <c r="K678">
        <v>0</v>
      </c>
      <c r="L678">
        <v>151.09739999999999</v>
      </c>
    </row>
    <row r="679" spans="1:12" x14ac:dyDescent="0.3">
      <c r="A679" t="s">
        <v>61</v>
      </c>
      <c r="B679" t="s">
        <v>21</v>
      </c>
      <c r="C679" t="s">
        <v>14</v>
      </c>
      <c r="D679" t="s">
        <v>51</v>
      </c>
      <c r="E679" t="s">
        <v>23</v>
      </c>
      <c r="F679" t="s">
        <v>24</v>
      </c>
      <c r="G679" t="s">
        <v>25</v>
      </c>
      <c r="H679" t="s">
        <v>40</v>
      </c>
      <c r="I679">
        <v>109.92</v>
      </c>
      <c r="J679">
        <v>2</v>
      </c>
      <c r="K679">
        <v>0</v>
      </c>
      <c r="L679">
        <v>53.860799999999998</v>
      </c>
    </row>
    <row r="680" spans="1:12" x14ac:dyDescent="0.3">
      <c r="A680" t="s">
        <v>61</v>
      </c>
      <c r="B680" t="s">
        <v>21</v>
      </c>
      <c r="C680" t="s">
        <v>14</v>
      </c>
      <c r="D680" t="s">
        <v>51</v>
      </c>
      <c r="E680" t="s">
        <v>23</v>
      </c>
      <c r="F680" t="s">
        <v>24</v>
      </c>
      <c r="G680" t="s">
        <v>25</v>
      </c>
      <c r="H680" t="s">
        <v>40</v>
      </c>
      <c r="I680">
        <v>8.56</v>
      </c>
      <c r="J680">
        <v>2</v>
      </c>
      <c r="K680">
        <v>0</v>
      </c>
      <c r="L680">
        <v>3.8519999999999999</v>
      </c>
    </row>
    <row r="681" spans="1:12" x14ac:dyDescent="0.3">
      <c r="A681" t="s">
        <v>27</v>
      </c>
      <c r="B681" t="s">
        <v>13</v>
      </c>
      <c r="C681" t="s">
        <v>14</v>
      </c>
      <c r="D681" t="s">
        <v>143</v>
      </c>
      <c r="E681" t="s">
        <v>23</v>
      </c>
      <c r="F681" t="s">
        <v>24</v>
      </c>
      <c r="G681" t="s">
        <v>18</v>
      </c>
      <c r="H681" t="s">
        <v>19</v>
      </c>
      <c r="I681">
        <v>411.33199999999999</v>
      </c>
      <c r="J681">
        <v>4</v>
      </c>
      <c r="K681">
        <v>0.15</v>
      </c>
      <c r="L681">
        <v>-4.8391999999999999</v>
      </c>
    </row>
    <row r="682" spans="1:12" x14ac:dyDescent="0.3">
      <c r="A682" t="s">
        <v>27</v>
      </c>
      <c r="B682" t="s">
        <v>13</v>
      </c>
      <c r="C682" t="s">
        <v>14</v>
      </c>
      <c r="D682" t="s">
        <v>143</v>
      </c>
      <c r="E682" t="s">
        <v>23</v>
      </c>
      <c r="F682" t="s">
        <v>24</v>
      </c>
      <c r="G682" t="s">
        <v>25</v>
      </c>
      <c r="H682" t="s">
        <v>36</v>
      </c>
      <c r="I682">
        <v>28.751999999999999</v>
      </c>
      <c r="J682">
        <v>6</v>
      </c>
      <c r="K682">
        <v>0.2</v>
      </c>
      <c r="L682">
        <v>9.7037999999999993</v>
      </c>
    </row>
    <row r="683" spans="1:12" x14ac:dyDescent="0.3">
      <c r="A683" t="s">
        <v>27</v>
      </c>
      <c r="B683" t="s">
        <v>13</v>
      </c>
      <c r="C683" t="s">
        <v>14</v>
      </c>
      <c r="D683" t="s">
        <v>143</v>
      </c>
      <c r="E683" t="s">
        <v>23</v>
      </c>
      <c r="F683" t="s">
        <v>24</v>
      </c>
      <c r="G683" t="s">
        <v>18</v>
      </c>
      <c r="H683" t="s">
        <v>19</v>
      </c>
      <c r="I683">
        <v>293.19900000000001</v>
      </c>
      <c r="J683">
        <v>3</v>
      </c>
      <c r="K683">
        <v>0.15</v>
      </c>
      <c r="L683">
        <v>-20.696400000000001</v>
      </c>
    </row>
    <row r="684" spans="1:12" x14ac:dyDescent="0.3">
      <c r="A684" t="s">
        <v>27</v>
      </c>
      <c r="B684" t="s">
        <v>13</v>
      </c>
      <c r="C684" t="s">
        <v>14</v>
      </c>
      <c r="D684" t="s">
        <v>22</v>
      </c>
      <c r="E684" t="s">
        <v>23</v>
      </c>
      <c r="F684" t="s">
        <v>24</v>
      </c>
      <c r="G684" t="s">
        <v>25</v>
      </c>
      <c r="H684" t="s">
        <v>40</v>
      </c>
      <c r="I684">
        <v>368.91</v>
      </c>
      <c r="J684">
        <v>9</v>
      </c>
      <c r="K684">
        <v>0</v>
      </c>
      <c r="L684">
        <v>180.76589999999999</v>
      </c>
    </row>
    <row r="685" spans="1:12" x14ac:dyDescent="0.3">
      <c r="A685" t="s">
        <v>27</v>
      </c>
      <c r="B685" t="s">
        <v>13</v>
      </c>
      <c r="C685" t="s">
        <v>14</v>
      </c>
      <c r="D685" t="s">
        <v>22</v>
      </c>
      <c r="E685" t="s">
        <v>23</v>
      </c>
      <c r="F685" t="s">
        <v>24</v>
      </c>
      <c r="G685" t="s">
        <v>25</v>
      </c>
      <c r="H685" t="s">
        <v>33</v>
      </c>
      <c r="I685">
        <v>14.7</v>
      </c>
      <c r="J685">
        <v>5</v>
      </c>
      <c r="K685">
        <v>0</v>
      </c>
      <c r="L685">
        <v>6.6150000000000002</v>
      </c>
    </row>
    <row r="686" spans="1:12" x14ac:dyDescent="0.3">
      <c r="A686" t="s">
        <v>27</v>
      </c>
      <c r="B686" t="s">
        <v>13</v>
      </c>
      <c r="C686" t="s">
        <v>14</v>
      </c>
      <c r="D686" t="s">
        <v>116</v>
      </c>
      <c r="E686" t="s">
        <v>23</v>
      </c>
      <c r="F686" t="s">
        <v>24</v>
      </c>
      <c r="G686" t="s">
        <v>18</v>
      </c>
      <c r="H686" t="s">
        <v>32</v>
      </c>
      <c r="I686">
        <v>215.65</v>
      </c>
      <c r="J686">
        <v>5</v>
      </c>
      <c r="K686">
        <v>0</v>
      </c>
      <c r="L686">
        <v>73.320999999999998</v>
      </c>
    </row>
    <row r="687" spans="1:12" x14ac:dyDescent="0.3">
      <c r="A687" t="s">
        <v>61</v>
      </c>
      <c r="B687" t="s">
        <v>21</v>
      </c>
      <c r="C687" t="s">
        <v>14</v>
      </c>
      <c r="D687" t="s">
        <v>22</v>
      </c>
      <c r="E687" t="s">
        <v>23</v>
      </c>
      <c r="F687" t="s">
        <v>24</v>
      </c>
      <c r="G687" t="s">
        <v>34</v>
      </c>
      <c r="H687" t="s">
        <v>35</v>
      </c>
      <c r="I687">
        <v>2575.944</v>
      </c>
      <c r="J687">
        <v>7</v>
      </c>
      <c r="K687">
        <v>0.2</v>
      </c>
      <c r="L687">
        <v>257.59440000000001</v>
      </c>
    </row>
    <row r="688" spans="1:12" x14ac:dyDescent="0.3">
      <c r="A688" t="s">
        <v>61</v>
      </c>
      <c r="B688" t="s">
        <v>21</v>
      </c>
      <c r="C688" t="s">
        <v>14</v>
      </c>
      <c r="D688" t="s">
        <v>22</v>
      </c>
      <c r="E688" t="s">
        <v>23</v>
      </c>
      <c r="F688" t="s">
        <v>24</v>
      </c>
      <c r="G688" t="s">
        <v>25</v>
      </c>
      <c r="H688" t="s">
        <v>40</v>
      </c>
      <c r="I688">
        <v>45.36</v>
      </c>
      <c r="J688">
        <v>7</v>
      </c>
      <c r="K688">
        <v>0</v>
      </c>
      <c r="L688">
        <v>21.7728</v>
      </c>
    </row>
    <row r="689" spans="1:12" x14ac:dyDescent="0.3">
      <c r="A689" t="s">
        <v>61</v>
      </c>
      <c r="B689" t="s">
        <v>21</v>
      </c>
      <c r="C689" t="s">
        <v>14</v>
      </c>
      <c r="D689" t="s">
        <v>22</v>
      </c>
      <c r="E689" t="s">
        <v>23</v>
      </c>
      <c r="F689" t="s">
        <v>24</v>
      </c>
      <c r="G689" t="s">
        <v>34</v>
      </c>
      <c r="H689" t="s">
        <v>58</v>
      </c>
      <c r="I689">
        <v>254.24</v>
      </c>
      <c r="J689">
        <v>7</v>
      </c>
      <c r="K689">
        <v>0</v>
      </c>
      <c r="L689">
        <v>76.272000000000006</v>
      </c>
    </row>
    <row r="690" spans="1:12" x14ac:dyDescent="0.3">
      <c r="A690" t="s">
        <v>27</v>
      </c>
      <c r="B690" t="s">
        <v>21</v>
      </c>
      <c r="C690" t="s">
        <v>14</v>
      </c>
      <c r="D690" t="s">
        <v>22</v>
      </c>
      <c r="E690" t="s">
        <v>23</v>
      </c>
      <c r="F690" t="s">
        <v>24</v>
      </c>
      <c r="G690" t="s">
        <v>18</v>
      </c>
      <c r="H690" t="s">
        <v>30</v>
      </c>
      <c r="I690">
        <v>170.136</v>
      </c>
      <c r="J690">
        <v>3</v>
      </c>
      <c r="K690">
        <v>0.2</v>
      </c>
      <c r="L690">
        <v>-8.5068000000000001</v>
      </c>
    </row>
    <row r="691" spans="1:12" x14ac:dyDescent="0.3">
      <c r="A691" t="s">
        <v>12</v>
      </c>
      <c r="B691" t="s">
        <v>13</v>
      </c>
      <c r="C691" t="s">
        <v>14</v>
      </c>
      <c r="D691" t="s">
        <v>22</v>
      </c>
      <c r="E691" t="s">
        <v>23</v>
      </c>
      <c r="F691" t="s">
        <v>24</v>
      </c>
      <c r="G691" t="s">
        <v>25</v>
      </c>
      <c r="H691" t="s">
        <v>26</v>
      </c>
      <c r="I691">
        <v>9.9600000000000009</v>
      </c>
      <c r="J691">
        <v>2</v>
      </c>
      <c r="K691">
        <v>0</v>
      </c>
      <c r="L691">
        <v>4.5815999999999999</v>
      </c>
    </row>
    <row r="692" spans="1:12" x14ac:dyDescent="0.3">
      <c r="A692" t="s">
        <v>167</v>
      </c>
      <c r="B692" t="s">
        <v>21</v>
      </c>
      <c r="C692" t="s">
        <v>14</v>
      </c>
      <c r="D692" t="s">
        <v>22</v>
      </c>
      <c r="E692" t="s">
        <v>23</v>
      </c>
      <c r="F692" t="s">
        <v>24</v>
      </c>
      <c r="G692" t="s">
        <v>18</v>
      </c>
      <c r="H692" t="s">
        <v>20</v>
      </c>
      <c r="I692">
        <v>362.35199999999998</v>
      </c>
      <c r="J692">
        <v>3</v>
      </c>
      <c r="K692">
        <v>0.2</v>
      </c>
      <c r="L692">
        <v>27.176400000000001</v>
      </c>
    </row>
    <row r="693" spans="1:12" x14ac:dyDescent="0.3">
      <c r="A693" t="s">
        <v>167</v>
      </c>
      <c r="B693" t="s">
        <v>21</v>
      </c>
      <c r="C693" t="s">
        <v>14</v>
      </c>
      <c r="D693" t="s">
        <v>22</v>
      </c>
      <c r="E693" t="s">
        <v>23</v>
      </c>
      <c r="F693" t="s">
        <v>24</v>
      </c>
      <c r="G693" t="s">
        <v>25</v>
      </c>
      <c r="H693" t="s">
        <v>36</v>
      </c>
      <c r="I693">
        <v>7.1840000000000002</v>
      </c>
      <c r="J693">
        <v>2</v>
      </c>
      <c r="K693">
        <v>0.2</v>
      </c>
      <c r="L693">
        <v>2.2450000000000001</v>
      </c>
    </row>
    <row r="694" spans="1:12" x14ac:dyDescent="0.3">
      <c r="A694" t="s">
        <v>27</v>
      </c>
      <c r="B694" t="s">
        <v>21</v>
      </c>
      <c r="C694" t="s">
        <v>14</v>
      </c>
      <c r="D694" t="s">
        <v>22</v>
      </c>
      <c r="E694" t="s">
        <v>23</v>
      </c>
      <c r="F694" t="s">
        <v>24</v>
      </c>
      <c r="G694" t="s">
        <v>25</v>
      </c>
      <c r="H694" t="s">
        <v>33</v>
      </c>
      <c r="I694">
        <v>14.52</v>
      </c>
      <c r="J694">
        <v>3</v>
      </c>
      <c r="K694">
        <v>0</v>
      </c>
      <c r="L694">
        <v>4.7915999999999999</v>
      </c>
    </row>
    <row r="695" spans="1:12" x14ac:dyDescent="0.3">
      <c r="A695" t="s">
        <v>27</v>
      </c>
      <c r="B695" t="s">
        <v>21</v>
      </c>
      <c r="C695" t="s">
        <v>14</v>
      </c>
      <c r="D695" t="s">
        <v>51</v>
      </c>
      <c r="E695" t="s">
        <v>23</v>
      </c>
      <c r="F695" t="s">
        <v>24</v>
      </c>
      <c r="G695" t="s">
        <v>25</v>
      </c>
      <c r="H695" t="s">
        <v>33</v>
      </c>
      <c r="I695">
        <v>99.2</v>
      </c>
      <c r="J695">
        <v>5</v>
      </c>
      <c r="K695">
        <v>0</v>
      </c>
      <c r="L695">
        <v>25.792000000000002</v>
      </c>
    </row>
    <row r="696" spans="1:12" x14ac:dyDescent="0.3">
      <c r="A696" t="s">
        <v>27</v>
      </c>
      <c r="B696" t="s">
        <v>21</v>
      </c>
      <c r="C696" t="s">
        <v>14</v>
      </c>
      <c r="D696" t="s">
        <v>51</v>
      </c>
      <c r="E696" t="s">
        <v>23</v>
      </c>
      <c r="F696" t="s">
        <v>24</v>
      </c>
      <c r="G696" t="s">
        <v>18</v>
      </c>
      <c r="H696" t="s">
        <v>20</v>
      </c>
      <c r="I696">
        <v>801.56799999999998</v>
      </c>
      <c r="J696">
        <v>2</v>
      </c>
      <c r="K696">
        <v>0.2</v>
      </c>
      <c r="L696">
        <v>50.097999999999999</v>
      </c>
    </row>
    <row r="697" spans="1:12" x14ac:dyDescent="0.3">
      <c r="A697" t="s">
        <v>27</v>
      </c>
      <c r="B697" t="s">
        <v>21</v>
      </c>
      <c r="C697" t="s">
        <v>14</v>
      </c>
      <c r="D697" t="s">
        <v>51</v>
      </c>
      <c r="E697" t="s">
        <v>23</v>
      </c>
      <c r="F697" t="s">
        <v>24</v>
      </c>
      <c r="G697" t="s">
        <v>18</v>
      </c>
      <c r="H697" t="s">
        <v>30</v>
      </c>
      <c r="I697">
        <v>272.84800000000001</v>
      </c>
      <c r="J697">
        <v>1</v>
      </c>
      <c r="K697">
        <v>0.2</v>
      </c>
      <c r="L697">
        <v>27.284800000000001</v>
      </c>
    </row>
    <row r="698" spans="1:12" x14ac:dyDescent="0.3">
      <c r="A698" t="s">
        <v>27</v>
      </c>
      <c r="B698" t="s">
        <v>13</v>
      </c>
      <c r="C698" t="s">
        <v>14</v>
      </c>
      <c r="D698" t="s">
        <v>22</v>
      </c>
      <c r="E698" t="s">
        <v>23</v>
      </c>
      <c r="F698" t="s">
        <v>24</v>
      </c>
      <c r="G698" t="s">
        <v>18</v>
      </c>
      <c r="H698" t="s">
        <v>20</v>
      </c>
      <c r="I698">
        <v>393.56799999999998</v>
      </c>
      <c r="J698">
        <v>4</v>
      </c>
      <c r="K698">
        <v>0.2</v>
      </c>
      <c r="L698">
        <v>-44.276400000000002</v>
      </c>
    </row>
    <row r="699" spans="1:12" x14ac:dyDescent="0.3">
      <c r="A699" t="s">
        <v>27</v>
      </c>
      <c r="B699" t="s">
        <v>13</v>
      </c>
      <c r="C699" t="s">
        <v>14</v>
      </c>
      <c r="D699" t="s">
        <v>22</v>
      </c>
      <c r="E699" t="s">
        <v>23</v>
      </c>
      <c r="F699" t="s">
        <v>24</v>
      </c>
      <c r="G699" t="s">
        <v>34</v>
      </c>
      <c r="H699" t="s">
        <v>35</v>
      </c>
      <c r="I699">
        <v>302.37599999999998</v>
      </c>
      <c r="J699">
        <v>3</v>
      </c>
      <c r="K699">
        <v>0.2</v>
      </c>
      <c r="L699">
        <v>22.6782</v>
      </c>
    </row>
    <row r="700" spans="1:12" x14ac:dyDescent="0.3">
      <c r="A700" t="s">
        <v>12</v>
      </c>
      <c r="B700" t="s">
        <v>13</v>
      </c>
      <c r="C700" t="s">
        <v>14</v>
      </c>
      <c r="D700" t="s">
        <v>51</v>
      </c>
      <c r="E700" t="s">
        <v>23</v>
      </c>
      <c r="F700" t="s">
        <v>24</v>
      </c>
      <c r="G700" t="s">
        <v>18</v>
      </c>
      <c r="H700" t="s">
        <v>32</v>
      </c>
      <c r="I700">
        <v>31.56</v>
      </c>
      <c r="J700">
        <v>3</v>
      </c>
      <c r="K700">
        <v>0</v>
      </c>
      <c r="L700">
        <v>10.4148</v>
      </c>
    </row>
    <row r="701" spans="1:12" x14ac:dyDescent="0.3">
      <c r="A701" t="s">
        <v>27</v>
      </c>
      <c r="B701" t="s">
        <v>21</v>
      </c>
      <c r="C701" t="s">
        <v>14</v>
      </c>
      <c r="D701" t="s">
        <v>180</v>
      </c>
      <c r="E701" t="s">
        <v>23</v>
      </c>
      <c r="F701" t="s">
        <v>24</v>
      </c>
      <c r="G701" t="s">
        <v>25</v>
      </c>
      <c r="H701" t="s">
        <v>40</v>
      </c>
      <c r="I701">
        <v>10.56</v>
      </c>
      <c r="J701">
        <v>2</v>
      </c>
      <c r="K701">
        <v>0</v>
      </c>
      <c r="L701">
        <v>4.7519999999999998</v>
      </c>
    </row>
    <row r="702" spans="1:12" x14ac:dyDescent="0.3">
      <c r="A702" t="s">
        <v>27</v>
      </c>
      <c r="B702" t="s">
        <v>21</v>
      </c>
      <c r="C702" t="s">
        <v>14</v>
      </c>
      <c r="D702" t="s">
        <v>180</v>
      </c>
      <c r="E702" t="s">
        <v>23</v>
      </c>
      <c r="F702" t="s">
        <v>24</v>
      </c>
      <c r="G702" t="s">
        <v>25</v>
      </c>
      <c r="H702" t="s">
        <v>33</v>
      </c>
      <c r="I702">
        <v>3.38</v>
      </c>
      <c r="J702">
        <v>1</v>
      </c>
      <c r="K702">
        <v>0</v>
      </c>
      <c r="L702">
        <v>1.2505999999999999</v>
      </c>
    </row>
    <row r="703" spans="1:12" x14ac:dyDescent="0.3">
      <c r="A703" t="s">
        <v>61</v>
      </c>
      <c r="B703" t="s">
        <v>21</v>
      </c>
      <c r="C703" t="s">
        <v>14</v>
      </c>
      <c r="D703" t="s">
        <v>22</v>
      </c>
      <c r="E703" t="s">
        <v>23</v>
      </c>
      <c r="F703" t="s">
        <v>24</v>
      </c>
      <c r="G703" t="s">
        <v>18</v>
      </c>
      <c r="H703" t="s">
        <v>32</v>
      </c>
      <c r="I703">
        <v>136.91999999999999</v>
      </c>
      <c r="J703">
        <v>4</v>
      </c>
      <c r="K703">
        <v>0</v>
      </c>
      <c r="L703">
        <v>41.076000000000001</v>
      </c>
    </row>
    <row r="704" spans="1:12" x14ac:dyDescent="0.3">
      <c r="A704" t="s">
        <v>27</v>
      </c>
      <c r="B704" t="s">
        <v>21</v>
      </c>
      <c r="C704" t="s">
        <v>14</v>
      </c>
      <c r="D704" t="s">
        <v>22</v>
      </c>
      <c r="E704" t="s">
        <v>23</v>
      </c>
      <c r="F704" t="s">
        <v>24</v>
      </c>
      <c r="G704" t="s">
        <v>34</v>
      </c>
      <c r="H704" t="s">
        <v>58</v>
      </c>
      <c r="I704">
        <v>99.39</v>
      </c>
      <c r="J704">
        <v>3</v>
      </c>
      <c r="K704">
        <v>0</v>
      </c>
      <c r="L704">
        <v>40.749899999999997</v>
      </c>
    </row>
    <row r="705" spans="1:12" x14ac:dyDescent="0.3">
      <c r="A705" t="s">
        <v>12</v>
      </c>
      <c r="B705" t="s">
        <v>13</v>
      </c>
      <c r="C705" t="s">
        <v>14</v>
      </c>
      <c r="D705" t="s">
        <v>143</v>
      </c>
      <c r="E705" t="s">
        <v>23</v>
      </c>
      <c r="F705" t="s">
        <v>24</v>
      </c>
      <c r="G705" t="s">
        <v>25</v>
      </c>
      <c r="H705" t="s">
        <v>40</v>
      </c>
      <c r="I705">
        <v>92.94</v>
      </c>
      <c r="J705">
        <v>3</v>
      </c>
      <c r="K705">
        <v>0</v>
      </c>
      <c r="L705">
        <v>41.823</v>
      </c>
    </row>
    <row r="706" spans="1:12" x14ac:dyDescent="0.3">
      <c r="A706" t="s">
        <v>27</v>
      </c>
      <c r="B706" t="s">
        <v>21</v>
      </c>
      <c r="C706" t="s">
        <v>14</v>
      </c>
      <c r="D706" t="s">
        <v>51</v>
      </c>
      <c r="E706" t="s">
        <v>23</v>
      </c>
      <c r="F706" t="s">
        <v>24</v>
      </c>
      <c r="G706" t="s">
        <v>34</v>
      </c>
      <c r="H706" t="s">
        <v>58</v>
      </c>
      <c r="I706">
        <v>199.98</v>
      </c>
      <c r="J706">
        <v>2</v>
      </c>
      <c r="K706">
        <v>0</v>
      </c>
      <c r="L706">
        <v>69.992999999999995</v>
      </c>
    </row>
    <row r="707" spans="1:12" x14ac:dyDescent="0.3">
      <c r="A707" t="s">
        <v>27</v>
      </c>
      <c r="B707" t="s">
        <v>13</v>
      </c>
      <c r="C707" t="s">
        <v>14</v>
      </c>
      <c r="D707" t="s">
        <v>22</v>
      </c>
      <c r="E707" t="s">
        <v>23</v>
      </c>
      <c r="F707" t="s">
        <v>24</v>
      </c>
      <c r="G707" t="s">
        <v>34</v>
      </c>
      <c r="H707" t="s">
        <v>35</v>
      </c>
      <c r="I707">
        <v>177.48</v>
      </c>
      <c r="J707">
        <v>3</v>
      </c>
      <c r="K707">
        <v>0.2</v>
      </c>
      <c r="L707">
        <v>19.9665</v>
      </c>
    </row>
    <row r="708" spans="1:12" x14ac:dyDescent="0.3">
      <c r="A708" t="s">
        <v>27</v>
      </c>
      <c r="B708" t="s">
        <v>21</v>
      </c>
      <c r="C708" t="s">
        <v>14</v>
      </c>
      <c r="D708" t="s">
        <v>51</v>
      </c>
      <c r="E708" t="s">
        <v>23</v>
      </c>
      <c r="F708" t="s">
        <v>24</v>
      </c>
      <c r="G708" t="s">
        <v>25</v>
      </c>
      <c r="H708" t="s">
        <v>40</v>
      </c>
      <c r="I708">
        <v>244.55</v>
      </c>
      <c r="J708">
        <v>5</v>
      </c>
      <c r="K708">
        <v>0</v>
      </c>
      <c r="L708">
        <v>114.9385</v>
      </c>
    </row>
    <row r="709" spans="1:12" x14ac:dyDescent="0.3">
      <c r="A709" t="s">
        <v>27</v>
      </c>
      <c r="B709" t="s">
        <v>21</v>
      </c>
      <c r="C709" t="s">
        <v>14</v>
      </c>
      <c r="D709" t="s">
        <v>51</v>
      </c>
      <c r="E709" t="s">
        <v>23</v>
      </c>
      <c r="F709" t="s">
        <v>24</v>
      </c>
      <c r="G709" t="s">
        <v>34</v>
      </c>
      <c r="H709" t="s">
        <v>58</v>
      </c>
      <c r="I709">
        <v>166.16</v>
      </c>
      <c r="J709">
        <v>8</v>
      </c>
      <c r="K709">
        <v>0</v>
      </c>
      <c r="L709">
        <v>59.817599999999999</v>
      </c>
    </row>
    <row r="710" spans="1:12" x14ac:dyDescent="0.3">
      <c r="A710" t="s">
        <v>12</v>
      </c>
      <c r="B710" t="s">
        <v>43</v>
      </c>
      <c r="C710" t="s">
        <v>14</v>
      </c>
      <c r="D710" t="s">
        <v>51</v>
      </c>
      <c r="E710" t="s">
        <v>23</v>
      </c>
      <c r="F710" t="s">
        <v>24</v>
      </c>
      <c r="G710" t="s">
        <v>18</v>
      </c>
      <c r="H710" t="s">
        <v>32</v>
      </c>
      <c r="I710">
        <v>14.73</v>
      </c>
      <c r="J710">
        <v>3</v>
      </c>
      <c r="K710">
        <v>0</v>
      </c>
      <c r="L710">
        <v>4.8609</v>
      </c>
    </row>
    <row r="711" spans="1:12" x14ac:dyDescent="0.3">
      <c r="A711" t="s">
        <v>12</v>
      </c>
      <c r="B711" t="s">
        <v>21</v>
      </c>
      <c r="C711" t="s">
        <v>14</v>
      </c>
      <c r="D711" t="s">
        <v>144</v>
      </c>
      <c r="E711" t="s">
        <v>23</v>
      </c>
      <c r="F711" t="s">
        <v>24</v>
      </c>
      <c r="G711" t="s">
        <v>25</v>
      </c>
      <c r="H711" t="s">
        <v>37</v>
      </c>
      <c r="I711">
        <v>320.88</v>
      </c>
      <c r="J711">
        <v>6</v>
      </c>
      <c r="K711">
        <v>0</v>
      </c>
      <c r="L711">
        <v>93.055199999999999</v>
      </c>
    </row>
    <row r="712" spans="1:12" x14ac:dyDescent="0.3">
      <c r="A712" t="s">
        <v>12</v>
      </c>
      <c r="B712" t="s">
        <v>21</v>
      </c>
      <c r="C712" t="s">
        <v>14</v>
      </c>
      <c r="D712" t="s">
        <v>144</v>
      </c>
      <c r="E712" t="s">
        <v>23</v>
      </c>
      <c r="F712" t="s">
        <v>24</v>
      </c>
      <c r="G712" t="s">
        <v>18</v>
      </c>
      <c r="H712" t="s">
        <v>32</v>
      </c>
      <c r="I712">
        <v>23.88</v>
      </c>
      <c r="J712">
        <v>3</v>
      </c>
      <c r="K712">
        <v>0</v>
      </c>
      <c r="L712">
        <v>10.507199999999999</v>
      </c>
    </row>
    <row r="713" spans="1:12" x14ac:dyDescent="0.3">
      <c r="A713" t="s">
        <v>12</v>
      </c>
      <c r="B713" t="s">
        <v>21</v>
      </c>
      <c r="C713" t="s">
        <v>14</v>
      </c>
      <c r="D713" t="s">
        <v>144</v>
      </c>
      <c r="E713" t="s">
        <v>23</v>
      </c>
      <c r="F713" t="s">
        <v>24</v>
      </c>
      <c r="G713" t="s">
        <v>25</v>
      </c>
      <c r="H713" t="s">
        <v>40</v>
      </c>
      <c r="I713">
        <v>26.76</v>
      </c>
      <c r="J713">
        <v>4</v>
      </c>
      <c r="K713">
        <v>0</v>
      </c>
      <c r="L713">
        <v>12.3096</v>
      </c>
    </row>
    <row r="714" spans="1:12" x14ac:dyDescent="0.3">
      <c r="A714" t="s">
        <v>27</v>
      </c>
      <c r="B714" t="s">
        <v>13</v>
      </c>
      <c r="C714" t="s">
        <v>14</v>
      </c>
      <c r="D714" t="s">
        <v>112</v>
      </c>
      <c r="E714" t="s">
        <v>23</v>
      </c>
      <c r="F714" t="s">
        <v>24</v>
      </c>
      <c r="G714" t="s">
        <v>34</v>
      </c>
      <c r="H714" t="s">
        <v>58</v>
      </c>
      <c r="I714">
        <v>199.95</v>
      </c>
      <c r="J714">
        <v>5</v>
      </c>
      <c r="K714">
        <v>0</v>
      </c>
      <c r="L714">
        <v>21.994499999999999</v>
      </c>
    </row>
    <row r="715" spans="1:12" x14ac:dyDescent="0.3">
      <c r="A715" t="s">
        <v>27</v>
      </c>
      <c r="B715" t="s">
        <v>13</v>
      </c>
      <c r="C715" t="s">
        <v>14</v>
      </c>
      <c r="D715" t="s">
        <v>112</v>
      </c>
      <c r="E715" t="s">
        <v>23</v>
      </c>
      <c r="F715" t="s">
        <v>24</v>
      </c>
      <c r="G715" t="s">
        <v>25</v>
      </c>
      <c r="H715" t="s">
        <v>33</v>
      </c>
      <c r="I715">
        <v>41.86</v>
      </c>
      <c r="J715">
        <v>7</v>
      </c>
      <c r="K715">
        <v>0</v>
      </c>
      <c r="L715">
        <v>14.2324</v>
      </c>
    </row>
    <row r="716" spans="1:12" x14ac:dyDescent="0.3">
      <c r="A716" t="s">
        <v>27</v>
      </c>
      <c r="B716" t="s">
        <v>13</v>
      </c>
      <c r="C716" t="s">
        <v>14</v>
      </c>
      <c r="D716" t="s">
        <v>357</v>
      </c>
      <c r="E716" t="s">
        <v>23</v>
      </c>
      <c r="F716" t="s">
        <v>24</v>
      </c>
      <c r="G716" t="s">
        <v>25</v>
      </c>
      <c r="H716" t="s">
        <v>36</v>
      </c>
      <c r="I716">
        <v>17.568000000000001</v>
      </c>
      <c r="J716">
        <v>2</v>
      </c>
      <c r="K716">
        <v>0.2</v>
      </c>
      <c r="L716">
        <v>6.3684000000000003</v>
      </c>
    </row>
    <row r="717" spans="1:12" x14ac:dyDescent="0.3">
      <c r="A717" t="s">
        <v>27</v>
      </c>
      <c r="B717" t="s">
        <v>13</v>
      </c>
      <c r="C717" t="s">
        <v>14</v>
      </c>
      <c r="D717" t="s">
        <v>357</v>
      </c>
      <c r="E717" t="s">
        <v>23</v>
      </c>
      <c r="F717" t="s">
        <v>24</v>
      </c>
      <c r="G717" t="s">
        <v>25</v>
      </c>
      <c r="H717" t="s">
        <v>26</v>
      </c>
      <c r="I717">
        <v>14.62</v>
      </c>
      <c r="J717">
        <v>2</v>
      </c>
      <c r="K717">
        <v>0</v>
      </c>
      <c r="L717">
        <v>6.8714000000000004</v>
      </c>
    </row>
    <row r="718" spans="1:12" x14ac:dyDescent="0.3">
      <c r="A718" t="s">
        <v>27</v>
      </c>
      <c r="B718" t="s">
        <v>13</v>
      </c>
      <c r="C718" t="s">
        <v>14</v>
      </c>
      <c r="D718" t="s">
        <v>357</v>
      </c>
      <c r="E718" t="s">
        <v>23</v>
      </c>
      <c r="F718" t="s">
        <v>24</v>
      </c>
      <c r="G718" t="s">
        <v>25</v>
      </c>
      <c r="H718" t="s">
        <v>109</v>
      </c>
      <c r="I718">
        <v>33.36</v>
      </c>
      <c r="J718">
        <v>4</v>
      </c>
      <c r="K718">
        <v>0</v>
      </c>
      <c r="L718">
        <v>8.6736000000000004</v>
      </c>
    </row>
    <row r="719" spans="1:12" x14ac:dyDescent="0.3">
      <c r="A719" t="s">
        <v>27</v>
      </c>
      <c r="B719" t="s">
        <v>13</v>
      </c>
      <c r="C719" t="s">
        <v>14</v>
      </c>
      <c r="D719" t="s">
        <v>357</v>
      </c>
      <c r="E719" t="s">
        <v>23</v>
      </c>
      <c r="F719" t="s">
        <v>24</v>
      </c>
      <c r="G719" t="s">
        <v>25</v>
      </c>
      <c r="H719" t="s">
        <v>40</v>
      </c>
      <c r="I719">
        <v>40.14</v>
      </c>
      <c r="J719">
        <v>6</v>
      </c>
      <c r="K719">
        <v>0</v>
      </c>
      <c r="L719">
        <v>19.668600000000001</v>
      </c>
    </row>
    <row r="720" spans="1:12" x14ac:dyDescent="0.3">
      <c r="A720" t="s">
        <v>12</v>
      </c>
      <c r="B720" t="s">
        <v>13</v>
      </c>
      <c r="C720" t="s">
        <v>14</v>
      </c>
      <c r="D720" t="s">
        <v>285</v>
      </c>
      <c r="E720" t="s">
        <v>23</v>
      </c>
      <c r="F720" t="s">
        <v>24</v>
      </c>
      <c r="G720" t="s">
        <v>25</v>
      </c>
      <c r="H720" t="s">
        <v>36</v>
      </c>
      <c r="I720">
        <v>239.12</v>
      </c>
      <c r="J720">
        <v>5</v>
      </c>
      <c r="K720">
        <v>0.2</v>
      </c>
      <c r="L720">
        <v>77.713999999999999</v>
      </c>
    </row>
    <row r="721" spans="1:12" x14ac:dyDescent="0.3">
      <c r="A721" t="s">
        <v>12</v>
      </c>
      <c r="B721" t="s">
        <v>43</v>
      </c>
      <c r="C721" t="s">
        <v>14</v>
      </c>
      <c r="D721" t="s">
        <v>234</v>
      </c>
      <c r="E721" t="s">
        <v>23</v>
      </c>
      <c r="F721" t="s">
        <v>24</v>
      </c>
      <c r="G721" t="s">
        <v>25</v>
      </c>
      <c r="H721" t="s">
        <v>36</v>
      </c>
      <c r="I721">
        <v>33.024000000000001</v>
      </c>
      <c r="J721">
        <v>2</v>
      </c>
      <c r="K721">
        <v>0.2</v>
      </c>
      <c r="L721">
        <v>11.558400000000001</v>
      </c>
    </row>
    <row r="722" spans="1:12" x14ac:dyDescent="0.3">
      <c r="A722" t="s">
        <v>12</v>
      </c>
      <c r="B722" t="s">
        <v>43</v>
      </c>
      <c r="C722" t="s">
        <v>14</v>
      </c>
      <c r="D722" t="s">
        <v>234</v>
      </c>
      <c r="E722" t="s">
        <v>23</v>
      </c>
      <c r="F722" t="s">
        <v>24</v>
      </c>
      <c r="G722" t="s">
        <v>25</v>
      </c>
      <c r="H722" t="s">
        <v>36</v>
      </c>
      <c r="I722">
        <v>67.135999999999996</v>
      </c>
      <c r="J722">
        <v>4</v>
      </c>
      <c r="K722">
        <v>0.2</v>
      </c>
      <c r="L722">
        <v>23.497599999999998</v>
      </c>
    </row>
    <row r="723" spans="1:12" x14ac:dyDescent="0.3">
      <c r="A723" t="s">
        <v>27</v>
      </c>
      <c r="B723" t="s">
        <v>21</v>
      </c>
      <c r="C723" t="s">
        <v>14</v>
      </c>
      <c r="D723" t="s">
        <v>143</v>
      </c>
      <c r="E723" t="s">
        <v>23</v>
      </c>
      <c r="F723" t="s">
        <v>24</v>
      </c>
      <c r="G723" t="s">
        <v>25</v>
      </c>
      <c r="H723" t="s">
        <v>36</v>
      </c>
      <c r="I723">
        <v>57.503999999999998</v>
      </c>
      <c r="J723">
        <v>6</v>
      </c>
      <c r="K723">
        <v>0.2</v>
      </c>
      <c r="L723">
        <v>20.1264</v>
      </c>
    </row>
    <row r="724" spans="1:12" x14ac:dyDescent="0.3">
      <c r="A724" t="s">
        <v>27</v>
      </c>
      <c r="B724" t="s">
        <v>21</v>
      </c>
      <c r="C724" t="s">
        <v>14</v>
      </c>
      <c r="D724" t="s">
        <v>22</v>
      </c>
      <c r="E724" t="s">
        <v>23</v>
      </c>
      <c r="F724" t="s">
        <v>24</v>
      </c>
      <c r="G724" t="s">
        <v>25</v>
      </c>
      <c r="H724" t="s">
        <v>76</v>
      </c>
      <c r="I724">
        <v>11.34</v>
      </c>
      <c r="J724">
        <v>3</v>
      </c>
      <c r="K724">
        <v>0</v>
      </c>
      <c r="L724">
        <v>5.2164000000000001</v>
      </c>
    </row>
    <row r="725" spans="1:12" x14ac:dyDescent="0.3">
      <c r="A725" t="s">
        <v>27</v>
      </c>
      <c r="B725" t="s">
        <v>21</v>
      </c>
      <c r="C725" t="s">
        <v>14</v>
      </c>
      <c r="D725" t="s">
        <v>22</v>
      </c>
      <c r="E725" t="s">
        <v>23</v>
      </c>
      <c r="F725" t="s">
        <v>24</v>
      </c>
      <c r="G725" t="s">
        <v>25</v>
      </c>
      <c r="H725" t="s">
        <v>31</v>
      </c>
      <c r="I725">
        <v>80.3</v>
      </c>
      <c r="J725">
        <v>5</v>
      </c>
      <c r="K725">
        <v>0</v>
      </c>
      <c r="L725">
        <v>20.878</v>
      </c>
    </row>
    <row r="726" spans="1:12" x14ac:dyDescent="0.3">
      <c r="A726" t="s">
        <v>27</v>
      </c>
      <c r="B726" t="s">
        <v>21</v>
      </c>
      <c r="C726" t="s">
        <v>14</v>
      </c>
      <c r="D726" t="s">
        <v>22</v>
      </c>
      <c r="E726" t="s">
        <v>23</v>
      </c>
      <c r="F726" t="s">
        <v>24</v>
      </c>
      <c r="G726" t="s">
        <v>25</v>
      </c>
      <c r="H726" t="s">
        <v>36</v>
      </c>
      <c r="I726">
        <v>15.968</v>
      </c>
      <c r="J726">
        <v>2</v>
      </c>
      <c r="K726">
        <v>0.2</v>
      </c>
      <c r="L726">
        <v>5.3891999999999998</v>
      </c>
    </row>
    <row r="727" spans="1:12" x14ac:dyDescent="0.3">
      <c r="A727" t="s">
        <v>27</v>
      </c>
      <c r="B727" t="s">
        <v>21</v>
      </c>
      <c r="C727" t="s">
        <v>14</v>
      </c>
      <c r="D727" t="s">
        <v>22</v>
      </c>
      <c r="E727" t="s">
        <v>23</v>
      </c>
      <c r="F727" t="s">
        <v>24</v>
      </c>
      <c r="G727" t="s">
        <v>25</v>
      </c>
      <c r="H727" t="s">
        <v>40</v>
      </c>
      <c r="I727">
        <v>64.739999999999995</v>
      </c>
      <c r="J727">
        <v>13</v>
      </c>
      <c r="K727">
        <v>0</v>
      </c>
      <c r="L727">
        <v>30.427800000000001</v>
      </c>
    </row>
    <row r="728" spans="1:12" x14ac:dyDescent="0.3">
      <c r="A728" t="s">
        <v>27</v>
      </c>
      <c r="B728" t="s">
        <v>21</v>
      </c>
      <c r="C728" t="s">
        <v>14</v>
      </c>
      <c r="D728" t="s">
        <v>22</v>
      </c>
      <c r="E728" t="s">
        <v>23</v>
      </c>
      <c r="F728" t="s">
        <v>24</v>
      </c>
      <c r="G728" t="s">
        <v>25</v>
      </c>
      <c r="H728" t="s">
        <v>36</v>
      </c>
      <c r="I728">
        <v>19.295999999999999</v>
      </c>
      <c r="J728">
        <v>3</v>
      </c>
      <c r="K728">
        <v>0.2</v>
      </c>
      <c r="L728">
        <v>6.03</v>
      </c>
    </row>
    <row r="729" spans="1:12" x14ac:dyDescent="0.3">
      <c r="A729" t="s">
        <v>27</v>
      </c>
      <c r="B729" t="s">
        <v>21</v>
      </c>
      <c r="C729" t="s">
        <v>14</v>
      </c>
      <c r="D729" t="s">
        <v>22</v>
      </c>
      <c r="E729" t="s">
        <v>23</v>
      </c>
      <c r="F729" t="s">
        <v>24</v>
      </c>
      <c r="G729" t="s">
        <v>25</v>
      </c>
      <c r="H729" t="s">
        <v>31</v>
      </c>
      <c r="I729">
        <v>405.64</v>
      </c>
      <c r="J729">
        <v>4</v>
      </c>
      <c r="K729">
        <v>0</v>
      </c>
      <c r="L729">
        <v>12.1692</v>
      </c>
    </row>
    <row r="730" spans="1:12" x14ac:dyDescent="0.3">
      <c r="A730" t="s">
        <v>27</v>
      </c>
      <c r="B730" t="s">
        <v>21</v>
      </c>
      <c r="C730" t="s">
        <v>14</v>
      </c>
      <c r="D730" t="s">
        <v>22</v>
      </c>
      <c r="E730" t="s">
        <v>23</v>
      </c>
      <c r="F730" t="s">
        <v>24</v>
      </c>
      <c r="G730" t="s">
        <v>18</v>
      </c>
      <c r="H730" t="s">
        <v>20</v>
      </c>
      <c r="I730">
        <v>146.352</v>
      </c>
      <c r="J730">
        <v>3</v>
      </c>
      <c r="K730">
        <v>0.2</v>
      </c>
      <c r="L730">
        <v>-9.1470000000000002</v>
      </c>
    </row>
    <row r="731" spans="1:12" x14ac:dyDescent="0.3">
      <c r="A731" t="s">
        <v>27</v>
      </c>
      <c r="B731" t="s">
        <v>21</v>
      </c>
      <c r="C731" t="s">
        <v>14</v>
      </c>
      <c r="D731" t="s">
        <v>22</v>
      </c>
      <c r="E731" t="s">
        <v>23</v>
      </c>
      <c r="F731" t="s">
        <v>24</v>
      </c>
      <c r="G731" t="s">
        <v>34</v>
      </c>
      <c r="H731" t="s">
        <v>58</v>
      </c>
      <c r="I731">
        <v>251.91</v>
      </c>
      <c r="J731">
        <v>9</v>
      </c>
      <c r="K731">
        <v>0</v>
      </c>
      <c r="L731">
        <v>47.862900000000003</v>
      </c>
    </row>
    <row r="732" spans="1:12" x14ac:dyDescent="0.3">
      <c r="A732" t="s">
        <v>27</v>
      </c>
      <c r="B732" t="s">
        <v>21</v>
      </c>
      <c r="C732" t="s">
        <v>14</v>
      </c>
      <c r="D732" t="s">
        <v>22</v>
      </c>
      <c r="E732" t="s">
        <v>23</v>
      </c>
      <c r="F732" t="s">
        <v>24</v>
      </c>
      <c r="G732" t="s">
        <v>25</v>
      </c>
      <c r="H732" t="s">
        <v>33</v>
      </c>
      <c r="I732">
        <v>12.39</v>
      </c>
      <c r="J732">
        <v>3</v>
      </c>
      <c r="K732">
        <v>0</v>
      </c>
      <c r="L732">
        <v>3.7170000000000001</v>
      </c>
    </row>
    <row r="733" spans="1:12" x14ac:dyDescent="0.3">
      <c r="A733" t="s">
        <v>27</v>
      </c>
      <c r="B733" t="s">
        <v>13</v>
      </c>
      <c r="C733" t="s">
        <v>14</v>
      </c>
      <c r="D733" t="s">
        <v>309</v>
      </c>
      <c r="E733" t="s">
        <v>23</v>
      </c>
      <c r="F733" t="s">
        <v>24</v>
      </c>
      <c r="G733" t="s">
        <v>34</v>
      </c>
      <c r="H733" t="s">
        <v>58</v>
      </c>
      <c r="I733">
        <v>199.96</v>
      </c>
      <c r="J733">
        <v>4</v>
      </c>
      <c r="K733">
        <v>0</v>
      </c>
      <c r="L733">
        <v>69.986000000000004</v>
      </c>
    </row>
    <row r="734" spans="1:12" x14ac:dyDescent="0.3">
      <c r="A734" t="s">
        <v>27</v>
      </c>
      <c r="B734" t="s">
        <v>13</v>
      </c>
      <c r="C734" t="s">
        <v>14</v>
      </c>
      <c r="D734" t="s">
        <v>309</v>
      </c>
      <c r="E734" t="s">
        <v>23</v>
      </c>
      <c r="F734" t="s">
        <v>24</v>
      </c>
      <c r="G734" t="s">
        <v>18</v>
      </c>
      <c r="H734" t="s">
        <v>30</v>
      </c>
      <c r="I734">
        <v>710.83199999999999</v>
      </c>
      <c r="J734">
        <v>3</v>
      </c>
      <c r="K734">
        <v>0.2</v>
      </c>
      <c r="L734">
        <v>-97.739400000000003</v>
      </c>
    </row>
    <row r="735" spans="1:12" x14ac:dyDescent="0.3">
      <c r="A735" t="s">
        <v>27</v>
      </c>
      <c r="B735" t="s">
        <v>13</v>
      </c>
      <c r="C735" t="s">
        <v>14</v>
      </c>
      <c r="D735" t="s">
        <v>361</v>
      </c>
      <c r="E735" t="s">
        <v>23</v>
      </c>
      <c r="F735" t="s">
        <v>24</v>
      </c>
      <c r="G735" t="s">
        <v>18</v>
      </c>
      <c r="H735" t="s">
        <v>20</v>
      </c>
      <c r="I735">
        <v>283.92</v>
      </c>
      <c r="J735">
        <v>5</v>
      </c>
      <c r="K735">
        <v>0.2</v>
      </c>
      <c r="L735">
        <v>-46.137</v>
      </c>
    </row>
    <row r="736" spans="1:12" x14ac:dyDescent="0.3">
      <c r="A736" t="s">
        <v>12</v>
      </c>
      <c r="B736" t="s">
        <v>43</v>
      </c>
      <c r="C736" t="s">
        <v>14</v>
      </c>
      <c r="D736" t="s">
        <v>144</v>
      </c>
      <c r="E736" t="s">
        <v>23</v>
      </c>
      <c r="F736" t="s">
        <v>24</v>
      </c>
      <c r="G736" t="s">
        <v>34</v>
      </c>
      <c r="H736" t="s">
        <v>58</v>
      </c>
      <c r="I736">
        <v>59.97</v>
      </c>
      <c r="J736">
        <v>3</v>
      </c>
      <c r="K736">
        <v>0</v>
      </c>
      <c r="L736">
        <v>13.793100000000001</v>
      </c>
    </row>
    <row r="737" spans="1:12" x14ac:dyDescent="0.3">
      <c r="A737" t="s">
        <v>12</v>
      </c>
      <c r="B737" t="s">
        <v>43</v>
      </c>
      <c r="C737" t="s">
        <v>14</v>
      </c>
      <c r="D737" t="s">
        <v>144</v>
      </c>
      <c r="E737" t="s">
        <v>23</v>
      </c>
      <c r="F737" t="s">
        <v>24</v>
      </c>
      <c r="G737" t="s">
        <v>34</v>
      </c>
      <c r="H737" t="s">
        <v>35</v>
      </c>
      <c r="I737">
        <v>761.54399999999998</v>
      </c>
      <c r="J737">
        <v>7</v>
      </c>
      <c r="K737">
        <v>0.2</v>
      </c>
      <c r="L737">
        <v>66.635099999999994</v>
      </c>
    </row>
    <row r="738" spans="1:12" x14ac:dyDescent="0.3">
      <c r="A738" t="s">
        <v>27</v>
      </c>
      <c r="B738" t="s">
        <v>13</v>
      </c>
      <c r="C738" t="s">
        <v>14</v>
      </c>
      <c r="D738" t="s">
        <v>51</v>
      </c>
      <c r="E738" t="s">
        <v>23</v>
      </c>
      <c r="F738" t="s">
        <v>24</v>
      </c>
      <c r="G738" t="s">
        <v>18</v>
      </c>
      <c r="H738" t="s">
        <v>32</v>
      </c>
      <c r="I738">
        <v>58.2</v>
      </c>
      <c r="J738">
        <v>3</v>
      </c>
      <c r="K738">
        <v>0</v>
      </c>
      <c r="L738">
        <v>28.518000000000001</v>
      </c>
    </row>
    <row r="739" spans="1:12" x14ac:dyDescent="0.3">
      <c r="A739" t="s">
        <v>27</v>
      </c>
      <c r="B739" t="s">
        <v>13</v>
      </c>
      <c r="C739" t="s">
        <v>14</v>
      </c>
      <c r="D739" t="s">
        <v>22</v>
      </c>
      <c r="E739" t="s">
        <v>23</v>
      </c>
      <c r="F739" t="s">
        <v>24</v>
      </c>
      <c r="G739" t="s">
        <v>25</v>
      </c>
      <c r="H739" t="s">
        <v>40</v>
      </c>
      <c r="I739">
        <v>37.44</v>
      </c>
      <c r="J739">
        <v>6</v>
      </c>
      <c r="K739">
        <v>0</v>
      </c>
      <c r="L739">
        <v>16.847999999999999</v>
      </c>
    </row>
    <row r="740" spans="1:12" x14ac:dyDescent="0.3">
      <c r="A740" t="s">
        <v>27</v>
      </c>
      <c r="B740" t="s">
        <v>21</v>
      </c>
      <c r="C740" t="s">
        <v>14</v>
      </c>
      <c r="D740" t="s">
        <v>362</v>
      </c>
      <c r="E740" t="s">
        <v>23</v>
      </c>
      <c r="F740" t="s">
        <v>24</v>
      </c>
      <c r="G740" t="s">
        <v>25</v>
      </c>
      <c r="H740" t="s">
        <v>26</v>
      </c>
      <c r="I740">
        <v>5.76</v>
      </c>
      <c r="J740">
        <v>2</v>
      </c>
      <c r="K740">
        <v>0</v>
      </c>
      <c r="L740">
        <v>2.6496</v>
      </c>
    </row>
    <row r="741" spans="1:12" x14ac:dyDescent="0.3">
      <c r="A741" t="s">
        <v>167</v>
      </c>
      <c r="B741" t="s">
        <v>13</v>
      </c>
      <c r="C741" t="s">
        <v>14</v>
      </c>
      <c r="D741" t="s">
        <v>128</v>
      </c>
      <c r="E741" t="s">
        <v>23</v>
      </c>
      <c r="F741" t="s">
        <v>24</v>
      </c>
      <c r="G741" t="s">
        <v>25</v>
      </c>
      <c r="H741" t="s">
        <v>40</v>
      </c>
      <c r="I741">
        <v>19.98</v>
      </c>
      <c r="J741">
        <v>1</v>
      </c>
      <c r="K741">
        <v>0</v>
      </c>
      <c r="L741">
        <v>9.3905999999999992</v>
      </c>
    </row>
    <row r="742" spans="1:12" x14ac:dyDescent="0.3">
      <c r="A742" t="s">
        <v>167</v>
      </c>
      <c r="B742" t="s">
        <v>13</v>
      </c>
      <c r="C742" t="s">
        <v>14</v>
      </c>
      <c r="D742" t="s">
        <v>128</v>
      </c>
      <c r="E742" t="s">
        <v>23</v>
      </c>
      <c r="F742" t="s">
        <v>24</v>
      </c>
      <c r="G742" t="s">
        <v>25</v>
      </c>
      <c r="H742" t="s">
        <v>36</v>
      </c>
      <c r="I742">
        <v>398.35199999999998</v>
      </c>
      <c r="J742">
        <v>3</v>
      </c>
      <c r="K742">
        <v>0.2</v>
      </c>
      <c r="L742">
        <v>124.485</v>
      </c>
    </row>
    <row r="743" spans="1:12" x14ac:dyDescent="0.3">
      <c r="A743" t="s">
        <v>167</v>
      </c>
      <c r="B743" t="s">
        <v>13</v>
      </c>
      <c r="C743" t="s">
        <v>14</v>
      </c>
      <c r="D743" t="s">
        <v>128</v>
      </c>
      <c r="E743" t="s">
        <v>23</v>
      </c>
      <c r="F743" t="s">
        <v>24</v>
      </c>
      <c r="G743" t="s">
        <v>25</v>
      </c>
      <c r="H743" t="s">
        <v>33</v>
      </c>
      <c r="I743">
        <v>5.04</v>
      </c>
      <c r="J743">
        <v>3</v>
      </c>
      <c r="K743">
        <v>0</v>
      </c>
      <c r="L743">
        <v>1.26</v>
      </c>
    </row>
    <row r="744" spans="1:12" x14ac:dyDescent="0.3">
      <c r="A744" t="s">
        <v>167</v>
      </c>
      <c r="B744" t="s">
        <v>13</v>
      </c>
      <c r="C744" t="s">
        <v>14</v>
      </c>
      <c r="D744" t="s">
        <v>128</v>
      </c>
      <c r="E744" t="s">
        <v>23</v>
      </c>
      <c r="F744" t="s">
        <v>24</v>
      </c>
      <c r="G744" t="s">
        <v>25</v>
      </c>
      <c r="H744" t="s">
        <v>76</v>
      </c>
      <c r="I744">
        <v>17.45</v>
      </c>
      <c r="J744">
        <v>5</v>
      </c>
      <c r="K744">
        <v>0</v>
      </c>
      <c r="L744">
        <v>8.0269999999999992</v>
      </c>
    </row>
    <row r="745" spans="1:12" x14ac:dyDescent="0.3">
      <c r="A745" t="s">
        <v>167</v>
      </c>
      <c r="B745" t="s">
        <v>13</v>
      </c>
      <c r="C745" t="s">
        <v>14</v>
      </c>
      <c r="D745" t="s">
        <v>128</v>
      </c>
      <c r="E745" t="s">
        <v>23</v>
      </c>
      <c r="F745" t="s">
        <v>24</v>
      </c>
      <c r="G745" t="s">
        <v>18</v>
      </c>
      <c r="H745" t="s">
        <v>20</v>
      </c>
      <c r="I745">
        <v>323.13600000000002</v>
      </c>
      <c r="J745">
        <v>4</v>
      </c>
      <c r="K745">
        <v>0.2</v>
      </c>
      <c r="L745">
        <v>20.196000000000002</v>
      </c>
    </row>
    <row r="746" spans="1:12" x14ac:dyDescent="0.3">
      <c r="A746" t="s">
        <v>167</v>
      </c>
      <c r="B746" t="s">
        <v>13</v>
      </c>
      <c r="C746" t="s">
        <v>14</v>
      </c>
      <c r="D746" t="s">
        <v>128</v>
      </c>
      <c r="E746" t="s">
        <v>23</v>
      </c>
      <c r="F746" t="s">
        <v>24</v>
      </c>
      <c r="G746" t="s">
        <v>25</v>
      </c>
      <c r="H746" t="s">
        <v>109</v>
      </c>
      <c r="I746">
        <v>29.7</v>
      </c>
      <c r="J746">
        <v>3</v>
      </c>
      <c r="K746">
        <v>0</v>
      </c>
      <c r="L746">
        <v>8.0190000000000001</v>
      </c>
    </row>
    <row r="747" spans="1:12" x14ac:dyDescent="0.3">
      <c r="A747" t="s">
        <v>167</v>
      </c>
      <c r="B747" t="s">
        <v>13</v>
      </c>
      <c r="C747" t="s">
        <v>14</v>
      </c>
      <c r="D747" t="s">
        <v>128</v>
      </c>
      <c r="E747" t="s">
        <v>23</v>
      </c>
      <c r="F747" t="s">
        <v>24</v>
      </c>
      <c r="G747" t="s">
        <v>34</v>
      </c>
      <c r="H747" t="s">
        <v>35</v>
      </c>
      <c r="I747">
        <v>1295.8399999999999</v>
      </c>
      <c r="J747">
        <v>4</v>
      </c>
      <c r="K747">
        <v>0.2</v>
      </c>
      <c r="L747">
        <v>145.78200000000001</v>
      </c>
    </row>
    <row r="748" spans="1:12" x14ac:dyDescent="0.3">
      <c r="A748" t="s">
        <v>167</v>
      </c>
      <c r="B748" t="s">
        <v>13</v>
      </c>
      <c r="C748" t="s">
        <v>14</v>
      </c>
      <c r="D748" t="s">
        <v>128</v>
      </c>
      <c r="E748" t="s">
        <v>23</v>
      </c>
      <c r="F748" t="s">
        <v>24</v>
      </c>
      <c r="G748" t="s">
        <v>25</v>
      </c>
      <c r="H748" t="s">
        <v>31</v>
      </c>
      <c r="I748">
        <v>46.84</v>
      </c>
      <c r="J748">
        <v>2</v>
      </c>
      <c r="K748">
        <v>0</v>
      </c>
      <c r="L748">
        <v>12.646800000000001</v>
      </c>
    </row>
    <row r="749" spans="1:12" x14ac:dyDescent="0.3">
      <c r="A749" t="s">
        <v>167</v>
      </c>
      <c r="B749" t="s">
        <v>13</v>
      </c>
      <c r="C749" t="s">
        <v>14</v>
      </c>
      <c r="D749" t="s">
        <v>128</v>
      </c>
      <c r="E749" t="s">
        <v>23</v>
      </c>
      <c r="F749" t="s">
        <v>24</v>
      </c>
      <c r="G749" t="s">
        <v>18</v>
      </c>
      <c r="H749" t="s">
        <v>19</v>
      </c>
      <c r="I749">
        <v>425.83300000000003</v>
      </c>
      <c r="J749">
        <v>1</v>
      </c>
      <c r="K749">
        <v>0.15</v>
      </c>
      <c r="L749">
        <v>20.039200000000001</v>
      </c>
    </row>
    <row r="750" spans="1:12" x14ac:dyDescent="0.3">
      <c r="A750" t="s">
        <v>27</v>
      </c>
      <c r="B750" t="s">
        <v>13</v>
      </c>
      <c r="C750" t="s">
        <v>14</v>
      </c>
      <c r="D750" t="s">
        <v>365</v>
      </c>
      <c r="E750" t="s">
        <v>23</v>
      </c>
      <c r="F750" t="s">
        <v>24</v>
      </c>
      <c r="G750" t="s">
        <v>25</v>
      </c>
      <c r="H750" t="s">
        <v>40</v>
      </c>
      <c r="I750">
        <v>159.88</v>
      </c>
      <c r="J750">
        <v>7</v>
      </c>
      <c r="K750">
        <v>0</v>
      </c>
      <c r="L750">
        <v>73.544799999999995</v>
      </c>
    </row>
    <row r="751" spans="1:12" x14ac:dyDescent="0.3">
      <c r="A751" t="s">
        <v>61</v>
      </c>
      <c r="B751" t="s">
        <v>21</v>
      </c>
      <c r="C751" t="s">
        <v>14</v>
      </c>
      <c r="D751" t="s">
        <v>367</v>
      </c>
      <c r="E751" t="s">
        <v>23</v>
      </c>
      <c r="F751" t="s">
        <v>24</v>
      </c>
      <c r="G751" t="s">
        <v>18</v>
      </c>
      <c r="H751" t="s">
        <v>20</v>
      </c>
      <c r="I751">
        <v>215.976</v>
      </c>
      <c r="J751">
        <v>3</v>
      </c>
      <c r="K751">
        <v>0.2</v>
      </c>
      <c r="L751">
        <v>-2.6997</v>
      </c>
    </row>
    <row r="752" spans="1:12" x14ac:dyDescent="0.3">
      <c r="A752" t="s">
        <v>27</v>
      </c>
      <c r="B752" t="s">
        <v>13</v>
      </c>
      <c r="C752" t="s">
        <v>14</v>
      </c>
      <c r="D752" t="s">
        <v>38</v>
      </c>
      <c r="E752" t="s">
        <v>23</v>
      </c>
      <c r="F752" t="s">
        <v>24</v>
      </c>
      <c r="G752" t="s">
        <v>18</v>
      </c>
      <c r="H752" t="s">
        <v>32</v>
      </c>
      <c r="I752">
        <v>43.31</v>
      </c>
      <c r="J752">
        <v>1</v>
      </c>
      <c r="K752">
        <v>0</v>
      </c>
      <c r="L752">
        <v>4.3310000000000004</v>
      </c>
    </row>
    <row r="753" spans="1:12" x14ac:dyDescent="0.3">
      <c r="A753" t="s">
        <v>12</v>
      </c>
      <c r="B753" t="s">
        <v>13</v>
      </c>
      <c r="C753" t="s">
        <v>14</v>
      </c>
      <c r="D753" t="s">
        <v>22</v>
      </c>
      <c r="E753" t="s">
        <v>23</v>
      </c>
      <c r="F753" t="s">
        <v>24</v>
      </c>
      <c r="G753" t="s">
        <v>25</v>
      </c>
      <c r="H753" t="s">
        <v>76</v>
      </c>
      <c r="I753">
        <v>21.48</v>
      </c>
      <c r="J753">
        <v>6</v>
      </c>
      <c r="K753">
        <v>0</v>
      </c>
      <c r="L753">
        <v>10.74</v>
      </c>
    </row>
    <row r="754" spans="1:12" x14ac:dyDescent="0.3">
      <c r="A754" t="s">
        <v>27</v>
      </c>
      <c r="B754" t="s">
        <v>43</v>
      </c>
      <c r="C754" t="s">
        <v>14</v>
      </c>
      <c r="D754" t="s">
        <v>266</v>
      </c>
      <c r="E754" t="s">
        <v>23</v>
      </c>
      <c r="F754" t="s">
        <v>24</v>
      </c>
      <c r="G754" t="s">
        <v>25</v>
      </c>
      <c r="H754" t="s">
        <v>33</v>
      </c>
      <c r="I754">
        <v>34.58</v>
      </c>
      <c r="J754">
        <v>1</v>
      </c>
      <c r="K754">
        <v>0</v>
      </c>
      <c r="L754">
        <v>10.0282</v>
      </c>
    </row>
    <row r="755" spans="1:12" x14ac:dyDescent="0.3">
      <c r="A755" t="s">
        <v>27</v>
      </c>
      <c r="B755" t="s">
        <v>43</v>
      </c>
      <c r="C755" t="s">
        <v>14</v>
      </c>
      <c r="D755" t="s">
        <v>371</v>
      </c>
      <c r="E755" t="s">
        <v>23</v>
      </c>
      <c r="F755" t="s">
        <v>24</v>
      </c>
      <c r="G755" t="s">
        <v>25</v>
      </c>
      <c r="H755" t="s">
        <v>40</v>
      </c>
      <c r="I755">
        <v>314.55</v>
      </c>
      <c r="J755">
        <v>3</v>
      </c>
      <c r="K755">
        <v>0</v>
      </c>
      <c r="L755">
        <v>150.98400000000001</v>
      </c>
    </row>
    <row r="756" spans="1:12" x14ac:dyDescent="0.3">
      <c r="A756" t="s">
        <v>61</v>
      </c>
      <c r="B756" t="s">
        <v>13</v>
      </c>
      <c r="C756" t="s">
        <v>14</v>
      </c>
      <c r="D756" t="s">
        <v>51</v>
      </c>
      <c r="E756" t="s">
        <v>23</v>
      </c>
      <c r="F756" t="s">
        <v>24</v>
      </c>
      <c r="G756" t="s">
        <v>25</v>
      </c>
      <c r="H756" t="s">
        <v>36</v>
      </c>
      <c r="I756">
        <v>19.751999999999999</v>
      </c>
      <c r="J756">
        <v>3</v>
      </c>
      <c r="K756">
        <v>0.2</v>
      </c>
      <c r="L756">
        <v>6.9131999999999998</v>
      </c>
    </row>
    <row r="757" spans="1:12" x14ac:dyDescent="0.3">
      <c r="A757" t="s">
        <v>12</v>
      </c>
      <c r="B757" t="s">
        <v>21</v>
      </c>
      <c r="C757" t="s">
        <v>14</v>
      </c>
      <c r="D757" t="s">
        <v>244</v>
      </c>
      <c r="E757" t="s">
        <v>23</v>
      </c>
      <c r="F757" t="s">
        <v>24</v>
      </c>
      <c r="G757" t="s">
        <v>25</v>
      </c>
      <c r="H757" t="s">
        <v>36</v>
      </c>
      <c r="I757">
        <v>54.896000000000001</v>
      </c>
      <c r="J757">
        <v>2</v>
      </c>
      <c r="K757">
        <v>0.2</v>
      </c>
      <c r="L757">
        <v>18.5274</v>
      </c>
    </row>
    <row r="758" spans="1:12" x14ac:dyDescent="0.3">
      <c r="A758" t="s">
        <v>27</v>
      </c>
      <c r="B758" t="s">
        <v>13</v>
      </c>
      <c r="C758" t="s">
        <v>14</v>
      </c>
      <c r="D758" t="s">
        <v>22</v>
      </c>
      <c r="E758" t="s">
        <v>23</v>
      </c>
      <c r="F758" t="s">
        <v>24</v>
      </c>
      <c r="G758" t="s">
        <v>25</v>
      </c>
      <c r="H758" t="s">
        <v>37</v>
      </c>
      <c r="I758">
        <v>60.81</v>
      </c>
      <c r="J758">
        <v>3</v>
      </c>
      <c r="K758">
        <v>0</v>
      </c>
      <c r="L758">
        <v>17.026800000000001</v>
      </c>
    </row>
    <row r="759" spans="1:12" x14ac:dyDescent="0.3">
      <c r="A759" t="s">
        <v>61</v>
      </c>
      <c r="B759" t="s">
        <v>13</v>
      </c>
      <c r="C759" t="s">
        <v>14</v>
      </c>
      <c r="D759" t="s">
        <v>116</v>
      </c>
      <c r="E759" t="s">
        <v>23</v>
      </c>
      <c r="F759" t="s">
        <v>24</v>
      </c>
      <c r="G759" t="s">
        <v>25</v>
      </c>
      <c r="H759" t="s">
        <v>36</v>
      </c>
      <c r="I759">
        <v>1.44</v>
      </c>
      <c r="J759">
        <v>1</v>
      </c>
      <c r="K759">
        <v>0.2</v>
      </c>
      <c r="L759">
        <v>0.504</v>
      </c>
    </row>
    <row r="760" spans="1:12" x14ac:dyDescent="0.3">
      <c r="A760" t="s">
        <v>61</v>
      </c>
      <c r="B760" t="s">
        <v>13</v>
      </c>
      <c r="C760" t="s">
        <v>14</v>
      </c>
      <c r="D760" t="s">
        <v>116</v>
      </c>
      <c r="E760" t="s">
        <v>23</v>
      </c>
      <c r="F760" t="s">
        <v>24</v>
      </c>
      <c r="G760" t="s">
        <v>25</v>
      </c>
      <c r="H760" t="s">
        <v>36</v>
      </c>
      <c r="I760">
        <v>61.776000000000003</v>
      </c>
      <c r="J760">
        <v>13</v>
      </c>
      <c r="K760">
        <v>0.2</v>
      </c>
      <c r="L760">
        <v>20.849399999999999</v>
      </c>
    </row>
    <row r="761" spans="1:12" x14ac:dyDescent="0.3">
      <c r="A761" t="s">
        <v>61</v>
      </c>
      <c r="B761" t="s">
        <v>13</v>
      </c>
      <c r="C761" t="s">
        <v>14</v>
      </c>
      <c r="D761" t="s">
        <v>116</v>
      </c>
      <c r="E761" t="s">
        <v>23</v>
      </c>
      <c r="F761" t="s">
        <v>24</v>
      </c>
      <c r="G761" t="s">
        <v>25</v>
      </c>
      <c r="H761" t="s">
        <v>37</v>
      </c>
      <c r="I761">
        <v>241.96</v>
      </c>
      <c r="J761">
        <v>2</v>
      </c>
      <c r="K761">
        <v>0</v>
      </c>
      <c r="L761">
        <v>60.49</v>
      </c>
    </row>
    <row r="762" spans="1:12" x14ac:dyDescent="0.3">
      <c r="A762" t="s">
        <v>61</v>
      </c>
      <c r="B762" t="s">
        <v>13</v>
      </c>
      <c r="C762" t="s">
        <v>14</v>
      </c>
      <c r="D762" t="s">
        <v>116</v>
      </c>
      <c r="E762" t="s">
        <v>23</v>
      </c>
      <c r="F762" t="s">
        <v>24</v>
      </c>
      <c r="G762" t="s">
        <v>18</v>
      </c>
      <c r="H762" t="s">
        <v>20</v>
      </c>
      <c r="I762">
        <v>108.608</v>
      </c>
      <c r="J762">
        <v>4</v>
      </c>
      <c r="K762">
        <v>0.2</v>
      </c>
      <c r="L762">
        <v>9.5031999999999996</v>
      </c>
    </row>
    <row r="763" spans="1:12" x14ac:dyDescent="0.3">
      <c r="A763" t="s">
        <v>27</v>
      </c>
      <c r="B763" t="s">
        <v>21</v>
      </c>
      <c r="C763" t="s">
        <v>14</v>
      </c>
      <c r="D763" t="s">
        <v>51</v>
      </c>
      <c r="E763" t="s">
        <v>23</v>
      </c>
      <c r="F763" t="s">
        <v>24</v>
      </c>
      <c r="G763" t="s">
        <v>25</v>
      </c>
      <c r="H763" t="s">
        <v>36</v>
      </c>
      <c r="I763">
        <v>9.984</v>
      </c>
      <c r="J763">
        <v>4</v>
      </c>
      <c r="K763">
        <v>0.2</v>
      </c>
      <c r="L763">
        <v>3.6192000000000002</v>
      </c>
    </row>
    <row r="764" spans="1:12" x14ac:dyDescent="0.3">
      <c r="A764" t="s">
        <v>27</v>
      </c>
      <c r="B764" t="s">
        <v>21</v>
      </c>
      <c r="C764" t="s">
        <v>14</v>
      </c>
      <c r="D764" t="s">
        <v>51</v>
      </c>
      <c r="E764" t="s">
        <v>23</v>
      </c>
      <c r="F764" t="s">
        <v>24</v>
      </c>
      <c r="G764" t="s">
        <v>25</v>
      </c>
      <c r="H764" t="s">
        <v>31</v>
      </c>
      <c r="I764">
        <v>14.98</v>
      </c>
      <c r="J764">
        <v>1</v>
      </c>
      <c r="K764">
        <v>0</v>
      </c>
      <c r="L764">
        <v>4.1943999999999999</v>
      </c>
    </row>
    <row r="765" spans="1:12" x14ac:dyDescent="0.3">
      <c r="A765" t="s">
        <v>27</v>
      </c>
      <c r="B765" t="s">
        <v>21</v>
      </c>
      <c r="C765" t="s">
        <v>14</v>
      </c>
      <c r="D765" t="s">
        <v>51</v>
      </c>
      <c r="E765" t="s">
        <v>23</v>
      </c>
      <c r="F765" t="s">
        <v>24</v>
      </c>
      <c r="G765" t="s">
        <v>34</v>
      </c>
      <c r="H765" t="s">
        <v>35</v>
      </c>
      <c r="I765">
        <v>1145.5999999999999</v>
      </c>
      <c r="J765">
        <v>4</v>
      </c>
      <c r="K765">
        <v>0.2</v>
      </c>
      <c r="L765">
        <v>100.24</v>
      </c>
    </row>
    <row r="766" spans="1:12" x14ac:dyDescent="0.3">
      <c r="A766" t="s">
        <v>27</v>
      </c>
      <c r="B766" t="s">
        <v>13</v>
      </c>
      <c r="C766" t="s">
        <v>14</v>
      </c>
      <c r="D766" t="s">
        <v>51</v>
      </c>
      <c r="E766" t="s">
        <v>23</v>
      </c>
      <c r="F766" t="s">
        <v>24</v>
      </c>
      <c r="G766" t="s">
        <v>25</v>
      </c>
      <c r="H766" t="s">
        <v>36</v>
      </c>
      <c r="I766">
        <v>673.56799999999998</v>
      </c>
      <c r="J766">
        <v>2</v>
      </c>
      <c r="K766">
        <v>0.2</v>
      </c>
      <c r="L766">
        <v>252.58799999999999</v>
      </c>
    </row>
    <row r="767" spans="1:12" x14ac:dyDescent="0.3">
      <c r="A767" t="s">
        <v>27</v>
      </c>
      <c r="B767" t="s">
        <v>13</v>
      </c>
      <c r="C767" t="s">
        <v>14</v>
      </c>
      <c r="D767" t="s">
        <v>51</v>
      </c>
      <c r="E767" t="s">
        <v>23</v>
      </c>
      <c r="F767" t="s">
        <v>24</v>
      </c>
      <c r="G767" t="s">
        <v>25</v>
      </c>
      <c r="H767" t="s">
        <v>37</v>
      </c>
      <c r="I767">
        <v>52.98</v>
      </c>
      <c r="J767">
        <v>2</v>
      </c>
      <c r="K767">
        <v>0</v>
      </c>
      <c r="L767">
        <v>14.8344</v>
      </c>
    </row>
    <row r="768" spans="1:12" x14ac:dyDescent="0.3">
      <c r="A768" t="s">
        <v>12</v>
      </c>
      <c r="B768" t="s">
        <v>13</v>
      </c>
      <c r="C768" t="s">
        <v>14</v>
      </c>
      <c r="D768" t="s">
        <v>22</v>
      </c>
      <c r="E768" t="s">
        <v>23</v>
      </c>
      <c r="F768" t="s">
        <v>24</v>
      </c>
      <c r="G768" t="s">
        <v>25</v>
      </c>
      <c r="H768" t="s">
        <v>36</v>
      </c>
      <c r="I768">
        <v>1016.792</v>
      </c>
      <c r="J768">
        <v>1</v>
      </c>
      <c r="K768">
        <v>0.2</v>
      </c>
      <c r="L768">
        <v>381.29700000000003</v>
      </c>
    </row>
    <row r="769" spans="1:12" x14ac:dyDescent="0.3">
      <c r="A769" t="s">
        <v>12</v>
      </c>
      <c r="B769" t="s">
        <v>13</v>
      </c>
      <c r="C769" t="s">
        <v>14</v>
      </c>
      <c r="D769" t="s">
        <v>22</v>
      </c>
      <c r="E769" t="s">
        <v>23</v>
      </c>
      <c r="F769" t="s">
        <v>24</v>
      </c>
      <c r="G769" t="s">
        <v>25</v>
      </c>
      <c r="H769" t="s">
        <v>36</v>
      </c>
      <c r="I769">
        <v>38.136000000000003</v>
      </c>
      <c r="J769">
        <v>7</v>
      </c>
      <c r="K769">
        <v>0.2</v>
      </c>
      <c r="L769">
        <v>13.3476</v>
      </c>
    </row>
    <row r="770" spans="1:12" x14ac:dyDescent="0.3">
      <c r="A770" t="s">
        <v>27</v>
      </c>
      <c r="B770" t="s">
        <v>43</v>
      </c>
      <c r="C770" t="s">
        <v>14</v>
      </c>
      <c r="D770" t="s">
        <v>112</v>
      </c>
      <c r="E770" t="s">
        <v>23</v>
      </c>
      <c r="F770" t="s">
        <v>24</v>
      </c>
      <c r="G770" t="s">
        <v>25</v>
      </c>
      <c r="H770" t="s">
        <v>31</v>
      </c>
      <c r="I770">
        <v>56.56</v>
      </c>
      <c r="J770">
        <v>2</v>
      </c>
      <c r="K770">
        <v>0</v>
      </c>
      <c r="L770">
        <v>15.2712</v>
      </c>
    </row>
    <row r="771" spans="1:12" x14ac:dyDescent="0.3">
      <c r="A771" t="s">
        <v>27</v>
      </c>
      <c r="B771" t="s">
        <v>43</v>
      </c>
      <c r="C771" t="s">
        <v>14</v>
      </c>
      <c r="D771" t="s">
        <v>112</v>
      </c>
      <c r="E771" t="s">
        <v>23</v>
      </c>
      <c r="F771" t="s">
        <v>24</v>
      </c>
      <c r="G771" t="s">
        <v>25</v>
      </c>
      <c r="H771" t="s">
        <v>33</v>
      </c>
      <c r="I771">
        <v>5.56</v>
      </c>
      <c r="J771">
        <v>2</v>
      </c>
      <c r="K771">
        <v>0</v>
      </c>
      <c r="L771">
        <v>1.4456</v>
      </c>
    </row>
    <row r="772" spans="1:12" x14ac:dyDescent="0.3">
      <c r="A772" t="s">
        <v>27</v>
      </c>
      <c r="B772" t="s">
        <v>43</v>
      </c>
      <c r="C772" t="s">
        <v>14</v>
      </c>
      <c r="D772" t="s">
        <v>112</v>
      </c>
      <c r="E772" t="s">
        <v>23</v>
      </c>
      <c r="F772" t="s">
        <v>24</v>
      </c>
      <c r="G772" t="s">
        <v>25</v>
      </c>
      <c r="H772" t="s">
        <v>76</v>
      </c>
      <c r="I772">
        <v>9.02</v>
      </c>
      <c r="J772">
        <v>2</v>
      </c>
      <c r="K772">
        <v>0</v>
      </c>
      <c r="L772">
        <v>3.5177999999999998</v>
      </c>
    </row>
    <row r="773" spans="1:12" x14ac:dyDescent="0.3">
      <c r="A773" t="s">
        <v>27</v>
      </c>
      <c r="B773" t="s">
        <v>43</v>
      </c>
      <c r="C773" t="s">
        <v>14</v>
      </c>
      <c r="D773" t="s">
        <v>112</v>
      </c>
      <c r="E773" t="s">
        <v>23</v>
      </c>
      <c r="F773" t="s">
        <v>24</v>
      </c>
      <c r="G773" t="s">
        <v>25</v>
      </c>
      <c r="H773" t="s">
        <v>37</v>
      </c>
      <c r="I773">
        <v>8.6199999999999992</v>
      </c>
      <c r="J773">
        <v>1</v>
      </c>
      <c r="K773">
        <v>0</v>
      </c>
      <c r="L773">
        <v>2.2412000000000001</v>
      </c>
    </row>
    <row r="774" spans="1:12" x14ac:dyDescent="0.3">
      <c r="A774" t="s">
        <v>27</v>
      </c>
      <c r="B774" t="s">
        <v>43</v>
      </c>
      <c r="C774" t="s">
        <v>14</v>
      </c>
      <c r="D774" t="s">
        <v>112</v>
      </c>
      <c r="E774" t="s">
        <v>23</v>
      </c>
      <c r="F774" t="s">
        <v>24</v>
      </c>
      <c r="G774" t="s">
        <v>34</v>
      </c>
      <c r="H774" t="s">
        <v>35</v>
      </c>
      <c r="I774">
        <v>659.976</v>
      </c>
      <c r="J774">
        <v>3</v>
      </c>
      <c r="K774">
        <v>0.2</v>
      </c>
      <c r="L774">
        <v>49.498199999999997</v>
      </c>
    </row>
    <row r="775" spans="1:12" x14ac:dyDescent="0.3">
      <c r="A775" t="s">
        <v>12</v>
      </c>
      <c r="B775" t="s">
        <v>13</v>
      </c>
      <c r="C775" t="s">
        <v>14</v>
      </c>
      <c r="D775" t="s">
        <v>22</v>
      </c>
      <c r="E775" t="s">
        <v>23</v>
      </c>
      <c r="F775" t="s">
        <v>24</v>
      </c>
      <c r="G775" t="s">
        <v>25</v>
      </c>
      <c r="H775" t="s">
        <v>40</v>
      </c>
      <c r="I775">
        <v>13.36</v>
      </c>
      <c r="J775">
        <v>2</v>
      </c>
      <c r="K775">
        <v>0</v>
      </c>
      <c r="L775">
        <v>6.4127999999999998</v>
      </c>
    </row>
    <row r="776" spans="1:12" x14ac:dyDescent="0.3">
      <c r="A776" t="s">
        <v>12</v>
      </c>
      <c r="B776" t="s">
        <v>13</v>
      </c>
      <c r="C776" t="s">
        <v>14</v>
      </c>
      <c r="D776" t="s">
        <v>22</v>
      </c>
      <c r="E776" t="s">
        <v>23</v>
      </c>
      <c r="F776" t="s">
        <v>24</v>
      </c>
      <c r="G776" t="s">
        <v>25</v>
      </c>
      <c r="H776" t="s">
        <v>36</v>
      </c>
      <c r="I776">
        <v>41.72</v>
      </c>
      <c r="J776">
        <v>5</v>
      </c>
      <c r="K776">
        <v>0.2</v>
      </c>
      <c r="L776">
        <v>13.0375</v>
      </c>
    </row>
    <row r="777" spans="1:12" x14ac:dyDescent="0.3">
      <c r="A777" t="s">
        <v>12</v>
      </c>
      <c r="B777" t="s">
        <v>13</v>
      </c>
      <c r="C777" t="s">
        <v>14</v>
      </c>
      <c r="D777" t="s">
        <v>22</v>
      </c>
      <c r="E777" t="s">
        <v>23</v>
      </c>
      <c r="F777" t="s">
        <v>24</v>
      </c>
      <c r="G777" t="s">
        <v>25</v>
      </c>
      <c r="H777" t="s">
        <v>36</v>
      </c>
      <c r="I777">
        <v>11.52</v>
      </c>
      <c r="J777">
        <v>5</v>
      </c>
      <c r="K777">
        <v>0.2</v>
      </c>
      <c r="L777">
        <v>4.1760000000000002</v>
      </c>
    </row>
    <row r="778" spans="1:12" x14ac:dyDescent="0.3">
      <c r="A778" t="s">
        <v>12</v>
      </c>
      <c r="B778" t="s">
        <v>13</v>
      </c>
      <c r="C778" t="s">
        <v>14</v>
      </c>
      <c r="D778" t="s">
        <v>22</v>
      </c>
      <c r="E778" t="s">
        <v>23</v>
      </c>
      <c r="F778" t="s">
        <v>24</v>
      </c>
      <c r="G778" t="s">
        <v>25</v>
      </c>
      <c r="H778" t="s">
        <v>37</v>
      </c>
      <c r="I778">
        <v>541.44000000000005</v>
      </c>
      <c r="J778">
        <v>6</v>
      </c>
      <c r="K778">
        <v>0</v>
      </c>
      <c r="L778">
        <v>157.01759999999999</v>
      </c>
    </row>
    <row r="779" spans="1:12" x14ac:dyDescent="0.3">
      <c r="A779" t="s">
        <v>12</v>
      </c>
      <c r="B779" t="s">
        <v>13</v>
      </c>
      <c r="C779" t="s">
        <v>14</v>
      </c>
      <c r="D779" t="s">
        <v>22</v>
      </c>
      <c r="E779" t="s">
        <v>23</v>
      </c>
      <c r="F779" t="s">
        <v>24</v>
      </c>
      <c r="G779" t="s">
        <v>25</v>
      </c>
      <c r="H779" t="s">
        <v>40</v>
      </c>
      <c r="I779">
        <v>19.440000000000001</v>
      </c>
      <c r="J779">
        <v>3</v>
      </c>
      <c r="K779">
        <v>0</v>
      </c>
      <c r="L779">
        <v>9.3312000000000008</v>
      </c>
    </row>
    <row r="780" spans="1:12" x14ac:dyDescent="0.3">
      <c r="A780" t="s">
        <v>12</v>
      </c>
      <c r="B780" t="s">
        <v>43</v>
      </c>
      <c r="C780" t="s">
        <v>14</v>
      </c>
      <c r="D780" t="s">
        <v>143</v>
      </c>
      <c r="E780" t="s">
        <v>23</v>
      </c>
      <c r="F780" t="s">
        <v>24</v>
      </c>
      <c r="G780" t="s">
        <v>25</v>
      </c>
      <c r="H780" t="s">
        <v>40</v>
      </c>
      <c r="I780">
        <v>143.69999999999999</v>
      </c>
      <c r="J780">
        <v>3</v>
      </c>
      <c r="K780">
        <v>0</v>
      </c>
      <c r="L780">
        <v>68.975999999999999</v>
      </c>
    </row>
    <row r="781" spans="1:12" x14ac:dyDescent="0.3">
      <c r="A781" t="s">
        <v>61</v>
      </c>
      <c r="B781" t="s">
        <v>21</v>
      </c>
      <c r="C781" t="s">
        <v>14</v>
      </c>
      <c r="D781" t="s">
        <v>51</v>
      </c>
      <c r="E781" t="s">
        <v>23</v>
      </c>
      <c r="F781" t="s">
        <v>24</v>
      </c>
      <c r="G781" t="s">
        <v>25</v>
      </c>
      <c r="H781" t="s">
        <v>37</v>
      </c>
      <c r="I781">
        <v>43.26</v>
      </c>
      <c r="J781">
        <v>3</v>
      </c>
      <c r="K781">
        <v>0</v>
      </c>
      <c r="L781">
        <v>14.2758</v>
      </c>
    </row>
    <row r="782" spans="1:12" x14ac:dyDescent="0.3">
      <c r="A782" t="s">
        <v>61</v>
      </c>
      <c r="B782" t="s">
        <v>21</v>
      </c>
      <c r="C782" t="s">
        <v>14</v>
      </c>
      <c r="D782" t="s">
        <v>51</v>
      </c>
      <c r="E782" t="s">
        <v>23</v>
      </c>
      <c r="F782" t="s">
        <v>24</v>
      </c>
      <c r="G782" t="s">
        <v>25</v>
      </c>
      <c r="H782" t="s">
        <v>37</v>
      </c>
      <c r="I782">
        <v>43.56</v>
      </c>
      <c r="J782">
        <v>2</v>
      </c>
      <c r="K782">
        <v>0</v>
      </c>
      <c r="L782">
        <v>15.246</v>
      </c>
    </row>
    <row r="783" spans="1:12" x14ac:dyDescent="0.3">
      <c r="A783" t="s">
        <v>61</v>
      </c>
      <c r="B783" t="s">
        <v>13</v>
      </c>
      <c r="C783" t="s">
        <v>14</v>
      </c>
      <c r="D783" t="s">
        <v>51</v>
      </c>
      <c r="E783" t="s">
        <v>23</v>
      </c>
      <c r="F783" t="s">
        <v>24</v>
      </c>
      <c r="G783" t="s">
        <v>18</v>
      </c>
      <c r="H783" t="s">
        <v>20</v>
      </c>
      <c r="I783">
        <v>1212.96</v>
      </c>
      <c r="J783">
        <v>7</v>
      </c>
      <c r="K783">
        <v>0.2</v>
      </c>
      <c r="L783">
        <v>90.971999999999994</v>
      </c>
    </row>
    <row r="784" spans="1:12" x14ac:dyDescent="0.3">
      <c r="A784" t="s">
        <v>61</v>
      </c>
      <c r="B784" t="s">
        <v>13</v>
      </c>
      <c r="C784" t="s">
        <v>14</v>
      </c>
      <c r="D784" t="s">
        <v>51</v>
      </c>
      <c r="E784" t="s">
        <v>23</v>
      </c>
      <c r="F784" t="s">
        <v>24</v>
      </c>
      <c r="G784" t="s">
        <v>25</v>
      </c>
      <c r="H784" t="s">
        <v>40</v>
      </c>
      <c r="I784">
        <v>18.54</v>
      </c>
      <c r="J784">
        <v>2</v>
      </c>
      <c r="K784">
        <v>0</v>
      </c>
      <c r="L784">
        <v>8.7138000000000009</v>
      </c>
    </row>
    <row r="785" spans="1:12" x14ac:dyDescent="0.3">
      <c r="A785" t="s">
        <v>12</v>
      </c>
      <c r="B785" t="s">
        <v>43</v>
      </c>
      <c r="C785" t="s">
        <v>14</v>
      </c>
      <c r="D785" t="s">
        <v>143</v>
      </c>
      <c r="E785" t="s">
        <v>23</v>
      </c>
      <c r="F785" t="s">
        <v>24</v>
      </c>
      <c r="G785" t="s">
        <v>25</v>
      </c>
      <c r="H785" t="s">
        <v>76</v>
      </c>
      <c r="I785">
        <v>5</v>
      </c>
      <c r="J785">
        <v>1</v>
      </c>
      <c r="K785">
        <v>0</v>
      </c>
      <c r="L785">
        <v>2.4</v>
      </c>
    </row>
    <row r="786" spans="1:12" x14ac:dyDescent="0.3">
      <c r="A786" t="s">
        <v>12</v>
      </c>
      <c r="B786" t="s">
        <v>43</v>
      </c>
      <c r="C786" t="s">
        <v>14</v>
      </c>
      <c r="D786" t="s">
        <v>143</v>
      </c>
      <c r="E786" t="s">
        <v>23</v>
      </c>
      <c r="F786" t="s">
        <v>24</v>
      </c>
      <c r="G786" t="s">
        <v>34</v>
      </c>
      <c r="H786" t="s">
        <v>58</v>
      </c>
      <c r="I786">
        <v>371.97</v>
      </c>
      <c r="J786">
        <v>3</v>
      </c>
      <c r="K786">
        <v>0</v>
      </c>
      <c r="L786">
        <v>66.954599999999999</v>
      </c>
    </row>
    <row r="787" spans="1:12" x14ac:dyDescent="0.3">
      <c r="A787" t="s">
        <v>27</v>
      </c>
      <c r="B787" t="s">
        <v>13</v>
      </c>
      <c r="C787" t="s">
        <v>14</v>
      </c>
      <c r="D787" t="s">
        <v>51</v>
      </c>
      <c r="E787" t="s">
        <v>23</v>
      </c>
      <c r="F787" t="s">
        <v>24</v>
      </c>
      <c r="G787" t="s">
        <v>18</v>
      </c>
      <c r="H787" t="s">
        <v>32</v>
      </c>
      <c r="I787">
        <v>435.26</v>
      </c>
      <c r="J787">
        <v>7</v>
      </c>
      <c r="K787">
        <v>0</v>
      </c>
      <c r="L787">
        <v>95.757199999999997</v>
      </c>
    </row>
    <row r="788" spans="1:12" x14ac:dyDescent="0.3">
      <c r="A788" t="s">
        <v>27</v>
      </c>
      <c r="B788" t="s">
        <v>13</v>
      </c>
      <c r="C788" t="s">
        <v>14</v>
      </c>
      <c r="D788" t="s">
        <v>51</v>
      </c>
      <c r="E788" t="s">
        <v>23</v>
      </c>
      <c r="F788" t="s">
        <v>24</v>
      </c>
      <c r="G788" t="s">
        <v>34</v>
      </c>
      <c r="H788" t="s">
        <v>161</v>
      </c>
      <c r="I788">
        <v>1119.9839999999999</v>
      </c>
      <c r="J788">
        <v>2</v>
      </c>
      <c r="K788">
        <v>0.2</v>
      </c>
      <c r="L788">
        <v>377.99459999999999</v>
      </c>
    </row>
    <row r="789" spans="1:12" x14ac:dyDescent="0.3">
      <c r="A789" t="s">
        <v>12</v>
      </c>
      <c r="B789" t="s">
        <v>21</v>
      </c>
      <c r="C789" t="s">
        <v>14</v>
      </c>
      <c r="D789" t="s">
        <v>22</v>
      </c>
      <c r="E789" t="s">
        <v>23</v>
      </c>
      <c r="F789" t="s">
        <v>24</v>
      </c>
      <c r="G789" t="s">
        <v>18</v>
      </c>
      <c r="H789" t="s">
        <v>30</v>
      </c>
      <c r="I789">
        <v>143.43199999999999</v>
      </c>
      <c r="J789">
        <v>1</v>
      </c>
      <c r="K789">
        <v>0.2</v>
      </c>
      <c r="L789">
        <v>3.5857999999999999</v>
      </c>
    </row>
    <row r="790" spans="1:12" x14ac:dyDescent="0.3">
      <c r="A790" t="s">
        <v>12</v>
      </c>
      <c r="B790" t="s">
        <v>21</v>
      </c>
      <c r="C790" t="s">
        <v>14</v>
      </c>
      <c r="D790" t="s">
        <v>22</v>
      </c>
      <c r="E790" t="s">
        <v>23</v>
      </c>
      <c r="F790" t="s">
        <v>24</v>
      </c>
      <c r="G790" t="s">
        <v>18</v>
      </c>
      <c r="H790" t="s">
        <v>20</v>
      </c>
      <c r="I790">
        <v>122.352</v>
      </c>
      <c r="J790">
        <v>3</v>
      </c>
      <c r="K790">
        <v>0.2</v>
      </c>
      <c r="L790">
        <v>13.7646</v>
      </c>
    </row>
    <row r="791" spans="1:12" x14ac:dyDescent="0.3">
      <c r="A791" t="s">
        <v>61</v>
      </c>
      <c r="B791" t="s">
        <v>13</v>
      </c>
      <c r="C791" t="s">
        <v>14</v>
      </c>
      <c r="D791" t="s">
        <v>22</v>
      </c>
      <c r="E791" t="s">
        <v>23</v>
      </c>
      <c r="F791" t="s">
        <v>24</v>
      </c>
      <c r="G791" t="s">
        <v>25</v>
      </c>
      <c r="H791" t="s">
        <v>33</v>
      </c>
      <c r="I791">
        <v>16.399999999999999</v>
      </c>
      <c r="J791">
        <v>5</v>
      </c>
      <c r="K791">
        <v>0</v>
      </c>
      <c r="L791">
        <v>4.7560000000000002</v>
      </c>
    </row>
    <row r="792" spans="1:12" x14ac:dyDescent="0.3">
      <c r="A792" t="s">
        <v>12</v>
      </c>
      <c r="B792" t="s">
        <v>21</v>
      </c>
      <c r="C792" t="s">
        <v>14</v>
      </c>
      <c r="D792" t="s">
        <v>22</v>
      </c>
      <c r="E792" t="s">
        <v>23</v>
      </c>
      <c r="F792" t="s">
        <v>24</v>
      </c>
      <c r="G792" t="s">
        <v>25</v>
      </c>
      <c r="H792" t="s">
        <v>31</v>
      </c>
      <c r="I792">
        <v>41.96</v>
      </c>
      <c r="J792">
        <v>2</v>
      </c>
      <c r="K792">
        <v>0</v>
      </c>
      <c r="L792">
        <v>2.9371999999999998</v>
      </c>
    </row>
    <row r="793" spans="1:12" x14ac:dyDescent="0.3">
      <c r="A793" t="s">
        <v>12</v>
      </c>
      <c r="B793" t="s">
        <v>21</v>
      </c>
      <c r="C793" t="s">
        <v>14</v>
      </c>
      <c r="D793" t="s">
        <v>22</v>
      </c>
      <c r="E793" t="s">
        <v>23</v>
      </c>
      <c r="F793" t="s">
        <v>24</v>
      </c>
      <c r="G793" t="s">
        <v>25</v>
      </c>
      <c r="H793" t="s">
        <v>40</v>
      </c>
      <c r="I793">
        <v>41.7</v>
      </c>
      <c r="J793">
        <v>5</v>
      </c>
      <c r="K793">
        <v>0</v>
      </c>
      <c r="L793">
        <v>20.85</v>
      </c>
    </row>
    <row r="794" spans="1:12" x14ac:dyDescent="0.3">
      <c r="A794" t="s">
        <v>167</v>
      </c>
      <c r="B794" t="s">
        <v>21</v>
      </c>
      <c r="C794" t="s">
        <v>14</v>
      </c>
      <c r="D794" t="s">
        <v>22</v>
      </c>
      <c r="E794" t="s">
        <v>23</v>
      </c>
      <c r="F794" t="s">
        <v>24</v>
      </c>
      <c r="G794" t="s">
        <v>25</v>
      </c>
      <c r="H794" t="s">
        <v>36</v>
      </c>
      <c r="I794">
        <v>9.0239999999999991</v>
      </c>
      <c r="J794">
        <v>6</v>
      </c>
      <c r="K794">
        <v>0.2</v>
      </c>
      <c r="L794">
        <v>3.1583999999999999</v>
      </c>
    </row>
    <row r="795" spans="1:12" x14ac:dyDescent="0.3">
      <c r="A795" t="s">
        <v>167</v>
      </c>
      <c r="B795" t="s">
        <v>21</v>
      </c>
      <c r="C795" t="s">
        <v>14</v>
      </c>
      <c r="D795" t="s">
        <v>22</v>
      </c>
      <c r="E795" t="s">
        <v>23</v>
      </c>
      <c r="F795" t="s">
        <v>24</v>
      </c>
      <c r="G795" t="s">
        <v>25</v>
      </c>
      <c r="H795" t="s">
        <v>36</v>
      </c>
      <c r="I795">
        <v>69.456000000000003</v>
      </c>
      <c r="J795">
        <v>2</v>
      </c>
      <c r="K795">
        <v>0.2</v>
      </c>
      <c r="L795">
        <v>22.5732</v>
      </c>
    </row>
    <row r="796" spans="1:12" x14ac:dyDescent="0.3">
      <c r="A796" t="s">
        <v>167</v>
      </c>
      <c r="B796" t="s">
        <v>21</v>
      </c>
      <c r="C796" t="s">
        <v>14</v>
      </c>
      <c r="D796" t="s">
        <v>22</v>
      </c>
      <c r="E796" t="s">
        <v>23</v>
      </c>
      <c r="F796" t="s">
        <v>24</v>
      </c>
      <c r="G796" t="s">
        <v>25</v>
      </c>
      <c r="H796" t="s">
        <v>40</v>
      </c>
      <c r="I796">
        <v>10.86</v>
      </c>
      <c r="J796">
        <v>2</v>
      </c>
      <c r="K796">
        <v>0</v>
      </c>
      <c r="L796">
        <v>5.3213999999999997</v>
      </c>
    </row>
    <row r="797" spans="1:12" x14ac:dyDescent="0.3">
      <c r="A797" t="s">
        <v>167</v>
      </c>
      <c r="B797" t="s">
        <v>21</v>
      </c>
      <c r="C797" t="s">
        <v>14</v>
      </c>
      <c r="D797" t="s">
        <v>22</v>
      </c>
      <c r="E797" t="s">
        <v>23</v>
      </c>
      <c r="F797" t="s">
        <v>24</v>
      </c>
      <c r="G797" t="s">
        <v>25</v>
      </c>
      <c r="H797" t="s">
        <v>37</v>
      </c>
      <c r="I797">
        <v>79.47</v>
      </c>
      <c r="J797">
        <v>3</v>
      </c>
      <c r="K797">
        <v>0</v>
      </c>
      <c r="L797">
        <v>22.2516</v>
      </c>
    </row>
    <row r="798" spans="1:12" x14ac:dyDescent="0.3">
      <c r="A798" t="s">
        <v>167</v>
      </c>
      <c r="B798" t="s">
        <v>21</v>
      </c>
      <c r="C798" t="s">
        <v>14</v>
      </c>
      <c r="D798" t="s">
        <v>22</v>
      </c>
      <c r="E798" t="s">
        <v>23</v>
      </c>
      <c r="F798" t="s">
        <v>24</v>
      </c>
      <c r="G798" t="s">
        <v>25</v>
      </c>
      <c r="H798" t="s">
        <v>33</v>
      </c>
      <c r="I798">
        <v>10.08</v>
      </c>
      <c r="J798">
        <v>6</v>
      </c>
      <c r="K798">
        <v>0</v>
      </c>
      <c r="L798">
        <v>5.04</v>
      </c>
    </row>
    <row r="799" spans="1:12" x14ac:dyDescent="0.3">
      <c r="A799" t="s">
        <v>61</v>
      </c>
      <c r="B799" t="s">
        <v>21</v>
      </c>
      <c r="C799" t="s">
        <v>14</v>
      </c>
      <c r="D799" t="s">
        <v>51</v>
      </c>
      <c r="E799" t="s">
        <v>23</v>
      </c>
      <c r="F799" t="s">
        <v>24</v>
      </c>
      <c r="G799" t="s">
        <v>18</v>
      </c>
      <c r="H799" t="s">
        <v>19</v>
      </c>
      <c r="I799">
        <v>1552.8309999999999</v>
      </c>
      <c r="J799">
        <v>7</v>
      </c>
      <c r="K799">
        <v>0.15</v>
      </c>
      <c r="L799">
        <v>200.9546</v>
      </c>
    </row>
    <row r="800" spans="1:12" x14ac:dyDescent="0.3">
      <c r="A800" t="s">
        <v>61</v>
      </c>
      <c r="B800" t="s">
        <v>21</v>
      </c>
      <c r="C800" t="s">
        <v>14</v>
      </c>
      <c r="D800" t="s">
        <v>51</v>
      </c>
      <c r="E800" t="s">
        <v>23</v>
      </c>
      <c r="F800" t="s">
        <v>24</v>
      </c>
      <c r="G800" t="s">
        <v>25</v>
      </c>
      <c r="H800" t="s">
        <v>36</v>
      </c>
      <c r="I800">
        <v>137.24</v>
      </c>
      <c r="J800">
        <v>5</v>
      </c>
      <c r="K800">
        <v>0.2</v>
      </c>
      <c r="L800">
        <v>46.3185</v>
      </c>
    </row>
    <row r="801" spans="1:12" x14ac:dyDescent="0.3">
      <c r="A801" t="s">
        <v>61</v>
      </c>
      <c r="B801" t="s">
        <v>21</v>
      </c>
      <c r="C801" t="s">
        <v>14</v>
      </c>
      <c r="D801" t="s">
        <v>51</v>
      </c>
      <c r="E801" t="s">
        <v>23</v>
      </c>
      <c r="F801" t="s">
        <v>24</v>
      </c>
      <c r="G801" t="s">
        <v>34</v>
      </c>
      <c r="H801" t="s">
        <v>58</v>
      </c>
      <c r="I801">
        <v>36.51</v>
      </c>
      <c r="J801">
        <v>1</v>
      </c>
      <c r="K801">
        <v>0</v>
      </c>
      <c r="L801">
        <v>15.699299999999999</v>
      </c>
    </row>
    <row r="802" spans="1:12" x14ac:dyDescent="0.3">
      <c r="A802" t="s">
        <v>61</v>
      </c>
      <c r="B802" t="s">
        <v>21</v>
      </c>
      <c r="C802" t="s">
        <v>14</v>
      </c>
      <c r="D802" t="s">
        <v>51</v>
      </c>
      <c r="E802" t="s">
        <v>23</v>
      </c>
      <c r="F802" t="s">
        <v>24</v>
      </c>
      <c r="G802" t="s">
        <v>34</v>
      </c>
      <c r="H802" t="s">
        <v>122</v>
      </c>
      <c r="I802">
        <v>239.976</v>
      </c>
      <c r="J802">
        <v>3</v>
      </c>
      <c r="K802">
        <v>0.2</v>
      </c>
      <c r="L802">
        <v>80.991900000000001</v>
      </c>
    </row>
    <row r="803" spans="1:12" x14ac:dyDescent="0.3">
      <c r="A803" t="s">
        <v>12</v>
      </c>
      <c r="B803" t="s">
        <v>13</v>
      </c>
      <c r="C803" t="s">
        <v>14</v>
      </c>
      <c r="D803" t="s">
        <v>389</v>
      </c>
      <c r="E803" t="s">
        <v>23</v>
      </c>
      <c r="F803" t="s">
        <v>24</v>
      </c>
      <c r="G803" t="s">
        <v>18</v>
      </c>
      <c r="H803" t="s">
        <v>20</v>
      </c>
      <c r="I803">
        <v>120.712</v>
      </c>
      <c r="J803">
        <v>1</v>
      </c>
      <c r="K803">
        <v>0.2</v>
      </c>
      <c r="L803">
        <v>-18.1068</v>
      </c>
    </row>
    <row r="804" spans="1:12" x14ac:dyDescent="0.3">
      <c r="A804" t="s">
        <v>27</v>
      </c>
      <c r="B804" t="s">
        <v>43</v>
      </c>
      <c r="C804" t="s">
        <v>14</v>
      </c>
      <c r="D804" t="s">
        <v>390</v>
      </c>
      <c r="E804" t="s">
        <v>23</v>
      </c>
      <c r="F804" t="s">
        <v>24</v>
      </c>
      <c r="G804" t="s">
        <v>25</v>
      </c>
      <c r="H804" t="s">
        <v>40</v>
      </c>
      <c r="I804">
        <v>32.75</v>
      </c>
      <c r="J804">
        <v>5</v>
      </c>
      <c r="K804">
        <v>0</v>
      </c>
      <c r="L804">
        <v>15.065</v>
      </c>
    </row>
    <row r="805" spans="1:12" x14ac:dyDescent="0.3">
      <c r="A805" t="s">
        <v>61</v>
      </c>
      <c r="B805" t="s">
        <v>13</v>
      </c>
      <c r="C805" t="s">
        <v>14</v>
      </c>
      <c r="D805" t="s">
        <v>285</v>
      </c>
      <c r="E805" t="s">
        <v>23</v>
      </c>
      <c r="F805" t="s">
        <v>24</v>
      </c>
      <c r="G805" t="s">
        <v>25</v>
      </c>
      <c r="H805" t="s">
        <v>37</v>
      </c>
      <c r="I805">
        <v>176.04</v>
      </c>
      <c r="J805">
        <v>4</v>
      </c>
      <c r="K805">
        <v>0</v>
      </c>
      <c r="L805">
        <v>45.770400000000002</v>
      </c>
    </row>
    <row r="806" spans="1:12" x14ac:dyDescent="0.3">
      <c r="A806" t="s">
        <v>61</v>
      </c>
      <c r="B806" t="s">
        <v>13</v>
      </c>
      <c r="C806" t="s">
        <v>14</v>
      </c>
      <c r="D806" t="s">
        <v>285</v>
      </c>
      <c r="E806" t="s">
        <v>23</v>
      </c>
      <c r="F806" t="s">
        <v>24</v>
      </c>
      <c r="G806" t="s">
        <v>25</v>
      </c>
      <c r="H806" t="s">
        <v>33</v>
      </c>
      <c r="I806">
        <v>16.02</v>
      </c>
      <c r="J806">
        <v>9</v>
      </c>
      <c r="K806">
        <v>0</v>
      </c>
      <c r="L806">
        <v>4.4855999999999998</v>
      </c>
    </row>
    <row r="807" spans="1:12" x14ac:dyDescent="0.3">
      <c r="A807" t="s">
        <v>61</v>
      </c>
      <c r="B807" t="s">
        <v>13</v>
      </c>
      <c r="C807" t="s">
        <v>14</v>
      </c>
      <c r="D807" t="s">
        <v>285</v>
      </c>
      <c r="E807" t="s">
        <v>23</v>
      </c>
      <c r="F807" t="s">
        <v>24</v>
      </c>
      <c r="G807" t="s">
        <v>25</v>
      </c>
      <c r="H807" t="s">
        <v>36</v>
      </c>
      <c r="I807">
        <v>185.92</v>
      </c>
      <c r="J807">
        <v>4</v>
      </c>
      <c r="K807">
        <v>0.2</v>
      </c>
      <c r="L807">
        <v>62.747999999999998</v>
      </c>
    </row>
    <row r="808" spans="1:12" x14ac:dyDescent="0.3">
      <c r="A808" t="s">
        <v>61</v>
      </c>
      <c r="B808" t="s">
        <v>13</v>
      </c>
      <c r="C808" t="s">
        <v>14</v>
      </c>
      <c r="D808" t="s">
        <v>285</v>
      </c>
      <c r="E808" t="s">
        <v>23</v>
      </c>
      <c r="F808" t="s">
        <v>24</v>
      </c>
      <c r="G808" t="s">
        <v>34</v>
      </c>
      <c r="H808" t="s">
        <v>35</v>
      </c>
      <c r="I808">
        <v>211.16800000000001</v>
      </c>
      <c r="J808">
        <v>4</v>
      </c>
      <c r="K808">
        <v>0.2</v>
      </c>
      <c r="L808">
        <v>15.8376</v>
      </c>
    </row>
    <row r="809" spans="1:12" x14ac:dyDescent="0.3">
      <c r="A809" t="s">
        <v>61</v>
      </c>
      <c r="B809" t="s">
        <v>13</v>
      </c>
      <c r="C809" t="s">
        <v>14</v>
      </c>
      <c r="D809" t="s">
        <v>285</v>
      </c>
      <c r="E809" t="s">
        <v>23</v>
      </c>
      <c r="F809" t="s">
        <v>24</v>
      </c>
      <c r="G809" t="s">
        <v>34</v>
      </c>
      <c r="H809" t="s">
        <v>161</v>
      </c>
      <c r="I809">
        <v>479.98399999999998</v>
      </c>
      <c r="J809">
        <v>2</v>
      </c>
      <c r="K809">
        <v>0.2</v>
      </c>
      <c r="L809">
        <v>59.997999999999998</v>
      </c>
    </row>
    <row r="810" spans="1:12" x14ac:dyDescent="0.3">
      <c r="A810" t="s">
        <v>61</v>
      </c>
      <c r="B810" t="s">
        <v>13</v>
      </c>
      <c r="C810" t="s">
        <v>14</v>
      </c>
      <c r="D810" t="s">
        <v>143</v>
      </c>
      <c r="E810" t="s">
        <v>23</v>
      </c>
      <c r="F810" t="s">
        <v>24</v>
      </c>
      <c r="G810" t="s">
        <v>25</v>
      </c>
      <c r="H810" t="s">
        <v>76</v>
      </c>
      <c r="I810">
        <v>7.86</v>
      </c>
      <c r="J810">
        <v>2</v>
      </c>
      <c r="K810">
        <v>0</v>
      </c>
      <c r="L810">
        <v>3.6156000000000001</v>
      </c>
    </row>
    <row r="811" spans="1:12" x14ac:dyDescent="0.3">
      <c r="A811" t="s">
        <v>61</v>
      </c>
      <c r="B811" t="s">
        <v>13</v>
      </c>
      <c r="C811" t="s">
        <v>14</v>
      </c>
      <c r="D811" t="s">
        <v>143</v>
      </c>
      <c r="E811" t="s">
        <v>23</v>
      </c>
      <c r="F811" t="s">
        <v>24</v>
      </c>
      <c r="G811" t="s">
        <v>25</v>
      </c>
      <c r="H811" t="s">
        <v>36</v>
      </c>
      <c r="I811">
        <v>24.448</v>
      </c>
      <c r="J811">
        <v>2</v>
      </c>
      <c r="K811">
        <v>0.2</v>
      </c>
      <c r="L811">
        <v>8.8623999999999992</v>
      </c>
    </row>
    <row r="812" spans="1:12" x14ac:dyDescent="0.3">
      <c r="A812" t="s">
        <v>12</v>
      </c>
      <c r="B812" t="s">
        <v>13</v>
      </c>
      <c r="C812" t="s">
        <v>14</v>
      </c>
      <c r="D812" t="s">
        <v>51</v>
      </c>
      <c r="E812" t="s">
        <v>23</v>
      </c>
      <c r="F812" t="s">
        <v>24</v>
      </c>
      <c r="G812" t="s">
        <v>25</v>
      </c>
      <c r="H812" t="s">
        <v>26</v>
      </c>
      <c r="I812">
        <v>5.76</v>
      </c>
      <c r="J812">
        <v>2</v>
      </c>
      <c r="K812">
        <v>0</v>
      </c>
      <c r="L812">
        <v>2.8224</v>
      </c>
    </row>
    <row r="813" spans="1:12" x14ac:dyDescent="0.3">
      <c r="A813" t="s">
        <v>12</v>
      </c>
      <c r="B813" t="s">
        <v>13</v>
      </c>
      <c r="C813" t="s">
        <v>14</v>
      </c>
      <c r="D813" t="s">
        <v>51</v>
      </c>
      <c r="E813" t="s">
        <v>23</v>
      </c>
      <c r="F813" t="s">
        <v>24</v>
      </c>
      <c r="G813" t="s">
        <v>25</v>
      </c>
      <c r="H813" t="s">
        <v>33</v>
      </c>
      <c r="I813">
        <v>16.68</v>
      </c>
      <c r="J813">
        <v>6</v>
      </c>
      <c r="K813">
        <v>0</v>
      </c>
      <c r="L813">
        <v>4.3368000000000002</v>
      </c>
    </row>
    <row r="814" spans="1:12" x14ac:dyDescent="0.3">
      <c r="A814" t="s">
        <v>27</v>
      </c>
      <c r="B814" t="s">
        <v>13</v>
      </c>
      <c r="C814" t="s">
        <v>14</v>
      </c>
      <c r="D814" t="s">
        <v>22</v>
      </c>
      <c r="E814" t="s">
        <v>23</v>
      </c>
      <c r="F814" t="s">
        <v>24</v>
      </c>
      <c r="G814" t="s">
        <v>34</v>
      </c>
      <c r="H814" t="s">
        <v>58</v>
      </c>
      <c r="I814">
        <v>1115.9100000000001</v>
      </c>
      <c r="J814">
        <v>9</v>
      </c>
      <c r="K814">
        <v>0</v>
      </c>
      <c r="L814">
        <v>200.8638</v>
      </c>
    </row>
    <row r="815" spans="1:12" x14ac:dyDescent="0.3">
      <c r="A815" t="s">
        <v>27</v>
      </c>
      <c r="B815" t="s">
        <v>13</v>
      </c>
      <c r="C815" t="s">
        <v>14</v>
      </c>
      <c r="D815" t="s">
        <v>22</v>
      </c>
      <c r="E815" t="s">
        <v>23</v>
      </c>
      <c r="F815" t="s">
        <v>24</v>
      </c>
      <c r="G815" t="s">
        <v>34</v>
      </c>
      <c r="H815" t="s">
        <v>35</v>
      </c>
      <c r="I815">
        <v>128.744</v>
      </c>
      <c r="J815">
        <v>7</v>
      </c>
      <c r="K815">
        <v>0.2</v>
      </c>
      <c r="L815">
        <v>-28.967400000000001</v>
      </c>
    </row>
    <row r="816" spans="1:12" x14ac:dyDescent="0.3">
      <c r="A816" t="s">
        <v>27</v>
      </c>
      <c r="B816" t="s">
        <v>13</v>
      </c>
      <c r="C816" t="s">
        <v>14</v>
      </c>
      <c r="D816" t="s">
        <v>22</v>
      </c>
      <c r="E816" t="s">
        <v>23</v>
      </c>
      <c r="F816" t="s">
        <v>24</v>
      </c>
      <c r="G816" t="s">
        <v>34</v>
      </c>
      <c r="H816" t="s">
        <v>35</v>
      </c>
      <c r="I816">
        <v>79.92</v>
      </c>
      <c r="J816">
        <v>10</v>
      </c>
      <c r="K816">
        <v>0.2</v>
      </c>
      <c r="L816">
        <v>26.972999999999999</v>
      </c>
    </row>
    <row r="817" spans="1:12" x14ac:dyDescent="0.3">
      <c r="A817" t="s">
        <v>27</v>
      </c>
      <c r="B817" t="s">
        <v>13</v>
      </c>
      <c r="C817" t="s">
        <v>14</v>
      </c>
      <c r="D817" t="s">
        <v>51</v>
      </c>
      <c r="E817" t="s">
        <v>23</v>
      </c>
      <c r="F817" t="s">
        <v>24</v>
      </c>
      <c r="G817" t="s">
        <v>25</v>
      </c>
      <c r="H817" t="s">
        <v>33</v>
      </c>
      <c r="I817">
        <v>24.2</v>
      </c>
      <c r="J817">
        <v>5</v>
      </c>
      <c r="K817">
        <v>0</v>
      </c>
      <c r="L817">
        <v>7.9859999999999998</v>
      </c>
    </row>
    <row r="818" spans="1:12" x14ac:dyDescent="0.3">
      <c r="A818" t="s">
        <v>27</v>
      </c>
      <c r="B818" t="s">
        <v>13</v>
      </c>
      <c r="C818" t="s">
        <v>14</v>
      </c>
      <c r="D818" t="s">
        <v>51</v>
      </c>
      <c r="E818" t="s">
        <v>23</v>
      </c>
      <c r="F818" t="s">
        <v>24</v>
      </c>
      <c r="G818" t="s">
        <v>34</v>
      </c>
      <c r="H818" t="s">
        <v>35</v>
      </c>
      <c r="I818">
        <v>359.976</v>
      </c>
      <c r="J818">
        <v>3</v>
      </c>
      <c r="K818">
        <v>0.2</v>
      </c>
      <c r="L818">
        <v>130.4913</v>
      </c>
    </row>
    <row r="819" spans="1:12" x14ac:dyDescent="0.3">
      <c r="A819" t="s">
        <v>61</v>
      </c>
      <c r="B819" t="s">
        <v>43</v>
      </c>
      <c r="C819" t="s">
        <v>14</v>
      </c>
      <c r="D819" t="s">
        <v>51</v>
      </c>
      <c r="E819" t="s">
        <v>23</v>
      </c>
      <c r="F819" t="s">
        <v>24</v>
      </c>
      <c r="G819" t="s">
        <v>18</v>
      </c>
      <c r="H819" t="s">
        <v>32</v>
      </c>
      <c r="I819">
        <v>211.84</v>
      </c>
      <c r="J819">
        <v>8</v>
      </c>
      <c r="K819">
        <v>0</v>
      </c>
      <c r="L819">
        <v>76.2624</v>
      </c>
    </row>
    <row r="820" spans="1:12" x14ac:dyDescent="0.3">
      <c r="A820" t="s">
        <v>12</v>
      </c>
      <c r="B820" t="s">
        <v>21</v>
      </c>
      <c r="C820" t="s">
        <v>14</v>
      </c>
      <c r="D820" t="s">
        <v>22</v>
      </c>
      <c r="E820" t="s">
        <v>23</v>
      </c>
      <c r="F820" t="s">
        <v>24</v>
      </c>
      <c r="G820" t="s">
        <v>25</v>
      </c>
      <c r="H820" t="s">
        <v>36</v>
      </c>
      <c r="I820">
        <v>7.52</v>
      </c>
      <c r="J820">
        <v>5</v>
      </c>
      <c r="K820">
        <v>0.2</v>
      </c>
      <c r="L820">
        <v>2.6320000000000001</v>
      </c>
    </row>
    <row r="821" spans="1:12" x14ac:dyDescent="0.3">
      <c r="A821" t="s">
        <v>27</v>
      </c>
      <c r="B821" t="s">
        <v>13</v>
      </c>
      <c r="C821" t="s">
        <v>14</v>
      </c>
      <c r="D821" t="s">
        <v>22</v>
      </c>
      <c r="E821" t="s">
        <v>23</v>
      </c>
      <c r="F821" t="s">
        <v>24</v>
      </c>
      <c r="G821" t="s">
        <v>25</v>
      </c>
      <c r="H821" t="s">
        <v>40</v>
      </c>
      <c r="I821">
        <v>11.96</v>
      </c>
      <c r="J821">
        <v>2</v>
      </c>
      <c r="K821">
        <v>0</v>
      </c>
      <c r="L821">
        <v>5.8604000000000003</v>
      </c>
    </row>
    <row r="822" spans="1:12" x14ac:dyDescent="0.3">
      <c r="A822" t="s">
        <v>27</v>
      </c>
      <c r="B822" t="s">
        <v>13</v>
      </c>
      <c r="C822" t="s">
        <v>14</v>
      </c>
      <c r="D822" t="s">
        <v>22</v>
      </c>
      <c r="E822" t="s">
        <v>23</v>
      </c>
      <c r="F822" t="s">
        <v>24</v>
      </c>
      <c r="G822" t="s">
        <v>18</v>
      </c>
      <c r="H822" t="s">
        <v>30</v>
      </c>
      <c r="I822">
        <v>629.06399999999996</v>
      </c>
      <c r="J822">
        <v>3</v>
      </c>
      <c r="K822">
        <v>0.2</v>
      </c>
      <c r="L822">
        <v>31.453199999999999</v>
      </c>
    </row>
    <row r="823" spans="1:12" x14ac:dyDescent="0.3">
      <c r="A823" t="s">
        <v>27</v>
      </c>
      <c r="B823" t="s">
        <v>21</v>
      </c>
      <c r="C823" t="s">
        <v>14</v>
      </c>
      <c r="D823" t="s">
        <v>395</v>
      </c>
      <c r="E823" t="s">
        <v>23</v>
      </c>
      <c r="F823" t="s">
        <v>24</v>
      </c>
      <c r="G823" t="s">
        <v>25</v>
      </c>
      <c r="H823" t="s">
        <v>31</v>
      </c>
      <c r="I823">
        <v>63.56</v>
      </c>
      <c r="J823">
        <v>2</v>
      </c>
      <c r="K823">
        <v>0</v>
      </c>
      <c r="L823">
        <v>3.1779999999999999</v>
      </c>
    </row>
    <row r="824" spans="1:12" x14ac:dyDescent="0.3">
      <c r="A824" t="s">
        <v>27</v>
      </c>
      <c r="B824" t="s">
        <v>21</v>
      </c>
      <c r="C824" t="s">
        <v>14</v>
      </c>
      <c r="D824" t="s">
        <v>395</v>
      </c>
      <c r="E824" t="s">
        <v>23</v>
      </c>
      <c r="F824" t="s">
        <v>24</v>
      </c>
      <c r="G824" t="s">
        <v>34</v>
      </c>
      <c r="H824" t="s">
        <v>58</v>
      </c>
      <c r="I824">
        <v>99.99</v>
      </c>
      <c r="J824">
        <v>1</v>
      </c>
      <c r="K824">
        <v>0</v>
      </c>
      <c r="L824">
        <v>43.995600000000003</v>
      </c>
    </row>
    <row r="825" spans="1:12" x14ac:dyDescent="0.3">
      <c r="A825" t="s">
        <v>27</v>
      </c>
      <c r="B825" t="s">
        <v>43</v>
      </c>
      <c r="C825" t="s">
        <v>14</v>
      </c>
      <c r="D825" t="s">
        <v>51</v>
      </c>
      <c r="E825" t="s">
        <v>23</v>
      </c>
      <c r="F825" t="s">
        <v>24</v>
      </c>
      <c r="G825" t="s">
        <v>25</v>
      </c>
      <c r="H825" t="s">
        <v>26</v>
      </c>
      <c r="I825">
        <v>58.48</v>
      </c>
      <c r="J825">
        <v>8</v>
      </c>
      <c r="K825">
        <v>0</v>
      </c>
      <c r="L825">
        <v>27.485600000000002</v>
      </c>
    </row>
    <row r="826" spans="1:12" x14ac:dyDescent="0.3">
      <c r="A826" t="s">
        <v>27</v>
      </c>
      <c r="B826" t="s">
        <v>13</v>
      </c>
      <c r="C826" t="s">
        <v>14</v>
      </c>
      <c r="D826" t="s">
        <v>22</v>
      </c>
      <c r="E826" t="s">
        <v>23</v>
      </c>
      <c r="F826" t="s">
        <v>24</v>
      </c>
      <c r="G826" t="s">
        <v>25</v>
      </c>
      <c r="H826" t="s">
        <v>59</v>
      </c>
      <c r="I826">
        <v>17.48</v>
      </c>
      <c r="J826">
        <v>2</v>
      </c>
      <c r="K826">
        <v>0</v>
      </c>
      <c r="L826">
        <v>8.2156000000000002</v>
      </c>
    </row>
    <row r="827" spans="1:12" x14ac:dyDescent="0.3">
      <c r="A827" t="s">
        <v>27</v>
      </c>
      <c r="B827" t="s">
        <v>43</v>
      </c>
      <c r="C827" t="s">
        <v>14</v>
      </c>
      <c r="D827" t="s">
        <v>116</v>
      </c>
      <c r="E827" t="s">
        <v>23</v>
      </c>
      <c r="F827" t="s">
        <v>24</v>
      </c>
      <c r="G827" t="s">
        <v>25</v>
      </c>
      <c r="H827" t="s">
        <v>36</v>
      </c>
      <c r="I827">
        <v>29.12</v>
      </c>
      <c r="J827">
        <v>5</v>
      </c>
      <c r="K827">
        <v>0.2</v>
      </c>
      <c r="L827">
        <v>9.8279999999999994</v>
      </c>
    </row>
    <row r="828" spans="1:12" x14ac:dyDescent="0.3">
      <c r="A828" t="s">
        <v>61</v>
      </c>
      <c r="B828" t="s">
        <v>13</v>
      </c>
      <c r="C828" t="s">
        <v>14</v>
      </c>
      <c r="D828" t="s">
        <v>22</v>
      </c>
      <c r="E828" t="s">
        <v>23</v>
      </c>
      <c r="F828" t="s">
        <v>24</v>
      </c>
      <c r="G828" t="s">
        <v>18</v>
      </c>
      <c r="H828" t="s">
        <v>20</v>
      </c>
      <c r="I828">
        <v>217.584</v>
      </c>
      <c r="J828">
        <v>2</v>
      </c>
      <c r="K828">
        <v>0.2</v>
      </c>
      <c r="L828">
        <v>-29.9178</v>
      </c>
    </row>
    <row r="829" spans="1:12" x14ac:dyDescent="0.3">
      <c r="A829" t="s">
        <v>61</v>
      </c>
      <c r="B829" t="s">
        <v>13</v>
      </c>
      <c r="C829" t="s">
        <v>14</v>
      </c>
      <c r="D829" t="s">
        <v>22</v>
      </c>
      <c r="E829" t="s">
        <v>23</v>
      </c>
      <c r="F829" t="s">
        <v>24</v>
      </c>
      <c r="G829" t="s">
        <v>34</v>
      </c>
      <c r="H829" t="s">
        <v>58</v>
      </c>
      <c r="I829">
        <v>82.95</v>
      </c>
      <c r="J829">
        <v>5</v>
      </c>
      <c r="K829">
        <v>0</v>
      </c>
      <c r="L829">
        <v>29.032499999999999</v>
      </c>
    </row>
    <row r="830" spans="1:12" x14ac:dyDescent="0.3">
      <c r="A830" t="s">
        <v>61</v>
      </c>
      <c r="B830" t="s">
        <v>13</v>
      </c>
      <c r="C830" t="s">
        <v>14</v>
      </c>
      <c r="D830" t="s">
        <v>22</v>
      </c>
      <c r="E830" t="s">
        <v>23</v>
      </c>
      <c r="F830" t="s">
        <v>24</v>
      </c>
      <c r="G830" t="s">
        <v>25</v>
      </c>
      <c r="H830" t="s">
        <v>26</v>
      </c>
      <c r="I830">
        <v>87.71</v>
      </c>
      <c r="J830">
        <v>7</v>
      </c>
      <c r="K830">
        <v>0</v>
      </c>
      <c r="L830">
        <v>41.223700000000001</v>
      </c>
    </row>
    <row r="831" spans="1:12" x14ac:dyDescent="0.3">
      <c r="A831" t="s">
        <v>61</v>
      </c>
      <c r="B831" t="s">
        <v>13</v>
      </c>
      <c r="C831" t="s">
        <v>14</v>
      </c>
      <c r="D831" t="s">
        <v>22</v>
      </c>
      <c r="E831" t="s">
        <v>23</v>
      </c>
      <c r="F831" t="s">
        <v>24</v>
      </c>
      <c r="G831" t="s">
        <v>25</v>
      </c>
      <c r="H831" t="s">
        <v>37</v>
      </c>
      <c r="I831">
        <v>1101.48</v>
      </c>
      <c r="J831">
        <v>4</v>
      </c>
      <c r="K831">
        <v>0</v>
      </c>
      <c r="L831">
        <v>429.5772</v>
      </c>
    </row>
    <row r="832" spans="1:12" x14ac:dyDescent="0.3">
      <c r="A832" t="s">
        <v>12</v>
      </c>
      <c r="B832" t="s">
        <v>21</v>
      </c>
      <c r="C832" t="s">
        <v>14</v>
      </c>
      <c r="D832" t="s">
        <v>22</v>
      </c>
      <c r="E832" t="s">
        <v>23</v>
      </c>
      <c r="F832" t="s">
        <v>24</v>
      </c>
      <c r="G832" t="s">
        <v>18</v>
      </c>
      <c r="H832" t="s">
        <v>30</v>
      </c>
      <c r="I832">
        <v>1322.3520000000001</v>
      </c>
      <c r="J832">
        <v>3</v>
      </c>
      <c r="K832">
        <v>0.2</v>
      </c>
      <c r="L832">
        <v>-99.176400000000001</v>
      </c>
    </row>
    <row r="833" spans="1:12" x14ac:dyDescent="0.3">
      <c r="A833" t="s">
        <v>12</v>
      </c>
      <c r="B833" t="s">
        <v>13</v>
      </c>
      <c r="C833" t="s">
        <v>14</v>
      </c>
      <c r="D833" t="s">
        <v>22</v>
      </c>
      <c r="E833" t="s">
        <v>23</v>
      </c>
      <c r="F833" t="s">
        <v>24</v>
      </c>
      <c r="G833" t="s">
        <v>25</v>
      </c>
      <c r="H833" t="s">
        <v>40</v>
      </c>
      <c r="I833">
        <v>90.24</v>
      </c>
      <c r="J833">
        <v>6</v>
      </c>
      <c r="K833">
        <v>0</v>
      </c>
      <c r="L833">
        <v>41.510399999999997</v>
      </c>
    </row>
    <row r="834" spans="1:12" x14ac:dyDescent="0.3">
      <c r="A834" t="s">
        <v>27</v>
      </c>
      <c r="B834" t="s">
        <v>43</v>
      </c>
      <c r="C834" t="s">
        <v>14</v>
      </c>
      <c r="D834" t="s">
        <v>143</v>
      </c>
      <c r="E834" t="s">
        <v>23</v>
      </c>
      <c r="F834" t="s">
        <v>24</v>
      </c>
      <c r="G834" t="s">
        <v>25</v>
      </c>
      <c r="H834" t="s">
        <v>31</v>
      </c>
      <c r="I834">
        <v>64.17</v>
      </c>
      <c r="J834">
        <v>3</v>
      </c>
      <c r="K834">
        <v>0</v>
      </c>
      <c r="L834">
        <v>18.609300000000001</v>
      </c>
    </row>
    <row r="835" spans="1:12" x14ac:dyDescent="0.3">
      <c r="A835" t="s">
        <v>27</v>
      </c>
      <c r="B835" t="s">
        <v>43</v>
      </c>
      <c r="C835" t="s">
        <v>14</v>
      </c>
      <c r="D835" t="s">
        <v>143</v>
      </c>
      <c r="E835" t="s">
        <v>23</v>
      </c>
      <c r="F835" t="s">
        <v>24</v>
      </c>
      <c r="G835" t="s">
        <v>25</v>
      </c>
      <c r="H835" t="s">
        <v>59</v>
      </c>
      <c r="I835">
        <v>124.46</v>
      </c>
      <c r="J835">
        <v>2</v>
      </c>
      <c r="K835">
        <v>0</v>
      </c>
      <c r="L835">
        <v>58.496200000000002</v>
      </c>
    </row>
    <row r="836" spans="1:12" x14ac:dyDescent="0.3">
      <c r="A836" t="s">
        <v>27</v>
      </c>
      <c r="B836" t="s">
        <v>21</v>
      </c>
      <c r="C836" t="s">
        <v>14</v>
      </c>
      <c r="D836" t="s">
        <v>51</v>
      </c>
      <c r="E836" t="s">
        <v>23</v>
      </c>
      <c r="F836" t="s">
        <v>24</v>
      </c>
      <c r="G836" t="s">
        <v>25</v>
      </c>
      <c r="H836" t="s">
        <v>36</v>
      </c>
      <c r="I836">
        <v>9.5839999999999996</v>
      </c>
      <c r="J836">
        <v>1</v>
      </c>
      <c r="K836">
        <v>0.2</v>
      </c>
      <c r="L836">
        <v>3.3544</v>
      </c>
    </row>
    <row r="837" spans="1:12" x14ac:dyDescent="0.3">
      <c r="A837" t="s">
        <v>27</v>
      </c>
      <c r="B837" t="s">
        <v>13</v>
      </c>
      <c r="C837" t="s">
        <v>14</v>
      </c>
      <c r="D837" t="s">
        <v>51</v>
      </c>
      <c r="E837" t="s">
        <v>23</v>
      </c>
      <c r="F837" t="s">
        <v>24</v>
      </c>
      <c r="G837" t="s">
        <v>25</v>
      </c>
      <c r="H837" t="s">
        <v>26</v>
      </c>
      <c r="I837">
        <v>7.38</v>
      </c>
      <c r="J837">
        <v>2</v>
      </c>
      <c r="K837">
        <v>0</v>
      </c>
      <c r="L837">
        <v>3.4685999999999999</v>
      </c>
    </row>
    <row r="838" spans="1:12" x14ac:dyDescent="0.3">
      <c r="A838" t="s">
        <v>12</v>
      </c>
      <c r="B838" t="s">
        <v>13</v>
      </c>
      <c r="C838" t="s">
        <v>14</v>
      </c>
      <c r="D838" t="s">
        <v>51</v>
      </c>
      <c r="E838" t="s">
        <v>23</v>
      </c>
      <c r="F838" t="s">
        <v>24</v>
      </c>
      <c r="G838" t="s">
        <v>25</v>
      </c>
      <c r="H838" t="s">
        <v>31</v>
      </c>
      <c r="I838">
        <v>53.72</v>
      </c>
      <c r="J838">
        <v>4</v>
      </c>
      <c r="K838">
        <v>0</v>
      </c>
      <c r="L838">
        <v>15.041600000000001</v>
      </c>
    </row>
    <row r="839" spans="1:12" x14ac:dyDescent="0.3">
      <c r="A839" t="s">
        <v>12</v>
      </c>
      <c r="B839" t="s">
        <v>13</v>
      </c>
      <c r="C839" t="s">
        <v>14</v>
      </c>
      <c r="D839" t="s">
        <v>51</v>
      </c>
      <c r="E839" t="s">
        <v>23</v>
      </c>
      <c r="F839" t="s">
        <v>24</v>
      </c>
      <c r="G839" t="s">
        <v>25</v>
      </c>
      <c r="H839" t="s">
        <v>109</v>
      </c>
      <c r="I839">
        <v>8187.65</v>
      </c>
      <c r="J839">
        <v>5</v>
      </c>
      <c r="K839">
        <v>0</v>
      </c>
      <c r="L839">
        <v>327.50599999999997</v>
      </c>
    </row>
    <row r="840" spans="1:12" x14ac:dyDescent="0.3">
      <c r="A840" t="s">
        <v>12</v>
      </c>
      <c r="B840" t="s">
        <v>13</v>
      </c>
      <c r="C840" t="s">
        <v>14</v>
      </c>
      <c r="D840" t="s">
        <v>51</v>
      </c>
      <c r="E840" t="s">
        <v>23</v>
      </c>
      <c r="F840" t="s">
        <v>24</v>
      </c>
      <c r="G840" t="s">
        <v>18</v>
      </c>
      <c r="H840" t="s">
        <v>32</v>
      </c>
      <c r="I840">
        <v>77.92</v>
      </c>
      <c r="J840">
        <v>8</v>
      </c>
      <c r="K840">
        <v>0</v>
      </c>
      <c r="L840">
        <v>34.284799999999997</v>
      </c>
    </row>
    <row r="841" spans="1:12" x14ac:dyDescent="0.3">
      <c r="A841" t="s">
        <v>27</v>
      </c>
      <c r="B841" t="s">
        <v>21</v>
      </c>
      <c r="C841" t="s">
        <v>14</v>
      </c>
      <c r="D841" t="s">
        <v>22</v>
      </c>
      <c r="E841" t="s">
        <v>23</v>
      </c>
      <c r="F841" t="s">
        <v>24</v>
      </c>
      <c r="G841" t="s">
        <v>34</v>
      </c>
      <c r="H841" t="s">
        <v>35</v>
      </c>
      <c r="I841">
        <v>196.77600000000001</v>
      </c>
      <c r="J841">
        <v>3</v>
      </c>
      <c r="K841">
        <v>0.2</v>
      </c>
      <c r="L841">
        <v>14.7582</v>
      </c>
    </row>
    <row r="842" spans="1:12" x14ac:dyDescent="0.3">
      <c r="A842" t="s">
        <v>27</v>
      </c>
      <c r="B842" t="s">
        <v>21</v>
      </c>
      <c r="C842" t="s">
        <v>14</v>
      </c>
      <c r="D842" t="s">
        <v>22</v>
      </c>
      <c r="E842" t="s">
        <v>23</v>
      </c>
      <c r="F842" t="s">
        <v>24</v>
      </c>
      <c r="G842" t="s">
        <v>34</v>
      </c>
      <c r="H842" t="s">
        <v>58</v>
      </c>
      <c r="I842">
        <v>479.94</v>
      </c>
      <c r="J842">
        <v>6</v>
      </c>
      <c r="K842">
        <v>0</v>
      </c>
      <c r="L842">
        <v>52.793399999999998</v>
      </c>
    </row>
    <row r="843" spans="1:12" x14ac:dyDescent="0.3">
      <c r="A843" t="s">
        <v>61</v>
      </c>
      <c r="B843" t="s">
        <v>21</v>
      </c>
      <c r="C843" t="s">
        <v>14</v>
      </c>
      <c r="D843" t="s">
        <v>402</v>
      </c>
      <c r="E843" t="s">
        <v>23</v>
      </c>
      <c r="F843" t="s">
        <v>24</v>
      </c>
      <c r="G843" t="s">
        <v>34</v>
      </c>
      <c r="H843" t="s">
        <v>58</v>
      </c>
      <c r="I843">
        <v>46.32</v>
      </c>
      <c r="J843">
        <v>4</v>
      </c>
      <c r="K843">
        <v>0</v>
      </c>
      <c r="L843">
        <v>18.064800000000002</v>
      </c>
    </row>
    <row r="844" spans="1:12" x14ac:dyDescent="0.3">
      <c r="A844" t="s">
        <v>167</v>
      </c>
      <c r="B844" t="s">
        <v>21</v>
      </c>
      <c r="C844" t="s">
        <v>14</v>
      </c>
      <c r="D844" t="s">
        <v>51</v>
      </c>
      <c r="E844" t="s">
        <v>23</v>
      </c>
      <c r="F844" t="s">
        <v>24</v>
      </c>
      <c r="G844" t="s">
        <v>18</v>
      </c>
      <c r="H844" t="s">
        <v>20</v>
      </c>
      <c r="I844">
        <v>1348.704</v>
      </c>
      <c r="J844">
        <v>6</v>
      </c>
      <c r="K844">
        <v>0.2</v>
      </c>
      <c r="L844">
        <v>-219.1644</v>
      </c>
    </row>
    <row r="845" spans="1:12" x14ac:dyDescent="0.3">
      <c r="A845" t="s">
        <v>167</v>
      </c>
      <c r="B845" t="s">
        <v>21</v>
      </c>
      <c r="C845" t="s">
        <v>14</v>
      </c>
      <c r="D845" t="s">
        <v>51</v>
      </c>
      <c r="E845" t="s">
        <v>23</v>
      </c>
      <c r="F845" t="s">
        <v>24</v>
      </c>
      <c r="G845" t="s">
        <v>18</v>
      </c>
      <c r="H845" t="s">
        <v>20</v>
      </c>
      <c r="I845">
        <v>700.15200000000004</v>
      </c>
      <c r="J845">
        <v>3</v>
      </c>
      <c r="K845">
        <v>0.2</v>
      </c>
      <c r="L845">
        <v>78.767099999999999</v>
      </c>
    </row>
    <row r="846" spans="1:12" x14ac:dyDescent="0.3">
      <c r="A846" t="s">
        <v>27</v>
      </c>
      <c r="B846" t="s">
        <v>13</v>
      </c>
      <c r="C846" t="s">
        <v>14</v>
      </c>
      <c r="D846" t="s">
        <v>116</v>
      </c>
      <c r="E846" t="s">
        <v>23</v>
      </c>
      <c r="F846" t="s">
        <v>24</v>
      </c>
      <c r="G846" t="s">
        <v>25</v>
      </c>
      <c r="H846" t="s">
        <v>31</v>
      </c>
      <c r="I846">
        <v>205.92</v>
      </c>
      <c r="J846">
        <v>4</v>
      </c>
      <c r="K846">
        <v>0</v>
      </c>
      <c r="L846">
        <v>2.0592000000000001</v>
      </c>
    </row>
    <row r="847" spans="1:12" x14ac:dyDescent="0.3">
      <c r="A847" t="s">
        <v>27</v>
      </c>
      <c r="B847" t="s">
        <v>13</v>
      </c>
      <c r="C847" t="s">
        <v>14</v>
      </c>
      <c r="D847" t="s">
        <v>116</v>
      </c>
      <c r="E847" t="s">
        <v>23</v>
      </c>
      <c r="F847" t="s">
        <v>24</v>
      </c>
      <c r="G847" t="s">
        <v>18</v>
      </c>
      <c r="H847" t="s">
        <v>19</v>
      </c>
      <c r="I847">
        <v>102.833</v>
      </c>
      <c r="J847">
        <v>1</v>
      </c>
      <c r="K847">
        <v>0.15</v>
      </c>
      <c r="L847">
        <v>-6.0490000000000004</v>
      </c>
    </row>
    <row r="848" spans="1:12" x14ac:dyDescent="0.3">
      <c r="A848" t="s">
        <v>27</v>
      </c>
      <c r="B848" t="s">
        <v>43</v>
      </c>
      <c r="C848" t="s">
        <v>14</v>
      </c>
      <c r="D848" t="s">
        <v>22</v>
      </c>
      <c r="E848" t="s">
        <v>23</v>
      </c>
      <c r="F848" t="s">
        <v>24</v>
      </c>
      <c r="G848" t="s">
        <v>25</v>
      </c>
      <c r="H848" t="s">
        <v>31</v>
      </c>
      <c r="I848">
        <v>5.98</v>
      </c>
      <c r="J848">
        <v>1</v>
      </c>
      <c r="K848">
        <v>0</v>
      </c>
      <c r="L848">
        <v>1.0165999999999999</v>
      </c>
    </row>
    <row r="849" spans="1:12" x14ac:dyDescent="0.3">
      <c r="A849" t="s">
        <v>27</v>
      </c>
      <c r="B849" t="s">
        <v>43</v>
      </c>
      <c r="C849" t="s">
        <v>14</v>
      </c>
      <c r="D849" t="s">
        <v>22</v>
      </c>
      <c r="E849" t="s">
        <v>23</v>
      </c>
      <c r="F849" t="s">
        <v>24</v>
      </c>
      <c r="G849" t="s">
        <v>34</v>
      </c>
      <c r="H849" t="s">
        <v>35</v>
      </c>
      <c r="I849">
        <v>246.16800000000001</v>
      </c>
      <c r="J849">
        <v>3</v>
      </c>
      <c r="K849">
        <v>0.2</v>
      </c>
      <c r="L849">
        <v>21.5397</v>
      </c>
    </row>
    <row r="850" spans="1:12" x14ac:dyDescent="0.3">
      <c r="A850" t="s">
        <v>27</v>
      </c>
      <c r="B850" t="s">
        <v>43</v>
      </c>
      <c r="C850" t="s">
        <v>14</v>
      </c>
      <c r="D850" t="s">
        <v>143</v>
      </c>
      <c r="E850" t="s">
        <v>23</v>
      </c>
      <c r="F850" t="s">
        <v>24</v>
      </c>
      <c r="G850" t="s">
        <v>25</v>
      </c>
      <c r="H850" t="s">
        <v>33</v>
      </c>
      <c r="I850">
        <v>16.989999999999998</v>
      </c>
      <c r="J850">
        <v>1</v>
      </c>
      <c r="K850">
        <v>0</v>
      </c>
      <c r="L850">
        <v>4.9271000000000003</v>
      </c>
    </row>
    <row r="851" spans="1:12" x14ac:dyDescent="0.3">
      <c r="A851" t="s">
        <v>27</v>
      </c>
      <c r="B851" t="s">
        <v>21</v>
      </c>
      <c r="C851" t="s">
        <v>14</v>
      </c>
      <c r="D851" t="s">
        <v>22</v>
      </c>
      <c r="E851" t="s">
        <v>23</v>
      </c>
      <c r="F851" t="s">
        <v>24</v>
      </c>
      <c r="G851" t="s">
        <v>18</v>
      </c>
      <c r="H851" t="s">
        <v>20</v>
      </c>
      <c r="I851">
        <v>41.567999999999998</v>
      </c>
      <c r="J851">
        <v>2</v>
      </c>
      <c r="K851">
        <v>0.2</v>
      </c>
      <c r="L851">
        <v>2.5979999999999999</v>
      </c>
    </row>
    <row r="852" spans="1:12" x14ac:dyDescent="0.3">
      <c r="A852" t="s">
        <v>27</v>
      </c>
      <c r="B852" t="s">
        <v>21</v>
      </c>
      <c r="C852" t="s">
        <v>14</v>
      </c>
      <c r="D852" t="s">
        <v>22</v>
      </c>
      <c r="E852" t="s">
        <v>23</v>
      </c>
      <c r="F852" t="s">
        <v>24</v>
      </c>
      <c r="G852" t="s">
        <v>18</v>
      </c>
      <c r="H852" t="s">
        <v>20</v>
      </c>
      <c r="I852">
        <v>230.28</v>
      </c>
      <c r="J852">
        <v>3</v>
      </c>
      <c r="K852">
        <v>0.2</v>
      </c>
      <c r="L852">
        <v>23.027999999999999</v>
      </c>
    </row>
    <row r="853" spans="1:12" x14ac:dyDescent="0.3">
      <c r="A853" t="s">
        <v>27</v>
      </c>
      <c r="B853" t="s">
        <v>21</v>
      </c>
      <c r="C853" t="s">
        <v>14</v>
      </c>
      <c r="D853" t="s">
        <v>22</v>
      </c>
      <c r="E853" t="s">
        <v>23</v>
      </c>
      <c r="F853" t="s">
        <v>24</v>
      </c>
      <c r="G853" t="s">
        <v>25</v>
      </c>
      <c r="H853" t="s">
        <v>36</v>
      </c>
      <c r="I853">
        <v>18.288</v>
      </c>
      <c r="J853">
        <v>6</v>
      </c>
      <c r="K853">
        <v>0.2</v>
      </c>
      <c r="L853">
        <v>5.7149999999999999</v>
      </c>
    </row>
    <row r="854" spans="1:12" x14ac:dyDescent="0.3">
      <c r="A854" t="s">
        <v>27</v>
      </c>
      <c r="B854" t="s">
        <v>13</v>
      </c>
      <c r="C854" t="s">
        <v>14</v>
      </c>
      <c r="D854" t="s">
        <v>51</v>
      </c>
      <c r="E854" t="s">
        <v>23</v>
      </c>
      <c r="F854" t="s">
        <v>24</v>
      </c>
      <c r="G854" t="s">
        <v>25</v>
      </c>
      <c r="H854" t="s">
        <v>26</v>
      </c>
      <c r="I854">
        <v>5.78</v>
      </c>
      <c r="J854">
        <v>2</v>
      </c>
      <c r="K854">
        <v>0</v>
      </c>
      <c r="L854">
        <v>2.7166000000000001</v>
      </c>
    </row>
    <row r="855" spans="1:12" x14ac:dyDescent="0.3">
      <c r="A855" t="s">
        <v>27</v>
      </c>
      <c r="B855" t="s">
        <v>13</v>
      </c>
      <c r="C855" t="s">
        <v>14</v>
      </c>
      <c r="D855" t="s">
        <v>51</v>
      </c>
      <c r="E855" t="s">
        <v>23</v>
      </c>
      <c r="F855" t="s">
        <v>24</v>
      </c>
      <c r="G855" t="s">
        <v>25</v>
      </c>
      <c r="H855" t="s">
        <v>36</v>
      </c>
      <c r="I855">
        <v>121.68</v>
      </c>
      <c r="J855">
        <v>13</v>
      </c>
      <c r="K855">
        <v>0.2</v>
      </c>
      <c r="L855">
        <v>38.024999999999999</v>
      </c>
    </row>
    <row r="856" spans="1:12" x14ac:dyDescent="0.3">
      <c r="A856" t="s">
        <v>27</v>
      </c>
      <c r="B856" t="s">
        <v>21</v>
      </c>
      <c r="C856" t="s">
        <v>14</v>
      </c>
      <c r="D856" t="s">
        <v>22</v>
      </c>
      <c r="E856" t="s">
        <v>23</v>
      </c>
      <c r="F856" t="s">
        <v>24</v>
      </c>
      <c r="G856" t="s">
        <v>25</v>
      </c>
      <c r="H856" t="s">
        <v>31</v>
      </c>
      <c r="I856">
        <v>323.10000000000002</v>
      </c>
      <c r="J856">
        <v>2</v>
      </c>
      <c r="K856">
        <v>0</v>
      </c>
      <c r="L856">
        <v>61.389000000000003</v>
      </c>
    </row>
    <row r="857" spans="1:12" x14ac:dyDescent="0.3">
      <c r="A857" t="s">
        <v>27</v>
      </c>
      <c r="B857" t="s">
        <v>21</v>
      </c>
      <c r="C857" t="s">
        <v>14</v>
      </c>
      <c r="D857" t="s">
        <v>159</v>
      </c>
      <c r="E857" t="s">
        <v>23</v>
      </c>
      <c r="F857" t="s">
        <v>24</v>
      </c>
      <c r="G857" t="s">
        <v>18</v>
      </c>
      <c r="H857" t="s">
        <v>19</v>
      </c>
      <c r="I857">
        <v>424.95749999999998</v>
      </c>
      <c r="J857">
        <v>5</v>
      </c>
      <c r="K857">
        <v>0.15</v>
      </c>
      <c r="L857">
        <v>19.998000000000001</v>
      </c>
    </row>
    <row r="858" spans="1:12" x14ac:dyDescent="0.3">
      <c r="A858" t="s">
        <v>27</v>
      </c>
      <c r="B858" t="s">
        <v>13</v>
      </c>
      <c r="C858" t="s">
        <v>14</v>
      </c>
      <c r="D858" t="s">
        <v>51</v>
      </c>
      <c r="E858" t="s">
        <v>23</v>
      </c>
      <c r="F858" t="s">
        <v>24</v>
      </c>
      <c r="G858" t="s">
        <v>25</v>
      </c>
      <c r="H858" t="s">
        <v>59</v>
      </c>
      <c r="I858">
        <v>10.86</v>
      </c>
      <c r="J858">
        <v>3</v>
      </c>
      <c r="K858">
        <v>0</v>
      </c>
      <c r="L858">
        <v>5.1041999999999996</v>
      </c>
    </row>
    <row r="859" spans="1:12" x14ac:dyDescent="0.3">
      <c r="A859" t="s">
        <v>27</v>
      </c>
      <c r="B859" t="s">
        <v>43</v>
      </c>
      <c r="C859" t="s">
        <v>14</v>
      </c>
      <c r="D859" t="s">
        <v>22</v>
      </c>
      <c r="E859" t="s">
        <v>23</v>
      </c>
      <c r="F859" t="s">
        <v>24</v>
      </c>
      <c r="G859" t="s">
        <v>18</v>
      </c>
      <c r="H859" t="s">
        <v>20</v>
      </c>
      <c r="I859">
        <v>40.783999999999999</v>
      </c>
      <c r="J859">
        <v>1</v>
      </c>
      <c r="K859">
        <v>0.2</v>
      </c>
      <c r="L859">
        <v>4.5881999999999996</v>
      </c>
    </row>
    <row r="860" spans="1:12" x14ac:dyDescent="0.3">
      <c r="A860" t="s">
        <v>27</v>
      </c>
      <c r="B860" t="s">
        <v>43</v>
      </c>
      <c r="C860" t="s">
        <v>14</v>
      </c>
      <c r="D860" t="s">
        <v>22</v>
      </c>
      <c r="E860" t="s">
        <v>23</v>
      </c>
      <c r="F860" t="s">
        <v>24</v>
      </c>
      <c r="G860" t="s">
        <v>25</v>
      </c>
      <c r="H860" t="s">
        <v>37</v>
      </c>
      <c r="I860">
        <v>105.96</v>
      </c>
      <c r="J860">
        <v>4</v>
      </c>
      <c r="K860">
        <v>0</v>
      </c>
      <c r="L860">
        <v>29.668800000000001</v>
      </c>
    </row>
    <row r="861" spans="1:12" x14ac:dyDescent="0.3">
      <c r="A861" t="s">
        <v>167</v>
      </c>
      <c r="B861" t="s">
        <v>13</v>
      </c>
      <c r="C861" t="s">
        <v>14</v>
      </c>
      <c r="D861" t="s">
        <v>143</v>
      </c>
      <c r="E861" t="s">
        <v>23</v>
      </c>
      <c r="F861" t="s">
        <v>24</v>
      </c>
      <c r="G861" t="s">
        <v>25</v>
      </c>
      <c r="H861" t="s">
        <v>40</v>
      </c>
      <c r="I861">
        <v>166.44</v>
      </c>
      <c r="J861">
        <v>3</v>
      </c>
      <c r="K861">
        <v>0</v>
      </c>
      <c r="L861">
        <v>79.891199999999998</v>
      </c>
    </row>
    <row r="862" spans="1:12" x14ac:dyDescent="0.3">
      <c r="A862" t="s">
        <v>27</v>
      </c>
      <c r="B862" t="s">
        <v>13</v>
      </c>
      <c r="C862" t="s">
        <v>14</v>
      </c>
      <c r="D862" t="s">
        <v>22</v>
      </c>
      <c r="E862" t="s">
        <v>23</v>
      </c>
      <c r="F862" t="s">
        <v>24</v>
      </c>
      <c r="G862" t="s">
        <v>25</v>
      </c>
      <c r="H862" t="s">
        <v>36</v>
      </c>
      <c r="I862">
        <v>312.55200000000002</v>
      </c>
      <c r="J862">
        <v>9</v>
      </c>
      <c r="K862">
        <v>0.2</v>
      </c>
      <c r="L862">
        <v>101.57940000000001</v>
      </c>
    </row>
    <row r="863" spans="1:12" x14ac:dyDescent="0.3">
      <c r="A863" t="s">
        <v>61</v>
      </c>
      <c r="B863" t="s">
        <v>21</v>
      </c>
      <c r="C863" t="s">
        <v>14</v>
      </c>
      <c r="D863" t="s">
        <v>22</v>
      </c>
      <c r="E863" t="s">
        <v>23</v>
      </c>
      <c r="F863" t="s">
        <v>24</v>
      </c>
      <c r="G863" t="s">
        <v>25</v>
      </c>
      <c r="H863" t="s">
        <v>40</v>
      </c>
      <c r="I863">
        <v>15.7</v>
      </c>
      <c r="J863">
        <v>5</v>
      </c>
      <c r="K863">
        <v>0</v>
      </c>
      <c r="L863">
        <v>7.0650000000000004</v>
      </c>
    </row>
    <row r="864" spans="1:12" x14ac:dyDescent="0.3">
      <c r="A864" t="s">
        <v>27</v>
      </c>
      <c r="B864" t="s">
        <v>13</v>
      </c>
      <c r="C864" t="s">
        <v>14</v>
      </c>
      <c r="D864" t="s">
        <v>22</v>
      </c>
      <c r="E864" t="s">
        <v>23</v>
      </c>
      <c r="F864" t="s">
        <v>24</v>
      </c>
      <c r="G864" t="s">
        <v>18</v>
      </c>
      <c r="H864" t="s">
        <v>32</v>
      </c>
      <c r="I864">
        <v>227.36</v>
      </c>
      <c r="J864">
        <v>7</v>
      </c>
      <c r="K864">
        <v>0</v>
      </c>
      <c r="L864">
        <v>81.849599999999995</v>
      </c>
    </row>
    <row r="865" spans="1:12" x14ac:dyDescent="0.3">
      <c r="A865" t="s">
        <v>27</v>
      </c>
      <c r="B865" t="s">
        <v>13</v>
      </c>
      <c r="C865" t="s">
        <v>14</v>
      </c>
      <c r="D865" t="s">
        <v>22</v>
      </c>
      <c r="E865" t="s">
        <v>23</v>
      </c>
      <c r="F865" t="s">
        <v>24</v>
      </c>
      <c r="G865" t="s">
        <v>34</v>
      </c>
      <c r="H865" t="s">
        <v>122</v>
      </c>
      <c r="I865">
        <v>1919.9760000000001</v>
      </c>
      <c r="J865">
        <v>3</v>
      </c>
      <c r="K865">
        <v>0.2</v>
      </c>
      <c r="L865">
        <v>215.9973</v>
      </c>
    </row>
    <row r="866" spans="1:12" x14ac:dyDescent="0.3">
      <c r="A866" t="s">
        <v>27</v>
      </c>
      <c r="B866" t="s">
        <v>13</v>
      </c>
      <c r="C866" t="s">
        <v>14</v>
      </c>
      <c r="D866" t="s">
        <v>197</v>
      </c>
      <c r="E866" t="s">
        <v>23</v>
      </c>
      <c r="F866" t="s">
        <v>24</v>
      </c>
      <c r="G866" t="s">
        <v>25</v>
      </c>
      <c r="H866" t="s">
        <v>31</v>
      </c>
      <c r="I866">
        <v>124.36</v>
      </c>
      <c r="J866">
        <v>2</v>
      </c>
      <c r="K866">
        <v>0</v>
      </c>
      <c r="L866">
        <v>33.577199999999998</v>
      </c>
    </row>
    <row r="867" spans="1:12" x14ac:dyDescent="0.3">
      <c r="A867" t="s">
        <v>27</v>
      </c>
      <c r="B867" t="s">
        <v>13</v>
      </c>
      <c r="C867" t="s">
        <v>14</v>
      </c>
      <c r="D867" t="s">
        <v>214</v>
      </c>
      <c r="E867" t="s">
        <v>23</v>
      </c>
      <c r="F867" t="s">
        <v>24</v>
      </c>
      <c r="G867" t="s">
        <v>25</v>
      </c>
      <c r="H867" t="s">
        <v>26</v>
      </c>
      <c r="I867">
        <v>14.45</v>
      </c>
      <c r="J867">
        <v>5</v>
      </c>
      <c r="K867">
        <v>0</v>
      </c>
      <c r="L867">
        <v>6.7915000000000001</v>
      </c>
    </row>
    <row r="868" spans="1:12" x14ac:dyDescent="0.3">
      <c r="A868" t="s">
        <v>27</v>
      </c>
      <c r="B868" t="s">
        <v>13</v>
      </c>
      <c r="C868" t="s">
        <v>14</v>
      </c>
      <c r="D868" t="s">
        <v>214</v>
      </c>
      <c r="E868" t="s">
        <v>23</v>
      </c>
      <c r="F868" t="s">
        <v>24</v>
      </c>
      <c r="G868" t="s">
        <v>25</v>
      </c>
      <c r="H868" t="s">
        <v>36</v>
      </c>
      <c r="I868">
        <v>95.647999999999996</v>
      </c>
      <c r="J868">
        <v>2</v>
      </c>
      <c r="K868">
        <v>0.2</v>
      </c>
      <c r="L868">
        <v>31.085599999999999</v>
      </c>
    </row>
    <row r="869" spans="1:12" x14ac:dyDescent="0.3">
      <c r="A869" t="s">
        <v>27</v>
      </c>
      <c r="B869" t="s">
        <v>13</v>
      </c>
      <c r="C869" t="s">
        <v>14</v>
      </c>
      <c r="D869" t="s">
        <v>143</v>
      </c>
      <c r="E869" t="s">
        <v>23</v>
      </c>
      <c r="F869" t="s">
        <v>24</v>
      </c>
      <c r="G869" t="s">
        <v>18</v>
      </c>
      <c r="H869" t="s">
        <v>32</v>
      </c>
      <c r="I869">
        <v>35.340000000000003</v>
      </c>
      <c r="J869">
        <v>2</v>
      </c>
      <c r="K869">
        <v>0</v>
      </c>
      <c r="L869">
        <v>13.4292</v>
      </c>
    </row>
    <row r="870" spans="1:12" x14ac:dyDescent="0.3">
      <c r="A870" t="s">
        <v>12</v>
      </c>
      <c r="B870" t="s">
        <v>21</v>
      </c>
      <c r="C870" t="s">
        <v>14</v>
      </c>
      <c r="D870" t="s">
        <v>51</v>
      </c>
      <c r="E870" t="s">
        <v>23</v>
      </c>
      <c r="F870" t="s">
        <v>24</v>
      </c>
      <c r="G870" t="s">
        <v>18</v>
      </c>
      <c r="H870" t="s">
        <v>32</v>
      </c>
      <c r="I870">
        <v>257.64</v>
      </c>
      <c r="J870">
        <v>6</v>
      </c>
      <c r="K870">
        <v>0</v>
      </c>
      <c r="L870">
        <v>100.4796</v>
      </c>
    </row>
    <row r="871" spans="1:12" x14ac:dyDescent="0.3">
      <c r="A871" t="s">
        <v>12</v>
      </c>
      <c r="B871" t="s">
        <v>21</v>
      </c>
      <c r="C871" t="s">
        <v>14</v>
      </c>
      <c r="D871" t="s">
        <v>51</v>
      </c>
      <c r="E871" t="s">
        <v>23</v>
      </c>
      <c r="F871" t="s">
        <v>24</v>
      </c>
      <c r="G871" t="s">
        <v>34</v>
      </c>
      <c r="H871" t="s">
        <v>35</v>
      </c>
      <c r="I871">
        <v>125.976</v>
      </c>
      <c r="J871">
        <v>3</v>
      </c>
      <c r="K871">
        <v>0.2</v>
      </c>
      <c r="L871">
        <v>47.241</v>
      </c>
    </row>
    <row r="872" spans="1:12" x14ac:dyDescent="0.3">
      <c r="A872" t="s">
        <v>12</v>
      </c>
      <c r="B872" t="s">
        <v>13</v>
      </c>
      <c r="C872" t="s">
        <v>14</v>
      </c>
      <c r="D872" t="s">
        <v>415</v>
      </c>
      <c r="E872" t="s">
        <v>23</v>
      </c>
      <c r="F872" t="s">
        <v>24</v>
      </c>
      <c r="G872" t="s">
        <v>25</v>
      </c>
      <c r="H872" t="s">
        <v>31</v>
      </c>
      <c r="I872">
        <v>423.28</v>
      </c>
      <c r="J872">
        <v>11</v>
      </c>
      <c r="K872">
        <v>0</v>
      </c>
      <c r="L872">
        <v>110.0528</v>
      </c>
    </row>
    <row r="873" spans="1:12" x14ac:dyDescent="0.3">
      <c r="A873" t="s">
        <v>27</v>
      </c>
      <c r="B873" t="s">
        <v>13</v>
      </c>
      <c r="C873" t="s">
        <v>14</v>
      </c>
      <c r="D873" t="s">
        <v>22</v>
      </c>
      <c r="E873" t="s">
        <v>23</v>
      </c>
      <c r="F873" t="s">
        <v>24</v>
      </c>
      <c r="G873" t="s">
        <v>18</v>
      </c>
      <c r="H873" t="s">
        <v>20</v>
      </c>
      <c r="I873">
        <v>225.29599999999999</v>
      </c>
      <c r="J873">
        <v>2</v>
      </c>
      <c r="K873">
        <v>0.2</v>
      </c>
      <c r="L873">
        <v>22.529599999999999</v>
      </c>
    </row>
    <row r="874" spans="1:12" x14ac:dyDescent="0.3">
      <c r="A874" t="s">
        <v>27</v>
      </c>
      <c r="B874" t="s">
        <v>13</v>
      </c>
      <c r="C874" t="s">
        <v>14</v>
      </c>
      <c r="D874" t="s">
        <v>51</v>
      </c>
      <c r="E874" t="s">
        <v>23</v>
      </c>
      <c r="F874" t="s">
        <v>24</v>
      </c>
      <c r="G874" t="s">
        <v>25</v>
      </c>
      <c r="H874" t="s">
        <v>33</v>
      </c>
      <c r="I874">
        <v>5.56</v>
      </c>
      <c r="J874">
        <v>2</v>
      </c>
      <c r="K874">
        <v>0</v>
      </c>
      <c r="L874">
        <v>2.2240000000000002</v>
      </c>
    </row>
    <row r="875" spans="1:12" x14ac:dyDescent="0.3">
      <c r="A875" t="s">
        <v>27</v>
      </c>
      <c r="B875" t="s">
        <v>13</v>
      </c>
      <c r="C875" t="s">
        <v>14</v>
      </c>
      <c r="D875" t="s">
        <v>51</v>
      </c>
      <c r="E875" t="s">
        <v>23</v>
      </c>
      <c r="F875" t="s">
        <v>24</v>
      </c>
      <c r="G875" t="s">
        <v>34</v>
      </c>
      <c r="H875" t="s">
        <v>58</v>
      </c>
      <c r="I875">
        <v>323.37</v>
      </c>
      <c r="J875">
        <v>3</v>
      </c>
      <c r="K875">
        <v>0</v>
      </c>
      <c r="L875">
        <v>129.34800000000001</v>
      </c>
    </row>
    <row r="876" spans="1:12" x14ac:dyDescent="0.3">
      <c r="A876" t="s">
        <v>27</v>
      </c>
      <c r="B876" t="s">
        <v>13</v>
      </c>
      <c r="C876" t="s">
        <v>14</v>
      </c>
      <c r="D876" t="s">
        <v>51</v>
      </c>
      <c r="E876" t="s">
        <v>23</v>
      </c>
      <c r="F876" t="s">
        <v>24</v>
      </c>
      <c r="G876" t="s">
        <v>34</v>
      </c>
      <c r="H876" t="s">
        <v>35</v>
      </c>
      <c r="I876">
        <v>783.96</v>
      </c>
      <c r="J876">
        <v>5</v>
      </c>
      <c r="K876">
        <v>0.2</v>
      </c>
      <c r="L876">
        <v>68.596500000000006</v>
      </c>
    </row>
    <row r="877" spans="1:12" x14ac:dyDescent="0.3">
      <c r="A877" t="s">
        <v>27</v>
      </c>
      <c r="B877" t="s">
        <v>13</v>
      </c>
      <c r="C877" t="s">
        <v>14</v>
      </c>
      <c r="D877" t="s">
        <v>51</v>
      </c>
      <c r="E877" t="s">
        <v>23</v>
      </c>
      <c r="F877" t="s">
        <v>24</v>
      </c>
      <c r="G877" t="s">
        <v>25</v>
      </c>
      <c r="H877" t="s">
        <v>37</v>
      </c>
      <c r="I877">
        <v>1447.65</v>
      </c>
      <c r="J877">
        <v>5</v>
      </c>
      <c r="K877">
        <v>0</v>
      </c>
      <c r="L877">
        <v>419.81849999999997</v>
      </c>
    </row>
    <row r="878" spans="1:12" x14ac:dyDescent="0.3">
      <c r="A878" t="s">
        <v>27</v>
      </c>
      <c r="B878" t="s">
        <v>13</v>
      </c>
      <c r="C878" t="s">
        <v>14</v>
      </c>
      <c r="D878" t="s">
        <v>51</v>
      </c>
      <c r="E878" t="s">
        <v>23</v>
      </c>
      <c r="F878" t="s">
        <v>24</v>
      </c>
      <c r="G878" t="s">
        <v>25</v>
      </c>
      <c r="H878" t="s">
        <v>40</v>
      </c>
      <c r="I878">
        <v>11.96</v>
      </c>
      <c r="J878">
        <v>2</v>
      </c>
      <c r="K878">
        <v>0</v>
      </c>
      <c r="L878">
        <v>5.8604000000000003</v>
      </c>
    </row>
    <row r="879" spans="1:12" x14ac:dyDescent="0.3">
      <c r="A879" t="s">
        <v>61</v>
      </c>
      <c r="B879" t="s">
        <v>43</v>
      </c>
      <c r="C879" t="s">
        <v>14</v>
      </c>
      <c r="D879" t="s">
        <v>51</v>
      </c>
      <c r="E879" t="s">
        <v>23</v>
      </c>
      <c r="F879" t="s">
        <v>24</v>
      </c>
      <c r="G879" t="s">
        <v>34</v>
      </c>
      <c r="H879" t="s">
        <v>58</v>
      </c>
      <c r="I879">
        <v>0.99</v>
      </c>
      <c r="J879">
        <v>1</v>
      </c>
      <c r="K879">
        <v>0</v>
      </c>
      <c r="L879">
        <v>0.43559999999999999</v>
      </c>
    </row>
    <row r="880" spans="1:12" x14ac:dyDescent="0.3">
      <c r="A880" t="s">
        <v>61</v>
      </c>
      <c r="B880" t="s">
        <v>43</v>
      </c>
      <c r="C880" t="s">
        <v>14</v>
      </c>
      <c r="D880" t="s">
        <v>51</v>
      </c>
      <c r="E880" t="s">
        <v>23</v>
      </c>
      <c r="F880" t="s">
        <v>24</v>
      </c>
      <c r="G880" t="s">
        <v>25</v>
      </c>
      <c r="H880" t="s">
        <v>36</v>
      </c>
      <c r="I880">
        <v>101.84</v>
      </c>
      <c r="J880">
        <v>5</v>
      </c>
      <c r="K880">
        <v>0.2</v>
      </c>
      <c r="L880">
        <v>36.917000000000002</v>
      </c>
    </row>
    <row r="881" spans="1:12" x14ac:dyDescent="0.3">
      <c r="A881" t="s">
        <v>27</v>
      </c>
      <c r="B881" t="s">
        <v>13</v>
      </c>
      <c r="C881" t="s">
        <v>14</v>
      </c>
      <c r="D881" t="s">
        <v>143</v>
      </c>
      <c r="E881" t="s">
        <v>23</v>
      </c>
      <c r="F881" t="s">
        <v>24</v>
      </c>
      <c r="G881" t="s">
        <v>25</v>
      </c>
      <c r="H881" t="s">
        <v>31</v>
      </c>
      <c r="I881">
        <v>154.44</v>
      </c>
      <c r="J881">
        <v>3</v>
      </c>
      <c r="K881">
        <v>0</v>
      </c>
      <c r="L881">
        <v>1.5444</v>
      </c>
    </row>
    <row r="882" spans="1:12" x14ac:dyDescent="0.3">
      <c r="A882" t="s">
        <v>12</v>
      </c>
      <c r="B882" t="s">
        <v>13</v>
      </c>
      <c r="C882" t="s">
        <v>14</v>
      </c>
      <c r="D882" t="s">
        <v>417</v>
      </c>
      <c r="E882" t="s">
        <v>23</v>
      </c>
      <c r="F882" t="s">
        <v>24</v>
      </c>
      <c r="G882" t="s">
        <v>18</v>
      </c>
      <c r="H882" t="s">
        <v>19</v>
      </c>
      <c r="I882">
        <v>195.46600000000001</v>
      </c>
      <c r="J882">
        <v>2</v>
      </c>
      <c r="K882">
        <v>0.15</v>
      </c>
      <c r="L882">
        <v>-13.797599999999999</v>
      </c>
    </row>
    <row r="883" spans="1:12" x14ac:dyDescent="0.3">
      <c r="A883" t="s">
        <v>61</v>
      </c>
      <c r="B883" t="s">
        <v>43</v>
      </c>
      <c r="C883" t="s">
        <v>14</v>
      </c>
      <c r="D883" t="s">
        <v>22</v>
      </c>
      <c r="E883" t="s">
        <v>23</v>
      </c>
      <c r="F883" t="s">
        <v>24</v>
      </c>
      <c r="G883" t="s">
        <v>18</v>
      </c>
      <c r="H883" t="s">
        <v>20</v>
      </c>
      <c r="I883">
        <v>601.53599999999994</v>
      </c>
      <c r="J883">
        <v>4</v>
      </c>
      <c r="K883">
        <v>0.2</v>
      </c>
      <c r="L883">
        <v>0</v>
      </c>
    </row>
    <row r="884" spans="1:12" x14ac:dyDescent="0.3">
      <c r="A884" t="s">
        <v>61</v>
      </c>
      <c r="B884" t="s">
        <v>43</v>
      </c>
      <c r="C884" t="s">
        <v>14</v>
      </c>
      <c r="D884" t="s">
        <v>22</v>
      </c>
      <c r="E884" t="s">
        <v>23</v>
      </c>
      <c r="F884" t="s">
        <v>24</v>
      </c>
      <c r="G884" t="s">
        <v>25</v>
      </c>
      <c r="H884" t="s">
        <v>76</v>
      </c>
      <c r="I884">
        <v>7.9</v>
      </c>
      <c r="J884">
        <v>2</v>
      </c>
      <c r="K884">
        <v>0</v>
      </c>
      <c r="L884">
        <v>2.528</v>
      </c>
    </row>
    <row r="885" spans="1:12" x14ac:dyDescent="0.3">
      <c r="A885" t="s">
        <v>27</v>
      </c>
      <c r="B885" t="s">
        <v>21</v>
      </c>
      <c r="C885" t="s">
        <v>14</v>
      </c>
      <c r="D885" t="s">
        <v>420</v>
      </c>
      <c r="E885" t="s">
        <v>23</v>
      </c>
      <c r="F885" t="s">
        <v>24</v>
      </c>
      <c r="G885" t="s">
        <v>34</v>
      </c>
      <c r="H885" t="s">
        <v>35</v>
      </c>
      <c r="I885">
        <v>1075.088</v>
      </c>
      <c r="J885">
        <v>14</v>
      </c>
      <c r="K885">
        <v>0.2</v>
      </c>
      <c r="L885">
        <v>94.0702</v>
      </c>
    </row>
    <row r="886" spans="1:12" x14ac:dyDescent="0.3">
      <c r="A886" t="s">
        <v>27</v>
      </c>
      <c r="B886" t="s">
        <v>21</v>
      </c>
      <c r="C886" t="s">
        <v>14</v>
      </c>
      <c r="D886" t="s">
        <v>420</v>
      </c>
      <c r="E886" t="s">
        <v>23</v>
      </c>
      <c r="F886" t="s">
        <v>24</v>
      </c>
      <c r="G886" t="s">
        <v>34</v>
      </c>
      <c r="H886" t="s">
        <v>35</v>
      </c>
      <c r="I886">
        <v>438.36799999999999</v>
      </c>
      <c r="J886">
        <v>4</v>
      </c>
      <c r="K886">
        <v>0.2</v>
      </c>
      <c r="L886">
        <v>38.357199999999999</v>
      </c>
    </row>
    <row r="887" spans="1:12" x14ac:dyDescent="0.3">
      <c r="A887" t="s">
        <v>27</v>
      </c>
      <c r="B887" t="s">
        <v>21</v>
      </c>
      <c r="C887" t="s">
        <v>14</v>
      </c>
      <c r="D887" t="s">
        <v>420</v>
      </c>
      <c r="E887" t="s">
        <v>23</v>
      </c>
      <c r="F887" t="s">
        <v>24</v>
      </c>
      <c r="G887" t="s">
        <v>25</v>
      </c>
      <c r="H887" t="s">
        <v>36</v>
      </c>
      <c r="I887">
        <v>18.088000000000001</v>
      </c>
      <c r="J887">
        <v>7</v>
      </c>
      <c r="K887">
        <v>0.2</v>
      </c>
      <c r="L887">
        <v>6.5568999999999997</v>
      </c>
    </row>
    <row r="888" spans="1:12" x14ac:dyDescent="0.3">
      <c r="A888" t="s">
        <v>27</v>
      </c>
      <c r="B888" t="s">
        <v>21</v>
      </c>
      <c r="C888" t="s">
        <v>14</v>
      </c>
      <c r="D888" t="s">
        <v>420</v>
      </c>
      <c r="E888" t="s">
        <v>23</v>
      </c>
      <c r="F888" t="s">
        <v>24</v>
      </c>
      <c r="G888" t="s">
        <v>18</v>
      </c>
      <c r="H888" t="s">
        <v>19</v>
      </c>
      <c r="I888">
        <v>308.49900000000002</v>
      </c>
      <c r="J888">
        <v>3</v>
      </c>
      <c r="K888">
        <v>0.15</v>
      </c>
      <c r="L888">
        <v>-18.146999999999998</v>
      </c>
    </row>
    <row r="889" spans="1:12" x14ac:dyDescent="0.3">
      <c r="A889" t="s">
        <v>27</v>
      </c>
      <c r="B889" t="s">
        <v>13</v>
      </c>
      <c r="C889" t="s">
        <v>14</v>
      </c>
      <c r="D889" t="s">
        <v>51</v>
      </c>
      <c r="E889" t="s">
        <v>23</v>
      </c>
      <c r="F889" t="s">
        <v>24</v>
      </c>
      <c r="G889" t="s">
        <v>25</v>
      </c>
      <c r="H889" t="s">
        <v>40</v>
      </c>
      <c r="I889">
        <v>12.84</v>
      </c>
      <c r="J889">
        <v>3</v>
      </c>
      <c r="K889">
        <v>0</v>
      </c>
      <c r="L889">
        <v>5.7779999999999996</v>
      </c>
    </row>
    <row r="890" spans="1:12" x14ac:dyDescent="0.3">
      <c r="A890" t="s">
        <v>27</v>
      </c>
      <c r="B890" t="s">
        <v>13</v>
      </c>
      <c r="C890" t="s">
        <v>14</v>
      </c>
      <c r="D890" t="s">
        <v>51</v>
      </c>
      <c r="E890" t="s">
        <v>23</v>
      </c>
      <c r="F890" t="s">
        <v>24</v>
      </c>
      <c r="G890" t="s">
        <v>25</v>
      </c>
      <c r="H890" t="s">
        <v>40</v>
      </c>
      <c r="I890">
        <v>25.68</v>
      </c>
      <c r="J890">
        <v>6</v>
      </c>
      <c r="K890">
        <v>0</v>
      </c>
      <c r="L890">
        <v>11.555999999999999</v>
      </c>
    </row>
    <row r="891" spans="1:12" x14ac:dyDescent="0.3">
      <c r="A891" t="s">
        <v>61</v>
      </c>
      <c r="B891" t="s">
        <v>13</v>
      </c>
      <c r="C891" t="s">
        <v>14</v>
      </c>
      <c r="D891" t="s">
        <v>268</v>
      </c>
      <c r="E891" t="s">
        <v>23</v>
      </c>
      <c r="F891" t="s">
        <v>24</v>
      </c>
      <c r="G891" t="s">
        <v>25</v>
      </c>
      <c r="H891" t="s">
        <v>36</v>
      </c>
      <c r="I891">
        <v>6.72</v>
      </c>
      <c r="J891">
        <v>5</v>
      </c>
      <c r="K891">
        <v>0.2</v>
      </c>
      <c r="L891">
        <v>2.3519999999999999</v>
      </c>
    </row>
    <row r="892" spans="1:12" x14ac:dyDescent="0.3">
      <c r="A892" t="s">
        <v>61</v>
      </c>
      <c r="B892" t="s">
        <v>13</v>
      </c>
      <c r="C892" t="s">
        <v>14</v>
      </c>
      <c r="D892" t="s">
        <v>268</v>
      </c>
      <c r="E892" t="s">
        <v>23</v>
      </c>
      <c r="F892" t="s">
        <v>24</v>
      </c>
      <c r="G892" t="s">
        <v>18</v>
      </c>
      <c r="H892" t="s">
        <v>30</v>
      </c>
      <c r="I892">
        <v>298.77600000000001</v>
      </c>
      <c r="J892">
        <v>3</v>
      </c>
      <c r="K892">
        <v>0.2</v>
      </c>
      <c r="L892">
        <v>7.4694000000000003</v>
      </c>
    </row>
    <row r="893" spans="1:12" x14ac:dyDescent="0.3">
      <c r="A893" t="s">
        <v>27</v>
      </c>
      <c r="B893" t="s">
        <v>13</v>
      </c>
      <c r="C893" t="s">
        <v>14</v>
      </c>
      <c r="D893" t="s">
        <v>207</v>
      </c>
      <c r="E893" t="s">
        <v>23</v>
      </c>
      <c r="F893" t="s">
        <v>24</v>
      </c>
      <c r="G893" t="s">
        <v>34</v>
      </c>
      <c r="H893" t="s">
        <v>35</v>
      </c>
      <c r="I893">
        <v>302.37599999999998</v>
      </c>
      <c r="J893">
        <v>3</v>
      </c>
      <c r="K893">
        <v>0.2</v>
      </c>
      <c r="L893">
        <v>22.6782</v>
      </c>
    </row>
    <row r="894" spans="1:12" x14ac:dyDescent="0.3">
      <c r="A894" t="s">
        <v>27</v>
      </c>
      <c r="B894" t="s">
        <v>13</v>
      </c>
      <c r="C894" t="s">
        <v>14</v>
      </c>
      <c r="D894" t="s">
        <v>22</v>
      </c>
      <c r="E894" t="s">
        <v>23</v>
      </c>
      <c r="F894" t="s">
        <v>24</v>
      </c>
      <c r="G894" t="s">
        <v>25</v>
      </c>
      <c r="H894" t="s">
        <v>37</v>
      </c>
      <c r="I894">
        <v>10.89</v>
      </c>
      <c r="J894">
        <v>1</v>
      </c>
      <c r="K894">
        <v>0</v>
      </c>
      <c r="L894">
        <v>2.8313999999999999</v>
      </c>
    </row>
    <row r="895" spans="1:12" x14ac:dyDescent="0.3">
      <c r="A895" t="s">
        <v>27</v>
      </c>
      <c r="B895" t="s">
        <v>13</v>
      </c>
      <c r="C895" t="s">
        <v>14</v>
      </c>
      <c r="D895" t="s">
        <v>22</v>
      </c>
      <c r="E895" t="s">
        <v>23</v>
      </c>
      <c r="F895" t="s">
        <v>24</v>
      </c>
      <c r="G895" t="s">
        <v>25</v>
      </c>
      <c r="H895" t="s">
        <v>40</v>
      </c>
      <c r="I895">
        <v>19.440000000000001</v>
      </c>
      <c r="J895">
        <v>3</v>
      </c>
      <c r="K895">
        <v>0</v>
      </c>
      <c r="L895">
        <v>9.3312000000000008</v>
      </c>
    </row>
    <row r="896" spans="1:12" x14ac:dyDescent="0.3">
      <c r="A896" t="s">
        <v>27</v>
      </c>
      <c r="B896" t="s">
        <v>13</v>
      </c>
      <c r="C896" t="s">
        <v>14</v>
      </c>
      <c r="D896" t="s">
        <v>22</v>
      </c>
      <c r="E896" t="s">
        <v>23</v>
      </c>
      <c r="F896" t="s">
        <v>24</v>
      </c>
      <c r="G896" t="s">
        <v>25</v>
      </c>
      <c r="H896" t="s">
        <v>36</v>
      </c>
      <c r="I896">
        <v>121.6</v>
      </c>
      <c r="J896">
        <v>5</v>
      </c>
      <c r="K896">
        <v>0.2</v>
      </c>
      <c r="L896">
        <v>39.520000000000003</v>
      </c>
    </row>
    <row r="897" spans="1:12" x14ac:dyDescent="0.3">
      <c r="A897" t="s">
        <v>61</v>
      </c>
      <c r="B897" t="s">
        <v>21</v>
      </c>
      <c r="C897" t="s">
        <v>14</v>
      </c>
      <c r="D897" t="s">
        <v>143</v>
      </c>
      <c r="E897" t="s">
        <v>23</v>
      </c>
      <c r="F897" t="s">
        <v>24</v>
      </c>
      <c r="G897" t="s">
        <v>18</v>
      </c>
      <c r="H897" t="s">
        <v>20</v>
      </c>
      <c r="I897">
        <v>1603.136</v>
      </c>
      <c r="J897">
        <v>4</v>
      </c>
      <c r="K897">
        <v>0.2</v>
      </c>
      <c r="L897">
        <v>100.196</v>
      </c>
    </row>
    <row r="898" spans="1:12" x14ac:dyDescent="0.3">
      <c r="A898" t="s">
        <v>167</v>
      </c>
      <c r="B898" t="s">
        <v>13</v>
      </c>
      <c r="C898" t="s">
        <v>14</v>
      </c>
      <c r="D898" t="s">
        <v>51</v>
      </c>
      <c r="E898" t="s">
        <v>23</v>
      </c>
      <c r="F898" t="s">
        <v>24</v>
      </c>
      <c r="G898" t="s">
        <v>25</v>
      </c>
      <c r="H898" t="s">
        <v>31</v>
      </c>
      <c r="I898">
        <v>31.44</v>
      </c>
      <c r="J898">
        <v>3</v>
      </c>
      <c r="K898">
        <v>0</v>
      </c>
      <c r="L898">
        <v>8.4887999999999995</v>
      </c>
    </row>
    <row r="899" spans="1:12" x14ac:dyDescent="0.3">
      <c r="A899" t="s">
        <v>167</v>
      </c>
      <c r="B899" t="s">
        <v>13</v>
      </c>
      <c r="C899" t="s">
        <v>14</v>
      </c>
      <c r="D899" t="s">
        <v>51</v>
      </c>
      <c r="E899" t="s">
        <v>23</v>
      </c>
      <c r="F899" t="s">
        <v>24</v>
      </c>
      <c r="G899" t="s">
        <v>25</v>
      </c>
      <c r="H899" t="s">
        <v>37</v>
      </c>
      <c r="I899">
        <v>83.79</v>
      </c>
      <c r="J899">
        <v>7</v>
      </c>
      <c r="K899">
        <v>0</v>
      </c>
      <c r="L899">
        <v>22.6233</v>
      </c>
    </row>
    <row r="900" spans="1:12" x14ac:dyDescent="0.3">
      <c r="A900" t="s">
        <v>167</v>
      </c>
      <c r="B900" t="s">
        <v>13</v>
      </c>
      <c r="C900" t="s">
        <v>14</v>
      </c>
      <c r="D900" t="s">
        <v>51</v>
      </c>
      <c r="E900" t="s">
        <v>23</v>
      </c>
      <c r="F900" t="s">
        <v>24</v>
      </c>
      <c r="G900" t="s">
        <v>25</v>
      </c>
      <c r="H900" t="s">
        <v>33</v>
      </c>
      <c r="I900">
        <v>59.52</v>
      </c>
      <c r="J900">
        <v>3</v>
      </c>
      <c r="K900">
        <v>0</v>
      </c>
      <c r="L900">
        <v>15.475199999999999</v>
      </c>
    </row>
    <row r="901" spans="1:12" x14ac:dyDescent="0.3">
      <c r="A901" t="s">
        <v>167</v>
      </c>
      <c r="B901" t="s">
        <v>13</v>
      </c>
      <c r="C901" t="s">
        <v>14</v>
      </c>
      <c r="D901" t="s">
        <v>51</v>
      </c>
      <c r="E901" t="s">
        <v>23</v>
      </c>
      <c r="F901" t="s">
        <v>24</v>
      </c>
      <c r="G901" t="s">
        <v>25</v>
      </c>
      <c r="H901" t="s">
        <v>109</v>
      </c>
      <c r="I901">
        <v>31.92</v>
      </c>
      <c r="J901">
        <v>4</v>
      </c>
      <c r="K901">
        <v>0</v>
      </c>
      <c r="L901">
        <v>9.2568000000000001</v>
      </c>
    </row>
    <row r="902" spans="1:12" x14ac:dyDescent="0.3">
      <c r="A902" t="s">
        <v>27</v>
      </c>
      <c r="B902" t="s">
        <v>13</v>
      </c>
      <c r="C902" t="s">
        <v>14</v>
      </c>
      <c r="D902" t="s">
        <v>22</v>
      </c>
      <c r="E902" t="s">
        <v>23</v>
      </c>
      <c r="F902" t="s">
        <v>24</v>
      </c>
      <c r="G902" t="s">
        <v>25</v>
      </c>
      <c r="H902" t="s">
        <v>33</v>
      </c>
      <c r="I902">
        <v>4.26</v>
      </c>
      <c r="J902">
        <v>1</v>
      </c>
      <c r="K902">
        <v>0</v>
      </c>
      <c r="L902">
        <v>1.7465999999999999</v>
      </c>
    </row>
    <row r="903" spans="1:12" x14ac:dyDescent="0.3">
      <c r="A903" t="s">
        <v>27</v>
      </c>
      <c r="B903" t="s">
        <v>13</v>
      </c>
      <c r="C903" t="s">
        <v>14</v>
      </c>
      <c r="D903" t="s">
        <v>143</v>
      </c>
      <c r="E903" t="s">
        <v>23</v>
      </c>
      <c r="F903" t="s">
        <v>24</v>
      </c>
      <c r="G903" t="s">
        <v>25</v>
      </c>
      <c r="H903" t="s">
        <v>31</v>
      </c>
      <c r="I903">
        <v>811.28</v>
      </c>
      <c r="J903">
        <v>8</v>
      </c>
      <c r="K903">
        <v>0</v>
      </c>
      <c r="L903">
        <v>24.3384</v>
      </c>
    </row>
    <row r="904" spans="1:12" x14ac:dyDescent="0.3">
      <c r="A904" t="s">
        <v>12</v>
      </c>
      <c r="B904" t="s">
        <v>13</v>
      </c>
      <c r="C904" t="s">
        <v>14</v>
      </c>
      <c r="D904" t="s">
        <v>143</v>
      </c>
      <c r="E904" t="s">
        <v>23</v>
      </c>
      <c r="F904" t="s">
        <v>24</v>
      </c>
      <c r="G904" t="s">
        <v>18</v>
      </c>
      <c r="H904" t="s">
        <v>20</v>
      </c>
      <c r="I904">
        <v>153.56800000000001</v>
      </c>
      <c r="J904">
        <v>2</v>
      </c>
      <c r="K904">
        <v>0.2</v>
      </c>
      <c r="L904">
        <v>-5.7587999999999999</v>
      </c>
    </row>
    <row r="905" spans="1:12" x14ac:dyDescent="0.3">
      <c r="A905" t="s">
        <v>12</v>
      </c>
      <c r="B905" t="s">
        <v>13</v>
      </c>
      <c r="C905" t="s">
        <v>14</v>
      </c>
      <c r="D905" t="s">
        <v>143</v>
      </c>
      <c r="E905" t="s">
        <v>23</v>
      </c>
      <c r="F905" t="s">
        <v>24</v>
      </c>
      <c r="G905" t="s">
        <v>18</v>
      </c>
      <c r="H905" t="s">
        <v>20</v>
      </c>
      <c r="I905">
        <v>1013.4880000000001</v>
      </c>
      <c r="J905">
        <v>7</v>
      </c>
      <c r="K905">
        <v>0.2</v>
      </c>
      <c r="L905">
        <v>76.011600000000001</v>
      </c>
    </row>
    <row r="906" spans="1:12" x14ac:dyDescent="0.3">
      <c r="A906" t="s">
        <v>12</v>
      </c>
      <c r="B906" t="s">
        <v>13</v>
      </c>
      <c r="C906" t="s">
        <v>14</v>
      </c>
      <c r="D906" t="s">
        <v>51</v>
      </c>
      <c r="E906" t="s">
        <v>23</v>
      </c>
      <c r="F906" t="s">
        <v>24</v>
      </c>
      <c r="G906" t="s">
        <v>18</v>
      </c>
      <c r="H906" t="s">
        <v>32</v>
      </c>
      <c r="I906">
        <v>6.96</v>
      </c>
      <c r="J906">
        <v>4</v>
      </c>
      <c r="K906">
        <v>0</v>
      </c>
      <c r="L906">
        <v>2.2271999999999998</v>
      </c>
    </row>
    <row r="907" spans="1:12" x14ac:dyDescent="0.3">
      <c r="A907" t="s">
        <v>27</v>
      </c>
      <c r="B907" t="s">
        <v>13</v>
      </c>
      <c r="C907" t="s">
        <v>14</v>
      </c>
      <c r="D907" t="s">
        <v>51</v>
      </c>
      <c r="E907" t="s">
        <v>23</v>
      </c>
      <c r="F907" t="s">
        <v>24</v>
      </c>
      <c r="G907" t="s">
        <v>25</v>
      </c>
      <c r="H907" t="s">
        <v>36</v>
      </c>
      <c r="I907">
        <v>17.456</v>
      </c>
      <c r="J907">
        <v>2</v>
      </c>
      <c r="K907">
        <v>0.2</v>
      </c>
      <c r="L907">
        <v>5.8914</v>
      </c>
    </row>
    <row r="908" spans="1:12" x14ac:dyDescent="0.3">
      <c r="A908" t="s">
        <v>61</v>
      </c>
      <c r="B908" t="s">
        <v>13</v>
      </c>
      <c r="C908" t="s">
        <v>14</v>
      </c>
      <c r="D908" t="s">
        <v>22</v>
      </c>
      <c r="E908" t="s">
        <v>23</v>
      </c>
      <c r="F908" t="s">
        <v>24</v>
      </c>
      <c r="G908" t="s">
        <v>25</v>
      </c>
      <c r="H908" t="s">
        <v>33</v>
      </c>
      <c r="I908">
        <v>6.63</v>
      </c>
      <c r="J908">
        <v>3</v>
      </c>
      <c r="K908">
        <v>0</v>
      </c>
      <c r="L908">
        <v>1.7901</v>
      </c>
    </row>
    <row r="909" spans="1:12" x14ac:dyDescent="0.3">
      <c r="A909" t="s">
        <v>61</v>
      </c>
      <c r="B909" t="s">
        <v>13</v>
      </c>
      <c r="C909" t="s">
        <v>14</v>
      </c>
      <c r="D909" t="s">
        <v>22</v>
      </c>
      <c r="E909" t="s">
        <v>23</v>
      </c>
      <c r="F909" t="s">
        <v>24</v>
      </c>
      <c r="G909" t="s">
        <v>25</v>
      </c>
      <c r="H909" t="s">
        <v>40</v>
      </c>
      <c r="I909">
        <v>12.96</v>
      </c>
      <c r="J909">
        <v>2</v>
      </c>
      <c r="K909">
        <v>0</v>
      </c>
      <c r="L909">
        <v>6.2207999999999997</v>
      </c>
    </row>
    <row r="910" spans="1:12" x14ac:dyDescent="0.3">
      <c r="A910" t="s">
        <v>61</v>
      </c>
      <c r="B910" t="s">
        <v>13</v>
      </c>
      <c r="C910" t="s">
        <v>14</v>
      </c>
      <c r="D910" t="s">
        <v>22</v>
      </c>
      <c r="E910" t="s">
        <v>23</v>
      </c>
      <c r="F910" t="s">
        <v>24</v>
      </c>
      <c r="G910" t="s">
        <v>25</v>
      </c>
      <c r="H910" t="s">
        <v>40</v>
      </c>
      <c r="I910">
        <v>32.4</v>
      </c>
      <c r="J910">
        <v>5</v>
      </c>
      <c r="K910">
        <v>0</v>
      </c>
      <c r="L910">
        <v>15.552</v>
      </c>
    </row>
    <row r="911" spans="1:12" x14ac:dyDescent="0.3">
      <c r="A911" t="s">
        <v>167</v>
      </c>
      <c r="B911" t="s">
        <v>13</v>
      </c>
      <c r="C911" t="s">
        <v>14</v>
      </c>
      <c r="D911" t="s">
        <v>51</v>
      </c>
      <c r="E911" t="s">
        <v>23</v>
      </c>
      <c r="F911" t="s">
        <v>24</v>
      </c>
      <c r="G911" t="s">
        <v>25</v>
      </c>
      <c r="H911" t="s">
        <v>31</v>
      </c>
      <c r="I911">
        <v>129.30000000000001</v>
      </c>
      <c r="J911">
        <v>2</v>
      </c>
      <c r="K911">
        <v>0</v>
      </c>
      <c r="L911">
        <v>6.4649999999999999</v>
      </c>
    </row>
    <row r="912" spans="1:12" x14ac:dyDescent="0.3">
      <c r="A912" t="s">
        <v>167</v>
      </c>
      <c r="B912" t="s">
        <v>13</v>
      </c>
      <c r="C912" t="s">
        <v>14</v>
      </c>
      <c r="D912" t="s">
        <v>51</v>
      </c>
      <c r="E912" t="s">
        <v>23</v>
      </c>
      <c r="F912" t="s">
        <v>24</v>
      </c>
      <c r="G912" t="s">
        <v>25</v>
      </c>
      <c r="H912" t="s">
        <v>36</v>
      </c>
      <c r="I912">
        <v>6.6079999999999997</v>
      </c>
      <c r="J912">
        <v>2</v>
      </c>
      <c r="K912">
        <v>0.2</v>
      </c>
      <c r="L912">
        <v>2.2302</v>
      </c>
    </row>
    <row r="913" spans="1:12" x14ac:dyDescent="0.3">
      <c r="A913" t="s">
        <v>167</v>
      </c>
      <c r="B913" t="s">
        <v>13</v>
      </c>
      <c r="C913" t="s">
        <v>14</v>
      </c>
      <c r="D913" t="s">
        <v>51</v>
      </c>
      <c r="E913" t="s">
        <v>23</v>
      </c>
      <c r="F913" t="s">
        <v>24</v>
      </c>
      <c r="G913" t="s">
        <v>25</v>
      </c>
      <c r="H913" t="s">
        <v>36</v>
      </c>
      <c r="I913">
        <v>7.28</v>
      </c>
      <c r="J913">
        <v>2</v>
      </c>
      <c r="K913">
        <v>0.2</v>
      </c>
      <c r="L913">
        <v>2.73</v>
      </c>
    </row>
    <row r="914" spans="1:12" x14ac:dyDescent="0.3">
      <c r="A914" t="s">
        <v>167</v>
      </c>
      <c r="B914" t="s">
        <v>13</v>
      </c>
      <c r="C914" t="s">
        <v>14</v>
      </c>
      <c r="D914" t="s">
        <v>51</v>
      </c>
      <c r="E914" t="s">
        <v>23</v>
      </c>
      <c r="F914" t="s">
        <v>24</v>
      </c>
      <c r="G914" t="s">
        <v>18</v>
      </c>
      <c r="H914" t="s">
        <v>20</v>
      </c>
      <c r="I914">
        <v>144.78399999999999</v>
      </c>
      <c r="J914">
        <v>1</v>
      </c>
      <c r="K914">
        <v>0.2</v>
      </c>
      <c r="L914">
        <v>10.8588</v>
      </c>
    </row>
    <row r="915" spans="1:12" x14ac:dyDescent="0.3">
      <c r="A915" t="s">
        <v>27</v>
      </c>
      <c r="B915" t="s">
        <v>13</v>
      </c>
      <c r="C915" t="s">
        <v>14</v>
      </c>
      <c r="D915" t="s">
        <v>22</v>
      </c>
      <c r="E915" t="s">
        <v>23</v>
      </c>
      <c r="F915" t="s">
        <v>24</v>
      </c>
      <c r="G915" t="s">
        <v>25</v>
      </c>
      <c r="H915" t="s">
        <v>31</v>
      </c>
      <c r="I915">
        <v>305.01</v>
      </c>
      <c r="J915">
        <v>9</v>
      </c>
      <c r="K915">
        <v>0</v>
      </c>
      <c r="L915">
        <v>76.252499999999998</v>
      </c>
    </row>
    <row r="916" spans="1:12" x14ac:dyDescent="0.3">
      <c r="A916" t="s">
        <v>27</v>
      </c>
      <c r="B916" t="s">
        <v>13</v>
      </c>
      <c r="C916" t="s">
        <v>14</v>
      </c>
      <c r="D916" t="s">
        <v>22</v>
      </c>
      <c r="E916" t="s">
        <v>23</v>
      </c>
      <c r="F916" t="s">
        <v>24</v>
      </c>
      <c r="G916" t="s">
        <v>18</v>
      </c>
      <c r="H916" t="s">
        <v>32</v>
      </c>
      <c r="I916">
        <v>18.7</v>
      </c>
      <c r="J916">
        <v>1</v>
      </c>
      <c r="K916">
        <v>0</v>
      </c>
      <c r="L916">
        <v>7.1059999999999999</v>
      </c>
    </row>
    <row r="917" spans="1:12" x14ac:dyDescent="0.3">
      <c r="A917" t="s">
        <v>61</v>
      </c>
      <c r="B917" t="s">
        <v>13</v>
      </c>
      <c r="C917" t="s">
        <v>14</v>
      </c>
      <c r="D917" t="s">
        <v>51</v>
      </c>
      <c r="E917" t="s">
        <v>23</v>
      </c>
      <c r="F917" t="s">
        <v>24</v>
      </c>
      <c r="G917" t="s">
        <v>18</v>
      </c>
      <c r="H917" t="s">
        <v>32</v>
      </c>
      <c r="I917">
        <v>38.29</v>
      </c>
      <c r="J917">
        <v>7</v>
      </c>
      <c r="K917">
        <v>0</v>
      </c>
      <c r="L917">
        <v>16.464700000000001</v>
      </c>
    </row>
    <row r="918" spans="1:12" x14ac:dyDescent="0.3">
      <c r="A918" t="s">
        <v>27</v>
      </c>
      <c r="B918" t="s">
        <v>43</v>
      </c>
      <c r="C918" t="s">
        <v>14</v>
      </c>
      <c r="D918" t="s">
        <v>143</v>
      </c>
      <c r="E918" t="s">
        <v>23</v>
      </c>
      <c r="F918" t="s">
        <v>24</v>
      </c>
      <c r="G918" t="s">
        <v>18</v>
      </c>
      <c r="H918" t="s">
        <v>32</v>
      </c>
      <c r="I918">
        <v>26.25</v>
      </c>
      <c r="J918">
        <v>3</v>
      </c>
      <c r="K918">
        <v>0</v>
      </c>
      <c r="L918">
        <v>11.025</v>
      </c>
    </row>
    <row r="919" spans="1:12" x14ac:dyDescent="0.3">
      <c r="A919" t="s">
        <v>27</v>
      </c>
      <c r="B919" t="s">
        <v>43</v>
      </c>
      <c r="C919" t="s">
        <v>14</v>
      </c>
      <c r="D919" t="s">
        <v>143</v>
      </c>
      <c r="E919" t="s">
        <v>23</v>
      </c>
      <c r="F919" t="s">
        <v>24</v>
      </c>
      <c r="G919" t="s">
        <v>25</v>
      </c>
      <c r="H919" t="s">
        <v>36</v>
      </c>
      <c r="I919">
        <v>64.959999999999994</v>
      </c>
      <c r="J919">
        <v>14</v>
      </c>
      <c r="K919">
        <v>0.2</v>
      </c>
      <c r="L919">
        <v>22.736000000000001</v>
      </c>
    </row>
    <row r="920" spans="1:12" x14ac:dyDescent="0.3">
      <c r="A920" t="s">
        <v>27</v>
      </c>
      <c r="B920" t="s">
        <v>43</v>
      </c>
      <c r="C920" t="s">
        <v>14</v>
      </c>
      <c r="D920" t="s">
        <v>143</v>
      </c>
      <c r="E920" t="s">
        <v>23</v>
      </c>
      <c r="F920" t="s">
        <v>24</v>
      </c>
      <c r="G920" t="s">
        <v>25</v>
      </c>
      <c r="H920" t="s">
        <v>59</v>
      </c>
      <c r="I920">
        <v>43.7</v>
      </c>
      <c r="J920">
        <v>5</v>
      </c>
      <c r="K920">
        <v>0</v>
      </c>
      <c r="L920">
        <v>20.539000000000001</v>
      </c>
    </row>
    <row r="921" spans="1:12" x14ac:dyDescent="0.3">
      <c r="A921" t="s">
        <v>27</v>
      </c>
      <c r="B921" t="s">
        <v>13</v>
      </c>
      <c r="C921" t="s">
        <v>14</v>
      </c>
      <c r="D921" t="s">
        <v>22</v>
      </c>
      <c r="E921" t="s">
        <v>23</v>
      </c>
      <c r="F921" t="s">
        <v>24</v>
      </c>
      <c r="G921" t="s">
        <v>25</v>
      </c>
      <c r="H921" t="s">
        <v>36</v>
      </c>
      <c r="I921">
        <v>19.936</v>
      </c>
      <c r="J921">
        <v>4</v>
      </c>
      <c r="K921">
        <v>0.2</v>
      </c>
      <c r="L921">
        <v>7.2267999999999999</v>
      </c>
    </row>
    <row r="922" spans="1:12" x14ac:dyDescent="0.3">
      <c r="A922" t="s">
        <v>27</v>
      </c>
      <c r="B922" t="s">
        <v>13</v>
      </c>
      <c r="C922" t="s">
        <v>14</v>
      </c>
      <c r="D922" t="s">
        <v>22</v>
      </c>
      <c r="E922" t="s">
        <v>23</v>
      </c>
      <c r="F922" t="s">
        <v>24</v>
      </c>
      <c r="G922" t="s">
        <v>25</v>
      </c>
      <c r="H922" t="s">
        <v>76</v>
      </c>
      <c r="I922">
        <v>45.92</v>
      </c>
      <c r="J922">
        <v>4</v>
      </c>
      <c r="K922">
        <v>0</v>
      </c>
      <c r="L922">
        <v>21.5824</v>
      </c>
    </row>
    <row r="923" spans="1:12" x14ac:dyDescent="0.3">
      <c r="A923" t="s">
        <v>12</v>
      </c>
      <c r="B923" t="s">
        <v>21</v>
      </c>
      <c r="C923" t="s">
        <v>14</v>
      </c>
      <c r="D923" t="s">
        <v>229</v>
      </c>
      <c r="E923" t="s">
        <v>23</v>
      </c>
      <c r="F923" t="s">
        <v>24</v>
      </c>
      <c r="G923" t="s">
        <v>18</v>
      </c>
      <c r="H923" t="s">
        <v>20</v>
      </c>
      <c r="I923">
        <v>81.567999999999998</v>
      </c>
      <c r="J923">
        <v>2</v>
      </c>
      <c r="K923">
        <v>0.2</v>
      </c>
      <c r="L923">
        <v>9.1763999999999992</v>
      </c>
    </row>
    <row r="924" spans="1:12" x14ac:dyDescent="0.3">
      <c r="A924" t="s">
        <v>12</v>
      </c>
      <c r="B924" t="s">
        <v>21</v>
      </c>
      <c r="C924" t="s">
        <v>14</v>
      </c>
      <c r="D924" t="s">
        <v>229</v>
      </c>
      <c r="E924" t="s">
        <v>23</v>
      </c>
      <c r="F924" t="s">
        <v>24</v>
      </c>
      <c r="G924" t="s">
        <v>18</v>
      </c>
      <c r="H924" t="s">
        <v>20</v>
      </c>
      <c r="I924">
        <v>97.183999999999997</v>
      </c>
      <c r="J924">
        <v>2</v>
      </c>
      <c r="K924">
        <v>0.2</v>
      </c>
      <c r="L924">
        <v>6.0739999999999998</v>
      </c>
    </row>
    <row r="925" spans="1:12" x14ac:dyDescent="0.3">
      <c r="A925" t="s">
        <v>12</v>
      </c>
      <c r="B925" t="s">
        <v>21</v>
      </c>
      <c r="C925" t="s">
        <v>14</v>
      </c>
      <c r="D925" t="s">
        <v>229</v>
      </c>
      <c r="E925" t="s">
        <v>23</v>
      </c>
      <c r="F925" t="s">
        <v>24</v>
      </c>
      <c r="G925" t="s">
        <v>25</v>
      </c>
      <c r="H925" t="s">
        <v>36</v>
      </c>
      <c r="I925">
        <v>24.32</v>
      </c>
      <c r="J925">
        <v>5</v>
      </c>
      <c r="K925">
        <v>0.2</v>
      </c>
      <c r="L925">
        <v>8.2080000000000002</v>
      </c>
    </row>
    <row r="926" spans="1:12" x14ac:dyDescent="0.3">
      <c r="A926" t="s">
        <v>12</v>
      </c>
      <c r="B926" t="s">
        <v>21</v>
      </c>
      <c r="C926" t="s">
        <v>14</v>
      </c>
      <c r="D926" t="s">
        <v>229</v>
      </c>
      <c r="E926" t="s">
        <v>23</v>
      </c>
      <c r="F926" t="s">
        <v>24</v>
      </c>
      <c r="G926" t="s">
        <v>18</v>
      </c>
      <c r="H926" t="s">
        <v>32</v>
      </c>
      <c r="I926">
        <v>18.96</v>
      </c>
      <c r="J926">
        <v>2</v>
      </c>
      <c r="K926">
        <v>0</v>
      </c>
      <c r="L926">
        <v>7.5839999999999996</v>
      </c>
    </row>
    <row r="927" spans="1:12" x14ac:dyDescent="0.3">
      <c r="A927" t="s">
        <v>12</v>
      </c>
      <c r="B927" t="s">
        <v>21</v>
      </c>
      <c r="C927" t="s">
        <v>14</v>
      </c>
      <c r="D927" t="s">
        <v>22</v>
      </c>
      <c r="E927" t="s">
        <v>23</v>
      </c>
      <c r="F927" t="s">
        <v>24</v>
      </c>
      <c r="G927" t="s">
        <v>34</v>
      </c>
      <c r="H927" t="s">
        <v>58</v>
      </c>
      <c r="I927">
        <v>12.99</v>
      </c>
      <c r="J927">
        <v>1</v>
      </c>
      <c r="K927">
        <v>0</v>
      </c>
      <c r="L927">
        <v>0.77939999999999998</v>
      </c>
    </row>
    <row r="928" spans="1:12" x14ac:dyDescent="0.3">
      <c r="A928" t="s">
        <v>12</v>
      </c>
      <c r="B928" t="s">
        <v>21</v>
      </c>
      <c r="C928" t="s">
        <v>14</v>
      </c>
      <c r="D928" t="s">
        <v>22</v>
      </c>
      <c r="E928" t="s">
        <v>23</v>
      </c>
      <c r="F928" t="s">
        <v>24</v>
      </c>
      <c r="G928" t="s">
        <v>25</v>
      </c>
      <c r="H928" t="s">
        <v>36</v>
      </c>
      <c r="I928">
        <v>18.559999999999999</v>
      </c>
      <c r="J928">
        <v>4</v>
      </c>
      <c r="K928">
        <v>0.2</v>
      </c>
      <c r="L928">
        <v>6.4960000000000004</v>
      </c>
    </row>
    <row r="929" spans="1:12" x14ac:dyDescent="0.3">
      <c r="A929" t="s">
        <v>12</v>
      </c>
      <c r="B929" t="s">
        <v>21</v>
      </c>
      <c r="C929" t="s">
        <v>14</v>
      </c>
      <c r="D929" t="s">
        <v>22</v>
      </c>
      <c r="E929" t="s">
        <v>23</v>
      </c>
      <c r="F929" t="s">
        <v>24</v>
      </c>
      <c r="G929" t="s">
        <v>25</v>
      </c>
      <c r="H929" t="s">
        <v>31</v>
      </c>
      <c r="I929">
        <v>449.15</v>
      </c>
      <c r="J929">
        <v>5</v>
      </c>
      <c r="K929">
        <v>0</v>
      </c>
      <c r="L929">
        <v>8.9830000000000005</v>
      </c>
    </row>
    <row r="930" spans="1:12" x14ac:dyDescent="0.3">
      <c r="A930" t="s">
        <v>12</v>
      </c>
      <c r="B930" t="s">
        <v>21</v>
      </c>
      <c r="C930" t="s">
        <v>14</v>
      </c>
      <c r="D930" t="s">
        <v>22</v>
      </c>
      <c r="E930" t="s">
        <v>23</v>
      </c>
      <c r="F930" t="s">
        <v>24</v>
      </c>
      <c r="G930" t="s">
        <v>25</v>
      </c>
      <c r="H930" t="s">
        <v>36</v>
      </c>
      <c r="I930">
        <v>31.248000000000001</v>
      </c>
      <c r="J930">
        <v>7</v>
      </c>
      <c r="K930">
        <v>0.2</v>
      </c>
      <c r="L930">
        <v>10.9368</v>
      </c>
    </row>
    <row r="931" spans="1:12" x14ac:dyDescent="0.3">
      <c r="A931" t="s">
        <v>12</v>
      </c>
      <c r="B931" t="s">
        <v>13</v>
      </c>
      <c r="C931" t="s">
        <v>14</v>
      </c>
      <c r="D931" t="s">
        <v>365</v>
      </c>
      <c r="E931" t="s">
        <v>23</v>
      </c>
      <c r="F931" t="s">
        <v>24</v>
      </c>
      <c r="G931" t="s">
        <v>25</v>
      </c>
      <c r="H931" t="s">
        <v>36</v>
      </c>
      <c r="I931">
        <v>55.36</v>
      </c>
      <c r="J931">
        <v>4</v>
      </c>
      <c r="K931">
        <v>0.2</v>
      </c>
      <c r="L931">
        <v>18.684000000000001</v>
      </c>
    </row>
    <row r="932" spans="1:12" x14ac:dyDescent="0.3">
      <c r="A932" t="s">
        <v>27</v>
      </c>
      <c r="B932" t="s">
        <v>13</v>
      </c>
      <c r="C932" t="s">
        <v>14</v>
      </c>
      <c r="D932" t="s">
        <v>362</v>
      </c>
      <c r="E932" t="s">
        <v>23</v>
      </c>
      <c r="F932" t="s">
        <v>24</v>
      </c>
      <c r="G932" t="s">
        <v>25</v>
      </c>
      <c r="H932" t="s">
        <v>36</v>
      </c>
      <c r="I932">
        <v>34.271999999999998</v>
      </c>
      <c r="J932">
        <v>3</v>
      </c>
      <c r="K932">
        <v>0.2</v>
      </c>
      <c r="L932">
        <v>11.138400000000001</v>
      </c>
    </row>
    <row r="933" spans="1:12" x14ac:dyDescent="0.3">
      <c r="A933" t="s">
        <v>27</v>
      </c>
      <c r="B933" t="s">
        <v>21</v>
      </c>
      <c r="C933" t="s">
        <v>14</v>
      </c>
      <c r="D933" t="s">
        <v>112</v>
      </c>
      <c r="E933" t="s">
        <v>23</v>
      </c>
      <c r="F933" t="s">
        <v>24</v>
      </c>
      <c r="G933" t="s">
        <v>18</v>
      </c>
      <c r="H933" t="s">
        <v>30</v>
      </c>
      <c r="I933">
        <v>171.28800000000001</v>
      </c>
      <c r="J933">
        <v>3</v>
      </c>
      <c r="K933">
        <v>0.2</v>
      </c>
      <c r="L933">
        <v>-6.4233000000000002</v>
      </c>
    </row>
    <row r="934" spans="1:12" x14ac:dyDescent="0.3">
      <c r="A934" t="s">
        <v>167</v>
      </c>
      <c r="B934" t="s">
        <v>43</v>
      </c>
      <c r="C934" t="s">
        <v>14</v>
      </c>
      <c r="D934" t="s">
        <v>158</v>
      </c>
      <c r="E934" t="s">
        <v>23</v>
      </c>
      <c r="F934" t="s">
        <v>24</v>
      </c>
      <c r="G934" t="s">
        <v>25</v>
      </c>
      <c r="H934" t="s">
        <v>40</v>
      </c>
      <c r="I934">
        <v>12.96</v>
      </c>
      <c r="J934">
        <v>2</v>
      </c>
      <c r="K934">
        <v>0</v>
      </c>
      <c r="L934">
        <v>6.2207999999999997</v>
      </c>
    </row>
    <row r="935" spans="1:12" x14ac:dyDescent="0.3">
      <c r="A935" t="s">
        <v>167</v>
      </c>
      <c r="B935" t="s">
        <v>43</v>
      </c>
      <c r="C935" t="s">
        <v>14</v>
      </c>
      <c r="D935" t="s">
        <v>158</v>
      </c>
      <c r="E935" t="s">
        <v>23</v>
      </c>
      <c r="F935" t="s">
        <v>24</v>
      </c>
      <c r="G935" t="s">
        <v>25</v>
      </c>
      <c r="H935" t="s">
        <v>59</v>
      </c>
      <c r="I935">
        <v>22.18</v>
      </c>
      <c r="J935">
        <v>2</v>
      </c>
      <c r="K935">
        <v>0</v>
      </c>
      <c r="L935">
        <v>10.8682</v>
      </c>
    </row>
    <row r="936" spans="1:12" x14ac:dyDescent="0.3">
      <c r="A936" t="s">
        <v>167</v>
      </c>
      <c r="B936" t="s">
        <v>43</v>
      </c>
      <c r="C936" t="s">
        <v>14</v>
      </c>
      <c r="D936" t="s">
        <v>158</v>
      </c>
      <c r="E936" t="s">
        <v>23</v>
      </c>
      <c r="F936" t="s">
        <v>24</v>
      </c>
      <c r="G936" t="s">
        <v>18</v>
      </c>
      <c r="H936" t="s">
        <v>20</v>
      </c>
      <c r="I936">
        <v>2054.2719999999999</v>
      </c>
      <c r="J936">
        <v>8</v>
      </c>
      <c r="K936">
        <v>0.2</v>
      </c>
      <c r="L936">
        <v>256.78399999999999</v>
      </c>
    </row>
    <row r="937" spans="1:12" x14ac:dyDescent="0.3">
      <c r="A937" t="s">
        <v>12</v>
      </c>
      <c r="B937" t="s">
        <v>21</v>
      </c>
      <c r="C937" t="s">
        <v>14</v>
      </c>
      <c r="D937" t="s">
        <v>51</v>
      </c>
      <c r="E937" t="s">
        <v>23</v>
      </c>
      <c r="F937" t="s">
        <v>24</v>
      </c>
      <c r="G937" t="s">
        <v>25</v>
      </c>
      <c r="H937" t="s">
        <v>59</v>
      </c>
      <c r="I937">
        <v>8.9600000000000009</v>
      </c>
      <c r="J937">
        <v>2</v>
      </c>
      <c r="K937">
        <v>0</v>
      </c>
      <c r="L937">
        <v>4.3007999999999997</v>
      </c>
    </row>
    <row r="938" spans="1:12" x14ac:dyDescent="0.3">
      <c r="A938" t="s">
        <v>12</v>
      </c>
      <c r="B938" t="s">
        <v>21</v>
      </c>
      <c r="C938" t="s">
        <v>14</v>
      </c>
      <c r="D938" t="s">
        <v>51</v>
      </c>
      <c r="E938" t="s">
        <v>23</v>
      </c>
      <c r="F938" t="s">
        <v>24</v>
      </c>
      <c r="G938" t="s">
        <v>25</v>
      </c>
      <c r="H938" t="s">
        <v>26</v>
      </c>
      <c r="I938">
        <v>31.5</v>
      </c>
      <c r="J938">
        <v>10</v>
      </c>
      <c r="K938">
        <v>0</v>
      </c>
      <c r="L938">
        <v>15.12</v>
      </c>
    </row>
    <row r="939" spans="1:12" x14ac:dyDescent="0.3">
      <c r="A939" t="s">
        <v>12</v>
      </c>
      <c r="B939" t="s">
        <v>21</v>
      </c>
      <c r="C939" t="s">
        <v>14</v>
      </c>
      <c r="D939" t="s">
        <v>51</v>
      </c>
      <c r="E939" t="s">
        <v>23</v>
      </c>
      <c r="F939" t="s">
        <v>24</v>
      </c>
      <c r="G939" t="s">
        <v>18</v>
      </c>
      <c r="H939" t="s">
        <v>32</v>
      </c>
      <c r="I939">
        <v>30.56</v>
      </c>
      <c r="J939">
        <v>2</v>
      </c>
      <c r="K939">
        <v>0</v>
      </c>
      <c r="L939">
        <v>10.3904</v>
      </c>
    </row>
    <row r="940" spans="1:12" x14ac:dyDescent="0.3">
      <c r="A940" t="s">
        <v>12</v>
      </c>
      <c r="B940" t="s">
        <v>21</v>
      </c>
      <c r="C940" t="s">
        <v>14</v>
      </c>
      <c r="D940" t="s">
        <v>51</v>
      </c>
      <c r="E940" t="s">
        <v>23</v>
      </c>
      <c r="F940" t="s">
        <v>24</v>
      </c>
      <c r="G940" t="s">
        <v>18</v>
      </c>
      <c r="H940" t="s">
        <v>30</v>
      </c>
      <c r="I940">
        <v>24.367999999999999</v>
      </c>
      <c r="J940">
        <v>2</v>
      </c>
      <c r="K940">
        <v>0.2</v>
      </c>
      <c r="L940">
        <v>-3.3506</v>
      </c>
    </row>
    <row r="941" spans="1:12" x14ac:dyDescent="0.3">
      <c r="A941" t="s">
        <v>61</v>
      </c>
      <c r="B941" t="s">
        <v>13</v>
      </c>
      <c r="C941" t="s">
        <v>14</v>
      </c>
      <c r="D941" t="s">
        <v>22</v>
      </c>
      <c r="E941" t="s">
        <v>23</v>
      </c>
      <c r="F941" t="s">
        <v>24</v>
      </c>
      <c r="G941" t="s">
        <v>25</v>
      </c>
      <c r="H941" t="s">
        <v>31</v>
      </c>
      <c r="I941">
        <v>114.46</v>
      </c>
      <c r="J941">
        <v>2</v>
      </c>
      <c r="K941">
        <v>0</v>
      </c>
      <c r="L941">
        <v>28.614999999999998</v>
      </c>
    </row>
    <row r="942" spans="1:12" x14ac:dyDescent="0.3">
      <c r="A942" t="s">
        <v>27</v>
      </c>
      <c r="B942" t="s">
        <v>13</v>
      </c>
      <c r="C942" t="s">
        <v>14</v>
      </c>
      <c r="D942" t="s">
        <v>22</v>
      </c>
      <c r="E942" t="s">
        <v>23</v>
      </c>
      <c r="F942" t="s">
        <v>24</v>
      </c>
      <c r="G942" t="s">
        <v>18</v>
      </c>
      <c r="H942" t="s">
        <v>19</v>
      </c>
      <c r="I942">
        <v>120.666</v>
      </c>
      <c r="J942">
        <v>2</v>
      </c>
      <c r="K942">
        <v>0.15</v>
      </c>
      <c r="L942">
        <v>18.454799999999999</v>
      </c>
    </row>
    <row r="943" spans="1:12" x14ac:dyDescent="0.3">
      <c r="A943" t="s">
        <v>27</v>
      </c>
      <c r="B943" t="s">
        <v>43</v>
      </c>
      <c r="C943" t="s">
        <v>14</v>
      </c>
      <c r="D943" t="s">
        <v>143</v>
      </c>
      <c r="E943" t="s">
        <v>23</v>
      </c>
      <c r="F943" t="s">
        <v>24</v>
      </c>
      <c r="G943" t="s">
        <v>25</v>
      </c>
      <c r="H943" t="s">
        <v>33</v>
      </c>
      <c r="I943">
        <v>31.84</v>
      </c>
      <c r="J943">
        <v>8</v>
      </c>
      <c r="K943">
        <v>0</v>
      </c>
      <c r="L943">
        <v>10.507199999999999</v>
      </c>
    </row>
    <row r="944" spans="1:12" x14ac:dyDescent="0.3">
      <c r="A944" t="s">
        <v>61</v>
      </c>
      <c r="B944" t="s">
        <v>43</v>
      </c>
      <c r="C944" t="s">
        <v>14</v>
      </c>
      <c r="D944" t="s">
        <v>427</v>
      </c>
      <c r="E944" t="s">
        <v>23</v>
      </c>
      <c r="F944" t="s">
        <v>24</v>
      </c>
      <c r="G944" t="s">
        <v>25</v>
      </c>
      <c r="H944" t="s">
        <v>40</v>
      </c>
      <c r="I944">
        <v>12.96</v>
      </c>
      <c r="J944">
        <v>2</v>
      </c>
      <c r="K944">
        <v>0</v>
      </c>
      <c r="L944">
        <v>6.2207999999999997</v>
      </c>
    </row>
    <row r="945" spans="1:12" x14ac:dyDescent="0.3">
      <c r="A945" t="s">
        <v>61</v>
      </c>
      <c r="B945" t="s">
        <v>43</v>
      </c>
      <c r="C945" t="s">
        <v>14</v>
      </c>
      <c r="D945" t="s">
        <v>427</v>
      </c>
      <c r="E945" t="s">
        <v>23</v>
      </c>
      <c r="F945" t="s">
        <v>24</v>
      </c>
      <c r="G945" t="s">
        <v>34</v>
      </c>
      <c r="H945" t="s">
        <v>35</v>
      </c>
      <c r="I945">
        <v>43.176000000000002</v>
      </c>
      <c r="J945">
        <v>3</v>
      </c>
      <c r="K945">
        <v>0.2</v>
      </c>
      <c r="L945">
        <v>15.111599999999999</v>
      </c>
    </row>
    <row r="946" spans="1:12" x14ac:dyDescent="0.3">
      <c r="A946" t="s">
        <v>61</v>
      </c>
      <c r="B946" t="s">
        <v>43</v>
      </c>
      <c r="C946" t="s">
        <v>14</v>
      </c>
      <c r="D946" t="s">
        <v>22</v>
      </c>
      <c r="E946" t="s">
        <v>23</v>
      </c>
      <c r="F946" t="s">
        <v>24</v>
      </c>
      <c r="G946" t="s">
        <v>18</v>
      </c>
      <c r="H946" t="s">
        <v>32</v>
      </c>
      <c r="I946">
        <v>44.46</v>
      </c>
      <c r="J946">
        <v>2</v>
      </c>
      <c r="K946">
        <v>0</v>
      </c>
      <c r="L946">
        <v>14.671799999999999</v>
      </c>
    </row>
    <row r="947" spans="1:12" x14ac:dyDescent="0.3">
      <c r="A947" t="s">
        <v>61</v>
      </c>
      <c r="B947" t="s">
        <v>43</v>
      </c>
      <c r="C947" t="s">
        <v>14</v>
      </c>
      <c r="D947" t="s">
        <v>22</v>
      </c>
      <c r="E947" t="s">
        <v>23</v>
      </c>
      <c r="F947" t="s">
        <v>24</v>
      </c>
      <c r="G947" t="s">
        <v>18</v>
      </c>
      <c r="H947" t="s">
        <v>20</v>
      </c>
      <c r="I947">
        <v>241.56800000000001</v>
      </c>
      <c r="J947">
        <v>2</v>
      </c>
      <c r="K947">
        <v>0.2</v>
      </c>
      <c r="L947">
        <v>18.117599999999999</v>
      </c>
    </row>
    <row r="948" spans="1:12" x14ac:dyDescent="0.3">
      <c r="A948" t="s">
        <v>61</v>
      </c>
      <c r="B948" t="s">
        <v>43</v>
      </c>
      <c r="C948" t="s">
        <v>14</v>
      </c>
      <c r="D948" t="s">
        <v>22</v>
      </c>
      <c r="E948" t="s">
        <v>23</v>
      </c>
      <c r="F948" t="s">
        <v>24</v>
      </c>
      <c r="G948" t="s">
        <v>34</v>
      </c>
      <c r="H948" t="s">
        <v>58</v>
      </c>
      <c r="I948">
        <v>395</v>
      </c>
      <c r="J948">
        <v>5</v>
      </c>
      <c r="K948">
        <v>0</v>
      </c>
      <c r="L948">
        <v>39.5</v>
      </c>
    </row>
    <row r="949" spans="1:12" x14ac:dyDescent="0.3">
      <c r="A949" t="s">
        <v>61</v>
      </c>
      <c r="B949" t="s">
        <v>43</v>
      </c>
      <c r="C949" t="s">
        <v>14</v>
      </c>
      <c r="D949" t="s">
        <v>22</v>
      </c>
      <c r="E949" t="s">
        <v>23</v>
      </c>
      <c r="F949" t="s">
        <v>24</v>
      </c>
      <c r="G949" t="s">
        <v>34</v>
      </c>
      <c r="H949" t="s">
        <v>35</v>
      </c>
      <c r="I949">
        <v>627.16800000000001</v>
      </c>
      <c r="J949">
        <v>4</v>
      </c>
      <c r="K949">
        <v>0.2</v>
      </c>
      <c r="L949">
        <v>70.556399999999996</v>
      </c>
    </row>
    <row r="950" spans="1:12" x14ac:dyDescent="0.3">
      <c r="A950" t="s">
        <v>12</v>
      </c>
      <c r="B950" t="s">
        <v>21</v>
      </c>
      <c r="C950" t="s">
        <v>14</v>
      </c>
      <c r="D950" t="s">
        <v>22</v>
      </c>
      <c r="E950" t="s">
        <v>23</v>
      </c>
      <c r="F950" t="s">
        <v>24</v>
      </c>
      <c r="G950" t="s">
        <v>25</v>
      </c>
      <c r="H950" t="s">
        <v>33</v>
      </c>
      <c r="I950">
        <v>32.4</v>
      </c>
      <c r="J950">
        <v>5</v>
      </c>
      <c r="K950">
        <v>0</v>
      </c>
      <c r="L950">
        <v>10.368</v>
      </c>
    </row>
    <row r="951" spans="1:12" x14ac:dyDescent="0.3">
      <c r="A951" t="s">
        <v>27</v>
      </c>
      <c r="B951" t="s">
        <v>13</v>
      </c>
      <c r="C951" t="s">
        <v>14</v>
      </c>
      <c r="D951" t="s">
        <v>51</v>
      </c>
      <c r="E951" t="s">
        <v>23</v>
      </c>
      <c r="F951" t="s">
        <v>24</v>
      </c>
      <c r="G951" t="s">
        <v>25</v>
      </c>
      <c r="H951" t="s">
        <v>59</v>
      </c>
      <c r="I951">
        <v>15.56</v>
      </c>
      <c r="J951">
        <v>2</v>
      </c>
      <c r="K951">
        <v>0</v>
      </c>
      <c r="L951">
        <v>7.3132000000000001</v>
      </c>
    </row>
    <row r="952" spans="1:12" x14ac:dyDescent="0.3">
      <c r="A952" t="s">
        <v>27</v>
      </c>
      <c r="B952" t="s">
        <v>13</v>
      </c>
      <c r="C952" t="s">
        <v>14</v>
      </c>
      <c r="D952" t="s">
        <v>51</v>
      </c>
      <c r="E952" t="s">
        <v>23</v>
      </c>
      <c r="F952" t="s">
        <v>24</v>
      </c>
      <c r="G952" t="s">
        <v>25</v>
      </c>
      <c r="H952" t="s">
        <v>59</v>
      </c>
      <c r="I952">
        <v>78.349999999999994</v>
      </c>
      <c r="J952">
        <v>5</v>
      </c>
      <c r="K952">
        <v>0</v>
      </c>
      <c r="L952">
        <v>36.8245</v>
      </c>
    </row>
    <row r="953" spans="1:12" x14ac:dyDescent="0.3">
      <c r="A953" t="s">
        <v>27</v>
      </c>
      <c r="B953" t="s">
        <v>13</v>
      </c>
      <c r="C953" t="s">
        <v>14</v>
      </c>
      <c r="D953" t="s">
        <v>51</v>
      </c>
      <c r="E953" t="s">
        <v>23</v>
      </c>
      <c r="F953" t="s">
        <v>24</v>
      </c>
      <c r="G953" t="s">
        <v>25</v>
      </c>
      <c r="H953" t="s">
        <v>33</v>
      </c>
      <c r="I953">
        <v>59.52</v>
      </c>
      <c r="J953">
        <v>3</v>
      </c>
      <c r="K953">
        <v>0</v>
      </c>
      <c r="L953">
        <v>15.475199999999999</v>
      </c>
    </row>
    <row r="954" spans="1:12" x14ac:dyDescent="0.3">
      <c r="A954" t="s">
        <v>27</v>
      </c>
      <c r="B954" t="s">
        <v>13</v>
      </c>
      <c r="C954" t="s">
        <v>14</v>
      </c>
      <c r="D954" t="s">
        <v>51</v>
      </c>
      <c r="E954" t="s">
        <v>23</v>
      </c>
      <c r="F954" t="s">
        <v>24</v>
      </c>
      <c r="G954" t="s">
        <v>25</v>
      </c>
      <c r="H954" t="s">
        <v>40</v>
      </c>
      <c r="I954">
        <v>38.520000000000003</v>
      </c>
      <c r="J954">
        <v>9</v>
      </c>
      <c r="K954">
        <v>0</v>
      </c>
      <c r="L954">
        <v>17.334</v>
      </c>
    </row>
    <row r="955" spans="1:12" x14ac:dyDescent="0.3">
      <c r="A955" t="s">
        <v>27</v>
      </c>
      <c r="B955" t="s">
        <v>13</v>
      </c>
      <c r="C955" t="s">
        <v>14</v>
      </c>
      <c r="D955" t="s">
        <v>51</v>
      </c>
      <c r="E955" t="s">
        <v>23</v>
      </c>
      <c r="F955" t="s">
        <v>24</v>
      </c>
      <c r="G955" t="s">
        <v>34</v>
      </c>
      <c r="H955" t="s">
        <v>35</v>
      </c>
      <c r="I955">
        <v>239.98400000000001</v>
      </c>
      <c r="J955">
        <v>2</v>
      </c>
      <c r="K955">
        <v>0.2</v>
      </c>
      <c r="L955">
        <v>23.9984</v>
      </c>
    </row>
    <row r="956" spans="1:12" x14ac:dyDescent="0.3">
      <c r="A956" t="s">
        <v>27</v>
      </c>
      <c r="B956" t="s">
        <v>13</v>
      </c>
      <c r="C956" t="s">
        <v>14</v>
      </c>
      <c r="D956" t="s">
        <v>51</v>
      </c>
      <c r="E956" t="s">
        <v>23</v>
      </c>
      <c r="F956" t="s">
        <v>24</v>
      </c>
      <c r="G956" t="s">
        <v>25</v>
      </c>
      <c r="H956" t="s">
        <v>40</v>
      </c>
      <c r="I956">
        <v>19.350000000000001</v>
      </c>
      <c r="J956">
        <v>3</v>
      </c>
      <c r="K956">
        <v>0</v>
      </c>
      <c r="L956">
        <v>9.4815000000000005</v>
      </c>
    </row>
    <row r="957" spans="1:12" x14ac:dyDescent="0.3">
      <c r="A957" t="s">
        <v>12</v>
      </c>
      <c r="B957" t="s">
        <v>21</v>
      </c>
      <c r="C957" t="s">
        <v>14</v>
      </c>
      <c r="D957" t="s">
        <v>439</v>
      </c>
      <c r="E957" t="s">
        <v>23</v>
      </c>
      <c r="F957" t="s">
        <v>24</v>
      </c>
      <c r="G957" t="s">
        <v>25</v>
      </c>
      <c r="H957" t="s">
        <v>26</v>
      </c>
      <c r="I957">
        <v>3.75</v>
      </c>
      <c r="J957">
        <v>1</v>
      </c>
      <c r="K957">
        <v>0</v>
      </c>
      <c r="L957">
        <v>1.8</v>
      </c>
    </row>
    <row r="958" spans="1:12" x14ac:dyDescent="0.3">
      <c r="A958" t="s">
        <v>12</v>
      </c>
      <c r="B958" t="s">
        <v>21</v>
      </c>
      <c r="C958" t="s">
        <v>14</v>
      </c>
      <c r="D958" t="s">
        <v>439</v>
      </c>
      <c r="E958" t="s">
        <v>23</v>
      </c>
      <c r="F958" t="s">
        <v>24</v>
      </c>
      <c r="G958" t="s">
        <v>25</v>
      </c>
      <c r="H958" t="s">
        <v>36</v>
      </c>
      <c r="I958">
        <v>20.928000000000001</v>
      </c>
      <c r="J958">
        <v>4</v>
      </c>
      <c r="K958">
        <v>0.2</v>
      </c>
      <c r="L958">
        <v>7.5864000000000003</v>
      </c>
    </row>
    <row r="959" spans="1:12" x14ac:dyDescent="0.3">
      <c r="A959" t="s">
        <v>27</v>
      </c>
      <c r="B959" t="s">
        <v>13</v>
      </c>
      <c r="C959" t="s">
        <v>14</v>
      </c>
      <c r="D959" t="s">
        <v>143</v>
      </c>
      <c r="E959" t="s">
        <v>23</v>
      </c>
      <c r="F959" t="s">
        <v>24</v>
      </c>
      <c r="G959" t="s">
        <v>34</v>
      </c>
      <c r="H959" t="s">
        <v>35</v>
      </c>
      <c r="I959">
        <v>601.53599999999994</v>
      </c>
      <c r="J959">
        <v>8</v>
      </c>
      <c r="K959">
        <v>0.2</v>
      </c>
      <c r="L959">
        <v>60.153599999999997</v>
      </c>
    </row>
    <row r="960" spans="1:12" x14ac:dyDescent="0.3">
      <c r="A960" t="s">
        <v>27</v>
      </c>
      <c r="B960" t="s">
        <v>13</v>
      </c>
      <c r="C960" t="s">
        <v>14</v>
      </c>
      <c r="D960" t="s">
        <v>143</v>
      </c>
      <c r="E960" t="s">
        <v>23</v>
      </c>
      <c r="F960" t="s">
        <v>24</v>
      </c>
      <c r="G960" t="s">
        <v>34</v>
      </c>
      <c r="H960" t="s">
        <v>58</v>
      </c>
      <c r="I960">
        <v>10.99</v>
      </c>
      <c r="J960">
        <v>1</v>
      </c>
      <c r="K960">
        <v>0</v>
      </c>
      <c r="L960">
        <v>4.2861000000000002</v>
      </c>
    </row>
    <row r="961" spans="1:12" x14ac:dyDescent="0.3">
      <c r="A961" t="s">
        <v>27</v>
      </c>
      <c r="B961" t="s">
        <v>13</v>
      </c>
      <c r="C961" t="s">
        <v>14</v>
      </c>
      <c r="D961" t="s">
        <v>143</v>
      </c>
      <c r="E961" t="s">
        <v>23</v>
      </c>
      <c r="F961" t="s">
        <v>24</v>
      </c>
      <c r="G961" t="s">
        <v>18</v>
      </c>
      <c r="H961" t="s">
        <v>32</v>
      </c>
      <c r="I961">
        <v>39.880000000000003</v>
      </c>
      <c r="J961">
        <v>2</v>
      </c>
      <c r="K961">
        <v>0</v>
      </c>
      <c r="L961">
        <v>11.166399999999999</v>
      </c>
    </row>
    <row r="962" spans="1:12" x14ac:dyDescent="0.3">
      <c r="A962" t="s">
        <v>27</v>
      </c>
      <c r="B962" t="s">
        <v>13</v>
      </c>
      <c r="C962" t="s">
        <v>14</v>
      </c>
      <c r="D962" t="s">
        <v>143</v>
      </c>
      <c r="E962" t="s">
        <v>23</v>
      </c>
      <c r="F962" t="s">
        <v>24</v>
      </c>
      <c r="G962" t="s">
        <v>25</v>
      </c>
      <c r="H962" t="s">
        <v>40</v>
      </c>
      <c r="I962">
        <v>62.24</v>
      </c>
      <c r="J962">
        <v>8</v>
      </c>
      <c r="K962">
        <v>0</v>
      </c>
      <c r="L962">
        <v>28.007999999999999</v>
      </c>
    </row>
    <row r="963" spans="1:12" x14ac:dyDescent="0.3">
      <c r="A963" t="s">
        <v>27</v>
      </c>
      <c r="B963" t="s">
        <v>13</v>
      </c>
      <c r="C963" t="s">
        <v>14</v>
      </c>
      <c r="D963" t="s">
        <v>143</v>
      </c>
      <c r="E963" t="s">
        <v>23</v>
      </c>
      <c r="F963" t="s">
        <v>24</v>
      </c>
      <c r="G963" t="s">
        <v>18</v>
      </c>
      <c r="H963" t="s">
        <v>32</v>
      </c>
      <c r="I963">
        <v>53.2</v>
      </c>
      <c r="J963">
        <v>5</v>
      </c>
      <c r="K963">
        <v>0</v>
      </c>
      <c r="L963">
        <v>14.896000000000001</v>
      </c>
    </row>
    <row r="964" spans="1:12" x14ac:dyDescent="0.3">
      <c r="A964" t="s">
        <v>27</v>
      </c>
      <c r="B964" t="s">
        <v>13</v>
      </c>
      <c r="C964" t="s">
        <v>14</v>
      </c>
      <c r="D964" t="s">
        <v>143</v>
      </c>
      <c r="E964" t="s">
        <v>23</v>
      </c>
      <c r="F964" t="s">
        <v>24</v>
      </c>
      <c r="G964" t="s">
        <v>25</v>
      </c>
      <c r="H964" t="s">
        <v>26</v>
      </c>
      <c r="I964">
        <v>39.840000000000003</v>
      </c>
      <c r="J964">
        <v>8</v>
      </c>
      <c r="K964">
        <v>0</v>
      </c>
      <c r="L964">
        <v>18.3264</v>
      </c>
    </row>
    <row r="965" spans="1:12" x14ac:dyDescent="0.3">
      <c r="A965" t="s">
        <v>27</v>
      </c>
      <c r="B965" t="s">
        <v>21</v>
      </c>
      <c r="C965" t="s">
        <v>14</v>
      </c>
      <c r="D965" t="s">
        <v>285</v>
      </c>
      <c r="E965" t="s">
        <v>23</v>
      </c>
      <c r="F965" t="s">
        <v>24</v>
      </c>
      <c r="G965" t="s">
        <v>34</v>
      </c>
      <c r="H965" t="s">
        <v>58</v>
      </c>
      <c r="I965">
        <v>349.95</v>
      </c>
      <c r="J965">
        <v>5</v>
      </c>
      <c r="K965">
        <v>0</v>
      </c>
      <c r="L965">
        <v>118.983</v>
      </c>
    </row>
    <row r="966" spans="1:12" x14ac:dyDescent="0.3">
      <c r="A966" t="s">
        <v>27</v>
      </c>
      <c r="B966" t="s">
        <v>21</v>
      </c>
      <c r="C966" t="s">
        <v>14</v>
      </c>
      <c r="D966" t="s">
        <v>285</v>
      </c>
      <c r="E966" t="s">
        <v>23</v>
      </c>
      <c r="F966" t="s">
        <v>24</v>
      </c>
      <c r="G966" t="s">
        <v>34</v>
      </c>
      <c r="H966" t="s">
        <v>35</v>
      </c>
      <c r="I966">
        <v>377.928</v>
      </c>
      <c r="J966">
        <v>9</v>
      </c>
      <c r="K966">
        <v>0.2</v>
      </c>
      <c r="L966">
        <v>141.72300000000001</v>
      </c>
    </row>
    <row r="967" spans="1:12" x14ac:dyDescent="0.3">
      <c r="A967" t="s">
        <v>61</v>
      </c>
      <c r="B967" t="s">
        <v>13</v>
      </c>
      <c r="C967" t="s">
        <v>14</v>
      </c>
      <c r="D967" t="s">
        <v>442</v>
      </c>
      <c r="E967" t="s">
        <v>23</v>
      </c>
      <c r="F967" t="s">
        <v>24</v>
      </c>
      <c r="G967" t="s">
        <v>25</v>
      </c>
      <c r="H967" t="s">
        <v>26</v>
      </c>
      <c r="I967">
        <v>75.180000000000007</v>
      </c>
      <c r="J967">
        <v>6</v>
      </c>
      <c r="K967">
        <v>0</v>
      </c>
      <c r="L967">
        <v>35.334600000000002</v>
      </c>
    </row>
    <row r="968" spans="1:12" x14ac:dyDescent="0.3">
      <c r="A968" t="s">
        <v>27</v>
      </c>
      <c r="B968" t="s">
        <v>13</v>
      </c>
      <c r="C968" t="s">
        <v>14</v>
      </c>
      <c r="D968" t="s">
        <v>266</v>
      </c>
      <c r="E968" t="s">
        <v>23</v>
      </c>
      <c r="F968" t="s">
        <v>24</v>
      </c>
      <c r="G968" t="s">
        <v>34</v>
      </c>
      <c r="H968" t="s">
        <v>58</v>
      </c>
      <c r="I968">
        <v>149.97</v>
      </c>
      <c r="J968">
        <v>3</v>
      </c>
      <c r="K968">
        <v>0</v>
      </c>
      <c r="L968">
        <v>52.4895</v>
      </c>
    </row>
    <row r="969" spans="1:12" x14ac:dyDescent="0.3">
      <c r="A969" t="s">
        <v>61</v>
      </c>
      <c r="B969" t="s">
        <v>13</v>
      </c>
      <c r="C969" t="s">
        <v>14</v>
      </c>
      <c r="D969" t="s">
        <v>253</v>
      </c>
      <c r="E969" t="s">
        <v>23</v>
      </c>
      <c r="F969" t="s">
        <v>24</v>
      </c>
      <c r="G969" t="s">
        <v>25</v>
      </c>
      <c r="H969" t="s">
        <v>36</v>
      </c>
      <c r="I969">
        <v>3.984</v>
      </c>
      <c r="J969">
        <v>1</v>
      </c>
      <c r="K969">
        <v>0.2</v>
      </c>
      <c r="L969">
        <v>1.3944000000000001</v>
      </c>
    </row>
    <row r="970" spans="1:12" x14ac:dyDescent="0.3">
      <c r="A970" t="s">
        <v>61</v>
      </c>
      <c r="B970" t="s">
        <v>21</v>
      </c>
      <c r="C970" t="s">
        <v>14</v>
      </c>
      <c r="D970" t="s">
        <v>51</v>
      </c>
      <c r="E970" t="s">
        <v>23</v>
      </c>
      <c r="F970" t="s">
        <v>24</v>
      </c>
      <c r="G970" t="s">
        <v>34</v>
      </c>
      <c r="H970" t="s">
        <v>58</v>
      </c>
      <c r="I970">
        <v>99.98</v>
      </c>
      <c r="J970">
        <v>2</v>
      </c>
      <c r="K970">
        <v>0</v>
      </c>
      <c r="L970">
        <v>7.9984000000000002</v>
      </c>
    </row>
    <row r="971" spans="1:12" x14ac:dyDescent="0.3">
      <c r="A971" t="s">
        <v>61</v>
      </c>
      <c r="B971" t="s">
        <v>21</v>
      </c>
      <c r="C971" t="s">
        <v>14</v>
      </c>
      <c r="D971" t="s">
        <v>51</v>
      </c>
      <c r="E971" t="s">
        <v>23</v>
      </c>
      <c r="F971" t="s">
        <v>24</v>
      </c>
      <c r="G971" t="s">
        <v>25</v>
      </c>
      <c r="H971" t="s">
        <v>40</v>
      </c>
      <c r="I971">
        <v>733.95</v>
      </c>
      <c r="J971">
        <v>7</v>
      </c>
      <c r="K971">
        <v>0</v>
      </c>
      <c r="L971">
        <v>352.29599999999999</v>
      </c>
    </row>
    <row r="972" spans="1:12" x14ac:dyDescent="0.3">
      <c r="A972" t="s">
        <v>61</v>
      </c>
      <c r="B972" t="s">
        <v>21</v>
      </c>
      <c r="C972" t="s">
        <v>14</v>
      </c>
      <c r="D972" t="s">
        <v>51</v>
      </c>
      <c r="E972" t="s">
        <v>23</v>
      </c>
      <c r="F972" t="s">
        <v>24</v>
      </c>
      <c r="G972" t="s">
        <v>25</v>
      </c>
      <c r="H972" t="s">
        <v>37</v>
      </c>
      <c r="I972">
        <v>241.44</v>
      </c>
      <c r="J972">
        <v>3</v>
      </c>
      <c r="K972">
        <v>0</v>
      </c>
      <c r="L972">
        <v>72.432000000000002</v>
      </c>
    </row>
    <row r="973" spans="1:12" x14ac:dyDescent="0.3">
      <c r="A973" t="s">
        <v>12</v>
      </c>
      <c r="B973" t="s">
        <v>21</v>
      </c>
      <c r="C973" t="s">
        <v>14</v>
      </c>
      <c r="D973" t="s">
        <v>444</v>
      </c>
      <c r="E973" t="s">
        <v>23</v>
      </c>
      <c r="F973" t="s">
        <v>24</v>
      </c>
      <c r="G973" t="s">
        <v>34</v>
      </c>
      <c r="H973" t="s">
        <v>58</v>
      </c>
      <c r="I973">
        <v>7.92</v>
      </c>
      <c r="J973">
        <v>8</v>
      </c>
      <c r="K973">
        <v>0</v>
      </c>
      <c r="L973">
        <v>3.4847999999999999</v>
      </c>
    </row>
    <row r="974" spans="1:12" x14ac:dyDescent="0.3">
      <c r="A974" t="s">
        <v>27</v>
      </c>
      <c r="B974" t="s">
        <v>13</v>
      </c>
      <c r="C974" t="s">
        <v>14</v>
      </c>
      <c r="D974" t="s">
        <v>22</v>
      </c>
      <c r="E974" t="s">
        <v>23</v>
      </c>
      <c r="F974" t="s">
        <v>24</v>
      </c>
      <c r="G974" t="s">
        <v>18</v>
      </c>
      <c r="H974" t="s">
        <v>20</v>
      </c>
      <c r="I974">
        <v>203.92</v>
      </c>
      <c r="J974">
        <v>5</v>
      </c>
      <c r="K974">
        <v>0.2</v>
      </c>
      <c r="L974">
        <v>22.940999999999999</v>
      </c>
    </row>
    <row r="975" spans="1:12" x14ac:dyDescent="0.3">
      <c r="A975" t="s">
        <v>27</v>
      </c>
      <c r="B975" t="s">
        <v>43</v>
      </c>
      <c r="C975" t="s">
        <v>14</v>
      </c>
      <c r="D975" t="s">
        <v>22</v>
      </c>
      <c r="E975" t="s">
        <v>23</v>
      </c>
      <c r="F975" t="s">
        <v>24</v>
      </c>
      <c r="G975" t="s">
        <v>34</v>
      </c>
      <c r="H975" t="s">
        <v>161</v>
      </c>
      <c r="I975">
        <v>3359.9520000000002</v>
      </c>
      <c r="J975">
        <v>6</v>
      </c>
      <c r="K975">
        <v>0.2</v>
      </c>
      <c r="L975">
        <v>1049.9849999999999</v>
      </c>
    </row>
    <row r="976" spans="1:12" x14ac:dyDescent="0.3">
      <c r="A976" t="s">
        <v>61</v>
      </c>
      <c r="B976" t="s">
        <v>13</v>
      </c>
      <c r="C976" t="s">
        <v>14</v>
      </c>
      <c r="D976" t="s">
        <v>446</v>
      </c>
      <c r="E976" t="s">
        <v>23</v>
      </c>
      <c r="F976" t="s">
        <v>24</v>
      </c>
      <c r="G976" t="s">
        <v>34</v>
      </c>
      <c r="H976" t="s">
        <v>35</v>
      </c>
      <c r="I976">
        <v>494.37599999999998</v>
      </c>
      <c r="J976">
        <v>3</v>
      </c>
      <c r="K976">
        <v>0.2</v>
      </c>
      <c r="L976">
        <v>49.437600000000003</v>
      </c>
    </row>
    <row r="977" spans="1:12" x14ac:dyDescent="0.3">
      <c r="A977" t="s">
        <v>61</v>
      </c>
      <c r="B977" t="s">
        <v>13</v>
      </c>
      <c r="C977" t="s">
        <v>14</v>
      </c>
      <c r="D977" t="s">
        <v>446</v>
      </c>
      <c r="E977" t="s">
        <v>23</v>
      </c>
      <c r="F977" t="s">
        <v>24</v>
      </c>
      <c r="G977" t="s">
        <v>25</v>
      </c>
      <c r="H977" t="s">
        <v>36</v>
      </c>
      <c r="I977">
        <v>29.2</v>
      </c>
      <c r="J977">
        <v>5</v>
      </c>
      <c r="K977">
        <v>0.2</v>
      </c>
      <c r="L977">
        <v>9.8550000000000004</v>
      </c>
    </row>
    <row r="978" spans="1:12" x14ac:dyDescent="0.3">
      <c r="A978" t="s">
        <v>61</v>
      </c>
      <c r="B978" t="s">
        <v>13</v>
      </c>
      <c r="C978" t="s">
        <v>14</v>
      </c>
      <c r="D978" t="s">
        <v>446</v>
      </c>
      <c r="E978" t="s">
        <v>23</v>
      </c>
      <c r="F978" t="s">
        <v>24</v>
      </c>
      <c r="G978" t="s">
        <v>34</v>
      </c>
      <c r="H978" t="s">
        <v>58</v>
      </c>
      <c r="I978">
        <v>248.85</v>
      </c>
      <c r="J978">
        <v>5</v>
      </c>
      <c r="K978">
        <v>0</v>
      </c>
      <c r="L978">
        <v>27.3735</v>
      </c>
    </row>
    <row r="979" spans="1:12" x14ac:dyDescent="0.3">
      <c r="A979" t="s">
        <v>61</v>
      </c>
      <c r="B979" t="s">
        <v>13</v>
      </c>
      <c r="C979" t="s">
        <v>14</v>
      </c>
      <c r="D979" t="s">
        <v>446</v>
      </c>
      <c r="E979" t="s">
        <v>23</v>
      </c>
      <c r="F979" t="s">
        <v>24</v>
      </c>
      <c r="G979" t="s">
        <v>34</v>
      </c>
      <c r="H979" t="s">
        <v>58</v>
      </c>
      <c r="I979">
        <v>36.24</v>
      </c>
      <c r="J979">
        <v>1</v>
      </c>
      <c r="K979">
        <v>0</v>
      </c>
      <c r="L979">
        <v>15.220800000000001</v>
      </c>
    </row>
    <row r="980" spans="1:12" x14ac:dyDescent="0.3">
      <c r="A980" t="s">
        <v>27</v>
      </c>
      <c r="B980" t="s">
        <v>13</v>
      </c>
      <c r="C980" t="s">
        <v>14</v>
      </c>
      <c r="D980" t="s">
        <v>143</v>
      </c>
      <c r="E980" t="s">
        <v>23</v>
      </c>
      <c r="F980" t="s">
        <v>24</v>
      </c>
      <c r="G980" t="s">
        <v>25</v>
      </c>
      <c r="H980" t="s">
        <v>109</v>
      </c>
      <c r="I980">
        <v>11.91</v>
      </c>
      <c r="J980">
        <v>3</v>
      </c>
      <c r="K980">
        <v>0</v>
      </c>
      <c r="L980">
        <v>0.1191</v>
      </c>
    </row>
    <row r="981" spans="1:12" x14ac:dyDescent="0.3">
      <c r="A981" t="s">
        <v>27</v>
      </c>
      <c r="B981" t="s">
        <v>13</v>
      </c>
      <c r="C981" t="s">
        <v>14</v>
      </c>
      <c r="D981" t="s">
        <v>143</v>
      </c>
      <c r="E981" t="s">
        <v>23</v>
      </c>
      <c r="F981" t="s">
        <v>24</v>
      </c>
      <c r="G981" t="s">
        <v>18</v>
      </c>
      <c r="H981" t="s">
        <v>32</v>
      </c>
      <c r="I981">
        <v>3.48</v>
      </c>
      <c r="J981">
        <v>2</v>
      </c>
      <c r="K981">
        <v>0</v>
      </c>
      <c r="L981">
        <v>1.1135999999999999</v>
      </c>
    </row>
    <row r="982" spans="1:12" x14ac:dyDescent="0.3">
      <c r="A982" t="s">
        <v>167</v>
      </c>
      <c r="B982" t="s">
        <v>21</v>
      </c>
      <c r="C982" t="s">
        <v>14</v>
      </c>
      <c r="D982" t="s">
        <v>51</v>
      </c>
      <c r="E982" t="s">
        <v>23</v>
      </c>
      <c r="F982" t="s">
        <v>24</v>
      </c>
      <c r="G982" t="s">
        <v>34</v>
      </c>
      <c r="H982" t="s">
        <v>122</v>
      </c>
      <c r="I982">
        <v>1919.9760000000001</v>
      </c>
      <c r="J982">
        <v>3</v>
      </c>
      <c r="K982">
        <v>0.2</v>
      </c>
      <c r="L982">
        <v>215.9973</v>
      </c>
    </row>
    <row r="983" spans="1:12" x14ac:dyDescent="0.3">
      <c r="A983" t="s">
        <v>27</v>
      </c>
      <c r="B983" t="s">
        <v>13</v>
      </c>
      <c r="C983" t="s">
        <v>14</v>
      </c>
      <c r="D983" t="s">
        <v>143</v>
      </c>
      <c r="E983" t="s">
        <v>23</v>
      </c>
      <c r="F983" t="s">
        <v>24</v>
      </c>
      <c r="G983" t="s">
        <v>18</v>
      </c>
      <c r="H983" t="s">
        <v>20</v>
      </c>
      <c r="I983">
        <v>603.91999999999996</v>
      </c>
      <c r="J983">
        <v>5</v>
      </c>
      <c r="K983">
        <v>0.2</v>
      </c>
      <c r="L983">
        <v>45.293999999999997</v>
      </c>
    </row>
    <row r="984" spans="1:12" x14ac:dyDescent="0.3">
      <c r="A984" t="s">
        <v>27</v>
      </c>
      <c r="B984" t="s">
        <v>13</v>
      </c>
      <c r="C984" t="s">
        <v>14</v>
      </c>
      <c r="D984" t="s">
        <v>143</v>
      </c>
      <c r="E984" t="s">
        <v>23</v>
      </c>
      <c r="F984" t="s">
        <v>24</v>
      </c>
      <c r="G984" t="s">
        <v>25</v>
      </c>
      <c r="H984" t="s">
        <v>40</v>
      </c>
      <c r="I984">
        <v>81.98</v>
      </c>
      <c r="J984">
        <v>2</v>
      </c>
      <c r="K984">
        <v>0</v>
      </c>
      <c r="L984">
        <v>40.170200000000001</v>
      </c>
    </row>
    <row r="985" spans="1:12" x14ac:dyDescent="0.3">
      <c r="A985" t="s">
        <v>27</v>
      </c>
      <c r="B985" t="s">
        <v>13</v>
      </c>
      <c r="C985" t="s">
        <v>14</v>
      </c>
      <c r="D985" t="s">
        <v>128</v>
      </c>
      <c r="E985" t="s">
        <v>23</v>
      </c>
      <c r="F985" t="s">
        <v>24</v>
      </c>
      <c r="G985" t="s">
        <v>25</v>
      </c>
      <c r="H985" t="s">
        <v>33</v>
      </c>
      <c r="I985">
        <v>181.35</v>
      </c>
      <c r="J985">
        <v>9</v>
      </c>
      <c r="K985">
        <v>0</v>
      </c>
      <c r="L985">
        <v>48.964500000000001</v>
      </c>
    </row>
    <row r="986" spans="1:12" x14ac:dyDescent="0.3">
      <c r="A986" t="s">
        <v>27</v>
      </c>
      <c r="B986" t="s">
        <v>13</v>
      </c>
      <c r="C986" t="s">
        <v>14</v>
      </c>
      <c r="D986" t="s">
        <v>128</v>
      </c>
      <c r="E986" t="s">
        <v>23</v>
      </c>
      <c r="F986" t="s">
        <v>24</v>
      </c>
      <c r="G986" t="s">
        <v>25</v>
      </c>
      <c r="H986" t="s">
        <v>26</v>
      </c>
      <c r="I986">
        <v>8.64</v>
      </c>
      <c r="J986">
        <v>3</v>
      </c>
      <c r="K986">
        <v>0</v>
      </c>
      <c r="L986">
        <v>4.2336</v>
      </c>
    </row>
    <row r="987" spans="1:12" x14ac:dyDescent="0.3">
      <c r="A987" t="s">
        <v>61</v>
      </c>
      <c r="B987" t="s">
        <v>13</v>
      </c>
      <c r="C987" t="s">
        <v>14</v>
      </c>
      <c r="D987" t="s">
        <v>266</v>
      </c>
      <c r="E987" t="s">
        <v>23</v>
      </c>
      <c r="F987" t="s">
        <v>24</v>
      </c>
      <c r="G987" t="s">
        <v>25</v>
      </c>
      <c r="H987" t="s">
        <v>33</v>
      </c>
      <c r="I987">
        <v>17.12</v>
      </c>
      <c r="J987">
        <v>4</v>
      </c>
      <c r="K987">
        <v>0</v>
      </c>
      <c r="L987">
        <v>4.9648000000000003</v>
      </c>
    </row>
    <row r="988" spans="1:12" x14ac:dyDescent="0.3">
      <c r="A988" t="s">
        <v>61</v>
      </c>
      <c r="B988" t="s">
        <v>13</v>
      </c>
      <c r="C988" t="s">
        <v>14</v>
      </c>
      <c r="D988" t="s">
        <v>266</v>
      </c>
      <c r="E988" t="s">
        <v>23</v>
      </c>
      <c r="F988" t="s">
        <v>24</v>
      </c>
      <c r="G988" t="s">
        <v>34</v>
      </c>
      <c r="H988" t="s">
        <v>35</v>
      </c>
      <c r="I988">
        <v>431.96800000000002</v>
      </c>
      <c r="J988">
        <v>4</v>
      </c>
      <c r="K988">
        <v>0.2</v>
      </c>
      <c r="L988">
        <v>37.797199999999997</v>
      </c>
    </row>
    <row r="989" spans="1:12" x14ac:dyDescent="0.3">
      <c r="A989" t="s">
        <v>61</v>
      </c>
      <c r="B989" t="s">
        <v>13</v>
      </c>
      <c r="C989" t="s">
        <v>14</v>
      </c>
      <c r="D989" t="s">
        <v>266</v>
      </c>
      <c r="E989" t="s">
        <v>23</v>
      </c>
      <c r="F989" t="s">
        <v>24</v>
      </c>
      <c r="G989" t="s">
        <v>18</v>
      </c>
      <c r="H989" t="s">
        <v>32</v>
      </c>
      <c r="I989">
        <v>129.91999999999999</v>
      </c>
      <c r="J989">
        <v>4</v>
      </c>
      <c r="K989">
        <v>0</v>
      </c>
      <c r="L989">
        <v>10.393599999999999</v>
      </c>
    </row>
    <row r="990" spans="1:12" x14ac:dyDescent="0.3">
      <c r="A990" t="s">
        <v>61</v>
      </c>
      <c r="B990" t="s">
        <v>13</v>
      </c>
      <c r="C990" t="s">
        <v>14</v>
      </c>
      <c r="D990" t="s">
        <v>266</v>
      </c>
      <c r="E990" t="s">
        <v>23</v>
      </c>
      <c r="F990" t="s">
        <v>24</v>
      </c>
      <c r="G990" t="s">
        <v>18</v>
      </c>
      <c r="H990" t="s">
        <v>30</v>
      </c>
      <c r="I990">
        <v>568.72799999999995</v>
      </c>
      <c r="J990">
        <v>3</v>
      </c>
      <c r="K990">
        <v>0.2</v>
      </c>
      <c r="L990">
        <v>28.436399999999999</v>
      </c>
    </row>
    <row r="991" spans="1:12" x14ac:dyDescent="0.3">
      <c r="A991" t="s">
        <v>61</v>
      </c>
      <c r="B991" t="s">
        <v>13</v>
      </c>
      <c r="C991" t="s">
        <v>14</v>
      </c>
      <c r="D991" t="s">
        <v>266</v>
      </c>
      <c r="E991" t="s">
        <v>23</v>
      </c>
      <c r="F991" t="s">
        <v>24</v>
      </c>
      <c r="G991" t="s">
        <v>25</v>
      </c>
      <c r="H991" t="s">
        <v>36</v>
      </c>
      <c r="I991">
        <v>117.14400000000001</v>
      </c>
      <c r="J991">
        <v>9</v>
      </c>
      <c r="K991">
        <v>0.2</v>
      </c>
      <c r="L991">
        <v>42.464700000000001</v>
      </c>
    </row>
    <row r="992" spans="1:12" x14ac:dyDescent="0.3">
      <c r="A992" t="s">
        <v>61</v>
      </c>
      <c r="B992" t="s">
        <v>13</v>
      </c>
      <c r="C992" t="s">
        <v>14</v>
      </c>
      <c r="D992" t="s">
        <v>266</v>
      </c>
      <c r="E992" t="s">
        <v>23</v>
      </c>
      <c r="F992" t="s">
        <v>24</v>
      </c>
      <c r="G992" t="s">
        <v>25</v>
      </c>
      <c r="H992" t="s">
        <v>37</v>
      </c>
      <c r="I992">
        <v>203.52</v>
      </c>
      <c r="J992">
        <v>3</v>
      </c>
      <c r="K992">
        <v>0</v>
      </c>
      <c r="L992">
        <v>54.950400000000002</v>
      </c>
    </row>
    <row r="993" spans="1:12" x14ac:dyDescent="0.3">
      <c r="A993" t="s">
        <v>61</v>
      </c>
      <c r="B993" t="s">
        <v>13</v>
      </c>
      <c r="C993" t="s">
        <v>14</v>
      </c>
      <c r="D993" t="s">
        <v>266</v>
      </c>
      <c r="E993" t="s">
        <v>23</v>
      </c>
      <c r="F993" t="s">
        <v>24</v>
      </c>
      <c r="G993" t="s">
        <v>25</v>
      </c>
      <c r="H993" t="s">
        <v>26</v>
      </c>
      <c r="I993">
        <v>51.75</v>
      </c>
      <c r="J993">
        <v>5</v>
      </c>
      <c r="K993">
        <v>0</v>
      </c>
      <c r="L993">
        <v>24.84</v>
      </c>
    </row>
    <row r="994" spans="1:12" x14ac:dyDescent="0.3">
      <c r="A994" t="s">
        <v>27</v>
      </c>
      <c r="B994" t="s">
        <v>21</v>
      </c>
      <c r="C994" t="s">
        <v>14</v>
      </c>
      <c r="D994" t="s">
        <v>447</v>
      </c>
      <c r="E994" t="s">
        <v>23</v>
      </c>
      <c r="F994" t="s">
        <v>24</v>
      </c>
      <c r="G994" t="s">
        <v>25</v>
      </c>
      <c r="H994" t="s">
        <v>33</v>
      </c>
      <c r="I994">
        <v>50.8</v>
      </c>
      <c r="J994">
        <v>5</v>
      </c>
      <c r="K994">
        <v>0</v>
      </c>
      <c r="L994">
        <v>13.208</v>
      </c>
    </row>
    <row r="995" spans="1:12" x14ac:dyDescent="0.3">
      <c r="A995" t="s">
        <v>27</v>
      </c>
      <c r="B995" t="s">
        <v>21</v>
      </c>
      <c r="C995" t="s">
        <v>14</v>
      </c>
      <c r="D995" t="s">
        <v>143</v>
      </c>
      <c r="E995" t="s">
        <v>23</v>
      </c>
      <c r="F995" t="s">
        <v>24</v>
      </c>
      <c r="G995" t="s">
        <v>18</v>
      </c>
      <c r="H995" t="s">
        <v>19</v>
      </c>
      <c r="I995">
        <v>435.99900000000002</v>
      </c>
      <c r="J995">
        <v>3</v>
      </c>
      <c r="K995">
        <v>0.15</v>
      </c>
      <c r="L995">
        <v>20.517600000000002</v>
      </c>
    </row>
    <row r="996" spans="1:12" x14ac:dyDescent="0.3">
      <c r="A996" t="s">
        <v>27</v>
      </c>
      <c r="B996" t="s">
        <v>21</v>
      </c>
      <c r="C996" t="s">
        <v>14</v>
      </c>
      <c r="D996" t="s">
        <v>143</v>
      </c>
      <c r="E996" t="s">
        <v>23</v>
      </c>
      <c r="F996" t="s">
        <v>24</v>
      </c>
      <c r="G996" t="s">
        <v>34</v>
      </c>
      <c r="H996" t="s">
        <v>35</v>
      </c>
      <c r="I996">
        <v>83.983999999999995</v>
      </c>
      <c r="J996">
        <v>2</v>
      </c>
      <c r="K996">
        <v>0.2</v>
      </c>
      <c r="L996">
        <v>31.494</v>
      </c>
    </row>
    <row r="997" spans="1:12" x14ac:dyDescent="0.3">
      <c r="A997" t="s">
        <v>61</v>
      </c>
      <c r="B997" t="s">
        <v>13</v>
      </c>
      <c r="C997" t="s">
        <v>14</v>
      </c>
      <c r="D997" t="s">
        <v>215</v>
      </c>
      <c r="E997" t="s">
        <v>23</v>
      </c>
      <c r="F997" t="s">
        <v>24</v>
      </c>
      <c r="G997" t="s">
        <v>18</v>
      </c>
      <c r="H997" t="s">
        <v>19</v>
      </c>
      <c r="I997">
        <v>290.666</v>
      </c>
      <c r="J997">
        <v>2</v>
      </c>
      <c r="K997">
        <v>0.15</v>
      </c>
      <c r="L997">
        <v>3.4196</v>
      </c>
    </row>
    <row r="998" spans="1:12" x14ac:dyDescent="0.3">
      <c r="A998" t="s">
        <v>27</v>
      </c>
      <c r="B998" t="s">
        <v>13</v>
      </c>
      <c r="C998" t="s">
        <v>14</v>
      </c>
      <c r="D998" t="s">
        <v>51</v>
      </c>
      <c r="E998" t="s">
        <v>23</v>
      </c>
      <c r="F998" t="s">
        <v>24</v>
      </c>
      <c r="G998" t="s">
        <v>25</v>
      </c>
      <c r="H998" t="s">
        <v>36</v>
      </c>
      <c r="I998">
        <v>25.824000000000002</v>
      </c>
      <c r="J998">
        <v>6</v>
      </c>
      <c r="K998">
        <v>0.2</v>
      </c>
      <c r="L998">
        <v>9.0383999999999993</v>
      </c>
    </row>
    <row r="999" spans="1:12" x14ac:dyDescent="0.3">
      <c r="A999" t="s">
        <v>27</v>
      </c>
      <c r="B999" t="s">
        <v>13</v>
      </c>
      <c r="C999" t="s">
        <v>14</v>
      </c>
      <c r="D999" t="s">
        <v>51</v>
      </c>
      <c r="E999" t="s">
        <v>23</v>
      </c>
      <c r="F999" t="s">
        <v>24</v>
      </c>
      <c r="G999" t="s">
        <v>25</v>
      </c>
      <c r="H999" t="s">
        <v>37</v>
      </c>
      <c r="I999">
        <v>160.96</v>
      </c>
      <c r="J999">
        <v>2</v>
      </c>
      <c r="K999">
        <v>0</v>
      </c>
      <c r="L999">
        <v>48.287999999999997</v>
      </c>
    </row>
    <row r="1000" spans="1:12" x14ac:dyDescent="0.3">
      <c r="A1000" t="s">
        <v>167</v>
      </c>
      <c r="B1000" t="s">
        <v>13</v>
      </c>
      <c r="C1000" t="s">
        <v>14</v>
      </c>
      <c r="D1000" t="s">
        <v>22</v>
      </c>
      <c r="E1000" t="s">
        <v>23</v>
      </c>
      <c r="F1000" t="s">
        <v>24</v>
      </c>
      <c r="G1000" t="s">
        <v>25</v>
      </c>
      <c r="H1000" t="s">
        <v>31</v>
      </c>
      <c r="I1000">
        <v>77.88</v>
      </c>
      <c r="J1000">
        <v>2</v>
      </c>
      <c r="K1000">
        <v>0</v>
      </c>
      <c r="L1000">
        <v>3.8940000000000001</v>
      </c>
    </row>
    <row r="1001" spans="1:12" x14ac:dyDescent="0.3">
      <c r="A1001" t="s">
        <v>27</v>
      </c>
      <c r="B1001" t="s">
        <v>21</v>
      </c>
      <c r="C1001" t="s">
        <v>14</v>
      </c>
      <c r="D1001" t="s">
        <v>51</v>
      </c>
      <c r="E1001" t="s">
        <v>23</v>
      </c>
      <c r="F1001" t="s">
        <v>24</v>
      </c>
      <c r="G1001" t="s">
        <v>25</v>
      </c>
      <c r="H1001" t="s">
        <v>40</v>
      </c>
      <c r="I1001">
        <v>65.790000000000006</v>
      </c>
      <c r="J1001">
        <v>9</v>
      </c>
      <c r="K1001">
        <v>0</v>
      </c>
      <c r="L1001">
        <v>30.263400000000001</v>
      </c>
    </row>
    <row r="1002" spans="1:12" x14ac:dyDescent="0.3">
      <c r="A1002" t="s">
        <v>27</v>
      </c>
      <c r="B1002" t="s">
        <v>21</v>
      </c>
      <c r="C1002" t="s">
        <v>14</v>
      </c>
      <c r="D1002" t="s">
        <v>51</v>
      </c>
      <c r="E1002" t="s">
        <v>23</v>
      </c>
      <c r="F1002" t="s">
        <v>24</v>
      </c>
      <c r="G1002" t="s">
        <v>25</v>
      </c>
      <c r="H1002" t="s">
        <v>36</v>
      </c>
      <c r="I1002">
        <v>271.98399999999998</v>
      </c>
      <c r="J1002">
        <v>2</v>
      </c>
      <c r="K1002">
        <v>0.2</v>
      </c>
      <c r="L1002">
        <v>88.394800000000004</v>
      </c>
    </row>
    <row r="1003" spans="1:12" x14ac:dyDescent="0.3">
      <c r="A1003" t="s">
        <v>27</v>
      </c>
      <c r="B1003" t="s">
        <v>21</v>
      </c>
      <c r="C1003" t="s">
        <v>14</v>
      </c>
      <c r="D1003" t="s">
        <v>51</v>
      </c>
      <c r="E1003" t="s">
        <v>23</v>
      </c>
      <c r="F1003" t="s">
        <v>24</v>
      </c>
      <c r="G1003" t="s">
        <v>25</v>
      </c>
      <c r="H1003" t="s">
        <v>33</v>
      </c>
      <c r="I1003">
        <v>11.76</v>
      </c>
      <c r="J1003">
        <v>4</v>
      </c>
      <c r="K1003">
        <v>0</v>
      </c>
      <c r="L1003">
        <v>3.1751999999999998</v>
      </c>
    </row>
    <row r="1004" spans="1:12" x14ac:dyDescent="0.3">
      <c r="A1004" t="s">
        <v>27</v>
      </c>
      <c r="B1004" t="s">
        <v>21</v>
      </c>
      <c r="C1004" t="s">
        <v>14</v>
      </c>
      <c r="D1004" t="s">
        <v>51</v>
      </c>
      <c r="E1004" t="s">
        <v>23</v>
      </c>
      <c r="F1004" t="s">
        <v>24</v>
      </c>
      <c r="G1004" t="s">
        <v>25</v>
      </c>
      <c r="H1004" t="s">
        <v>40</v>
      </c>
      <c r="I1004">
        <v>77.52</v>
      </c>
      <c r="J1004">
        <v>2</v>
      </c>
      <c r="K1004">
        <v>0</v>
      </c>
      <c r="L1004">
        <v>37.9848</v>
      </c>
    </row>
    <row r="1005" spans="1:12" x14ac:dyDescent="0.3">
      <c r="A1005" t="s">
        <v>27</v>
      </c>
      <c r="B1005" t="s">
        <v>21</v>
      </c>
      <c r="C1005" t="s">
        <v>14</v>
      </c>
      <c r="D1005" t="s">
        <v>51</v>
      </c>
      <c r="E1005" t="s">
        <v>23</v>
      </c>
      <c r="F1005" t="s">
        <v>24</v>
      </c>
      <c r="G1005" t="s">
        <v>25</v>
      </c>
      <c r="H1005" t="s">
        <v>36</v>
      </c>
      <c r="I1005">
        <v>48.64</v>
      </c>
      <c r="J1005">
        <v>2</v>
      </c>
      <c r="K1005">
        <v>0.2</v>
      </c>
      <c r="L1005">
        <v>15.808</v>
      </c>
    </row>
    <row r="1006" spans="1:12" x14ac:dyDescent="0.3">
      <c r="A1006" t="s">
        <v>27</v>
      </c>
      <c r="B1006" t="s">
        <v>13</v>
      </c>
      <c r="C1006" t="s">
        <v>14</v>
      </c>
      <c r="D1006" t="s">
        <v>22</v>
      </c>
      <c r="E1006" t="s">
        <v>23</v>
      </c>
      <c r="F1006" t="s">
        <v>24</v>
      </c>
      <c r="G1006" t="s">
        <v>25</v>
      </c>
      <c r="H1006" t="s">
        <v>37</v>
      </c>
      <c r="I1006">
        <v>262.24</v>
      </c>
      <c r="J1006">
        <v>2</v>
      </c>
      <c r="K1006">
        <v>0</v>
      </c>
      <c r="L1006">
        <v>78.671999999999997</v>
      </c>
    </row>
    <row r="1007" spans="1:12" x14ac:dyDescent="0.3">
      <c r="A1007" t="s">
        <v>27</v>
      </c>
      <c r="B1007" t="s">
        <v>13</v>
      </c>
      <c r="C1007" t="s">
        <v>14</v>
      </c>
      <c r="D1007" t="s">
        <v>22</v>
      </c>
      <c r="E1007" t="s">
        <v>23</v>
      </c>
      <c r="F1007" t="s">
        <v>24</v>
      </c>
      <c r="G1007" t="s">
        <v>25</v>
      </c>
      <c r="H1007" t="s">
        <v>40</v>
      </c>
      <c r="I1007">
        <v>182.72</v>
      </c>
      <c r="J1007">
        <v>8</v>
      </c>
      <c r="K1007">
        <v>0</v>
      </c>
      <c r="L1007">
        <v>84.051199999999994</v>
      </c>
    </row>
    <row r="1008" spans="1:12" x14ac:dyDescent="0.3">
      <c r="A1008" t="s">
        <v>27</v>
      </c>
      <c r="B1008" t="s">
        <v>13</v>
      </c>
      <c r="C1008" t="s">
        <v>14</v>
      </c>
      <c r="D1008" t="s">
        <v>22</v>
      </c>
      <c r="E1008" t="s">
        <v>23</v>
      </c>
      <c r="F1008" t="s">
        <v>24</v>
      </c>
      <c r="G1008" t="s">
        <v>34</v>
      </c>
      <c r="H1008" t="s">
        <v>58</v>
      </c>
      <c r="I1008">
        <v>131.6</v>
      </c>
      <c r="J1008">
        <v>7</v>
      </c>
      <c r="K1008">
        <v>0</v>
      </c>
      <c r="L1008">
        <v>7.8959999999999999</v>
      </c>
    </row>
    <row r="1009" spans="1:12" x14ac:dyDescent="0.3">
      <c r="A1009" t="s">
        <v>27</v>
      </c>
      <c r="B1009" t="s">
        <v>13</v>
      </c>
      <c r="C1009" t="s">
        <v>14</v>
      </c>
      <c r="D1009" t="s">
        <v>22</v>
      </c>
      <c r="E1009" t="s">
        <v>23</v>
      </c>
      <c r="F1009" t="s">
        <v>24</v>
      </c>
      <c r="G1009" t="s">
        <v>25</v>
      </c>
      <c r="H1009" t="s">
        <v>36</v>
      </c>
      <c r="I1009">
        <v>22.72</v>
      </c>
      <c r="J1009">
        <v>4</v>
      </c>
      <c r="K1009">
        <v>0.2</v>
      </c>
      <c r="L1009">
        <v>7.3840000000000003</v>
      </c>
    </row>
    <row r="1010" spans="1:12" x14ac:dyDescent="0.3">
      <c r="A1010" t="s">
        <v>27</v>
      </c>
      <c r="B1010" t="s">
        <v>13</v>
      </c>
      <c r="C1010" t="s">
        <v>14</v>
      </c>
      <c r="D1010" t="s">
        <v>22</v>
      </c>
      <c r="E1010" t="s">
        <v>23</v>
      </c>
      <c r="F1010" t="s">
        <v>24</v>
      </c>
      <c r="G1010" t="s">
        <v>34</v>
      </c>
      <c r="H1010" t="s">
        <v>122</v>
      </c>
      <c r="I1010">
        <v>558.4</v>
      </c>
      <c r="J1010">
        <v>2</v>
      </c>
      <c r="K1010">
        <v>0.2</v>
      </c>
      <c r="L1010">
        <v>41.88</v>
      </c>
    </row>
    <row r="1011" spans="1:12" x14ac:dyDescent="0.3">
      <c r="A1011" t="s">
        <v>61</v>
      </c>
      <c r="B1011" t="s">
        <v>13</v>
      </c>
      <c r="C1011" t="s">
        <v>14</v>
      </c>
      <c r="D1011" t="s">
        <v>148</v>
      </c>
      <c r="E1011" t="s">
        <v>23</v>
      </c>
      <c r="F1011" t="s">
        <v>24</v>
      </c>
      <c r="G1011" t="s">
        <v>25</v>
      </c>
      <c r="H1011" t="s">
        <v>31</v>
      </c>
      <c r="I1011">
        <v>29.79</v>
      </c>
      <c r="J1011">
        <v>3</v>
      </c>
      <c r="K1011">
        <v>0</v>
      </c>
      <c r="L1011">
        <v>8.6390999999999991</v>
      </c>
    </row>
    <row r="1012" spans="1:12" x14ac:dyDescent="0.3">
      <c r="A1012" t="s">
        <v>61</v>
      </c>
      <c r="B1012" t="s">
        <v>13</v>
      </c>
      <c r="C1012" t="s">
        <v>14</v>
      </c>
      <c r="D1012" t="s">
        <v>148</v>
      </c>
      <c r="E1012" t="s">
        <v>23</v>
      </c>
      <c r="F1012" t="s">
        <v>24</v>
      </c>
      <c r="G1012" t="s">
        <v>18</v>
      </c>
      <c r="H1012" t="s">
        <v>32</v>
      </c>
      <c r="I1012">
        <v>128.9</v>
      </c>
      <c r="J1012">
        <v>2</v>
      </c>
      <c r="K1012">
        <v>0</v>
      </c>
      <c r="L1012">
        <v>15.468</v>
      </c>
    </row>
    <row r="1013" spans="1:12" x14ac:dyDescent="0.3">
      <c r="A1013" t="s">
        <v>61</v>
      </c>
      <c r="B1013" t="s">
        <v>13</v>
      </c>
      <c r="C1013" t="s">
        <v>14</v>
      </c>
      <c r="D1013" t="s">
        <v>148</v>
      </c>
      <c r="E1013" t="s">
        <v>23</v>
      </c>
      <c r="F1013" t="s">
        <v>24</v>
      </c>
      <c r="G1013" t="s">
        <v>25</v>
      </c>
      <c r="H1013" t="s">
        <v>40</v>
      </c>
      <c r="I1013">
        <v>60.12</v>
      </c>
      <c r="J1013">
        <v>9</v>
      </c>
      <c r="K1013">
        <v>0</v>
      </c>
      <c r="L1013">
        <v>28.857600000000001</v>
      </c>
    </row>
    <row r="1014" spans="1:12" x14ac:dyDescent="0.3">
      <c r="A1014" t="s">
        <v>167</v>
      </c>
      <c r="B1014" t="s">
        <v>43</v>
      </c>
      <c r="C1014" t="s">
        <v>14</v>
      </c>
      <c r="D1014" t="s">
        <v>51</v>
      </c>
      <c r="E1014" t="s">
        <v>23</v>
      </c>
      <c r="F1014" t="s">
        <v>24</v>
      </c>
      <c r="G1014" t="s">
        <v>25</v>
      </c>
      <c r="H1014" t="s">
        <v>36</v>
      </c>
      <c r="I1014">
        <v>4.3040000000000003</v>
      </c>
      <c r="J1014">
        <v>1</v>
      </c>
      <c r="K1014">
        <v>0.2</v>
      </c>
      <c r="L1014">
        <v>1.5602</v>
      </c>
    </row>
    <row r="1015" spans="1:12" x14ac:dyDescent="0.3">
      <c r="A1015" t="s">
        <v>27</v>
      </c>
      <c r="B1015" t="s">
        <v>13</v>
      </c>
      <c r="C1015" t="s">
        <v>14</v>
      </c>
      <c r="D1015" t="s">
        <v>22</v>
      </c>
      <c r="E1015" t="s">
        <v>23</v>
      </c>
      <c r="F1015" t="s">
        <v>24</v>
      </c>
      <c r="G1015" t="s">
        <v>25</v>
      </c>
      <c r="H1015" t="s">
        <v>36</v>
      </c>
      <c r="I1015">
        <v>27.263999999999999</v>
      </c>
      <c r="J1015">
        <v>2</v>
      </c>
      <c r="K1015">
        <v>0.2</v>
      </c>
      <c r="L1015">
        <v>8.8607999999999993</v>
      </c>
    </row>
    <row r="1016" spans="1:12" x14ac:dyDescent="0.3">
      <c r="A1016" t="s">
        <v>27</v>
      </c>
      <c r="B1016" t="s">
        <v>43</v>
      </c>
      <c r="C1016" t="s">
        <v>14</v>
      </c>
      <c r="D1016" t="s">
        <v>51</v>
      </c>
      <c r="E1016" t="s">
        <v>23</v>
      </c>
      <c r="F1016" t="s">
        <v>24</v>
      </c>
      <c r="G1016" t="s">
        <v>25</v>
      </c>
      <c r="H1016" t="s">
        <v>37</v>
      </c>
      <c r="I1016">
        <v>56.65</v>
      </c>
      <c r="J1016">
        <v>5</v>
      </c>
      <c r="K1016">
        <v>0</v>
      </c>
      <c r="L1016">
        <v>24.359500000000001</v>
      </c>
    </row>
    <row r="1017" spans="1:12" x14ac:dyDescent="0.3">
      <c r="A1017" t="s">
        <v>27</v>
      </c>
      <c r="B1017" t="s">
        <v>43</v>
      </c>
      <c r="C1017" t="s">
        <v>14</v>
      </c>
      <c r="D1017" t="s">
        <v>51</v>
      </c>
      <c r="E1017" t="s">
        <v>23</v>
      </c>
      <c r="F1017" t="s">
        <v>24</v>
      </c>
      <c r="G1017" t="s">
        <v>25</v>
      </c>
      <c r="H1017" t="s">
        <v>31</v>
      </c>
      <c r="I1017">
        <v>14.97</v>
      </c>
      <c r="J1017">
        <v>1</v>
      </c>
      <c r="K1017">
        <v>0</v>
      </c>
      <c r="L1017">
        <v>4.1916000000000002</v>
      </c>
    </row>
    <row r="1018" spans="1:12" x14ac:dyDescent="0.3">
      <c r="A1018" t="s">
        <v>27</v>
      </c>
      <c r="B1018" t="s">
        <v>43</v>
      </c>
      <c r="C1018" t="s">
        <v>14</v>
      </c>
      <c r="D1018" t="s">
        <v>51</v>
      </c>
      <c r="E1018" t="s">
        <v>23</v>
      </c>
      <c r="F1018" t="s">
        <v>24</v>
      </c>
      <c r="G1018" t="s">
        <v>25</v>
      </c>
      <c r="H1018" t="s">
        <v>76</v>
      </c>
      <c r="I1018">
        <v>4.0199999999999996</v>
      </c>
      <c r="J1018">
        <v>2</v>
      </c>
      <c r="K1018">
        <v>0</v>
      </c>
      <c r="L1018">
        <v>1.9698</v>
      </c>
    </row>
    <row r="1019" spans="1:12" x14ac:dyDescent="0.3">
      <c r="A1019" t="s">
        <v>27</v>
      </c>
      <c r="B1019" t="s">
        <v>13</v>
      </c>
      <c r="C1019" t="s">
        <v>14</v>
      </c>
      <c r="D1019" t="s">
        <v>51</v>
      </c>
      <c r="E1019" t="s">
        <v>23</v>
      </c>
      <c r="F1019" t="s">
        <v>24</v>
      </c>
      <c r="G1019" t="s">
        <v>18</v>
      </c>
      <c r="H1019" t="s">
        <v>32</v>
      </c>
      <c r="I1019">
        <v>16.739999999999998</v>
      </c>
      <c r="J1019">
        <v>2</v>
      </c>
      <c r="K1019">
        <v>0</v>
      </c>
      <c r="L1019">
        <v>4.3524000000000003</v>
      </c>
    </row>
    <row r="1020" spans="1:12" x14ac:dyDescent="0.3">
      <c r="A1020" t="s">
        <v>27</v>
      </c>
      <c r="B1020" t="s">
        <v>21</v>
      </c>
      <c r="C1020" t="s">
        <v>14</v>
      </c>
      <c r="D1020" t="s">
        <v>51</v>
      </c>
      <c r="E1020" t="s">
        <v>23</v>
      </c>
      <c r="F1020" t="s">
        <v>24</v>
      </c>
      <c r="G1020" t="s">
        <v>25</v>
      </c>
      <c r="H1020" t="s">
        <v>33</v>
      </c>
      <c r="I1020">
        <v>8.56</v>
      </c>
      <c r="J1020">
        <v>2</v>
      </c>
      <c r="K1020">
        <v>0</v>
      </c>
      <c r="L1020">
        <v>2.4824000000000002</v>
      </c>
    </row>
    <row r="1021" spans="1:12" x14ac:dyDescent="0.3">
      <c r="A1021" t="s">
        <v>27</v>
      </c>
      <c r="B1021" t="s">
        <v>21</v>
      </c>
      <c r="C1021" t="s">
        <v>14</v>
      </c>
      <c r="D1021" t="s">
        <v>51</v>
      </c>
      <c r="E1021" t="s">
        <v>23</v>
      </c>
      <c r="F1021" t="s">
        <v>24</v>
      </c>
      <c r="G1021" t="s">
        <v>25</v>
      </c>
      <c r="H1021" t="s">
        <v>40</v>
      </c>
      <c r="I1021">
        <v>45.36</v>
      </c>
      <c r="J1021">
        <v>7</v>
      </c>
      <c r="K1021">
        <v>0</v>
      </c>
      <c r="L1021">
        <v>21.7728</v>
      </c>
    </row>
    <row r="1022" spans="1:12" x14ac:dyDescent="0.3">
      <c r="A1022" t="s">
        <v>27</v>
      </c>
      <c r="B1022" t="s">
        <v>21</v>
      </c>
      <c r="C1022" t="s">
        <v>14</v>
      </c>
      <c r="D1022" t="s">
        <v>51</v>
      </c>
      <c r="E1022" t="s">
        <v>23</v>
      </c>
      <c r="F1022" t="s">
        <v>24</v>
      </c>
      <c r="G1022" t="s">
        <v>18</v>
      </c>
      <c r="H1022" t="s">
        <v>30</v>
      </c>
      <c r="I1022">
        <v>1421.664</v>
      </c>
      <c r="J1022">
        <v>6</v>
      </c>
      <c r="K1022">
        <v>0.2</v>
      </c>
      <c r="L1022">
        <v>-195.47880000000001</v>
      </c>
    </row>
    <row r="1023" spans="1:12" x14ac:dyDescent="0.3">
      <c r="A1023" t="s">
        <v>27</v>
      </c>
      <c r="B1023" t="s">
        <v>43</v>
      </c>
      <c r="C1023" t="s">
        <v>14</v>
      </c>
      <c r="D1023" t="s">
        <v>22</v>
      </c>
      <c r="E1023" t="s">
        <v>23</v>
      </c>
      <c r="F1023" t="s">
        <v>24</v>
      </c>
      <c r="G1023" t="s">
        <v>18</v>
      </c>
      <c r="H1023" t="s">
        <v>30</v>
      </c>
      <c r="I1023">
        <v>513.024</v>
      </c>
      <c r="J1023">
        <v>2</v>
      </c>
      <c r="K1023">
        <v>0.2</v>
      </c>
      <c r="L1023">
        <v>12.8256</v>
      </c>
    </row>
    <row r="1024" spans="1:12" x14ac:dyDescent="0.3">
      <c r="A1024" t="s">
        <v>27</v>
      </c>
      <c r="B1024" t="s">
        <v>43</v>
      </c>
      <c r="C1024" t="s">
        <v>14</v>
      </c>
      <c r="D1024" t="s">
        <v>22</v>
      </c>
      <c r="E1024" t="s">
        <v>23</v>
      </c>
      <c r="F1024" t="s">
        <v>24</v>
      </c>
      <c r="G1024" t="s">
        <v>25</v>
      </c>
      <c r="H1024" t="s">
        <v>37</v>
      </c>
      <c r="I1024">
        <v>487.92</v>
      </c>
      <c r="J1024">
        <v>6</v>
      </c>
      <c r="K1024">
        <v>0</v>
      </c>
      <c r="L1024">
        <v>136.61760000000001</v>
      </c>
    </row>
    <row r="1025" spans="1:12" x14ac:dyDescent="0.3">
      <c r="A1025" t="s">
        <v>27</v>
      </c>
      <c r="B1025" t="s">
        <v>43</v>
      </c>
      <c r="C1025" t="s">
        <v>14</v>
      </c>
      <c r="D1025" t="s">
        <v>22</v>
      </c>
      <c r="E1025" t="s">
        <v>23</v>
      </c>
      <c r="F1025" t="s">
        <v>24</v>
      </c>
      <c r="G1025" t="s">
        <v>25</v>
      </c>
      <c r="H1025" t="s">
        <v>36</v>
      </c>
      <c r="I1025">
        <v>15.24</v>
      </c>
      <c r="J1025">
        <v>5</v>
      </c>
      <c r="K1025">
        <v>0.2</v>
      </c>
      <c r="L1025">
        <v>5.3339999999999996</v>
      </c>
    </row>
    <row r="1026" spans="1:12" x14ac:dyDescent="0.3">
      <c r="A1026" t="s">
        <v>27</v>
      </c>
      <c r="B1026" t="s">
        <v>21</v>
      </c>
      <c r="C1026" t="s">
        <v>14</v>
      </c>
      <c r="D1026" t="s">
        <v>389</v>
      </c>
      <c r="E1026" t="s">
        <v>23</v>
      </c>
      <c r="F1026" t="s">
        <v>24</v>
      </c>
      <c r="G1026" t="s">
        <v>25</v>
      </c>
      <c r="H1026" t="s">
        <v>36</v>
      </c>
      <c r="I1026">
        <v>12.832000000000001</v>
      </c>
      <c r="J1026">
        <v>2</v>
      </c>
      <c r="K1026">
        <v>0.2</v>
      </c>
      <c r="L1026">
        <v>4.3308</v>
      </c>
    </row>
    <row r="1027" spans="1:12" x14ac:dyDescent="0.3">
      <c r="A1027" t="s">
        <v>27</v>
      </c>
      <c r="B1027" t="s">
        <v>21</v>
      </c>
      <c r="C1027" t="s">
        <v>14</v>
      </c>
      <c r="D1027" t="s">
        <v>143</v>
      </c>
      <c r="E1027" t="s">
        <v>23</v>
      </c>
      <c r="F1027" t="s">
        <v>24</v>
      </c>
      <c r="G1027" t="s">
        <v>34</v>
      </c>
      <c r="H1027" t="s">
        <v>58</v>
      </c>
      <c r="I1027">
        <v>116</v>
      </c>
      <c r="J1027">
        <v>8</v>
      </c>
      <c r="K1027">
        <v>0</v>
      </c>
      <c r="L1027">
        <v>29</v>
      </c>
    </row>
    <row r="1028" spans="1:12" x14ac:dyDescent="0.3">
      <c r="A1028" t="s">
        <v>27</v>
      </c>
      <c r="B1028" t="s">
        <v>13</v>
      </c>
      <c r="C1028" t="s">
        <v>14</v>
      </c>
      <c r="D1028" t="s">
        <v>143</v>
      </c>
      <c r="E1028" t="s">
        <v>23</v>
      </c>
      <c r="F1028" t="s">
        <v>24</v>
      </c>
      <c r="G1028" t="s">
        <v>34</v>
      </c>
      <c r="H1028" t="s">
        <v>35</v>
      </c>
      <c r="I1028">
        <v>38.24</v>
      </c>
      <c r="J1028">
        <v>4</v>
      </c>
      <c r="K1028">
        <v>0.2</v>
      </c>
      <c r="L1028">
        <v>-9.56</v>
      </c>
    </row>
    <row r="1029" spans="1:12" x14ac:dyDescent="0.3">
      <c r="A1029" t="s">
        <v>27</v>
      </c>
      <c r="B1029" t="s">
        <v>13</v>
      </c>
      <c r="C1029" t="s">
        <v>14</v>
      </c>
      <c r="D1029" t="s">
        <v>22</v>
      </c>
      <c r="E1029" t="s">
        <v>23</v>
      </c>
      <c r="F1029" t="s">
        <v>24</v>
      </c>
      <c r="G1029" t="s">
        <v>34</v>
      </c>
      <c r="H1029" t="s">
        <v>122</v>
      </c>
      <c r="I1029">
        <v>287.96800000000002</v>
      </c>
      <c r="J1029">
        <v>4</v>
      </c>
      <c r="K1029">
        <v>0.2</v>
      </c>
      <c r="L1029">
        <v>97.1892</v>
      </c>
    </row>
    <row r="1030" spans="1:12" x14ac:dyDescent="0.3">
      <c r="A1030" t="s">
        <v>27</v>
      </c>
      <c r="B1030" t="s">
        <v>13</v>
      </c>
      <c r="C1030" t="s">
        <v>14</v>
      </c>
      <c r="D1030" t="s">
        <v>22</v>
      </c>
      <c r="E1030" t="s">
        <v>23</v>
      </c>
      <c r="F1030" t="s">
        <v>24</v>
      </c>
      <c r="G1030" t="s">
        <v>25</v>
      </c>
      <c r="H1030" t="s">
        <v>33</v>
      </c>
      <c r="I1030">
        <v>13.12</v>
      </c>
      <c r="J1030">
        <v>4</v>
      </c>
      <c r="K1030">
        <v>0</v>
      </c>
      <c r="L1030">
        <v>3.8048000000000002</v>
      </c>
    </row>
    <row r="1031" spans="1:12" x14ac:dyDescent="0.3">
      <c r="A1031" t="s">
        <v>27</v>
      </c>
      <c r="B1031" t="s">
        <v>13</v>
      </c>
      <c r="C1031" t="s">
        <v>14</v>
      </c>
      <c r="D1031" t="s">
        <v>22</v>
      </c>
      <c r="E1031" t="s">
        <v>23</v>
      </c>
      <c r="F1031" t="s">
        <v>24</v>
      </c>
      <c r="G1031" t="s">
        <v>25</v>
      </c>
      <c r="H1031" t="s">
        <v>33</v>
      </c>
      <c r="I1031">
        <v>10.75</v>
      </c>
      <c r="J1031">
        <v>5</v>
      </c>
      <c r="K1031">
        <v>0</v>
      </c>
      <c r="L1031">
        <v>3.5474999999999999</v>
      </c>
    </row>
    <row r="1032" spans="1:12" x14ac:dyDescent="0.3">
      <c r="A1032" t="s">
        <v>27</v>
      </c>
      <c r="B1032" t="s">
        <v>13</v>
      </c>
      <c r="C1032" t="s">
        <v>14</v>
      </c>
      <c r="D1032" t="s">
        <v>22</v>
      </c>
      <c r="E1032" t="s">
        <v>23</v>
      </c>
      <c r="F1032" t="s">
        <v>24</v>
      </c>
      <c r="G1032" t="s">
        <v>25</v>
      </c>
      <c r="H1032" t="s">
        <v>76</v>
      </c>
      <c r="I1032">
        <v>11.62</v>
      </c>
      <c r="J1032">
        <v>2</v>
      </c>
      <c r="K1032">
        <v>0</v>
      </c>
      <c r="L1032">
        <v>3.6021999999999998</v>
      </c>
    </row>
    <row r="1033" spans="1:12" x14ac:dyDescent="0.3">
      <c r="A1033" t="s">
        <v>12</v>
      </c>
      <c r="B1033" t="s">
        <v>13</v>
      </c>
      <c r="C1033" t="s">
        <v>14</v>
      </c>
      <c r="D1033" t="s">
        <v>22</v>
      </c>
      <c r="E1033" t="s">
        <v>23</v>
      </c>
      <c r="F1033" t="s">
        <v>24</v>
      </c>
      <c r="G1033" t="s">
        <v>25</v>
      </c>
      <c r="H1033" t="s">
        <v>31</v>
      </c>
      <c r="I1033">
        <v>330.4</v>
      </c>
      <c r="J1033">
        <v>2</v>
      </c>
      <c r="K1033">
        <v>0</v>
      </c>
      <c r="L1033">
        <v>85.903999999999996</v>
      </c>
    </row>
    <row r="1034" spans="1:12" x14ac:dyDescent="0.3">
      <c r="A1034" t="s">
        <v>12</v>
      </c>
      <c r="B1034" t="s">
        <v>13</v>
      </c>
      <c r="C1034" t="s">
        <v>14</v>
      </c>
      <c r="D1034" t="s">
        <v>22</v>
      </c>
      <c r="E1034" t="s">
        <v>23</v>
      </c>
      <c r="F1034" t="s">
        <v>24</v>
      </c>
      <c r="G1034" t="s">
        <v>34</v>
      </c>
      <c r="H1034" t="s">
        <v>35</v>
      </c>
      <c r="I1034">
        <v>604.75199999999995</v>
      </c>
      <c r="J1034">
        <v>6</v>
      </c>
      <c r="K1034">
        <v>0.2</v>
      </c>
      <c r="L1034">
        <v>37.796999999999997</v>
      </c>
    </row>
    <row r="1035" spans="1:12" x14ac:dyDescent="0.3">
      <c r="A1035" t="s">
        <v>27</v>
      </c>
      <c r="B1035" t="s">
        <v>13</v>
      </c>
      <c r="C1035" t="s">
        <v>14</v>
      </c>
      <c r="D1035" t="s">
        <v>22</v>
      </c>
      <c r="E1035" t="s">
        <v>23</v>
      </c>
      <c r="F1035" t="s">
        <v>24</v>
      </c>
      <c r="G1035" t="s">
        <v>25</v>
      </c>
      <c r="H1035" t="s">
        <v>40</v>
      </c>
      <c r="I1035">
        <v>45.36</v>
      </c>
      <c r="J1035">
        <v>7</v>
      </c>
      <c r="K1035">
        <v>0</v>
      </c>
      <c r="L1035">
        <v>21.7728</v>
      </c>
    </row>
    <row r="1036" spans="1:12" x14ac:dyDescent="0.3">
      <c r="A1036" t="s">
        <v>27</v>
      </c>
      <c r="B1036" t="s">
        <v>13</v>
      </c>
      <c r="C1036" t="s">
        <v>14</v>
      </c>
      <c r="D1036" t="s">
        <v>22</v>
      </c>
      <c r="E1036" t="s">
        <v>23</v>
      </c>
      <c r="F1036" t="s">
        <v>24</v>
      </c>
      <c r="G1036" t="s">
        <v>25</v>
      </c>
      <c r="H1036" t="s">
        <v>36</v>
      </c>
      <c r="I1036">
        <v>10.128</v>
      </c>
      <c r="J1036">
        <v>2</v>
      </c>
      <c r="K1036">
        <v>0.2</v>
      </c>
      <c r="L1036">
        <v>3.6714000000000002</v>
      </c>
    </row>
    <row r="1037" spans="1:12" x14ac:dyDescent="0.3">
      <c r="A1037" t="s">
        <v>27</v>
      </c>
      <c r="B1037" t="s">
        <v>13</v>
      </c>
      <c r="C1037" t="s">
        <v>14</v>
      </c>
      <c r="D1037" t="s">
        <v>51</v>
      </c>
      <c r="E1037" t="s">
        <v>23</v>
      </c>
      <c r="F1037" t="s">
        <v>24</v>
      </c>
      <c r="G1037" t="s">
        <v>25</v>
      </c>
      <c r="H1037" t="s">
        <v>36</v>
      </c>
      <c r="I1037">
        <v>21.792000000000002</v>
      </c>
      <c r="J1037">
        <v>4</v>
      </c>
      <c r="K1037">
        <v>0.2</v>
      </c>
      <c r="L1037">
        <v>7.6272000000000002</v>
      </c>
    </row>
    <row r="1038" spans="1:12" x14ac:dyDescent="0.3">
      <c r="A1038" t="s">
        <v>27</v>
      </c>
      <c r="B1038" t="s">
        <v>13</v>
      </c>
      <c r="C1038" t="s">
        <v>14</v>
      </c>
      <c r="D1038" t="s">
        <v>51</v>
      </c>
      <c r="E1038" t="s">
        <v>23</v>
      </c>
      <c r="F1038" t="s">
        <v>24</v>
      </c>
      <c r="G1038" t="s">
        <v>34</v>
      </c>
      <c r="H1038" t="s">
        <v>58</v>
      </c>
      <c r="I1038">
        <v>439.8</v>
      </c>
      <c r="J1038">
        <v>4</v>
      </c>
      <c r="K1038">
        <v>0</v>
      </c>
      <c r="L1038">
        <v>145.13399999999999</v>
      </c>
    </row>
    <row r="1039" spans="1:12" x14ac:dyDescent="0.3">
      <c r="A1039" t="s">
        <v>61</v>
      </c>
      <c r="B1039" t="s">
        <v>13</v>
      </c>
      <c r="C1039" t="s">
        <v>14</v>
      </c>
      <c r="D1039" t="s">
        <v>22</v>
      </c>
      <c r="E1039" t="s">
        <v>23</v>
      </c>
      <c r="F1039" t="s">
        <v>24</v>
      </c>
      <c r="G1039" t="s">
        <v>25</v>
      </c>
      <c r="H1039" t="s">
        <v>40</v>
      </c>
      <c r="I1039">
        <v>12.96</v>
      </c>
      <c r="J1039">
        <v>2</v>
      </c>
      <c r="K1039">
        <v>0</v>
      </c>
      <c r="L1039">
        <v>6.2207999999999997</v>
      </c>
    </row>
    <row r="1040" spans="1:12" x14ac:dyDescent="0.3">
      <c r="A1040" t="s">
        <v>61</v>
      </c>
      <c r="B1040" t="s">
        <v>13</v>
      </c>
      <c r="C1040" t="s">
        <v>14</v>
      </c>
      <c r="D1040" t="s">
        <v>22</v>
      </c>
      <c r="E1040" t="s">
        <v>23</v>
      </c>
      <c r="F1040" t="s">
        <v>24</v>
      </c>
      <c r="G1040" t="s">
        <v>25</v>
      </c>
      <c r="H1040" t="s">
        <v>76</v>
      </c>
      <c r="I1040">
        <v>3.96</v>
      </c>
      <c r="J1040">
        <v>2</v>
      </c>
      <c r="K1040">
        <v>0</v>
      </c>
      <c r="L1040">
        <v>7.9200000000000007E-2</v>
      </c>
    </row>
    <row r="1041" spans="1:12" x14ac:dyDescent="0.3">
      <c r="A1041" t="s">
        <v>27</v>
      </c>
      <c r="B1041" t="s">
        <v>43</v>
      </c>
      <c r="C1041" t="s">
        <v>14</v>
      </c>
      <c r="D1041" t="s">
        <v>417</v>
      </c>
      <c r="E1041" t="s">
        <v>23</v>
      </c>
      <c r="F1041" t="s">
        <v>24</v>
      </c>
      <c r="G1041" t="s">
        <v>25</v>
      </c>
      <c r="H1041" t="s">
        <v>36</v>
      </c>
      <c r="I1041">
        <v>4.7839999999999998</v>
      </c>
      <c r="J1041">
        <v>1</v>
      </c>
      <c r="K1041">
        <v>0.2</v>
      </c>
      <c r="L1041">
        <v>1.5548</v>
      </c>
    </row>
    <row r="1042" spans="1:12" x14ac:dyDescent="0.3">
      <c r="A1042" t="s">
        <v>27</v>
      </c>
      <c r="B1042" t="s">
        <v>43</v>
      </c>
      <c r="C1042" t="s">
        <v>14</v>
      </c>
      <c r="D1042" t="s">
        <v>417</v>
      </c>
      <c r="E1042" t="s">
        <v>23</v>
      </c>
      <c r="F1042" t="s">
        <v>24</v>
      </c>
      <c r="G1042" t="s">
        <v>25</v>
      </c>
      <c r="H1042" t="s">
        <v>40</v>
      </c>
      <c r="I1042">
        <v>4.7300000000000004</v>
      </c>
      <c r="J1042">
        <v>1</v>
      </c>
      <c r="K1042">
        <v>0</v>
      </c>
      <c r="L1042">
        <v>2.3176999999999999</v>
      </c>
    </row>
    <row r="1043" spans="1:12" x14ac:dyDescent="0.3">
      <c r="A1043" t="s">
        <v>27</v>
      </c>
      <c r="B1043" t="s">
        <v>21</v>
      </c>
      <c r="C1043" t="s">
        <v>14</v>
      </c>
      <c r="D1043" t="s">
        <v>51</v>
      </c>
      <c r="E1043" t="s">
        <v>23</v>
      </c>
      <c r="F1043" t="s">
        <v>24</v>
      </c>
      <c r="G1043" t="s">
        <v>25</v>
      </c>
      <c r="H1043" t="s">
        <v>33</v>
      </c>
      <c r="I1043">
        <v>5.96</v>
      </c>
      <c r="J1043">
        <v>2</v>
      </c>
      <c r="K1043">
        <v>0</v>
      </c>
      <c r="L1043">
        <v>1.6688000000000001</v>
      </c>
    </row>
    <row r="1044" spans="1:12" x14ac:dyDescent="0.3">
      <c r="A1044" t="s">
        <v>27</v>
      </c>
      <c r="B1044" t="s">
        <v>13</v>
      </c>
      <c r="C1044" t="s">
        <v>14</v>
      </c>
      <c r="D1044" t="s">
        <v>22</v>
      </c>
      <c r="E1044" t="s">
        <v>23</v>
      </c>
      <c r="F1044" t="s">
        <v>24</v>
      </c>
      <c r="G1044" t="s">
        <v>25</v>
      </c>
      <c r="H1044" t="s">
        <v>36</v>
      </c>
      <c r="I1044">
        <v>487.98399999999998</v>
      </c>
      <c r="J1044">
        <v>2</v>
      </c>
      <c r="K1044">
        <v>0.2</v>
      </c>
      <c r="L1044">
        <v>152.495</v>
      </c>
    </row>
    <row r="1045" spans="1:12" x14ac:dyDescent="0.3">
      <c r="A1045" t="s">
        <v>27</v>
      </c>
      <c r="B1045" t="s">
        <v>13</v>
      </c>
      <c r="C1045" t="s">
        <v>14</v>
      </c>
      <c r="D1045" t="s">
        <v>22</v>
      </c>
      <c r="E1045" t="s">
        <v>23</v>
      </c>
      <c r="F1045" t="s">
        <v>24</v>
      </c>
      <c r="G1045" t="s">
        <v>34</v>
      </c>
      <c r="H1045" t="s">
        <v>35</v>
      </c>
      <c r="I1045">
        <v>5.56</v>
      </c>
      <c r="J1045">
        <v>1</v>
      </c>
      <c r="K1045">
        <v>0.2</v>
      </c>
      <c r="L1045">
        <v>1.7375</v>
      </c>
    </row>
    <row r="1046" spans="1:12" x14ac:dyDescent="0.3">
      <c r="A1046" t="s">
        <v>27</v>
      </c>
      <c r="B1046" t="s">
        <v>13</v>
      </c>
      <c r="C1046" t="s">
        <v>14</v>
      </c>
      <c r="D1046" t="s">
        <v>22</v>
      </c>
      <c r="E1046" t="s">
        <v>23</v>
      </c>
      <c r="F1046" t="s">
        <v>24</v>
      </c>
      <c r="G1046" t="s">
        <v>25</v>
      </c>
      <c r="H1046" t="s">
        <v>31</v>
      </c>
      <c r="I1046">
        <v>217.85</v>
      </c>
      <c r="J1046">
        <v>5</v>
      </c>
      <c r="K1046">
        <v>0</v>
      </c>
      <c r="L1046">
        <v>65.355000000000004</v>
      </c>
    </row>
    <row r="1047" spans="1:12" x14ac:dyDescent="0.3">
      <c r="A1047" t="s">
        <v>12</v>
      </c>
      <c r="B1047" t="s">
        <v>43</v>
      </c>
      <c r="C1047" t="s">
        <v>14</v>
      </c>
      <c r="D1047" t="s">
        <v>51</v>
      </c>
      <c r="E1047" t="s">
        <v>23</v>
      </c>
      <c r="F1047" t="s">
        <v>24</v>
      </c>
      <c r="G1047" t="s">
        <v>18</v>
      </c>
      <c r="H1047" t="s">
        <v>20</v>
      </c>
      <c r="I1047">
        <v>681.40800000000002</v>
      </c>
      <c r="J1047">
        <v>12</v>
      </c>
      <c r="K1047">
        <v>0.2</v>
      </c>
      <c r="L1047">
        <v>42.588000000000001</v>
      </c>
    </row>
    <row r="1048" spans="1:12" x14ac:dyDescent="0.3">
      <c r="A1048" t="s">
        <v>12</v>
      </c>
      <c r="B1048" t="s">
        <v>43</v>
      </c>
      <c r="C1048" t="s">
        <v>14</v>
      </c>
      <c r="D1048" t="s">
        <v>51</v>
      </c>
      <c r="E1048" t="s">
        <v>23</v>
      </c>
      <c r="F1048" t="s">
        <v>24</v>
      </c>
      <c r="G1048" t="s">
        <v>25</v>
      </c>
      <c r="H1048" t="s">
        <v>33</v>
      </c>
      <c r="I1048">
        <v>3.52</v>
      </c>
      <c r="J1048">
        <v>2</v>
      </c>
      <c r="K1048">
        <v>0</v>
      </c>
      <c r="L1048">
        <v>1.0207999999999999</v>
      </c>
    </row>
    <row r="1049" spans="1:12" x14ac:dyDescent="0.3">
      <c r="A1049" t="s">
        <v>12</v>
      </c>
      <c r="B1049" t="s">
        <v>43</v>
      </c>
      <c r="C1049" t="s">
        <v>14</v>
      </c>
      <c r="D1049" t="s">
        <v>51</v>
      </c>
      <c r="E1049" t="s">
        <v>23</v>
      </c>
      <c r="F1049" t="s">
        <v>24</v>
      </c>
      <c r="G1049" t="s">
        <v>25</v>
      </c>
      <c r="H1049" t="s">
        <v>33</v>
      </c>
      <c r="I1049">
        <v>5.58</v>
      </c>
      <c r="J1049">
        <v>1</v>
      </c>
      <c r="K1049">
        <v>0</v>
      </c>
      <c r="L1049">
        <v>1.395</v>
      </c>
    </row>
    <row r="1050" spans="1:12" x14ac:dyDescent="0.3">
      <c r="A1050" t="s">
        <v>12</v>
      </c>
      <c r="B1050" t="s">
        <v>43</v>
      </c>
      <c r="C1050" t="s">
        <v>14</v>
      </c>
      <c r="D1050" t="s">
        <v>51</v>
      </c>
      <c r="E1050" t="s">
        <v>23</v>
      </c>
      <c r="F1050" t="s">
        <v>24</v>
      </c>
      <c r="G1050" t="s">
        <v>34</v>
      </c>
      <c r="H1050" t="s">
        <v>58</v>
      </c>
      <c r="I1050">
        <v>36.32</v>
      </c>
      <c r="J1050">
        <v>1</v>
      </c>
      <c r="K1050">
        <v>0</v>
      </c>
      <c r="L1050">
        <v>10.896000000000001</v>
      </c>
    </row>
    <row r="1051" spans="1:12" x14ac:dyDescent="0.3">
      <c r="A1051" t="s">
        <v>12</v>
      </c>
      <c r="B1051" t="s">
        <v>21</v>
      </c>
      <c r="C1051" t="s">
        <v>14</v>
      </c>
      <c r="D1051" t="s">
        <v>22</v>
      </c>
      <c r="E1051" t="s">
        <v>23</v>
      </c>
      <c r="F1051" t="s">
        <v>24</v>
      </c>
      <c r="G1051" t="s">
        <v>25</v>
      </c>
      <c r="H1051" t="s">
        <v>31</v>
      </c>
      <c r="I1051">
        <v>69.52</v>
      </c>
      <c r="J1051">
        <v>2</v>
      </c>
      <c r="K1051">
        <v>0</v>
      </c>
      <c r="L1051">
        <v>19.465599999999998</v>
      </c>
    </row>
    <row r="1052" spans="1:12" x14ac:dyDescent="0.3">
      <c r="A1052" t="s">
        <v>12</v>
      </c>
      <c r="B1052" t="s">
        <v>21</v>
      </c>
      <c r="C1052" t="s">
        <v>14</v>
      </c>
      <c r="D1052" t="s">
        <v>22</v>
      </c>
      <c r="E1052" t="s">
        <v>23</v>
      </c>
      <c r="F1052" t="s">
        <v>24</v>
      </c>
      <c r="G1052" t="s">
        <v>25</v>
      </c>
      <c r="H1052" t="s">
        <v>31</v>
      </c>
      <c r="I1052">
        <v>763.44</v>
      </c>
      <c r="J1052">
        <v>8</v>
      </c>
      <c r="K1052">
        <v>0</v>
      </c>
      <c r="L1052">
        <v>45.806399999999996</v>
      </c>
    </row>
    <row r="1053" spans="1:12" x14ac:dyDescent="0.3">
      <c r="A1053" t="s">
        <v>12</v>
      </c>
      <c r="B1053" t="s">
        <v>13</v>
      </c>
      <c r="C1053" t="s">
        <v>14</v>
      </c>
      <c r="D1053" t="s">
        <v>22</v>
      </c>
      <c r="E1053" t="s">
        <v>23</v>
      </c>
      <c r="F1053" t="s">
        <v>24</v>
      </c>
      <c r="G1053" t="s">
        <v>25</v>
      </c>
      <c r="H1053" t="s">
        <v>36</v>
      </c>
      <c r="I1053">
        <v>487.98399999999998</v>
      </c>
      <c r="J1053">
        <v>2</v>
      </c>
      <c r="K1053">
        <v>0.2</v>
      </c>
      <c r="L1053">
        <v>152.495</v>
      </c>
    </row>
    <row r="1054" spans="1:12" x14ac:dyDescent="0.3">
      <c r="A1054" t="s">
        <v>12</v>
      </c>
      <c r="B1054" t="s">
        <v>13</v>
      </c>
      <c r="C1054" t="s">
        <v>14</v>
      </c>
      <c r="D1054" t="s">
        <v>22</v>
      </c>
      <c r="E1054" t="s">
        <v>23</v>
      </c>
      <c r="F1054" t="s">
        <v>24</v>
      </c>
      <c r="G1054" t="s">
        <v>25</v>
      </c>
      <c r="H1054" t="s">
        <v>33</v>
      </c>
      <c r="I1054">
        <v>47.3</v>
      </c>
      <c r="J1054">
        <v>2</v>
      </c>
      <c r="K1054">
        <v>0</v>
      </c>
      <c r="L1054">
        <v>12.298</v>
      </c>
    </row>
    <row r="1055" spans="1:12" x14ac:dyDescent="0.3">
      <c r="A1055" t="s">
        <v>12</v>
      </c>
      <c r="B1055" t="s">
        <v>13</v>
      </c>
      <c r="C1055" t="s">
        <v>14</v>
      </c>
      <c r="D1055" t="s">
        <v>22</v>
      </c>
      <c r="E1055" t="s">
        <v>23</v>
      </c>
      <c r="F1055" t="s">
        <v>24</v>
      </c>
      <c r="G1055" t="s">
        <v>25</v>
      </c>
      <c r="H1055" t="s">
        <v>33</v>
      </c>
      <c r="I1055">
        <v>4.13</v>
      </c>
      <c r="J1055">
        <v>1</v>
      </c>
      <c r="K1055">
        <v>0</v>
      </c>
      <c r="L1055">
        <v>1.1564000000000001</v>
      </c>
    </row>
    <row r="1056" spans="1:12" x14ac:dyDescent="0.3">
      <c r="A1056" t="s">
        <v>12</v>
      </c>
      <c r="B1056" t="s">
        <v>13</v>
      </c>
      <c r="C1056" t="s">
        <v>14</v>
      </c>
      <c r="D1056" t="s">
        <v>22</v>
      </c>
      <c r="E1056" t="s">
        <v>23</v>
      </c>
      <c r="F1056" t="s">
        <v>24</v>
      </c>
      <c r="G1056" t="s">
        <v>25</v>
      </c>
      <c r="H1056" t="s">
        <v>36</v>
      </c>
      <c r="I1056">
        <v>155.12</v>
      </c>
      <c r="J1056">
        <v>5</v>
      </c>
      <c r="K1056">
        <v>0.2</v>
      </c>
      <c r="L1056">
        <v>50.414000000000001</v>
      </c>
    </row>
    <row r="1057" spans="1:12" x14ac:dyDescent="0.3">
      <c r="A1057" t="s">
        <v>12</v>
      </c>
      <c r="B1057" t="s">
        <v>43</v>
      </c>
      <c r="C1057" t="s">
        <v>14</v>
      </c>
      <c r="D1057" t="s">
        <v>22</v>
      </c>
      <c r="E1057" t="s">
        <v>23</v>
      </c>
      <c r="F1057" t="s">
        <v>24</v>
      </c>
      <c r="G1057" t="s">
        <v>25</v>
      </c>
      <c r="H1057" t="s">
        <v>40</v>
      </c>
      <c r="I1057">
        <v>6.48</v>
      </c>
      <c r="J1057">
        <v>1</v>
      </c>
      <c r="K1057">
        <v>0</v>
      </c>
      <c r="L1057">
        <v>3.1751999999999998</v>
      </c>
    </row>
    <row r="1058" spans="1:12" x14ac:dyDescent="0.3">
      <c r="A1058" t="s">
        <v>12</v>
      </c>
      <c r="B1058" t="s">
        <v>43</v>
      </c>
      <c r="C1058" t="s">
        <v>14</v>
      </c>
      <c r="D1058" t="s">
        <v>22</v>
      </c>
      <c r="E1058" t="s">
        <v>23</v>
      </c>
      <c r="F1058" t="s">
        <v>24</v>
      </c>
      <c r="G1058" t="s">
        <v>25</v>
      </c>
      <c r="H1058" t="s">
        <v>109</v>
      </c>
      <c r="I1058">
        <v>15.52</v>
      </c>
      <c r="J1058">
        <v>4</v>
      </c>
      <c r="K1058">
        <v>0</v>
      </c>
      <c r="L1058">
        <v>4.5007999999999999</v>
      </c>
    </row>
    <row r="1059" spans="1:12" x14ac:dyDescent="0.3">
      <c r="A1059" t="s">
        <v>27</v>
      </c>
      <c r="B1059" t="s">
        <v>21</v>
      </c>
      <c r="C1059" t="s">
        <v>14</v>
      </c>
      <c r="D1059" t="s">
        <v>143</v>
      </c>
      <c r="E1059" t="s">
        <v>23</v>
      </c>
      <c r="F1059" t="s">
        <v>24</v>
      </c>
      <c r="G1059" t="s">
        <v>18</v>
      </c>
      <c r="H1059" t="s">
        <v>32</v>
      </c>
      <c r="I1059">
        <v>44.46</v>
      </c>
      <c r="J1059">
        <v>2</v>
      </c>
      <c r="K1059">
        <v>0</v>
      </c>
      <c r="L1059">
        <v>14.671799999999999</v>
      </c>
    </row>
    <row r="1060" spans="1:12" x14ac:dyDescent="0.3">
      <c r="A1060" t="s">
        <v>27</v>
      </c>
      <c r="B1060" t="s">
        <v>13</v>
      </c>
      <c r="C1060" t="s">
        <v>14</v>
      </c>
      <c r="D1060" t="s">
        <v>253</v>
      </c>
      <c r="E1060" t="s">
        <v>23</v>
      </c>
      <c r="F1060" t="s">
        <v>24</v>
      </c>
      <c r="G1060" t="s">
        <v>25</v>
      </c>
      <c r="H1060" t="s">
        <v>33</v>
      </c>
      <c r="I1060">
        <v>9.84</v>
      </c>
      <c r="J1060">
        <v>3</v>
      </c>
      <c r="K1060">
        <v>0</v>
      </c>
      <c r="L1060">
        <v>3.2471999999999999</v>
      </c>
    </row>
    <row r="1061" spans="1:12" x14ac:dyDescent="0.3">
      <c r="A1061" t="s">
        <v>61</v>
      </c>
      <c r="B1061" t="s">
        <v>21</v>
      </c>
      <c r="C1061" t="s">
        <v>14</v>
      </c>
      <c r="D1061" t="s">
        <v>22</v>
      </c>
      <c r="E1061" t="s">
        <v>23</v>
      </c>
      <c r="F1061" t="s">
        <v>24</v>
      </c>
      <c r="G1061" t="s">
        <v>18</v>
      </c>
      <c r="H1061" t="s">
        <v>30</v>
      </c>
      <c r="I1061">
        <v>510.24</v>
      </c>
      <c r="J1061">
        <v>3</v>
      </c>
      <c r="K1061">
        <v>0.2</v>
      </c>
      <c r="L1061">
        <v>6.3780000000000001</v>
      </c>
    </row>
    <row r="1062" spans="1:12" x14ac:dyDescent="0.3">
      <c r="A1062" t="s">
        <v>61</v>
      </c>
      <c r="B1062" t="s">
        <v>21</v>
      </c>
      <c r="C1062" t="s">
        <v>14</v>
      </c>
      <c r="D1062" t="s">
        <v>22</v>
      </c>
      <c r="E1062" t="s">
        <v>23</v>
      </c>
      <c r="F1062" t="s">
        <v>24</v>
      </c>
      <c r="G1062" t="s">
        <v>25</v>
      </c>
      <c r="H1062" t="s">
        <v>40</v>
      </c>
      <c r="I1062">
        <v>204.95</v>
      </c>
      <c r="J1062">
        <v>5</v>
      </c>
      <c r="K1062">
        <v>0</v>
      </c>
      <c r="L1062">
        <v>100.4255</v>
      </c>
    </row>
    <row r="1063" spans="1:12" x14ac:dyDescent="0.3">
      <c r="A1063" t="s">
        <v>12</v>
      </c>
      <c r="B1063" t="s">
        <v>21</v>
      </c>
      <c r="C1063" t="s">
        <v>14</v>
      </c>
      <c r="D1063" t="s">
        <v>148</v>
      </c>
      <c r="E1063" t="s">
        <v>23</v>
      </c>
      <c r="F1063" t="s">
        <v>24</v>
      </c>
      <c r="G1063" t="s">
        <v>18</v>
      </c>
      <c r="H1063" t="s">
        <v>32</v>
      </c>
      <c r="I1063">
        <v>198.46</v>
      </c>
      <c r="J1063">
        <v>2</v>
      </c>
      <c r="K1063">
        <v>0</v>
      </c>
      <c r="L1063">
        <v>99.23</v>
      </c>
    </row>
    <row r="1064" spans="1:12" x14ac:dyDescent="0.3">
      <c r="A1064" t="s">
        <v>12</v>
      </c>
      <c r="B1064" t="s">
        <v>21</v>
      </c>
      <c r="C1064" t="s">
        <v>14</v>
      </c>
      <c r="D1064" t="s">
        <v>148</v>
      </c>
      <c r="E1064" t="s">
        <v>23</v>
      </c>
      <c r="F1064" t="s">
        <v>24</v>
      </c>
      <c r="G1064" t="s">
        <v>25</v>
      </c>
      <c r="H1064" t="s">
        <v>37</v>
      </c>
      <c r="I1064">
        <v>321.92</v>
      </c>
      <c r="J1064">
        <v>4</v>
      </c>
      <c r="K1064">
        <v>0</v>
      </c>
      <c r="L1064">
        <v>96.575999999999993</v>
      </c>
    </row>
    <row r="1065" spans="1:12" x14ac:dyDescent="0.3">
      <c r="A1065" t="s">
        <v>12</v>
      </c>
      <c r="B1065" t="s">
        <v>21</v>
      </c>
      <c r="C1065" t="s">
        <v>14</v>
      </c>
      <c r="D1065" t="s">
        <v>148</v>
      </c>
      <c r="E1065" t="s">
        <v>23</v>
      </c>
      <c r="F1065" t="s">
        <v>24</v>
      </c>
      <c r="G1065" t="s">
        <v>34</v>
      </c>
      <c r="H1065" t="s">
        <v>161</v>
      </c>
      <c r="I1065">
        <v>879.98400000000004</v>
      </c>
      <c r="J1065">
        <v>2</v>
      </c>
      <c r="K1065">
        <v>0.2</v>
      </c>
      <c r="L1065">
        <v>329.99400000000003</v>
      </c>
    </row>
    <row r="1066" spans="1:12" x14ac:dyDescent="0.3">
      <c r="A1066" t="s">
        <v>12</v>
      </c>
      <c r="B1066" t="s">
        <v>21</v>
      </c>
      <c r="C1066" t="s">
        <v>14</v>
      </c>
      <c r="D1066" t="s">
        <v>148</v>
      </c>
      <c r="E1066" t="s">
        <v>23</v>
      </c>
      <c r="F1066" t="s">
        <v>24</v>
      </c>
      <c r="G1066" t="s">
        <v>25</v>
      </c>
      <c r="H1066" t="s">
        <v>109</v>
      </c>
      <c r="I1066">
        <v>28.4</v>
      </c>
      <c r="J1066">
        <v>5</v>
      </c>
      <c r="K1066">
        <v>0</v>
      </c>
      <c r="L1066">
        <v>8.2360000000000007</v>
      </c>
    </row>
    <row r="1067" spans="1:12" x14ac:dyDescent="0.3">
      <c r="A1067" t="s">
        <v>12</v>
      </c>
      <c r="B1067" t="s">
        <v>21</v>
      </c>
      <c r="C1067" t="s">
        <v>14</v>
      </c>
      <c r="D1067" t="s">
        <v>148</v>
      </c>
      <c r="E1067" t="s">
        <v>23</v>
      </c>
      <c r="F1067" t="s">
        <v>24</v>
      </c>
      <c r="G1067" t="s">
        <v>18</v>
      </c>
      <c r="H1067" t="s">
        <v>20</v>
      </c>
      <c r="I1067">
        <v>230.28</v>
      </c>
      <c r="J1067">
        <v>3</v>
      </c>
      <c r="K1067">
        <v>0.2</v>
      </c>
      <c r="L1067">
        <v>23.027999999999999</v>
      </c>
    </row>
    <row r="1068" spans="1:12" x14ac:dyDescent="0.3">
      <c r="A1068" t="s">
        <v>12</v>
      </c>
      <c r="B1068" t="s">
        <v>21</v>
      </c>
      <c r="C1068" t="s">
        <v>14</v>
      </c>
      <c r="D1068" t="s">
        <v>148</v>
      </c>
      <c r="E1068" t="s">
        <v>23</v>
      </c>
      <c r="F1068" t="s">
        <v>24</v>
      </c>
      <c r="G1068" t="s">
        <v>25</v>
      </c>
      <c r="H1068" t="s">
        <v>40</v>
      </c>
      <c r="I1068">
        <v>116.28</v>
      </c>
      <c r="J1068">
        <v>3</v>
      </c>
      <c r="K1068">
        <v>0</v>
      </c>
      <c r="L1068">
        <v>56.977200000000003</v>
      </c>
    </row>
    <row r="1069" spans="1:12" x14ac:dyDescent="0.3">
      <c r="A1069" t="s">
        <v>12</v>
      </c>
      <c r="B1069" t="s">
        <v>21</v>
      </c>
      <c r="C1069" t="s">
        <v>14</v>
      </c>
      <c r="D1069" t="s">
        <v>148</v>
      </c>
      <c r="E1069" t="s">
        <v>23</v>
      </c>
      <c r="F1069" t="s">
        <v>24</v>
      </c>
      <c r="G1069" t="s">
        <v>25</v>
      </c>
      <c r="H1069" t="s">
        <v>36</v>
      </c>
      <c r="I1069">
        <v>841.56799999999998</v>
      </c>
      <c r="J1069">
        <v>2</v>
      </c>
      <c r="K1069">
        <v>0.2</v>
      </c>
      <c r="L1069">
        <v>294.54880000000003</v>
      </c>
    </row>
    <row r="1070" spans="1:12" x14ac:dyDescent="0.3">
      <c r="A1070" t="s">
        <v>12</v>
      </c>
      <c r="B1070" t="s">
        <v>21</v>
      </c>
      <c r="C1070" t="s">
        <v>14</v>
      </c>
      <c r="D1070" t="s">
        <v>148</v>
      </c>
      <c r="E1070" t="s">
        <v>23</v>
      </c>
      <c r="F1070" t="s">
        <v>24</v>
      </c>
      <c r="G1070" t="s">
        <v>25</v>
      </c>
      <c r="H1070" t="s">
        <v>31</v>
      </c>
      <c r="I1070">
        <v>354.9</v>
      </c>
      <c r="J1070">
        <v>5</v>
      </c>
      <c r="K1070">
        <v>0</v>
      </c>
      <c r="L1070">
        <v>17.745000000000001</v>
      </c>
    </row>
    <row r="1071" spans="1:12" x14ac:dyDescent="0.3">
      <c r="A1071" t="s">
        <v>27</v>
      </c>
      <c r="B1071" t="s">
        <v>21</v>
      </c>
      <c r="C1071" t="s">
        <v>14</v>
      </c>
      <c r="D1071" t="s">
        <v>22</v>
      </c>
      <c r="E1071" t="s">
        <v>23</v>
      </c>
      <c r="F1071" t="s">
        <v>24</v>
      </c>
      <c r="G1071" t="s">
        <v>25</v>
      </c>
      <c r="H1071" t="s">
        <v>33</v>
      </c>
      <c r="I1071">
        <v>11.68</v>
      </c>
      <c r="J1071">
        <v>2</v>
      </c>
      <c r="K1071">
        <v>0</v>
      </c>
      <c r="L1071">
        <v>5.4896000000000003</v>
      </c>
    </row>
    <row r="1072" spans="1:12" x14ac:dyDescent="0.3">
      <c r="A1072" t="s">
        <v>27</v>
      </c>
      <c r="B1072" t="s">
        <v>21</v>
      </c>
      <c r="C1072" t="s">
        <v>14</v>
      </c>
      <c r="D1072" t="s">
        <v>22</v>
      </c>
      <c r="E1072" t="s">
        <v>23</v>
      </c>
      <c r="F1072" t="s">
        <v>24</v>
      </c>
      <c r="G1072" t="s">
        <v>25</v>
      </c>
      <c r="H1072" t="s">
        <v>109</v>
      </c>
      <c r="I1072">
        <v>16.899999999999999</v>
      </c>
      <c r="J1072">
        <v>2</v>
      </c>
      <c r="K1072">
        <v>0</v>
      </c>
      <c r="L1072">
        <v>5.07</v>
      </c>
    </row>
    <row r="1073" spans="1:12" x14ac:dyDescent="0.3">
      <c r="A1073" t="s">
        <v>27</v>
      </c>
      <c r="B1073" t="s">
        <v>21</v>
      </c>
      <c r="C1073" t="s">
        <v>14</v>
      </c>
      <c r="D1073" t="s">
        <v>22</v>
      </c>
      <c r="E1073" t="s">
        <v>23</v>
      </c>
      <c r="F1073" t="s">
        <v>24</v>
      </c>
      <c r="G1073" t="s">
        <v>18</v>
      </c>
      <c r="H1073" t="s">
        <v>32</v>
      </c>
      <c r="I1073">
        <v>24.4</v>
      </c>
      <c r="J1073">
        <v>2</v>
      </c>
      <c r="K1073">
        <v>0</v>
      </c>
      <c r="L1073">
        <v>10.247999999999999</v>
      </c>
    </row>
    <row r="1074" spans="1:12" x14ac:dyDescent="0.3">
      <c r="A1074" t="s">
        <v>27</v>
      </c>
      <c r="B1074" t="s">
        <v>13</v>
      </c>
      <c r="C1074" t="s">
        <v>14</v>
      </c>
      <c r="D1074" t="s">
        <v>51</v>
      </c>
      <c r="E1074" t="s">
        <v>23</v>
      </c>
      <c r="F1074" t="s">
        <v>24</v>
      </c>
      <c r="G1074" t="s">
        <v>18</v>
      </c>
      <c r="H1074" t="s">
        <v>30</v>
      </c>
      <c r="I1074">
        <v>2003.52</v>
      </c>
      <c r="J1074">
        <v>6</v>
      </c>
      <c r="K1074">
        <v>0.2</v>
      </c>
      <c r="L1074">
        <v>-325.572</v>
      </c>
    </row>
    <row r="1075" spans="1:12" x14ac:dyDescent="0.3">
      <c r="A1075" t="s">
        <v>27</v>
      </c>
      <c r="B1075" t="s">
        <v>43</v>
      </c>
      <c r="C1075" t="s">
        <v>14</v>
      </c>
      <c r="D1075" t="s">
        <v>463</v>
      </c>
      <c r="E1075" t="s">
        <v>23</v>
      </c>
      <c r="F1075" t="s">
        <v>24</v>
      </c>
      <c r="G1075" t="s">
        <v>18</v>
      </c>
      <c r="H1075" t="s">
        <v>32</v>
      </c>
      <c r="I1075">
        <v>665.88</v>
      </c>
      <c r="J1075">
        <v>6</v>
      </c>
      <c r="K1075">
        <v>0</v>
      </c>
      <c r="L1075">
        <v>106.5408</v>
      </c>
    </row>
    <row r="1076" spans="1:12" x14ac:dyDescent="0.3">
      <c r="A1076" t="s">
        <v>27</v>
      </c>
      <c r="B1076" t="s">
        <v>21</v>
      </c>
      <c r="C1076" t="s">
        <v>14</v>
      </c>
      <c r="D1076" t="s">
        <v>22</v>
      </c>
      <c r="E1076" t="s">
        <v>23</v>
      </c>
      <c r="F1076" t="s">
        <v>24</v>
      </c>
      <c r="G1076" t="s">
        <v>25</v>
      </c>
      <c r="H1076" t="s">
        <v>31</v>
      </c>
      <c r="I1076">
        <v>1085.42</v>
      </c>
      <c r="J1076">
        <v>7</v>
      </c>
      <c r="K1076">
        <v>0</v>
      </c>
      <c r="L1076">
        <v>282.20920000000001</v>
      </c>
    </row>
    <row r="1077" spans="1:12" x14ac:dyDescent="0.3">
      <c r="A1077" t="s">
        <v>27</v>
      </c>
      <c r="B1077" t="s">
        <v>43</v>
      </c>
      <c r="C1077" t="s">
        <v>14</v>
      </c>
      <c r="D1077" t="s">
        <v>22</v>
      </c>
      <c r="E1077" t="s">
        <v>23</v>
      </c>
      <c r="F1077" t="s">
        <v>24</v>
      </c>
      <c r="G1077" t="s">
        <v>25</v>
      </c>
      <c r="H1077" t="s">
        <v>36</v>
      </c>
      <c r="I1077">
        <v>180.96</v>
      </c>
      <c r="J1077">
        <v>6</v>
      </c>
      <c r="K1077">
        <v>0.2</v>
      </c>
      <c r="L1077">
        <v>67.86</v>
      </c>
    </row>
    <row r="1078" spans="1:12" x14ac:dyDescent="0.3">
      <c r="A1078" t="s">
        <v>27</v>
      </c>
      <c r="B1078" t="s">
        <v>13</v>
      </c>
      <c r="C1078" t="s">
        <v>14</v>
      </c>
      <c r="D1078" t="s">
        <v>143</v>
      </c>
      <c r="E1078" t="s">
        <v>23</v>
      </c>
      <c r="F1078" t="s">
        <v>24</v>
      </c>
      <c r="G1078" t="s">
        <v>25</v>
      </c>
      <c r="H1078" t="s">
        <v>31</v>
      </c>
      <c r="I1078">
        <v>57.23</v>
      </c>
      <c r="J1078">
        <v>1</v>
      </c>
      <c r="K1078">
        <v>0</v>
      </c>
      <c r="L1078">
        <v>14.307499999999999</v>
      </c>
    </row>
    <row r="1079" spans="1:12" x14ac:dyDescent="0.3">
      <c r="A1079" t="s">
        <v>27</v>
      </c>
      <c r="B1079" t="s">
        <v>13</v>
      </c>
      <c r="C1079" t="s">
        <v>14</v>
      </c>
      <c r="D1079" t="s">
        <v>143</v>
      </c>
      <c r="E1079" t="s">
        <v>23</v>
      </c>
      <c r="F1079" t="s">
        <v>24</v>
      </c>
      <c r="G1079" t="s">
        <v>18</v>
      </c>
      <c r="H1079" t="s">
        <v>30</v>
      </c>
      <c r="I1079">
        <v>333</v>
      </c>
      <c r="J1079">
        <v>3</v>
      </c>
      <c r="K1079">
        <v>0.2</v>
      </c>
      <c r="L1079">
        <v>-16.649999999999999</v>
      </c>
    </row>
    <row r="1080" spans="1:12" x14ac:dyDescent="0.3">
      <c r="A1080" t="s">
        <v>27</v>
      </c>
      <c r="B1080" t="s">
        <v>13</v>
      </c>
      <c r="C1080" t="s">
        <v>14</v>
      </c>
      <c r="D1080" t="s">
        <v>143</v>
      </c>
      <c r="E1080" t="s">
        <v>23</v>
      </c>
      <c r="F1080" t="s">
        <v>24</v>
      </c>
      <c r="G1080" t="s">
        <v>25</v>
      </c>
      <c r="H1080" t="s">
        <v>33</v>
      </c>
      <c r="I1080">
        <v>36.44</v>
      </c>
      <c r="J1080">
        <v>4</v>
      </c>
      <c r="K1080">
        <v>0</v>
      </c>
      <c r="L1080">
        <v>12.0252</v>
      </c>
    </row>
    <row r="1081" spans="1:12" x14ac:dyDescent="0.3">
      <c r="A1081" t="s">
        <v>61</v>
      </c>
      <c r="B1081" t="s">
        <v>21</v>
      </c>
      <c r="C1081" t="s">
        <v>14</v>
      </c>
      <c r="D1081" t="s">
        <v>22</v>
      </c>
      <c r="E1081" t="s">
        <v>23</v>
      </c>
      <c r="F1081" t="s">
        <v>24</v>
      </c>
      <c r="G1081" t="s">
        <v>25</v>
      </c>
      <c r="H1081" t="s">
        <v>36</v>
      </c>
      <c r="I1081">
        <v>7.1840000000000002</v>
      </c>
      <c r="J1081">
        <v>2</v>
      </c>
      <c r="K1081">
        <v>0.2</v>
      </c>
      <c r="L1081">
        <v>2.2450000000000001</v>
      </c>
    </row>
    <row r="1082" spans="1:12" x14ac:dyDescent="0.3">
      <c r="A1082" t="s">
        <v>61</v>
      </c>
      <c r="B1082" t="s">
        <v>21</v>
      </c>
      <c r="C1082" t="s">
        <v>14</v>
      </c>
      <c r="D1082" t="s">
        <v>22</v>
      </c>
      <c r="E1082" t="s">
        <v>23</v>
      </c>
      <c r="F1082" t="s">
        <v>24</v>
      </c>
      <c r="G1082" t="s">
        <v>25</v>
      </c>
      <c r="H1082" t="s">
        <v>109</v>
      </c>
      <c r="I1082">
        <v>6.28</v>
      </c>
      <c r="J1082">
        <v>2</v>
      </c>
      <c r="K1082">
        <v>0</v>
      </c>
      <c r="L1082">
        <v>6.2799999999999995E-2</v>
      </c>
    </row>
    <row r="1083" spans="1:12" x14ac:dyDescent="0.3">
      <c r="A1083" t="s">
        <v>61</v>
      </c>
      <c r="B1083" t="s">
        <v>21</v>
      </c>
      <c r="C1083" t="s">
        <v>14</v>
      </c>
      <c r="D1083" t="s">
        <v>22</v>
      </c>
      <c r="E1083" t="s">
        <v>23</v>
      </c>
      <c r="F1083" t="s">
        <v>24</v>
      </c>
      <c r="G1083" t="s">
        <v>25</v>
      </c>
      <c r="H1083" t="s">
        <v>109</v>
      </c>
      <c r="I1083">
        <v>480.74</v>
      </c>
      <c r="J1083">
        <v>2</v>
      </c>
      <c r="K1083">
        <v>0</v>
      </c>
      <c r="L1083">
        <v>14.4222</v>
      </c>
    </row>
    <row r="1084" spans="1:12" x14ac:dyDescent="0.3">
      <c r="A1084" t="s">
        <v>61</v>
      </c>
      <c r="B1084" t="s">
        <v>21</v>
      </c>
      <c r="C1084" t="s">
        <v>14</v>
      </c>
      <c r="D1084" t="s">
        <v>22</v>
      </c>
      <c r="E1084" t="s">
        <v>23</v>
      </c>
      <c r="F1084" t="s">
        <v>24</v>
      </c>
      <c r="G1084" t="s">
        <v>18</v>
      </c>
      <c r="H1084" t="s">
        <v>19</v>
      </c>
      <c r="I1084">
        <v>616.99800000000005</v>
      </c>
      <c r="J1084">
        <v>6</v>
      </c>
      <c r="K1084">
        <v>0.15</v>
      </c>
      <c r="L1084">
        <v>-36.293999999999997</v>
      </c>
    </row>
    <row r="1085" spans="1:12" x14ac:dyDescent="0.3">
      <c r="A1085" t="s">
        <v>61</v>
      </c>
      <c r="B1085" t="s">
        <v>21</v>
      </c>
      <c r="C1085" t="s">
        <v>14</v>
      </c>
      <c r="D1085" t="s">
        <v>22</v>
      </c>
      <c r="E1085" t="s">
        <v>23</v>
      </c>
      <c r="F1085" t="s">
        <v>24</v>
      </c>
      <c r="G1085" t="s">
        <v>25</v>
      </c>
      <c r="H1085" t="s">
        <v>31</v>
      </c>
      <c r="I1085">
        <v>141.4</v>
      </c>
      <c r="J1085">
        <v>5</v>
      </c>
      <c r="K1085">
        <v>0</v>
      </c>
      <c r="L1085">
        <v>38.177999999999997</v>
      </c>
    </row>
    <row r="1086" spans="1:12" x14ac:dyDescent="0.3">
      <c r="A1086" t="s">
        <v>27</v>
      </c>
      <c r="B1086" t="s">
        <v>43</v>
      </c>
      <c r="C1086" t="s">
        <v>14</v>
      </c>
      <c r="D1086" t="s">
        <v>51</v>
      </c>
      <c r="E1086" t="s">
        <v>23</v>
      </c>
      <c r="F1086" t="s">
        <v>24</v>
      </c>
      <c r="G1086" t="s">
        <v>18</v>
      </c>
      <c r="H1086" t="s">
        <v>32</v>
      </c>
      <c r="I1086">
        <v>4.95</v>
      </c>
      <c r="J1086">
        <v>1</v>
      </c>
      <c r="K1086">
        <v>0</v>
      </c>
      <c r="L1086">
        <v>2.1779999999999999</v>
      </c>
    </row>
    <row r="1087" spans="1:12" x14ac:dyDescent="0.3">
      <c r="A1087" t="s">
        <v>27</v>
      </c>
      <c r="B1087" t="s">
        <v>43</v>
      </c>
      <c r="C1087" t="s">
        <v>14</v>
      </c>
      <c r="D1087" t="s">
        <v>51</v>
      </c>
      <c r="E1087" t="s">
        <v>23</v>
      </c>
      <c r="F1087" t="s">
        <v>24</v>
      </c>
      <c r="G1087" t="s">
        <v>25</v>
      </c>
      <c r="H1087" t="s">
        <v>31</v>
      </c>
      <c r="I1087">
        <v>26.4</v>
      </c>
      <c r="J1087">
        <v>5</v>
      </c>
      <c r="K1087">
        <v>0</v>
      </c>
      <c r="L1087">
        <v>0</v>
      </c>
    </row>
    <row r="1088" spans="1:12" x14ac:dyDescent="0.3">
      <c r="A1088" t="s">
        <v>12</v>
      </c>
      <c r="B1088" t="s">
        <v>13</v>
      </c>
      <c r="C1088" t="s">
        <v>14</v>
      </c>
      <c r="D1088" t="s">
        <v>143</v>
      </c>
      <c r="E1088" t="s">
        <v>23</v>
      </c>
      <c r="F1088" t="s">
        <v>24</v>
      </c>
      <c r="G1088" t="s">
        <v>25</v>
      </c>
      <c r="H1088" t="s">
        <v>33</v>
      </c>
      <c r="I1088">
        <v>10.64</v>
      </c>
      <c r="J1088">
        <v>4</v>
      </c>
      <c r="K1088">
        <v>0</v>
      </c>
      <c r="L1088">
        <v>2.7664</v>
      </c>
    </row>
    <row r="1089" spans="1:12" x14ac:dyDescent="0.3">
      <c r="A1089" t="s">
        <v>12</v>
      </c>
      <c r="B1089" t="s">
        <v>13</v>
      </c>
      <c r="C1089" t="s">
        <v>14</v>
      </c>
      <c r="D1089" t="s">
        <v>51</v>
      </c>
      <c r="E1089" t="s">
        <v>23</v>
      </c>
      <c r="F1089" t="s">
        <v>24</v>
      </c>
      <c r="G1089" t="s">
        <v>34</v>
      </c>
      <c r="H1089" t="s">
        <v>58</v>
      </c>
      <c r="I1089">
        <v>238</v>
      </c>
      <c r="J1089">
        <v>2</v>
      </c>
      <c r="K1089">
        <v>0</v>
      </c>
      <c r="L1089">
        <v>38.08</v>
      </c>
    </row>
    <row r="1090" spans="1:12" x14ac:dyDescent="0.3">
      <c r="A1090" t="s">
        <v>12</v>
      </c>
      <c r="B1090" t="s">
        <v>13</v>
      </c>
      <c r="C1090" t="s">
        <v>14</v>
      </c>
      <c r="D1090" t="s">
        <v>143</v>
      </c>
      <c r="E1090" t="s">
        <v>23</v>
      </c>
      <c r="F1090" t="s">
        <v>24</v>
      </c>
      <c r="G1090" t="s">
        <v>34</v>
      </c>
      <c r="H1090" t="s">
        <v>58</v>
      </c>
      <c r="I1090">
        <v>148.32</v>
      </c>
      <c r="J1090">
        <v>9</v>
      </c>
      <c r="K1090">
        <v>0</v>
      </c>
      <c r="L1090">
        <v>63.7776</v>
      </c>
    </row>
    <row r="1091" spans="1:12" x14ac:dyDescent="0.3">
      <c r="A1091" t="s">
        <v>12</v>
      </c>
      <c r="B1091" t="s">
        <v>13</v>
      </c>
      <c r="C1091" t="s">
        <v>14</v>
      </c>
      <c r="D1091" t="s">
        <v>143</v>
      </c>
      <c r="E1091" t="s">
        <v>23</v>
      </c>
      <c r="F1091" t="s">
        <v>24</v>
      </c>
      <c r="G1091" t="s">
        <v>18</v>
      </c>
      <c r="H1091" t="s">
        <v>20</v>
      </c>
      <c r="I1091">
        <v>240.78399999999999</v>
      </c>
      <c r="J1091">
        <v>1</v>
      </c>
      <c r="K1091">
        <v>0.2</v>
      </c>
      <c r="L1091">
        <v>27.088200000000001</v>
      </c>
    </row>
    <row r="1092" spans="1:12" x14ac:dyDescent="0.3">
      <c r="A1092" t="s">
        <v>12</v>
      </c>
      <c r="B1092" t="s">
        <v>13</v>
      </c>
      <c r="C1092" t="s">
        <v>14</v>
      </c>
      <c r="D1092" t="s">
        <v>143</v>
      </c>
      <c r="E1092" t="s">
        <v>23</v>
      </c>
      <c r="F1092" t="s">
        <v>24</v>
      </c>
      <c r="G1092" t="s">
        <v>18</v>
      </c>
      <c r="H1092" t="s">
        <v>20</v>
      </c>
      <c r="I1092">
        <v>191.96799999999999</v>
      </c>
      <c r="J1092">
        <v>7</v>
      </c>
      <c r="K1092">
        <v>0.2</v>
      </c>
      <c r="L1092">
        <v>16.7972</v>
      </c>
    </row>
    <row r="1093" spans="1:12" x14ac:dyDescent="0.3">
      <c r="A1093" t="s">
        <v>12</v>
      </c>
      <c r="B1093" t="s">
        <v>13</v>
      </c>
      <c r="C1093" t="s">
        <v>14</v>
      </c>
      <c r="D1093" t="s">
        <v>143</v>
      </c>
      <c r="E1093" t="s">
        <v>23</v>
      </c>
      <c r="F1093" t="s">
        <v>24</v>
      </c>
      <c r="G1093" t="s">
        <v>25</v>
      </c>
      <c r="H1093" t="s">
        <v>40</v>
      </c>
      <c r="I1093">
        <v>11.56</v>
      </c>
      <c r="J1093">
        <v>2</v>
      </c>
      <c r="K1093">
        <v>0</v>
      </c>
      <c r="L1093">
        <v>5.6643999999999997</v>
      </c>
    </row>
    <row r="1094" spans="1:12" x14ac:dyDescent="0.3">
      <c r="A1094" t="s">
        <v>12</v>
      </c>
      <c r="B1094" t="s">
        <v>13</v>
      </c>
      <c r="C1094" t="s">
        <v>14</v>
      </c>
      <c r="D1094" t="s">
        <v>143</v>
      </c>
      <c r="E1094" t="s">
        <v>23</v>
      </c>
      <c r="F1094" t="s">
        <v>24</v>
      </c>
      <c r="G1094" t="s">
        <v>25</v>
      </c>
      <c r="H1094" t="s">
        <v>59</v>
      </c>
      <c r="I1094">
        <v>11.8</v>
      </c>
      <c r="J1094">
        <v>4</v>
      </c>
      <c r="K1094">
        <v>0</v>
      </c>
      <c r="L1094">
        <v>5.6639999999999997</v>
      </c>
    </row>
    <row r="1095" spans="1:12" x14ac:dyDescent="0.3">
      <c r="A1095" t="s">
        <v>12</v>
      </c>
      <c r="B1095" t="s">
        <v>13</v>
      </c>
      <c r="C1095" t="s">
        <v>14</v>
      </c>
      <c r="D1095" t="s">
        <v>143</v>
      </c>
      <c r="E1095" t="s">
        <v>23</v>
      </c>
      <c r="F1095" t="s">
        <v>24</v>
      </c>
      <c r="G1095" t="s">
        <v>18</v>
      </c>
      <c r="H1095" t="s">
        <v>20</v>
      </c>
      <c r="I1095">
        <v>842.35199999999998</v>
      </c>
      <c r="J1095">
        <v>3</v>
      </c>
      <c r="K1095">
        <v>0.2</v>
      </c>
      <c r="L1095">
        <v>42.117600000000003</v>
      </c>
    </row>
    <row r="1096" spans="1:12" x14ac:dyDescent="0.3">
      <c r="A1096" t="s">
        <v>27</v>
      </c>
      <c r="B1096" t="s">
        <v>21</v>
      </c>
      <c r="C1096" t="s">
        <v>14</v>
      </c>
      <c r="D1096" t="s">
        <v>22</v>
      </c>
      <c r="E1096" t="s">
        <v>23</v>
      </c>
      <c r="F1096" t="s">
        <v>24</v>
      </c>
      <c r="G1096" t="s">
        <v>34</v>
      </c>
      <c r="H1096" t="s">
        <v>58</v>
      </c>
      <c r="I1096">
        <v>659.9</v>
      </c>
      <c r="J1096">
        <v>2</v>
      </c>
      <c r="K1096">
        <v>0</v>
      </c>
      <c r="L1096">
        <v>217.767</v>
      </c>
    </row>
    <row r="1097" spans="1:12" x14ac:dyDescent="0.3">
      <c r="A1097" t="s">
        <v>27</v>
      </c>
      <c r="B1097" t="s">
        <v>21</v>
      </c>
      <c r="C1097" t="s">
        <v>14</v>
      </c>
      <c r="D1097" t="s">
        <v>22</v>
      </c>
      <c r="E1097" t="s">
        <v>23</v>
      </c>
      <c r="F1097" t="s">
        <v>24</v>
      </c>
      <c r="G1097" t="s">
        <v>18</v>
      </c>
      <c r="H1097" t="s">
        <v>20</v>
      </c>
      <c r="I1097">
        <v>1684.752</v>
      </c>
      <c r="J1097">
        <v>6</v>
      </c>
      <c r="K1097">
        <v>0.2</v>
      </c>
      <c r="L1097">
        <v>210.59399999999999</v>
      </c>
    </row>
    <row r="1098" spans="1:12" x14ac:dyDescent="0.3">
      <c r="A1098" t="s">
        <v>27</v>
      </c>
      <c r="B1098" t="s">
        <v>21</v>
      </c>
      <c r="C1098" t="s">
        <v>14</v>
      </c>
      <c r="D1098" t="s">
        <v>22</v>
      </c>
      <c r="E1098" t="s">
        <v>23</v>
      </c>
      <c r="F1098" t="s">
        <v>24</v>
      </c>
      <c r="G1098" t="s">
        <v>34</v>
      </c>
      <c r="H1098" t="s">
        <v>58</v>
      </c>
      <c r="I1098">
        <v>559.91999999999996</v>
      </c>
      <c r="J1098">
        <v>8</v>
      </c>
      <c r="K1098">
        <v>0</v>
      </c>
      <c r="L1098">
        <v>190.37280000000001</v>
      </c>
    </row>
    <row r="1099" spans="1:12" x14ac:dyDescent="0.3">
      <c r="A1099" t="s">
        <v>12</v>
      </c>
      <c r="B1099" t="s">
        <v>43</v>
      </c>
      <c r="C1099" t="s">
        <v>14</v>
      </c>
      <c r="D1099" t="s">
        <v>22</v>
      </c>
      <c r="E1099" t="s">
        <v>23</v>
      </c>
      <c r="F1099" t="s">
        <v>24</v>
      </c>
      <c r="G1099" t="s">
        <v>25</v>
      </c>
      <c r="H1099" t="s">
        <v>31</v>
      </c>
      <c r="I1099">
        <v>270.33999999999997</v>
      </c>
      <c r="J1099">
        <v>14</v>
      </c>
      <c r="K1099">
        <v>0</v>
      </c>
      <c r="L1099">
        <v>75.6952</v>
      </c>
    </row>
    <row r="1100" spans="1:12" x14ac:dyDescent="0.3">
      <c r="A1100" t="s">
        <v>27</v>
      </c>
      <c r="B1100" t="s">
        <v>13</v>
      </c>
      <c r="C1100" t="s">
        <v>14</v>
      </c>
      <c r="D1100" t="s">
        <v>417</v>
      </c>
      <c r="E1100" t="s">
        <v>23</v>
      </c>
      <c r="F1100" t="s">
        <v>24</v>
      </c>
      <c r="G1100" t="s">
        <v>25</v>
      </c>
      <c r="H1100" t="s">
        <v>33</v>
      </c>
      <c r="I1100">
        <v>9.4</v>
      </c>
      <c r="J1100">
        <v>5</v>
      </c>
      <c r="K1100">
        <v>0</v>
      </c>
      <c r="L1100">
        <v>2.726</v>
      </c>
    </row>
    <row r="1101" spans="1:12" x14ac:dyDescent="0.3">
      <c r="A1101" t="s">
        <v>27</v>
      </c>
      <c r="B1101" t="s">
        <v>13</v>
      </c>
      <c r="C1101" t="s">
        <v>14</v>
      </c>
      <c r="D1101" t="s">
        <v>417</v>
      </c>
      <c r="E1101" t="s">
        <v>23</v>
      </c>
      <c r="F1101" t="s">
        <v>24</v>
      </c>
      <c r="G1101" t="s">
        <v>25</v>
      </c>
      <c r="H1101" t="s">
        <v>26</v>
      </c>
      <c r="I1101">
        <v>74</v>
      </c>
      <c r="J1101">
        <v>5</v>
      </c>
      <c r="K1101">
        <v>0</v>
      </c>
      <c r="L1101">
        <v>37</v>
      </c>
    </row>
    <row r="1102" spans="1:12" x14ac:dyDescent="0.3">
      <c r="A1102" t="s">
        <v>27</v>
      </c>
      <c r="B1102" t="s">
        <v>13</v>
      </c>
      <c r="C1102" t="s">
        <v>14</v>
      </c>
      <c r="D1102" t="s">
        <v>417</v>
      </c>
      <c r="E1102" t="s">
        <v>23</v>
      </c>
      <c r="F1102" t="s">
        <v>24</v>
      </c>
      <c r="G1102" t="s">
        <v>34</v>
      </c>
      <c r="H1102" t="s">
        <v>35</v>
      </c>
      <c r="I1102">
        <v>201.584</v>
      </c>
      <c r="J1102">
        <v>2</v>
      </c>
      <c r="K1102">
        <v>0.2</v>
      </c>
      <c r="L1102">
        <v>12.599</v>
      </c>
    </row>
    <row r="1103" spans="1:12" x14ac:dyDescent="0.3">
      <c r="A1103" t="s">
        <v>12</v>
      </c>
      <c r="B1103" t="s">
        <v>13</v>
      </c>
      <c r="C1103" t="s">
        <v>14</v>
      </c>
      <c r="D1103" t="s">
        <v>22</v>
      </c>
      <c r="E1103" t="s">
        <v>23</v>
      </c>
      <c r="F1103" t="s">
        <v>24</v>
      </c>
      <c r="G1103" t="s">
        <v>25</v>
      </c>
      <c r="H1103" t="s">
        <v>40</v>
      </c>
      <c r="I1103">
        <v>17.34</v>
      </c>
      <c r="J1103">
        <v>3</v>
      </c>
      <c r="K1103">
        <v>0</v>
      </c>
      <c r="L1103">
        <v>8.4966000000000008</v>
      </c>
    </row>
    <row r="1104" spans="1:12" x14ac:dyDescent="0.3">
      <c r="A1104" t="s">
        <v>27</v>
      </c>
      <c r="B1104" t="s">
        <v>13</v>
      </c>
      <c r="C1104" t="s">
        <v>14</v>
      </c>
      <c r="D1104" t="s">
        <v>51</v>
      </c>
      <c r="E1104" t="s">
        <v>23</v>
      </c>
      <c r="F1104" t="s">
        <v>24</v>
      </c>
      <c r="G1104" t="s">
        <v>18</v>
      </c>
      <c r="H1104" t="s">
        <v>32</v>
      </c>
      <c r="I1104">
        <v>22.14</v>
      </c>
      <c r="J1104">
        <v>3</v>
      </c>
      <c r="K1104">
        <v>0</v>
      </c>
      <c r="L1104">
        <v>6.4206000000000003</v>
      </c>
    </row>
    <row r="1105" spans="1:12" x14ac:dyDescent="0.3">
      <c r="A1105" t="s">
        <v>61</v>
      </c>
      <c r="B1105" t="s">
        <v>43</v>
      </c>
      <c r="C1105" t="s">
        <v>14</v>
      </c>
      <c r="D1105" t="s">
        <v>22</v>
      </c>
      <c r="E1105" t="s">
        <v>23</v>
      </c>
      <c r="F1105" t="s">
        <v>24</v>
      </c>
      <c r="G1105" t="s">
        <v>25</v>
      </c>
      <c r="H1105" t="s">
        <v>33</v>
      </c>
      <c r="I1105">
        <v>12.84</v>
      </c>
      <c r="J1105">
        <v>3</v>
      </c>
      <c r="K1105">
        <v>0</v>
      </c>
      <c r="L1105">
        <v>3.4668000000000001</v>
      </c>
    </row>
    <row r="1106" spans="1:12" x14ac:dyDescent="0.3">
      <c r="A1106" t="s">
        <v>61</v>
      </c>
      <c r="B1106" t="s">
        <v>43</v>
      </c>
      <c r="C1106" t="s">
        <v>14</v>
      </c>
      <c r="D1106" t="s">
        <v>22</v>
      </c>
      <c r="E1106" t="s">
        <v>23</v>
      </c>
      <c r="F1106" t="s">
        <v>24</v>
      </c>
      <c r="G1106" t="s">
        <v>18</v>
      </c>
      <c r="H1106" t="s">
        <v>32</v>
      </c>
      <c r="I1106">
        <v>44.67</v>
      </c>
      <c r="J1106">
        <v>3</v>
      </c>
      <c r="K1106">
        <v>0</v>
      </c>
      <c r="L1106">
        <v>12.0609</v>
      </c>
    </row>
    <row r="1107" spans="1:12" x14ac:dyDescent="0.3">
      <c r="A1107" t="s">
        <v>27</v>
      </c>
      <c r="B1107" t="s">
        <v>13</v>
      </c>
      <c r="C1107" t="s">
        <v>14</v>
      </c>
      <c r="D1107" t="s">
        <v>22</v>
      </c>
      <c r="E1107" t="s">
        <v>23</v>
      </c>
      <c r="F1107" t="s">
        <v>24</v>
      </c>
      <c r="G1107" t="s">
        <v>25</v>
      </c>
      <c r="H1107" t="s">
        <v>40</v>
      </c>
      <c r="I1107">
        <v>53.82</v>
      </c>
      <c r="J1107">
        <v>9</v>
      </c>
      <c r="K1107">
        <v>0</v>
      </c>
      <c r="L1107">
        <v>24.219000000000001</v>
      </c>
    </row>
    <row r="1108" spans="1:12" x14ac:dyDescent="0.3">
      <c r="A1108" t="s">
        <v>12</v>
      </c>
      <c r="B1108" t="s">
        <v>13</v>
      </c>
      <c r="C1108" t="s">
        <v>14</v>
      </c>
      <c r="D1108" t="s">
        <v>22</v>
      </c>
      <c r="E1108" t="s">
        <v>23</v>
      </c>
      <c r="F1108" t="s">
        <v>24</v>
      </c>
      <c r="G1108" t="s">
        <v>18</v>
      </c>
      <c r="H1108" t="s">
        <v>20</v>
      </c>
      <c r="I1108">
        <v>287.96800000000002</v>
      </c>
      <c r="J1108">
        <v>4</v>
      </c>
      <c r="K1108">
        <v>0.2</v>
      </c>
      <c r="L1108">
        <v>-3.5996000000000001</v>
      </c>
    </row>
    <row r="1109" spans="1:12" x14ac:dyDescent="0.3">
      <c r="A1109" t="s">
        <v>12</v>
      </c>
      <c r="B1109" t="s">
        <v>13</v>
      </c>
      <c r="C1109" t="s">
        <v>14</v>
      </c>
      <c r="D1109" t="s">
        <v>22</v>
      </c>
      <c r="E1109" t="s">
        <v>23</v>
      </c>
      <c r="F1109" t="s">
        <v>24</v>
      </c>
      <c r="G1109" t="s">
        <v>34</v>
      </c>
      <c r="H1109" t="s">
        <v>161</v>
      </c>
      <c r="I1109">
        <v>2799.96</v>
      </c>
      <c r="J1109">
        <v>5</v>
      </c>
      <c r="K1109">
        <v>0.2</v>
      </c>
      <c r="L1109">
        <v>944.98649999999998</v>
      </c>
    </row>
    <row r="1110" spans="1:12" x14ac:dyDescent="0.3">
      <c r="A1110" t="s">
        <v>12</v>
      </c>
      <c r="B1110" t="s">
        <v>13</v>
      </c>
      <c r="C1110" t="s">
        <v>14</v>
      </c>
      <c r="D1110" t="s">
        <v>22</v>
      </c>
      <c r="E1110" t="s">
        <v>23</v>
      </c>
      <c r="F1110" t="s">
        <v>24</v>
      </c>
      <c r="G1110" t="s">
        <v>25</v>
      </c>
      <c r="H1110" t="s">
        <v>40</v>
      </c>
      <c r="I1110">
        <v>48.94</v>
      </c>
      <c r="J1110">
        <v>1</v>
      </c>
      <c r="K1110">
        <v>0</v>
      </c>
      <c r="L1110">
        <v>24.47</v>
      </c>
    </row>
    <row r="1111" spans="1:12" x14ac:dyDescent="0.3">
      <c r="A1111" t="s">
        <v>27</v>
      </c>
      <c r="B1111" t="s">
        <v>13</v>
      </c>
      <c r="C1111" t="s">
        <v>14</v>
      </c>
      <c r="D1111" t="s">
        <v>153</v>
      </c>
      <c r="E1111" t="s">
        <v>23</v>
      </c>
      <c r="F1111" t="s">
        <v>24</v>
      </c>
      <c r="G1111" t="s">
        <v>18</v>
      </c>
      <c r="H1111" t="s">
        <v>19</v>
      </c>
      <c r="I1111">
        <v>257.49900000000002</v>
      </c>
      <c r="J1111">
        <v>3</v>
      </c>
      <c r="K1111">
        <v>0.15</v>
      </c>
      <c r="L1111">
        <v>24.235199999999999</v>
      </c>
    </row>
    <row r="1112" spans="1:12" x14ac:dyDescent="0.3">
      <c r="A1112" t="s">
        <v>27</v>
      </c>
      <c r="B1112" t="s">
        <v>13</v>
      </c>
      <c r="C1112" t="s">
        <v>14</v>
      </c>
      <c r="D1112" t="s">
        <v>22</v>
      </c>
      <c r="E1112" t="s">
        <v>23</v>
      </c>
      <c r="F1112" t="s">
        <v>24</v>
      </c>
      <c r="G1112" t="s">
        <v>18</v>
      </c>
      <c r="H1112" t="s">
        <v>32</v>
      </c>
      <c r="I1112">
        <v>474.43</v>
      </c>
      <c r="J1112">
        <v>11</v>
      </c>
      <c r="K1112">
        <v>0</v>
      </c>
      <c r="L1112">
        <v>199.26060000000001</v>
      </c>
    </row>
    <row r="1113" spans="1:12" x14ac:dyDescent="0.3">
      <c r="A1113" t="s">
        <v>61</v>
      </c>
      <c r="B1113" t="s">
        <v>21</v>
      </c>
      <c r="C1113" t="s">
        <v>14</v>
      </c>
      <c r="D1113" t="s">
        <v>51</v>
      </c>
      <c r="E1113" t="s">
        <v>23</v>
      </c>
      <c r="F1113" t="s">
        <v>24</v>
      </c>
      <c r="G1113" t="s">
        <v>18</v>
      </c>
      <c r="H1113" t="s">
        <v>19</v>
      </c>
      <c r="I1113">
        <v>556.66499999999996</v>
      </c>
      <c r="J1113">
        <v>5</v>
      </c>
      <c r="K1113">
        <v>0.15</v>
      </c>
      <c r="L1113">
        <v>6.5490000000000004</v>
      </c>
    </row>
    <row r="1114" spans="1:12" x14ac:dyDescent="0.3">
      <c r="A1114" t="s">
        <v>61</v>
      </c>
      <c r="B1114" t="s">
        <v>21</v>
      </c>
      <c r="C1114" t="s">
        <v>14</v>
      </c>
      <c r="D1114" t="s">
        <v>51</v>
      </c>
      <c r="E1114" t="s">
        <v>23</v>
      </c>
      <c r="F1114" t="s">
        <v>24</v>
      </c>
      <c r="G1114" t="s">
        <v>34</v>
      </c>
      <c r="H1114" t="s">
        <v>35</v>
      </c>
      <c r="I1114">
        <v>95.84</v>
      </c>
      <c r="J1114">
        <v>4</v>
      </c>
      <c r="K1114">
        <v>0.2</v>
      </c>
      <c r="L1114">
        <v>34.741999999999997</v>
      </c>
    </row>
    <row r="1115" spans="1:12" x14ac:dyDescent="0.3">
      <c r="A1115" t="s">
        <v>27</v>
      </c>
      <c r="B1115" t="s">
        <v>21</v>
      </c>
      <c r="C1115" t="s">
        <v>14</v>
      </c>
      <c r="D1115" t="s">
        <v>51</v>
      </c>
      <c r="E1115" t="s">
        <v>23</v>
      </c>
      <c r="F1115" t="s">
        <v>24</v>
      </c>
      <c r="G1115" t="s">
        <v>18</v>
      </c>
      <c r="H1115" t="s">
        <v>32</v>
      </c>
      <c r="I1115">
        <v>24.9</v>
      </c>
      <c r="J1115">
        <v>5</v>
      </c>
      <c r="K1115">
        <v>0</v>
      </c>
      <c r="L1115">
        <v>8.2170000000000005</v>
      </c>
    </row>
    <row r="1116" spans="1:12" x14ac:dyDescent="0.3">
      <c r="A1116" t="s">
        <v>27</v>
      </c>
      <c r="B1116" t="s">
        <v>21</v>
      </c>
      <c r="C1116" t="s">
        <v>14</v>
      </c>
      <c r="D1116" t="s">
        <v>51</v>
      </c>
      <c r="E1116" t="s">
        <v>23</v>
      </c>
      <c r="F1116" t="s">
        <v>24</v>
      </c>
      <c r="G1116" t="s">
        <v>25</v>
      </c>
      <c r="H1116" t="s">
        <v>40</v>
      </c>
      <c r="I1116">
        <v>21.12</v>
      </c>
      <c r="J1116">
        <v>4</v>
      </c>
      <c r="K1116">
        <v>0</v>
      </c>
      <c r="L1116">
        <v>9.5039999999999996</v>
      </c>
    </row>
    <row r="1117" spans="1:12" x14ac:dyDescent="0.3">
      <c r="A1117" t="s">
        <v>27</v>
      </c>
      <c r="B1117" t="s">
        <v>21</v>
      </c>
      <c r="C1117" t="s">
        <v>14</v>
      </c>
      <c r="D1117" t="s">
        <v>51</v>
      </c>
      <c r="E1117" t="s">
        <v>23</v>
      </c>
      <c r="F1117" t="s">
        <v>24</v>
      </c>
      <c r="G1117" t="s">
        <v>34</v>
      </c>
      <c r="H1117" t="s">
        <v>122</v>
      </c>
      <c r="I1117">
        <v>767.952</v>
      </c>
      <c r="J1117">
        <v>6</v>
      </c>
      <c r="K1117">
        <v>0.2</v>
      </c>
      <c r="L1117">
        <v>287.98200000000003</v>
      </c>
    </row>
    <row r="1118" spans="1:12" x14ac:dyDescent="0.3">
      <c r="A1118" t="s">
        <v>27</v>
      </c>
      <c r="B1118" t="s">
        <v>21</v>
      </c>
      <c r="C1118" t="s">
        <v>14</v>
      </c>
      <c r="D1118" t="s">
        <v>51</v>
      </c>
      <c r="E1118" t="s">
        <v>23</v>
      </c>
      <c r="F1118" t="s">
        <v>24</v>
      </c>
      <c r="G1118" t="s">
        <v>25</v>
      </c>
      <c r="H1118" t="s">
        <v>36</v>
      </c>
      <c r="I1118">
        <v>14.352</v>
      </c>
      <c r="J1118">
        <v>3</v>
      </c>
      <c r="K1118">
        <v>0.2</v>
      </c>
      <c r="L1118">
        <v>4.6643999999999997</v>
      </c>
    </row>
    <row r="1119" spans="1:12" x14ac:dyDescent="0.3">
      <c r="A1119" t="s">
        <v>27</v>
      </c>
      <c r="B1119" t="s">
        <v>21</v>
      </c>
      <c r="C1119" t="s">
        <v>14</v>
      </c>
      <c r="D1119" t="s">
        <v>51</v>
      </c>
      <c r="E1119" t="s">
        <v>23</v>
      </c>
      <c r="F1119" t="s">
        <v>24</v>
      </c>
      <c r="G1119" t="s">
        <v>34</v>
      </c>
      <c r="H1119" t="s">
        <v>35</v>
      </c>
      <c r="I1119">
        <v>191.976</v>
      </c>
      <c r="J1119">
        <v>3</v>
      </c>
      <c r="K1119">
        <v>0.2</v>
      </c>
      <c r="L1119">
        <v>19.197600000000001</v>
      </c>
    </row>
    <row r="1120" spans="1:12" x14ac:dyDescent="0.3">
      <c r="A1120" t="s">
        <v>27</v>
      </c>
      <c r="B1120" t="s">
        <v>21</v>
      </c>
      <c r="C1120" t="s">
        <v>14</v>
      </c>
      <c r="D1120" t="s">
        <v>51</v>
      </c>
      <c r="E1120" t="s">
        <v>23</v>
      </c>
      <c r="F1120" t="s">
        <v>24</v>
      </c>
      <c r="G1120" t="s">
        <v>25</v>
      </c>
      <c r="H1120" t="s">
        <v>26</v>
      </c>
      <c r="I1120">
        <v>274.77</v>
      </c>
      <c r="J1120">
        <v>9</v>
      </c>
      <c r="K1120">
        <v>0</v>
      </c>
      <c r="L1120">
        <v>126.3942</v>
      </c>
    </row>
    <row r="1121" spans="1:12" x14ac:dyDescent="0.3">
      <c r="A1121" t="s">
        <v>27</v>
      </c>
      <c r="B1121" t="s">
        <v>21</v>
      </c>
      <c r="C1121" t="s">
        <v>14</v>
      </c>
      <c r="D1121" t="s">
        <v>51</v>
      </c>
      <c r="E1121" t="s">
        <v>23</v>
      </c>
      <c r="F1121" t="s">
        <v>24</v>
      </c>
      <c r="G1121" t="s">
        <v>18</v>
      </c>
      <c r="H1121" t="s">
        <v>32</v>
      </c>
      <c r="I1121">
        <v>70.56</v>
      </c>
      <c r="J1121">
        <v>6</v>
      </c>
      <c r="K1121">
        <v>0</v>
      </c>
      <c r="L1121">
        <v>23.990400000000001</v>
      </c>
    </row>
    <row r="1122" spans="1:12" x14ac:dyDescent="0.3">
      <c r="A1122" t="s">
        <v>27</v>
      </c>
      <c r="B1122" t="s">
        <v>13</v>
      </c>
      <c r="C1122" t="s">
        <v>14</v>
      </c>
      <c r="D1122" t="s">
        <v>51</v>
      </c>
      <c r="E1122" t="s">
        <v>23</v>
      </c>
      <c r="F1122" t="s">
        <v>24</v>
      </c>
      <c r="G1122" t="s">
        <v>18</v>
      </c>
      <c r="H1122" t="s">
        <v>32</v>
      </c>
      <c r="I1122">
        <v>204.85</v>
      </c>
      <c r="J1122">
        <v>5</v>
      </c>
      <c r="K1122">
        <v>0</v>
      </c>
      <c r="L1122">
        <v>57.357999999999997</v>
      </c>
    </row>
    <row r="1123" spans="1:12" x14ac:dyDescent="0.3">
      <c r="A1123" t="s">
        <v>27</v>
      </c>
      <c r="B1123" t="s">
        <v>13</v>
      </c>
      <c r="C1123" t="s">
        <v>14</v>
      </c>
      <c r="D1123" t="s">
        <v>266</v>
      </c>
      <c r="E1123" t="s">
        <v>23</v>
      </c>
      <c r="F1123" t="s">
        <v>24</v>
      </c>
      <c r="G1123" t="s">
        <v>34</v>
      </c>
      <c r="H1123" t="s">
        <v>35</v>
      </c>
      <c r="I1123">
        <v>72.744</v>
      </c>
      <c r="J1123">
        <v>7</v>
      </c>
      <c r="K1123">
        <v>0.2</v>
      </c>
      <c r="L1123">
        <v>-15.4581</v>
      </c>
    </row>
    <row r="1124" spans="1:12" x14ac:dyDescent="0.3">
      <c r="A1124" t="s">
        <v>27</v>
      </c>
      <c r="B1124" t="s">
        <v>13</v>
      </c>
      <c r="C1124" t="s">
        <v>14</v>
      </c>
      <c r="D1124" t="s">
        <v>266</v>
      </c>
      <c r="E1124" t="s">
        <v>23</v>
      </c>
      <c r="F1124" t="s">
        <v>24</v>
      </c>
      <c r="G1124" t="s">
        <v>18</v>
      </c>
      <c r="H1124" t="s">
        <v>20</v>
      </c>
      <c r="I1124">
        <v>572.16</v>
      </c>
      <c r="J1124">
        <v>3</v>
      </c>
      <c r="K1124">
        <v>0.2</v>
      </c>
      <c r="L1124">
        <v>35.76</v>
      </c>
    </row>
    <row r="1125" spans="1:12" x14ac:dyDescent="0.3">
      <c r="A1125" t="s">
        <v>12</v>
      </c>
      <c r="B1125" t="s">
        <v>21</v>
      </c>
      <c r="C1125" t="s">
        <v>14</v>
      </c>
      <c r="D1125" t="s">
        <v>389</v>
      </c>
      <c r="E1125" t="s">
        <v>23</v>
      </c>
      <c r="F1125" t="s">
        <v>24</v>
      </c>
      <c r="G1125" t="s">
        <v>34</v>
      </c>
      <c r="H1125" t="s">
        <v>35</v>
      </c>
      <c r="I1125">
        <v>302.38400000000001</v>
      </c>
      <c r="J1125">
        <v>2</v>
      </c>
      <c r="K1125">
        <v>0.2</v>
      </c>
      <c r="L1125">
        <v>30.238399999999999</v>
      </c>
    </row>
    <row r="1126" spans="1:12" x14ac:dyDescent="0.3">
      <c r="A1126" t="s">
        <v>12</v>
      </c>
      <c r="B1126" t="s">
        <v>21</v>
      </c>
      <c r="C1126" t="s">
        <v>14</v>
      </c>
      <c r="D1126" t="s">
        <v>389</v>
      </c>
      <c r="E1126" t="s">
        <v>23</v>
      </c>
      <c r="F1126" t="s">
        <v>24</v>
      </c>
      <c r="G1126" t="s">
        <v>25</v>
      </c>
      <c r="H1126" t="s">
        <v>36</v>
      </c>
      <c r="I1126">
        <v>20.952000000000002</v>
      </c>
      <c r="J1126">
        <v>3</v>
      </c>
      <c r="K1126">
        <v>0.2</v>
      </c>
      <c r="L1126">
        <v>7.0712999999999999</v>
      </c>
    </row>
    <row r="1127" spans="1:12" x14ac:dyDescent="0.3">
      <c r="A1127" t="s">
        <v>12</v>
      </c>
      <c r="B1127" t="s">
        <v>21</v>
      </c>
      <c r="C1127" t="s">
        <v>14</v>
      </c>
      <c r="D1127" t="s">
        <v>389</v>
      </c>
      <c r="E1127" t="s">
        <v>23</v>
      </c>
      <c r="F1127" t="s">
        <v>24</v>
      </c>
      <c r="G1127" t="s">
        <v>25</v>
      </c>
      <c r="H1127" t="s">
        <v>36</v>
      </c>
      <c r="I1127">
        <v>11.784000000000001</v>
      </c>
      <c r="J1127">
        <v>3</v>
      </c>
      <c r="K1127">
        <v>0.2</v>
      </c>
      <c r="L1127">
        <v>3.9771000000000001</v>
      </c>
    </row>
    <row r="1128" spans="1:12" x14ac:dyDescent="0.3">
      <c r="A1128" t="s">
        <v>27</v>
      </c>
      <c r="B1128" t="s">
        <v>13</v>
      </c>
      <c r="C1128" t="s">
        <v>14</v>
      </c>
      <c r="D1128" t="s">
        <v>143</v>
      </c>
      <c r="E1128" t="s">
        <v>23</v>
      </c>
      <c r="F1128" t="s">
        <v>24</v>
      </c>
      <c r="G1128" t="s">
        <v>34</v>
      </c>
      <c r="H1128" t="s">
        <v>35</v>
      </c>
      <c r="I1128">
        <v>159.96</v>
      </c>
      <c r="J1128">
        <v>5</v>
      </c>
      <c r="K1128">
        <v>0.2</v>
      </c>
      <c r="L1128">
        <v>17.9955</v>
      </c>
    </row>
    <row r="1129" spans="1:12" x14ac:dyDescent="0.3">
      <c r="A1129" t="s">
        <v>27</v>
      </c>
      <c r="B1129" t="s">
        <v>13</v>
      </c>
      <c r="C1129" t="s">
        <v>14</v>
      </c>
      <c r="D1129" t="s">
        <v>143</v>
      </c>
      <c r="E1129" t="s">
        <v>23</v>
      </c>
      <c r="F1129" t="s">
        <v>24</v>
      </c>
      <c r="G1129" t="s">
        <v>25</v>
      </c>
      <c r="H1129" t="s">
        <v>36</v>
      </c>
      <c r="I1129">
        <v>13.76</v>
      </c>
      <c r="J1129">
        <v>2</v>
      </c>
      <c r="K1129">
        <v>0.2</v>
      </c>
      <c r="L1129">
        <v>4.6440000000000001</v>
      </c>
    </row>
    <row r="1130" spans="1:12" x14ac:dyDescent="0.3">
      <c r="A1130" t="s">
        <v>27</v>
      </c>
      <c r="B1130" t="s">
        <v>13</v>
      </c>
      <c r="C1130" t="s">
        <v>14</v>
      </c>
      <c r="D1130" t="s">
        <v>22</v>
      </c>
      <c r="E1130" t="s">
        <v>23</v>
      </c>
      <c r="F1130" t="s">
        <v>24</v>
      </c>
      <c r="G1130" t="s">
        <v>25</v>
      </c>
      <c r="H1130" t="s">
        <v>36</v>
      </c>
      <c r="I1130">
        <v>3.1680000000000001</v>
      </c>
      <c r="J1130">
        <v>2</v>
      </c>
      <c r="K1130">
        <v>0.2</v>
      </c>
      <c r="L1130">
        <v>0.99</v>
      </c>
    </row>
    <row r="1131" spans="1:12" x14ac:dyDescent="0.3">
      <c r="A1131" t="s">
        <v>27</v>
      </c>
      <c r="B1131" t="s">
        <v>13</v>
      </c>
      <c r="C1131" t="s">
        <v>14</v>
      </c>
      <c r="D1131" t="s">
        <v>22</v>
      </c>
      <c r="E1131" t="s">
        <v>23</v>
      </c>
      <c r="F1131" t="s">
        <v>24</v>
      </c>
      <c r="G1131" t="s">
        <v>25</v>
      </c>
      <c r="H1131" t="s">
        <v>40</v>
      </c>
      <c r="I1131">
        <v>19.440000000000001</v>
      </c>
      <c r="J1131">
        <v>3</v>
      </c>
      <c r="K1131">
        <v>0</v>
      </c>
      <c r="L1131">
        <v>9.3312000000000008</v>
      </c>
    </row>
    <row r="1132" spans="1:12" x14ac:dyDescent="0.3">
      <c r="A1132" t="s">
        <v>27</v>
      </c>
      <c r="B1132" t="s">
        <v>13</v>
      </c>
      <c r="C1132" t="s">
        <v>14</v>
      </c>
      <c r="D1132" t="s">
        <v>22</v>
      </c>
      <c r="E1132" t="s">
        <v>23</v>
      </c>
      <c r="F1132" t="s">
        <v>24</v>
      </c>
      <c r="G1132" t="s">
        <v>25</v>
      </c>
      <c r="H1132" t="s">
        <v>31</v>
      </c>
      <c r="I1132">
        <v>454.86</v>
      </c>
      <c r="J1132">
        <v>7</v>
      </c>
      <c r="K1132">
        <v>0</v>
      </c>
      <c r="L1132">
        <v>54.583199999999998</v>
      </c>
    </row>
    <row r="1133" spans="1:12" x14ac:dyDescent="0.3">
      <c r="A1133" t="s">
        <v>27</v>
      </c>
      <c r="B1133" t="s">
        <v>13</v>
      </c>
      <c r="C1133" t="s">
        <v>14</v>
      </c>
      <c r="D1133" t="s">
        <v>22</v>
      </c>
      <c r="E1133" t="s">
        <v>23</v>
      </c>
      <c r="F1133" t="s">
        <v>24</v>
      </c>
      <c r="G1133" t="s">
        <v>25</v>
      </c>
      <c r="H1133" t="s">
        <v>36</v>
      </c>
      <c r="I1133">
        <v>91.391999999999996</v>
      </c>
      <c r="J1133">
        <v>8</v>
      </c>
      <c r="K1133">
        <v>0.2</v>
      </c>
      <c r="L1133">
        <v>29.702400000000001</v>
      </c>
    </row>
    <row r="1134" spans="1:12" x14ac:dyDescent="0.3">
      <c r="A1134" t="s">
        <v>27</v>
      </c>
      <c r="B1134" t="s">
        <v>43</v>
      </c>
      <c r="C1134" t="s">
        <v>14</v>
      </c>
      <c r="D1134" t="s">
        <v>22</v>
      </c>
      <c r="E1134" t="s">
        <v>23</v>
      </c>
      <c r="F1134" t="s">
        <v>24</v>
      </c>
      <c r="G1134" t="s">
        <v>25</v>
      </c>
      <c r="H1134" t="s">
        <v>36</v>
      </c>
      <c r="I1134">
        <v>112.12</v>
      </c>
      <c r="J1134">
        <v>5</v>
      </c>
      <c r="K1134">
        <v>0.2</v>
      </c>
      <c r="L1134">
        <v>42.045000000000002</v>
      </c>
    </row>
    <row r="1135" spans="1:12" x14ac:dyDescent="0.3">
      <c r="A1135" t="s">
        <v>27</v>
      </c>
      <c r="B1135" t="s">
        <v>43</v>
      </c>
      <c r="C1135" t="s">
        <v>14</v>
      </c>
      <c r="D1135" t="s">
        <v>22</v>
      </c>
      <c r="E1135" t="s">
        <v>23</v>
      </c>
      <c r="F1135" t="s">
        <v>24</v>
      </c>
      <c r="G1135" t="s">
        <v>25</v>
      </c>
      <c r="H1135" t="s">
        <v>31</v>
      </c>
      <c r="I1135">
        <v>1575.14</v>
      </c>
      <c r="J1135">
        <v>7</v>
      </c>
      <c r="K1135">
        <v>0</v>
      </c>
      <c r="L1135">
        <v>204.76820000000001</v>
      </c>
    </row>
    <row r="1136" spans="1:12" x14ac:dyDescent="0.3">
      <c r="A1136" t="s">
        <v>27</v>
      </c>
      <c r="B1136" t="s">
        <v>43</v>
      </c>
      <c r="C1136" t="s">
        <v>14</v>
      </c>
      <c r="D1136" t="s">
        <v>51</v>
      </c>
      <c r="E1136" t="s">
        <v>23</v>
      </c>
      <c r="F1136" t="s">
        <v>24</v>
      </c>
      <c r="G1136" t="s">
        <v>25</v>
      </c>
      <c r="H1136" t="s">
        <v>33</v>
      </c>
      <c r="I1136">
        <v>12.74</v>
      </c>
      <c r="J1136">
        <v>7</v>
      </c>
      <c r="K1136">
        <v>0</v>
      </c>
      <c r="L1136">
        <v>5.7329999999999997</v>
      </c>
    </row>
    <row r="1137" spans="1:12" x14ac:dyDescent="0.3">
      <c r="A1137" t="s">
        <v>27</v>
      </c>
      <c r="B1137" t="s">
        <v>43</v>
      </c>
      <c r="C1137" t="s">
        <v>14</v>
      </c>
      <c r="D1137" t="s">
        <v>51</v>
      </c>
      <c r="E1137" t="s">
        <v>23</v>
      </c>
      <c r="F1137" t="s">
        <v>24</v>
      </c>
      <c r="G1137" t="s">
        <v>25</v>
      </c>
      <c r="H1137" t="s">
        <v>33</v>
      </c>
      <c r="I1137">
        <v>8.82</v>
      </c>
      <c r="J1137">
        <v>3</v>
      </c>
      <c r="K1137">
        <v>0</v>
      </c>
      <c r="L1137">
        <v>2.3814000000000002</v>
      </c>
    </row>
    <row r="1138" spans="1:12" x14ac:dyDescent="0.3">
      <c r="A1138" t="s">
        <v>27</v>
      </c>
      <c r="B1138" t="s">
        <v>43</v>
      </c>
      <c r="C1138" t="s">
        <v>14</v>
      </c>
      <c r="D1138" t="s">
        <v>51</v>
      </c>
      <c r="E1138" t="s">
        <v>23</v>
      </c>
      <c r="F1138" t="s">
        <v>24</v>
      </c>
      <c r="G1138" t="s">
        <v>18</v>
      </c>
      <c r="H1138" t="s">
        <v>20</v>
      </c>
      <c r="I1138">
        <v>120.78400000000001</v>
      </c>
      <c r="J1138">
        <v>1</v>
      </c>
      <c r="K1138">
        <v>0.2</v>
      </c>
      <c r="L1138">
        <v>-13.588200000000001</v>
      </c>
    </row>
    <row r="1139" spans="1:12" x14ac:dyDescent="0.3">
      <c r="A1139" t="s">
        <v>61</v>
      </c>
      <c r="B1139" t="s">
        <v>13</v>
      </c>
      <c r="C1139" t="s">
        <v>14</v>
      </c>
      <c r="D1139" t="s">
        <v>112</v>
      </c>
      <c r="E1139" t="s">
        <v>23</v>
      </c>
      <c r="F1139" t="s">
        <v>24</v>
      </c>
      <c r="G1139" t="s">
        <v>25</v>
      </c>
      <c r="H1139" t="s">
        <v>31</v>
      </c>
      <c r="I1139">
        <v>31.92</v>
      </c>
      <c r="J1139">
        <v>4</v>
      </c>
      <c r="K1139">
        <v>0</v>
      </c>
      <c r="L1139">
        <v>8.2992000000000008</v>
      </c>
    </row>
    <row r="1140" spans="1:12" x14ac:dyDescent="0.3">
      <c r="A1140" t="s">
        <v>61</v>
      </c>
      <c r="B1140" t="s">
        <v>13</v>
      </c>
      <c r="C1140" t="s">
        <v>14</v>
      </c>
      <c r="D1140" t="s">
        <v>112</v>
      </c>
      <c r="E1140" t="s">
        <v>23</v>
      </c>
      <c r="F1140" t="s">
        <v>24</v>
      </c>
      <c r="G1140" t="s">
        <v>18</v>
      </c>
      <c r="H1140" t="s">
        <v>20</v>
      </c>
      <c r="I1140">
        <v>433.56799999999998</v>
      </c>
      <c r="J1140">
        <v>2</v>
      </c>
      <c r="K1140">
        <v>0.2</v>
      </c>
      <c r="L1140">
        <v>-65.035200000000003</v>
      </c>
    </row>
    <row r="1141" spans="1:12" x14ac:dyDescent="0.3">
      <c r="A1141" t="s">
        <v>27</v>
      </c>
      <c r="B1141" t="s">
        <v>13</v>
      </c>
      <c r="C1141" t="s">
        <v>14</v>
      </c>
      <c r="D1141" t="s">
        <v>285</v>
      </c>
      <c r="E1141" t="s">
        <v>23</v>
      </c>
      <c r="F1141" t="s">
        <v>24</v>
      </c>
      <c r="G1141" t="s">
        <v>25</v>
      </c>
      <c r="H1141" t="s">
        <v>31</v>
      </c>
      <c r="I1141">
        <v>48.86</v>
      </c>
      <c r="J1141">
        <v>7</v>
      </c>
      <c r="K1141">
        <v>0</v>
      </c>
      <c r="L1141">
        <v>0.97719999999999996</v>
      </c>
    </row>
    <row r="1142" spans="1:12" x14ac:dyDescent="0.3">
      <c r="A1142" t="s">
        <v>61</v>
      </c>
      <c r="B1142" t="s">
        <v>43</v>
      </c>
      <c r="C1142" t="s">
        <v>14</v>
      </c>
      <c r="D1142" t="s">
        <v>239</v>
      </c>
      <c r="E1142" t="s">
        <v>23</v>
      </c>
      <c r="F1142" t="s">
        <v>24</v>
      </c>
      <c r="G1142" t="s">
        <v>25</v>
      </c>
      <c r="H1142" t="s">
        <v>33</v>
      </c>
      <c r="I1142">
        <v>56.3</v>
      </c>
      <c r="J1142">
        <v>2</v>
      </c>
      <c r="K1142">
        <v>0</v>
      </c>
      <c r="L1142">
        <v>15.763999999999999</v>
      </c>
    </row>
    <row r="1143" spans="1:12" x14ac:dyDescent="0.3">
      <c r="A1143" t="s">
        <v>12</v>
      </c>
      <c r="B1143" t="s">
        <v>13</v>
      </c>
      <c r="C1143" t="s">
        <v>14</v>
      </c>
      <c r="D1143" t="s">
        <v>22</v>
      </c>
      <c r="E1143" t="s">
        <v>23</v>
      </c>
      <c r="F1143" t="s">
        <v>24</v>
      </c>
      <c r="G1143" t="s">
        <v>25</v>
      </c>
      <c r="H1143" t="s">
        <v>40</v>
      </c>
      <c r="I1143">
        <v>46.35</v>
      </c>
      <c r="J1143">
        <v>5</v>
      </c>
      <c r="K1143">
        <v>0</v>
      </c>
      <c r="L1143">
        <v>21.784500000000001</v>
      </c>
    </row>
    <row r="1144" spans="1:12" x14ac:dyDescent="0.3">
      <c r="A1144" t="s">
        <v>27</v>
      </c>
      <c r="B1144" t="s">
        <v>43</v>
      </c>
      <c r="C1144" t="s">
        <v>14</v>
      </c>
      <c r="D1144" t="s">
        <v>51</v>
      </c>
      <c r="E1144" t="s">
        <v>23</v>
      </c>
      <c r="F1144" t="s">
        <v>24</v>
      </c>
      <c r="G1144" t="s">
        <v>25</v>
      </c>
      <c r="H1144" t="s">
        <v>36</v>
      </c>
      <c r="I1144">
        <v>14.976000000000001</v>
      </c>
      <c r="J1144">
        <v>9</v>
      </c>
      <c r="K1144">
        <v>0.2</v>
      </c>
      <c r="L1144">
        <v>5.4287999999999998</v>
      </c>
    </row>
    <row r="1145" spans="1:12" x14ac:dyDescent="0.3">
      <c r="A1145" t="s">
        <v>27</v>
      </c>
      <c r="B1145" t="s">
        <v>13</v>
      </c>
      <c r="C1145" t="s">
        <v>14</v>
      </c>
      <c r="D1145" t="s">
        <v>143</v>
      </c>
      <c r="E1145" t="s">
        <v>23</v>
      </c>
      <c r="F1145" t="s">
        <v>24</v>
      </c>
      <c r="G1145" t="s">
        <v>25</v>
      </c>
      <c r="H1145" t="s">
        <v>33</v>
      </c>
      <c r="I1145">
        <v>51.98</v>
      </c>
      <c r="J1145">
        <v>2</v>
      </c>
      <c r="K1145">
        <v>0</v>
      </c>
      <c r="L1145">
        <v>15.074199999999999</v>
      </c>
    </row>
    <row r="1146" spans="1:12" x14ac:dyDescent="0.3">
      <c r="A1146" t="s">
        <v>27</v>
      </c>
      <c r="B1146" t="s">
        <v>13</v>
      </c>
      <c r="C1146" t="s">
        <v>14</v>
      </c>
      <c r="D1146" t="s">
        <v>22</v>
      </c>
      <c r="E1146" t="s">
        <v>23</v>
      </c>
      <c r="F1146" t="s">
        <v>24</v>
      </c>
      <c r="G1146" t="s">
        <v>18</v>
      </c>
      <c r="H1146" t="s">
        <v>32</v>
      </c>
      <c r="I1146">
        <v>24.7</v>
      </c>
      <c r="J1146">
        <v>5</v>
      </c>
      <c r="K1146">
        <v>0</v>
      </c>
      <c r="L1146">
        <v>10.374000000000001</v>
      </c>
    </row>
    <row r="1147" spans="1:12" x14ac:dyDescent="0.3">
      <c r="A1147" t="s">
        <v>27</v>
      </c>
      <c r="B1147" t="s">
        <v>21</v>
      </c>
      <c r="C1147" t="s">
        <v>14</v>
      </c>
      <c r="D1147" t="s">
        <v>22</v>
      </c>
      <c r="E1147" t="s">
        <v>23</v>
      </c>
      <c r="F1147" t="s">
        <v>24</v>
      </c>
      <c r="G1147" t="s">
        <v>25</v>
      </c>
      <c r="H1147" t="s">
        <v>26</v>
      </c>
      <c r="I1147">
        <v>9.24</v>
      </c>
      <c r="J1147">
        <v>3</v>
      </c>
      <c r="K1147">
        <v>0</v>
      </c>
      <c r="L1147">
        <v>4.4352</v>
      </c>
    </row>
    <row r="1148" spans="1:12" x14ac:dyDescent="0.3">
      <c r="A1148" t="s">
        <v>61</v>
      </c>
      <c r="B1148" t="s">
        <v>21</v>
      </c>
      <c r="C1148" t="s">
        <v>14</v>
      </c>
      <c r="D1148" t="s">
        <v>51</v>
      </c>
      <c r="E1148" t="s">
        <v>23</v>
      </c>
      <c r="F1148" t="s">
        <v>24</v>
      </c>
      <c r="G1148" t="s">
        <v>18</v>
      </c>
      <c r="H1148" t="s">
        <v>19</v>
      </c>
      <c r="I1148">
        <v>482.66399999999999</v>
      </c>
      <c r="J1148">
        <v>8</v>
      </c>
      <c r="K1148">
        <v>0.15</v>
      </c>
      <c r="L1148">
        <v>85.176000000000002</v>
      </c>
    </row>
    <row r="1149" spans="1:12" x14ac:dyDescent="0.3">
      <c r="A1149" t="s">
        <v>61</v>
      </c>
      <c r="B1149" t="s">
        <v>21</v>
      </c>
      <c r="C1149" t="s">
        <v>14</v>
      </c>
      <c r="D1149" t="s">
        <v>51</v>
      </c>
      <c r="E1149" t="s">
        <v>23</v>
      </c>
      <c r="F1149" t="s">
        <v>24</v>
      </c>
      <c r="G1149" t="s">
        <v>34</v>
      </c>
      <c r="H1149" t="s">
        <v>122</v>
      </c>
      <c r="I1149">
        <v>4799.9840000000004</v>
      </c>
      <c r="J1149">
        <v>2</v>
      </c>
      <c r="K1149">
        <v>0.2</v>
      </c>
      <c r="L1149">
        <v>359.99880000000002</v>
      </c>
    </row>
    <row r="1150" spans="1:12" x14ac:dyDescent="0.3">
      <c r="A1150" t="s">
        <v>27</v>
      </c>
      <c r="B1150" t="s">
        <v>43</v>
      </c>
      <c r="C1150" t="s">
        <v>14</v>
      </c>
      <c r="D1150" t="s">
        <v>22</v>
      </c>
      <c r="E1150" t="s">
        <v>23</v>
      </c>
      <c r="F1150" t="s">
        <v>24</v>
      </c>
      <c r="G1150" t="s">
        <v>25</v>
      </c>
      <c r="H1150" t="s">
        <v>37</v>
      </c>
      <c r="I1150">
        <v>43.92</v>
      </c>
      <c r="J1150">
        <v>4</v>
      </c>
      <c r="K1150">
        <v>0</v>
      </c>
      <c r="L1150">
        <v>11.8584</v>
      </c>
    </row>
    <row r="1151" spans="1:12" x14ac:dyDescent="0.3">
      <c r="A1151" t="s">
        <v>27</v>
      </c>
      <c r="B1151" t="s">
        <v>43</v>
      </c>
      <c r="C1151" t="s">
        <v>14</v>
      </c>
      <c r="D1151" t="s">
        <v>22</v>
      </c>
      <c r="E1151" t="s">
        <v>23</v>
      </c>
      <c r="F1151" t="s">
        <v>24</v>
      </c>
      <c r="G1151" t="s">
        <v>25</v>
      </c>
      <c r="H1151" t="s">
        <v>36</v>
      </c>
      <c r="I1151">
        <v>20.231999999999999</v>
      </c>
      <c r="J1151">
        <v>3</v>
      </c>
      <c r="K1151">
        <v>0.2</v>
      </c>
      <c r="L1151">
        <v>6.5754000000000001</v>
      </c>
    </row>
    <row r="1152" spans="1:12" x14ac:dyDescent="0.3">
      <c r="A1152" t="s">
        <v>27</v>
      </c>
      <c r="B1152" t="s">
        <v>21</v>
      </c>
      <c r="C1152" t="s">
        <v>14</v>
      </c>
      <c r="D1152" t="s">
        <v>22</v>
      </c>
      <c r="E1152" t="s">
        <v>23</v>
      </c>
      <c r="F1152" t="s">
        <v>24</v>
      </c>
      <c r="G1152" t="s">
        <v>34</v>
      </c>
      <c r="H1152" t="s">
        <v>58</v>
      </c>
      <c r="I1152">
        <v>66.3</v>
      </c>
      <c r="J1152">
        <v>3</v>
      </c>
      <c r="K1152">
        <v>0</v>
      </c>
      <c r="L1152">
        <v>8.6189999999999998</v>
      </c>
    </row>
    <row r="1153" spans="1:12" x14ac:dyDescent="0.3">
      <c r="A1153" t="s">
        <v>12</v>
      </c>
      <c r="B1153" t="s">
        <v>43</v>
      </c>
      <c r="C1153" t="s">
        <v>14</v>
      </c>
      <c r="D1153" t="s">
        <v>22</v>
      </c>
      <c r="E1153" t="s">
        <v>23</v>
      </c>
      <c r="F1153" t="s">
        <v>24</v>
      </c>
      <c r="G1153" t="s">
        <v>25</v>
      </c>
      <c r="H1153" t="s">
        <v>33</v>
      </c>
      <c r="I1153">
        <v>11.16</v>
      </c>
      <c r="J1153">
        <v>2</v>
      </c>
      <c r="K1153">
        <v>0</v>
      </c>
      <c r="L1153">
        <v>2.79</v>
      </c>
    </row>
    <row r="1154" spans="1:12" x14ac:dyDescent="0.3">
      <c r="A1154" t="s">
        <v>12</v>
      </c>
      <c r="B1154" t="s">
        <v>43</v>
      </c>
      <c r="C1154" t="s">
        <v>14</v>
      </c>
      <c r="D1154" t="s">
        <v>22</v>
      </c>
      <c r="E1154" t="s">
        <v>23</v>
      </c>
      <c r="F1154" t="s">
        <v>24</v>
      </c>
      <c r="G1154" t="s">
        <v>18</v>
      </c>
      <c r="H1154" t="s">
        <v>30</v>
      </c>
      <c r="I1154">
        <v>896.32799999999997</v>
      </c>
      <c r="J1154">
        <v>9</v>
      </c>
      <c r="K1154">
        <v>0.2</v>
      </c>
      <c r="L1154">
        <v>22.408200000000001</v>
      </c>
    </row>
    <row r="1155" spans="1:12" x14ac:dyDescent="0.3">
      <c r="A1155" t="s">
        <v>12</v>
      </c>
      <c r="B1155" t="s">
        <v>43</v>
      </c>
      <c r="C1155" t="s">
        <v>14</v>
      </c>
      <c r="D1155" t="s">
        <v>22</v>
      </c>
      <c r="E1155" t="s">
        <v>23</v>
      </c>
      <c r="F1155" t="s">
        <v>24</v>
      </c>
      <c r="G1155" t="s">
        <v>25</v>
      </c>
      <c r="H1155" t="s">
        <v>37</v>
      </c>
      <c r="I1155">
        <v>189</v>
      </c>
      <c r="J1155">
        <v>1</v>
      </c>
      <c r="K1155">
        <v>0</v>
      </c>
      <c r="L1155">
        <v>68.040000000000006</v>
      </c>
    </row>
    <row r="1156" spans="1:12" x14ac:dyDescent="0.3">
      <c r="A1156" t="s">
        <v>27</v>
      </c>
      <c r="B1156" t="s">
        <v>13</v>
      </c>
      <c r="C1156" t="s">
        <v>14</v>
      </c>
      <c r="D1156" t="s">
        <v>486</v>
      </c>
      <c r="E1156" t="s">
        <v>23</v>
      </c>
      <c r="F1156" t="s">
        <v>24</v>
      </c>
      <c r="G1156" t="s">
        <v>18</v>
      </c>
      <c r="H1156" t="s">
        <v>32</v>
      </c>
      <c r="I1156">
        <v>129.38999999999999</v>
      </c>
      <c r="J1156">
        <v>3</v>
      </c>
      <c r="K1156">
        <v>0</v>
      </c>
      <c r="L1156">
        <v>54.343800000000002</v>
      </c>
    </row>
    <row r="1157" spans="1:12" x14ac:dyDescent="0.3">
      <c r="A1157" t="s">
        <v>27</v>
      </c>
      <c r="B1157" t="s">
        <v>21</v>
      </c>
      <c r="C1157" t="s">
        <v>14</v>
      </c>
      <c r="D1157" t="s">
        <v>22</v>
      </c>
      <c r="E1157" t="s">
        <v>23</v>
      </c>
      <c r="F1157" t="s">
        <v>24</v>
      </c>
      <c r="G1157" t="s">
        <v>25</v>
      </c>
      <c r="H1157" t="s">
        <v>31</v>
      </c>
      <c r="I1157">
        <v>54.32</v>
      </c>
      <c r="J1157">
        <v>4</v>
      </c>
      <c r="K1157">
        <v>0</v>
      </c>
      <c r="L1157">
        <v>0.54320000000000002</v>
      </c>
    </row>
    <row r="1158" spans="1:12" x14ac:dyDescent="0.3">
      <c r="A1158" t="s">
        <v>167</v>
      </c>
      <c r="B1158" t="s">
        <v>21</v>
      </c>
      <c r="C1158" t="s">
        <v>14</v>
      </c>
      <c r="D1158" t="s">
        <v>22</v>
      </c>
      <c r="E1158" t="s">
        <v>23</v>
      </c>
      <c r="F1158" t="s">
        <v>24</v>
      </c>
      <c r="G1158" t="s">
        <v>25</v>
      </c>
      <c r="H1158" t="s">
        <v>36</v>
      </c>
      <c r="I1158">
        <v>7.7519999999999998</v>
      </c>
      <c r="J1158">
        <v>3</v>
      </c>
      <c r="K1158">
        <v>0.2</v>
      </c>
      <c r="L1158">
        <v>2.8100999999999998</v>
      </c>
    </row>
    <row r="1159" spans="1:12" x14ac:dyDescent="0.3">
      <c r="A1159" t="s">
        <v>167</v>
      </c>
      <c r="B1159" t="s">
        <v>21</v>
      </c>
      <c r="C1159" t="s">
        <v>14</v>
      </c>
      <c r="D1159" t="s">
        <v>22</v>
      </c>
      <c r="E1159" t="s">
        <v>23</v>
      </c>
      <c r="F1159" t="s">
        <v>24</v>
      </c>
      <c r="G1159" t="s">
        <v>25</v>
      </c>
      <c r="H1159" t="s">
        <v>36</v>
      </c>
      <c r="I1159">
        <v>33.567999999999998</v>
      </c>
      <c r="J1159">
        <v>2</v>
      </c>
      <c r="K1159">
        <v>0.2</v>
      </c>
      <c r="L1159">
        <v>11.748799999999999</v>
      </c>
    </row>
    <row r="1160" spans="1:12" x14ac:dyDescent="0.3">
      <c r="A1160" t="s">
        <v>27</v>
      </c>
      <c r="B1160" t="s">
        <v>13</v>
      </c>
      <c r="C1160" t="s">
        <v>14</v>
      </c>
      <c r="D1160" t="s">
        <v>22</v>
      </c>
      <c r="E1160" t="s">
        <v>23</v>
      </c>
      <c r="F1160" t="s">
        <v>24</v>
      </c>
      <c r="G1160" t="s">
        <v>34</v>
      </c>
      <c r="H1160" t="s">
        <v>35</v>
      </c>
      <c r="I1160">
        <v>666.34400000000005</v>
      </c>
      <c r="J1160">
        <v>7</v>
      </c>
      <c r="K1160">
        <v>0.2</v>
      </c>
      <c r="L1160">
        <v>66.634399999999999</v>
      </c>
    </row>
    <row r="1161" spans="1:12" x14ac:dyDescent="0.3">
      <c r="A1161" t="s">
        <v>27</v>
      </c>
      <c r="B1161" t="s">
        <v>13</v>
      </c>
      <c r="C1161" t="s">
        <v>14</v>
      </c>
      <c r="D1161" t="s">
        <v>22</v>
      </c>
      <c r="E1161" t="s">
        <v>23</v>
      </c>
      <c r="F1161" t="s">
        <v>24</v>
      </c>
      <c r="G1161" t="s">
        <v>18</v>
      </c>
      <c r="H1161" t="s">
        <v>30</v>
      </c>
      <c r="I1161">
        <v>573.72799999999995</v>
      </c>
      <c r="J1161">
        <v>4</v>
      </c>
      <c r="K1161">
        <v>0.2</v>
      </c>
      <c r="L1161">
        <v>-64.544399999999996</v>
      </c>
    </row>
    <row r="1162" spans="1:12" x14ac:dyDescent="0.3">
      <c r="A1162" t="s">
        <v>27</v>
      </c>
      <c r="B1162" t="s">
        <v>13</v>
      </c>
      <c r="C1162" t="s">
        <v>14</v>
      </c>
      <c r="D1162" t="s">
        <v>22</v>
      </c>
      <c r="E1162" t="s">
        <v>23</v>
      </c>
      <c r="F1162" t="s">
        <v>24</v>
      </c>
      <c r="G1162" t="s">
        <v>25</v>
      </c>
      <c r="H1162" t="s">
        <v>36</v>
      </c>
      <c r="I1162">
        <v>21.936</v>
      </c>
      <c r="J1162">
        <v>3</v>
      </c>
      <c r="K1162">
        <v>0.2</v>
      </c>
      <c r="L1162">
        <v>8.2260000000000009</v>
      </c>
    </row>
    <row r="1163" spans="1:12" x14ac:dyDescent="0.3">
      <c r="A1163" t="s">
        <v>27</v>
      </c>
      <c r="B1163" t="s">
        <v>13</v>
      </c>
      <c r="C1163" t="s">
        <v>14</v>
      </c>
      <c r="D1163" t="s">
        <v>22</v>
      </c>
      <c r="E1163" t="s">
        <v>23</v>
      </c>
      <c r="F1163" t="s">
        <v>24</v>
      </c>
      <c r="G1163" t="s">
        <v>25</v>
      </c>
      <c r="H1163" t="s">
        <v>40</v>
      </c>
      <c r="I1163">
        <v>19.440000000000001</v>
      </c>
      <c r="J1163">
        <v>3</v>
      </c>
      <c r="K1163">
        <v>0</v>
      </c>
      <c r="L1163">
        <v>9.3312000000000008</v>
      </c>
    </row>
    <row r="1164" spans="1:12" x14ac:dyDescent="0.3">
      <c r="A1164" t="s">
        <v>27</v>
      </c>
      <c r="B1164" t="s">
        <v>13</v>
      </c>
      <c r="C1164" t="s">
        <v>14</v>
      </c>
      <c r="D1164" t="s">
        <v>22</v>
      </c>
      <c r="E1164" t="s">
        <v>23</v>
      </c>
      <c r="F1164" t="s">
        <v>24</v>
      </c>
      <c r="G1164" t="s">
        <v>34</v>
      </c>
      <c r="H1164" t="s">
        <v>122</v>
      </c>
      <c r="I1164">
        <v>447.96800000000002</v>
      </c>
      <c r="J1164">
        <v>4</v>
      </c>
      <c r="K1164">
        <v>0.2</v>
      </c>
      <c r="L1164">
        <v>139.99</v>
      </c>
    </row>
    <row r="1165" spans="1:12" x14ac:dyDescent="0.3">
      <c r="A1165" t="s">
        <v>27</v>
      </c>
      <c r="B1165" t="s">
        <v>13</v>
      </c>
      <c r="C1165" t="s">
        <v>14</v>
      </c>
      <c r="D1165" t="s">
        <v>22</v>
      </c>
      <c r="E1165" t="s">
        <v>23</v>
      </c>
      <c r="F1165" t="s">
        <v>24</v>
      </c>
      <c r="G1165" t="s">
        <v>25</v>
      </c>
      <c r="H1165" t="s">
        <v>33</v>
      </c>
      <c r="I1165">
        <v>20.96</v>
      </c>
      <c r="J1165">
        <v>2</v>
      </c>
      <c r="K1165">
        <v>0</v>
      </c>
      <c r="L1165">
        <v>5.24</v>
      </c>
    </row>
    <row r="1166" spans="1:12" x14ac:dyDescent="0.3">
      <c r="A1166" t="s">
        <v>27</v>
      </c>
      <c r="B1166" t="s">
        <v>13</v>
      </c>
      <c r="C1166" t="s">
        <v>14</v>
      </c>
      <c r="D1166" t="s">
        <v>22</v>
      </c>
      <c r="E1166" t="s">
        <v>23</v>
      </c>
      <c r="F1166" t="s">
        <v>24</v>
      </c>
      <c r="G1166" t="s">
        <v>25</v>
      </c>
      <c r="H1166" t="s">
        <v>36</v>
      </c>
      <c r="I1166">
        <v>88.751999999999995</v>
      </c>
      <c r="J1166">
        <v>3</v>
      </c>
      <c r="K1166">
        <v>0.2</v>
      </c>
      <c r="L1166">
        <v>27.734999999999999</v>
      </c>
    </row>
    <row r="1167" spans="1:12" x14ac:dyDescent="0.3">
      <c r="A1167" t="s">
        <v>27</v>
      </c>
      <c r="B1167" t="s">
        <v>13</v>
      </c>
      <c r="C1167" t="s">
        <v>14</v>
      </c>
      <c r="D1167" t="s">
        <v>22</v>
      </c>
      <c r="E1167" t="s">
        <v>23</v>
      </c>
      <c r="F1167" t="s">
        <v>24</v>
      </c>
      <c r="G1167" t="s">
        <v>25</v>
      </c>
      <c r="H1167" t="s">
        <v>31</v>
      </c>
      <c r="I1167">
        <v>304.23</v>
      </c>
      <c r="J1167">
        <v>3</v>
      </c>
      <c r="K1167">
        <v>0</v>
      </c>
      <c r="L1167">
        <v>9.1268999999999991</v>
      </c>
    </row>
    <row r="1168" spans="1:12" x14ac:dyDescent="0.3">
      <c r="A1168" t="s">
        <v>27</v>
      </c>
      <c r="B1168" t="s">
        <v>13</v>
      </c>
      <c r="C1168" t="s">
        <v>14</v>
      </c>
      <c r="D1168" t="s">
        <v>51</v>
      </c>
      <c r="E1168" t="s">
        <v>23</v>
      </c>
      <c r="F1168" t="s">
        <v>24</v>
      </c>
      <c r="G1168" t="s">
        <v>25</v>
      </c>
      <c r="H1168" t="s">
        <v>59</v>
      </c>
      <c r="I1168">
        <v>167.86</v>
      </c>
      <c r="J1168">
        <v>2</v>
      </c>
      <c r="K1168">
        <v>0</v>
      </c>
      <c r="L1168">
        <v>78.894199999999998</v>
      </c>
    </row>
    <row r="1169" spans="1:12" x14ac:dyDescent="0.3">
      <c r="A1169" t="s">
        <v>27</v>
      </c>
      <c r="B1169" t="s">
        <v>43</v>
      </c>
      <c r="C1169" t="s">
        <v>14</v>
      </c>
      <c r="D1169" t="s">
        <v>22</v>
      </c>
      <c r="E1169" t="s">
        <v>23</v>
      </c>
      <c r="F1169" t="s">
        <v>24</v>
      </c>
      <c r="G1169" t="s">
        <v>34</v>
      </c>
      <c r="H1169" t="s">
        <v>58</v>
      </c>
      <c r="I1169">
        <v>107.97</v>
      </c>
      <c r="J1169">
        <v>3</v>
      </c>
      <c r="K1169">
        <v>0</v>
      </c>
      <c r="L1169">
        <v>22.6737</v>
      </c>
    </row>
    <row r="1170" spans="1:12" x14ac:dyDescent="0.3">
      <c r="A1170" t="s">
        <v>27</v>
      </c>
      <c r="B1170" t="s">
        <v>43</v>
      </c>
      <c r="C1170" t="s">
        <v>14</v>
      </c>
      <c r="D1170" t="s">
        <v>22</v>
      </c>
      <c r="E1170" t="s">
        <v>23</v>
      </c>
      <c r="F1170" t="s">
        <v>24</v>
      </c>
      <c r="G1170" t="s">
        <v>25</v>
      </c>
      <c r="H1170" t="s">
        <v>40</v>
      </c>
      <c r="I1170">
        <v>113.82</v>
      </c>
      <c r="J1170">
        <v>3</v>
      </c>
      <c r="K1170">
        <v>0</v>
      </c>
      <c r="L1170">
        <v>53.495399999999997</v>
      </c>
    </row>
    <row r="1171" spans="1:12" x14ac:dyDescent="0.3">
      <c r="A1171" t="s">
        <v>61</v>
      </c>
      <c r="B1171" t="s">
        <v>13</v>
      </c>
      <c r="C1171" t="s">
        <v>14</v>
      </c>
      <c r="D1171" t="s">
        <v>51</v>
      </c>
      <c r="E1171" t="s">
        <v>23</v>
      </c>
      <c r="F1171" t="s">
        <v>24</v>
      </c>
      <c r="G1171" t="s">
        <v>25</v>
      </c>
      <c r="H1171" t="s">
        <v>36</v>
      </c>
      <c r="I1171">
        <v>19.824000000000002</v>
      </c>
      <c r="J1171">
        <v>6</v>
      </c>
      <c r="K1171">
        <v>0.2</v>
      </c>
      <c r="L1171">
        <v>6.6905999999999999</v>
      </c>
    </row>
    <row r="1172" spans="1:12" x14ac:dyDescent="0.3">
      <c r="A1172" t="s">
        <v>61</v>
      </c>
      <c r="B1172" t="s">
        <v>13</v>
      </c>
      <c r="C1172" t="s">
        <v>14</v>
      </c>
      <c r="D1172" t="s">
        <v>51</v>
      </c>
      <c r="E1172" t="s">
        <v>23</v>
      </c>
      <c r="F1172" t="s">
        <v>24</v>
      </c>
      <c r="G1172" t="s">
        <v>34</v>
      </c>
      <c r="H1172" t="s">
        <v>35</v>
      </c>
      <c r="I1172">
        <v>657.50400000000002</v>
      </c>
      <c r="J1172">
        <v>6</v>
      </c>
      <c r="K1172">
        <v>0.2</v>
      </c>
      <c r="L1172">
        <v>-131.5008</v>
      </c>
    </row>
    <row r="1173" spans="1:12" x14ac:dyDescent="0.3">
      <c r="A1173" t="s">
        <v>61</v>
      </c>
      <c r="B1173" t="s">
        <v>13</v>
      </c>
      <c r="C1173" t="s">
        <v>14</v>
      </c>
      <c r="D1173" t="s">
        <v>51</v>
      </c>
      <c r="E1173" t="s">
        <v>23</v>
      </c>
      <c r="F1173" t="s">
        <v>24</v>
      </c>
      <c r="G1173" t="s">
        <v>34</v>
      </c>
      <c r="H1173" t="s">
        <v>58</v>
      </c>
      <c r="I1173">
        <v>99.54</v>
      </c>
      <c r="J1173">
        <v>2</v>
      </c>
      <c r="K1173">
        <v>0</v>
      </c>
      <c r="L1173">
        <v>10.949400000000001</v>
      </c>
    </row>
    <row r="1174" spans="1:12" x14ac:dyDescent="0.3">
      <c r="A1174" t="s">
        <v>61</v>
      </c>
      <c r="B1174" t="s">
        <v>13</v>
      </c>
      <c r="C1174" t="s">
        <v>14</v>
      </c>
      <c r="D1174" t="s">
        <v>51</v>
      </c>
      <c r="E1174" t="s">
        <v>23</v>
      </c>
      <c r="F1174" t="s">
        <v>24</v>
      </c>
      <c r="G1174" t="s">
        <v>34</v>
      </c>
      <c r="H1174" t="s">
        <v>58</v>
      </c>
      <c r="I1174">
        <v>199.96</v>
      </c>
      <c r="J1174">
        <v>4</v>
      </c>
      <c r="K1174">
        <v>0</v>
      </c>
      <c r="L1174">
        <v>85.982799999999997</v>
      </c>
    </row>
    <row r="1175" spans="1:12" x14ac:dyDescent="0.3">
      <c r="A1175" t="s">
        <v>12</v>
      </c>
      <c r="B1175" t="s">
        <v>13</v>
      </c>
      <c r="C1175" t="s">
        <v>14</v>
      </c>
      <c r="D1175" t="s">
        <v>365</v>
      </c>
      <c r="E1175" t="s">
        <v>23</v>
      </c>
      <c r="F1175" t="s">
        <v>24</v>
      </c>
      <c r="G1175" t="s">
        <v>34</v>
      </c>
      <c r="H1175" t="s">
        <v>35</v>
      </c>
      <c r="I1175">
        <v>95.84</v>
      </c>
      <c r="J1175">
        <v>4</v>
      </c>
      <c r="K1175">
        <v>0.2</v>
      </c>
      <c r="L1175">
        <v>34.741999999999997</v>
      </c>
    </row>
    <row r="1176" spans="1:12" x14ac:dyDescent="0.3">
      <c r="A1176" t="s">
        <v>12</v>
      </c>
      <c r="B1176" t="s">
        <v>13</v>
      </c>
      <c r="C1176" t="s">
        <v>14</v>
      </c>
      <c r="D1176" t="s">
        <v>365</v>
      </c>
      <c r="E1176" t="s">
        <v>23</v>
      </c>
      <c r="F1176" t="s">
        <v>24</v>
      </c>
      <c r="G1176" t="s">
        <v>25</v>
      </c>
      <c r="H1176" t="s">
        <v>40</v>
      </c>
      <c r="I1176">
        <v>12.96</v>
      </c>
      <c r="J1176">
        <v>2</v>
      </c>
      <c r="K1176">
        <v>0</v>
      </c>
      <c r="L1176">
        <v>6.2207999999999997</v>
      </c>
    </row>
    <row r="1177" spans="1:12" x14ac:dyDescent="0.3">
      <c r="A1177" t="s">
        <v>27</v>
      </c>
      <c r="B1177" t="s">
        <v>43</v>
      </c>
      <c r="C1177" t="s">
        <v>14</v>
      </c>
      <c r="D1177" t="s">
        <v>494</v>
      </c>
      <c r="E1177" t="s">
        <v>23</v>
      </c>
      <c r="F1177" t="s">
        <v>24</v>
      </c>
      <c r="G1177" t="s">
        <v>18</v>
      </c>
      <c r="H1177" t="s">
        <v>32</v>
      </c>
      <c r="I1177">
        <v>303.25</v>
      </c>
      <c r="J1177">
        <v>5</v>
      </c>
      <c r="K1177">
        <v>0</v>
      </c>
      <c r="L1177">
        <v>63.682499999999997</v>
      </c>
    </row>
    <row r="1178" spans="1:12" x14ac:dyDescent="0.3">
      <c r="A1178" t="s">
        <v>27</v>
      </c>
      <c r="B1178" t="s">
        <v>43</v>
      </c>
      <c r="C1178" t="s">
        <v>14</v>
      </c>
      <c r="D1178" t="s">
        <v>494</v>
      </c>
      <c r="E1178" t="s">
        <v>23</v>
      </c>
      <c r="F1178" t="s">
        <v>24</v>
      </c>
      <c r="G1178" t="s">
        <v>25</v>
      </c>
      <c r="H1178" t="s">
        <v>37</v>
      </c>
      <c r="I1178">
        <v>270.72000000000003</v>
      </c>
      <c r="J1178">
        <v>3</v>
      </c>
      <c r="K1178">
        <v>0</v>
      </c>
      <c r="L1178">
        <v>78.508799999999994</v>
      </c>
    </row>
    <row r="1179" spans="1:12" x14ac:dyDescent="0.3">
      <c r="A1179" t="s">
        <v>27</v>
      </c>
      <c r="B1179" t="s">
        <v>43</v>
      </c>
      <c r="C1179" t="s">
        <v>14</v>
      </c>
      <c r="D1179" t="s">
        <v>494</v>
      </c>
      <c r="E1179" t="s">
        <v>23</v>
      </c>
      <c r="F1179" t="s">
        <v>24</v>
      </c>
      <c r="G1179" t="s">
        <v>18</v>
      </c>
      <c r="H1179" t="s">
        <v>20</v>
      </c>
      <c r="I1179">
        <v>1487.04</v>
      </c>
      <c r="J1179">
        <v>5</v>
      </c>
      <c r="K1179">
        <v>0.2</v>
      </c>
      <c r="L1179">
        <v>148.70400000000001</v>
      </c>
    </row>
    <row r="1180" spans="1:12" x14ac:dyDescent="0.3">
      <c r="A1180" t="s">
        <v>27</v>
      </c>
      <c r="B1180" t="s">
        <v>13</v>
      </c>
      <c r="C1180" t="s">
        <v>14</v>
      </c>
      <c r="D1180" t="s">
        <v>51</v>
      </c>
      <c r="E1180" t="s">
        <v>23</v>
      </c>
      <c r="F1180" t="s">
        <v>24</v>
      </c>
      <c r="G1180" t="s">
        <v>25</v>
      </c>
      <c r="H1180" t="s">
        <v>33</v>
      </c>
      <c r="I1180">
        <v>60.45</v>
      </c>
      <c r="J1180">
        <v>3</v>
      </c>
      <c r="K1180">
        <v>0</v>
      </c>
      <c r="L1180">
        <v>16.3215</v>
      </c>
    </row>
    <row r="1181" spans="1:12" x14ac:dyDescent="0.3">
      <c r="A1181" t="s">
        <v>27</v>
      </c>
      <c r="B1181" t="s">
        <v>13</v>
      </c>
      <c r="C1181" t="s">
        <v>14</v>
      </c>
      <c r="D1181" t="s">
        <v>51</v>
      </c>
      <c r="E1181" t="s">
        <v>23</v>
      </c>
      <c r="F1181" t="s">
        <v>24</v>
      </c>
      <c r="G1181" t="s">
        <v>18</v>
      </c>
      <c r="H1181" t="s">
        <v>30</v>
      </c>
      <c r="I1181">
        <v>253.17599999999999</v>
      </c>
      <c r="J1181">
        <v>3</v>
      </c>
      <c r="K1181">
        <v>0.2</v>
      </c>
      <c r="L1181">
        <v>-31.646999999999998</v>
      </c>
    </row>
    <row r="1182" spans="1:12" x14ac:dyDescent="0.3">
      <c r="A1182" t="s">
        <v>27</v>
      </c>
      <c r="B1182" t="s">
        <v>21</v>
      </c>
      <c r="C1182" t="s">
        <v>14</v>
      </c>
      <c r="D1182" t="s">
        <v>51</v>
      </c>
      <c r="E1182" t="s">
        <v>23</v>
      </c>
      <c r="F1182" t="s">
        <v>24</v>
      </c>
      <c r="G1182" t="s">
        <v>25</v>
      </c>
      <c r="H1182" t="s">
        <v>37</v>
      </c>
      <c r="I1182">
        <v>43.92</v>
      </c>
      <c r="J1182">
        <v>4</v>
      </c>
      <c r="K1182">
        <v>0</v>
      </c>
      <c r="L1182">
        <v>11.8584</v>
      </c>
    </row>
    <row r="1183" spans="1:12" x14ac:dyDescent="0.3">
      <c r="A1183" t="s">
        <v>27</v>
      </c>
      <c r="B1183" t="s">
        <v>21</v>
      </c>
      <c r="C1183" t="s">
        <v>14</v>
      </c>
      <c r="D1183" t="s">
        <v>51</v>
      </c>
      <c r="E1183" t="s">
        <v>23</v>
      </c>
      <c r="F1183" t="s">
        <v>24</v>
      </c>
      <c r="G1183" t="s">
        <v>25</v>
      </c>
      <c r="H1183" t="s">
        <v>36</v>
      </c>
      <c r="I1183">
        <v>25.032</v>
      </c>
      <c r="J1183">
        <v>3</v>
      </c>
      <c r="K1183">
        <v>0.2</v>
      </c>
      <c r="L1183">
        <v>7.8224999999999998</v>
      </c>
    </row>
    <row r="1184" spans="1:12" x14ac:dyDescent="0.3">
      <c r="A1184" t="s">
        <v>27</v>
      </c>
      <c r="B1184" t="s">
        <v>21</v>
      </c>
      <c r="C1184" t="s">
        <v>14</v>
      </c>
      <c r="D1184" t="s">
        <v>143</v>
      </c>
      <c r="E1184" t="s">
        <v>23</v>
      </c>
      <c r="F1184" t="s">
        <v>24</v>
      </c>
      <c r="G1184" t="s">
        <v>34</v>
      </c>
      <c r="H1184" t="s">
        <v>35</v>
      </c>
      <c r="I1184">
        <v>361.37599999999998</v>
      </c>
      <c r="J1184">
        <v>2</v>
      </c>
      <c r="K1184">
        <v>0.2</v>
      </c>
      <c r="L1184">
        <v>27.103200000000001</v>
      </c>
    </row>
    <row r="1185" spans="1:12" x14ac:dyDescent="0.3">
      <c r="A1185" t="s">
        <v>27</v>
      </c>
      <c r="B1185" t="s">
        <v>43</v>
      </c>
      <c r="C1185" t="s">
        <v>14</v>
      </c>
      <c r="D1185" t="s">
        <v>22</v>
      </c>
      <c r="E1185" t="s">
        <v>23</v>
      </c>
      <c r="F1185" t="s">
        <v>24</v>
      </c>
      <c r="G1185" t="s">
        <v>25</v>
      </c>
      <c r="H1185" t="s">
        <v>26</v>
      </c>
      <c r="I1185">
        <v>5.78</v>
      </c>
      <c r="J1185">
        <v>2</v>
      </c>
      <c r="K1185">
        <v>0</v>
      </c>
      <c r="L1185">
        <v>2.7166000000000001</v>
      </c>
    </row>
    <row r="1186" spans="1:12" x14ac:dyDescent="0.3">
      <c r="A1186" t="s">
        <v>27</v>
      </c>
      <c r="B1186" t="s">
        <v>43</v>
      </c>
      <c r="C1186" t="s">
        <v>14</v>
      </c>
      <c r="D1186" t="s">
        <v>22</v>
      </c>
      <c r="E1186" t="s">
        <v>23</v>
      </c>
      <c r="F1186" t="s">
        <v>24</v>
      </c>
      <c r="G1186" t="s">
        <v>25</v>
      </c>
      <c r="H1186" t="s">
        <v>33</v>
      </c>
      <c r="I1186">
        <v>107.94</v>
      </c>
      <c r="J1186">
        <v>6</v>
      </c>
      <c r="K1186">
        <v>0</v>
      </c>
      <c r="L1186">
        <v>30.223199999999999</v>
      </c>
    </row>
    <row r="1187" spans="1:12" x14ac:dyDescent="0.3">
      <c r="A1187" t="s">
        <v>27</v>
      </c>
      <c r="B1187" t="s">
        <v>13</v>
      </c>
      <c r="C1187" t="s">
        <v>14</v>
      </c>
      <c r="D1187" t="s">
        <v>51</v>
      </c>
      <c r="E1187" t="s">
        <v>23</v>
      </c>
      <c r="F1187" t="s">
        <v>24</v>
      </c>
      <c r="G1187" t="s">
        <v>34</v>
      </c>
      <c r="H1187" t="s">
        <v>35</v>
      </c>
      <c r="I1187">
        <v>575.91999999999996</v>
      </c>
      <c r="J1187">
        <v>2</v>
      </c>
      <c r="K1187">
        <v>0.2</v>
      </c>
      <c r="L1187">
        <v>71.989999999999995</v>
      </c>
    </row>
    <row r="1188" spans="1:12" x14ac:dyDescent="0.3">
      <c r="A1188" t="s">
        <v>27</v>
      </c>
      <c r="B1188" t="s">
        <v>13</v>
      </c>
      <c r="C1188" t="s">
        <v>14</v>
      </c>
      <c r="D1188" t="s">
        <v>51</v>
      </c>
      <c r="E1188" t="s">
        <v>23</v>
      </c>
      <c r="F1188" t="s">
        <v>24</v>
      </c>
      <c r="G1188" t="s">
        <v>25</v>
      </c>
      <c r="H1188" t="s">
        <v>76</v>
      </c>
      <c r="I1188">
        <v>30.4</v>
      </c>
      <c r="J1188">
        <v>5</v>
      </c>
      <c r="K1188">
        <v>0</v>
      </c>
      <c r="L1188">
        <v>15.2</v>
      </c>
    </row>
    <row r="1189" spans="1:12" x14ac:dyDescent="0.3">
      <c r="A1189" t="s">
        <v>27</v>
      </c>
      <c r="B1189" t="s">
        <v>13</v>
      </c>
      <c r="C1189" t="s">
        <v>14</v>
      </c>
      <c r="D1189" t="s">
        <v>22</v>
      </c>
      <c r="E1189" t="s">
        <v>23</v>
      </c>
      <c r="F1189" t="s">
        <v>24</v>
      </c>
      <c r="G1189" t="s">
        <v>18</v>
      </c>
      <c r="H1189" t="s">
        <v>32</v>
      </c>
      <c r="I1189">
        <v>12.56</v>
      </c>
      <c r="J1189">
        <v>2</v>
      </c>
      <c r="K1189">
        <v>0</v>
      </c>
      <c r="L1189">
        <v>4.0191999999999997</v>
      </c>
    </row>
    <row r="1190" spans="1:12" x14ac:dyDescent="0.3">
      <c r="A1190" t="s">
        <v>27</v>
      </c>
      <c r="B1190" t="s">
        <v>13</v>
      </c>
      <c r="C1190" t="s">
        <v>14</v>
      </c>
      <c r="D1190" t="s">
        <v>22</v>
      </c>
      <c r="E1190" t="s">
        <v>23</v>
      </c>
      <c r="F1190" t="s">
        <v>24</v>
      </c>
      <c r="G1190" t="s">
        <v>25</v>
      </c>
      <c r="H1190" t="s">
        <v>40</v>
      </c>
      <c r="I1190">
        <v>6.48</v>
      </c>
      <c r="J1190">
        <v>1</v>
      </c>
      <c r="K1190">
        <v>0</v>
      </c>
      <c r="L1190">
        <v>3.1103999999999998</v>
      </c>
    </row>
    <row r="1191" spans="1:12" x14ac:dyDescent="0.3">
      <c r="A1191" t="s">
        <v>27</v>
      </c>
      <c r="B1191" t="s">
        <v>13</v>
      </c>
      <c r="C1191" t="s">
        <v>14</v>
      </c>
      <c r="D1191" t="s">
        <v>22</v>
      </c>
      <c r="E1191" t="s">
        <v>23</v>
      </c>
      <c r="F1191" t="s">
        <v>24</v>
      </c>
      <c r="G1191" t="s">
        <v>25</v>
      </c>
      <c r="H1191" t="s">
        <v>59</v>
      </c>
      <c r="I1191">
        <v>186.69</v>
      </c>
      <c r="J1191">
        <v>3</v>
      </c>
      <c r="K1191">
        <v>0</v>
      </c>
      <c r="L1191">
        <v>87.744299999999996</v>
      </c>
    </row>
    <row r="1192" spans="1:12" x14ac:dyDescent="0.3">
      <c r="A1192" t="s">
        <v>61</v>
      </c>
      <c r="B1192" t="s">
        <v>13</v>
      </c>
      <c r="C1192" t="s">
        <v>14</v>
      </c>
      <c r="D1192" t="s">
        <v>51</v>
      </c>
      <c r="E1192" t="s">
        <v>23</v>
      </c>
      <c r="F1192" t="s">
        <v>24</v>
      </c>
      <c r="G1192" t="s">
        <v>18</v>
      </c>
      <c r="H1192" t="s">
        <v>32</v>
      </c>
      <c r="I1192">
        <v>25.4</v>
      </c>
      <c r="J1192">
        <v>5</v>
      </c>
      <c r="K1192">
        <v>0</v>
      </c>
      <c r="L1192">
        <v>8.6359999999999992</v>
      </c>
    </row>
    <row r="1193" spans="1:12" x14ac:dyDescent="0.3">
      <c r="A1193" t="s">
        <v>61</v>
      </c>
      <c r="B1193" t="s">
        <v>13</v>
      </c>
      <c r="C1193" t="s">
        <v>14</v>
      </c>
      <c r="D1193" t="s">
        <v>51</v>
      </c>
      <c r="E1193" t="s">
        <v>23</v>
      </c>
      <c r="F1193" t="s">
        <v>24</v>
      </c>
      <c r="G1193" t="s">
        <v>25</v>
      </c>
      <c r="H1193" t="s">
        <v>59</v>
      </c>
      <c r="I1193">
        <v>43.96</v>
      </c>
      <c r="J1193">
        <v>2</v>
      </c>
      <c r="K1193">
        <v>0</v>
      </c>
      <c r="L1193">
        <v>20.661200000000001</v>
      </c>
    </row>
    <row r="1194" spans="1:12" x14ac:dyDescent="0.3">
      <c r="A1194" t="s">
        <v>61</v>
      </c>
      <c r="B1194" t="s">
        <v>13</v>
      </c>
      <c r="C1194" t="s">
        <v>14</v>
      </c>
      <c r="D1194" t="s">
        <v>51</v>
      </c>
      <c r="E1194" t="s">
        <v>23</v>
      </c>
      <c r="F1194" t="s">
        <v>24</v>
      </c>
      <c r="G1194" t="s">
        <v>18</v>
      </c>
      <c r="H1194" t="s">
        <v>19</v>
      </c>
      <c r="I1194">
        <v>1279.165</v>
      </c>
      <c r="J1194">
        <v>5</v>
      </c>
      <c r="K1194">
        <v>0.15</v>
      </c>
      <c r="L1194">
        <v>225.73500000000001</v>
      </c>
    </row>
    <row r="1195" spans="1:12" x14ac:dyDescent="0.3">
      <c r="A1195" t="s">
        <v>61</v>
      </c>
      <c r="B1195" t="s">
        <v>13</v>
      </c>
      <c r="C1195" t="s">
        <v>14</v>
      </c>
      <c r="D1195" t="s">
        <v>51</v>
      </c>
      <c r="E1195" t="s">
        <v>23</v>
      </c>
      <c r="F1195" t="s">
        <v>24</v>
      </c>
      <c r="G1195" t="s">
        <v>25</v>
      </c>
      <c r="H1195" t="s">
        <v>31</v>
      </c>
      <c r="I1195">
        <v>27.92</v>
      </c>
      <c r="J1195">
        <v>4</v>
      </c>
      <c r="K1195">
        <v>0</v>
      </c>
      <c r="L1195">
        <v>0.55840000000000001</v>
      </c>
    </row>
    <row r="1196" spans="1:12" x14ac:dyDescent="0.3">
      <c r="A1196" t="s">
        <v>27</v>
      </c>
      <c r="B1196" t="s">
        <v>43</v>
      </c>
      <c r="C1196" t="s">
        <v>14</v>
      </c>
      <c r="D1196" t="s">
        <v>51</v>
      </c>
      <c r="E1196" t="s">
        <v>23</v>
      </c>
      <c r="F1196" t="s">
        <v>24</v>
      </c>
      <c r="G1196" t="s">
        <v>18</v>
      </c>
      <c r="H1196" t="s">
        <v>20</v>
      </c>
      <c r="I1196">
        <v>129.56800000000001</v>
      </c>
      <c r="J1196">
        <v>2</v>
      </c>
      <c r="K1196">
        <v>0.2</v>
      </c>
      <c r="L1196">
        <v>-12.956799999999999</v>
      </c>
    </row>
    <row r="1197" spans="1:12" x14ac:dyDescent="0.3">
      <c r="A1197" t="s">
        <v>27</v>
      </c>
      <c r="B1197" t="s">
        <v>43</v>
      </c>
      <c r="C1197" t="s">
        <v>14</v>
      </c>
      <c r="D1197" t="s">
        <v>51</v>
      </c>
      <c r="E1197" t="s">
        <v>23</v>
      </c>
      <c r="F1197" t="s">
        <v>24</v>
      </c>
      <c r="G1197" t="s">
        <v>25</v>
      </c>
      <c r="H1197" t="s">
        <v>36</v>
      </c>
      <c r="I1197">
        <v>6.3680000000000003</v>
      </c>
      <c r="J1197">
        <v>2</v>
      </c>
      <c r="K1197">
        <v>0.2</v>
      </c>
      <c r="L1197">
        <v>2.1492</v>
      </c>
    </row>
    <row r="1198" spans="1:12" x14ac:dyDescent="0.3">
      <c r="A1198" t="s">
        <v>27</v>
      </c>
      <c r="B1198" t="s">
        <v>13</v>
      </c>
      <c r="C1198" t="s">
        <v>14</v>
      </c>
      <c r="D1198" t="s">
        <v>116</v>
      </c>
      <c r="E1198" t="s">
        <v>23</v>
      </c>
      <c r="F1198" t="s">
        <v>24</v>
      </c>
      <c r="G1198" t="s">
        <v>25</v>
      </c>
      <c r="H1198" t="s">
        <v>40</v>
      </c>
      <c r="I1198">
        <v>244.55</v>
      </c>
      <c r="J1198">
        <v>5</v>
      </c>
      <c r="K1198">
        <v>0</v>
      </c>
      <c r="L1198">
        <v>114.9385</v>
      </c>
    </row>
    <row r="1199" spans="1:12" x14ac:dyDescent="0.3">
      <c r="A1199" t="s">
        <v>27</v>
      </c>
      <c r="B1199" t="s">
        <v>13</v>
      </c>
      <c r="C1199" t="s">
        <v>14</v>
      </c>
      <c r="D1199" t="s">
        <v>22</v>
      </c>
      <c r="E1199" t="s">
        <v>23</v>
      </c>
      <c r="F1199" t="s">
        <v>24</v>
      </c>
      <c r="G1199" t="s">
        <v>25</v>
      </c>
      <c r="H1199" t="s">
        <v>76</v>
      </c>
      <c r="I1199">
        <v>15.26</v>
      </c>
      <c r="J1199">
        <v>7</v>
      </c>
      <c r="K1199">
        <v>0</v>
      </c>
      <c r="L1199">
        <v>5.0358000000000001</v>
      </c>
    </row>
    <row r="1200" spans="1:12" x14ac:dyDescent="0.3">
      <c r="A1200" t="s">
        <v>27</v>
      </c>
      <c r="B1200" t="s">
        <v>13</v>
      </c>
      <c r="C1200" t="s">
        <v>14</v>
      </c>
      <c r="D1200" t="s">
        <v>22</v>
      </c>
      <c r="E1200" t="s">
        <v>23</v>
      </c>
      <c r="F1200" t="s">
        <v>24</v>
      </c>
      <c r="G1200" t="s">
        <v>25</v>
      </c>
      <c r="H1200" t="s">
        <v>37</v>
      </c>
      <c r="I1200">
        <v>43.32</v>
      </c>
      <c r="J1200">
        <v>2</v>
      </c>
      <c r="K1200">
        <v>0</v>
      </c>
      <c r="L1200">
        <v>14.2956</v>
      </c>
    </row>
    <row r="1201" spans="1:12" x14ac:dyDescent="0.3">
      <c r="A1201" t="s">
        <v>27</v>
      </c>
      <c r="B1201" t="s">
        <v>13</v>
      </c>
      <c r="C1201" t="s">
        <v>14</v>
      </c>
      <c r="D1201" t="s">
        <v>22</v>
      </c>
      <c r="E1201" t="s">
        <v>23</v>
      </c>
      <c r="F1201" t="s">
        <v>24</v>
      </c>
      <c r="G1201" t="s">
        <v>25</v>
      </c>
      <c r="H1201" t="s">
        <v>36</v>
      </c>
      <c r="I1201">
        <v>43.584000000000003</v>
      </c>
      <c r="J1201">
        <v>12</v>
      </c>
      <c r="K1201">
        <v>0.2</v>
      </c>
      <c r="L1201">
        <v>15.799200000000001</v>
      </c>
    </row>
    <row r="1202" spans="1:12" x14ac:dyDescent="0.3">
      <c r="A1202" t="s">
        <v>27</v>
      </c>
      <c r="B1202" t="s">
        <v>13</v>
      </c>
      <c r="C1202" t="s">
        <v>14</v>
      </c>
      <c r="D1202" t="s">
        <v>22</v>
      </c>
      <c r="E1202" t="s">
        <v>23</v>
      </c>
      <c r="F1202" t="s">
        <v>24</v>
      </c>
      <c r="G1202" t="s">
        <v>25</v>
      </c>
      <c r="H1202" t="s">
        <v>40</v>
      </c>
      <c r="I1202">
        <v>116.28</v>
      </c>
      <c r="J1202">
        <v>3</v>
      </c>
      <c r="K1202">
        <v>0</v>
      </c>
      <c r="L1202">
        <v>56.977200000000003</v>
      </c>
    </row>
    <row r="1203" spans="1:12" x14ac:dyDescent="0.3">
      <c r="A1203" t="s">
        <v>27</v>
      </c>
      <c r="B1203" t="s">
        <v>13</v>
      </c>
      <c r="C1203" t="s">
        <v>14</v>
      </c>
      <c r="D1203" t="s">
        <v>22</v>
      </c>
      <c r="E1203" t="s">
        <v>23</v>
      </c>
      <c r="F1203" t="s">
        <v>24</v>
      </c>
      <c r="G1203" t="s">
        <v>25</v>
      </c>
      <c r="H1203" t="s">
        <v>36</v>
      </c>
      <c r="I1203">
        <v>9.2959999999999994</v>
      </c>
      <c r="J1203">
        <v>2</v>
      </c>
      <c r="K1203">
        <v>0.2</v>
      </c>
      <c r="L1203">
        <v>3.0211999999999999</v>
      </c>
    </row>
    <row r="1204" spans="1:12" x14ac:dyDescent="0.3">
      <c r="A1204" t="s">
        <v>27</v>
      </c>
      <c r="B1204" t="s">
        <v>13</v>
      </c>
      <c r="C1204" t="s">
        <v>14</v>
      </c>
      <c r="D1204" t="s">
        <v>22</v>
      </c>
      <c r="E1204" t="s">
        <v>23</v>
      </c>
      <c r="F1204" t="s">
        <v>24</v>
      </c>
      <c r="G1204" t="s">
        <v>25</v>
      </c>
      <c r="H1204" t="s">
        <v>40</v>
      </c>
      <c r="I1204">
        <v>19.440000000000001</v>
      </c>
      <c r="J1204">
        <v>3</v>
      </c>
      <c r="K1204">
        <v>0</v>
      </c>
      <c r="L1204">
        <v>9.3312000000000008</v>
      </c>
    </row>
    <row r="1205" spans="1:12" x14ac:dyDescent="0.3">
      <c r="A1205" t="s">
        <v>27</v>
      </c>
      <c r="B1205" t="s">
        <v>13</v>
      </c>
      <c r="C1205" t="s">
        <v>14</v>
      </c>
      <c r="D1205" t="s">
        <v>22</v>
      </c>
      <c r="E1205" t="s">
        <v>23</v>
      </c>
      <c r="F1205" t="s">
        <v>24</v>
      </c>
      <c r="G1205" t="s">
        <v>25</v>
      </c>
      <c r="H1205" t="s">
        <v>40</v>
      </c>
      <c r="I1205">
        <v>314.55</v>
      </c>
      <c r="J1205">
        <v>3</v>
      </c>
      <c r="K1205">
        <v>0</v>
      </c>
      <c r="L1205">
        <v>150.98400000000001</v>
      </c>
    </row>
    <row r="1206" spans="1:12" x14ac:dyDescent="0.3">
      <c r="A1206" t="s">
        <v>27</v>
      </c>
      <c r="B1206" t="s">
        <v>13</v>
      </c>
      <c r="C1206" t="s">
        <v>14</v>
      </c>
      <c r="D1206" t="s">
        <v>22</v>
      </c>
      <c r="E1206" t="s">
        <v>23</v>
      </c>
      <c r="F1206" t="s">
        <v>24</v>
      </c>
      <c r="G1206" t="s">
        <v>18</v>
      </c>
      <c r="H1206" t="s">
        <v>30</v>
      </c>
      <c r="I1206">
        <v>418.29599999999999</v>
      </c>
      <c r="J1206">
        <v>3</v>
      </c>
      <c r="K1206">
        <v>0.2</v>
      </c>
      <c r="L1206">
        <v>5.2286999999999999</v>
      </c>
    </row>
    <row r="1207" spans="1:12" x14ac:dyDescent="0.3">
      <c r="A1207" t="s">
        <v>27</v>
      </c>
      <c r="B1207" t="s">
        <v>13</v>
      </c>
      <c r="C1207" t="s">
        <v>14</v>
      </c>
      <c r="D1207" t="s">
        <v>22</v>
      </c>
      <c r="E1207" t="s">
        <v>23</v>
      </c>
      <c r="F1207" t="s">
        <v>24</v>
      </c>
      <c r="G1207" t="s">
        <v>18</v>
      </c>
      <c r="H1207" t="s">
        <v>19</v>
      </c>
      <c r="I1207">
        <v>917.92349999999999</v>
      </c>
      <c r="J1207">
        <v>9</v>
      </c>
      <c r="K1207">
        <v>0.15</v>
      </c>
      <c r="L1207">
        <v>75.593699999999998</v>
      </c>
    </row>
    <row r="1208" spans="1:12" x14ac:dyDescent="0.3">
      <c r="A1208" t="s">
        <v>27</v>
      </c>
      <c r="B1208" t="s">
        <v>13</v>
      </c>
      <c r="C1208" t="s">
        <v>14</v>
      </c>
      <c r="D1208" t="s">
        <v>22</v>
      </c>
      <c r="E1208" t="s">
        <v>23</v>
      </c>
      <c r="F1208" t="s">
        <v>24</v>
      </c>
      <c r="G1208" t="s">
        <v>25</v>
      </c>
      <c r="H1208" t="s">
        <v>40</v>
      </c>
      <c r="I1208">
        <v>38.880000000000003</v>
      </c>
      <c r="J1208">
        <v>6</v>
      </c>
      <c r="K1208">
        <v>0</v>
      </c>
      <c r="L1208">
        <v>19.051200000000001</v>
      </c>
    </row>
    <row r="1209" spans="1:12" x14ac:dyDescent="0.3">
      <c r="A1209" t="s">
        <v>27</v>
      </c>
      <c r="B1209" t="s">
        <v>21</v>
      </c>
      <c r="C1209" t="s">
        <v>14</v>
      </c>
      <c r="D1209" t="s">
        <v>51</v>
      </c>
      <c r="E1209" t="s">
        <v>23</v>
      </c>
      <c r="F1209" t="s">
        <v>24</v>
      </c>
      <c r="G1209" t="s">
        <v>25</v>
      </c>
      <c r="H1209" t="s">
        <v>40</v>
      </c>
      <c r="I1209">
        <v>12.96</v>
      </c>
      <c r="J1209">
        <v>2</v>
      </c>
      <c r="K1209">
        <v>0</v>
      </c>
      <c r="L1209">
        <v>6.2207999999999997</v>
      </c>
    </row>
    <row r="1210" spans="1:12" x14ac:dyDescent="0.3">
      <c r="A1210" t="s">
        <v>27</v>
      </c>
      <c r="B1210" t="s">
        <v>21</v>
      </c>
      <c r="C1210" t="s">
        <v>14</v>
      </c>
      <c r="D1210" t="s">
        <v>417</v>
      </c>
      <c r="E1210" t="s">
        <v>23</v>
      </c>
      <c r="F1210" t="s">
        <v>24</v>
      </c>
      <c r="G1210" t="s">
        <v>25</v>
      </c>
      <c r="H1210" t="s">
        <v>40</v>
      </c>
      <c r="I1210">
        <v>12.96</v>
      </c>
      <c r="J1210">
        <v>2</v>
      </c>
      <c r="K1210">
        <v>0</v>
      </c>
      <c r="L1210">
        <v>6.2207999999999997</v>
      </c>
    </row>
    <row r="1211" spans="1:12" x14ac:dyDescent="0.3">
      <c r="A1211" t="s">
        <v>27</v>
      </c>
      <c r="B1211" t="s">
        <v>21</v>
      </c>
      <c r="C1211" t="s">
        <v>14</v>
      </c>
      <c r="D1211" t="s">
        <v>417</v>
      </c>
      <c r="E1211" t="s">
        <v>23</v>
      </c>
      <c r="F1211" t="s">
        <v>24</v>
      </c>
      <c r="G1211" t="s">
        <v>25</v>
      </c>
      <c r="H1211" t="s">
        <v>36</v>
      </c>
      <c r="I1211">
        <v>23.2</v>
      </c>
      <c r="J1211">
        <v>5</v>
      </c>
      <c r="K1211">
        <v>0.2</v>
      </c>
      <c r="L1211">
        <v>8.1199999999999992</v>
      </c>
    </row>
    <row r="1212" spans="1:12" x14ac:dyDescent="0.3">
      <c r="A1212" t="s">
        <v>27</v>
      </c>
      <c r="B1212" t="s">
        <v>43</v>
      </c>
      <c r="C1212" t="s">
        <v>14</v>
      </c>
      <c r="D1212" t="s">
        <v>22</v>
      </c>
      <c r="E1212" t="s">
        <v>23</v>
      </c>
      <c r="F1212" t="s">
        <v>24</v>
      </c>
      <c r="G1212" t="s">
        <v>34</v>
      </c>
      <c r="H1212" t="s">
        <v>35</v>
      </c>
      <c r="I1212">
        <v>173.65600000000001</v>
      </c>
      <c r="J1212">
        <v>7</v>
      </c>
      <c r="K1212">
        <v>0.2</v>
      </c>
      <c r="L1212">
        <v>17.365600000000001</v>
      </c>
    </row>
    <row r="1213" spans="1:12" x14ac:dyDescent="0.3">
      <c r="A1213" t="s">
        <v>27</v>
      </c>
      <c r="B1213" t="s">
        <v>43</v>
      </c>
      <c r="C1213" t="s">
        <v>14</v>
      </c>
      <c r="D1213" t="s">
        <v>22</v>
      </c>
      <c r="E1213" t="s">
        <v>23</v>
      </c>
      <c r="F1213" t="s">
        <v>24</v>
      </c>
      <c r="G1213" t="s">
        <v>25</v>
      </c>
      <c r="H1213" t="s">
        <v>37</v>
      </c>
      <c r="I1213">
        <v>361.96</v>
      </c>
      <c r="J1213">
        <v>2</v>
      </c>
      <c r="K1213">
        <v>0</v>
      </c>
      <c r="L1213">
        <v>101.3488</v>
      </c>
    </row>
    <row r="1214" spans="1:12" x14ac:dyDescent="0.3">
      <c r="A1214" t="s">
        <v>27</v>
      </c>
      <c r="B1214" t="s">
        <v>43</v>
      </c>
      <c r="C1214" t="s">
        <v>14</v>
      </c>
      <c r="D1214" t="s">
        <v>22</v>
      </c>
      <c r="E1214" t="s">
        <v>23</v>
      </c>
      <c r="F1214" t="s">
        <v>24</v>
      </c>
      <c r="G1214" t="s">
        <v>34</v>
      </c>
      <c r="H1214" t="s">
        <v>58</v>
      </c>
      <c r="I1214">
        <v>62.85</v>
      </c>
      <c r="J1214">
        <v>3</v>
      </c>
      <c r="K1214">
        <v>0</v>
      </c>
      <c r="L1214">
        <v>13.198499999999999</v>
      </c>
    </row>
    <row r="1215" spans="1:12" x14ac:dyDescent="0.3">
      <c r="A1215" t="s">
        <v>27</v>
      </c>
      <c r="B1215" t="s">
        <v>43</v>
      </c>
      <c r="C1215" t="s">
        <v>14</v>
      </c>
      <c r="D1215" t="s">
        <v>22</v>
      </c>
      <c r="E1215" t="s">
        <v>23</v>
      </c>
      <c r="F1215" t="s">
        <v>24</v>
      </c>
      <c r="G1215" t="s">
        <v>34</v>
      </c>
      <c r="H1215" t="s">
        <v>35</v>
      </c>
      <c r="I1215">
        <v>818.37599999999998</v>
      </c>
      <c r="J1215">
        <v>3</v>
      </c>
      <c r="K1215">
        <v>0.2</v>
      </c>
      <c r="L1215">
        <v>51.148499999999999</v>
      </c>
    </row>
    <row r="1216" spans="1:12" x14ac:dyDescent="0.3">
      <c r="A1216" t="s">
        <v>27</v>
      </c>
      <c r="B1216" t="s">
        <v>43</v>
      </c>
      <c r="C1216" t="s">
        <v>14</v>
      </c>
      <c r="D1216" t="s">
        <v>22</v>
      </c>
      <c r="E1216" t="s">
        <v>23</v>
      </c>
      <c r="F1216" t="s">
        <v>24</v>
      </c>
      <c r="G1216" t="s">
        <v>25</v>
      </c>
      <c r="H1216" t="s">
        <v>31</v>
      </c>
      <c r="I1216">
        <v>20.34</v>
      </c>
      <c r="J1216">
        <v>1</v>
      </c>
      <c r="K1216">
        <v>0</v>
      </c>
      <c r="L1216">
        <v>0.2034</v>
      </c>
    </row>
    <row r="1217" spans="1:12" x14ac:dyDescent="0.3">
      <c r="A1217" t="s">
        <v>27</v>
      </c>
      <c r="B1217" t="s">
        <v>43</v>
      </c>
      <c r="C1217" t="s">
        <v>14</v>
      </c>
      <c r="D1217" t="s">
        <v>22</v>
      </c>
      <c r="E1217" t="s">
        <v>23</v>
      </c>
      <c r="F1217" t="s">
        <v>24</v>
      </c>
      <c r="G1217" t="s">
        <v>18</v>
      </c>
      <c r="H1217" t="s">
        <v>32</v>
      </c>
      <c r="I1217">
        <v>23.99</v>
      </c>
      <c r="J1217">
        <v>1</v>
      </c>
      <c r="K1217">
        <v>0</v>
      </c>
      <c r="L1217">
        <v>5.5176999999999996</v>
      </c>
    </row>
    <row r="1218" spans="1:12" x14ac:dyDescent="0.3">
      <c r="A1218" t="s">
        <v>27</v>
      </c>
      <c r="B1218" t="s">
        <v>13</v>
      </c>
      <c r="C1218" t="s">
        <v>14</v>
      </c>
      <c r="D1218" t="s">
        <v>22</v>
      </c>
      <c r="E1218" t="s">
        <v>23</v>
      </c>
      <c r="F1218" t="s">
        <v>24</v>
      </c>
      <c r="G1218" t="s">
        <v>18</v>
      </c>
      <c r="H1218" t="s">
        <v>30</v>
      </c>
      <c r="I1218">
        <v>171.28800000000001</v>
      </c>
      <c r="J1218">
        <v>3</v>
      </c>
      <c r="K1218">
        <v>0.2</v>
      </c>
      <c r="L1218">
        <v>-6.4233000000000002</v>
      </c>
    </row>
    <row r="1219" spans="1:12" x14ac:dyDescent="0.3">
      <c r="A1219" t="s">
        <v>27</v>
      </c>
      <c r="B1219" t="s">
        <v>13</v>
      </c>
      <c r="C1219" t="s">
        <v>14</v>
      </c>
      <c r="D1219" t="s">
        <v>51</v>
      </c>
      <c r="E1219" t="s">
        <v>23</v>
      </c>
      <c r="F1219" t="s">
        <v>24</v>
      </c>
      <c r="G1219" t="s">
        <v>25</v>
      </c>
      <c r="H1219" t="s">
        <v>33</v>
      </c>
      <c r="I1219">
        <v>16.559999999999999</v>
      </c>
      <c r="J1219">
        <v>4</v>
      </c>
      <c r="K1219">
        <v>0</v>
      </c>
      <c r="L1219">
        <v>6.9551999999999996</v>
      </c>
    </row>
    <row r="1220" spans="1:12" x14ac:dyDescent="0.3">
      <c r="A1220" t="s">
        <v>167</v>
      </c>
      <c r="B1220" t="s">
        <v>43</v>
      </c>
      <c r="C1220" t="s">
        <v>14</v>
      </c>
      <c r="D1220" t="s">
        <v>371</v>
      </c>
      <c r="E1220" t="s">
        <v>23</v>
      </c>
      <c r="F1220" t="s">
        <v>24</v>
      </c>
      <c r="G1220" t="s">
        <v>18</v>
      </c>
      <c r="H1220" t="s">
        <v>20</v>
      </c>
      <c r="I1220">
        <v>122.352</v>
      </c>
      <c r="J1220">
        <v>3</v>
      </c>
      <c r="K1220">
        <v>0.2</v>
      </c>
      <c r="L1220">
        <v>13.7646</v>
      </c>
    </row>
    <row r="1221" spans="1:12" x14ac:dyDescent="0.3">
      <c r="A1221" t="s">
        <v>167</v>
      </c>
      <c r="B1221" t="s">
        <v>43</v>
      </c>
      <c r="C1221" t="s">
        <v>14</v>
      </c>
      <c r="D1221" t="s">
        <v>371</v>
      </c>
      <c r="E1221" t="s">
        <v>23</v>
      </c>
      <c r="F1221" t="s">
        <v>24</v>
      </c>
      <c r="G1221" t="s">
        <v>25</v>
      </c>
      <c r="H1221" t="s">
        <v>59</v>
      </c>
      <c r="I1221">
        <v>15.28</v>
      </c>
      <c r="J1221">
        <v>2</v>
      </c>
      <c r="K1221">
        <v>0</v>
      </c>
      <c r="L1221">
        <v>7.4871999999999996</v>
      </c>
    </row>
    <row r="1222" spans="1:12" x14ac:dyDescent="0.3">
      <c r="A1222" t="s">
        <v>27</v>
      </c>
      <c r="B1222" t="s">
        <v>21</v>
      </c>
      <c r="C1222" t="s">
        <v>14</v>
      </c>
      <c r="D1222" t="s">
        <v>22</v>
      </c>
      <c r="E1222" t="s">
        <v>23</v>
      </c>
      <c r="F1222" t="s">
        <v>24</v>
      </c>
      <c r="G1222" t="s">
        <v>25</v>
      </c>
      <c r="H1222" t="s">
        <v>40</v>
      </c>
      <c r="I1222">
        <v>11.96</v>
      </c>
      <c r="J1222">
        <v>2</v>
      </c>
      <c r="K1222">
        <v>0</v>
      </c>
      <c r="L1222">
        <v>5.8604000000000003</v>
      </c>
    </row>
    <row r="1223" spans="1:12" x14ac:dyDescent="0.3">
      <c r="A1223" t="s">
        <v>27</v>
      </c>
      <c r="B1223" t="s">
        <v>21</v>
      </c>
      <c r="C1223" t="s">
        <v>14</v>
      </c>
      <c r="D1223" t="s">
        <v>22</v>
      </c>
      <c r="E1223" t="s">
        <v>23</v>
      </c>
      <c r="F1223" t="s">
        <v>24</v>
      </c>
      <c r="G1223" t="s">
        <v>18</v>
      </c>
      <c r="H1223" t="s">
        <v>30</v>
      </c>
      <c r="I1223">
        <v>351.21600000000001</v>
      </c>
      <c r="J1223">
        <v>3</v>
      </c>
      <c r="K1223">
        <v>0.2</v>
      </c>
      <c r="L1223">
        <v>4.3902000000000001</v>
      </c>
    </row>
    <row r="1224" spans="1:12" x14ac:dyDescent="0.3">
      <c r="A1224" t="s">
        <v>27</v>
      </c>
      <c r="B1224" t="s">
        <v>13</v>
      </c>
      <c r="C1224" t="s">
        <v>14</v>
      </c>
      <c r="D1224" t="s">
        <v>51</v>
      </c>
      <c r="E1224" t="s">
        <v>23</v>
      </c>
      <c r="F1224" t="s">
        <v>24</v>
      </c>
      <c r="G1224" t="s">
        <v>18</v>
      </c>
      <c r="H1224" t="s">
        <v>20</v>
      </c>
      <c r="I1224">
        <v>230.28</v>
      </c>
      <c r="J1224">
        <v>3</v>
      </c>
      <c r="K1224">
        <v>0.2</v>
      </c>
      <c r="L1224">
        <v>23.027999999999999</v>
      </c>
    </row>
    <row r="1225" spans="1:12" x14ac:dyDescent="0.3">
      <c r="A1225" t="s">
        <v>27</v>
      </c>
      <c r="B1225" t="s">
        <v>13</v>
      </c>
      <c r="C1225" t="s">
        <v>14</v>
      </c>
      <c r="D1225" t="s">
        <v>51</v>
      </c>
      <c r="E1225" t="s">
        <v>23</v>
      </c>
      <c r="F1225" t="s">
        <v>24</v>
      </c>
      <c r="G1225" t="s">
        <v>25</v>
      </c>
      <c r="H1225" t="s">
        <v>40</v>
      </c>
      <c r="I1225">
        <v>12.84</v>
      </c>
      <c r="J1225">
        <v>3</v>
      </c>
      <c r="K1225">
        <v>0</v>
      </c>
      <c r="L1225">
        <v>5.7779999999999996</v>
      </c>
    </row>
    <row r="1226" spans="1:12" x14ac:dyDescent="0.3">
      <c r="A1226" t="s">
        <v>12</v>
      </c>
      <c r="B1226" t="s">
        <v>21</v>
      </c>
      <c r="C1226" t="s">
        <v>14</v>
      </c>
      <c r="D1226" t="s">
        <v>22</v>
      </c>
      <c r="E1226" t="s">
        <v>23</v>
      </c>
      <c r="F1226" t="s">
        <v>24</v>
      </c>
      <c r="G1226" t="s">
        <v>25</v>
      </c>
      <c r="H1226" t="s">
        <v>59</v>
      </c>
      <c r="I1226">
        <v>271.44</v>
      </c>
      <c r="J1226">
        <v>3</v>
      </c>
      <c r="K1226">
        <v>0</v>
      </c>
      <c r="L1226">
        <v>122.148</v>
      </c>
    </row>
    <row r="1227" spans="1:12" x14ac:dyDescent="0.3">
      <c r="A1227" t="s">
        <v>12</v>
      </c>
      <c r="B1227" t="s">
        <v>21</v>
      </c>
      <c r="C1227" t="s">
        <v>14</v>
      </c>
      <c r="D1227" t="s">
        <v>22</v>
      </c>
      <c r="E1227" t="s">
        <v>23</v>
      </c>
      <c r="F1227" t="s">
        <v>24</v>
      </c>
      <c r="G1227" t="s">
        <v>34</v>
      </c>
      <c r="H1227" t="s">
        <v>35</v>
      </c>
      <c r="I1227">
        <v>110.352</v>
      </c>
      <c r="J1227">
        <v>3</v>
      </c>
      <c r="K1227">
        <v>0.2</v>
      </c>
      <c r="L1227">
        <v>8.2764000000000006</v>
      </c>
    </row>
    <row r="1228" spans="1:12" x14ac:dyDescent="0.3">
      <c r="A1228" t="s">
        <v>12</v>
      </c>
      <c r="B1228" t="s">
        <v>21</v>
      </c>
      <c r="C1228" t="s">
        <v>14</v>
      </c>
      <c r="D1228" t="s">
        <v>22</v>
      </c>
      <c r="E1228" t="s">
        <v>23</v>
      </c>
      <c r="F1228" t="s">
        <v>24</v>
      </c>
      <c r="G1228" t="s">
        <v>18</v>
      </c>
      <c r="H1228" t="s">
        <v>32</v>
      </c>
      <c r="I1228">
        <v>36.4</v>
      </c>
      <c r="J1228">
        <v>5</v>
      </c>
      <c r="K1228">
        <v>0</v>
      </c>
      <c r="L1228">
        <v>13.832000000000001</v>
      </c>
    </row>
    <row r="1229" spans="1:12" x14ac:dyDescent="0.3">
      <c r="A1229" t="s">
        <v>12</v>
      </c>
      <c r="B1229" t="s">
        <v>43</v>
      </c>
      <c r="C1229" t="s">
        <v>14</v>
      </c>
      <c r="D1229" t="s">
        <v>116</v>
      </c>
      <c r="E1229" t="s">
        <v>23</v>
      </c>
      <c r="F1229" t="s">
        <v>24</v>
      </c>
      <c r="G1229" t="s">
        <v>18</v>
      </c>
      <c r="H1229" t="s">
        <v>32</v>
      </c>
      <c r="I1229">
        <v>76.14</v>
      </c>
      <c r="J1229">
        <v>3</v>
      </c>
      <c r="K1229">
        <v>0</v>
      </c>
      <c r="L1229">
        <v>26.649000000000001</v>
      </c>
    </row>
    <row r="1230" spans="1:12" x14ac:dyDescent="0.3">
      <c r="A1230" t="s">
        <v>27</v>
      </c>
      <c r="B1230" t="s">
        <v>43</v>
      </c>
      <c r="C1230" t="s">
        <v>14</v>
      </c>
      <c r="D1230" t="s">
        <v>22</v>
      </c>
      <c r="E1230" t="s">
        <v>23</v>
      </c>
      <c r="F1230" t="s">
        <v>24</v>
      </c>
      <c r="G1230" t="s">
        <v>34</v>
      </c>
      <c r="H1230" t="s">
        <v>161</v>
      </c>
      <c r="I1230">
        <v>479.98399999999998</v>
      </c>
      <c r="J1230">
        <v>2</v>
      </c>
      <c r="K1230">
        <v>0.2</v>
      </c>
      <c r="L1230">
        <v>89.997</v>
      </c>
    </row>
    <row r="1231" spans="1:12" x14ac:dyDescent="0.3">
      <c r="A1231" t="s">
        <v>12</v>
      </c>
      <c r="B1231" t="s">
        <v>21</v>
      </c>
      <c r="C1231" t="s">
        <v>14</v>
      </c>
      <c r="D1231" t="s">
        <v>22</v>
      </c>
      <c r="E1231" t="s">
        <v>23</v>
      </c>
      <c r="F1231" t="s">
        <v>24</v>
      </c>
      <c r="G1231" t="s">
        <v>25</v>
      </c>
      <c r="H1231" t="s">
        <v>33</v>
      </c>
      <c r="I1231">
        <v>8.26</v>
      </c>
      <c r="J1231">
        <v>2</v>
      </c>
      <c r="K1231">
        <v>0</v>
      </c>
      <c r="L1231">
        <v>3.7995999999999999</v>
      </c>
    </row>
    <row r="1232" spans="1:12" x14ac:dyDescent="0.3">
      <c r="A1232" t="s">
        <v>12</v>
      </c>
      <c r="B1232" t="s">
        <v>43</v>
      </c>
      <c r="C1232" t="s">
        <v>14</v>
      </c>
      <c r="D1232" t="s">
        <v>504</v>
      </c>
      <c r="E1232" t="s">
        <v>23</v>
      </c>
      <c r="F1232" t="s">
        <v>24</v>
      </c>
      <c r="G1232" t="s">
        <v>25</v>
      </c>
      <c r="H1232" t="s">
        <v>59</v>
      </c>
      <c r="I1232">
        <v>76.58</v>
      </c>
      <c r="J1232">
        <v>7</v>
      </c>
      <c r="K1232">
        <v>0</v>
      </c>
      <c r="L1232">
        <v>38.29</v>
      </c>
    </row>
    <row r="1233" spans="1:12" x14ac:dyDescent="0.3">
      <c r="A1233" t="s">
        <v>12</v>
      </c>
      <c r="B1233" t="s">
        <v>43</v>
      </c>
      <c r="C1233" t="s">
        <v>14</v>
      </c>
      <c r="D1233" t="s">
        <v>504</v>
      </c>
      <c r="E1233" t="s">
        <v>23</v>
      </c>
      <c r="F1233" t="s">
        <v>24</v>
      </c>
      <c r="G1233" t="s">
        <v>25</v>
      </c>
      <c r="H1233" t="s">
        <v>33</v>
      </c>
      <c r="I1233">
        <v>8.8000000000000007</v>
      </c>
      <c r="J1233">
        <v>5</v>
      </c>
      <c r="K1233">
        <v>0</v>
      </c>
      <c r="L1233">
        <v>4.2240000000000002</v>
      </c>
    </row>
    <row r="1234" spans="1:12" x14ac:dyDescent="0.3">
      <c r="A1234" t="s">
        <v>12</v>
      </c>
      <c r="B1234" t="s">
        <v>43</v>
      </c>
      <c r="C1234" t="s">
        <v>14</v>
      </c>
      <c r="D1234" t="s">
        <v>504</v>
      </c>
      <c r="E1234" t="s">
        <v>23</v>
      </c>
      <c r="F1234" t="s">
        <v>24</v>
      </c>
      <c r="G1234" t="s">
        <v>25</v>
      </c>
      <c r="H1234" t="s">
        <v>36</v>
      </c>
      <c r="I1234">
        <v>590.35199999999998</v>
      </c>
      <c r="J1234">
        <v>6</v>
      </c>
      <c r="K1234">
        <v>0.2</v>
      </c>
      <c r="L1234">
        <v>206.6232</v>
      </c>
    </row>
    <row r="1235" spans="1:12" x14ac:dyDescent="0.3">
      <c r="A1235" t="s">
        <v>12</v>
      </c>
      <c r="B1235" t="s">
        <v>43</v>
      </c>
      <c r="C1235" t="s">
        <v>14</v>
      </c>
      <c r="D1235" t="s">
        <v>504</v>
      </c>
      <c r="E1235" t="s">
        <v>23</v>
      </c>
      <c r="F1235" t="s">
        <v>24</v>
      </c>
      <c r="G1235" t="s">
        <v>25</v>
      </c>
      <c r="H1235" t="s">
        <v>76</v>
      </c>
      <c r="I1235">
        <v>5.58</v>
      </c>
      <c r="J1235">
        <v>3</v>
      </c>
      <c r="K1235">
        <v>0</v>
      </c>
      <c r="L1235">
        <v>0.16739999999999999</v>
      </c>
    </row>
    <row r="1236" spans="1:12" x14ac:dyDescent="0.3">
      <c r="A1236" t="s">
        <v>12</v>
      </c>
      <c r="B1236" t="s">
        <v>43</v>
      </c>
      <c r="C1236" t="s">
        <v>14</v>
      </c>
      <c r="D1236" t="s">
        <v>504</v>
      </c>
      <c r="E1236" t="s">
        <v>23</v>
      </c>
      <c r="F1236" t="s">
        <v>24</v>
      </c>
      <c r="G1236" t="s">
        <v>18</v>
      </c>
      <c r="H1236" t="s">
        <v>32</v>
      </c>
      <c r="I1236">
        <v>25.02</v>
      </c>
      <c r="J1236">
        <v>3</v>
      </c>
      <c r="K1236">
        <v>0</v>
      </c>
      <c r="L1236">
        <v>10.5084</v>
      </c>
    </row>
    <row r="1237" spans="1:12" x14ac:dyDescent="0.3">
      <c r="A1237" t="s">
        <v>12</v>
      </c>
      <c r="B1237" t="s">
        <v>43</v>
      </c>
      <c r="C1237" t="s">
        <v>14</v>
      </c>
      <c r="D1237" t="s">
        <v>504</v>
      </c>
      <c r="E1237" t="s">
        <v>23</v>
      </c>
      <c r="F1237" t="s">
        <v>24</v>
      </c>
      <c r="G1237" t="s">
        <v>25</v>
      </c>
      <c r="H1237" t="s">
        <v>31</v>
      </c>
      <c r="I1237">
        <v>452.55</v>
      </c>
      <c r="J1237">
        <v>7</v>
      </c>
      <c r="K1237">
        <v>0</v>
      </c>
      <c r="L1237">
        <v>22.627500000000001</v>
      </c>
    </row>
    <row r="1238" spans="1:12" x14ac:dyDescent="0.3">
      <c r="A1238" t="s">
        <v>27</v>
      </c>
      <c r="B1238" t="s">
        <v>21</v>
      </c>
      <c r="C1238" t="s">
        <v>14</v>
      </c>
      <c r="D1238" t="s">
        <v>22</v>
      </c>
      <c r="E1238" t="s">
        <v>23</v>
      </c>
      <c r="F1238" t="s">
        <v>24</v>
      </c>
      <c r="G1238" t="s">
        <v>25</v>
      </c>
      <c r="H1238" t="s">
        <v>109</v>
      </c>
      <c r="I1238">
        <v>17.760000000000002</v>
      </c>
      <c r="J1238">
        <v>2</v>
      </c>
      <c r="K1238">
        <v>0</v>
      </c>
      <c r="L1238">
        <v>4.9728000000000003</v>
      </c>
    </row>
    <row r="1239" spans="1:12" x14ac:dyDescent="0.3">
      <c r="A1239" t="s">
        <v>27</v>
      </c>
      <c r="B1239" t="s">
        <v>21</v>
      </c>
      <c r="C1239" t="s">
        <v>14</v>
      </c>
      <c r="D1239" t="s">
        <v>22</v>
      </c>
      <c r="E1239" t="s">
        <v>23</v>
      </c>
      <c r="F1239" t="s">
        <v>24</v>
      </c>
      <c r="G1239" t="s">
        <v>34</v>
      </c>
      <c r="H1239" t="s">
        <v>35</v>
      </c>
      <c r="I1239">
        <v>302.38400000000001</v>
      </c>
      <c r="J1239">
        <v>2</v>
      </c>
      <c r="K1239">
        <v>0.2</v>
      </c>
      <c r="L1239">
        <v>30.238399999999999</v>
      </c>
    </row>
    <row r="1240" spans="1:12" x14ac:dyDescent="0.3">
      <c r="A1240" t="s">
        <v>27</v>
      </c>
      <c r="B1240" t="s">
        <v>21</v>
      </c>
      <c r="C1240" t="s">
        <v>14</v>
      </c>
      <c r="D1240" t="s">
        <v>22</v>
      </c>
      <c r="E1240" t="s">
        <v>23</v>
      </c>
      <c r="F1240" t="s">
        <v>24</v>
      </c>
      <c r="G1240" t="s">
        <v>18</v>
      </c>
      <c r="H1240" t="s">
        <v>20</v>
      </c>
      <c r="I1240">
        <v>146.352</v>
      </c>
      <c r="J1240">
        <v>3</v>
      </c>
      <c r="K1240">
        <v>0.2</v>
      </c>
      <c r="L1240">
        <v>-5.4882</v>
      </c>
    </row>
    <row r="1241" spans="1:12" x14ac:dyDescent="0.3">
      <c r="A1241" t="s">
        <v>27</v>
      </c>
      <c r="B1241" t="s">
        <v>21</v>
      </c>
      <c r="C1241" t="s">
        <v>14</v>
      </c>
      <c r="D1241" t="s">
        <v>22</v>
      </c>
      <c r="E1241" t="s">
        <v>23</v>
      </c>
      <c r="F1241" t="s">
        <v>24</v>
      </c>
      <c r="G1241" t="s">
        <v>25</v>
      </c>
      <c r="H1241" t="s">
        <v>37</v>
      </c>
      <c r="I1241">
        <v>7.9</v>
      </c>
      <c r="J1241">
        <v>2</v>
      </c>
      <c r="K1241">
        <v>0</v>
      </c>
      <c r="L1241">
        <v>2.0539999999999998</v>
      </c>
    </row>
    <row r="1242" spans="1:12" x14ac:dyDescent="0.3">
      <c r="A1242" t="s">
        <v>27</v>
      </c>
      <c r="B1242" t="s">
        <v>21</v>
      </c>
      <c r="C1242" t="s">
        <v>14</v>
      </c>
      <c r="D1242" t="s">
        <v>22</v>
      </c>
      <c r="E1242" t="s">
        <v>23</v>
      </c>
      <c r="F1242" t="s">
        <v>24</v>
      </c>
      <c r="G1242" t="s">
        <v>18</v>
      </c>
      <c r="H1242" t="s">
        <v>30</v>
      </c>
      <c r="I1242">
        <v>902.71199999999999</v>
      </c>
      <c r="J1242">
        <v>3</v>
      </c>
      <c r="K1242">
        <v>0.2</v>
      </c>
      <c r="L1242">
        <v>33.851700000000001</v>
      </c>
    </row>
    <row r="1243" spans="1:12" x14ac:dyDescent="0.3">
      <c r="A1243" t="s">
        <v>27</v>
      </c>
      <c r="B1243" t="s">
        <v>21</v>
      </c>
      <c r="C1243" t="s">
        <v>14</v>
      </c>
      <c r="D1243" t="s">
        <v>22</v>
      </c>
      <c r="E1243" t="s">
        <v>23</v>
      </c>
      <c r="F1243" t="s">
        <v>24</v>
      </c>
      <c r="G1243" t="s">
        <v>25</v>
      </c>
      <c r="H1243" t="s">
        <v>33</v>
      </c>
      <c r="I1243">
        <v>53.97</v>
      </c>
      <c r="J1243">
        <v>3</v>
      </c>
      <c r="K1243">
        <v>0</v>
      </c>
      <c r="L1243">
        <v>15.111599999999999</v>
      </c>
    </row>
    <row r="1244" spans="1:12" x14ac:dyDescent="0.3">
      <c r="A1244" t="s">
        <v>27</v>
      </c>
      <c r="B1244" t="s">
        <v>13</v>
      </c>
      <c r="C1244" t="s">
        <v>14</v>
      </c>
      <c r="D1244" t="s">
        <v>229</v>
      </c>
      <c r="E1244" t="s">
        <v>23</v>
      </c>
      <c r="F1244" t="s">
        <v>24</v>
      </c>
      <c r="G1244" t="s">
        <v>18</v>
      </c>
      <c r="H1244" t="s">
        <v>32</v>
      </c>
      <c r="I1244">
        <v>47.12</v>
      </c>
      <c r="J1244">
        <v>8</v>
      </c>
      <c r="K1244">
        <v>0</v>
      </c>
      <c r="L1244">
        <v>20.732800000000001</v>
      </c>
    </row>
    <row r="1245" spans="1:12" x14ac:dyDescent="0.3">
      <c r="A1245" t="s">
        <v>61</v>
      </c>
      <c r="B1245" t="s">
        <v>43</v>
      </c>
      <c r="C1245" t="s">
        <v>14</v>
      </c>
      <c r="D1245" t="s">
        <v>22</v>
      </c>
      <c r="E1245" t="s">
        <v>23</v>
      </c>
      <c r="F1245" t="s">
        <v>24</v>
      </c>
      <c r="G1245" t="s">
        <v>34</v>
      </c>
      <c r="H1245" t="s">
        <v>161</v>
      </c>
      <c r="I1245">
        <v>2879.9520000000002</v>
      </c>
      <c r="J1245">
        <v>6</v>
      </c>
      <c r="K1245">
        <v>0.2</v>
      </c>
      <c r="L1245">
        <v>1007.9832</v>
      </c>
    </row>
    <row r="1246" spans="1:12" x14ac:dyDescent="0.3">
      <c r="A1246" t="s">
        <v>61</v>
      </c>
      <c r="B1246" t="s">
        <v>43</v>
      </c>
      <c r="C1246" t="s">
        <v>14</v>
      </c>
      <c r="D1246" t="s">
        <v>22</v>
      </c>
      <c r="E1246" t="s">
        <v>23</v>
      </c>
      <c r="F1246" t="s">
        <v>24</v>
      </c>
      <c r="G1246" t="s">
        <v>25</v>
      </c>
      <c r="H1246" t="s">
        <v>36</v>
      </c>
      <c r="I1246">
        <v>90.48</v>
      </c>
      <c r="J1246">
        <v>3</v>
      </c>
      <c r="K1246">
        <v>0.2</v>
      </c>
      <c r="L1246">
        <v>33.93</v>
      </c>
    </row>
    <row r="1247" spans="1:12" x14ac:dyDescent="0.3">
      <c r="A1247" t="s">
        <v>12</v>
      </c>
      <c r="B1247" t="s">
        <v>13</v>
      </c>
      <c r="C1247" t="s">
        <v>14</v>
      </c>
      <c r="D1247" t="s">
        <v>51</v>
      </c>
      <c r="E1247" t="s">
        <v>23</v>
      </c>
      <c r="F1247" t="s">
        <v>24</v>
      </c>
      <c r="G1247" t="s">
        <v>25</v>
      </c>
      <c r="H1247" t="s">
        <v>26</v>
      </c>
      <c r="I1247">
        <v>51.75</v>
      </c>
      <c r="J1247">
        <v>5</v>
      </c>
      <c r="K1247">
        <v>0</v>
      </c>
      <c r="L1247">
        <v>24.84</v>
      </c>
    </row>
    <row r="1248" spans="1:12" x14ac:dyDescent="0.3">
      <c r="A1248" t="s">
        <v>12</v>
      </c>
      <c r="B1248" t="s">
        <v>13</v>
      </c>
      <c r="C1248" t="s">
        <v>14</v>
      </c>
      <c r="D1248" t="s">
        <v>51</v>
      </c>
      <c r="E1248" t="s">
        <v>23</v>
      </c>
      <c r="F1248" t="s">
        <v>24</v>
      </c>
      <c r="G1248" t="s">
        <v>18</v>
      </c>
      <c r="H1248" t="s">
        <v>32</v>
      </c>
      <c r="I1248">
        <v>123.96</v>
      </c>
      <c r="J1248">
        <v>3</v>
      </c>
      <c r="K1248">
        <v>0</v>
      </c>
      <c r="L1248">
        <v>11.1564</v>
      </c>
    </row>
    <row r="1249" spans="1:12" x14ac:dyDescent="0.3">
      <c r="A1249" t="s">
        <v>27</v>
      </c>
      <c r="B1249" t="s">
        <v>21</v>
      </c>
      <c r="C1249" t="s">
        <v>14</v>
      </c>
      <c r="D1249" t="s">
        <v>51</v>
      </c>
      <c r="E1249" t="s">
        <v>23</v>
      </c>
      <c r="F1249" t="s">
        <v>24</v>
      </c>
      <c r="G1249" t="s">
        <v>18</v>
      </c>
      <c r="H1249" t="s">
        <v>19</v>
      </c>
      <c r="I1249">
        <v>586.39800000000002</v>
      </c>
      <c r="J1249">
        <v>6</v>
      </c>
      <c r="K1249">
        <v>0.15</v>
      </c>
      <c r="L1249">
        <v>34.494</v>
      </c>
    </row>
    <row r="1250" spans="1:12" x14ac:dyDescent="0.3">
      <c r="A1250" t="s">
        <v>27</v>
      </c>
      <c r="B1250" t="s">
        <v>21</v>
      </c>
      <c r="C1250" t="s">
        <v>14</v>
      </c>
      <c r="D1250" t="s">
        <v>51</v>
      </c>
      <c r="E1250" t="s">
        <v>23</v>
      </c>
      <c r="F1250" t="s">
        <v>24</v>
      </c>
      <c r="G1250" t="s">
        <v>25</v>
      </c>
      <c r="H1250" t="s">
        <v>31</v>
      </c>
      <c r="I1250">
        <v>80.98</v>
      </c>
      <c r="J1250">
        <v>1</v>
      </c>
      <c r="K1250">
        <v>0</v>
      </c>
      <c r="L1250">
        <v>3.2391999999999999</v>
      </c>
    </row>
    <row r="1251" spans="1:12" x14ac:dyDescent="0.3">
      <c r="A1251" t="s">
        <v>27</v>
      </c>
      <c r="B1251" t="s">
        <v>21</v>
      </c>
      <c r="C1251" t="s">
        <v>14</v>
      </c>
      <c r="D1251" t="s">
        <v>51</v>
      </c>
      <c r="E1251" t="s">
        <v>23</v>
      </c>
      <c r="F1251" t="s">
        <v>24</v>
      </c>
      <c r="G1251" t="s">
        <v>25</v>
      </c>
      <c r="H1251" t="s">
        <v>31</v>
      </c>
      <c r="I1251">
        <v>242.94</v>
      </c>
      <c r="J1251">
        <v>3</v>
      </c>
      <c r="K1251">
        <v>0</v>
      </c>
      <c r="L1251">
        <v>9.7175999999999991</v>
      </c>
    </row>
    <row r="1252" spans="1:12" x14ac:dyDescent="0.3">
      <c r="A1252" t="s">
        <v>61</v>
      </c>
      <c r="B1252" t="s">
        <v>13</v>
      </c>
      <c r="C1252" t="s">
        <v>14</v>
      </c>
      <c r="D1252" t="s">
        <v>22</v>
      </c>
      <c r="E1252" t="s">
        <v>23</v>
      </c>
      <c r="F1252" t="s">
        <v>24</v>
      </c>
      <c r="G1252" t="s">
        <v>25</v>
      </c>
      <c r="H1252" t="s">
        <v>33</v>
      </c>
      <c r="I1252">
        <v>123.92</v>
      </c>
      <c r="J1252">
        <v>4</v>
      </c>
      <c r="K1252">
        <v>0</v>
      </c>
      <c r="L1252">
        <v>33.458399999999997</v>
      </c>
    </row>
    <row r="1253" spans="1:12" x14ac:dyDescent="0.3">
      <c r="A1253" t="s">
        <v>61</v>
      </c>
      <c r="B1253" t="s">
        <v>13</v>
      </c>
      <c r="C1253" t="s">
        <v>14</v>
      </c>
      <c r="D1253" t="s">
        <v>22</v>
      </c>
      <c r="E1253" t="s">
        <v>23</v>
      </c>
      <c r="F1253" t="s">
        <v>24</v>
      </c>
      <c r="G1253" t="s">
        <v>25</v>
      </c>
      <c r="H1253" t="s">
        <v>33</v>
      </c>
      <c r="I1253">
        <v>12.39</v>
      </c>
      <c r="J1253">
        <v>3</v>
      </c>
      <c r="K1253">
        <v>0</v>
      </c>
      <c r="L1253">
        <v>5.6993999999999998</v>
      </c>
    </row>
    <row r="1254" spans="1:12" x14ac:dyDescent="0.3">
      <c r="A1254" t="s">
        <v>61</v>
      </c>
      <c r="B1254" t="s">
        <v>13</v>
      </c>
      <c r="C1254" t="s">
        <v>14</v>
      </c>
      <c r="D1254" t="s">
        <v>22</v>
      </c>
      <c r="E1254" t="s">
        <v>23</v>
      </c>
      <c r="F1254" t="s">
        <v>24</v>
      </c>
      <c r="G1254" t="s">
        <v>25</v>
      </c>
      <c r="H1254" t="s">
        <v>33</v>
      </c>
      <c r="I1254">
        <v>47.3</v>
      </c>
      <c r="J1254">
        <v>2</v>
      </c>
      <c r="K1254">
        <v>0</v>
      </c>
      <c r="L1254">
        <v>12.298</v>
      </c>
    </row>
    <row r="1255" spans="1:12" x14ac:dyDescent="0.3">
      <c r="A1255" t="s">
        <v>27</v>
      </c>
      <c r="B1255" t="s">
        <v>43</v>
      </c>
      <c r="C1255" t="s">
        <v>14</v>
      </c>
      <c r="D1255" t="s">
        <v>51</v>
      </c>
      <c r="E1255" t="s">
        <v>23</v>
      </c>
      <c r="F1255" t="s">
        <v>24</v>
      </c>
      <c r="G1255" t="s">
        <v>25</v>
      </c>
      <c r="H1255" t="s">
        <v>40</v>
      </c>
      <c r="I1255">
        <v>244.55</v>
      </c>
      <c r="J1255">
        <v>5</v>
      </c>
      <c r="K1255">
        <v>0</v>
      </c>
      <c r="L1255">
        <v>114.9385</v>
      </c>
    </row>
    <row r="1256" spans="1:12" x14ac:dyDescent="0.3">
      <c r="A1256" t="s">
        <v>27</v>
      </c>
      <c r="B1256" t="s">
        <v>43</v>
      </c>
      <c r="C1256" t="s">
        <v>14</v>
      </c>
      <c r="D1256" t="s">
        <v>51</v>
      </c>
      <c r="E1256" t="s">
        <v>23</v>
      </c>
      <c r="F1256" t="s">
        <v>24</v>
      </c>
      <c r="G1256" t="s">
        <v>25</v>
      </c>
      <c r="H1256" t="s">
        <v>40</v>
      </c>
      <c r="I1256">
        <v>195.76</v>
      </c>
      <c r="J1256">
        <v>4</v>
      </c>
      <c r="K1256">
        <v>0</v>
      </c>
      <c r="L1256">
        <v>97.88</v>
      </c>
    </row>
    <row r="1257" spans="1:12" x14ac:dyDescent="0.3">
      <c r="A1257" t="s">
        <v>12</v>
      </c>
      <c r="B1257" t="s">
        <v>13</v>
      </c>
      <c r="C1257" t="s">
        <v>14</v>
      </c>
      <c r="D1257" t="s">
        <v>51</v>
      </c>
      <c r="E1257" t="s">
        <v>23</v>
      </c>
      <c r="F1257" t="s">
        <v>24</v>
      </c>
      <c r="G1257" t="s">
        <v>25</v>
      </c>
      <c r="H1257" t="s">
        <v>76</v>
      </c>
      <c r="I1257">
        <v>2.88</v>
      </c>
      <c r="J1257">
        <v>1</v>
      </c>
      <c r="K1257">
        <v>0</v>
      </c>
      <c r="L1257">
        <v>1.3535999999999999</v>
      </c>
    </row>
    <row r="1258" spans="1:12" x14ac:dyDescent="0.3">
      <c r="A1258" t="s">
        <v>61</v>
      </c>
      <c r="B1258" t="s">
        <v>13</v>
      </c>
      <c r="C1258" t="s">
        <v>14</v>
      </c>
      <c r="D1258" t="s">
        <v>22</v>
      </c>
      <c r="E1258" t="s">
        <v>23</v>
      </c>
      <c r="F1258" t="s">
        <v>24</v>
      </c>
      <c r="G1258" t="s">
        <v>25</v>
      </c>
      <c r="H1258" t="s">
        <v>36</v>
      </c>
      <c r="I1258">
        <v>895.92</v>
      </c>
      <c r="J1258">
        <v>5</v>
      </c>
      <c r="K1258">
        <v>0.2</v>
      </c>
      <c r="L1258">
        <v>302.37299999999999</v>
      </c>
    </row>
    <row r="1259" spans="1:12" x14ac:dyDescent="0.3">
      <c r="A1259" t="s">
        <v>61</v>
      </c>
      <c r="B1259" t="s">
        <v>13</v>
      </c>
      <c r="C1259" t="s">
        <v>14</v>
      </c>
      <c r="D1259" t="s">
        <v>22</v>
      </c>
      <c r="E1259" t="s">
        <v>23</v>
      </c>
      <c r="F1259" t="s">
        <v>24</v>
      </c>
      <c r="G1259" t="s">
        <v>25</v>
      </c>
      <c r="H1259" t="s">
        <v>31</v>
      </c>
      <c r="I1259">
        <v>130.71</v>
      </c>
      <c r="J1259">
        <v>3</v>
      </c>
      <c r="K1259">
        <v>0</v>
      </c>
      <c r="L1259">
        <v>39.213000000000001</v>
      </c>
    </row>
    <row r="1260" spans="1:12" x14ac:dyDescent="0.3">
      <c r="A1260" t="s">
        <v>61</v>
      </c>
      <c r="B1260" t="s">
        <v>13</v>
      </c>
      <c r="C1260" t="s">
        <v>14</v>
      </c>
      <c r="D1260" t="s">
        <v>22</v>
      </c>
      <c r="E1260" t="s">
        <v>23</v>
      </c>
      <c r="F1260" t="s">
        <v>24</v>
      </c>
      <c r="G1260" t="s">
        <v>25</v>
      </c>
      <c r="H1260" t="s">
        <v>33</v>
      </c>
      <c r="I1260">
        <v>11.68</v>
      </c>
      <c r="J1260">
        <v>2</v>
      </c>
      <c r="K1260">
        <v>0</v>
      </c>
      <c r="L1260">
        <v>3.0367999999999999</v>
      </c>
    </row>
    <row r="1261" spans="1:12" x14ac:dyDescent="0.3">
      <c r="A1261" t="s">
        <v>61</v>
      </c>
      <c r="B1261" t="s">
        <v>13</v>
      </c>
      <c r="C1261" t="s">
        <v>14</v>
      </c>
      <c r="D1261" t="s">
        <v>22</v>
      </c>
      <c r="E1261" t="s">
        <v>23</v>
      </c>
      <c r="F1261" t="s">
        <v>24</v>
      </c>
      <c r="G1261" t="s">
        <v>34</v>
      </c>
      <c r="H1261" t="s">
        <v>58</v>
      </c>
      <c r="I1261">
        <v>62.31</v>
      </c>
      <c r="J1261">
        <v>3</v>
      </c>
      <c r="K1261">
        <v>0</v>
      </c>
      <c r="L1261">
        <v>22.4316</v>
      </c>
    </row>
    <row r="1262" spans="1:12" x14ac:dyDescent="0.3">
      <c r="A1262" t="s">
        <v>61</v>
      </c>
      <c r="B1262" t="s">
        <v>21</v>
      </c>
      <c r="C1262" t="s">
        <v>14</v>
      </c>
      <c r="D1262" t="s">
        <v>51</v>
      </c>
      <c r="E1262" t="s">
        <v>23</v>
      </c>
      <c r="F1262" t="s">
        <v>24</v>
      </c>
      <c r="G1262" t="s">
        <v>25</v>
      </c>
      <c r="H1262" t="s">
        <v>40</v>
      </c>
      <c r="I1262">
        <v>45.36</v>
      </c>
      <c r="J1262">
        <v>7</v>
      </c>
      <c r="K1262">
        <v>0</v>
      </c>
      <c r="L1262">
        <v>21.7728</v>
      </c>
    </row>
    <row r="1263" spans="1:12" x14ac:dyDescent="0.3">
      <c r="A1263" t="s">
        <v>12</v>
      </c>
      <c r="B1263" t="s">
        <v>43</v>
      </c>
      <c r="C1263" t="s">
        <v>14</v>
      </c>
      <c r="D1263" t="s">
        <v>22</v>
      </c>
      <c r="E1263" t="s">
        <v>23</v>
      </c>
      <c r="F1263" t="s">
        <v>24</v>
      </c>
      <c r="G1263" t="s">
        <v>25</v>
      </c>
      <c r="H1263" t="s">
        <v>31</v>
      </c>
      <c r="I1263">
        <v>947.17</v>
      </c>
      <c r="J1263">
        <v>7</v>
      </c>
      <c r="K1263">
        <v>0</v>
      </c>
      <c r="L1263">
        <v>9.4717000000000002</v>
      </c>
    </row>
    <row r="1264" spans="1:12" x14ac:dyDescent="0.3">
      <c r="A1264" t="s">
        <v>12</v>
      </c>
      <c r="B1264" t="s">
        <v>43</v>
      </c>
      <c r="C1264" t="s">
        <v>14</v>
      </c>
      <c r="D1264" t="s">
        <v>22</v>
      </c>
      <c r="E1264" t="s">
        <v>23</v>
      </c>
      <c r="F1264" t="s">
        <v>24</v>
      </c>
      <c r="G1264" t="s">
        <v>25</v>
      </c>
      <c r="H1264" t="s">
        <v>40</v>
      </c>
      <c r="I1264">
        <v>61.96</v>
      </c>
      <c r="J1264">
        <v>2</v>
      </c>
      <c r="K1264">
        <v>0</v>
      </c>
      <c r="L1264">
        <v>27.882000000000001</v>
      </c>
    </row>
    <row r="1265" spans="1:12" x14ac:dyDescent="0.3">
      <c r="A1265" t="s">
        <v>27</v>
      </c>
      <c r="B1265" t="s">
        <v>13</v>
      </c>
      <c r="C1265" t="s">
        <v>14</v>
      </c>
      <c r="D1265" t="s">
        <v>51</v>
      </c>
      <c r="E1265" t="s">
        <v>23</v>
      </c>
      <c r="F1265" t="s">
        <v>24</v>
      </c>
      <c r="G1265" t="s">
        <v>25</v>
      </c>
      <c r="H1265" t="s">
        <v>36</v>
      </c>
      <c r="I1265">
        <v>123.14400000000001</v>
      </c>
      <c r="J1265">
        <v>7</v>
      </c>
      <c r="K1265">
        <v>0.2</v>
      </c>
      <c r="L1265">
        <v>46.179000000000002</v>
      </c>
    </row>
    <row r="1266" spans="1:12" x14ac:dyDescent="0.3">
      <c r="A1266" t="s">
        <v>12</v>
      </c>
      <c r="B1266" t="s">
        <v>13</v>
      </c>
      <c r="C1266" t="s">
        <v>14</v>
      </c>
      <c r="D1266" t="s">
        <v>143</v>
      </c>
      <c r="E1266" t="s">
        <v>23</v>
      </c>
      <c r="F1266" t="s">
        <v>24</v>
      </c>
      <c r="G1266" t="s">
        <v>25</v>
      </c>
      <c r="H1266" t="s">
        <v>40</v>
      </c>
      <c r="I1266">
        <v>212.64</v>
      </c>
      <c r="J1266">
        <v>6</v>
      </c>
      <c r="K1266">
        <v>0</v>
      </c>
      <c r="L1266">
        <v>99.940799999999996</v>
      </c>
    </row>
    <row r="1267" spans="1:12" x14ac:dyDescent="0.3">
      <c r="A1267" t="s">
        <v>12</v>
      </c>
      <c r="B1267" t="s">
        <v>13</v>
      </c>
      <c r="C1267" t="s">
        <v>14</v>
      </c>
      <c r="D1267" t="s">
        <v>143</v>
      </c>
      <c r="E1267" t="s">
        <v>23</v>
      </c>
      <c r="F1267" t="s">
        <v>24</v>
      </c>
      <c r="G1267" t="s">
        <v>25</v>
      </c>
      <c r="H1267" t="s">
        <v>40</v>
      </c>
      <c r="I1267">
        <v>9.8699999999999992</v>
      </c>
      <c r="J1267">
        <v>3</v>
      </c>
      <c r="K1267">
        <v>0</v>
      </c>
      <c r="L1267">
        <v>4.5401999999999996</v>
      </c>
    </row>
    <row r="1268" spans="1:12" x14ac:dyDescent="0.3">
      <c r="A1268" t="s">
        <v>12</v>
      </c>
      <c r="B1268" t="s">
        <v>13</v>
      </c>
      <c r="C1268" t="s">
        <v>14</v>
      </c>
      <c r="D1268" t="s">
        <v>143</v>
      </c>
      <c r="E1268" t="s">
        <v>23</v>
      </c>
      <c r="F1268" t="s">
        <v>24</v>
      </c>
      <c r="G1268" t="s">
        <v>34</v>
      </c>
      <c r="H1268" t="s">
        <v>58</v>
      </c>
      <c r="I1268">
        <v>53.25</v>
      </c>
      <c r="J1268">
        <v>3</v>
      </c>
      <c r="K1268">
        <v>0</v>
      </c>
      <c r="L1268">
        <v>20.767499999999998</v>
      </c>
    </row>
    <row r="1269" spans="1:12" x14ac:dyDescent="0.3">
      <c r="A1269" t="s">
        <v>12</v>
      </c>
      <c r="B1269" t="s">
        <v>13</v>
      </c>
      <c r="C1269" t="s">
        <v>14</v>
      </c>
      <c r="D1269" t="s">
        <v>143</v>
      </c>
      <c r="E1269" t="s">
        <v>23</v>
      </c>
      <c r="F1269" t="s">
        <v>24</v>
      </c>
      <c r="G1269" t="s">
        <v>18</v>
      </c>
      <c r="H1269" t="s">
        <v>32</v>
      </c>
      <c r="I1269">
        <v>19.920000000000002</v>
      </c>
      <c r="J1269">
        <v>3</v>
      </c>
      <c r="K1269">
        <v>0</v>
      </c>
      <c r="L1269">
        <v>9.5616000000000003</v>
      </c>
    </row>
    <row r="1270" spans="1:12" x14ac:dyDescent="0.3">
      <c r="A1270" t="s">
        <v>27</v>
      </c>
      <c r="B1270" t="s">
        <v>13</v>
      </c>
      <c r="C1270" t="s">
        <v>14</v>
      </c>
      <c r="D1270" t="s">
        <v>158</v>
      </c>
      <c r="E1270" t="s">
        <v>23</v>
      </c>
      <c r="F1270" t="s">
        <v>24</v>
      </c>
      <c r="G1270" t="s">
        <v>25</v>
      </c>
      <c r="H1270" t="s">
        <v>26</v>
      </c>
      <c r="I1270">
        <v>61.06</v>
      </c>
      <c r="J1270">
        <v>2</v>
      </c>
      <c r="K1270">
        <v>0</v>
      </c>
      <c r="L1270">
        <v>28.087599999999998</v>
      </c>
    </row>
    <row r="1271" spans="1:12" x14ac:dyDescent="0.3">
      <c r="A1271" t="s">
        <v>27</v>
      </c>
      <c r="B1271" t="s">
        <v>13</v>
      </c>
      <c r="C1271" t="s">
        <v>14</v>
      </c>
      <c r="D1271" t="s">
        <v>158</v>
      </c>
      <c r="E1271" t="s">
        <v>23</v>
      </c>
      <c r="F1271" t="s">
        <v>24</v>
      </c>
      <c r="G1271" t="s">
        <v>18</v>
      </c>
      <c r="H1271" t="s">
        <v>30</v>
      </c>
      <c r="I1271">
        <v>35.543999999999997</v>
      </c>
      <c r="J1271">
        <v>1</v>
      </c>
      <c r="K1271">
        <v>0.2</v>
      </c>
      <c r="L1271">
        <v>-0.88859999999999995</v>
      </c>
    </row>
    <row r="1272" spans="1:12" x14ac:dyDescent="0.3">
      <c r="A1272" t="s">
        <v>167</v>
      </c>
      <c r="B1272" t="s">
        <v>21</v>
      </c>
      <c r="C1272" t="s">
        <v>14</v>
      </c>
      <c r="D1272" t="s">
        <v>51</v>
      </c>
      <c r="E1272" t="s">
        <v>23</v>
      </c>
      <c r="F1272" t="s">
        <v>24</v>
      </c>
      <c r="G1272" t="s">
        <v>25</v>
      </c>
      <c r="H1272" t="s">
        <v>109</v>
      </c>
      <c r="I1272">
        <v>25.35</v>
      </c>
      <c r="J1272">
        <v>3</v>
      </c>
      <c r="K1272">
        <v>0</v>
      </c>
      <c r="L1272">
        <v>7.6050000000000004</v>
      </c>
    </row>
    <row r="1273" spans="1:12" x14ac:dyDescent="0.3">
      <c r="A1273" t="s">
        <v>167</v>
      </c>
      <c r="B1273" t="s">
        <v>21</v>
      </c>
      <c r="C1273" t="s">
        <v>14</v>
      </c>
      <c r="D1273" t="s">
        <v>51</v>
      </c>
      <c r="E1273" t="s">
        <v>23</v>
      </c>
      <c r="F1273" t="s">
        <v>24</v>
      </c>
      <c r="G1273" t="s">
        <v>18</v>
      </c>
      <c r="H1273" t="s">
        <v>32</v>
      </c>
      <c r="I1273">
        <v>35.28</v>
      </c>
      <c r="J1273">
        <v>3</v>
      </c>
      <c r="K1273">
        <v>0</v>
      </c>
      <c r="L1273">
        <v>11.995200000000001</v>
      </c>
    </row>
    <row r="1274" spans="1:12" x14ac:dyDescent="0.3">
      <c r="A1274" t="s">
        <v>27</v>
      </c>
      <c r="B1274" t="s">
        <v>13</v>
      </c>
      <c r="C1274" t="s">
        <v>14</v>
      </c>
      <c r="D1274" t="s">
        <v>463</v>
      </c>
      <c r="E1274" t="s">
        <v>23</v>
      </c>
      <c r="F1274" t="s">
        <v>24</v>
      </c>
      <c r="G1274" t="s">
        <v>25</v>
      </c>
      <c r="H1274" t="s">
        <v>59</v>
      </c>
      <c r="I1274">
        <v>182.94</v>
      </c>
      <c r="J1274">
        <v>3</v>
      </c>
      <c r="K1274">
        <v>0</v>
      </c>
      <c r="L1274">
        <v>85.981800000000007</v>
      </c>
    </row>
    <row r="1275" spans="1:12" x14ac:dyDescent="0.3">
      <c r="A1275" t="s">
        <v>61</v>
      </c>
      <c r="B1275" t="s">
        <v>13</v>
      </c>
      <c r="C1275" t="s">
        <v>14</v>
      </c>
      <c r="D1275" t="s">
        <v>51</v>
      </c>
      <c r="E1275" t="s">
        <v>23</v>
      </c>
      <c r="F1275" t="s">
        <v>24</v>
      </c>
      <c r="G1275" t="s">
        <v>25</v>
      </c>
      <c r="H1275" t="s">
        <v>33</v>
      </c>
      <c r="I1275">
        <v>27.76</v>
      </c>
      <c r="J1275">
        <v>4</v>
      </c>
      <c r="K1275">
        <v>0</v>
      </c>
      <c r="L1275">
        <v>9.9936000000000007</v>
      </c>
    </row>
    <row r="1276" spans="1:12" x14ac:dyDescent="0.3">
      <c r="A1276" t="s">
        <v>12</v>
      </c>
      <c r="B1276" t="s">
        <v>43</v>
      </c>
      <c r="C1276" t="s">
        <v>14</v>
      </c>
      <c r="D1276" t="s">
        <v>51</v>
      </c>
      <c r="E1276" t="s">
        <v>23</v>
      </c>
      <c r="F1276" t="s">
        <v>24</v>
      </c>
      <c r="G1276" t="s">
        <v>25</v>
      </c>
      <c r="H1276" t="s">
        <v>36</v>
      </c>
      <c r="I1276">
        <v>11.952</v>
      </c>
      <c r="J1276">
        <v>3</v>
      </c>
      <c r="K1276">
        <v>0.2</v>
      </c>
      <c r="L1276">
        <v>4.1832000000000003</v>
      </c>
    </row>
    <row r="1277" spans="1:12" x14ac:dyDescent="0.3">
      <c r="A1277" t="s">
        <v>12</v>
      </c>
      <c r="B1277" t="s">
        <v>43</v>
      </c>
      <c r="C1277" t="s">
        <v>14</v>
      </c>
      <c r="D1277" t="s">
        <v>51</v>
      </c>
      <c r="E1277" t="s">
        <v>23</v>
      </c>
      <c r="F1277" t="s">
        <v>24</v>
      </c>
      <c r="G1277" t="s">
        <v>25</v>
      </c>
      <c r="H1277" t="s">
        <v>109</v>
      </c>
      <c r="I1277">
        <v>6.24</v>
      </c>
      <c r="J1277">
        <v>3</v>
      </c>
      <c r="K1277">
        <v>0</v>
      </c>
      <c r="L1277">
        <v>1.8720000000000001</v>
      </c>
    </row>
    <row r="1278" spans="1:12" x14ac:dyDescent="0.3">
      <c r="A1278" t="s">
        <v>27</v>
      </c>
      <c r="B1278" t="s">
        <v>43</v>
      </c>
      <c r="C1278" t="s">
        <v>14</v>
      </c>
      <c r="D1278" t="s">
        <v>278</v>
      </c>
      <c r="E1278" t="s">
        <v>23</v>
      </c>
      <c r="F1278" t="s">
        <v>24</v>
      </c>
      <c r="G1278" t="s">
        <v>25</v>
      </c>
      <c r="H1278" t="s">
        <v>33</v>
      </c>
      <c r="I1278">
        <v>23.36</v>
      </c>
      <c r="J1278">
        <v>4</v>
      </c>
      <c r="K1278">
        <v>0</v>
      </c>
      <c r="L1278">
        <v>6.0735999999999999</v>
      </c>
    </row>
    <row r="1279" spans="1:12" x14ac:dyDescent="0.3">
      <c r="A1279" t="s">
        <v>27</v>
      </c>
      <c r="B1279" t="s">
        <v>21</v>
      </c>
      <c r="C1279" t="s">
        <v>14</v>
      </c>
      <c r="D1279" t="s">
        <v>22</v>
      </c>
      <c r="E1279" t="s">
        <v>23</v>
      </c>
      <c r="F1279" t="s">
        <v>24</v>
      </c>
      <c r="G1279" t="s">
        <v>18</v>
      </c>
      <c r="H1279" t="s">
        <v>32</v>
      </c>
      <c r="I1279">
        <v>43.13</v>
      </c>
      <c r="J1279">
        <v>1</v>
      </c>
      <c r="K1279">
        <v>0</v>
      </c>
      <c r="L1279">
        <v>18.114599999999999</v>
      </c>
    </row>
    <row r="1280" spans="1:12" x14ac:dyDescent="0.3">
      <c r="A1280" t="s">
        <v>12</v>
      </c>
      <c r="B1280" t="s">
        <v>13</v>
      </c>
      <c r="C1280" t="s">
        <v>14</v>
      </c>
      <c r="D1280" t="s">
        <v>22</v>
      </c>
      <c r="E1280" t="s">
        <v>23</v>
      </c>
      <c r="F1280" t="s">
        <v>24</v>
      </c>
      <c r="G1280" t="s">
        <v>25</v>
      </c>
      <c r="H1280" t="s">
        <v>40</v>
      </c>
      <c r="I1280">
        <v>37.94</v>
      </c>
      <c r="J1280">
        <v>2</v>
      </c>
      <c r="K1280">
        <v>0</v>
      </c>
      <c r="L1280">
        <v>18.211200000000002</v>
      </c>
    </row>
    <row r="1281" spans="1:12" x14ac:dyDescent="0.3">
      <c r="A1281" t="s">
        <v>12</v>
      </c>
      <c r="B1281" t="s">
        <v>13</v>
      </c>
      <c r="C1281" t="s">
        <v>14</v>
      </c>
      <c r="D1281" t="s">
        <v>22</v>
      </c>
      <c r="E1281" t="s">
        <v>23</v>
      </c>
      <c r="F1281" t="s">
        <v>24</v>
      </c>
      <c r="G1281" t="s">
        <v>25</v>
      </c>
      <c r="H1281" t="s">
        <v>40</v>
      </c>
      <c r="I1281">
        <v>42.8</v>
      </c>
      <c r="J1281">
        <v>10</v>
      </c>
      <c r="K1281">
        <v>0</v>
      </c>
      <c r="L1281">
        <v>19.260000000000002</v>
      </c>
    </row>
    <row r="1282" spans="1:12" x14ac:dyDescent="0.3">
      <c r="A1282" t="s">
        <v>12</v>
      </c>
      <c r="B1282" t="s">
        <v>13</v>
      </c>
      <c r="C1282" t="s">
        <v>14</v>
      </c>
      <c r="D1282" t="s">
        <v>22</v>
      </c>
      <c r="E1282" t="s">
        <v>23</v>
      </c>
      <c r="F1282" t="s">
        <v>24</v>
      </c>
      <c r="G1282" t="s">
        <v>25</v>
      </c>
      <c r="H1282" t="s">
        <v>31</v>
      </c>
      <c r="I1282">
        <v>33.630000000000003</v>
      </c>
      <c r="J1282">
        <v>3</v>
      </c>
      <c r="K1282">
        <v>0</v>
      </c>
      <c r="L1282">
        <v>10.089</v>
      </c>
    </row>
    <row r="1283" spans="1:12" x14ac:dyDescent="0.3">
      <c r="A1283" t="s">
        <v>61</v>
      </c>
      <c r="B1283" t="s">
        <v>13</v>
      </c>
      <c r="C1283" t="s">
        <v>14</v>
      </c>
      <c r="D1283" t="s">
        <v>22</v>
      </c>
      <c r="E1283" t="s">
        <v>23</v>
      </c>
      <c r="F1283" t="s">
        <v>24</v>
      </c>
      <c r="G1283" t="s">
        <v>25</v>
      </c>
      <c r="H1283" t="s">
        <v>40</v>
      </c>
      <c r="I1283">
        <v>17.940000000000001</v>
      </c>
      <c r="J1283">
        <v>3</v>
      </c>
      <c r="K1283">
        <v>0</v>
      </c>
      <c r="L1283">
        <v>8.0730000000000004</v>
      </c>
    </row>
    <row r="1284" spans="1:12" x14ac:dyDescent="0.3">
      <c r="A1284" t="s">
        <v>61</v>
      </c>
      <c r="B1284" t="s">
        <v>21</v>
      </c>
      <c r="C1284" t="s">
        <v>14</v>
      </c>
      <c r="D1284" t="s">
        <v>22</v>
      </c>
      <c r="E1284" t="s">
        <v>23</v>
      </c>
      <c r="F1284" t="s">
        <v>24</v>
      </c>
      <c r="G1284" t="s">
        <v>25</v>
      </c>
      <c r="H1284" t="s">
        <v>36</v>
      </c>
      <c r="I1284">
        <v>14.016</v>
      </c>
      <c r="J1284">
        <v>4</v>
      </c>
      <c r="K1284">
        <v>0.2</v>
      </c>
      <c r="L1284">
        <v>4.9055999999999997</v>
      </c>
    </row>
    <row r="1285" spans="1:12" x14ac:dyDescent="0.3">
      <c r="A1285" t="s">
        <v>27</v>
      </c>
      <c r="B1285" t="s">
        <v>43</v>
      </c>
      <c r="C1285" t="s">
        <v>14</v>
      </c>
      <c r="D1285" t="s">
        <v>51</v>
      </c>
      <c r="E1285" t="s">
        <v>23</v>
      </c>
      <c r="F1285" t="s">
        <v>24</v>
      </c>
      <c r="G1285" t="s">
        <v>25</v>
      </c>
      <c r="H1285" t="s">
        <v>36</v>
      </c>
      <c r="I1285">
        <v>39.92</v>
      </c>
      <c r="J1285">
        <v>5</v>
      </c>
      <c r="K1285">
        <v>0.2</v>
      </c>
      <c r="L1285">
        <v>13.473000000000001</v>
      </c>
    </row>
    <row r="1286" spans="1:12" x14ac:dyDescent="0.3">
      <c r="A1286" t="s">
        <v>27</v>
      </c>
      <c r="B1286" t="s">
        <v>43</v>
      </c>
      <c r="C1286" t="s">
        <v>14</v>
      </c>
      <c r="D1286" t="s">
        <v>51</v>
      </c>
      <c r="E1286" t="s">
        <v>23</v>
      </c>
      <c r="F1286" t="s">
        <v>24</v>
      </c>
      <c r="G1286" t="s">
        <v>25</v>
      </c>
      <c r="H1286" t="s">
        <v>40</v>
      </c>
      <c r="I1286">
        <v>61.96</v>
      </c>
      <c r="J1286">
        <v>2</v>
      </c>
      <c r="K1286">
        <v>0</v>
      </c>
      <c r="L1286">
        <v>27.882000000000001</v>
      </c>
    </row>
    <row r="1287" spans="1:12" x14ac:dyDescent="0.3">
      <c r="A1287" t="s">
        <v>27</v>
      </c>
      <c r="B1287" t="s">
        <v>43</v>
      </c>
      <c r="C1287" t="s">
        <v>14</v>
      </c>
      <c r="D1287" t="s">
        <v>51</v>
      </c>
      <c r="E1287" t="s">
        <v>23</v>
      </c>
      <c r="F1287" t="s">
        <v>24</v>
      </c>
      <c r="G1287" t="s">
        <v>25</v>
      </c>
      <c r="H1287" t="s">
        <v>36</v>
      </c>
      <c r="I1287">
        <v>19.936</v>
      </c>
      <c r="J1287">
        <v>4</v>
      </c>
      <c r="K1287">
        <v>0.2</v>
      </c>
      <c r="L1287">
        <v>7.2267999999999999</v>
      </c>
    </row>
    <row r="1288" spans="1:12" x14ac:dyDescent="0.3">
      <c r="A1288" t="s">
        <v>61</v>
      </c>
      <c r="B1288" t="s">
        <v>21</v>
      </c>
      <c r="C1288" t="s">
        <v>14</v>
      </c>
      <c r="D1288" t="s">
        <v>22</v>
      </c>
      <c r="E1288" t="s">
        <v>23</v>
      </c>
      <c r="F1288" t="s">
        <v>24</v>
      </c>
      <c r="G1288" t="s">
        <v>25</v>
      </c>
      <c r="H1288" t="s">
        <v>36</v>
      </c>
      <c r="I1288">
        <v>7.1840000000000002</v>
      </c>
      <c r="J1288">
        <v>2</v>
      </c>
      <c r="K1288">
        <v>0.2</v>
      </c>
      <c r="L1288">
        <v>2.2450000000000001</v>
      </c>
    </row>
    <row r="1289" spans="1:12" x14ac:dyDescent="0.3">
      <c r="A1289" t="s">
        <v>12</v>
      </c>
      <c r="B1289" t="s">
        <v>13</v>
      </c>
      <c r="C1289" t="s">
        <v>14</v>
      </c>
      <c r="D1289" t="s">
        <v>266</v>
      </c>
      <c r="E1289" t="s">
        <v>23</v>
      </c>
      <c r="F1289" t="s">
        <v>24</v>
      </c>
      <c r="G1289" t="s">
        <v>18</v>
      </c>
      <c r="H1289" t="s">
        <v>32</v>
      </c>
      <c r="I1289">
        <v>12.54</v>
      </c>
      <c r="J1289">
        <v>3</v>
      </c>
      <c r="K1289">
        <v>0</v>
      </c>
      <c r="L1289">
        <v>4.5144000000000002</v>
      </c>
    </row>
    <row r="1290" spans="1:12" x14ac:dyDescent="0.3">
      <c r="A1290" t="s">
        <v>12</v>
      </c>
      <c r="B1290" t="s">
        <v>13</v>
      </c>
      <c r="C1290" t="s">
        <v>14</v>
      </c>
      <c r="D1290" t="s">
        <v>266</v>
      </c>
      <c r="E1290" t="s">
        <v>23</v>
      </c>
      <c r="F1290" t="s">
        <v>24</v>
      </c>
      <c r="G1290" t="s">
        <v>25</v>
      </c>
      <c r="H1290" t="s">
        <v>31</v>
      </c>
      <c r="I1290">
        <v>8.94</v>
      </c>
      <c r="J1290">
        <v>3</v>
      </c>
      <c r="K1290">
        <v>0</v>
      </c>
      <c r="L1290">
        <v>0.62580000000000002</v>
      </c>
    </row>
    <row r="1291" spans="1:12" x14ac:dyDescent="0.3">
      <c r="A1291" t="s">
        <v>12</v>
      </c>
      <c r="B1291" t="s">
        <v>13</v>
      </c>
      <c r="C1291" t="s">
        <v>14</v>
      </c>
      <c r="D1291" t="s">
        <v>266</v>
      </c>
      <c r="E1291" t="s">
        <v>23</v>
      </c>
      <c r="F1291" t="s">
        <v>24</v>
      </c>
      <c r="G1291" t="s">
        <v>18</v>
      </c>
      <c r="H1291" t="s">
        <v>32</v>
      </c>
      <c r="I1291">
        <v>9.24</v>
      </c>
      <c r="J1291">
        <v>3</v>
      </c>
      <c r="K1291">
        <v>0</v>
      </c>
      <c r="L1291">
        <v>4.4352</v>
      </c>
    </row>
    <row r="1292" spans="1:12" x14ac:dyDescent="0.3">
      <c r="A1292" t="s">
        <v>27</v>
      </c>
      <c r="B1292" t="s">
        <v>13</v>
      </c>
      <c r="C1292" t="s">
        <v>14</v>
      </c>
      <c r="D1292" t="s">
        <v>22</v>
      </c>
      <c r="E1292" t="s">
        <v>23</v>
      </c>
      <c r="F1292" t="s">
        <v>24</v>
      </c>
      <c r="G1292" t="s">
        <v>25</v>
      </c>
      <c r="H1292" t="s">
        <v>36</v>
      </c>
      <c r="I1292">
        <v>70.007999999999996</v>
      </c>
      <c r="J1292">
        <v>3</v>
      </c>
      <c r="K1292">
        <v>0.2</v>
      </c>
      <c r="L1292">
        <v>24.502800000000001</v>
      </c>
    </row>
    <row r="1293" spans="1:12" x14ac:dyDescent="0.3">
      <c r="A1293" t="s">
        <v>27</v>
      </c>
      <c r="B1293" t="s">
        <v>13</v>
      </c>
      <c r="C1293" t="s">
        <v>14</v>
      </c>
      <c r="D1293" t="s">
        <v>22</v>
      </c>
      <c r="E1293" t="s">
        <v>23</v>
      </c>
      <c r="F1293" t="s">
        <v>24</v>
      </c>
      <c r="G1293" t="s">
        <v>18</v>
      </c>
      <c r="H1293" t="s">
        <v>32</v>
      </c>
      <c r="I1293">
        <v>77.599999999999994</v>
      </c>
      <c r="J1293">
        <v>4</v>
      </c>
      <c r="K1293">
        <v>0</v>
      </c>
      <c r="L1293">
        <v>38.024000000000001</v>
      </c>
    </row>
    <row r="1294" spans="1:12" x14ac:dyDescent="0.3">
      <c r="A1294" t="s">
        <v>27</v>
      </c>
      <c r="B1294" t="s">
        <v>13</v>
      </c>
      <c r="C1294" t="s">
        <v>14</v>
      </c>
      <c r="D1294" t="s">
        <v>22</v>
      </c>
      <c r="E1294" t="s">
        <v>23</v>
      </c>
      <c r="F1294" t="s">
        <v>24</v>
      </c>
      <c r="G1294" t="s">
        <v>18</v>
      </c>
      <c r="H1294" t="s">
        <v>32</v>
      </c>
      <c r="I1294">
        <v>464.85</v>
      </c>
      <c r="J1294">
        <v>9</v>
      </c>
      <c r="K1294">
        <v>0</v>
      </c>
      <c r="L1294">
        <v>92.97</v>
      </c>
    </row>
    <row r="1295" spans="1:12" x14ac:dyDescent="0.3">
      <c r="A1295" t="s">
        <v>27</v>
      </c>
      <c r="B1295" t="s">
        <v>13</v>
      </c>
      <c r="C1295" t="s">
        <v>14</v>
      </c>
      <c r="D1295" t="s">
        <v>207</v>
      </c>
      <c r="E1295" t="s">
        <v>23</v>
      </c>
      <c r="F1295" t="s">
        <v>24</v>
      </c>
      <c r="G1295" t="s">
        <v>25</v>
      </c>
      <c r="H1295" t="s">
        <v>36</v>
      </c>
      <c r="I1295">
        <v>171.2</v>
      </c>
      <c r="J1295">
        <v>5</v>
      </c>
      <c r="K1295">
        <v>0.2</v>
      </c>
      <c r="L1295">
        <v>64.2</v>
      </c>
    </row>
    <row r="1296" spans="1:12" x14ac:dyDescent="0.3">
      <c r="A1296" t="s">
        <v>27</v>
      </c>
      <c r="B1296" t="s">
        <v>13</v>
      </c>
      <c r="C1296" t="s">
        <v>14</v>
      </c>
      <c r="D1296" t="s">
        <v>207</v>
      </c>
      <c r="E1296" t="s">
        <v>23</v>
      </c>
      <c r="F1296" t="s">
        <v>24</v>
      </c>
      <c r="G1296" t="s">
        <v>25</v>
      </c>
      <c r="H1296" t="s">
        <v>33</v>
      </c>
      <c r="I1296">
        <v>3.36</v>
      </c>
      <c r="J1296">
        <v>2</v>
      </c>
      <c r="K1296">
        <v>0</v>
      </c>
      <c r="L1296">
        <v>0.87360000000000004</v>
      </c>
    </row>
    <row r="1297" spans="1:12" x14ac:dyDescent="0.3">
      <c r="A1297" t="s">
        <v>27</v>
      </c>
      <c r="B1297" t="s">
        <v>21</v>
      </c>
      <c r="C1297" t="s">
        <v>14</v>
      </c>
      <c r="D1297" t="s">
        <v>207</v>
      </c>
      <c r="E1297" t="s">
        <v>23</v>
      </c>
      <c r="F1297" t="s">
        <v>24</v>
      </c>
      <c r="G1297" t="s">
        <v>25</v>
      </c>
      <c r="H1297" t="s">
        <v>31</v>
      </c>
      <c r="I1297">
        <v>481.32</v>
      </c>
      <c r="J1297">
        <v>4</v>
      </c>
      <c r="K1297">
        <v>0</v>
      </c>
      <c r="L1297">
        <v>125.14319999999999</v>
      </c>
    </row>
    <row r="1298" spans="1:12" x14ac:dyDescent="0.3">
      <c r="A1298" t="s">
        <v>27</v>
      </c>
      <c r="B1298" t="s">
        <v>21</v>
      </c>
      <c r="C1298" t="s">
        <v>14</v>
      </c>
      <c r="D1298" t="s">
        <v>207</v>
      </c>
      <c r="E1298" t="s">
        <v>23</v>
      </c>
      <c r="F1298" t="s">
        <v>24</v>
      </c>
      <c r="G1298" t="s">
        <v>25</v>
      </c>
      <c r="H1298" t="s">
        <v>109</v>
      </c>
      <c r="I1298">
        <v>13.98</v>
      </c>
      <c r="J1298">
        <v>1</v>
      </c>
      <c r="K1298">
        <v>0</v>
      </c>
      <c r="L1298">
        <v>3.6347999999999998</v>
      </c>
    </row>
    <row r="1299" spans="1:12" x14ac:dyDescent="0.3">
      <c r="A1299" t="s">
        <v>27</v>
      </c>
      <c r="B1299" t="s">
        <v>13</v>
      </c>
      <c r="C1299" t="s">
        <v>14</v>
      </c>
      <c r="D1299" t="s">
        <v>51</v>
      </c>
      <c r="E1299" t="s">
        <v>23</v>
      </c>
      <c r="F1299" t="s">
        <v>24</v>
      </c>
      <c r="G1299" t="s">
        <v>25</v>
      </c>
      <c r="H1299" t="s">
        <v>31</v>
      </c>
      <c r="I1299">
        <v>1325.85</v>
      </c>
      <c r="J1299">
        <v>5</v>
      </c>
      <c r="K1299">
        <v>0</v>
      </c>
      <c r="L1299">
        <v>238.65299999999999</v>
      </c>
    </row>
    <row r="1300" spans="1:12" x14ac:dyDescent="0.3">
      <c r="A1300" t="s">
        <v>27</v>
      </c>
      <c r="B1300" t="s">
        <v>13</v>
      </c>
      <c r="C1300" t="s">
        <v>14</v>
      </c>
      <c r="D1300" t="s">
        <v>51</v>
      </c>
      <c r="E1300" t="s">
        <v>23</v>
      </c>
      <c r="F1300" t="s">
        <v>24</v>
      </c>
      <c r="G1300" t="s">
        <v>18</v>
      </c>
      <c r="H1300" t="s">
        <v>19</v>
      </c>
      <c r="I1300">
        <v>333.99900000000002</v>
      </c>
      <c r="J1300">
        <v>3</v>
      </c>
      <c r="K1300">
        <v>0.15</v>
      </c>
      <c r="L1300">
        <v>3.9293999999999998</v>
      </c>
    </row>
    <row r="1301" spans="1:12" x14ac:dyDescent="0.3">
      <c r="A1301" t="s">
        <v>27</v>
      </c>
      <c r="B1301" t="s">
        <v>13</v>
      </c>
      <c r="C1301" t="s">
        <v>14</v>
      </c>
      <c r="D1301" t="s">
        <v>51</v>
      </c>
      <c r="E1301" t="s">
        <v>23</v>
      </c>
      <c r="F1301" t="s">
        <v>24</v>
      </c>
      <c r="G1301" t="s">
        <v>25</v>
      </c>
      <c r="H1301" t="s">
        <v>33</v>
      </c>
      <c r="I1301">
        <v>19.899999999999999</v>
      </c>
      <c r="J1301">
        <v>5</v>
      </c>
      <c r="K1301">
        <v>0</v>
      </c>
      <c r="L1301">
        <v>6.5670000000000002</v>
      </c>
    </row>
    <row r="1302" spans="1:12" x14ac:dyDescent="0.3">
      <c r="A1302" t="s">
        <v>61</v>
      </c>
      <c r="B1302" t="s">
        <v>13</v>
      </c>
      <c r="C1302" t="s">
        <v>14</v>
      </c>
      <c r="D1302" t="s">
        <v>420</v>
      </c>
      <c r="E1302" t="s">
        <v>23</v>
      </c>
      <c r="F1302" t="s">
        <v>24</v>
      </c>
      <c r="G1302" t="s">
        <v>25</v>
      </c>
      <c r="H1302" t="s">
        <v>40</v>
      </c>
      <c r="I1302">
        <v>96.08</v>
      </c>
      <c r="J1302">
        <v>2</v>
      </c>
      <c r="K1302">
        <v>0</v>
      </c>
      <c r="L1302">
        <v>46.118400000000001</v>
      </c>
    </row>
    <row r="1303" spans="1:12" x14ac:dyDescent="0.3">
      <c r="A1303" t="s">
        <v>61</v>
      </c>
      <c r="B1303" t="s">
        <v>13</v>
      </c>
      <c r="C1303" t="s">
        <v>14</v>
      </c>
      <c r="D1303" t="s">
        <v>420</v>
      </c>
      <c r="E1303" t="s">
        <v>23</v>
      </c>
      <c r="F1303" t="s">
        <v>24</v>
      </c>
      <c r="G1303" t="s">
        <v>25</v>
      </c>
      <c r="H1303" t="s">
        <v>36</v>
      </c>
      <c r="I1303">
        <v>11.68</v>
      </c>
      <c r="J1303">
        <v>2</v>
      </c>
      <c r="K1303">
        <v>0.2</v>
      </c>
      <c r="L1303">
        <v>3.9420000000000002</v>
      </c>
    </row>
    <row r="1304" spans="1:12" x14ac:dyDescent="0.3">
      <c r="A1304" t="s">
        <v>61</v>
      </c>
      <c r="B1304" t="s">
        <v>13</v>
      </c>
      <c r="C1304" t="s">
        <v>14</v>
      </c>
      <c r="D1304" t="s">
        <v>420</v>
      </c>
      <c r="E1304" t="s">
        <v>23</v>
      </c>
      <c r="F1304" t="s">
        <v>24</v>
      </c>
      <c r="G1304" t="s">
        <v>25</v>
      </c>
      <c r="H1304" t="s">
        <v>76</v>
      </c>
      <c r="I1304">
        <v>4.3600000000000003</v>
      </c>
      <c r="J1304">
        <v>2</v>
      </c>
      <c r="K1304">
        <v>0</v>
      </c>
      <c r="L1304">
        <v>1.7876000000000001</v>
      </c>
    </row>
    <row r="1305" spans="1:12" x14ac:dyDescent="0.3">
      <c r="A1305" t="s">
        <v>27</v>
      </c>
      <c r="B1305" t="s">
        <v>13</v>
      </c>
      <c r="C1305" t="s">
        <v>14</v>
      </c>
      <c r="D1305" t="s">
        <v>22</v>
      </c>
      <c r="E1305" t="s">
        <v>23</v>
      </c>
      <c r="F1305" t="s">
        <v>24</v>
      </c>
      <c r="G1305" t="s">
        <v>25</v>
      </c>
      <c r="H1305" t="s">
        <v>36</v>
      </c>
      <c r="I1305">
        <v>117.488</v>
      </c>
      <c r="J1305">
        <v>7</v>
      </c>
      <c r="K1305">
        <v>0.2</v>
      </c>
      <c r="L1305">
        <v>41.120800000000003</v>
      </c>
    </row>
    <row r="1306" spans="1:12" x14ac:dyDescent="0.3">
      <c r="A1306" t="s">
        <v>27</v>
      </c>
      <c r="B1306" t="s">
        <v>13</v>
      </c>
      <c r="C1306" t="s">
        <v>14</v>
      </c>
      <c r="D1306" t="s">
        <v>22</v>
      </c>
      <c r="E1306" t="s">
        <v>23</v>
      </c>
      <c r="F1306" t="s">
        <v>24</v>
      </c>
      <c r="G1306" t="s">
        <v>18</v>
      </c>
      <c r="H1306" t="s">
        <v>32</v>
      </c>
      <c r="I1306">
        <v>18.84</v>
      </c>
      <c r="J1306">
        <v>3</v>
      </c>
      <c r="K1306">
        <v>0</v>
      </c>
      <c r="L1306">
        <v>6.0288000000000004</v>
      </c>
    </row>
    <row r="1307" spans="1:12" x14ac:dyDescent="0.3">
      <c r="A1307" t="s">
        <v>12</v>
      </c>
      <c r="B1307" t="s">
        <v>21</v>
      </c>
      <c r="C1307" t="s">
        <v>14</v>
      </c>
      <c r="D1307" t="s">
        <v>51</v>
      </c>
      <c r="E1307" t="s">
        <v>23</v>
      </c>
      <c r="F1307" t="s">
        <v>24</v>
      </c>
      <c r="G1307" t="s">
        <v>25</v>
      </c>
      <c r="H1307" t="s">
        <v>37</v>
      </c>
      <c r="I1307">
        <v>69.48</v>
      </c>
      <c r="J1307">
        <v>1</v>
      </c>
      <c r="K1307">
        <v>0</v>
      </c>
      <c r="L1307">
        <v>20.844000000000001</v>
      </c>
    </row>
    <row r="1308" spans="1:12" x14ac:dyDescent="0.3">
      <c r="A1308" t="s">
        <v>27</v>
      </c>
      <c r="B1308" t="s">
        <v>43</v>
      </c>
      <c r="C1308" t="s">
        <v>14</v>
      </c>
      <c r="D1308" t="s">
        <v>22</v>
      </c>
      <c r="E1308" t="s">
        <v>23</v>
      </c>
      <c r="F1308" t="s">
        <v>24</v>
      </c>
      <c r="G1308" t="s">
        <v>34</v>
      </c>
      <c r="H1308" t="s">
        <v>35</v>
      </c>
      <c r="I1308">
        <v>61.192</v>
      </c>
      <c r="J1308">
        <v>1</v>
      </c>
      <c r="K1308">
        <v>0.2</v>
      </c>
      <c r="L1308">
        <v>6.1192000000000002</v>
      </c>
    </row>
    <row r="1309" spans="1:12" x14ac:dyDescent="0.3">
      <c r="A1309" t="s">
        <v>27</v>
      </c>
      <c r="B1309" t="s">
        <v>43</v>
      </c>
      <c r="C1309" t="s">
        <v>14</v>
      </c>
      <c r="D1309" t="s">
        <v>22</v>
      </c>
      <c r="E1309" t="s">
        <v>23</v>
      </c>
      <c r="F1309" t="s">
        <v>24</v>
      </c>
      <c r="G1309" t="s">
        <v>25</v>
      </c>
      <c r="H1309" t="s">
        <v>37</v>
      </c>
      <c r="I1309">
        <v>67.84</v>
      </c>
      <c r="J1309">
        <v>1</v>
      </c>
      <c r="K1309">
        <v>0</v>
      </c>
      <c r="L1309">
        <v>18.316800000000001</v>
      </c>
    </row>
    <row r="1310" spans="1:12" x14ac:dyDescent="0.3">
      <c r="A1310" t="s">
        <v>27</v>
      </c>
      <c r="B1310" t="s">
        <v>43</v>
      </c>
      <c r="C1310" t="s">
        <v>14</v>
      </c>
      <c r="D1310" t="s">
        <v>229</v>
      </c>
      <c r="E1310" t="s">
        <v>23</v>
      </c>
      <c r="F1310" t="s">
        <v>24</v>
      </c>
      <c r="G1310" t="s">
        <v>25</v>
      </c>
      <c r="H1310" t="s">
        <v>40</v>
      </c>
      <c r="I1310">
        <v>12.9</v>
      </c>
      <c r="J1310">
        <v>2</v>
      </c>
      <c r="K1310">
        <v>0</v>
      </c>
      <c r="L1310">
        <v>6.3209999999999997</v>
      </c>
    </row>
    <row r="1311" spans="1:12" x14ac:dyDescent="0.3">
      <c r="A1311" t="s">
        <v>27</v>
      </c>
      <c r="B1311" t="s">
        <v>21</v>
      </c>
      <c r="C1311" t="s">
        <v>14</v>
      </c>
      <c r="D1311" t="s">
        <v>180</v>
      </c>
      <c r="E1311" t="s">
        <v>23</v>
      </c>
      <c r="F1311" t="s">
        <v>24</v>
      </c>
      <c r="G1311" t="s">
        <v>25</v>
      </c>
      <c r="H1311" t="s">
        <v>26</v>
      </c>
      <c r="I1311">
        <v>5.22</v>
      </c>
      <c r="J1311">
        <v>2</v>
      </c>
      <c r="K1311">
        <v>0</v>
      </c>
      <c r="L1311">
        <v>2.4011999999999998</v>
      </c>
    </row>
    <row r="1312" spans="1:12" x14ac:dyDescent="0.3">
      <c r="A1312" t="s">
        <v>12</v>
      </c>
      <c r="B1312" t="s">
        <v>13</v>
      </c>
      <c r="C1312" t="s">
        <v>14</v>
      </c>
      <c r="D1312" t="s">
        <v>143</v>
      </c>
      <c r="E1312" t="s">
        <v>23</v>
      </c>
      <c r="F1312" t="s">
        <v>24</v>
      </c>
      <c r="G1312" t="s">
        <v>25</v>
      </c>
      <c r="H1312" t="s">
        <v>31</v>
      </c>
      <c r="I1312">
        <v>84.84</v>
      </c>
      <c r="J1312">
        <v>3</v>
      </c>
      <c r="K1312">
        <v>0</v>
      </c>
      <c r="L1312">
        <v>22.9068</v>
      </c>
    </row>
    <row r="1313" spans="1:12" x14ac:dyDescent="0.3">
      <c r="A1313" t="s">
        <v>27</v>
      </c>
      <c r="B1313" t="s">
        <v>43</v>
      </c>
      <c r="C1313" t="s">
        <v>14</v>
      </c>
      <c r="D1313" t="s">
        <v>51</v>
      </c>
      <c r="E1313" t="s">
        <v>23</v>
      </c>
      <c r="F1313" t="s">
        <v>24</v>
      </c>
      <c r="G1313" t="s">
        <v>25</v>
      </c>
      <c r="H1313" t="s">
        <v>36</v>
      </c>
      <c r="I1313">
        <v>6.6719999999999997</v>
      </c>
      <c r="J1313">
        <v>3</v>
      </c>
      <c r="K1313">
        <v>0.2</v>
      </c>
      <c r="L1313">
        <v>2.1684000000000001</v>
      </c>
    </row>
    <row r="1314" spans="1:12" x14ac:dyDescent="0.3">
      <c r="A1314" t="s">
        <v>27</v>
      </c>
      <c r="B1314" t="s">
        <v>43</v>
      </c>
      <c r="C1314" t="s">
        <v>14</v>
      </c>
      <c r="D1314" t="s">
        <v>51</v>
      </c>
      <c r="E1314" t="s">
        <v>23</v>
      </c>
      <c r="F1314" t="s">
        <v>24</v>
      </c>
      <c r="G1314" t="s">
        <v>34</v>
      </c>
      <c r="H1314" t="s">
        <v>35</v>
      </c>
      <c r="I1314">
        <v>689.40800000000002</v>
      </c>
      <c r="J1314">
        <v>4</v>
      </c>
      <c r="K1314">
        <v>0.2</v>
      </c>
      <c r="L1314">
        <v>77.558400000000006</v>
      </c>
    </row>
    <row r="1315" spans="1:12" x14ac:dyDescent="0.3">
      <c r="A1315" t="s">
        <v>27</v>
      </c>
      <c r="B1315" t="s">
        <v>43</v>
      </c>
      <c r="C1315" t="s">
        <v>14</v>
      </c>
      <c r="D1315" t="s">
        <v>22</v>
      </c>
      <c r="E1315" t="s">
        <v>23</v>
      </c>
      <c r="F1315" t="s">
        <v>24</v>
      </c>
      <c r="G1315" t="s">
        <v>34</v>
      </c>
      <c r="H1315" t="s">
        <v>35</v>
      </c>
      <c r="I1315">
        <v>109.592</v>
      </c>
      <c r="J1315">
        <v>1</v>
      </c>
      <c r="K1315">
        <v>0.2</v>
      </c>
      <c r="L1315">
        <v>8.2194000000000003</v>
      </c>
    </row>
    <row r="1316" spans="1:12" x14ac:dyDescent="0.3">
      <c r="A1316" t="s">
        <v>27</v>
      </c>
      <c r="B1316" t="s">
        <v>43</v>
      </c>
      <c r="C1316" t="s">
        <v>14</v>
      </c>
      <c r="D1316" t="s">
        <v>22</v>
      </c>
      <c r="E1316" t="s">
        <v>23</v>
      </c>
      <c r="F1316" t="s">
        <v>24</v>
      </c>
      <c r="G1316" t="s">
        <v>25</v>
      </c>
      <c r="H1316" t="s">
        <v>40</v>
      </c>
      <c r="I1316">
        <v>56.7</v>
      </c>
      <c r="J1316">
        <v>5</v>
      </c>
      <c r="K1316">
        <v>0</v>
      </c>
      <c r="L1316">
        <v>27.783000000000001</v>
      </c>
    </row>
    <row r="1317" spans="1:12" x14ac:dyDescent="0.3">
      <c r="A1317" t="s">
        <v>27</v>
      </c>
      <c r="B1317" t="s">
        <v>43</v>
      </c>
      <c r="C1317" t="s">
        <v>14</v>
      </c>
      <c r="D1317" t="s">
        <v>22</v>
      </c>
      <c r="E1317" t="s">
        <v>23</v>
      </c>
      <c r="F1317" t="s">
        <v>24</v>
      </c>
      <c r="G1317" t="s">
        <v>34</v>
      </c>
      <c r="H1317" t="s">
        <v>58</v>
      </c>
      <c r="I1317">
        <v>79.989999999999995</v>
      </c>
      <c r="J1317">
        <v>1</v>
      </c>
      <c r="K1317">
        <v>0</v>
      </c>
      <c r="L1317">
        <v>28.796399999999998</v>
      </c>
    </row>
    <row r="1318" spans="1:12" x14ac:dyDescent="0.3">
      <c r="A1318" t="s">
        <v>27</v>
      </c>
      <c r="B1318" t="s">
        <v>13</v>
      </c>
      <c r="C1318" t="s">
        <v>14</v>
      </c>
      <c r="D1318" t="s">
        <v>22</v>
      </c>
      <c r="E1318" t="s">
        <v>23</v>
      </c>
      <c r="F1318" t="s">
        <v>24</v>
      </c>
      <c r="G1318" t="s">
        <v>25</v>
      </c>
      <c r="H1318" t="s">
        <v>40</v>
      </c>
      <c r="I1318">
        <v>10.56</v>
      </c>
      <c r="J1318">
        <v>2</v>
      </c>
      <c r="K1318">
        <v>0</v>
      </c>
      <c r="L1318">
        <v>5.0688000000000004</v>
      </c>
    </row>
    <row r="1319" spans="1:12" x14ac:dyDescent="0.3">
      <c r="A1319" t="s">
        <v>61</v>
      </c>
      <c r="B1319" t="s">
        <v>13</v>
      </c>
      <c r="C1319" t="s">
        <v>14</v>
      </c>
      <c r="D1319" t="s">
        <v>22</v>
      </c>
      <c r="E1319" t="s">
        <v>23</v>
      </c>
      <c r="F1319" t="s">
        <v>24</v>
      </c>
      <c r="G1319" t="s">
        <v>18</v>
      </c>
      <c r="H1319" t="s">
        <v>32</v>
      </c>
      <c r="I1319">
        <v>10.11</v>
      </c>
      <c r="J1319">
        <v>3</v>
      </c>
      <c r="K1319">
        <v>0</v>
      </c>
      <c r="L1319">
        <v>3.2351999999999999</v>
      </c>
    </row>
    <row r="1320" spans="1:12" x14ac:dyDescent="0.3">
      <c r="A1320" t="s">
        <v>61</v>
      </c>
      <c r="B1320" t="s">
        <v>13</v>
      </c>
      <c r="C1320" t="s">
        <v>14</v>
      </c>
      <c r="D1320" t="s">
        <v>22</v>
      </c>
      <c r="E1320" t="s">
        <v>23</v>
      </c>
      <c r="F1320" t="s">
        <v>24</v>
      </c>
      <c r="G1320" t="s">
        <v>34</v>
      </c>
      <c r="H1320" t="s">
        <v>58</v>
      </c>
      <c r="I1320">
        <v>772.47</v>
      </c>
      <c r="J1320">
        <v>3</v>
      </c>
      <c r="K1320">
        <v>0</v>
      </c>
      <c r="L1320">
        <v>146.76929999999999</v>
      </c>
    </row>
    <row r="1321" spans="1:12" x14ac:dyDescent="0.3">
      <c r="A1321" t="s">
        <v>61</v>
      </c>
      <c r="B1321" t="s">
        <v>13</v>
      </c>
      <c r="C1321" t="s">
        <v>14</v>
      </c>
      <c r="D1321" t="s">
        <v>22</v>
      </c>
      <c r="E1321" t="s">
        <v>23</v>
      </c>
      <c r="F1321" t="s">
        <v>24</v>
      </c>
      <c r="G1321" t="s">
        <v>25</v>
      </c>
      <c r="H1321" t="s">
        <v>109</v>
      </c>
      <c r="I1321">
        <v>20.46</v>
      </c>
      <c r="J1321">
        <v>2</v>
      </c>
      <c r="K1321">
        <v>0</v>
      </c>
      <c r="L1321">
        <v>5.3196000000000003</v>
      </c>
    </row>
    <row r="1322" spans="1:12" x14ac:dyDescent="0.3">
      <c r="A1322" t="s">
        <v>27</v>
      </c>
      <c r="B1322" t="s">
        <v>13</v>
      </c>
      <c r="C1322" t="s">
        <v>14</v>
      </c>
      <c r="D1322" t="s">
        <v>143</v>
      </c>
      <c r="E1322" t="s">
        <v>23</v>
      </c>
      <c r="F1322" t="s">
        <v>24</v>
      </c>
      <c r="G1322" t="s">
        <v>34</v>
      </c>
      <c r="H1322" t="s">
        <v>58</v>
      </c>
      <c r="I1322">
        <v>72.64</v>
      </c>
      <c r="J1322">
        <v>2</v>
      </c>
      <c r="K1322">
        <v>0</v>
      </c>
      <c r="L1322">
        <v>21.792000000000002</v>
      </c>
    </row>
    <row r="1323" spans="1:12" x14ac:dyDescent="0.3">
      <c r="A1323" t="s">
        <v>27</v>
      </c>
      <c r="B1323" t="s">
        <v>13</v>
      </c>
      <c r="C1323" t="s">
        <v>14</v>
      </c>
      <c r="D1323" t="s">
        <v>143</v>
      </c>
      <c r="E1323" t="s">
        <v>23</v>
      </c>
      <c r="F1323" t="s">
        <v>24</v>
      </c>
      <c r="G1323" t="s">
        <v>34</v>
      </c>
      <c r="H1323" t="s">
        <v>58</v>
      </c>
      <c r="I1323">
        <v>772.47</v>
      </c>
      <c r="J1323">
        <v>3</v>
      </c>
      <c r="K1323">
        <v>0</v>
      </c>
      <c r="L1323">
        <v>146.76929999999999</v>
      </c>
    </row>
    <row r="1324" spans="1:12" x14ac:dyDescent="0.3">
      <c r="A1324" t="s">
        <v>27</v>
      </c>
      <c r="B1324" t="s">
        <v>13</v>
      </c>
      <c r="C1324" t="s">
        <v>14</v>
      </c>
      <c r="D1324" t="s">
        <v>143</v>
      </c>
      <c r="E1324" t="s">
        <v>23</v>
      </c>
      <c r="F1324" t="s">
        <v>24</v>
      </c>
      <c r="G1324" t="s">
        <v>18</v>
      </c>
      <c r="H1324" t="s">
        <v>32</v>
      </c>
      <c r="I1324">
        <v>39.92</v>
      </c>
      <c r="J1324">
        <v>4</v>
      </c>
      <c r="K1324">
        <v>0</v>
      </c>
      <c r="L1324">
        <v>11.1776</v>
      </c>
    </row>
    <row r="1325" spans="1:12" x14ac:dyDescent="0.3">
      <c r="A1325" t="s">
        <v>27</v>
      </c>
      <c r="B1325" t="s">
        <v>13</v>
      </c>
      <c r="C1325" t="s">
        <v>14</v>
      </c>
      <c r="D1325" t="s">
        <v>51</v>
      </c>
      <c r="E1325" t="s">
        <v>23</v>
      </c>
      <c r="F1325" t="s">
        <v>24</v>
      </c>
      <c r="G1325" t="s">
        <v>25</v>
      </c>
      <c r="H1325" t="s">
        <v>33</v>
      </c>
      <c r="I1325">
        <v>8.34</v>
      </c>
      <c r="J1325">
        <v>3</v>
      </c>
      <c r="K1325">
        <v>0</v>
      </c>
      <c r="L1325">
        <v>2.1684000000000001</v>
      </c>
    </row>
    <row r="1326" spans="1:12" x14ac:dyDescent="0.3">
      <c r="A1326" t="s">
        <v>27</v>
      </c>
      <c r="B1326" t="s">
        <v>13</v>
      </c>
      <c r="C1326" t="s">
        <v>14</v>
      </c>
      <c r="D1326" t="s">
        <v>51</v>
      </c>
      <c r="E1326" t="s">
        <v>23</v>
      </c>
      <c r="F1326" t="s">
        <v>24</v>
      </c>
      <c r="G1326" t="s">
        <v>25</v>
      </c>
      <c r="H1326" t="s">
        <v>109</v>
      </c>
      <c r="I1326">
        <v>8.57</v>
      </c>
      <c r="J1326">
        <v>1</v>
      </c>
      <c r="K1326">
        <v>0</v>
      </c>
      <c r="L1326">
        <v>2.2282000000000002</v>
      </c>
    </row>
    <row r="1327" spans="1:12" x14ac:dyDescent="0.3">
      <c r="A1327" t="s">
        <v>27</v>
      </c>
      <c r="B1327" t="s">
        <v>13</v>
      </c>
      <c r="C1327" t="s">
        <v>14</v>
      </c>
      <c r="D1327" t="s">
        <v>51</v>
      </c>
      <c r="E1327" t="s">
        <v>23</v>
      </c>
      <c r="F1327" t="s">
        <v>24</v>
      </c>
      <c r="G1327" t="s">
        <v>25</v>
      </c>
      <c r="H1327" t="s">
        <v>36</v>
      </c>
      <c r="I1327">
        <v>119.616</v>
      </c>
      <c r="J1327">
        <v>8</v>
      </c>
      <c r="K1327">
        <v>0.2</v>
      </c>
      <c r="L1327">
        <v>40.370399999999997</v>
      </c>
    </row>
    <row r="1328" spans="1:12" x14ac:dyDescent="0.3">
      <c r="A1328" t="s">
        <v>12</v>
      </c>
      <c r="B1328" t="s">
        <v>13</v>
      </c>
      <c r="C1328" t="s">
        <v>14</v>
      </c>
      <c r="D1328" t="s">
        <v>22</v>
      </c>
      <c r="E1328" t="s">
        <v>23</v>
      </c>
      <c r="F1328" t="s">
        <v>24</v>
      </c>
      <c r="G1328" t="s">
        <v>25</v>
      </c>
      <c r="H1328" t="s">
        <v>40</v>
      </c>
      <c r="I1328">
        <v>67.709999999999994</v>
      </c>
      <c r="J1328">
        <v>3</v>
      </c>
      <c r="K1328">
        <v>0</v>
      </c>
      <c r="L1328">
        <v>32.500799999999998</v>
      </c>
    </row>
    <row r="1329" spans="1:12" x14ac:dyDescent="0.3">
      <c r="A1329" t="s">
        <v>12</v>
      </c>
      <c r="B1329" t="s">
        <v>13</v>
      </c>
      <c r="C1329" t="s">
        <v>14</v>
      </c>
      <c r="D1329" t="s">
        <v>22</v>
      </c>
      <c r="E1329" t="s">
        <v>23</v>
      </c>
      <c r="F1329" t="s">
        <v>24</v>
      </c>
      <c r="G1329" t="s">
        <v>25</v>
      </c>
      <c r="H1329" t="s">
        <v>37</v>
      </c>
      <c r="I1329">
        <v>129.91999999999999</v>
      </c>
      <c r="J1329">
        <v>4</v>
      </c>
      <c r="K1329">
        <v>0</v>
      </c>
      <c r="L1329">
        <v>38.975999999999999</v>
      </c>
    </row>
    <row r="1330" spans="1:12" x14ac:dyDescent="0.3">
      <c r="A1330" t="s">
        <v>12</v>
      </c>
      <c r="B1330" t="s">
        <v>13</v>
      </c>
      <c r="C1330" t="s">
        <v>14</v>
      </c>
      <c r="D1330" t="s">
        <v>22</v>
      </c>
      <c r="E1330" t="s">
        <v>23</v>
      </c>
      <c r="F1330" t="s">
        <v>24</v>
      </c>
      <c r="G1330" t="s">
        <v>18</v>
      </c>
      <c r="H1330" t="s">
        <v>32</v>
      </c>
      <c r="I1330">
        <v>467.46</v>
      </c>
      <c r="J1330">
        <v>9</v>
      </c>
      <c r="K1330">
        <v>0</v>
      </c>
      <c r="L1330">
        <v>191.65860000000001</v>
      </c>
    </row>
    <row r="1331" spans="1:12" x14ac:dyDescent="0.3">
      <c r="A1331" t="s">
        <v>12</v>
      </c>
      <c r="B1331" t="s">
        <v>13</v>
      </c>
      <c r="C1331" t="s">
        <v>14</v>
      </c>
      <c r="D1331" t="s">
        <v>22</v>
      </c>
      <c r="E1331" t="s">
        <v>23</v>
      </c>
      <c r="F1331" t="s">
        <v>24</v>
      </c>
      <c r="G1331" t="s">
        <v>25</v>
      </c>
      <c r="H1331" t="s">
        <v>40</v>
      </c>
      <c r="I1331">
        <v>61.4</v>
      </c>
      <c r="J1331">
        <v>5</v>
      </c>
      <c r="K1331">
        <v>0</v>
      </c>
      <c r="L1331">
        <v>28.858000000000001</v>
      </c>
    </row>
    <row r="1332" spans="1:12" x14ac:dyDescent="0.3">
      <c r="A1332" t="s">
        <v>12</v>
      </c>
      <c r="B1332" t="s">
        <v>13</v>
      </c>
      <c r="C1332" t="s">
        <v>14</v>
      </c>
      <c r="D1332" t="s">
        <v>22</v>
      </c>
      <c r="E1332" t="s">
        <v>23</v>
      </c>
      <c r="F1332" t="s">
        <v>24</v>
      </c>
      <c r="G1332" t="s">
        <v>25</v>
      </c>
      <c r="H1332" t="s">
        <v>31</v>
      </c>
      <c r="I1332">
        <v>720.76</v>
      </c>
      <c r="J1332">
        <v>4</v>
      </c>
      <c r="K1332">
        <v>0</v>
      </c>
      <c r="L1332">
        <v>187.39760000000001</v>
      </c>
    </row>
    <row r="1333" spans="1:12" x14ac:dyDescent="0.3">
      <c r="A1333" t="s">
        <v>12</v>
      </c>
      <c r="B1333" t="s">
        <v>13</v>
      </c>
      <c r="C1333" t="s">
        <v>14</v>
      </c>
      <c r="D1333" t="s">
        <v>22</v>
      </c>
      <c r="E1333" t="s">
        <v>23</v>
      </c>
      <c r="F1333" t="s">
        <v>24</v>
      </c>
      <c r="G1333" t="s">
        <v>25</v>
      </c>
      <c r="H1333" t="s">
        <v>36</v>
      </c>
      <c r="I1333">
        <v>5.1840000000000002</v>
      </c>
      <c r="J1333">
        <v>3</v>
      </c>
      <c r="K1333">
        <v>0.2</v>
      </c>
      <c r="L1333">
        <v>1.8144</v>
      </c>
    </row>
    <row r="1334" spans="1:12" x14ac:dyDescent="0.3">
      <c r="A1334" t="s">
        <v>12</v>
      </c>
      <c r="B1334" t="s">
        <v>13</v>
      </c>
      <c r="C1334" t="s">
        <v>14</v>
      </c>
      <c r="D1334" t="s">
        <v>22</v>
      </c>
      <c r="E1334" t="s">
        <v>23</v>
      </c>
      <c r="F1334" t="s">
        <v>24</v>
      </c>
      <c r="G1334" t="s">
        <v>25</v>
      </c>
      <c r="H1334" t="s">
        <v>33</v>
      </c>
      <c r="I1334">
        <v>14.7</v>
      </c>
      <c r="J1334">
        <v>5</v>
      </c>
      <c r="K1334">
        <v>0</v>
      </c>
      <c r="L1334">
        <v>3.9689999999999999</v>
      </c>
    </row>
    <row r="1335" spans="1:12" x14ac:dyDescent="0.3">
      <c r="A1335" t="s">
        <v>61</v>
      </c>
      <c r="B1335" t="s">
        <v>13</v>
      </c>
      <c r="C1335" t="s">
        <v>14</v>
      </c>
      <c r="D1335" t="s">
        <v>519</v>
      </c>
      <c r="E1335" t="s">
        <v>23</v>
      </c>
      <c r="F1335" t="s">
        <v>24</v>
      </c>
      <c r="G1335" t="s">
        <v>25</v>
      </c>
      <c r="H1335" t="s">
        <v>40</v>
      </c>
      <c r="I1335">
        <v>26.4</v>
      </c>
      <c r="J1335">
        <v>5</v>
      </c>
      <c r="K1335">
        <v>0</v>
      </c>
      <c r="L1335">
        <v>11.88</v>
      </c>
    </row>
    <row r="1336" spans="1:12" x14ac:dyDescent="0.3">
      <c r="A1336" t="s">
        <v>61</v>
      </c>
      <c r="B1336" t="s">
        <v>13</v>
      </c>
      <c r="C1336" t="s">
        <v>14</v>
      </c>
      <c r="D1336" t="s">
        <v>519</v>
      </c>
      <c r="E1336" t="s">
        <v>23</v>
      </c>
      <c r="F1336" t="s">
        <v>24</v>
      </c>
      <c r="G1336" t="s">
        <v>25</v>
      </c>
      <c r="H1336" t="s">
        <v>31</v>
      </c>
      <c r="I1336">
        <v>41.88</v>
      </c>
      <c r="J1336">
        <v>6</v>
      </c>
      <c r="K1336">
        <v>0</v>
      </c>
      <c r="L1336">
        <v>0.83760000000000001</v>
      </c>
    </row>
    <row r="1337" spans="1:12" x14ac:dyDescent="0.3">
      <c r="A1337" t="s">
        <v>27</v>
      </c>
      <c r="B1337" t="s">
        <v>43</v>
      </c>
      <c r="C1337" t="s">
        <v>14</v>
      </c>
      <c r="D1337" t="s">
        <v>22</v>
      </c>
      <c r="E1337" t="s">
        <v>23</v>
      </c>
      <c r="F1337" t="s">
        <v>24</v>
      </c>
      <c r="G1337" t="s">
        <v>25</v>
      </c>
      <c r="H1337" t="s">
        <v>33</v>
      </c>
      <c r="I1337">
        <v>21.4</v>
      </c>
      <c r="J1337">
        <v>5</v>
      </c>
      <c r="K1337">
        <v>0</v>
      </c>
      <c r="L1337">
        <v>6.2060000000000004</v>
      </c>
    </row>
    <row r="1338" spans="1:12" x14ac:dyDescent="0.3">
      <c r="A1338" t="s">
        <v>167</v>
      </c>
      <c r="B1338" t="s">
        <v>13</v>
      </c>
      <c r="C1338" t="s">
        <v>14</v>
      </c>
      <c r="D1338" t="s">
        <v>51</v>
      </c>
      <c r="E1338" t="s">
        <v>23</v>
      </c>
      <c r="F1338" t="s">
        <v>24</v>
      </c>
      <c r="G1338" t="s">
        <v>25</v>
      </c>
      <c r="H1338" t="s">
        <v>31</v>
      </c>
      <c r="I1338">
        <v>62.8</v>
      </c>
      <c r="J1338">
        <v>4</v>
      </c>
      <c r="K1338">
        <v>0</v>
      </c>
      <c r="L1338">
        <v>15.7</v>
      </c>
    </row>
    <row r="1339" spans="1:12" x14ac:dyDescent="0.3">
      <c r="A1339" t="s">
        <v>12</v>
      </c>
      <c r="B1339" t="s">
        <v>13</v>
      </c>
      <c r="C1339" t="s">
        <v>14</v>
      </c>
      <c r="D1339" t="s">
        <v>22</v>
      </c>
      <c r="E1339" t="s">
        <v>23</v>
      </c>
      <c r="F1339" t="s">
        <v>24</v>
      </c>
      <c r="G1339" t="s">
        <v>25</v>
      </c>
      <c r="H1339" t="s">
        <v>36</v>
      </c>
      <c r="I1339">
        <v>13.904</v>
      </c>
      <c r="J1339">
        <v>2</v>
      </c>
      <c r="K1339">
        <v>0.2</v>
      </c>
      <c r="L1339">
        <v>4.5187999999999997</v>
      </c>
    </row>
    <row r="1340" spans="1:12" x14ac:dyDescent="0.3">
      <c r="A1340" t="s">
        <v>27</v>
      </c>
      <c r="B1340" t="s">
        <v>13</v>
      </c>
      <c r="C1340" t="s">
        <v>14</v>
      </c>
      <c r="D1340" t="s">
        <v>51</v>
      </c>
      <c r="E1340" t="s">
        <v>23</v>
      </c>
      <c r="F1340" t="s">
        <v>24</v>
      </c>
      <c r="G1340" t="s">
        <v>18</v>
      </c>
      <c r="H1340" t="s">
        <v>19</v>
      </c>
      <c r="I1340">
        <v>359.49900000000002</v>
      </c>
      <c r="J1340">
        <v>3</v>
      </c>
      <c r="K1340">
        <v>0.15</v>
      </c>
      <c r="L1340">
        <v>-29.605799999999999</v>
      </c>
    </row>
    <row r="1341" spans="1:12" x14ac:dyDescent="0.3">
      <c r="A1341" t="s">
        <v>27</v>
      </c>
      <c r="B1341" t="s">
        <v>13</v>
      </c>
      <c r="C1341" t="s">
        <v>14</v>
      </c>
      <c r="D1341" t="s">
        <v>51</v>
      </c>
      <c r="E1341" t="s">
        <v>23</v>
      </c>
      <c r="F1341" t="s">
        <v>24</v>
      </c>
      <c r="G1341" t="s">
        <v>25</v>
      </c>
      <c r="H1341" t="s">
        <v>31</v>
      </c>
      <c r="I1341">
        <v>10.48</v>
      </c>
      <c r="J1341">
        <v>1</v>
      </c>
      <c r="K1341">
        <v>0</v>
      </c>
      <c r="L1341">
        <v>2.8296000000000001</v>
      </c>
    </row>
    <row r="1342" spans="1:12" x14ac:dyDescent="0.3">
      <c r="A1342" t="s">
        <v>27</v>
      </c>
      <c r="B1342" t="s">
        <v>43</v>
      </c>
      <c r="C1342" t="s">
        <v>14</v>
      </c>
      <c r="D1342" t="s">
        <v>417</v>
      </c>
      <c r="E1342" t="s">
        <v>23</v>
      </c>
      <c r="F1342" t="s">
        <v>24</v>
      </c>
      <c r="G1342" t="s">
        <v>25</v>
      </c>
      <c r="H1342" t="s">
        <v>36</v>
      </c>
      <c r="I1342">
        <v>19.152000000000001</v>
      </c>
      <c r="J1342">
        <v>3</v>
      </c>
      <c r="K1342">
        <v>0.2</v>
      </c>
      <c r="L1342">
        <v>6.4638</v>
      </c>
    </row>
    <row r="1343" spans="1:12" x14ac:dyDescent="0.3">
      <c r="A1343" t="s">
        <v>27</v>
      </c>
      <c r="B1343" t="s">
        <v>21</v>
      </c>
      <c r="C1343" t="s">
        <v>14</v>
      </c>
      <c r="D1343" t="s">
        <v>207</v>
      </c>
      <c r="E1343" t="s">
        <v>23</v>
      </c>
      <c r="F1343" t="s">
        <v>24</v>
      </c>
      <c r="G1343" t="s">
        <v>18</v>
      </c>
      <c r="H1343" t="s">
        <v>32</v>
      </c>
      <c r="I1343">
        <v>101.12</v>
      </c>
      <c r="J1343">
        <v>8</v>
      </c>
      <c r="K1343">
        <v>0</v>
      </c>
      <c r="L1343">
        <v>37.414400000000001</v>
      </c>
    </row>
    <row r="1344" spans="1:12" x14ac:dyDescent="0.3">
      <c r="A1344" t="s">
        <v>27</v>
      </c>
      <c r="B1344" t="s">
        <v>13</v>
      </c>
      <c r="C1344" t="s">
        <v>14</v>
      </c>
      <c r="D1344" t="s">
        <v>143</v>
      </c>
      <c r="E1344" t="s">
        <v>23</v>
      </c>
      <c r="F1344" t="s">
        <v>24</v>
      </c>
      <c r="G1344" t="s">
        <v>25</v>
      </c>
      <c r="H1344" t="s">
        <v>36</v>
      </c>
      <c r="I1344">
        <v>8.0960000000000001</v>
      </c>
      <c r="J1344">
        <v>2</v>
      </c>
      <c r="K1344">
        <v>0.2</v>
      </c>
      <c r="L1344">
        <v>2.7324000000000002</v>
      </c>
    </row>
    <row r="1345" spans="1:12" x14ac:dyDescent="0.3">
      <c r="A1345" t="s">
        <v>27</v>
      </c>
      <c r="B1345" t="s">
        <v>13</v>
      </c>
      <c r="C1345" t="s">
        <v>14</v>
      </c>
      <c r="D1345" t="s">
        <v>51</v>
      </c>
      <c r="E1345" t="s">
        <v>23</v>
      </c>
      <c r="F1345" t="s">
        <v>24</v>
      </c>
      <c r="G1345" t="s">
        <v>34</v>
      </c>
      <c r="H1345" t="s">
        <v>58</v>
      </c>
      <c r="I1345">
        <v>119.9</v>
      </c>
      <c r="J1345">
        <v>2</v>
      </c>
      <c r="K1345">
        <v>0</v>
      </c>
      <c r="L1345">
        <v>43.164000000000001</v>
      </c>
    </row>
    <row r="1346" spans="1:12" x14ac:dyDescent="0.3">
      <c r="A1346" t="s">
        <v>27</v>
      </c>
      <c r="B1346" t="s">
        <v>13</v>
      </c>
      <c r="C1346" t="s">
        <v>14</v>
      </c>
      <c r="D1346" t="s">
        <v>22</v>
      </c>
      <c r="E1346" t="s">
        <v>23</v>
      </c>
      <c r="F1346" t="s">
        <v>24</v>
      </c>
      <c r="G1346" t="s">
        <v>18</v>
      </c>
      <c r="H1346" t="s">
        <v>32</v>
      </c>
      <c r="I1346">
        <v>86.26</v>
      </c>
      <c r="J1346">
        <v>2</v>
      </c>
      <c r="K1346">
        <v>0</v>
      </c>
      <c r="L1346">
        <v>29.328399999999998</v>
      </c>
    </row>
    <row r="1347" spans="1:12" x14ac:dyDescent="0.3">
      <c r="A1347" t="s">
        <v>27</v>
      </c>
      <c r="B1347" t="s">
        <v>13</v>
      </c>
      <c r="C1347" t="s">
        <v>14</v>
      </c>
      <c r="D1347" t="s">
        <v>22</v>
      </c>
      <c r="E1347" t="s">
        <v>23</v>
      </c>
      <c r="F1347" t="s">
        <v>24</v>
      </c>
      <c r="G1347" t="s">
        <v>25</v>
      </c>
      <c r="H1347" t="s">
        <v>31</v>
      </c>
      <c r="I1347">
        <v>139.04</v>
      </c>
      <c r="J1347">
        <v>4</v>
      </c>
      <c r="K1347">
        <v>0</v>
      </c>
      <c r="L1347">
        <v>38.931199999999997</v>
      </c>
    </row>
    <row r="1348" spans="1:12" x14ac:dyDescent="0.3">
      <c r="A1348" t="s">
        <v>27</v>
      </c>
      <c r="B1348" t="s">
        <v>13</v>
      </c>
      <c r="C1348" t="s">
        <v>14</v>
      </c>
      <c r="D1348" t="s">
        <v>22</v>
      </c>
      <c r="E1348" t="s">
        <v>23</v>
      </c>
      <c r="F1348" t="s">
        <v>24</v>
      </c>
      <c r="G1348" t="s">
        <v>25</v>
      </c>
      <c r="H1348" t="s">
        <v>37</v>
      </c>
      <c r="I1348">
        <v>46.8</v>
      </c>
      <c r="J1348">
        <v>4</v>
      </c>
      <c r="K1348">
        <v>0</v>
      </c>
      <c r="L1348">
        <v>16.38</v>
      </c>
    </row>
    <row r="1349" spans="1:12" x14ac:dyDescent="0.3">
      <c r="A1349" t="s">
        <v>12</v>
      </c>
      <c r="B1349" t="s">
        <v>21</v>
      </c>
      <c r="C1349" t="s">
        <v>14</v>
      </c>
      <c r="D1349" t="s">
        <v>51</v>
      </c>
      <c r="E1349" t="s">
        <v>23</v>
      </c>
      <c r="F1349" t="s">
        <v>24</v>
      </c>
      <c r="G1349" t="s">
        <v>25</v>
      </c>
      <c r="H1349" t="s">
        <v>31</v>
      </c>
      <c r="I1349">
        <v>67.78</v>
      </c>
      <c r="J1349">
        <v>2</v>
      </c>
      <c r="K1349">
        <v>0</v>
      </c>
      <c r="L1349">
        <v>16.945</v>
      </c>
    </row>
    <row r="1350" spans="1:12" x14ac:dyDescent="0.3">
      <c r="A1350" t="s">
        <v>27</v>
      </c>
      <c r="B1350" t="s">
        <v>13</v>
      </c>
      <c r="C1350" t="s">
        <v>14</v>
      </c>
      <c r="D1350" t="s">
        <v>112</v>
      </c>
      <c r="E1350" t="s">
        <v>23</v>
      </c>
      <c r="F1350" t="s">
        <v>24</v>
      </c>
      <c r="G1350" t="s">
        <v>18</v>
      </c>
      <c r="H1350" t="s">
        <v>20</v>
      </c>
      <c r="I1350">
        <v>170.352</v>
      </c>
      <c r="J1350">
        <v>3</v>
      </c>
      <c r="K1350">
        <v>0.2</v>
      </c>
      <c r="L1350">
        <v>-17.0352</v>
      </c>
    </row>
    <row r="1351" spans="1:12" x14ac:dyDescent="0.3">
      <c r="A1351" t="s">
        <v>61</v>
      </c>
      <c r="B1351" t="s">
        <v>13</v>
      </c>
      <c r="C1351" t="s">
        <v>14</v>
      </c>
      <c r="D1351" t="s">
        <v>51</v>
      </c>
      <c r="E1351" t="s">
        <v>23</v>
      </c>
      <c r="F1351" t="s">
        <v>24</v>
      </c>
      <c r="G1351" t="s">
        <v>25</v>
      </c>
      <c r="H1351" t="s">
        <v>36</v>
      </c>
      <c r="I1351">
        <v>53.247999999999998</v>
      </c>
      <c r="J1351">
        <v>2</v>
      </c>
      <c r="K1351">
        <v>0.2</v>
      </c>
      <c r="L1351">
        <v>19.968</v>
      </c>
    </row>
    <row r="1352" spans="1:12" x14ac:dyDescent="0.3">
      <c r="A1352" t="s">
        <v>27</v>
      </c>
      <c r="B1352" t="s">
        <v>21</v>
      </c>
      <c r="C1352" t="s">
        <v>14</v>
      </c>
      <c r="D1352" t="s">
        <v>22</v>
      </c>
      <c r="E1352" t="s">
        <v>23</v>
      </c>
      <c r="F1352" t="s">
        <v>24</v>
      </c>
      <c r="G1352" t="s">
        <v>18</v>
      </c>
      <c r="H1352" t="s">
        <v>32</v>
      </c>
      <c r="I1352">
        <v>37.68</v>
      </c>
      <c r="J1352">
        <v>2</v>
      </c>
      <c r="K1352">
        <v>0</v>
      </c>
      <c r="L1352">
        <v>15.8256</v>
      </c>
    </row>
    <row r="1353" spans="1:12" x14ac:dyDescent="0.3">
      <c r="A1353" t="s">
        <v>27</v>
      </c>
      <c r="B1353" t="s">
        <v>21</v>
      </c>
      <c r="C1353" t="s">
        <v>14</v>
      </c>
      <c r="D1353" t="s">
        <v>22</v>
      </c>
      <c r="E1353" t="s">
        <v>23</v>
      </c>
      <c r="F1353" t="s">
        <v>24</v>
      </c>
      <c r="G1353" t="s">
        <v>34</v>
      </c>
      <c r="H1353" t="s">
        <v>35</v>
      </c>
      <c r="I1353">
        <v>258.57600000000002</v>
      </c>
      <c r="J1353">
        <v>2</v>
      </c>
      <c r="K1353">
        <v>0.2</v>
      </c>
      <c r="L1353">
        <v>19.3932</v>
      </c>
    </row>
    <row r="1354" spans="1:12" x14ac:dyDescent="0.3">
      <c r="A1354" t="s">
        <v>27</v>
      </c>
      <c r="B1354" t="s">
        <v>21</v>
      </c>
      <c r="C1354" t="s">
        <v>14</v>
      </c>
      <c r="D1354" t="s">
        <v>22</v>
      </c>
      <c r="E1354" t="s">
        <v>23</v>
      </c>
      <c r="F1354" t="s">
        <v>24</v>
      </c>
      <c r="G1354" t="s">
        <v>25</v>
      </c>
      <c r="H1354" t="s">
        <v>37</v>
      </c>
      <c r="I1354">
        <v>75.84</v>
      </c>
      <c r="J1354">
        <v>2</v>
      </c>
      <c r="K1354">
        <v>0</v>
      </c>
      <c r="L1354">
        <v>29.5776</v>
      </c>
    </row>
    <row r="1355" spans="1:12" x14ac:dyDescent="0.3">
      <c r="A1355" t="s">
        <v>27</v>
      </c>
      <c r="B1355" t="s">
        <v>13</v>
      </c>
      <c r="C1355" t="s">
        <v>14</v>
      </c>
      <c r="D1355" t="s">
        <v>51</v>
      </c>
      <c r="E1355" t="s">
        <v>23</v>
      </c>
      <c r="F1355" t="s">
        <v>24</v>
      </c>
      <c r="G1355" t="s">
        <v>25</v>
      </c>
      <c r="H1355" t="s">
        <v>59</v>
      </c>
      <c r="I1355">
        <v>23.16</v>
      </c>
      <c r="J1355">
        <v>2</v>
      </c>
      <c r="K1355">
        <v>0</v>
      </c>
      <c r="L1355">
        <v>11.58</v>
      </c>
    </row>
    <row r="1356" spans="1:12" x14ac:dyDescent="0.3">
      <c r="A1356" t="s">
        <v>27</v>
      </c>
      <c r="B1356" t="s">
        <v>13</v>
      </c>
      <c r="C1356" t="s">
        <v>14</v>
      </c>
      <c r="D1356" t="s">
        <v>266</v>
      </c>
      <c r="E1356" t="s">
        <v>23</v>
      </c>
      <c r="F1356" t="s">
        <v>24</v>
      </c>
      <c r="G1356" t="s">
        <v>18</v>
      </c>
      <c r="H1356" t="s">
        <v>32</v>
      </c>
      <c r="I1356">
        <v>104.23</v>
      </c>
      <c r="J1356">
        <v>7</v>
      </c>
      <c r="K1356">
        <v>0</v>
      </c>
      <c r="L1356">
        <v>28.142099999999999</v>
      </c>
    </row>
    <row r="1357" spans="1:12" x14ac:dyDescent="0.3">
      <c r="A1357" t="s">
        <v>27</v>
      </c>
      <c r="B1357" t="s">
        <v>13</v>
      </c>
      <c r="C1357" t="s">
        <v>14</v>
      </c>
      <c r="D1357" t="s">
        <v>266</v>
      </c>
      <c r="E1357" t="s">
        <v>23</v>
      </c>
      <c r="F1357" t="s">
        <v>24</v>
      </c>
      <c r="G1357" t="s">
        <v>25</v>
      </c>
      <c r="H1357" t="s">
        <v>31</v>
      </c>
      <c r="I1357">
        <v>70.260000000000005</v>
      </c>
      <c r="J1357">
        <v>3</v>
      </c>
      <c r="K1357">
        <v>0</v>
      </c>
      <c r="L1357">
        <v>18.970199999999998</v>
      </c>
    </row>
    <row r="1358" spans="1:12" x14ac:dyDescent="0.3">
      <c r="A1358" t="s">
        <v>167</v>
      </c>
      <c r="B1358" t="s">
        <v>13</v>
      </c>
      <c r="C1358" t="s">
        <v>14</v>
      </c>
      <c r="D1358" t="s">
        <v>128</v>
      </c>
      <c r="E1358" t="s">
        <v>23</v>
      </c>
      <c r="F1358" t="s">
        <v>24</v>
      </c>
      <c r="G1358" t="s">
        <v>25</v>
      </c>
      <c r="H1358" t="s">
        <v>31</v>
      </c>
      <c r="I1358">
        <v>51.45</v>
      </c>
      <c r="J1358">
        <v>3</v>
      </c>
      <c r="K1358">
        <v>0</v>
      </c>
      <c r="L1358">
        <v>13.891500000000001</v>
      </c>
    </row>
    <row r="1359" spans="1:12" x14ac:dyDescent="0.3">
      <c r="A1359" t="s">
        <v>167</v>
      </c>
      <c r="B1359" t="s">
        <v>13</v>
      </c>
      <c r="C1359" t="s">
        <v>14</v>
      </c>
      <c r="D1359" t="s">
        <v>128</v>
      </c>
      <c r="E1359" t="s">
        <v>23</v>
      </c>
      <c r="F1359" t="s">
        <v>24</v>
      </c>
      <c r="G1359" t="s">
        <v>25</v>
      </c>
      <c r="H1359" t="s">
        <v>26</v>
      </c>
      <c r="I1359">
        <v>7.83</v>
      </c>
      <c r="J1359">
        <v>3</v>
      </c>
      <c r="K1359">
        <v>0</v>
      </c>
      <c r="L1359">
        <v>3.6017999999999999</v>
      </c>
    </row>
    <row r="1360" spans="1:12" x14ac:dyDescent="0.3">
      <c r="A1360" t="s">
        <v>167</v>
      </c>
      <c r="B1360" t="s">
        <v>13</v>
      </c>
      <c r="C1360" t="s">
        <v>14</v>
      </c>
      <c r="D1360" t="s">
        <v>128</v>
      </c>
      <c r="E1360" t="s">
        <v>23</v>
      </c>
      <c r="F1360" t="s">
        <v>24</v>
      </c>
      <c r="G1360" t="s">
        <v>25</v>
      </c>
      <c r="H1360" t="s">
        <v>33</v>
      </c>
      <c r="I1360">
        <v>35.4</v>
      </c>
      <c r="J1360">
        <v>5</v>
      </c>
      <c r="K1360">
        <v>0</v>
      </c>
      <c r="L1360">
        <v>13.452</v>
      </c>
    </row>
    <row r="1361" spans="1:12" x14ac:dyDescent="0.3">
      <c r="A1361" t="s">
        <v>167</v>
      </c>
      <c r="B1361" t="s">
        <v>13</v>
      </c>
      <c r="C1361" t="s">
        <v>14</v>
      </c>
      <c r="D1361" t="s">
        <v>128</v>
      </c>
      <c r="E1361" t="s">
        <v>23</v>
      </c>
      <c r="F1361" t="s">
        <v>24</v>
      </c>
      <c r="G1361" t="s">
        <v>25</v>
      </c>
      <c r="H1361" t="s">
        <v>40</v>
      </c>
      <c r="I1361">
        <v>29.9</v>
      </c>
      <c r="J1361">
        <v>5</v>
      </c>
      <c r="K1361">
        <v>0</v>
      </c>
      <c r="L1361">
        <v>13.455</v>
      </c>
    </row>
    <row r="1362" spans="1:12" x14ac:dyDescent="0.3">
      <c r="A1362" t="s">
        <v>12</v>
      </c>
      <c r="B1362" t="s">
        <v>21</v>
      </c>
      <c r="C1362" t="s">
        <v>14</v>
      </c>
      <c r="D1362" t="s">
        <v>22</v>
      </c>
      <c r="E1362" t="s">
        <v>23</v>
      </c>
      <c r="F1362" t="s">
        <v>24</v>
      </c>
      <c r="G1362" t="s">
        <v>25</v>
      </c>
      <c r="H1362" t="s">
        <v>40</v>
      </c>
      <c r="I1362">
        <v>79.14</v>
      </c>
      <c r="J1362">
        <v>3</v>
      </c>
      <c r="K1362">
        <v>0</v>
      </c>
      <c r="L1362">
        <v>36.404400000000003</v>
      </c>
    </row>
    <row r="1363" spans="1:12" x14ac:dyDescent="0.3">
      <c r="A1363" t="s">
        <v>12</v>
      </c>
      <c r="B1363" t="s">
        <v>13</v>
      </c>
      <c r="C1363" t="s">
        <v>14</v>
      </c>
      <c r="D1363" t="s">
        <v>22</v>
      </c>
      <c r="E1363" t="s">
        <v>23</v>
      </c>
      <c r="F1363" t="s">
        <v>24</v>
      </c>
      <c r="G1363" t="s">
        <v>25</v>
      </c>
      <c r="H1363" t="s">
        <v>40</v>
      </c>
      <c r="I1363">
        <v>166.44</v>
      </c>
      <c r="J1363">
        <v>3</v>
      </c>
      <c r="K1363">
        <v>0</v>
      </c>
      <c r="L1363">
        <v>79.891199999999998</v>
      </c>
    </row>
    <row r="1364" spans="1:12" x14ac:dyDescent="0.3">
      <c r="A1364" t="s">
        <v>27</v>
      </c>
      <c r="B1364" t="s">
        <v>43</v>
      </c>
      <c r="C1364" t="s">
        <v>14</v>
      </c>
      <c r="D1364" t="s">
        <v>51</v>
      </c>
      <c r="E1364" t="s">
        <v>23</v>
      </c>
      <c r="F1364" t="s">
        <v>24</v>
      </c>
      <c r="G1364" t="s">
        <v>25</v>
      </c>
      <c r="H1364" t="s">
        <v>40</v>
      </c>
      <c r="I1364">
        <v>81.98</v>
      </c>
      <c r="J1364">
        <v>2</v>
      </c>
      <c r="K1364">
        <v>0</v>
      </c>
      <c r="L1364">
        <v>40.170200000000001</v>
      </c>
    </row>
    <row r="1365" spans="1:12" x14ac:dyDescent="0.3">
      <c r="A1365" t="s">
        <v>12</v>
      </c>
      <c r="B1365" t="s">
        <v>13</v>
      </c>
      <c r="C1365" t="s">
        <v>14</v>
      </c>
      <c r="D1365" t="s">
        <v>285</v>
      </c>
      <c r="E1365" t="s">
        <v>23</v>
      </c>
      <c r="F1365" t="s">
        <v>24</v>
      </c>
      <c r="G1365" t="s">
        <v>25</v>
      </c>
      <c r="H1365" t="s">
        <v>36</v>
      </c>
      <c r="I1365">
        <v>14.624000000000001</v>
      </c>
      <c r="J1365">
        <v>2</v>
      </c>
      <c r="K1365">
        <v>0.2</v>
      </c>
      <c r="L1365">
        <v>5.1184000000000003</v>
      </c>
    </row>
    <row r="1366" spans="1:12" x14ac:dyDescent="0.3">
      <c r="A1366" t="s">
        <v>12</v>
      </c>
      <c r="B1366" t="s">
        <v>13</v>
      </c>
      <c r="C1366" t="s">
        <v>14</v>
      </c>
      <c r="D1366" t="s">
        <v>285</v>
      </c>
      <c r="E1366" t="s">
        <v>23</v>
      </c>
      <c r="F1366" t="s">
        <v>24</v>
      </c>
      <c r="G1366" t="s">
        <v>18</v>
      </c>
      <c r="H1366" t="s">
        <v>30</v>
      </c>
      <c r="I1366">
        <v>697.16</v>
      </c>
      <c r="J1366">
        <v>5</v>
      </c>
      <c r="K1366">
        <v>0.2</v>
      </c>
      <c r="L1366">
        <v>8.7144999999999992</v>
      </c>
    </row>
    <row r="1367" spans="1:12" x14ac:dyDescent="0.3">
      <c r="A1367" t="s">
        <v>12</v>
      </c>
      <c r="B1367" t="s">
        <v>13</v>
      </c>
      <c r="C1367" t="s">
        <v>14</v>
      </c>
      <c r="D1367" t="s">
        <v>285</v>
      </c>
      <c r="E1367" t="s">
        <v>23</v>
      </c>
      <c r="F1367" t="s">
        <v>24</v>
      </c>
      <c r="G1367" t="s">
        <v>18</v>
      </c>
      <c r="H1367" t="s">
        <v>32</v>
      </c>
      <c r="I1367">
        <v>30.93</v>
      </c>
      <c r="J1367">
        <v>1</v>
      </c>
      <c r="K1367">
        <v>0</v>
      </c>
      <c r="L1367">
        <v>12.6813</v>
      </c>
    </row>
    <row r="1368" spans="1:12" x14ac:dyDescent="0.3">
      <c r="A1368" t="s">
        <v>12</v>
      </c>
      <c r="B1368" t="s">
        <v>13</v>
      </c>
      <c r="C1368" t="s">
        <v>14</v>
      </c>
      <c r="D1368" t="s">
        <v>285</v>
      </c>
      <c r="E1368" t="s">
        <v>23</v>
      </c>
      <c r="F1368" t="s">
        <v>24</v>
      </c>
      <c r="G1368" t="s">
        <v>25</v>
      </c>
      <c r="H1368" t="s">
        <v>36</v>
      </c>
      <c r="I1368">
        <v>27.495999999999999</v>
      </c>
      <c r="J1368">
        <v>7</v>
      </c>
      <c r="K1368">
        <v>0.2</v>
      </c>
      <c r="L1368">
        <v>9.2798999999999996</v>
      </c>
    </row>
    <row r="1369" spans="1:12" x14ac:dyDescent="0.3">
      <c r="A1369" t="s">
        <v>61</v>
      </c>
      <c r="B1369" t="s">
        <v>13</v>
      </c>
      <c r="C1369" t="s">
        <v>14</v>
      </c>
      <c r="D1369" t="s">
        <v>51</v>
      </c>
      <c r="E1369" t="s">
        <v>23</v>
      </c>
      <c r="F1369" t="s">
        <v>24</v>
      </c>
      <c r="G1369" t="s">
        <v>18</v>
      </c>
      <c r="H1369" t="s">
        <v>30</v>
      </c>
      <c r="I1369">
        <v>210.00800000000001</v>
      </c>
      <c r="J1369">
        <v>1</v>
      </c>
      <c r="K1369">
        <v>0.2</v>
      </c>
      <c r="L1369">
        <v>2.6251000000000002</v>
      </c>
    </row>
    <row r="1370" spans="1:12" x14ac:dyDescent="0.3">
      <c r="A1370" t="s">
        <v>27</v>
      </c>
      <c r="B1370" t="s">
        <v>13</v>
      </c>
      <c r="C1370" t="s">
        <v>14</v>
      </c>
      <c r="D1370" t="s">
        <v>116</v>
      </c>
      <c r="E1370" t="s">
        <v>23</v>
      </c>
      <c r="F1370" t="s">
        <v>24</v>
      </c>
      <c r="G1370" t="s">
        <v>25</v>
      </c>
      <c r="H1370" t="s">
        <v>31</v>
      </c>
      <c r="I1370">
        <v>332.94</v>
      </c>
      <c r="J1370">
        <v>3</v>
      </c>
      <c r="K1370">
        <v>0</v>
      </c>
      <c r="L1370">
        <v>6.6588000000000003</v>
      </c>
    </row>
    <row r="1371" spans="1:12" x14ac:dyDescent="0.3">
      <c r="A1371" t="s">
        <v>27</v>
      </c>
      <c r="B1371" t="s">
        <v>13</v>
      </c>
      <c r="C1371" t="s">
        <v>14</v>
      </c>
      <c r="D1371" t="s">
        <v>116</v>
      </c>
      <c r="E1371" t="s">
        <v>23</v>
      </c>
      <c r="F1371" t="s">
        <v>24</v>
      </c>
      <c r="G1371" t="s">
        <v>25</v>
      </c>
      <c r="H1371" t="s">
        <v>36</v>
      </c>
      <c r="I1371">
        <v>39.872</v>
      </c>
      <c r="J1371">
        <v>2</v>
      </c>
      <c r="K1371">
        <v>0.2</v>
      </c>
      <c r="L1371">
        <v>12.958399999999999</v>
      </c>
    </row>
    <row r="1372" spans="1:12" x14ac:dyDescent="0.3">
      <c r="A1372" t="s">
        <v>12</v>
      </c>
      <c r="B1372" t="s">
        <v>21</v>
      </c>
      <c r="C1372" t="s">
        <v>14</v>
      </c>
      <c r="D1372" t="s">
        <v>22</v>
      </c>
      <c r="E1372" t="s">
        <v>23</v>
      </c>
      <c r="F1372" t="s">
        <v>24</v>
      </c>
      <c r="G1372" t="s">
        <v>18</v>
      </c>
      <c r="H1372" t="s">
        <v>30</v>
      </c>
      <c r="I1372">
        <v>136.464</v>
      </c>
      <c r="J1372">
        <v>2</v>
      </c>
      <c r="K1372">
        <v>0.2</v>
      </c>
      <c r="L1372">
        <v>15.3522</v>
      </c>
    </row>
    <row r="1373" spans="1:12" x14ac:dyDescent="0.3">
      <c r="A1373" t="s">
        <v>12</v>
      </c>
      <c r="B1373" t="s">
        <v>21</v>
      </c>
      <c r="C1373" t="s">
        <v>14</v>
      </c>
      <c r="D1373" t="s">
        <v>22</v>
      </c>
      <c r="E1373" t="s">
        <v>23</v>
      </c>
      <c r="F1373" t="s">
        <v>24</v>
      </c>
      <c r="G1373" t="s">
        <v>34</v>
      </c>
      <c r="H1373" t="s">
        <v>35</v>
      </c>
      <c r="I1373">
        <v>333.57600000000002</v>
      </c>
      <c r="J1373">
        <v>3</v>
      </c>
      <c r="K1373">
        <v>0.2</v>
      </c>
      <c r="L1373">
        <v>33.357599999999998</v>
      </c>
    </row>
    <row r="1374" spans="1:12" x14ac:dyDescent="0.3">
      <c r="A1374" t="s">
        <v>12</v>
      </c>
      <c r="B1374" t="s">
        <v>21</v>
      </c>
      <c r="C1374" t="s">
        <v>14</v>
      </c>
      <c r="D1374" t="s">
        <v>22</v>
      </c>
      <c r="E1374" t="s">
        <v>23</v>
      </c>
      <c r="F1374" t="s">
        <v>24</v>
      </c>
      <c r="G1374" t="s">
        <v>25</v>
      </c>
      <c r="H1374" t="s">
        <v>36</v>
      </c>
      <c r="I1374">
        <v>12.544</v>
      </c>
      <c r="J1374">
        <v>2</v>
      </c>
      <c r="K1374">
        <v>0.2</v>
      </c>
      <c r="L1374">
        <v>4.7039999999999997</v>
      </c>
    </row>
    <row r="1375" spans="1:12" x14ac:dyDescent="0.3">
      <c r="A1375" t="s">
        <v>27</v>
      </c>
      <c r="B1375" t="s">
        <v>13</v>
      </c>
      <c r="C1375" t="s">
        <v>14</v>
      </c>
      <c r="D1375" t="s">
        <v>362</v>
      </c>
      <c r="E1375" t="s">
        <v>23</v>
      </c>
      <c r="F1375" t="s">
        <v>24</v>
      </c>
      <c r="G1375" t="s">
        <v>25</v>
      </c>
      <c r="H1375" t="s">
        <v>40</v>
      </c>
      <c r="I1375">
        <v>38.880000000000003</v>
      </c>
      <c r="J1375">
        <v>6</v>
      </c>
      <c r="K1375">
        <v>0</v>
      </c>
      <c r="L1375">
        <v>18.662400000000002</v>
      </c>
    </row>
    <row r="1376" spans="1:12" x14ac:dyDescent="0.3">
      <c r="A1376" t="s">
        <v>61</v>
      </c>
      <c r="B1376" t="s">
        <v>13</v>
      </c>
      <c r="C1376" t="s">
        <v>14</v>
      </c>
      <c r="D1376" t="s">
        <v>22</v>
      </c>
      <c r="E1376" t="s">
        <v>23</v>
      </c>
      <c r="F1376" t="s">
        <v>24</v>
      </c>
      <c r="G1376" t="s">
        <v>25</v>
      </c>
      <c r="H1376" t="s">
        <v>40</v>
      </c>
      <c r="I1376">
        <v>35.200000000000003</v>
      </c>
      <c r="J1376">
        <v>5</v>
      </c>
      <c r="K1376">
        <v>0</v>
      </c>
      <c r="L1376">
        <v>16.544</v>
      </c>
    </row>
    <row r="1377" spans="1:12" x14ac:dyDescent="0.3">
      <c r="A1377" t="s">
        <v>167</v>
      </c>
      <c r="B1377" t="s">
        <v>13</v>
      </c>
      <c r="C1377" t="s">
        <v>14</v>
      </c>
      <c r="D1377" t="s">
        <v>51</v>
      </c>
      <c r="E1377" t="s">
        <v>23</v>
      </c>
      <c r="F1377" t="s">
        <v>24</v>
      </c>
      <c r="G1377" t="s">
        <v>18</v>
      </c>
      <c r="H1377" t="s">
        <v>32</v>
      </c>
      <c r="I1377">
        <v>32.36</v>
      </c>
      <c r="J1377">
        <v>4</v>
      </c>
      <c r="K1377">
        <v>0</v>
      </c>
      <c r="L1377">
        <v>11.6496</v>
      </c>
    </row>
    <row r="1378" spans="1:12" x14ac:dyDescent="0.3">
      <c r="A1378" t="s">
        <v>167</v>
      </c>
      <c r="B1378" t="s">
        <v>13</v>
      </c>
      <c r="C1378" t="s">
        <v>14</v>
      </c>
      <c r="D1378" t="s">
        <v>51</v>
      </c>
      <c r="E1378" t="s">
        <v>23</v>
      </c>
      <c r="F1378" t="s">
        <v>24</v>
      </c>
      <c r="G1378" t="s">
        <v>25</v>
      </c>
      <c r="H1378" t="s">
        <v>37</v>
      </c>
      <c r="I1378">
        <v>406.6</v>
      </c>
      <c r="J1378">
        <v>5</v>
      </c>
      <c r="K1378">
        <v>0</v>
      </c>
      <c r="L1378">
        <v>113.848</v>
      </c>
    </row>
    <row r="1379" spans="1:12" x14ac:dyDescent="0.3">
      <c r="A1379" t="s">
        <v>167</v>
      </c>
      <c r="B1379" t="s">
        <v>21</v>
      </c>
      <c r="C1379" t="s">
        <v>14</v>
      </c>
      <c r="D1379" t="s">
        <v>22</v>
      </c>
      <c r="E1379" t="s">
        <v>23</v>
      </c>
      <c r="F1379" t="s">
        <v>24</v>
      </c>
      <c r="G1379" t="s">
        <v>18</v>
      </c>
      <c r="H1379" t="s">
        <v>32</v>
      </c>
      <c r="I1379">
        <v>27.92</v>
      </c>
      <c r="J1379">
        <v>4</v>
      </c>
      <c r="K1379">
        <v>0</v>
      </c>
      <c r="L1379">
        <v>8.0968</v>
      </c>
    </row>
    <row r="1380" spans="1:12" x14ac:dyDescent="0.3">
      <c r="A1380" t="s">
        <v>167</v>
      </c>
      <c r="B1380" t="s">
        <v>21</v>
      </c>
      <c r="C1380" t="s">
        <v>14</v>
      </c>
      <c r="D1380" t="s">
        <v>22</v>
      </c>
      <c r="E1380" t="s">
        <v>23</v>
      </c>
      <c r="F1380" t="s">
        <v>24</v>
      </c>
      <c r="G1380" t="s">
        <v>18</v>
      </c>
      <c r="H1380" t="s">
        <v>30</v>
      </c>
      <c r="I1380">
        <v>399.67200000000003</v>
      </c>
      <c r="J1380">
        <v>7</v>
      </c>
      <c r="K1380">
        <v>0.2</v>
      </c>
      <c r="L1380">
        <v>-14.9877</v>
      </c>
    </row>
    <row r="1381" spans="1:12" x14ac:dyDescent="0.3">
      <c r="A1381" t="s">
        <v>27</v>
      </c>
      <c r="B1381" t="s">
        <v>43</v>
      </c>
      <c r="C1381" t="s">
        <v>14</v>
      </c>
      <c r="D1381" t="s">
        <v>51</v>
      </c>
      <c r="E1381" t="s">
        <v>23</v>
      </c>
      <c r="F1381" t="s">
        <v>24</v>
      </c>
      <c r="G1381" t="s">
        <v>25</v>
      </c>
      <c r="H1381" t="s">
        <v>40</v>
      </c>
      <c r="I1381">
        <v>163.96</v>
      </c>
      <c r="J1381">
        <v>4</v>
      </c>
      <c r="K1381">
        <v>0</v>
      </c>
      <c r="L1381">
        <v>80.340400000000002</v>
      </c>
    </row>
    <row r="1382" spans="1:12" x14ac:dyDescent="0.3">
      <c r="A1382" t="s">
        <v>61</v>
      </c>
      <c r="B1382" t="s">
        <v>21</v>
      </c>
      <c r="C1382" t="s">
        <v>14</v>
      </c>
      <c r="D1382" t="s">
        <v>143</v>
      </c>
      <c r="E1382" t="s">
        <v>23</v>
      </c>
      <c r="F1382" t="s">
        <v>24</v>
      </c>
      <c r="G1382" t="s">
        <v>25</v>
      </c>
      <c r="H1382" t="s">
        <v>59</v>
      </c>
      <c r="I1382">
        <v>4.08</v>
      </c>
      <c r="J1382">
        <v>2</v>
      </c>
      <c r="K1382">
        <v>0</v>
      </c>
      <c r="L1382">
        <v>1.9176</v>
      </c>
    </row>
    <row r="1383" spans="1:12" x14ac:dyDescent="0.3">
      <c r="A1383" t="s">
        <v>61</v>
      </c>
      <c r="B1383" t="s">
        <v>21</v>
      </c>
      <c r="C1383" t="s">
        <v>14</v>
      </c>
      <c r="D1383" t="s">
        <v>143</v>
      </c>
      <c r="E1383" t="s">
        <v>23</v>
      </c>
      <c r="F1383" t="s">
        <v>24</v>
      </c>
      <c r="G1383" t="s">
        <v>25</v>
      </c>
      <c r="H1383" t="s">
        <v>26</v>
      </c>
      <c r="I1383">
        <v>18.899999999999999</v>
      </c>
      <c r="J1383">
        <v>3</v>
      </c>
      <c r="K1383">
        <v>0</v>
      </c>
      <c r="L1383">
        <v>8.6940000000000008</v>
      </c>
    </row>
    <row r="1384" spans="1:12" x14ac:dyDescent="0.3">
      <c r="A1384" t="s">
        <v>27</v>
      </c>
      <c r="B1384" t="s">
        <v>21</v>
      </c>
      <c r="C1384" t="s">
        <v>14</v>
      </c>
      <c r="D1384" t="s">
        <v>51</v>
      </c>
      <c r="E1384" t="s">
        <v>23</v>
      </c>
      <c r="F1384" t="s">
        <v>24</v>
      </c>
      <c r="G1384" t="s">
        <v>18</v>
      </c>
      <c r="H1384" t="s">
        <v>32</v>
      </c>
      <c r="I1384">
        <v>64.959999999999994</v>
      </c>
      <c r="J1384">
        <v>2</v>
      </c>
      <c r="K1384">
        <v>0</v>
      </c>
      <c r="L1384">
        <v>21.436800000000002</v>
      </c>
    </row>
    <row r="1385" spans="1:12" x14ac:dyDescent="0.3">
      <c r="A1385" t="s">
        <v>27</v>
      </c>
      <c r="B1385" t="s">
        <v>21</v>
      </c>
      <c r="C1385" t="s">
        <v>14</v>
      </c>
      <c r="D1385" t="s">
        <v>51</v>
      </c>
      <c r="E1385" t="s">
        <v>23</v>
      </c>
      <c r="F1385" t="s">
        <v>24</v>
      </c>
      <c r="G1385" t="s">
        <v>25</v>
      </c>
      <c r="H1385" t="s">
        <v>59</v>
      </c>
      <c r="I1385">
        <v>30.56</v>
      </c>
      <c r="J1385">
        <v>4</v>
      </c>
      <c r="K1385">
        <v>0</v>
      </c>
      <c r="L1385">
        <v>14.974399999999999</v>
      </c>
    </row>
    <row r="1386" spans="1:12" x14ac:dyDescent="0.3">
      <c r="A1386" t="s">
        <v>27</v>
      </c>
      <c r="B1386" t="s">
        <v>13</v>
      </c>
      <c r="C1386" t="s">
        <v>14</v>
      </c>
      <c r="D1386" t="s">
        <v>153</v>
      </c>
      <c r="E1386" t="s">
        <v>23</v>
      </c>
      <c r="F1386" t="s">
        <v>24</v>
      </c>
      <c r="G1386" t="s">
        <v>25</v>
      </c>
      <c r="H1386" t="s">
        <v>33</v>
      </c>
      <c r="I1386">
        <v>16.899999999999999</v>
      </c>
      <c r="J1386">
        <v>5</v>
      </c>
      <c r="K1386">
        <v>0</v>
      </c>
      <c r="L1386">
        <v>6.2530000000000001</v>
      </c>
    </row>
    <row r="1387" spans="1:12" x14ac:dyDescent="0.3">
      <c r="A1387" t="s">
        <v>27</v>
      </c>
      <c r="B1387" t="s">
        <v>13</v>
      </c>
      <c r="C1387" t="s">
        <v>14</v>
      </c>
      <c r="D1387" t="s">
        <v>153</v>
      </c>
      <c r="E1387" t="s">
        <v>23</v>
      </c>
      <c r="F1387" t="s">
        <v>24</v>
      </c>
      <c r="G1387" t="s">
        <v>18</v>
      </c>
      <c r="H1387" t="s">
        <v>32</v>
      </c>
      <c r="I1387">
        <v>25.08</v>
      </c>
      <c r="J1387">
        <v>6</v>
      </c>
      <c r="K1387">
        <v>0</v>
      </c>
      <c r="L1387">
        <v>9.0288000000000004</v>
      </c>
    </row>
    <row r="1388" spans="1:12" x14ac:dyDescent="0.3">
      <c r="A1388" t="s">
        <v>12</v>
      </c>
      <c r="B1388" t="s">
        <v>13</v>
      </c>
      <c r="C1388" t="s">
        <v>14</v>
      </c>
      <c r="D1388" t="s">
        <v>22</v>
      </c>
      <c r="E1388" t="s">
        <v>23</v>
      </c>
      <c r="F1388" t="s">
        <v>24</v>
      </c>
      <c r="G1388" t="s">
        <v>25</v>
      </c>
      <c r="H1388" t="s">
        <v>40</v>
      </c>
      <c r="I1388">
        <v>19.440000000000001</v>
      </c>
      <c r="J1388">
        <v>3</v>
      </c>
      <c r="K1388">
        <v>0</v>
      </c>
      <c r="L1388">
        <v>9.3312000000000008</v>
      </c>
    </row>
    <row r="1389" spans="1:12" x14ac:dyDescent="0.3">
      <c r="A1389" t="s">
        <v>12</v>
      </c>
      <c r="B1389" t="s">
        <v>13</v>
      </c>
      <c r="C1389" t="s">
        <v>14</v>
      </c>
      <c r="D1389" t="s">
        <v>22</v>
      </c>
      <c r="E1389" t="s">
        <v>23</v>
      </c>
      <c r="F1389" t="s">
        <v>24</v>
      </c>
      <c r="G1389" t="s">
        <v>25</v>
      </c>
      <c r="H1389" t="s">
        <v>31</v>
      </c>
      <c r="I1389">
        <v>725.84</v>
      </c>
      <c r="J1389">
        <v>4</v>
      </c>
      <c r="K1389">
        <v>0</v>
      </c>
      <c r="L1389">
        <v>210.49359999999999</v>
      </c>
    </row>
    <row r="1390" spans="1:12" x14ac:dyDescent="0.3">
      <c r="A1390" t="s">
        <v>12</v>
      </c>
      <c r="B1390" t="s">
        <v>13</v>
      </c>
      <c r="C1390" t="s">
        <v>14</v>
      </c>
      <c r="D1390" t="s">
        <v>22</v>
      </c>
      <c r="E1390" t="s">
        <v>23</v>
      </c>
      <c r="F1390" t="s">
        <v>24</v>
      </c>
      <c r="G1390" t="s">
        <v>25</v>
      </c>
      <c r="H1390" t="s">
        <v>36</v>
      </c>
      <c r="I1390">
        <v>10.896000000000001</v>
      </c>
      <c r="J1390">
        <v>3</v>
      </c>
      <c r="K1390">
        <v>0.2</v>
      </c>
      <c r="L1390">
        <v>3.9498000000000002</v>
      </c>
    </row>
    <row r="1391" spans="1:12" x14ac:dyDescent="0.3">
      <c r="A1391" t="s">
        <v>12</v>
      </c>
      <c r="B1391" t="s">
        <v>13</v>
      </c>
      <c r="C1391" t="s">
        <v>14</v>
      </c>
      <c r="D1391" t="s">
        <v>22</v>
      </c>
      <c r="E1391" t="s">
        <v>23</v>
      </c>
      <c r="F1391" t="s">
        <v>24</v>
      </c>
      <c r="G1391" t="s">
        <v>25</v>
      </c>
      <c r="H1391" t="s">
        <v>36</v>
      </c>
      <c r="I1391">
        <v>8.5440000000000005</v>
      </c>
      <c r="J1391">
        <v>2</v>
      </c>
      <c r="K1391">
        <v>0.2</v>
      </c>
      <c r="L1391">
        <v>2.8835999999999999</v>
      </c>
    </row>
    <row r="1392" spans="1:12" x14ac:dyDescent="0.3">
      <c r="A1392" t="s">
        <v>27</v>
      </c>
      <c r="B1392" t="s">
        <v>21</v>
      </c>
      <c r="C1392" t="s">
        <v>14</v>
      </c>
      <c r="D1392" t="s">
        <v>22</v>
      </c>
      <c r="E1392" t="s">
        <v>23</v>
      </c>
      <c r="F1392" t="s">
        <v>24</v>
      </c>
      <c r="G1392" t="s">
        <v>18</v>
      </c>
      <c r="H1392" t="s">
        <v>20</v>
      </c>
      <c r="I1392">
        <v>279.45600000000002</v>
      </c>
      <c r="J1392">
        <v>6</v>
      </c>
      <c r="K1392">
        <v>0.2</v>
      </c>
      <c r="L1392">
        <v>20.959199999999999</v>
      </c>
    </row>
    <row r="1393" spans="1:12" x14ac:dyDescent="0.3">
      <c r="A1393" t="s">
        <v>27</v>
      </c>
      <c r="B1393" t="s">
        <v>21</v>
      </c>
      <c r="C1393" t="s">
        <v>14</v>
      </c>
      <c r="D1393" t="s">
        <v>22</v>
      </c>
      <c r="E1393" t="s">
        <v>23</v>
      </c>
      <c r="F1393" t="s">
        <v>24</v>
      </c>
      <c r="G1393" t="s">
        <v>25</v>
      </c>
      <c r="H1393" t="s">
        <v>40</v>
      </c>
      <c r="I1393">
        <v>8</v>
      </c>
      <c r="J1393">
        <v>2</v>
      </c>
      <c r="K1393">
        <v>0</v>
      </c>
      <c r="L1393">
        <v>3.84</v>
      </c>
    </row>
    <row r="1394" spans="1:12" x14ac:dyDescent="0.3">
      <c r="A1394" t="s">
        <v>27</v>
      </c>
      <c r="B1394" t="s">
        <v>13</v>
      </c>
      <c r="C1394" t="s">
        <v>14</v>
      </c>
      <c r="D1394" t="s">
        <v>51</v>
      </c>
      <c r="E1394" t="s">
        <v>23</v>
      </c>
      <c r="F1394" t="s">
        <v>24</v>
      </c>
      <c r="G1394" t="s">
        <v>25</v>
      </c>
      <c r="H1394" t="s">
        <v>36</v>
      </c>
      <c r="I1394">
        <v>27.24</v>
      </c>
      <c r="J1394">
        <v>5</v>
      </c>
      <c r="K1394">
        <v>0.2</v>
      </c>
      <c r="L1394">
        <v>9.5340000000000007</v>
      </c>
    </row>
    <row r="1395" spans="1:12" x14ac:dyDescent="0.3">
      <c r="A1395" t="s">
        <v>27</v>
      </c>
      <c r="B1395" t="s">
        <v>13</v>
      </c>
      <c r="C1395" t="s">
        <v>14</v>
      </c>
      <c r="D1395" t="s">
        <v>51</v>
      </c>
      <c r="E1395" t="s">
        <v>23</v>
      </c>
      <c r="F1395" t="s">
        <v>24</v>
      </c>
      <c r="G1395" t="s">
        <v>34</v>
      </c>
      <c r="H1395" t="s">
        <v>58</v>
      </c>
      <c r="I1395">
        <v>16.36</v>
      </c>
      <c r="J1395">
        <v>1</v>
      </c>
      <c r="K1395">
        <v>0</v>
      </c>
      <c r="L1395">
        <v>1.6359999999999999</v>
      </c>
    </row>
    <row r="1396" spans="1:12" x14ac:dyDescent="0.3">
      <c r="A1396" t="s">
        <v>27</v>
      </c>
      <c r="B1396" t="s">
        <v>13</v>
      </c>
      <c r="C1396" t="s">
        <v>14</v>
      </c>
      <c r="D1396" t="s">
        <v>51</v>
      </c>
      <c r="E1396" t="s">
        <v>23</v>
      </c>
      <c r="F1396" t="s">
        <v>24</v>
      </c>
      <c r="G1396" t="s">
        <v>25</v>
      </c>
      <c r="H1396" t="s">
        <v>31</v>
      </c>
      <c r="I1396">
        <v>15.78</v>
      </c>
      <c r="J1396">
        <v>2</v>
      </c>
      <c r="K1396">
        <v>0</v>
      </c>
      <c r="L1396">
        <v>0.63119999999999998</v>
      </c>
    </row>
    <row r="1397" spans="1:12" x14ac:dyDescent="0.3">
      <c r="A1397" t="s">
        <v>27</v>
      </c>
      <c r="B1397" t="s">
        <v>13</v>
      </c>
      <c r="C1397" t="s">
        <v>14</v>
      </c>
      <c r="D1397" t="s">
        <v>51</v>
      </c>
      <c r="E1397" t="s">
        <v>23</v>
      </c>
      <c r="F1397" t="s">
        <v>24</v>
      </c>
      <c r="G1397" t="s">
        <v>25</v>
      </c>
      <c r="H1397" t="s">
        <v>33</v>
      </c>
      <c r="I1397">
        <v>45.98</v>
      </c>
      <c r="J1397">
        <v>2</v>
      </c>
      <c r="K1397">
        <v>0</v>
      </c>
      <c r="L1397">
        <v>12.8744</v>
      </c>
    </row>
    <row r="1398" spans="1:12" x14ac:dyDescent="0.3">
      <c r="A1398" t="s">
        <v>27</v>
      </c>
      <c r="B1398" t="s">
        <v>13</v>
      </c>
      <c r="C1398" t="s">
        <v>14</v>
      </c>
      <c r="D1398" t="s">
        <v>22</v>
      </c>
      <c r="E1398" t="s">
        <v>23</v>
      </c>
      <c r="F1398" t="s">
        <v>24</v>
      </c>
      <c r="G1398" t="s">
        <v>25</v>
      </c>
      <c r="H1398" t="s">
        <v>40</v>
      </c>
      <c r="I1398">
        <v>15.54</v>
      </c>
      <c r="J1398">
        <v>3</v>
      </c>
      <c r="K1398">
        <v>0</v>
      </c>
      <c r="L1398">
        <v>7.6146000000000003</v>
      </c>
    </row>
    <row r="1399" spans="1:12" x14ac:dyDescent="0.3">
      <c r="A1399" t="s">
        <v>27</v>
      </c>
      <c r="B1399" t="s">
        <v>13</v>
      </c>
      <c r="C1399" t="s">
        <v>14</v>
      </c>
      <c r="D1399" t="s">
        <v>22</v>
      </c>
      <c r="E1399" t="s">
        <v>23</v>
      </c>
      <c r="F1399" t="s">
        <v>24</v>
      </c>
      <c r="G1399" t="s">
        <v>34</v>
      </c>
      <c r="H1399" t="s">
        <v>122</v>
      </c>
      <c r="I1399">
        <v>105.55200000000001</v>
      </c>
      <c r="J1399">
        <v>6</v>
      </c>
      <c r="K1399">
        <v>0.2</v>
      </c>
      <c r="L1399">
        <v>35.623800000000003</v>
      </c>
    </row>
    <row r="1400" spans="1:12" x14ac:dyDescent="0.3">
      <c r="A1400" t="s">
        <v>12</v>
      </c>
      <c r="B1400" t="s">
        <v>21</v>
      </c>
      <c r="C1400" t="s">
        <v>14</v>
      </c>
      <c r="D1400" t="s">
        <v>22</v>
      </c>
      <c r="E1400" t="s">
        <v>23</v>
      </c>
      <c r="F1400" t="s">
        <v>24</v>
      </c>
      <c r="G1400" t="s">
        <v>34</v>
      </c>
      <c r="H1400" t="s">
        <v>35</v>
      </c>
      <c r="I1400">
        <v>167.976</v>
      </c>
      <c r="J1400">
        <v>3</v>
      </c>
      <c r="K1400">
        <v>0.2</v>
      </c>
      <c r="L1400">
        <v>10.4985</v>
      </c>
    </row>
    <row r="1401" spans="1:12" x14ac:dyDescent="0.3">
      <c r="A1401" t="s">
        <v>12</v>
      </c>
      <c r="B1401" t="s">
        <v>21</v>
      </c>
      <c r="C1401" t="s">
        <v>14</v>
      </c>
      <c r="D1401" t="s">
        <v>22</v>
      </c>
      <c r="E1401" t="s">
        <v>23</v>
      </c>
      <c r="F1401" t="s">
        <v>24</v>
      </c>
      <c r="G1401" t="s">
        <v>34</v>
      </c>
      <c r="H1401" t="s">
        <v>58</v>
      </c>
      <c r="I1401">
        <v>109.53</v>
      </c>
      <c r="J1401">
        <v>3</v>
      </c>
      <c r="K1401">
        <v>0</v>
      </c>
      <c r="L1401">
        <v>47.097900000000003</v>
      </c>
    </row>
    <row r="1402" spans="1:12" x14ac:dyDescent="0.3">
      <c r="A1402" t="s">
        <v>12</v>
      </c>
      <c r="B1402" t="s">
        <v>21</v>
      </c>
      <c r="C1402" t="s">
        <v>14</v>
      </c>
      <c r="D1402" t="s">
        <v>22</v>
      </c>
      <c r="E1402" t="s">
        <v>23</v>
      </c>
      <c r="F1402" t="s">
        <v>24</v>
      </c>
      <c r="G1402" t="s">
        <v>25</v>
      </c>
      <c r="H1402" t="s">
        <v>26</v>
      </c>
      <c r="I1402">
        <v>9.82</v>
      </c>
      <c r="J1402">
        <v>2</v>
      </c>
      <c r="K1402">
        <v>0</v>
      </c>
      <c r="L1402">
        <v>4.8117999999999999</v>
      </c>
    </row>
    <row r="1403" spans="1:12" x14ac:dyDescent="0.3">
      <c r="A1403" t="s">
        <v>167</v>
      </c>
      <c r="B1403" t="s">
        <v>21</v>
      </c>
      <c r="C1403" t="s">
        <v>14</v>
      </c>
      <c r="D1403" t="s">
        <v>51</v>
      </c>
      <c r="E1403" t="s">
        <v>23</v>
      </c>
      <c r="F1403" t="s">
        <v>24</v>
      </c>
      <c r="G1403" t="s">
        <v>18</v>
      </c>
      <c r="H1403" t="s">
        <v>32</v>
      </c>
      <c r="I1403">
        <v>63.2</v>
      </c>
      <c r="J1403">
        <v>5</v>
      </c>
      <c r="K1403">
        <v>0</v>
      </c>
      <c r="L1403">
        <v>23.384</v>
      </c>
    </row>
    <row r="1404" spans="1:12" x14ac:dyDescent="0.3">
      <c r="A1404" t="s">
        <v>27</v>
      </c>
      <c r="B1404" t="s">
        <v>21</v>
      </c>
      <c r="C1404" t="s">
        <v>14</v>
      </c>
      <c r="D1404" t="s">
        <v>22</v>
      </c>
      <c r="E1404" t="s">
        <v>23</v>
      </c>
      <c r="F1404" t="s">
        <v>24</v>
      </c>
      <c r="G1404" t="s">
        <v>25</v>
      </c>
      <c r="H1404" t="s">
        <v>37</v>
      </c>
      <c r="I1404">
        <v>39</v>
      </c>
      <c r="J1404">
        <v>12</v>
      </c>
      <c r="K1404">
        <v>0</v>
      </c>
      <c r="L1404">
        <v>11.31</v>
      </c>
    </row>
    <row r="1405" spans="1:12" x14ac:dyDescent="0.3">
      <c r="A1405" t="s">
        <v>27</v>
      </c>
      <c r="B1405" t="s">
        <v>13</v>
      </c>
      <c r="C1405" t="s">
        <v>14</v>
      </c>
      <c r="D1405" t="s">
        <v>22</v>
      </c>
      <c r="E1405" t="s">
        <v>23</v>
      </c>
      <c r="F1405" t="s">
        <v>24</v>
      </c>
      <c r="G1405" t="s">
        <v>18</v>
      </c>
      <c r="H1405" t="s">
        <v>19</v>
      </c>
      <c r="I1405">
        <v>556.66499999999996</v>
      </c>
      <c r="J1405">
        <v>5</v>
      </c>
      <c r="K1405">
        <v>0.15</v>
      </c>
      <c r="L1405">
        <v>6.5490000000000004</v>
      </c>
    </row>
    <row r="1406" spans="1:12" x14ac:dyDescent="0.3">
      <c r="A1406" t="s">
        <v>27</v>
      </c>
      <c r="B1406" t="s">
        <v>13</v>
      </c>
      <c r="C1406" t="s">
        <v>14</v>
      </c>
      <c r="D1406" t="s">
        <v>22</v>
      </c>
      <c r="E1406" t="s">
        <v>23</v>
      </c>
      <c r="F1406" t="s">
        <v>24</v>
      </c>
      <c r="G1406" t="s">
        <v>34</v>
      </c>
      <c r="H1406" t="s">
        <v>35</v>
      </c>
      <c r="I1406">
        <v>445.96</v>
      </c>
      <c r="J1406">
        <v>5</v>
      </c>
      <c r="K1406">
        <v>0.2</v>
      </c>
      <c r="L1406">
        <v>55.744999999999997</v>
      </c>
    </row>
    <row r="1407" spans="1:12" x14ac:dyDescent="0.3">
      <c r="A1407" t="s">
        <v>27</v>
      </c>
      <c r="B1407" t="s">
        <v>13</v>
      </c>
      <c r="C1407" t="s">
        <v>14</v>
      </c>
      <c r="D1407" t="s">
        <v>22</v>
      </c>
      <c r="E1407" t="s">
        <v>23</v>
      </c>
      <c r="F1407" t="s">
        <v>24</v>
      </c>
      <c r="G1407" t="s">
        <v>34</v>
      </c>
      <c r="H1407" t="s">
        <v>58</v>
      </c>
      <c r="I1407">
        <v>36.24</v>
      </c>
      <c r="J1407">
        <v>1</v>
      </c>
      <c r="K1407">
        <v>0</v>
      </c>
      <c r="L1407">
        <v>15.220800000000001</v>
      </c>
    </row>
    <row r="1408" spans="1:12" x14ac:dyDescent="0.3">
      <c r="A1408" t="s">
        <v>27</v>
      </c>
      <c r="B1408" t="s">
        <v>13</v>
      </c>
      <c r="C1408" t="s">
        <v>14</v>
      </c>
      <c r="D1408" t="s">
        <v>22</v>
      </c>
      <c r="E1408" t="s">
        <v>23</v>
      </c>
      <c r="F1408" t="s">
        <v>24</v>
      </c>
      <c r="G1408" t="s">
        <v>25</v>
      </c>
      <c r="H1408" t="s">
        <v>76</v>
      </c>
      <c r="I1408">
        <v>10.65</v>
      </c>
      <c r="J1408">
        <v>3</v>
      </c>
      <c r="K1408">
        <v>0</v>
      </c>
      <c r="L1408">
        <v>5.0054999999999996</v>
      </c>
    </row>
    <row r="1409" spans="1:12" x14ac:dyDescent="0.3">
      <c r="A1409" t="s">
        <v>27</v>
      </c>
      <c r="B1409" t="s">
        <v>21</v>
      </c>
      <c r="C1409" t="s">
        <v>14</v>
      </c>
      <c r="D1409" t="s">
        <v>51</v>
      </c>
      <c r="E1409" t="s">
        <v>23</v>
      </c>
      <c r="F1409" t="s">
        <v>24</v>
      </c>
      <c r="G1409" t="s">
        <v>25</v>
      </c>
      <c r="H1409" t="s">
        <v>40</v>
      </c>
      <c r="I1409">
        <v>87.92</v>
      </c>
      <c r="J1409">
        <v>4</v>
      </c>
      <c r="K1409">
        <v>0</v>
      </c>
      <c r="L1409">
        <v>40.443199999999997</v>
      </c>
    </row>
    <row r="1410" spans="1:12" x14ac:dyDescent="0.3">
      <c r="A1410" t="s">
        <v>27</v>
      </c>
      <c r="B1410" t="s">
        <v>21</v>
      </c>
      <c r="C1410" t="s">
        <v>14</v>
      </c>
      <c r="D1410" t="s">
        <v>51</v>
      </c>
      <c r="E1410" t="s">
        <v>23</v>
      </c>
      <c r="F1410" t="s">
        <v>24</v>
      </c>
      <c r="G1410" t="s">
        <v>25</v>
      </c>
      <c r="H1410" t="s">
        <v>36</v>
      </c>
      <c r="I1410">
        <v>22.423999999999999</v>
      </c>
      <c r="J1410">
        <v>1</v>
      </c>
      <c r="K1410">
        <v>0.2</v>
      </c>
      <c r="L1410">
        <v>8.4090000000000007</v>
      </c>
    </row>
    <row r="1411" spans="1:12" x14ac:dyDescent="0.3">
      <c r="A1411" t="s">
        <v>27</v>
      </c>
      <c r="B1411" t="s">
        <v>21</v>
      </c>
      <c r="C1411" t="s">
        <v>14</v>
      </c>
      <c r="D1411" t="s">
        <v>51</v>
      </c>
      <c r="E1411" t="s">
        <v>23</v>
      </c>
      <c r="F1411" t="s">
        <v>24</v>
      </c>
      <c r="G1411" t="s">
        <v>25</v>
      </c>
      <c r="H1411" t="s">
        <v>36</v>
      </c>
      <c r="I1411">
        <v>90.48</v>
      </c>
      <c r="J1411">
        <v>3</v>
      </c>
      <c r="K1411">
        <v>0.2</v>
      </c>
      <c r="L1411">
        <v>33.93</v>
      </c>
    </row>
    <row r="1412" spans="1:12" x14ac:dyDescent="0.3">
      <c r="A1412" t="s">
        <v>27</v>
      </c>
      <c r="B1412" t="s">
        <v>21</v>
      </c>
      <c r="C1412" t="s">
        <v>14</v>
      </c>
      <c r="D1412" t="s">
        <v>51</v>
      </c>
      <c r="E1412" t="s">
        <v>23</v>
      </c>
      <c r="F1412" t="s">
        <v>24</v>
      </c>
      <c r="G1412" t="s">
        <v>25</v>
      </c>
      <c r="H1412" t="s">
        <v>31</v>
      </c>
      <c r="I1412">
        <v>42.76</v>
      </c>
      <c r="J1412">
        <v>1</v>
      </c>
      <c r="K1412">
        <v>0</v>
      </c>
      <c r="L1412">
        <v>11.117599999999999</v>
      </c>
    </row>
    <row r="1413" spans="1:12" x14ac:dyDescent="0.3">
      <c r="A1413" t="s">
        <v>27</v>
      </c>
      <c r="B1413" t="s">
        <v>13</v>
      </c>
      <c r="C1413" t="s">
        <v>14</v>
      </c>
      <c r="D1413" t="s">
        <v>22</v>
      </c>
      <c r="E1413" t="s">
        <v>23</v>
      </c>
      <c r="F1413" t="s">
        <v>24</v>
      </c>
      <c r="G1413" t="s">
        <v>25</v>
      </c>
      <c r="H1413" t="s">
        <v>36</v>
      </c>
      <c r="I1413">
        <v>11.231999999999999</v>
      </c>
      <c r="J1413">
        <v>3</v>
      </c>
      <c r="K1413">
        <v>0.2</v>
      </c>
      <c r="L1413">
        <v>3.9312</v>
      </c>
    </row>
    <row r="1414" spans="1:12" x14ac:dyDescent="0.3">
      <c r="A1414" t="s">
        <v>61</v>
      </c>
      <c r="B1414" t="s">
        <v>13</v>
      </c>
      <c r="C1414" t="s">
        <v>14</v>
      </c>
      <c r="D1414" t="s">
        <v>22</v>
      </c>
      <c r="E1414" t="s">
        <v>23</v>
      </c>
      <c r="F1414" t="s">
        <v>24</v>
      </c>
      <c r="G1414" t="s">
        <v>34</v>
      </c>
      <c r="H1414" t="s">
        <v>58</v>
      </c>
      <c r="I1414">
        <v>1649.95</v>
      </c>
      <c r="J1414">
        <v>5</v>
      </c>
      <c r="K1414">
        <v>0</v>
      </c>
      <c r="L1414">
        <v>659.98</v>
      </c>
    </row>
    <row r="1415" spans="1:12" x14ac:dyDescent="0.3">
      <c r="A1415" t="s">
        <v>61</v>
      </c>
      <c r="B1415" t="s">
        <v>13</v>
      </c>
      <c r="C1415" t="s">
        <v>14</v>
      </c>
      <c r="D1415" t="s">
        <v>22</v>
      </c>
      <c r="E1415" t="s">
        <v>23</v>
      </c>
      <c r="F1415" t="s">
        <v>24</v>
      </c>
      <c r="G1415" t="s">
        <v>18</v>
      </c>
      <c r="H1415" t="s">
        <v>32</v>
      </c>
      <c r="I1415">
        <v>111.9</v>
      </c>
      <c r="J1415">
        <v>6</v>
      </c>
      <c r="K1415">
        <v>0</v>
      </c>
      <c r="L1415">
        <v>51.473999999999997</v>
      </c>
    </row>
    <row r="1416" spans="1:12" x14ac:dyDescent="0.3">
      <c r="A1416" t="s">
        <v>167</v>
      </c>
      <c r="B1416" t="s">
        <v>43</v>
      </c>
      <c r="C1416" t="s">
        <v>14</v>
      </c>
      <c r="D1416" t="s">
        <v>22</v>
      </c>
      <c r="E1416" t="s">
        <v>23</v>
      </c>
      <c r="F1416" t="s">
        <v>24</v>
      </c>
      <c r="G1416" t="s">
        <v>18</v>
      </c>
      <c r="H1416" t="s">
        <v>19</v>
      </c>
      <c r="I1416">
        <v>599.16499999999996</v>
      </c>
      <c r="J1416">
        <v>5</v>
      </c>
      <c r="K1416">
        <v>0.15</v>
      </c>
      <c r="L1416">
        <v>35.244999999999997</v>
      </c>
    </row>
    <row r="1417" spans="1:12" x14ac:dyDescent="0.3">
      <c r="A1417" t="s">
        <v>61</v>
      </c>
      <c r="B1417" t="s">
        <v>43</v>
      </c>
      <c r="C1417" t="s">
        <v>14</v>
      </c>
      <c r="D1417" t="s">
        <v>51</v>
      </c>
      <c r="E1417" t="s">
        <v>23</v>
      </c>
      <c r="F1417" t="s">
        <v>24</v>
      </c>
      <c r="G1417" t="s">
        <v>25</v>
      </c>
      <c r="H1417" t="s">
        <v>31</v>
      </c>
      <c r="I1417">
        <v>46.53</v>
      </c>
      <c r="J1417">
        <v>3</v>
      </c>
      <c r="K1417">
        <v>0</v>
      </c>
      <c r="L1417">
        <v>12.097799999999999</v>
      </c>
    </row>
    <row r="1418" spans="1:12" x14ac:dyDescent="0.3">
      <c r="A1418" t="s">
        <v>27</v>
      </c>
      <c r="B1418" t="s">
        <v>43</v>
      </c>
      <c r="C1418" t="s">
        <v>14</v>
      </c>
      <c r="D1418" t="s">
        <v>22</v>
      </c>
      <c r="E1418" t="s">
        <v>23</v>
      </c>
      <c r="F1418" t="s">
        <v>24</v>
      </c>
      <c r="G1418" t="s">
        <v>25</v>
      </c>
      <c r="H1418" t="s">
        <v>37</v>
      </c>
      <c r="I1418">
        <v>1640.7</v>
      </c>
      <c r="J1418">
        <v>5</v>
      </c>
      <c r="K1418">
        <v>0</v>
      </c>
      <c r="L1418">
        <v>459.39600000000002</v>
      </c>
    </row>
    <row r="1419" spans="1:12" x14ac:dyDescent="0.3">
      <c r="A1419" t="s">
        <v>27</v>
      </c>
      <c r="B1419" t="s">
        <v>43</v>
      </c>
      <c r="C1419" t="s">
        <v>14</v>
      </c>
      <c r="D1419" t="s">
        <v>22</v>
      </c>
      <c r="E1419" t="s">
        <v>23</v>
      </c>
      <c r="F1419" t="s">
        <v>24</v>
      </c>
      <c r="G1419" t="s">
        <v>34</v>
      </c>
      <c r="H1419" t="s">
        <v>58</v>
      </c>
      <c r="I1419">
        <v>270</v>
      </c>
      <c r="J1419">
        <v>3</v>
      </c>
      <c r="K1419">
        <v>0</v>
      </c>
      <c r="L1419">
        <v>97.2</v>
      </c>
    </row>
    <row r="1420" spans="1:12" x14ac:dyDescent="0.3">
      <c r="A1420" t="s">
        <v>12</v>
      </c>
      <c r="B1420" t="s">
        <v>13</v>
      </c>
      <c r="C1420" t="s">
        <v>14</v>
      </c>
      <c r="D1420" t="s">
        <v>51</v>
      </c>
      <c r="E1420" t="s">
        <v>23</v>
      </c>
      <c r="F1420" t="s">
        <v>24</v>
      </c>
      <c r="G1420" t="s">
        <v>25</v>
      </c>
      <c r="H1420" t="s">
        <v>36</v>
      </c>
      <c r="I1420">
        <v>13.343999999999999</v>
      </c>
      <c r="J1420">
        <v>6</v>
      </c>
      <c r="K1420">
        <v>0.2</v>
      </c>
      <c r="L1420">
        <v>4.3368000000000002</v>
      </c>
    </row>
    <row r="1421" spans="1:12" x14ac:dyDescent="0.3">
      <c r="A1421" t="s">
        <v>12</v>
      </c>
      <c r="B1421" t="s">
        <v>13</v>
      </c>
      <c r="C1421" t="s">
        <v>14</v>
      </c>
      <c r="D1421" t="s">
        <v>51</v>
      </c>
      <c r="E1421" t="s">
        <v>23</v>
      </c>
      <c r="F1421" t="s">
        <v>24</v>
      </c>
      <c r="G1421" t="s">
        <v>18</v>
      </c>
      <c r="H1421" t="s">
        <v>30</v>
      </c>
      <c r="I1421">
        <v>1478.2719999999999</v>
      </c>
      <c r="J1421">
        <v>8</v>
      </c>
      <c r="K1421">
        <v>0.2</v>
      </c>
      <c r="L1421">
        <v>92.391999999999996</v>
      </c>
    </row>
    <row r="1422" spans="1:12" x14ac:dyDescent="0.3">
      <c r="A1422" t="s">
        <v>27</v>
      </c>
      <c r="B1422" t="s">
        <v>13</v>
      </c>
      <c r="C1422" t="s">
        <v>14</v>
      </c>
      <c r="D1422" t="s">
        <v>22</v>
      </c>
      <c r="E1422" t="s">
        <v>23</v>
      </c>
      <c r="F1422" t="s">
        <v>24</v>
      </c>
      <c r="G1422" t="s">
        <v>18</v>
      </c>
      <c r="H1422" t="s">
        <v>32</v>
      </c>
      <c r="I1422">
        <v>9.24</v>
      </c>
      <c r="J1422">
        <v>3</v>
      </c>
      <c r="K1422">
        <v>0</v>
      </c>
      <c r="L1422">
        <v>4.4352</v>
      </c>
    </row>
    <row r="1423" spans="1:12" x14ac:dyDescent="0.3">
      <c r="A1423" t="s">
        <v>27</v>
      </c>
      <c r="B1423" t="s">
        <v>13</v>
      </c>
      <c r="C1423" t="s">
        <v>14</v>
      </c>
      <c r="D1423" t="s">
        <v>51</v>
      </c>
      <c r="E1423" t="s">
        <v>23</v>
      </c>
      <c r="F1423" t="s">
        <v>24</v>
      </c>
      <c r="G1423" t="s">
        <v>18</v>
      </c>
      <c r="H1423" t="s">
        <v>20</v>
      </c>
      <c r="I1423">
        <v>122.352</v>
      </c>
      <c r="J1423">
        <v>3</v>
      </c>
      <c r="K1423">
        <v>0.2</v>
      </c>
      <c r="L1423">
        <v>13.7646</v>
      </c>
    </row>
    <row r="1424" spans="1:12" x14ac:dyDescent="0.3">
      <c r="A1424" t="s">
        <v>61</v>
      </c>
      <c r="B1424" t="s">
        <v>43</v>
      </c>
      <c r="C1424" t="s">
        <v>14</v>
      </c>
      <c r="D1424" t="s">
        <v>143</v>
      </c>
      <c r="E1424" t="s">
        <v>23</v>
      </c>
      <c r="F1424" t="s">
        <v>24</v>
      </c>
      <c r="G1424" t="s">
        <v>18</v>
      </c>
      <c r="H1424" t="s">
        <v>20</v>
      </c>
      <c r="I1424">
        <v>585.55200000000002</v>
      </c>
      <c r="J1424">
        <v>3</v>
      </c>
      <c r="K1424">
        <v>0.2</v>
      </c>
      <c r="L1424">
        <v>73.194000000000003</v>
      </c>
    </row>
    <row r="1425" spans="1:12" x14ac:dyDescent="0.3">
      <c r="A1425" t="s">
        <v>61</v>
      </c>
      <c r="B1425" t="s">
        <v>43</v>
      </c>
      <c r="C1425" t="s">
        <v>14</v>
      </c>
      <c r="D1425" t="s">
        <v>143</v>
      </c>
      <c r="E1425" t="s">
        <v>23</v>
      </c>
      <c r="F1425" t="s">
        <v>24</v>
      </c>
      <c r="G1425" t="s">
        <v>25</v>
      </c>
      <c r="H1425" t="s">
        <v>40</v>
      </c>
      <c r="I1425">
        <v>19.440000000000001</v>
      </c>
      <c r="J1425">
        <v>3</v>
      </c>
      <c r="K1425">
        <v>0</v>
      </c>
      <c r="L1425">
        <v>9.3312000000000008</v>
      </c>
    </row>
    <row r="1426" spans="1:12" x14ac:dyDescent="0.3">
      <c r="A1426" t="s">
        <v>27</v>
      </c>
      <c r="B1426" t="s">
        <v>21</v>
      </c>
      <c r="C1426" t="s">
        <v>14</v>
      </c>
      <c r="D1426" t="s">
        <v>143</v>
      </c>
      <c r="E1426" t="s">
        <v>23</v>
      </c>
      <c r="F1426" t="s">
        <v>24</v>
      </c>
      <c r="G1426" t="s">
        <v>34</v>
      </c>
      <c r="H1426" t="s">
        <v>35</v>
      </c>
      <c r="I1426">
        <v>103.19199999999999</v>
      </c>
      <c r="J1426">
        <v>1</v>
      </c>
      <c r="K1426">
        <v>0.2</v>
      </c>
      <c r="L1426">
        <v>11.6091</v>
      </c>
    </row>
    <row r="1427" spans="1:12" x14ac:dyDescent="0.3">
      <c r="A1427" t="s">
        <v>27</v>
      </c>
      <c r="B1427" t="s">
        <v>21</v>
      </c>
      <c r="C1427" t="s">
        <v>14</v>
      </c>
      <c r="D1427" t="s">
        <v>143</v>
      </c>
      <c r="E1427" t="s">
        <v>23</v>
      </c>
      <c r="F1427" t="s">
        <v>24</v>
      </c>
      <c r="G1427" t="s">
        <v>34</v>
      </c>
      <c r="H1427" t="s">
        <v>58</v>
      </c>
      <c r="I1427">
        <v>36</v>
      </c>
      <c r="J1427">
        <v>2</v>
      </c>
      <c r="K1427">
        <v>0</v>
      </c>
      <c r="L1427">
        <v>6.48</v>
      </c>
    </row>
    <row r="1428" spans="1:12" x14ac:dyDescent="0.3">
      <c r="A1428" t="s">
        <v>27</v>
      </c>
      <c r="B1428" t="s">
        <v>21</v>
      </c>
      <c r="C1428" t="s">
        <v>14</v>
      </c>
      <c r="D1428" t="s">
        <v>143</v>
      </c>
      <c r="E1428" t="s">
        <v>23</v>
      </c>
      <c r="F1428" t="s">
        <v>24</v>
      </c>
      <c r="G1428" t="s">
        <v>34</v>
      </c>
      <c r="H1428" t="s">
        <v>58</v>
      </c>
      <c r="I1428">
        <v>239.96</v>
      </c>
      <c r="J1428">
        <v>4</v>
      </c>
      <c r="K1428">
        <v>0</v>
      </c>
      <c r="L1428">
        <v>115.1808</v>
      </c>
    </row>
    <row r="1429" spans="1:12" x14ac:dyDescent="0.3">
      <c r="A1429" t="s">
        <v>27</v>
      </c>
      <c r="B1429" t="s">
        <v>21</v>
      </c>
      <c r="C1429" t="s">
        <v>14</v>
      </c>
      <c r="D1429" t="s">
        <v>143</v>
      </c>
      <c r="E1429" t="s">
        <v>23</v>
      </c>
      <c r="F1429" t="s">
        <v>24</v>
      </c>
      <c r="G1429" t="s">
        <v>25</v>
      </c>
      <c r="H1429" t="s">
        <v>31</v>
      </c>
      <c r="I1429">
        <v>40.68</v>
      </c>
      <c r="J1429">
        <v>2</v>
      </c>
      <c r="K1429">
        <v>0</v>
      </c>
      <c r="L1429">
        <v>0.40679999999999999</v>
      </c>
    </row>
    <row r="1430" spans="1:12" x14ac:dyDescent="0.3">
      <c r="A1430" t="s">
        <v>167</v>
      </c>
      <c r="B1430" t="s">
        <v>43</v>
      </c>
      <c r="C1430" t="s">
        <v>14</v>
      </c>
      <c r="D1430" t="s">
        <v>51</v>
      </c>
      <c r="E1430" t="s">
        <v>23</v>
      </c>
      <c r="F1430" t="s">
        <v>24</v>
      </c>
      <c r="G1430" t="s">
        <v>25</v>
      </c>
      <c r="H1430" t="s">
        <v>109</v>
      </c>
      <c r="I1430">
        <v>7.36</v>
      </c>
      <c r="J1430">
        <v>2</v>
      </c>
      <c r="K1430">
        <v>0</v>
      </c>
      <c r="L1430">
        <v>0.1472</v>
      </c>
    </row>
    <row r="1431" spans="1:12" x14ac:dyDescent="0.3">
      <c r="A1431" t="s">
        <v>167</v>
      </c>
      <c r="B1431" t="s">
        <v>43</v>
      </c>
      <c r="C1431" t="s">
        <v>14</v>
      </c>
      <c r="D1431" t="s">
        <v>51</v>
      </c>
      <c r="E1431" t="s">
        <v>23</v>
      </c>
      <c r="F1431" t="s">
        <v>24</v>
      </c>
      <c r="G1431" t="s">
        <v>25</v>
      </c>
      <c r="H1431" t="s">
        <v>26</v>
      </c>
      <c r="I1431">
        <v>41.4</v>
      </c>
      <c r="J1431">
        <v>4</v>
      </c>
      <c r="K1431">
        <v>0</v>
      </c>
      <c r="L1431">
        <v>19.872</v>
      </c>
    </row>
    <row r="1432" spans="1:12" x14ac:dyDescent="0.3">
      <c r="A1432" t="s">
        <v>167</v>
      </c>
      <c r="B1432" t="s">
        <v>43</v>
      </c>
      <c r="C1432" t="s">
        <v>14</v>
      </c>
      <c r="D1432" t="s">
        <v>51</v>
      </c>
      <c r="E1432" t="s">
        <v>23</v>
      </c>
      <c r="F1432" t="s">
        <v>24</v>
      </c>
      <c r="G1432" t="s">
        <v>18</v>
      </c>
      <c r="H1432" t="s">
        <v>19</v>
      </c>
      <c r="I1432">
        <v>411.33199999999999</v>
      </c>
      <c r="J1432">
        <v>4</v>
      </c>
      <c r="K1432">
        <v>0.15</v>
      </c>
      <c r="L1432">
        <v>-4.8391999999999999</v>
      </c>
    </row>
    <row r="1433" spans="1:12" x14ac:dyDescent="0.3">
      <c r="A1433" t="s">
        <v>167</v>
      </c>
      <c r="B1433" t="s">
        <v>13</v>
      </c>
      <c r="C1433" t="s">
        <v>14</v>
      </c>
      <c r="D1433" t="s">
        <v>22</v>
      </c>
      <c r="E1433" t="s">
        <v>23</v>
      </c>
      <c r="F1433" t="s">
        <v>24</v>
      </c>
      <c r="G1433" t="s">
        <v>25</v>
      </c>
      <c r="H1433" t="s">
        <v>40</v>
      </c>
      <c r="I1433">
        <v>61.96</v>
      </c>
      <c r="J1433">
        <v>2</v>
      </c>
      <c r="K1433">
        <v>0</v>
      </c>
      <c r="L1433">
        <v>27.882000000000001</v>
      </c>
    </row>
    <row r="1434" spans="1:12" x14ac:dyDescent="0.3">
      <c r="A1434" t="s">
        <v>27</v>
      </c>
      <c r="B1434" t="s">
        <v>13</v>
      </c>
      <c r="C1434" t="s">
        <v>14</v>
      </c>
      <c r="D1434" t="s">
        <v>51</v>
      </c>
      <c r="E1434" t="s">
        <v>23</v>
      </c>
      <c r="F1434" t="s">
        <v>24</v>
      </c>
      <c r="G1434" t="s">
        <v>18</v>
      </c>
      <c r="H1434" t="s">
        <v>32</v>
      </c>
      <c r="I1434">
        <v>145.9</v>
      </c>
      <c r="J1434">
        <v>5</v>
      </c>
      <c r="K1434">
        <v>0</v>
      </c>
      <c r="L1434">
        <v>62.737000000000002</v>
      </c>
    </row>
    <row r="1435" spans="1:12" x14ac:dyDescent="0.3">
      <c r="A1435" t="s">
        <v>61</v>
      </c>
      <c r="B1435" t="s">
        <v>13</v>
      </c>
      <c r="C1435" t="s">
        <v>14</v>
      </c>
      <c r="D1435" t="s">
        <v>141</v>
      </c>
      <c r="E1435" t="s">
        <v>23</v>
      </c>
      <c r="F1435" t="s">
        <v>24</v>
      </c>
      <c r="G1435" t="s">
        <v>25</v>
      </c>
      <c r="H1435" t="s">
        <v>36</v>
      </c>
      <c r="I1435">
        <v>21.552</v>
      </c>
      <c r="J1435">
        <v>6</v>
      </c>
      <c r="K1435">
        <v>0.2</v>
      </c>
      <c r="L1435">
        <v>7.0044000000000004</v>
      </c>
    </row>
    <row r="1436" spans="1:12" x14ac:dyDescent="0.3">
      <c r="A1436" t="s">
        <v>61</v>
      </c>
      <c r="B1436" t="s">
        <v>13</v>
      </c>
      <c r="C1436" t="s">
        <v>14</v>
      </c>
      <c r="D1436" t="s">
        <v>141</v>
      </c>
      <c r="E1436" t="s">
        <v>23</v>
      </c>
      <c r="F1436" t="s">
        <v>24</v>
      </c>
      <c r="G1436" t="s">
        <v>25</v>
      </c>
      <c r="H1436" t="s">
        <v>37</v>
      </c>
      <c r="I1436">
        <v>58.24</v>
      </c>
      <c r="J1436">
        <v>4</v>
      </c>
      <c r="K1436">
        <v>0</v>
      </c>
      <c r="L1436">
        <v>15.7248</v>
      </c>
    </row>
    <row r="1437" spans="1:12" x14ac:dyDescent="0.3">
      <c r="A1437" t="s">
        <v>61</v>
      </c>
      <c r="B1437" t="s">
        <v>43</v>
      </c>
      <c r="C1437" t="s">
        <v>14</v>
      </c>
      <c r="D1437" t="s">
        <v>158</v>
      </c>
      <c r="E1437" t="s">
        <v>23</v>
      </c>
      <c r="F1437" t="s">
        <v>24</v>
      </c>
      <c r="G1437" t="s">
        <v>25</v>
      </c>
      <c r="H1437" t="s">
        <v>40</v>
      </c>
      <c r="I1437">
        <v>80.28</v>
      </c>
      <c r="J1437">
        <v>12</v>
      </c>
      <c r="K1437">
        <v>0</v>
      </c>
      <c r="L1437">
        <v>36.928800000000003</v>
      </c>
    </row>
    <row r="1438" spans="1:12" x14ac:dyDescent="0.3">
      <c r="A1438" t="s">
        <v>27</v>
      </c>
      <c r="B1438" t="s">
        <v>21</v>
      </c>
      <c r="C1438" t="s">
        <v>14</v>
      </c>
      <c r="D1438" t="s">
        <v>22</v>
      </c>
      <c r="E1438" t="s">
        <v>23</v>
      </c>
      <c r="F1438" t="s">
        <v>24</v>
      </c>
      <c r="G1438" t="s">
        <v>25</v>
      </c>
      <c r="H1438" t="s">
        <v>33</v>
      </c>
      <c r="I1438">
        <v>9.7799999999999994</v>
      </c>
      <c r="J1438">
        <v>2</v>
      </c>
      <c r="K1438">
        <v>0</v>
      </c>
      <c r="L1438">
        <v>4.0098000000000003</v>
      </c>
    </row>
    <row r="1439" spans="1:12" x14ac:dyDescent="0.3">
      <c r="A1439" t="s">
        <v>27</v>
      </c>
      <c r="B1439" t="s">
        <v>43</v>
      </c>
      <c r="C1439" t="s">
        <v>14</v>
      </c>
      <c r="D1439" t="s">
        <v>533</v>
      </c>
      <c r="E1439" t="s">
        <v>23</v>
      </c>
      <c r="F1439" t="s">
        <v>24</v>
      </c>
      <c r="G1439" t="s">
        <v>25</v>
      </c>
      <c r="H1439" t="s">
        <v>76</v>
      </c>
      <c r="I1439">
        <v>1.81</v>
      </c>
      <c r="J1439">
        <v>1</v>
      </c>
      <c r="K1439">
        <v>0</v>
      </c>
      <c r="L1439">
        <v>0.65159999999999996</v>
      </c>
    </row>
    <row r="1440" spans="1:12" x14ac:dyDescent="0.3">
      <c r="A1440" t="s">
        <v>61</v>
      </c>
      <c r="B1440" t="s">
        <v>13</v>
      </c>
      <c r="C1440" t="s">
        <v>14</v>
      </c>
      <c r="D1440" t="s">
        <v>51</v>
      </c>
      <c r="E1440" t="s">
        <v>23</v>
      </c>
      <c r="F1440" t="s">
        <v>24</v>
      </c>
      <c r="G1440" t="s">
        <v>25</v>
      </c>
      <c r="H1440" t="s">
        <v>37</v>
      </c>
      <c r="I1440">
        <v>43.68</v>
      </c>
      <c r="J1440">
        <v>3</v>
      </c>
      <c r="K1440">
        <v>0</v>
      </c>
      <c r="L1440">
        <v>11.7936</v>
      </c>
    </row>
    <row r="1441" spans="1:12" x14ac:dyDescent="0.3">
      <c r="A1441" t="s">
        <v>61</v>
      </c>
      <c r="B1441" t="s">
        <v>13</v>
      </c>
      <c r="C1441" t="s">
        <v>14</v>
      </c>
      <c r="D1441" t="s">
        <v>51</v>
      </c>
      <c r="E1441" t="s">
        <v>23</v>
      </c>
      <c r="F1441" t="s">
        <v>24</v>
      </c>
      <c r="G1441" t="s">
        <v>34</v>
      </c>
      <c r="H1441" t="s">
        <v>58</v>
      </c>
      <c r="I1441">
        <v>139.93</v>
      </c>
      <c r="J1441">
        <v>7</v>
      </c>
      <c r="K1441">
        <v>0</v>
      </c>
      <c r="L1441">
        <v>34.982500000000002</v>
      </c>
    </row>
    <row r="1442" spans="1:12" x14ac:dyDescent="0.3">
      <c r="A1442" t="s">
        <v>27</v>
      </c>
      <c r="B1442" t="s">
        <v>13</v>
      </c>
      <c r="C1442" t="s">
        <v>14</v>
      </c>
      <c r="D1442" t="s">
        <v>112</v>
      </c>
      <c r="E1442" t="s">
        <v>23</v>
      </c>
      <c r="F1442" t="s">
        <v>24</v>
      </c>
      <c r="G1442" t="s">
        <v>18</v>
      </c>
      <c r="H1442" t="s">
        <v>32</v>
      </c>
      <c r="I1442">
        <v>383.64</v>
      </c>
      <c r="J1442">
        <v>6</v>
      </c>
      <c r="K1442">
        <v>0</v>
      </c>
      <c r="L1442">
        <v>122.76479999999999</v>
      </c>
    </row>
    <row r="1443" spans="1:12" x14ac:dyDescent="0.3">
      <c r="A1443" t="s">
        <v>27</v>
      </c>
      <c r="B1443" t="s">
        <v>13</v>
      </c>
      <c r="C1443" t="s">
        <v>14</v>
      </c>
      <c r="D1443" t="s">
        <v>112</v>
      </c>
      <c r="E1443" t="s">
        <v>23</v>
      </c>
      <c r="F1443" t="s">
        <v>24</v>
      </c>
      <c r="G1443" t="s">
        <v>25</v>
      </c>
      <c r="H1443" t="s">
        <v>37</v>
      </c>
      <c r="I1443">
        <v>56.52</v>
      </c>
      <c r="J1443">
        <v>3</v>
      </c>
      <c r="K1443">
        <v>0</v>
      </c>
      <c r="L1443">
        <v>15.8256</v>
      </c>
    </row>
    <row r="1444" spans="1:12" x14ac:dyDescent="0.3">
      <c r="A1444" t="s">
        <v>12</v>
      </c>
      <c r="B1444" t="s">
        <v>13</v>
      </c>
      <c r="C1444" t="s">
        <v>14</v>
      </c>
      <c r="D1444" t="s">
        <v>22</v>
      </c>
      <c r="E1444" t="s">
        <v>23</v>
      </c>
      <c r="F1444" t="s">
        <v>24</v>
      </c>
      <c r="G1444" t="s">
        <v>25</v>
      </c>
      <c r="H1444" t="s">
        <v>33</v>
      </c>
      <c r="I1444">
        <v>6.56</v>
      </c>
      <c r="J1444">
        <v>2</v>
      </c>
      <c r="K1444">
        <v>0</v>
      </c>
      <c r="L1444">
        <v>1.9024000000000001</v>
      </c>
    </row>
    <row r="1445" spans="1:12" x14ac:dyDescent="0.3">
      <c r="A1445" t="s">
        <v>12</v>
      </c>
      <c r="B1445" t="s">
        <v>13</v>
      </c>
      <c r="C1445" t="s">
        <v>14</v>
      </c>
      <c r="D1445" t="s">
        <v>22</v>
      </c>
      <c r="E1445" t="s">
        <v>23</v>
      </c>
      <c r="F1445" t="s">
        <v>24</v>
      </c>
      <c r="G1445" t="s">
        <v>18</v>
      </c>
      <c r="H1445" t="s">
        <v>20</v>
      </c>
      <c r="I1445">
        <v>243.92</v>
      </c>
      <c r="J1445">
        <v>5</v>
      </c>
      <c r="K1445">
        <v>0.2</v>
      </c>
      <c r="L1445">
        <v>-15.244999999999999</v>
      </c>
    </row>
    <row r="1446" spans="1:12" x14ac:dyDescent="0.3">
      <c r="A1446" t="s">
        <v>12</v>
      </c>
      <c r="B1446" t="s">
        <v>13</v>
      </c>
      <c r="C1446" t="s">
        <v>14</v>
      </c>
      <c r="D1446" t="s">
        <v>22</v>
      </c>
      <c r="E1446" t="s">
        <v>23</v>
      </c>
      <c r="F1446" t="s">
        <v>24</v>
      </c>
      <c r="G1446" t="s">
        <v>25</v>
      </c>
      <c r="H1446" t="s">
        <v>40</v>
      </c>
      <c r="I1446">
        <v>47.52</v>
      </c>
      <c r="J1446">
        <v>9</v>
      </c>
      <c r="K1446">
        <v>0</v>
      </c>
      <c r="L1446">
        <v>22.8096</v>
      </c>
    </row>
    <row r="1447" spans="1:12" x14ac:dyDescent="0.3">
      <c r="A1447" t="s">
        <v>12</v>
      </c>
      <c r="B1447" t="s">
        <v>13</v>
      </c>
      <c r="C1447" t="s">
        <v>14</v>
      </c>
      <c r="D1447" t="s">
        <v>143</v>
      </c>
      <c r="E1447" t="s">
        <v>23</v>
      </c>
      <c r="F1447" t="s">
        <v>24</v>
      </c>
      <c r="G1447" t="s">
        <v>18</v>
      </c>
      <c r="H1447" t="s">
        <v>32</v>
      </c>
      <c r="I1447">
        <v>6.16</v>
      </c>
      <c r="J1447">
        <v>2</v>
      </c>
      <c r="K1447">
        <v>0</v>
      </c>
      <c r="L1447">
        <v>1.9712000000000001</v>
      </c>
    </row>
    <row r="1448" spans="1:12" x14ac:dyDescent="0.3">
      <c r="A1448" t="s">
        <v>61</v>
      </c>
      <c r="B1448" t="s">
        <v>13</v>
      </c>
      <c r="C1448" t="s">
        <v>14</v>
      </c>
      <c r="D1448" t="s">
        <v>234</v>
      </c>
      <c r="E1448" t="s">
        <v>23</v>
      </c>
      <c r="F1448" t="s">
        <v>24</v>
      </c>
      <c r="G1448" t="s">
        <v>25</v>
      </c>
      <c r="H1448" t="s">
        <v>76</v>
      </c>
      <c r="I1448">
        <v>10.9</v>
      </c>
      <c r="J1448">
        <v>5</v>
      </c>
      <c r="K1448">
        <v>0</v>
      </c>
      <c r="L1448">
        <v>3.597</v>
      </c>
    </row>
    <row r="1449" spans="1:12" x14ac:dyDescent="0.3">
      <c r="A1449" t="s">
        <v>12</v>
      </c>
      <c r="B1449" t="s">
        <v>13</v>
      </c>
      <c r="C1449" t="s">
        <v>14</v>
      </c>
      <c r="D1449" t="s">
        <v>51</v>
      </c>
      <c r="E1449" t="s">
        <v>23</v>
      </c>
      <c r="F1449" t="s">
        <v>24</v>
      </c>
      <c r="G1449" t="s">
        <v>25</v>
      </c>
      <c r="H1449" t="s">
        <v>31</v>
      </c>
      <c r="I1449">
        <v>34.049999999999997</v>
      </c>
      <c r="J1449">
        <v>3</v>
      </c>
      <c r="K1449">
        <v>0</v>
      </c>
      <c r="L1449">
        <v>9.5340000000000007</v>
      </c>
    </row>
    <row r="1450" spans="1:12" x14ac:dyDescent="0.3">
      <c r="A1450" t="s">
        <v>12</v>
      </c>
      <c r="B1450" t="s">
        <v>13</v>
      </c>
      <c r="C1450" t="s">
        <v>14</v>
      </c>
      <c r="D1450" t="s">
        <v>51</v>
      </c>
      <c r="E1450" t="s">
        <v>23</v>
      </c>
      <c r="F1450" t="s">
        <v>24</v>
      </c>
      <c r="G1450" t="s">
        <v>25</v>
      </c>
      <c r="H1450" t="s">
        <v>31</v>
      </c>
      <c r="I1450">
        <v>352.38</v>
      </c>
      <c r="J1450">
        <v>2</v>
      </c>
      <c r="K1450">
        <v>0</v>
      </c>
      <c r="L1450">
        <v>81.047399999999996</v>
      </c>
    </row>
    <row r="1451" spans="1:12" x14ac:dyDescent="0.3">
      <c r="A1451" t="s">
        <v>27</v>
      </c>
      <c r="B1451" t="s">
        <v>13</v>
      </c>
      <c r="C1451" t="s">
        <v>14</v>
      </c>
      <c r="D1451" t="s">
        <v>51</v>
      </c>
      <c r="E1451" t="s">
        <v>23</v>
      </c>
      <c r="F1451" t="s">
        <v>24</v>
      </c>
      <c r="G1451" t="s">
        <v>25</v>
      </c>
      <c r="H1451" t="s">
        <v>37</v>
      </c>
      <c r="I1451">
        <v>7.78</v>
      </c>
      <c r="J1451">
        <v>2</v>
      </c>
      <c r="K1451">
        <v>0</v>
      </c>
      <c r="L1451">
        <v>2.0228000000000002</v>
      </c>
    </row>
    <row r="1452" spans="1:12" x14ac:dyDescent="0.3">
      <c r="A1452" t="s">
        <v>61</v>
      </c>
      <c r="B1452" t="s">
        <v>13</v>
      </c>
      <c r="C1452" t="s">
        <v>14</v>
      </c>
      <c r="D1452" t="s">
        <v>143</v>
      </c>
      <c r="E1452" t="s">
        <v>23</v>
      </c>
      <c r="F1452" t="s">
        <v>24</v>
      </c>
      <c r="G1452" t="s">
        <v>25</v>
      </c>
      <c r="H1452" t="s">
        <v>31</v>
      </c>
      <c r="I1452">
        <v>443.92</v>
      </c>
      <c r="J1452">
        <v>4</v>
      </c>
      <c r="K1452">
        <v>0</v>
      </c>
      <c r="L1452">
        <v>8.8783999999999992</v>
      </c>
    </row>
    <row r="1453" spans="1:12" x14ac:dyDescent="0.3">
      <c r="A1453" t="s">
        <v>12</v>
      </c>
      <c r="B1453" t="s">
        <v>21</v>
      </c>
      <c r="C1453" t="s">
        <v>14</v>
      </c>
      <c r="D1453" t="s">
        <v>22</v>
      </c>
      <c r="E1453" t="s">
        <v>23</v>
      </c>
      <c r="F1453" t="s">
        <v>24</v>
      </c>
      <c r="G1453" t="s">
        <v>34</v>
      </c>
      <c r="H1453" t="s">
        <v>58</v>
      </c>
      <c r="I1453">
        <v>100</v>
      </c>
      <c r="J1453">
        <v>4</v>
      </c>
      <c r="K1453">
        <v>0</v>
      </c>
      <c r="L1453">
        <v>21</v>
      </c>
    </row>
    <row r="1454" spans="1:12" x14ac:dyDescent="0.3">
      <c r="A1454" t="s">
        <v>12</v>
      </c>
      <c r="B1454" t="s">
        <v>21</v>
      </c>
      <c r="C1454" t="s">
        <v>14</v>
      </c>
      <c r="D1454" t="s">
        <v>22</v>
      </c>
      <c r="E1454" t="s">
        <v>23</v>
      </c>
      <c r="F1454" t="s">
        <v>24</v>
      </c>
      <c r="G1454" t="s">
        <v>34</v>
      </c>
      <c r="H1454" t="s">
        <v>58</v>
      </c>
      <c r="I1454">
        <v>359.98</v>
      </c>
      <c r="J1454">
        <v>2</v>
      </c>
      <c r="K1454">
        <v>0</v>
      </c>
      <c r="L1454">
        <v>21.598800000000001</v>
      </c>
    </row>
    <row r="1455" spans="1:12" x14ac:dyDescent="0.3">
      <c r="A1455" t="s">
        <v>27</v>
      </c>
      <c r="B1455" t="s">
        <v>43</v>
      </c>
      <c r="C1455" t="s">
        <v>14</v>
      </c>
      <c r="D1455" t="s">
        <v>538</v>
      </c>
      <c r="E1455" t="s">
        <v>23</v>
      </c>
      <c r="F1455" t="s">
        <v>24</v>
      </c>
      <c r="G1455" t="s">
        <v>25</v>
      </c>
      <c r="H1455" t="s">
        <v>36</v>
      </c>
      <c r="I1455">
        <v>82.56</v>
      </c>
      <c r="J1455">
        <v>5</v>
      </c>
      <c r="K1455">
        <v>0.2</v>
      </c>
      <c r="L1455">
        <v>28.896000000000001</v>
      </c>
    </row>
    <row r="1456" spans="1:12" x14ac:dyDescent="0.3">
      <c r="A1456" t="s">
        <v>27</v>
      </c>
      <c r="B1456" t="s">
        <v>43</v>
      </c>
      <c r="C1456" t="s">
        <v>14</v>
      </c>
      <c r="D1456" t="s">
        <v>538</v>
      </c>
      <c r="E1456" t="s">
        <v>23</v>
      </c>
      <c r="F1456" t="s">
        <v>24</v>
      </c>
      <c r="G1456" t="s">
        <v>34</v>
      </c>
      <c r="H1456" t="s">
        <v>58</v>
      </c>
      <c r="I1456">
        <v>284.97000000000003</v>
      </c>
      <c r="J1456">
        <v>3</v>
      </c>
      <c r="K1456">
        <v>0</v>
      </c>
      <c r="L1456">
        <v>85.491</v>
      </c>
    </row>
    <row r="1457" spans="1:12" x14ac:dyDescent="0.3">
      <c r="A1457" t="s">
        <v>27</v>
      </c>
      <c r="B1457" t="s">
        <v>13</v>
      </c>
      <c r="C1457" t="s">
        <v>14</v>
      </c>
      <c r="D1457" t="s">
        <v>143</v>
      </c>
      <c r="E1457" t="s">
        <v>23</v>
      </c>
      <c r="F1457" t="s">
        <v>24</v>
      </c>
      <c r="G1457" t="s">
        <v>18</v>
      </c>
      <c r="H1457" t="s">
        <v>20</v>
      </c>
      <c r="I1457">
        <v>1325.76</v>
      </c>
      <c r="J1457">
        <v>6</v>
      </c>
      <c r="K1457">
        <v>0.2</v>
      </c>
      <c r="L1457">
        <v>149.148</v>
      </c>
    </row>
    <row r="1458" spans="1:12" x14ac:dyDescent="0.3">
      <c r="A1458" t="s">
        <v>27</v>
      </c>
      <c r="B1458" t="s">
        <v>13</v>
      </c>
      <c r="C1458" t="s">
        <v>14</v>
      </c>
      <c r="D1458" t="s">
        <v>143</v>
      </c>
      <c r="E1458" t="s">
        <v>23</v>
      </c>
      <c r="F1458" t="s">
        <v>24</v>
      </c>
      <c r="G1458" t="s">
        <v>18</v>
      </c>
      <c r="H1458" t="s">
        <v>20</v>
      </c>
      <c r="I1458">
        <v>572.16</v>
      </c>
      <c r="J1458">
        <v>3</v>
      </c>
      <c r="K1458">
        <v>0.2</v>
      </c>
      <c r="L1458">
        <v>35.76</v>
      </c>
    </row>
    <row r="1459" spans="1:12" x14ac:dyDescent="0.3">
      <c r="A1459" t="s">
        <v>12</v>
      </c>
      <c r="B1459" t="s">
        <v>21</v>
      </c>
      <c r="C1459" t="s">
        <v>14</v>
      </c>
      <c r="D1459" t="s">
        <v>427</v>
      </c>
      <c r="E1459" t="s">
        <v>23</v>
      </c>
      <c r="F1459" t="s">
        <v>24</v>
      </c>
      <c r="G1459" t="s">
        <v>25</v>
      </c>
      <c r="H1459" t="s">
        <v>40</v>
      </c>
      <c r="I1459">
        <v>32.4</v>
      </c>
      <c r="J1459">
        <v>5</v>
      </c>
      <c r="K1459">
        <v>0</v>
      </c>
      <c r="L1459">
        <v>15.552</v>
      </c>
    </row>
    <row r="1460" spans="1:12" x14ac:dyDescent="0.3">
      <c r="A1460" t="s">
        <v>12</v>
      </c>
      <c r="B1460" t="s">
        <v>21</v>
      </c>
      <c r="C1460" t="s">
        <v>14</v>
      </c>
      <c r="D1460" t="s">
        <v>427</v>
      </c>
      <c r="E1460" t="s">
        <v>23</v>
      </c>
      <c r="F1460" t="s">
        <v>24</v>
      </c>
      <c r="G1460" t="s">
        <v>25</v>
      </c>
      <c r="H1460" t="s">
        <v>59</v>
      </c>
      <c r="I1460">
        <v>57.9</v>
      </c>
      <c r="J1460">
        <v>5</v>
      </c>
      <c r="K1460">
        <v>0</v>
      </c>
      <c r="L1460">
        <v>28.95</v>
      </c>
    </row>
    <row r="1461" spans="1:12" x14ac:dyDescent="0.3">
      <c r="A1461" t="s">
        <v>12</v>
      </c>
      <c r="B1461" t="s">
        <v>21</v>
      </c>
      <c r="C1461" t="s">
        <v>14</v>
      </c>
      <c r="D1461" t="s">
        <v>427</v>
      </c>
      <c r="E1461" t="s">
        <v>23</v>
      </c>
      <c r="F1461" t="s">
        <v>24</v>
      </c>
      <c r="G1461" t="s">
        <v>25</v>
      </c>
      <c r="H1461" t="s">
        <v>31</v>
      </c>
      <c r="I1461">
        <v>10.56</v>
      </c>
      <c r="J1461">
        <v>2</v>
      </c>
      <c r="K1461">
        <v>0</v>
      </c>
      <c r="L1461">
        <v>0</v>
      </c>
    </row>
    <row r="1462" spans="1:12" x14ac:dyDescent="0.3">
      <c r="A1462" t="s">
        <v>12</v>
      </c>
      <c r="B1462" t="s">
        <v>21</v>
      </c>
      <c r="C1462" t="s">
        <v>14</v>
      </c>
      <c r="D1462" t="s">
        <v>427</v>
      </c>
      <c r="E1462" t="s">
        <v>23</v>
      </c>
      <c r="F1462" t="s">
        <v>24</v>
      </c>
      <c r="G1462" t="s">
        <v>18</v>
      </c>
      <c r="H1462" t="s">
        <v>19</v>
      </c>
      <c r="I1462">
        <v>1194.165</v>
      </c>
      <c r="J1462">
        <v>5</v>
      </c>
      <c r="K1462">
        <v>0.15</v>
      </c>
      <c r="L1462">
        <v>210.73500000000001</v>
      </c>
    </row>
    <row r="1463" spans="1:12" x14ac:dyDescent="0.3">
      <c r="A1463" t="s">
        <v>27</v>
      </c>
      <c r="B1463" t="s">
        <v>21</v>
      </c>
      <c r="C1463" t="s">
        <v>14</v>
      </c>
      <c r="D1463" t="s">
        <v>158</v>
      </c>
      <c r="E1463" t="s">
        <v>23</v>
      </c>
      <c r="F1463" t="s">
        <v>24</v>
      </c>
      <c r="G1463" t="s">
        <v>25</v>
      </c>
      <c r="H1463" t="s">
        <v>33</v>
      </c>
      <c r="I1463">
        <v>2.94</v>
      </c>
      <c r="J1463">
        <v>1</v>
      </c>
      <c r="K1463">
        <v>0</v>
      </c>
      <c r="L1463">
        <v>0.79379999999999995</v>
      </c>
    </row>
    <row r="1464" spans="1:12" x14ac:dyDescent="0.3">
      <c r="A1464" t="s">
        <v>12</v>
      </c>
      <c r="B1464" t="s">
        <v>13</v>
      </c>
      <c r="C1464" t="s">
        <v>14</v>
      </c>
      <c r="D1464" t="s">
        <v>51</v>
      </c>
      <c r="E1464" t="s">
        <v>23</v>
      </c>
      <c r="F1464" t="s">
        <v>24</v>
      </c>
      <c r="G1464" t="s">
        <v>18</v>
      </c>
      <c r="H1464" t="s">
        <v>30</v>
      </c>
      <c r="I1464">
        <v>71.087999999999994</v>
      </c>
      <c r="J1464">
        <v>2</v>
      </c>
      <c r="K1464">
        <v>0.2</v>
      </c>
      <c r="L1464">
        <v>-1.7771999999999999</v>
      </c>
    </row>
    <row r="1465" spans="1:12" x14ac:dyDescent="0.3">
      <c r="A1465" t="s">
        <v>27</v>
      </c>
      <c r="B1465" t="s">
        <v>13</v>
      </c>
      <c r="C1465" t="s">
        <v>14</v>
      </c>
      <c r="D1465" t="s">
        <v>51</v>
      </c>
      <c r="E1465" t="s">
        <v>23</v>
      </c>
      <c r="F1465" t="s">
        <v>24</v>
      </c>
      <c r="G1465" t="s">
        <v>25</v>
      </c>
      <c r="H1465" t="s">
        <v>40</v>
      </c>
      <c r="I1465">
        <v>35.880000000000003</v>
      </c>
      <c r="J1465">
        <v>6</v>
      </c>
      <c r="K1465">
        <v>0</v>
      </c>
      <c r="L1465">
        <v>17.581199999999999</v>
      </c>
    </row>
    <row r="1466" spans="1:12" x14ac:dyDescent="0.3">
      <c r="A1466" t="s">
        <v>27</v>
      </c>
      <c r="B1466" t="s">
        <v>21</v>
      </c>
      <c r="C1466" t="s">
        <v>14</v>
      </c>
      <c r="D1466" t="s">
        <v>51</v>
      </c>
      <c r="E1466" t="s">
        <v>23</v>
      </c>
      <c r="F1466" t="s">
        <v>24</v>
      </c>
      <c r="G1466" t="s">
        <v>25</v>
      </c>
      <c r="H1466" t="s">
        <v>40</v>
      </c>
      <c r="I1466">
        <v>12.96</v>
      </c>
      <c r="J1466">
        <v>2</v>
      </c>
      <c r="K1466">
        <v>0</v>
      </c>
      <c r="L1466">
        <v>6.2207999999999997</v>
      </c>
    </row>
    <row r="1467" spans="1:12" x14ac:dyDescent="0.3">
      <c r="A1467" t="s">
        <v>27</v>
      </c>
      <c r="B1467" t="s">
        <v>13</v>
      </c>
      <c r="C1467" t="s">
        <v>14</v>
      </c>
      <c r="D1467" t="s">
        <v>22</v>
      </c>
      <c r="E1467" t="s">
        <v>23</v>
      </c>
      <c r="F1467" t="s">
        <v>24</v>
      </c>
      <c r="G1467" t="s">
        <v>25</v>
      </c>
      <c r="H1467" t="s">
        <v>40</v>
      </c>
      <c r="I1467">
        <v>19.36</v>
      </c>
      <c r="J1467">
        <v>2</v>
      </c>
      <c r="K1467">
        <v>0</v>
      </c>
      <c r="L1467">
        <v>9.2927999999999997</v>
      </c>
    </row>
    <row r="1468" spans="1:12" x14ac:dyDescent="0.3">
      <c r="A1468" t="s">
        <v>27</v>
      </c>
      <c r="B1468" t="s">
        <v>13</v>
      </c>
      <c r="C1468" t="s">
        <v>14</v>
      </c>
      <c r="D1468" t="s">
        <v>22</v>
      </c>
      <c r="E1468" t="s">
        <v>23</v>
      </c>
      <c r="F1468" t="s">
        <v>24</v>
      </c>
      <c r="G1468" t="s">
        <v>18</v>
      </c>
      <c r="H1468" t="s">
        <v>32</v>
      </c>
      <c r="I1468">
        <v>19.3</v>
      </c>
      <c r="J1468">
        <v>2</v>
      </c>
      <c r="K1468">
        <v>0</v>
      </c>
      <c r="L1468">
        <v>5.79</v>
      </c>
    </row>
    <row r="1469" spans="1:12" x14ac:dyDescent="0.3">
      <c r="A1469" t="s">
        <v>27</v>
      </c>
      <c r="B1469" t="s">
        <v>13</v>
      </c>
      <c r="C1469" t="s">
        <v>14</v>
      </c>
      <c r="D1469" t="s">
        <v>51</v>
      </c>
      <c r="E1469" t="s">
        <v>23</v>
      </c>
      <c r="F1469" t="s">
        <v>24</v>
      </c>
      <c r="G1469" t="s">
        <v>25</v>
      </c>
      <c r="H1469" t="s">
        <v>36</v>
      </c>
      <c r="I1469">
        <v>38.375999999999998</v>
      </c>
      <c r="J1469">
        <v>3</v>
      </c>
      <c r="K1469">
        <v>0.2</v>
      </c>
      <c r="L1469">
        <v>13.4316</v>
      </c>
    </row>
    <row r="1470" spans="1:12" x14ac:dyDescent="0.3">
      <c r="A1470" t="s">
        <v>61</v>
      </c>
      <c r="B1470" t="s">
        <v>21</v>
      </c>
      <c r="C1470" t="s">
        <v>14</v>
      </c>
      <c r="D1470" t="s">
        <v>125</v>
      </c>
      <c r="E1470" t="s">
        <v>23</v>
      </c>
      <c r="F1470" t="s">
        <v>24</v>
      </c>
      <c r="G1470" t="s">
        <v>25</v>
      </c>
      <c r="H1470" t="s">
        <v>40</v>
      </c>
      <c r="I1470">
        <v>12.96</v>
      </c>
      <c r="J1470">
        <v>2</v>
      </c>
      <c r="K1470">
        <v>0</v>
      </c>
      <c r="L1470">
        <v>6.3503999999999996</v>
      </c>
    </row>
    <row r="1471" spans="1:12" x14ac:dyDescent="0.3">
      <c r="A1471" t="s">
        <v>61</v>
      </c>
      <c r="B1471" t="s">
        <v>21</v>
      </c>
      <c r="C1471" t="s">
        <v>14</v>
      </c>
      <c r="D1471" t="s">
        <v>125</v>
      </c>
      <c r="E1471" t="s">
        <v>23</v>
      </c>
      <c r="F1471" t="s">
        <v>24</v>
      </c>
      <c r="G1471" t="s">
        <v>18</v>
      </c>
      <c r="H1471" t="s">
        <v>32</v>
      </c>
      <c r="I1471">
        <v>26.48</v>
      </c>
      <c r="J1471">
        <v>1</v>
      </c>
      <c r="K1471">
        <v>0</v>
      </c>
      <c r="L1471">
        <v>10.0624</v>
      </c>
    </row>
    <row r="1472" spans="1:12" x14ac:dyDescent="0.3">
      <c r="A1472" t="s">
        <v>61</v>
      </c>
      <c r="B1472" t="s">
        <v>21</v>
      </c>
      <c r="C1472" t="s">
        <v>14</v>
      </c>
      <c r="D1472" t="s">
        <v>125</v>
      </c>
      <c r="E1472" t="s">
        <v>23</v>
      </c>
      <c r="F1472" t="s">
        <v>24</v>
      </c>
      <c r="G1472" t="s">
        <v>34</v>
      </c>
      <c r="H1472" t="s">
        <v>122</v>
      </c>
      <c r="I1472">
        <v>532.72</v>
      </c>
      <c r="J1472">
        <v>2</v>
      </c>
      <c r="K1472">
        <v>0.2</v>
      </c>
      <c r="L1472">
        <v>53.271999999999998</v>
      </c>
    </row>
    <row r="1473" spans="1:12" x14ac:dyDescent="0.3">
      <c r="A1473" t="s">
        <v>61</v>
      </c>
      <c r="B1473" t="s">
        <v>21</v>
      </c>
      <c r="C1473" t="s">
        <v>14</v>
      </c>
      <c r="D1473" t="s">
        <v>125</v>
      </c>
      <c r="E1473" t="s">
        <v>23</v>
      </c>
      <c r="F1473" t="s">
        <v>24</v>
      </c>
      <c r="G1473" t="s">
        <v>25</v>
      </c>
      <c r="H1473" t="s">
        <v>40</v>
      </c>
      <c r="I1473">
        <v>26.72</v>
      </c>
      <c r="J1473">
        <v>4</v>
      </c>
      <c r="K1473">
        <v>0</v>
      </c>
      <c r="L1473">
        <v>12.8256</v>
      </c>
    </row>
    <row r="1474" spans="1:12" x14ac:dyDescent="0.3">
      <c r="A1474" t="s">
        <v>61</v>
      </c>
      <c r="B1474" t="s">
        <v>21</v>
      </c>
      <c r="C1474" t="s">
        <v>14</v>
      </c>
      <c r="D1474" t="s">
        <v>125</v>
      </c>
      <c r="E1474" t="s">
        <v>23</v>
      </c>
      <c r="F1474" t="s">
        <v>24</v>
      </c>
      <c r="G1474" t="s">
        <v>25</v>
      </c>
      <c r="H1474" t="s">
        <v>40</v>
      </c>
      <c r="I1474">
        <v>20.04</v>
      </c>
      <c r="J1474">
        <v>3</v>
      </c>
      <c r="K1474">
        <v>0</v>
      </c>
      <c r="L1474">
        <v>9.6191999999999993</v>
      </c>
    </row>
    <row r="1475" spans="1:12" x14ac:dyDescent="0.3">
      <c r="A1475" t="s">
        <v>61</v>
      </c>
      <c r="B1475" t="s">
        <v>21</v>
      </c>
      <c r="C1475" t="s">
        <v>14</v>
      </c>
      <c r="D1475" t="s">
        <v>125</v>
      </c>
      <c r="E1475" t="s">
        <v>23</v>
      </c>
      <c r="F1475" t="s">
        <v>24</v>
      </c>
      <c r="G1475" t="s">
        <v>25</v>
      </c>
      <c r="H1475" t="s">
        <v>31</v>
      </c>
      <c r="I1475">
        <v>795.48</v>
      </c>
      <c r="J1475">
        <v>7</v>
      </c>
      <c r="K1475">
        <v>0</v>
      </c>
      <c r="L1475">
        <v>7.9547999999999996</v>
      </c>
    </row>
    <row r="1476" spans="1:12" x14ac:dyDescent="0.3">
      <c r="A1476" t="s">
        <v>61</v>
      </c>
      <c r="B1476" t="s">
        <v>21</v>
      </c>
      <c r="C1476" t="s">
        <v>14</v>
      </c>
      <c r="D1476" t="s">
        <v>125</v>
      </c>
      <c r="E1476" t="s">
        <v>23</v>
      </c>
      <c r="F1476" t="s">
        <v>24</v>
      </c>
      <c r="G1476" t="s">
        <v>18</v>
      </c>
      <c r="H1476" t="s">
        <v>32</v>
      </c>
      <c r="I1476">
        <v>21.56</v>
      </c>
      <c r="J1476">
        <v>7</v>
      </c>
      <c r="K1476">
        <v>0</v>
      </c>
      <c r="L1476">
        <v>6.8992000000000004</v>
      </c>
    </row>
    <row r="1477" spans="1:12" x14ac:dyDescent="0.3">
      <c r="A1477" t="s">
        <v>27</v>
      </c>
      <c r="B1477" t="s">
        <v>13</v>
      </c>
      <c r="C1477" t="s">
        <v>14</v>
      </c>
      <c r="D1477" t="s">
        <v>143</v>
      </c>
      <c r="E1477" t="s">
        <v>23</v>
      </c>
      <c r="F1477" t="s">
        <v>24</v>
      </c>
      <c r="G1477" t="s">
        <v>25</v>
      </c>
      <c r="H1477" t="s">
        <v>26</v>
      </c>
      <c r="I1477">
        <v>44.4</v>
      </c>
      <c r="J1477">
        <v>3</v>
      </c>
      <c r="K1477">
        <v>0</v>
      </c>
      <c r="L1477">
        <v>22.2</v>
      </c>
    </row>
    <row r="1478" spans="1:12" x14ac:dyDescent="0.3">
      <c r="A1478" t="s">
        <v>27</v>
      </c>
      <c r="B1478" t="s">
        <v>13</v>
      </c>
      <c r="C1478" t="s">
        <v>14</v>
      </c>
      <c r="D1478" t="s">
        <v>143</v>
      </c>
      <c r="E1478" t="s">
        <v>23</v>
      </c>
      <c r="F1478" t="s">
        <v>24</v>
      </c>
      <c r="G1478" t="s">
        <v>25</v>
      </c>
      <c r="H1478" t="s">
        <v>26</v>
      </c>
      <c r="I1478">
        <v>20.65</v>
      </c>
      <c r="J1478">
        <v>5</v>
      </c>
      <c r="K1478">
        <v>0</v>
      </c>
      <c r="L1478">
        <v>9.4990000000000006</v>
      </c>
    </row>
    <row r="1479" spans="1:12" x14ac:dyDescent="0.3">
      <c r="A1479" t="s">
        <v>167</v>
      </c>
      <c r="B1479" t="s">
        <v>43</v>
      </c>
      <c r="C1479" t="s">
        <v>14</v>
      </c>
      <c r="D1479" t="s">
        <v>22</v>
      </c>
      <c r="E1479" t="s">
        <v>23</v>
      </c>
      <c r="F1479" t="s">
        <v>24</v>
      </c>
      <c r="G1479" t="s">
        <v>25</v>
      </c>
      <c r="H1479" t="s">
        <v>31</v>
      </c>
      <c r="I1479">
        <v>481.32</v>
      </c>
      <c r="J1479">
        <v>4</v>
      </c>
      <c r="K1479">
        <v>0</v>
      </c>
      <c r="L1479">
        <v>125.14319999999999</v>
      </c>
    </row>
    <row r="1480" spans="1:12" x14ac:dyDescent="0.3">
      <c r="A1480" t="s">
        <v>167</v>
      </c>
      <c r="B1480" t="s">
        <v>43</v>
      </c>
      <c r="C1480" t="s">
        <v>14</v>
      </c>
      <c r="D1480" t="s">
        <v>22</v>
      </c>
      <c r="E1480" t="s">
        <v>23</v>
      </c>
      <c r="F1480" t="s">
        <v>24</v>
      </c>
      <c r="G1480" t="s">
        <v>25</v>
      </c>
      <c r="H1480" t="s">
        <v>36</v>
      </c>
      <c r="I1480">
        <v>6.3840000000000003</v>
      </c>
      <c r="J1480">
        <v>1</v>
      </c>
      <c r="K1480">
        <v>0.2</v>
      </c>
      <c r="L1480">
        <v>2.1545999999999998</v>
      </c>
    </row>
    <row r="1481" spans="1:12" x14ac:dyDescent="0.3">
      <c r="A1481" t="s">
        <v>61</v>
      </c>
      <c r="B1481" t="s">
        <v>13</v>
      </c>
      <c r="C1481" t="s">
        <v>14</v>
      </c>
      <c r="D1481" t="s">
        <v>543</v>
      </c>
      <c r="E1481" t="s">
        <v>23</v>
      </c>
      <c r="F1481" t="s">
        <v>24</v>
      </c>
      <c r="G1481" t="s">
        <v>25</v>
      </c>
      <c r="H1481" t="s">
        <v>37</v>
      </c>
      <c r="I1481">
        <v>542.94000000000005</v>
      </c>
      <c r="J1481">
        <v>3</v>
      </c>
      <c r="K1481">
        <v>0</v>
      </c>
      <c r="L1481">
        <v>152.0232</v>
      </c>
    </row>
    <row r="1482" spans="1:12" x14ac:dyDescent="0.3">
      <c r="A1482" t="s">
        <v>61</v>
      </c>
      <c r="B1482" t="s">
        <v>13</v>
      </c>
      <c r="C1482" t="s">
        <v>14</v>
      </c>
      <c r="D1482" t="s">
        <v>543</v>
      </c>
      <c r="E1482" t="s">
        <v>23</v>
      </c>
      <c r="F1482" t="s">
        <v>24</v>
      </c>
      <c r="G1482" t="s">
        <v>18</v>
      </c>
      <c r="H1482" t="s">
        <v>32</v>
      </c>
      <c r="I1482">
        <v>54.92</v>
      </c>
      <c r="J1482">
        <v>4</v>
      </c>
      <c r="K1482">
        <v>0</v>
      </c>
      <c r="L1482">
        <v>19.7712</v>
      </c>
    </row>
    <row r="1483" spans="1:12" x14ac:dyDescent="0.3">
      <c r="A1483" t="s">
        <v>27</v>
      </c>
      <c r="B1483" t="s">
        <v>13</v>
      </c>
      <c r="C1483" t="s">
        <v>14</v>
      </c>
      <c r="D1483" t="s">
        <v>544</v>
      </c>
      <c r="E1483" t="s">
        <v>23</v>
      </c>
      <c r="F1483" t="s">
        <v>24</v>
      </c>
      <c r="G1483" t="s">
        <v>34</v>
      </c>
      <c r="H1483" t="s">
        <v>35</v>
      </c>
      <c r="I1483">
        <v>333.57600000000002</v>
      </c>
      <c r="J1483">
        <v>3</v>
      </c>
      <c r="K1483">
        <v>0.2</v>
      </c>
      <c r="L1483">
        <v>25.0182</v>
      </c>
    </row>
    <row r="1484" spans="1:12" x14ac:dyDescent="0.3">
      <c r="A1484" t="s">
        <v>27</v>
      </c>
      <c r="B1484" t="s">
        <v>21</v>
      </c>
      <c r="C1484" t="s">
        <v>14</v>
      </c>
      <c r="D1484" t="s">
        <v>22</v>
      </c>
      <c r="E1484" t="s">
        <v>23</v>
      </c>
      <c r="F1484" t="s">
        <v>24</v>
      </c>
      <c r="G1484" t="s">
        <v>18</v>
      </c>
      <c r="H1484" t="s">
        <v>32</v>
      </c>
      <c r="I1484">
        <v>14.91</v>
      </c>
      <c r="J1484">
        <v>3</v>
      </c>
      <c r="K1484">
        <v>0</v>
      </c>
      <c r="L1484">
        <v>4.6220999999999997</v>
      </c>
    </row>
    <row r="1485" spans="1:12" x14ac:dyDescent="0.3">
      <c r="A1485" t="s">
        <v>27</v>
      </c>
      <c r="B1485" t="s">
        <v>21</v>
      </c>
      <c r="C1485" t="s">
        <v>14</v>
      </c>
      <c r="D1485" t="s">
        <v>22</v>
      </c>
      <c r="E1485" t="s">
        <v>23</v>
      </c>
      <c r="F1485" t="s">
        <v>24</v>
      </c>
      <c r="G1485" t="s">
        <v>25</v>
      </c>
      <c r="H1485" t="s">
        <v>37</v>
      </c>
      <c r="I1485">
        <v>1158.1199999999999</v>
      </c>
      <c r="J1485">
        <v>4</v>
      </c>
      <c r="K1485">
        <v>0</v>
      </c>
      <c r="L1485">
        <v>335.85480000000001</v>
      </c>
    </row>
    <row r="1486" spans="1:12" x14ac:dyDescent="0.3">
      <c r="A1486" t="s">
        <v>27</v>
      </c>
      <c r="B1486" t="s">
        <v>13</v>
      </c>
      <c r="C1486" t="s">
        <v>14</v>
      </c>
      <c r="D1486" t="s">
        <v>22</v>
      </c>
      <c r="E1486" t="s">
        <v>23</v>
      </c>
      <c r="F1486" t="s">
        <v>24</v>
      </c>
      <c r="G1486" t="s">
        <v>18</v>
      </c>
      <c r="H1486" t="s">
        <v>20</v>
      </c>
      <c r="I1486">
        <v>638.28800000000001</v>
      </c>
      <c r="J1486">
        <v>7</v>
      </c>
      <c r="K1486">
        <v>0.2</v>
      </c>
      <c r="L1486">
        <v>-31.914400000000001</v>
      </c>
    </row>
    <row r="1487" spans="1:12" x14ac:dyDescent="0.3">
      <c r="A1487" t="s">
        <v>27</v>
      </c>
      <c r="B1487" t="s">
        <v>13</v>
      </c>
      <c r="C1487" t="s">
        <v>14</v>
      </c>
      <c r="D1487" t="s">
        <v>22</v>
      </c>
      <c r="E1487" t="s">
        <v>23</v>
      </c>
      <c r="F1487" t="s">
        <v>24</v>
      </c>
      <c r="G1487" t="s">
        <v>25</v>
      </c>
      <c r="H1487" t="s">
        <v>36</v>
      </c>
      <c r="I1487">
        <v>13.208</v>
      </c>
      <c r="J1487">
        <v>1</v>
      </c>
      <c r="K1487">
        <v>0.2</v>
      </c>
      <c r="L1487">
        <v>4.6227999999999998</v>
      </c>
    </row>
    <row r="1488" spans="1:12" x14ac:dyDescent="0.3">
      <c r="A1488" t="s">
        <v>27</v>
      </c>
      <c r="B1488" t="s">
        <v>13</v>
      </c>
      <c r="C1488" t="s">
        <v>14</v>
      </c>
      <c r="D1488" t="s">
        <v>51</v>
      </c>
      <c r="E1488" t="s">
        <v>23</v>
      </c>
      <c r="F1488" t="s">
        <v>24</v>
      </c>
      <c r="G1488" t="s">
        <v>25</v>
      </c>
      <c r="H1488" t="s">
        <v>40</v>
      </c>
      <c r="I1488">
        <v>104.85</v>
      </c>
      <c r="J1488">
        <v>1</v>
      </c>
      <c r="K1488">
        <v>0</v>
      </c>
      <c r="L1488">
        <v>50.328000000000003</v>
      </c>
    </row>
    <row r="1489" spans="1:12" x14ac:dyDescent="0.3">
      <c r="A1489" t="s">
        <v>27</v>
      </c>
      <c r="B1489" t="s">
        <v>13</v>
      </c>
      <c r="C1489" t="s">
        <v>14</v>
      </c>
      <c r="D1489" t="s">
        <v>22</v>
      </c>
      <c r="E1489" t="s">
        <v>23</v>
      </c>
      <c r="F1489" t="s">
        <v>24</v>
      </c>
      <c r="G1489" t="s">
        <v>25</v>
      </c>
      <c r="H1489" t="s">
        <v>33</v>
      </c>
      <c r="I1489">
        <v>30.48</v>
      </c>
      <c r="J1489">
        <v>3</v>
      </c>
      <c r="K1489">
        <v>0</v>
      </c>
      <c r="L1489">
        <v>7.9248000000000003</v>
      </c>
    </row>
    <row r="1490" spans="1:12" x14ac:dyDescent="0.3">
      <c r="A1490" t="s">
        <v>27</v>
      </c>
      <c r="B1490" t="s">
        <v>13</v>
      </c>
      <c r="C1490" t="s">
        <v>14</v>
      </c>
      <c r="D1490" t="s">
        <v>22</v>
      </c>
      <c r="E1490" t="s">
        <v>23</v>
      </c>
      <c r="F1490" t="s">
        <v>24</v>
      </c>
      <c r="G1490" t="s">
        <v>18</v>
      </c>
      <c r="H1490" t="s">
        <v>20</v>
      </c>
      <c r="I1490">
        <v>112.648</v>
      </c>
      <c r="J1490">
        <v>1</v>
      </c>
      <c r="K1490">
        <v>0.2</v>
      </c>
      <c r="L1490">
        <v>11.264799999999999</v>
      </c>
    </row>
    <row r="1491" spans="1:12" x14ac:dyDescent="0.3">
      <c r="A1491" t="s">
        <v>27</v>
      </c>
      <c r="B1491" t="s">
        <v>13</v>
      </c>
      <c r="C1491" t="s">
        <v>14</v>
      </c>
      <c r="D1491" t="s">
        <v>22</v>
      </c>
      <c r="E1491" t="s">
        <v>23</v>
      </c>
      <c r="F1491" t="s">
        <v>24</v>
      </c>
      <c r="G1491" t="s">
        <v>34</v>
      </c>
      <c r="H1491" t="s">
        <v>122</v>
      </c>
      <c r="I1491">
        <v>71.975999999999999</v>
      </c>
      <c r="J1491">
        <v>3</v>
      </c>
      <c r="K1491">
        <v>0.2</v>
      </c>
      <c r="L1491">
        <v>24.291899999999998</v>
      </c>
    </row>
    <row r="1492" spans="1:12" x14ac:dyDescent="0.3">
      <c r="A1492" t="s">
        <v>12</v>
      </c>
      <c r="B1492" t="s">
        <v>13</v>
      </c>
      <c r="C1492" t="s">
        <v>14</v>
      </c>
      <c r="D1492" t="s">
        <v>545</v>
      </c>
      <c r="E1492" t="s">
        <v>23</v>
      </c>
      <c r="F1492" t="s">
        <v>24</v>
      </c>
      <c r="G1492" t="s">
        <v>25</v>
      </c>
      <c r="H1492" t="s">
        <v>33</v>
      </c>
      <c r="I1492">
        <v>2.21</v>
      </c>
      <c r="J1492">
        <v>1</v>
      </c>
      <c r="K1492">
        <v>0</v>
      </c>
      <c r="L1492">
        <v>0.59670000000000001</v>
      </c>
    </row>
    <row r="1493" spans="1:12" x14ac:dyDescent="0.3">
      <c r="A1493" t="s">
        <v>12</v>
      </c>
      <c r="B1493" t="s">
        <v>13</v>
      </c>
      <c r="C1493" t="s">
        <v>14</v>
      </c>
      <c r="D1493" t="s">
        <v>545</v>
      </c>
      <c r="E1493" t="s">
        <v>23</v>
      </c>
      <c r="F1493" t="s">
        <v>24</v>
      </c>
      <c r="G1493" t="s">
        <v>25</v>
      </c>
      <c r="H1493" t="s">
        <v>59</v>
      </c>
      <c r="I1493">
        <v>15.52</v>
      </c>
      <c r="J1493">
        <v>4</v>
      </c>
      <c r="K1493">
        <v>0</v>
      </c>
      <c r="L1493">
        <v>7.4496000000000002</v>
      </c>
    </row>
    <row r="1494" spans="1:12" x14ac:dyDescent="0.3">
      <c r="A1494" t="s">
        <v>12</v>
      </c>
      <c r="B1494" t="s">
        <v>13</v>
      </c>
      <c r="C1494" t="s">
        <v>14</v>
      </c>
      <c r="D1494" t="s">
        <v>545</v>
      </c>
      <c r="E1494" t="s">
        <v>23</v>
      </c>
      <c r="F1494" t="s">
        <v>24</v>
      </c>
      <c r="G1494" t="s">
        <v>25</v>
      </c>
      <c r="H1494" t="s">
        <v>40</v>
      </c>
      <c r="I1494">
        <v>36.44</v>
      </c>
      <c r="J1494">
        <v>4</v>
      </c>
      <c r="K1494">
        <v>0</v>
      </c>
      <c r="L1494">
        <v>16.398</v>
      </c>
    </row>
    <row r="1495" spans="1:12" x14ac:dyDescent="0.3">
      <c r="A1495" t="s">
        <v>61</v>
      </c>
      <c r="B1495" t="s">
        <v>13</v>
      </c>
      <c r="C1495" t="s">
        <v>14</v>
      </c>
      <c r="D1495" t="s">
        <v>417</v>
      </c>
      <c r="E1495" t="s">
        <v>23</v>
      </c>
      <c r="F1495" t="s">
        <v>24</v>
      </c>
      <c r="G1495" t="s">
        <v>25</v>
      </c>
      <c r="H1495" t="s">
        <v>76</v>
      </c>
      <c r="I1495">
        <v>35</v>
      </c>
      <c r="J1495">
        <v>7</v>
      </c>
      <c r="K1495">
        <v>0</v>
      </c>
      <c r="L1495">
        <v>16.8</v>
      </c>
    </row>
    <row r="1496" spans="1:12" x14ac:dyDescent="0.3">
      <c r="A1496" t="s">
        <v>61</v>
      </c>
      <c r="B1496" t="s">
        <v>13</v>
      </c>
      <c r="C1496" t="s">
        <v>14</v>
      </c>
      <c r="D1496" t="s">
        <v>417</v>
      </c>
      <c r="E1496" t="s">
        <v>23</v>
      </c>
      <c r="F1496" t="s">
        <v>24</v>
      </c>
      <c r="G1496" t="s">
        <v>18</v>
      </c>
      <c r="H1496" t="s">
        <v>20</v>
      </c>
      <c r="I1496">
        <v>72.784000000000006</v>
      </c>
      <c r="J1496">
        <v>1</v>
      </c>
      <c r="K1496">
        <v>0.2</v>
      </c>
      <c r="L1496">
        <v>0</v>
      </c>
    </row>
    <row r="1497" spans="1:12" x14ac:dyDescent="0.3">
      <c r="A1497" t="s">
        <v>61</v>
      </c>
      <c r="B1497" t="s">
        <v>13</v>
      </c>
      <c r="C1497" t="s">
        <v>14</v>
      </c>
      <c r="D1497" t="s">
        <v>417</v>
      </c>
      <c r="E1497" t="s">
        <v>23</v>
      </c>
      <c r="F1497" t="s">
        <v>24</v>
      </c>
      <c r="G1497" t="s">
        <v>25</v>
      </c>
      <c r="H1497" t="s">
        <v>37</v>
      </c>
      <c r="I1497">
        <v>97.84</v>
      </c>
      <c r="J1497">
        <v>2</v>
      </c>
      <c r="K1497">
        <v>0</v>
      </c>
      <c r="L1497">
        <v>25.438400000000001</v>
      </c>
    </row>
    <row r="1498" spans="1:12" x14ac:dyDescent="0.3">
      <c r="A1498" t="s">
        <v>61</v>
      </c>
      <c r="B1498" t="s">
        <v>13</v>
      </c>
      <c r="C1498" t="s">
        <v>14</v>
      </c>
      <c r="D1498" t="s">
        <v>417</v>
      </c>
      <c r="E1498" t="s">
        <v>23</v>
      </c>
      <c r="F1498" t="s">
        <v>24</v>
      </c>
      <c r="G1498" t="s">
        <v>18</v>
      </c>
      <c r="H1498" t="s">
        <v>32</v>
      </c>
      <c r="I1498">
        <v>51.75</v>
      </c>
      <c r="J1498">
        <v>1</v>
      </c>
      <c r="K1498">
        <v>0</v>
      </c>
      <c r="L1498">
        <v>15.525</v>
      </c>
    </row>
    <row r="1499" spans="1:12" x14ac:dyDescent="0.3">
      <c r="A1499" t="s">
        <v>61</v>
      </c>
      <c r="B1499" t="s">
        <v>13</v>
      </c>
      <c r="C1499" t="s">
        <v>14</v>
      </c>
      <c r="D1499" t="s">
        <v>417</v>
      </c>
      <c r="E1499" t="s">
        <v>23</v>
      </c>
      <c r="F1499" t="s">
        <v>24</v>
      </c>
      <c r="G1499" t="s">
        <v>25</v>
      </c>
      <c r="H1499" t="s">
        <v>36</v>
      </c>
      <c r="I1499">
        <v>46.671999999999997</v>
      </c>
      <c r="J1499">
        <v>2</v>
      </c>
      <c r="K1499">
        <v>0.2</v>
      </c>
      <c r="L1499">
        <v>16.3352</v>
      </c>
    </row>
    <row r="1500" spans="1:12" x14ac:dyDescent="0.3">
      <c r="A1500" t="s">
        <v>61</v>
      </c>
      <c r="B1500" t="s">
        <v>13</v>
      </c>
      <c r="C1500" t="s">
        <v>14</v>
      </c>
      <c r="D1500" t="s">
        <v>390</v>
      </c>
      <c r="E1500" t="s">
        <v>23</v>
      </c>
      <c r="F1500" t="s">
        <v>24</v>
      </c>
      <c r="G1500" t="s">
        <v>34</v>
      </c>
      <c r="H1500" t="s">
        <v>35</v>
      </c>
      <c r="I1500">
        <v>15.984</v>
      </c>
      <c r="J1500">
        <v>2</v>
      </c>
      <c r="K1500">
        <v>0.2</v>
      </c>
      <c r="L1500">
        <v>1.1988000000000001</v>
      </c>
    </row>
    <row r="1501" spans="1:12" x14ac:dyDescent="0.3">
      <c r="A1501" t="s">
        <v>27</v>
      </c>
      <c r="B1501" t="s">
        <v>21</v>
      </c>
      <c r="C1501" t="s">
        <v>14</v>
      </c>
      <c r="D1501" t="s">
        <v>143</v>
      </c>
      <c r="E1501" t="s">
        <v>23</v>
      </c>
      <c r="F1501" t="s">
        <v>24</v>
      </c>
      <c r="G1501" t="s">
        <v>25</v>
      </c>
      <c r="H1501" t="s">
        <v>40</v>
      </c>
      <c r="I1501">
        <v>105.52</v>
      </c>
      <c r="J1501">
        <v>4</v>
      </c>
      <c r="K1501">
        <v>0</v>
      </c>
      <c r="L1501">
        <v>48.539200000000001</v>
      </c>
    </row>
    <row r="1502" spans="1:12" x14ac:dyDescent="0.3">
      <c r="A1502" t="s">
        <v>27</v>
      </c>
      <c r="B1502" t="s">
        <v>21</v>
      </c>
      <c r="C1502" t="s">
        <v>14</v>
      </c>
      <c r="D1502" t="s">
        <v>143</v>
      </c>
      <c r="E1502" t="s">
        <v>23</v>
      </c>
      <c r="F1502" t="s">
        <v>24</v>
      </c>
      <c r="G1502" t="s">
        <v>18</v>
      </c>
      <c r="H1502" t="s">
        <v>32</v>
      </c>
      <c r="I1502">
        <v>91.96</v>
      </c>
      <c r="J1502">
        <v>2</v>
      </c>
      <c r="K1502">
        <v>0</v>
      </c>
      <c r="L1502">
        <v>15.6332</v>
      </c>
    </row>
    <row r="1503" spans="1:12" x14ac:dyDescent="0.3">
      <c r="A1503" t="s">
        <v>27</v>
      </c>
      <c r="B1503" t="s">
        <v>21</v>
      </c>
      <c r="C1503" t="s">
        <v>14</v>
      </c>
      <c r="D1503" t="s">
        <v>143</v>
      </c>
      <c r="E1503" t="s">
        <v>23</v>
      </c>
      <c r="F1503" t="s">
        <v>24</v>
      </c>
      <c r="G1503" t="s">
        <v>34</v>
      </c>
      <c r="H1503" t="s">
        <v>35</v>
      </c>
      <c r="I1503">
        <v>1487.9760000000001</v>
      </c>
      <c r="J1503">
        <v>3</v>
      </c>
      <c r="K1503">
        <v>0.2</v>
      </c>
      <c r="L1503">
        <v>185.99700000000001</v>
      </c>
    </row>
    <row r="1504" spans="1:12" x14ac:dyDescent="0.3">
      <c r="A1504" t="s">
        <v>27</v>
      </c>
      <c r="B1504" t="s">
        <v>21</v>
      </c>
      <c r="C1504" t="s">
        <v>14</v>
      </c>
      <c r="D1504" t="s">
        <v>51</v>
      </c>
      <c r="E1504" t="s">
        <v>23</v>
      </c>
      <c r="F1504" t="s">
        <v>24</v>
      </c>
      <c r="G1504" t="s">
        <v>25</v>
      </c>
      <c r="H1504" t="s">
        <v>109</v>
      </c>
      <c r="I1504">
        <v>238.62</v>
      </c>
      <c r="J1504">
        <v>2</v>
      </c>
      <c r="K1504">
        <v>0</v>
      </c>
      <c r="L1504">
        <v>4.7724000000000002</v>
      </c>
    </row>
    <row r="1505" spans="1:12" x14ac:dyDescent="0.3">
      <c r="A1505" t="s">
        <v>27</v>
      </c>
      <c r="B1505" t="s">
        <v>21</v>
      </c>
      <c r="C1505" t="s">
        <v>14</v>
      </c>
      <c r="D1505" t="s">
        <v>51</v>
      </c>
      <c r="E1505" t="s">
        <v>23</v>
      </c>
      <c r="F1505" t="s">
        <v>24</v>
      </c>
      <c r="G1505" t="s">
        <v>25</v>
      </c>
      <c r="H1505" t="s">
        <v>37</v>
      </c>
      <c r="I1505">
        <v>7.77</v>
      </c>
      <c r="J1505">
        <v>1</v>
      </c>
      <c r="K1505">
        <v>0</v>
      </c>
      <c r="L1505">
        <v>2.0979000000000001</v>
      </c>
    </row>
    <row r="1506" spans="1:12" x14ac:dyDescent="0.3">
      <c r="A1506" t="s">
        <v>27</v>
      </c>
      <c r="B1506" t="s">
        <v>21</v>
      </c>
      <c r="C1506" t="s">
        <v>14</v>
      </c>
      <c r="D1506" t="s">
        <v>51</v>
      </c>
      <c r="E1506" t="s">
        <v>23</v>
      </c>
      <c r="F1506" t="s">
        <v>24</v>
      </c>
      <c r="G1506" t="s">
        <v>18</v>
      </c>
      <c r="H1506" t="s">
        <v>30</v>
      </c>
      <c r="I1506">
        <v>285.48</v>
      </c>
      <c r="J1506">
        <v>5</v>
      </c>
      <c r="K1506">
        <v>0.2</v>
      </c>
      <c r="L1506">
        <v>-10.705500000000001</v>
      </c>
    </row>
    <row r="1507" spans="1:12" x14ac:dyDescent="0.3">
      <c r="A1507" t="s">
        <v>27</v>
      </c>
      <c r="B1507" t="s">
        <v>21</v>
      </c>
      <c r="C1507" t="s">
        <v>14</v>
      </c>
      <c r="D1507" t="s">
        <v>51</v>
      </c>
      <c r="E1507" t="s">
        <v>23</v>
      </c>
      <c r="F1507" t="s">
        <v>24</v>
      </c>
      <c r="G1507" t="s">
        <v>25</v>
      </c>
      <c r="H1507" t="s">
        <v>36</v>
      </c>
      <c r="I1507">
        <v>19.167999999999999</v>
      </c>
      <c r="J1507">
        <v>4</v>
      </c>
      <c r="K1507">
        <v>0.2</v>
      </c>
      <c r="L1507">
        <v>6.4691999999999998</v>
      </c>
    </row>
    <row r="1508" spans="1:12" x14ac:dyDescent="0.3">
      <c r="A1508" t="s">
        <v>27</v>
      </c>
      <c r="B1508" t="s">
        <v>13</v>
      </c>
      <c r="C1508" t="s">
        <v>14</v>
      </c>
      <c r="D1508" t="s">
        <v>143</v>
      </c>
      <c r="E1508" t="s">
        <v>23</v>
      </c>
      <c r="F1508" t="s">
        <v>24</v>
      </c>
      <c r="G1508" t="s">
        <v>34</v>
      </c>
      <c r="H1508" t="s">
        <v>58</v>
      </c>
      <c r="I1508">
        <v>519.96</v>
      </c>
      <c r="J1508">
        <v>4</v>
      </c>
      <c r="K1508">
        <v>0</v>
      </c>
      <c r="L1508">
        <v>176.78639999999999</v>
      </c>
    </row>
    <row r="1509" spans="1:12" x14ac:dyDescent="0.3">
      <c r="A1509" t="s">
        <v>27</v>
      </c>
      <c r="B1509" t="s">
        <v>13</v>
      </c>
      <c r="C1509" t="s">
        <v>14</v>
      </c>
      <c r="D1509" t="s">
        <v>22</v>
      </c>
      <c r="E1509" t="s">
        <v>23</v>
      </c>
      <c r="F1509" t="s">
        <v>24</v>
      </c>
      <c r="G1509" t="s">
        <v>34</v>
      </c>
      <c r="H1509" t="s">
        <v>35</v>
      </c>
      <c r="I1509">
        <v>57.567999999999998</v>
      </c>
      <c r="J1509">
        <v>4</v>
      </c>
      <c r="K1509">
        <v>0.2</v>
      </c>
      <c r="L1509">
        <v>5.7568000000000001</v>
      </c>
    </row>
    <row r="1510" spans="1:12" x14ac:dyDescent="0.3">
      <c r="A1510" t="s">
        <v>27</v>
      </c>
      <c r="B1510" t="s">
        <v>13</v>
      </c>
      <c r="C1510" t="s">
        <v>14</v>
      </c>
      <c r="D1510" t="s">
        <v>143</v>
      </c>
      <c r="E1510" t="s">
        <v>23</v>
      </c>
      <c r="F1510" t="s">
        <v>24</v>
      </c>
      <c r="G1510" t="s">
        <v>34</v>
      </c>
      <c r="H1510" t="s">
        <v>35</v>
      </c>
      <c r="I1510">
        <v>415.96800000000002</v>
      </c>
      <c r="J1510">
        <v>4</v>
      </c>
      <c r="K1510">
        <v>0.2</v>
      </c>
      <c r="L1510">
        <v>51.996000000000002</v>
      </c>
    </row>
    <row r="1511" spans="1:12" x14ac:dyDescent="0.3">
      <c r="A1511" t="s">
        <v>27</v>
      </c>
      <c r="B1511" t="s">
        <v>13</v>
      </c>
      <c r="C1511" t="s">
        <v>14</v>
      </c>
      <c r="D1511" t="s">
        <v>143</v>
      </c>
      <c r="E1511" t="s">
        <v>23</v>
      </c>
      <c r="F1511" t="s">
        <v>24</v>
      </c>
      <c r="G1511" t="s">
        <v>25</v>
      </c>
      <c r="H1511" t="s">
        <v>31</v>
      </c>
      <c r="I1511">
        <v>304.89999999999998</v>
      </c>
      <c r="J1511">
        <v>5</v>
      </c>
      <c r="K1511">
        <v>0</v>
      </c>
      <c r="L1511">
        <v>6.0979999999999999</v>
      </c>
    </row>
    <row r="1512" spans="1:12" x14ac:dyDescent="0.3">
      <c r="A1512" t="s">
        <v>27</v>
      </c>
      <c r="B1512" t="s">
        <v>13</v>
      </c>
      <c r="C1512" t="s">
        <v>14</v>
      </c>
      <c r="D1512" t="s">
        <v>143</v>
      </c>
      <c r="E1512" t="s">
        <v>23</v>
      </c>
      <c r="F1512" t="s">
        <v>24</v>
      </c>
      <c r="G1512" t="s">
        <v>18</v>
      </c>
      <c r="H1512" t="s">
        <v>32</v>
      </c>
      <c r="I1512">
        <v>80.959999999999994</v>
      </c>
      <c r="J1512">
        <v>4</v>
      </c>
      <c r="K1512">
        <v>0</v>
      </c>
      <c r="L1512">
        <v>29.145600000000002</v>
      </c>
    </row>
    <row r="1513" spans="1:12" x14ac:dyDescent="0.3">
      <c r="A1513" t="s">
        <v>27</v>
      </c>
      <c r="B1513" t="s">
        <v>13</v>
      </c>
      <c r="C1513" t="s">
        <v>14</v>
      </c>
      <c r="D1513" t="s">
        <v>143</v>
      </c>
      <c r="E1513" t="s">
        <v>23</v>
      </c>
      <c r="F1513" t="s">
        <v>24</v>
      </c>
      <c r="G1513" t="s">
        <v>25</v>
      </c>
      <c r="H1513" t="s">
        <v>31</v>
      </c>
      <c r="I1513">
        <v>777.21</v>
      </c>
      <c r="J1513">
        <v>7</v>
      </c>
      <c r="K1513">
        <v>0</v>
      </c>
      <c r="L1513">
        <v>54.404699999999998</v>
      </c>
    </row>
    <row r="1514" spans="1:12" x14ac:dyDescent="0.3">
      <c r="A1514" t="s">
        <v>27</v>
      </c>
      <c r="B1514" t="s">
        <v>13</v>
      </c>
      <c r="C1514" t="s">
        <v>14</v>
      </c>
      <c r="D1514" t="s">
        <v>143</v>
      </c>
      <c r="E1514" t="s">
        <v>23</v>
      </c>
      <c r="F1514" t="s">
        <v>24</v>
      </c>
      <c r="G1514" t="s">
        <v>25</v>
      </c>
      <c r="H1514" t="s">
        <v>40</v>
      </c>
      <c r="I1514">
        <v>32.4</v>
      </c>
      <c r="J1514">
        <v>5</v>
      </c>
      <c r="K1514">
        <v>0</v>
      </c>
      <c r="L1514">
        <v>15.552</v>
      </c>
    </row>
    <row r="1515" spans="1:12" x14ac:dyDescent="0.3">
      <c r="A1515" t="s">
        <v>27</v>
      </c>
      <c r="B1515" t="s">
        <v>13</v>
      </c>
      <c r="C1515" t="s">
        <v>14</v>
      </c>
      <c r="D1515" t="s">
        <v>143</v>
      </c>
      <c r="E1515" t="s">
        <v>23</v>
      </c>
      <c r="F1515" t="s">
        <v>24</v>
      </c>
      <c r="G1515" t="s">
        <v>18</v>
      </c>
      <c r="H1515" t="s">
        <v>20</v>
      </c>
      <c r="I1515">
        <v>225.56800000000001</v>
      </c>
      <c r="J1515">
        <v>2</v>
      </c>
      <c r="K1515">
        <v>0.2</v>
      </c>
      <c r="L1515">
        <v>2.8195999999999999</v>
      </c>
    </row>
    <row r="1516" spans="1:12" x14ac:dyDescent="0.3">
      <c r="A1516" t="s">
        <v>27</v>
      </c>
      <c r="B1516" t="s">
        <v>13</v>
      </c>
      <c r="C1516" t="s">
        <v>14</v>
      </c>
      <c r="D1516" t="s">
        <v>143</v>
      </c>
      <c r="E1516" t="s">
        <v>23</v>
      </c>
      <c r="F1516" t="s">
        <v>24</v>
      </c>
      <c r="G1516" t="s">
        <v>18</v>
      </c>
      <c r="H1516" t="s">
        <v>32</v>
      </c>
      <c r="I1516">
        <v>36.6</v>
      </c>
      <c r="J1516">
        <v>3</v>
      </c>
      <c r="K1516">
        <v>0</v>
      </c>
      <c r="L1516">
        <v>15.372</v>
      </c>
    </row>
    <row r="1517" spans="1:12" x14ac:dyDescent="0.3">
      <c r="A1517" t="s">
        <v>12</v>
      </c>
      <c r="B1517" t="s">
        <v>13</v>
      </c>
      <c r="C1517" t="s">
        <v>14</v>
      </c>
      <c r="D1517" t="s">
        <v>38</v>
      </c>
      <c r="E1517" t="s">
        <v>23</v>
      </c>
      <c r="F1517" t="s">
        <v>24</v>
      </c>
      <c r="G1517" t="s">
        <v>18</v>
      </c>
      <c r="H1517" t="s">
        <v>19</v>
      </c>
      <c r="I1517">
        <v>239.666</v>
      </c>
      <c r="J1517">
        <v>2</v>
      </c>
      <c r="K1517">
        <v>0.15</v>
      </c>
      <c r="L1517">
        <v>14.098000000000001</v>
      </c>
    </row>
    <row r="1518" spans="1:12" x14ac:dyDescent="0.3">
      <c r="A1518" t="s">
        <v>167</v>
      </c>
      <c r="B1518" t="s">
        <v>21</v>
      </c>
      <c r="C1518" t="s">
        <v>14</v>
      </c>
      <c r="D1518" t="s">
        <v>207</v>
      </c>
      <c r="E1518" t="s">
        <v>23</v>
      </c>
      <c r="F1518" t="s">
        <v>24</v>
      </c>
      <c r="G1518" t="s">
        <v>18</v>
      </c>
      <c r="H1518" t="s">
        <v>30</v>
      </c>
      <c r="I1518">
        <v>1293.4880000000001</v>
      </c>
      <c r="J1518">
        <v>7</v>
      </c>
      <c r="K1518">
        <v>0.2</v>
      </c>
      <c r="L1518">
        <v>80.843000000000004</v>
      </c>
    </row>
    <row r="1519" spans="1:12" x14ac:dyDescent="0.3">
      <c r="A1519" t="s">
        <v>27</v>
      </c>
      <c r="B1519" t="s">
        <v>21</v>
      </c>
      <c r="C1519" t="s">
        <v>14</v>
      </c>
      <c r="D1519" t="s">
        <v>143</v>
      </c>
      <c r="E1519" t="s">
        <v>23</v>
      </c>
      <c r="F1519" t="s">
        <v>24</v>
      </c>
      <c r="G1519" t="s">
        <v>18</v>
      </c>
      <c r="H1519" t="s">
        <v>20</v>
      </c>
      <c r="I1519">
        <v>801.56799999999998</v>
      </c>
      <c r="J1519">
        <v>2</v>
      </c>
      <c r="K1519">
        <v>0.2</v>
      </c>
      <c r="L1519">
        <v>50.097999999999999</v>
      </c>
    </row>
    <row r="1520" spans="1:12" x14ac:dyDescent="0.3">
      <c r="A1520" t="s">
        <v>27</v>
      </c>
      <c r="B1520" t="s">
        <v>21</v>
      </c>
      <c r="C1520" t="s">
        <v>14</v>
      </c>
      <c r="D1520" t="s">
        <v>143</v>
      </c>
      <c r="E1520" t="s">
        <v>23</v>
      </c>
      <c r="F1520" t="s">
        <v>24</v>
      </c>
      <c r="G1520" t="s">
        <v>25</v>
      </c>
      <c r="H1520" t="s">
        <v>40</v>
      </c>
      <c r="I1520">
        <v>368.91</v>
      </c>
      <c r="J1520">
        <v>9</v>
      </c>
      <c r="K1520">
        <v>0</v>
      </c>
      <c r="L1520">
        <v>180.76589999999999</v>
      </c>
    </row>
    <row r="1521" spans="1:12" x14ac:dyDescent="0.3">
      <c r="A1521" t="s">
        <v>27</v>
      </c>
      <c r="B1521" t="s">
        <v>21</v>
      </c>
      <c r="C1521" t="s">
        <v>14</v>
      </c>
      <c r="D1521" t="s">
        <v>143</v>
      </c>
      <c r="E1521" t="s">
        <v>23</v>
      </c>
      <c r="F1521" t="s">
        <v>24</v>
      </c>
      <c r="G1521" t="s">
        <v>18</v>
      </c>
      <c r="H1521" t="s">
        <v>20</v>
      </c>
      <c r="I1521">
        <v>885.52800000000002</v>
      </c>
      <c r="J1521">
        <v>9</v>
      </c>
      <c r="K1521">
        <v>0.2</v>
      </c>
      <c r="L1521">
        <v>-99.621899999999997</v>
      </c>
    </row>
    <row r="1522" spans="1:12" x14ac:dyDescent="0.3">
      <c r="A1522" t="s">
        <v>12</v>
      </c>
      <c r="B1522" t="s">
        <v>21</v>
      </c>
      <c r="C1522" t="s">
        <v>14</v>
      </c>
      <c r="D1522" t="s">
        <v>51</v>
      </c>
      <c r="E1522" t="s">
        <v>23</v>
      </c>
      <c r="F1522" t="s">
        <v>24</v>
      </c>
      <c r="G1522" t="s">
        <v>18</v>
      </c>
      <c r="H1522" t="s">
        <v>32</v>
      </c>
      <c r="I1522">
        <v>28.28</v>
      </c>
      <c r="J1522">
        <v>2</v>
      </c>
      <c r="K1522">
        <v>0</v>
      </c>
      <c r="L1522">
        <v>7.3528000000000002</v>
      </c>
    </row>
    <row r="1523" spans="1:12" x14ac:dyDescent="0.3">
      <c r="A1523" t="s">
        <v>12</v>
      </c>
      <c r="B1523" t="s">
        <v>21</v>
      </c>
      <c r="C1523" t="s">
        <v>14</v>
      </c>
      <c r="D1523" t="s">
        <v>51</v>
      </c>
      <c r="E1523" t="s">
        <v>23</v>
      </c>
      <c r="F1523" t="s">
        <v>24</v>
      </c>
      <c r="G1523" t="s">
        <v>25</v>
      </c>
      <c r="H1523" t="s">
        <v>109</v>
      </c>
      <c r="I1523">
        <v>4912.59</v>
      </c>
      <c r="J1523">
        <v>3</v>
      </c>
      <c r="K1523">
        <v>0</v>
      </c>
      <c r="L1523">
        <v>196.50360000000001</v>
      </c>
    </row>
    <row r="1524" spans="1:12" x14ac:dyDescent="0.3">
      <c r="A1524" t="s">
        <v>167</v>
      </c>
      <c r="B1524" t="s">
        <v>13</v>
      </c>
      <c r="C1524" t="s">
        <v>14</v>
      </c>
      <c r="D1524" t="s">
        <v>51</v>
      </c>
      <c r="E1524" t="s">
        <v>23</v>
      </c>
      <c r="F1524" t="s">
        <v>24</v>
      </c>
      <c r="G1524" t="s">
        <v>25</v>
      </c>
      <c r="H1524" t="s">
        <v>36</v>
      </c>
      <c r="I1524">
        <v>14.352</v>
      </c>
      <c r="J1524">
        <v>3</v>
      </c>
      <c r="K1524">
        <v>0.2</v>
      </c>
      <c r="L1524">
        <v>5.0232000000000001</v>
      </c>
    </row>
    <row r="1525" spans="1:12" x14ac:dyDescent="0.3">
      <c r="A1525" t="s">
        <v>167</v>
      </c>
      <c r="B1525" t="s">
        <v>13</v>
      </c>
      <c r="C1525" t="s">
        <v>14</v>
      </c>
      <c r="D1525" t="s">
        <v>51</v>
      </c>
      <c r="E1525" t="s">
        <v>23</v>
      </c>
      <c r="F1525" t="s">
        <v>24</v>
      </c>
      <c r="G1525" t="s">
        <v>34</v>
      </c>
      <c r="H1525" t="s">
        <v>58</v>
      </c>
      <c r="I1525">
        <v>179.97</v>
      </c>
      <c r="J1525">
        <v>3</v>
      </c>
      <c r="K1525">
        <v>0</v>
      </c>
      <c r="L1525">
        <v>86.385599999999997</v>
      </c>
    </row>
    <row r="1526" spans="1:12" x14ac:dyDescent="0.3">
      <c r="A1526" t="s">
        <v>27</v>
      </c>
      <c r="B1526" t="s">
        <v>21</v>
      </c>
      <c r="C1526" t="s">
        <v>14</v>
      </c>
      <c r="D1526" t="s">
        <v>22</v>
      </c>
      <c r="E1526" t="s">
        <v>23</v>
      </c>
      <c r="F1526" t="s">
        <v>24</v>
      </c>
      <c r="G1526" t="s">
        <v>25</v>
      </c>
      <c r="H1526" t="s">
        <v>31</v>
      </c>
      <c r="I1526">
        <v>99.87</v>
      </c>
      <c r="J1526">
        <v>3</v>
      </c>
      <c r="K1526">
        <v>0</v>
      </c>
      <c r="L1526">
        <v>23.968800000000002</v>
      </c>
    </row>
    <row r="1527" spans="1:12" x14ac:dyDescent="0.3">
      <c r="A1527" t="s">
        <v>27</v>
      </c>
      <c r="B1527" t="s">
        <v>43</v>
      </c>
      <c r="C1527" t="s">
        <v>14</v>
      </c>
      <c r="D1527" t="s">
        <v>22</v>
      </c>
      <c r="E1527" t="s">
        <v>23</v>
      </c>
      <c r="F1527" t="s">
        <v>24</v>
      </c>
      <c r="G1527" t="s">
        <v>25</v>
      </c>
      <c r="H1527" t="s">
        <v>26</v>
      </c>
      <c r="I1527">
        <v>44.4</v>
      </c>
      <c r="J1527">
        <v>3</v>
      </c>
      <c r="K1527">
        <v>0</v>
      </c>
      <c r="L1527">
        <v>22.2</v>
      </c>
    </row>
    <row r="1528" spans="1:12" x14ac:dyDescent="0.3">
      <c r="A1528" t="s">
        <v>27</v>
      </c>
      <c r="B1528" t="s">
        <v>43</v>
      </c>
      <c r="C1528" t="s">
        <v>14</v>
      </c>
      <c r="D1528" t="s">
        <v>22</v>
      </c>
      <c r="E1528" t="s">
        <v>23</v>
      </c>
      <c r="F1528" t="s">
        <v>24</v>
      </c>
      <c r="G1528" t="s">
        <v>25</v>
      </c>
      <c r="H1528" t="s">
        <v>40</v>
      </c>
      <c r="I1528">
        <v>21.4</v>
      </c>
      <c r="J1528">
        <v>5</v>
      </c>
      <c r="K1528">
        <v>0</v>
      </c>
      <c r="L1528">
        <v>9.6300000000000008</v>
      </c>
    </row>
    <row r="1529" spans="1:12" x14ac:dyDescent="0.3">
      <c r="A1529" t="s">
        <v>27</v>
      </c>
      <c r="B1529" t="s">
        <v>21</v>
      </c>
      <c r="C1529" t="s">
        <v>14</v>
      </c>
      <c r="D1529" t="s">
        <v>51</v>
      </c>
      <c r="E1529" t="s">
        <v>23</v>
      </c>
      <c r="F1529" t="s">
        <v>24</v>
      </c>
      <c r="G1529" t="s">
        <v>25</v>
      </c>
      <c r="H1529" t="s">
        <v>59</v>
      </c>
      <c r="I1529">
        <v>9.7799999999999994</v>
      </c>
      <c r="J1529">
        <v>1</v>
      </c>
      <c r="K1529">
        <v>0</v>
      </c>
      <c r="L1529">
        <v>4.8899999999999997</v>
      </c>
    </row>
    <row r="1530" spans="1:12" x14ac:dyDescent="0.3">
      <c r="A1530" t="s">
        <v>27</v>
      </c>
      <c r="B1530" t="s">
        <v>43</v>
      </c>
      <c r="C1530" t="s">
        <v>14</v>
      </c>
      <c r="D1530" t="s">
        <v>51</v>
      </c>
      <c r="E1530" t="s">
        <v>23</v>
      </c>
      <c r="F1530" t="s">
        <v>24</v>
      </c>
      <c r="G1530" t="s">
        <v>25</v>
      </c>
      <c r="H1530" t="s">
        <v>36</v>
      </c>
      <c r="I1530">
        <v>24.192</v>
      </c>
      <c r="J1530">
        <v>9</v>
      </c>
      <c r="K1530">
        <v>0.2</v>
      </c>
      <c r="L1530">
        <v>7.56</v>
      </c>
    </row>
    <row r="1531" spans="1:12" x14ac:dyDescent="0.3">
      <c r="A1531" t="s">
        <v>167</v>
      </c>
      <c r="B1531" t="s">
        <v>43</v>
      </c>
      <c r="C1531" t="s">
        <v>14</v>
      </c>
      <c r="D1531" t="s">
        <v>51</v>
      </c>
      <c r="E1531" t="s">
        <v>23</v>
      </c>
      <c r="F1531" t="s">
        <v>24</v>
      </c>
      <c r="G1531" t="s">
        <v>25</v>
      </c>
      <c r="H1531" t="s">
        <v>40</v>
      </c>
      <c r="I1531">
        <v>59.94</v>
      </c>
      <c r="J1531">
        <v>3</v>
      </c>
      <c r="K1531">
        <v>0</v>
      </c>
      <c r="L1531">
        <v>28.171800000000001</v>
      </c>
    </row>
    <row r="1532" spans="1:12" x14ac:dyDescent="0.3">
      <c r="A1532" t="s">
        <v>167</v>
      </c>
      <c r="B1532" t="s">
        <v>43</v>
      </c>
      <c r="C1532" t="s">
        <v>14</v>
      </c>
      <c r="D1532" t="s">
        <v>51</v>
      </c>
      <c r="E1532" t="s">
        <v>23</v>
      </c>
      <c r="F1532" t="s">
        <v>24</v>
      </c>
      <c r="G1532" t="s">
        <v>25</v>
      </c>
      <c r="H1532" t="s">
        <v>40</v>
      </c>
      <c r="I1532">
        <v>45.36</v>
      </c>
      <c r="J1532">
        <v>4</v>
      </c>
      <c r="K1532">
        <v>0</v>
      </c>
      <c r="L1532">
        <v>22.226400000000002</v>
      </c>
    </row>
    <row r="1533" spans="1:12" x14ac:dyDescent="0.3">
      <c r="A1533" t="s">
        <v>167</v>
      </c>
      <c r="B1533" t="s">
        <v>43</v>
      </c>
      <c r="C1533" t="s">
        <v>14</v>
      </c>
      <c r="D1533" t="s">
        <v>51</v>
      </c>
      <c r="E1533" t="s">
        <v>23</v>
      </c>
      <c r="F1533" t="s">
        <v>24</v>
      </c>
      <c r="G1533" t="s">
        <v>25</v>
      </c>
      <c r="H1533" t="s">
        <v>40</v>
      </c>
      <c r="I1533">
        <v>26.4</v>
      </c>
      <c r="J1533">
        <v>5</v>
      </c>
      <c r="K1533">
        <v>0</v>
      </c>
      <c r="L1533">
        <v>12.672000000000001</v>
      </c>
    </row>
    <row r="1534" spans="1:12" x14ac:dyDescent="0.3">
      <c r="A1534" t="s">
        <v>167</v>
      </c>
      <c r="B1534" t="s">
        <v>43</v>
      </c>
      <c r="C1534" t="s">
        <v>14</v>
      </c>
      <c r="D1534" t="s">
        <v>51</v>
      </c>
      <c r="E1534" t="s">
        <v>23</v>
      </c>
      <c r="F1534" t="s">
        <v>24</v>
      </c>
      <c r="G1534" t="s">
        <v>25</v>
      </c>
      <c r="H1534" t="s">
        <v>26</v>
      </c>
      <c r="I1534">
        <v>41.4</v>
      </c>
      <c r="J1534">
        <v>4</v>
      </c>
      <c r="K1534">
        <v>0</v>
      </c>
      <c r="L1534">
        <v>19.872</v>
      </c>
    </row>
    <row r="1535" spans="1:12" x14ac:dyDescent="0.3">
      <c r="A1535" t="s">
        <v>167</v>
      </c>
      <c r="B1535" t="s">
        <v>43</v>
      </c>
      <c r="C1535" t="s">
        <v>14</v>
      </c>
      <c r="D1535" t="s">
        <v>51</v>
      </c>
      <c r="E1535" t="s">
        <v>23</v>
      </c>
      <c r="F1535" t="s">
        <v>24</v>
      </c>
      <c r="G1535" t="s">
        <v>34</v>
      </c>
      <c r="H1535" t="s">
        <v>58</v>
      </c>
      <c r="I1535">
        <v>16.95</v>
      </c>
      <c r="J1535">
        <v>1</v>
      </c>
      <c r="K1535">
        <v>0</v>
      </c>
      <c r="L1535">
        <v>1.0169999999999999</v>
      </c>
    </row>
    <row r="1536" spans="1:12" x14ac:dyDescent="0.3">
      <c r="A1536" t="s">
        <v>27</v>
      </c>
      <c r="B1536" t="s">
        <v>21</v>
      </c>
      <c r="C1536" t="s">
        <v>14</v>
      </c>
      <c r="D1536" t="s">
        <v>116</v>
      </c>
      <c r="E1536" t="s">
        <v>23</v>
      </c>
      <c r="F1536" t="s">
        <v>24</v>
      </c>
      <c r="G1536" t="s">
        <v>25</v>
      </c>
      <c r="H1536" t="s">
        <v>36</v>
      </c>
      <c r="I1536">
        <v>24.704000000000001</v>
      </c>
      <c r="J1536">
        <v>2</v>
      </c>
      <c r="K1536">
        <v>0.2</v>
      </c>
      <c r="L1536">
        <v>9.2639999999999993</v>
      </c>
    </row>
    <row r="1537" spans="1:12" x14ac:dyDescent="0.3">
      <c r="A1537" t="s">
        <v>27</v>
      </c>
      <c r="B1537" t="s">
        <v>21</v>
      </c>
      <c r="C1537" t="s">
        <v>14</v>
      </c>
      <c r="D1537" t="s">
        <v>116</v>
      </c>
      <c r="E1537" t="s">
        <v>23</v>
      </c>
      <c r="F1537" t="s">
        <v>24</v>
      </c>
      <c r="G1537" t="s">
        <v>25</v>
      </c>
      <c r="H1537" t="s">
        <v>37</v>
      </c>
      <c r="I1537">
        <v>59.7</v>
      </c>
      <c r="J1537">
        <v>3</v>
      </c>
      <c r="K1537">
        <v>0</v>
      </c>
      <c r="L1537">
        <v>26.864999999999998</v>
      </c>
    </row>
    <row r="1538" spans="1:12" x14ac:dyDescent="0.3">
      <c r="A1538" t="s">
        <v>27</v>
      </c>
      <c r="B1538" t="s">
        <v>21</v>
      </c>
      <c r="C1538" t="s">
        <v>14</v>
      </c>
      <c r="D1538" t="s">
        <v>116</v>
      </c>
      <c r="E1538" t="s">
        <v>23</v>
      </c>
      <c r="F1538" t="s">
        <v>24</v>
      </c>
      <c r="G1538" t="s">
        <v>18</v>
      </c>
      <c r="H1538" t="s">
        <v>32</v>
      </c>
      <c r="I1538">
        <v>14.52</v>
      </c>
      <c r="J1538">
        <v>3</v>
      </c>
      <c r="K1538">
        <v>0</v>
      </c>
      <c r="L1538">
        <v>5.6627999999999998</v>
      </c>
    </row>
    <row r="1539" spans="1:12" x14ac:dyDescent="0.3">
      <c r="A1539" t="s">
        <v>27</v>
      </c>
      <c r="B1539" t="s">
        <v>21</v>
      </c>
      <c r="C1539" t="s">
        <v>14</v>
      </c>
      <c r="D1539" t="s">
        <v>116</v>
      </c>
      <c r="E1539" t="s">
        <v>23</v>
      </c>
      <c r="F1539" t="s">
        <v>24</v>
      </c>
      <c r="G1539" t="s">
        <v>25</v>
      </c>
      <c r="H1539" t="s">
        <v>36</v>
      </c>
      <c r="I1539">
        <v>104.184</v>
      </c>
      <c r="J1539">
        <v>3</v>
      </c>
      <c r="K1539">
        <v>0.2</v>
      </c>
      <c r="L1539">
        <v>33.8598</v>
      </c>
    </row>
    <row r="1540" spans="1:12" x14ac:dyDescent="0.3">
      <c r="A1540" t="s">
        <v>12</v>
      </c>
      <c r="B1540" t="s">
        <v>13</v>
      </c>
      <c r="C1540" t="s">
        <v>14</v>
      </c>
      <c r="D1540" t="s">
        <v>22</v>
      </c>
      <c r="E1540" t="s">
        <v>23</v>
      </c>
      <c r="F1540" t="s">
        <v>24</v>
      </c>
      <c r="G1540" t="s">
        <v>34</v>
      </c>
      <c r="H1540" t="s">
        <v>58</v>
      </c>
      <c r="I1540">
        <v>435.84</v>
      </c>
      <c r="J1540">
        <v>12</v>
      </c>
      <c r="K1540">
        <v>0</v>
      </c>
      <c r="L1540">
        <v>130.75200000000001</v>
      </c>
    </row>
    <row r="1541" spans="1:12" x14ac:dyDescent="0.3">
      <c r="A1541" t="s">
        <v>12</v>
      </c>
      <c r="B1541" t="s">
        <v>13</v>
      </c>
      <c r="C1541" t="s">
        <v>14</v>
      </c>
      <c r="D1541" t="s">
        <v>22</v>
      </c>
      <c r="E1541" t="s">
        <v>23</v>
      </c>
      <c r="F1541" t="s">
        <v>24</v>
      </c>
      <c r="G1541" t="s">
        <v>25</v>
      </c>
      <c r="H1541" t="s">
        <v>33</v>
      </c>
      <c r="I1541">
        <v>5.88</v>
      </c>
      <c r="J1541">
        <v>2</v>
      </c>
      <c r="K1541">
        <v>0</v>
      </c>
      <c r="L1541">
        <v>1.5875999999999999</v>
      </c>
    </row>
    <row r="1542" spans="1:12" x14ac:dyDescent="0.3">
      <c r="A1542" t="s">
        <v>27</v>
      </c>
      <c r="B1542" t="s">
        <v>13</v>
      </c>
      <c r="C1542" t="s">
        <v>14</v>
      </c>
      <c r="D1542" t="s">
        <v>22</v>
      </c>
      <c r="E1542" t="s">
        <v>23</v>
      </c>
      <c r="F1542" t="s">
        <v>24</v>
      </c>
      <c r="G1542" t="s">
        <v>34</v>
      </c>
      <c r="H1542" t="s">
        <v>35</v>
      </c>
      <c r="I1542">
        <v>211.16800000000001</v>
      </c>
      <c r="J1542">
        <v>4</v>
      </c>
      <c r="K1542">
        <v>0.2</v>
      </c>
      <c r="L1542">
        <v>18.4772</v>
      </c>
    </row>
    <row r="1543" spans="1:12" x14ac:dyDescent="0.3">
      <c r="A1543" t="s">
        <v>27</v>
      </c>
      <c r="B1543" t="s">
        <v>21</v>
      </c>
      <c r="C1543" t="s">
        <v>14</v>
      </c>
      <c r="D1543" t="s">
        <v>22</v>
      </c>
      <c r="E1543" t="s">
        <v>23</v>
      </c>
      <c r="F1543" t="s">
        <v>24</v>
      </c>
      <c r="G1543" t="s">
        <v>18</v>
      </c>
      <c r="H1543" t="s">
        <v>32</v>
      </c>
      <c r="I1543">
        <v>6.28</v>
      </c>
      <c r="J1543">
        <v>1</v>
      </c>
      <c r="K1543">
        <v>0</v>
      </c>
      <c r="L1543">
        <v>2.6375999999999999</v>
      </c>
    </row>
    <row r="1544" spans="1:12" x14ac:dyDescent="0.3">
      <c r="A1544" t="s">
        <v>27</v>
      </c>
      <c r="B1544" t="s">
        <v>21</v>
      </c>
      <c r="C1544" t="s">
        <v>14</v>
      </c>
      <c r="D1544" t="s">
        <v>22</v>
      </c>
      <c r="E1544" t="s">
        <v>23</v>
      </c>
      <c r="F1544" t="s">
        <v>24</v>
      </c>
      <c r="G1544" t="s">
        <v>34</v>
      </c>
      <c r="H1544" t="s">
        <v>58</v>
      </c>
      <c r="I1544">
        <v>95.1</v>
      </c>
      <c r="J1544">
        <v>5</v>
      </c>
      <c r="K1544">
        <v>0</v>
      </c>
      <c r="L1544">
        <v>30.431999999999999</v>
      </c>
    </row>
    <row r="1545" spans="1:12" x14ac:dyDescent="0.3">
      <c r="A1545" t="s">
        <v>27</v>
      </c>
      <c r="B1545" t="s">
        <v>21</v>
      </c>
      <c r="C1545" t="s">
        <v>14</v>
      </c>
      <c r="D1545" t="s">
        <v>22</v>
      </c>
      <c r="E1545" t="s">
        <v>23</v>
      </c>
      <c r="F1545" t="s">
        <v>24</v>
      </c>
      <c r="G1545" t="s">
        <v>25</v>
      </c>
      <c r="H1545" t="s">
        <v>40</v>
      </c>
      <c r="I1545">
        <v>25.92</v>
      </c>
      <c r="J1545">
        <v>4</v>
      </c>
      <c r="K1545">
        <v>0</v>
      </c>
      <c r="L1545">
        <v>12.441599999999999</v>
      </c>
    </row>
    <row r="1546" spans="1:12" x14ac:dyDescent="0.3">
      <c r="A1546" t="s">
        <v>27</v>
      </c>
      <c r="B1546" t="s">
        <v>21</v>
      </c>
      <c r="C1546" t="s">
        <v>14</v>
      </c>
      <c r="D1546" t="s">
        <v>22</v>
      </c>
      <c r="E1546" t="s">
        <v>23</v>
      </c>
      <c r="F1546" t="s">
        <v>24</v>
      </c>
      <c r="G1546" t="s">
        <v>25</v>
      </c>
      <c r="H1546" t="s">
        <v>31</v>
      </c>
      <c r="I1546">
        <v>48.84</v>
      </c>
      <c r="J1546">
        <v>4</v>
      </c>
      <c r="K1546">
        <v>0</v>
      </c>
      <c r="L1546">
        <v>13.1868</v>
      </c>
    </row>
    <row r="1547" spans="1:12" x14ac:dyDescent="0.3">
      <c r="A1547" t="s">
        <v>12</v>
      </c>
      <c r="B1547" t="s">
        <v>21</v>
      </c>
      <c r="C1547" t="s">
        <v>14</v>
      </c>
      <c r="D1547" t="s">
        <v>51</v>
      </c>
      <c r="E1547" t="s">
        <v>23</v>
      </c>
      <c r="F1547" t="s">
        <v>24</v>
      </c>
      <c r="G1547" t="s">
        <v>25</v>
      </c>
      <c r="H1547" t="s">
        <v>31</v>
      </c>
      <c r="I1547">
        <v>676.55</v>
      </c>
      <c r="J1547">
        <v>5</v>
      </c>
      <c r="K1547">
        <v>0</v>
      </c>
      <c r="L1547">
        <v>6.7655000000000003</v>
      </c>
    </row>
    <row r="1548" spans="1:12" x14ac:dyDescent="0.3">
      <c r="A1548" t="s">
        <v>12</v>
      </c>
      <c r="B1548" t="s">
        <v>21</v>
      </c>
      <c r="C1548" t="s">
        <v>14</v>
      </c>
      <c r="D1548" t="s">
        <v>51</v>
      </c>
      <c r="E1548" t="s">
        <v>23</v>
      </c>
      <c r="F1548" t="s">
        <v>24</v>
      </c>
      <c r="G1548" t="s">
        <v>25</v>
      </c>
      <c r="H1548" t="s">
        <v>37</v>
      </c>
      <c r="I1548">
        <v>154.9</v>
      </c>
      <c r="J1548">
        <v>5</v>
      </c>
      <c r="K1548">
        <v>0</v>
      </c>
      <c r="L1548">
        <v>40.274000000000001</v>
      </c>
    </row>
    <row r="1549" spans="1:12" x14ac:dyDescent="0.3">
      <c r="A1549" t="s">
        <v>12</v>
      </c>
      <c r="B1549" t="s">
        <v>21</v>
      </c>
      <c r="C1549" t="s">
        <v>14</v>
      </c>
      <c r="D1549" t="s">
        <v>51</v>
      </c>
      <c r="E1549" t="s">
        <v>23</v>
      </c>
      <c r="F1549" t="s">
        <v>24</v>
      </c>
      <c r="G1549" t="s">
        <v>25</v>
      </c>
      <c r="H1549" t="s">
        <v>59</v>
      </c>
      <c r="I1549">
        <v>30.56</v>
      </c>
      <c r="J1549">
        <v>4</v>
      </c>
      <c r="K1549">
        <v>0</v>
      </c>
      <c r="L1549">
        <v>14.974399999999999</v>
      </c>
    </row>
    <row r="1550" spans="1:12" x14ac:dyDescent="0.3">
      <c r="A1550" t="s">
        <v>12</v>
      </c>
      <c r="B1550" t="s">
        <v>21</v>
      </c>
      <c r="C1550" t="s">
        <v>14</v>
      </c>
      <c r="D1550" t="s">
        <v>51</v>
      </c>
      <c r="E1550" t="s">
        <v>23</v>
      </c>
      <c r="F1550" t="s">
        <v>24</v>
      </c>
      <c r="G1550" t="s">
        <v>18</v>
      </c>
      <c r="H1550" t="s">
        <v>20</v>
      </c>
      <c r="I1550">
        <v>770.35199999999998</v>
      </c>
      <c r="J1550">
        <v>3</v>
      </c>
      <c r="K1550">
        <v>0.2</v>
      </c>
      <c r="L1550">
        <v>77.035200000000003</v>
      </c>
    </row>
    <row r="1551" spans="1:12" x14ac:dyDescent="0.3">
      <c r="A1551" t="s">
        <v>12</v>
      </c>
      <c r="B1551" t="s">
        <v>21</v>
      </c>
      <c r="C1551" t="s">
        <v>14</v>
      </c>
      <c r="D1551" t="s">
        <v>22</v>
      </c>
      <c r="E1551" t="s">
        <v>23</v>
      </c>
      <c r="F1551" t="s">
        <v>24</v>
      </c>
      <c r="G1551" t="s">
        <v>18</v>
      </c>
      <c r="H1551" t="s">
        <v>32</v>
      </c>
      <c r="I1551">
        <v>21.12</v>
      </c>
      <c r="J1551">
        <v>4</v>
      </c>
      <c r="K1551">
        <v>0</v>
      </c>
      <c r="L1551">
        <v>6.5472000000000001</v>
      </c>
    </row>
    <row r="1552" spans="1:12" x14ac:dyDescent="0.3">
      <c r="A1552" t="s">
        <v>12</v>
      </c>
      <c r="B1552" t="s">
        <v>43</v>
      </c>
      <c r="C1552" t="s">
        <v>14</v>
      </c>
      <c r="D1552" t="s">
        <v>22</v>
      </c>
      <c r="E1552" t="s">
        <v>23</v>
      </c>
      <c r="F1552" t="s">
        <v>24</v>
      </c>
      <c r="G1552" t="s">
        <v>34</v>
      </c>
      <c r="H1552" t="s">
        <v>35</v>
      </c>
      <c r="I1552">
        <v>575.928</v>
      </c>
      <c r="J1552">
        <v>9</v>
      </c>
      <c r="K1552">
        <v>0.2</v>
      </c>
      <c r="L1552">
        <v>57.592799999999997</v>
      </c>
    </row>
    <row r="1553" spans="1:12" x14ac:dyDescent="0.3">
      <c r="A1553" t="s">
        <v>12</v>
      </c>
      <c r="B1553" t="s">
        <v>43</v>
      </c>
      <c r="C1553" t="s">
        <v>14</v>
      </c>
      <c r="D1553" t="s">
        <v>22</v>
      </c>
      <c r="E1553" t="s">
        <v>23</v>
      </c>
      <c r="F1553" t="s">
        <v>24</v>
      </c>
      <c r="G1553" t="s">
        <v>25</v>
      </c>
      <c r="H1553" t="s">
        <v>37</v>
      </c>
      <c r="I1553">
        <v>7.78</v>
      </c>
      <c r="J1553">
        <v>2</v>
      </c>
      <c r="K1553">
        <v>0</v>
      </c>
      <c r="L1553">
        <v>2.0228000000000002</v>
      </c>
    </row>
    <row r="1554" spans="1:12" x14ac:dyDescent="0.3">
      <c r="A1554" t="s">
        <v>12</v>
      </c>
      <c r="B1554" t="s">
        <v>43</v>
      </c>
      <c r="C1554" t="s">
        <v>14</v>
      </c>
      <c r="D1554" t="s">
        <v>22</v>
      </c>
      <c r="E1554" t="s">
        <v>23</v>
      </c>
      <c r="F1554" t="s">
        <v>24</v>
      </c>
      <c r="G1554" t="s">
        <v>25</v>
      </c>
      <c r="H1554" t="s">
        <v>40</v>
      </c>
      <c r="I1554">
        <v>123.92</v>
      </c>
      <c r="J1554">
        <v>4</v>
      </c>
      <c r="K1554">
        <v>0</v>
      </c>
      <c r="L1554">
        <v>55.764000000000003</v>
      </c>
    </row>
    <row r="1555" spans="1:12" x14ac:dyDescent="0.3">
      <c r="A1555" t="s">
        <v>27</v>
      </c>
      <c r="B1555" t="s">
        <v>21</v>
      </c>
      <c r="C1555" t="s">
        <v>14</v>
      </c>
      <c r="D1555" t="s">
        <v>51</v>
      </c>
      <c r="E1555" t="s">
        <v>23</v>
      </c>
      <c r="F1555" t="s">
        <v>24</v>
      </c>
      <c r="G1555" t="s">
        <v>25</v>
      </c>
      <c r="H1555" t="s">
        <v>109</v>
      </c>
      <c r="I1555">
        <v>17.22</v>
      </c>
      <c r="J1555">
        <v>3</v>
      </c>
      <c r="K1555">
        <v>0</v>
      </c>
      <c r="L1555">
        <v>5.1660000000000004</v>
      </c>
    </row>
    <row r="1556" spans="1:12" x14ac:dyDescent="0.3">
      <c r="A1556" t="s">
        <v>27</v>
      </c>
      <c r="B1556" t="s">
        <v>21</v>
      </c>
      <c r="C1556" t="s">
        <v>14</v>
      </c>
      <c r="D1556" t="s">
        <v>51</v>
      </c>
      <c r="E1556" t="s">
        <v>23</v>
      </c>
      <c r="F1556" t="s">
        <v>24</v>
      </c>
      <c r="G1556" t="s">
        <v>25</v>
      </c>
      <c r="H1556" t="s">
        <v>31</v>
      </c>
      <c r="I1556">
        <v>226.56</v>
      </c>
      <c r="J1556">
        <v>6</v>
      </c>
      <c r="K1556">
        <v>0</v>
      </c>
      <c r="L1556">
        <v>63.436799999999998</v>
      </c>
    </row>
    <row r="1557" spans="1:12" x14ac:dyDescent="0.3">
      <c r="A1557" t="s">
        <v>27</v>
      </c>
      <c r="B1557" t="s">
        <v>21</v>
      </c>
      <c r="C1557" t="s">
        <v>14</v>
      </c>
      <c r="D1557" t="s">
        <v>51</v>
      </c>
      <c r="E1557" t="s">
        <v>23</v>
      </c>
      <c r="F1557" t="s">
        <v>24</v>
      </c>
      <c r="G1557" t="s">
        <v>34</v>
      </c>
      <c r="H1557" t="s">
        <v>35</v>
      </c>
      <c r="I1557">
        <v>107.88</v>
      </c>
      <c r="J1557">
        <v>3</v>
      </c>
      <c r="K1557">
        <v>0.2</v>
      </c>
      <c r="L1557">
        <v>10.788</v>
      </c>
    </row>
    <row r="1558" spans="1:12" x14ac:dyDescent="0.3">
      <c r="A1558" t="s">
        <v>61</v>
      </c>
      <c r="B1558" t="s">
        <v>13</v>
      </c>
      <c r="C1558" t="s">
        <v>14</v>
      </c>
      <c r="D1558" t="s">
        <v>143</v>
      </c>
      <c r="E1558" t="s">
        <v>23</v>
      </c>
      <c r="F1558" t="s">
        <v>24</v>
      </c>
      <c r="G1558" t="s">
        <v>25</v>
      </c>
      <c r="H1558" t="s">
        <v>40</v>
      </c>
      <c r="I1558">
        <v>104.85</v>
      </c>
      <c r="J1558">
        <v>1</v>
      </c>
      <c r="K1558">
        <v>0</v>
      </c>
      <c r="L1558">
        <v>50.328000000000003</v>
      </c>
    </row>
    <row r="1559" spans="1:12" x14ac:dyDescent="0.3">
      <c r="A1559" t="s">
        <v>61</v>
      </c>
      <c r="B1559" t="s">
        <v>13</v>
      </c>
      <c r="C1559" t="s">
        <v>14</v>
      </c>
      <c r="D1559" t="s">
        <v>143</v>
      </c>
      <c r="E1559" t="s">
        <v>23</v>
      </c>
      <c r="F1559" t="s">
        <v>24</v>
      </c>
      <c r="G1559" t="s">
        <v>25</v>
      </c>
      <c r="H1559" t="s">
        <v>36</v>
      </c>
      <c r="I1559">
        <v>8.7040000000000006</v>
      </c>
      <c r="J1559">
        <v>2</v>
      </c>
      <c r="K1559">
        <v>0.2</v>
      </c>
      <c r="L1559">
        <v>3.1551999999999998</v>
      </c>
    </row>
    <row r="1560" spans="1:12" x14ac:dyDescent="0.3">
      <c r="A1560" t="s">
        <v>61</v>
      </c>
      <c r="B1560" t="s">
        <v>13</v>
      </c>
      <c r="C1560" t="s">
        <v>14</v>
      </c>
      <c r="D1560" t="s">
        <v>143</v>
      </c>
      <c r="E1560" t="s">
        <v>23</v>
      </c>
      <c r="F1560" t="s">
        <v>24</v>
      </c>
      <c r="G1560" t="s">
        <v>25</v>
      </c>
      <c r="H1560" t="s">
        <v>40</v>
      </c>
      <c r="I1560">
        <v>19.920000000000002</v>
      </c>
      <c r="J1560">
        <v>4</v>
      </c>
      <c r="K1560">
        <v>0</v>
      </c>
      <c r="L1560">
        <v>9.7607999999999997</v>
      </c>
    </row>
    <row r="1561" spans="1:12" x14ac:dyDescent="0.3">
      <c r="A1561" t="s">
        <v>61</v>
      </c>
      <c r="B1561" t="s">
        <v>13</v>
      </c>
      <c r="C1561" t="s">
        <v>14</v>
      </c>
      <c r="D1561" t="s">
        <v>143</v>
      </c>
      <c r="E1561" t="s">
        <v>23</v>
      </c>
      <c r="F1561" t="s">
        <v>24</v>
      </c>
      <c r="G1561" t="s">
        <v>18</v>
      </c>
      <c r="H1561" t="s">
        <v>32</v>
      </c>
      <c r="I1561">
        <v>43.02</v>
      </c>
      <c r="J1561">
        <v>3</v>
      </c>
      <c r="K1561">
        <v>0</v>
      </c>
      <c r="L1561">
        <v>15.4872</v>
      </c>
    </row>
    <row r="1562" spans="1:12" x14ac:dyDescent="0.3">
      <c r="A1562" t="s">
        <v>27</v>
      </c>
      <c r="B1562" t="s">
        <v>13</v>
      </c>
      <c r="C1562" t="s">
        <v>14</v>
      </c>
      <c r="D1562" t="s">
        <v>22</v>
      </c>
      <c r="E1562" t="s">
        <v>23</v>
      </c>
      <c r="F1562" t="s">
        <v>24</v>
      </c>
      <c r="G1562" t="s">
        <v>25</v>
      </c>
      <c r="H1562" t="s">
        <v>36</v>
      </c>
      <c r="I1562">
        <v>2357.4879999999998</v>
      </c>
      <c r="J1562">
        <v>7</v>
      </c>
      <c r="K1562">
        <v>0.2</v>
      </c>
      <c r="L1562">
        <v>884.05799999999999</v>
      </c>
    </row>
    <row r="1563" spans="1:12" x14ac:dyDescent="0.3">
      <c r="A1563" t="s">
        <v>27</v>
      </c>
      <c r="B1563" t="s">
        <v>13</v>
      </c>
      <c r="C1563" t="s">
        <v>14</v>
      </c>
      <c r="D1563" t="s">
        <v>22</v>
      </c>
      <c r="E1563" t="s">
        <v>23</v>
      </c>
      <c r="F1563" t="s">
        <v>24</v>
      </c>
      <c r="G1563" t="s">
        <v>34</v>
      </c>
      <c r="H1563" t="s">
        <v>35</v>
      </c>
      <c r="I1563">
        <v>369.54399999999998</v>
      </c>
      <c r="J1563">
        <v>7</v>
      </c>
      <c r="K1563">
        <v>0.2</v>
      </c>
      <c r="L1563">
        <v>32.335099999999997</v>
      </c>
    </row>
    <row r="1564" spans="1:12" x14ac:dyDescent="0.3">
      <c r="A1564" t="s">
        <v>27</v>
      </c>
      <c r="B1564" t="s">
        <v>13</v>
      </c>
      <c r="C1564" t="s">
        <v>14</v>
      </c>
      <c r="D1564" t="s">
        <v>22</v>
      </c>
      <c r="E1564" t="s">
        <v>23</v>
      </c>
      <c r="F1564" t="s">
        <v>24</v>
      </c>
      <c r="G1564" t="s">
        <v>18</v>
      </c>
      <c r="H1564" t="s">
        <v>20</v>
      </c>
      <c r="I1564">
        <v>184.75200000000001</v>
      </c>
      <c r="J1564">
        <v>3</v>
      </c>
      <c r="K1564">
        <v>0.2</v>
      </c>
      <c r="L1564">
        <v>-20.784600000000001</v>
      </c>
    </row>
    <row r="1565" spans="1:12" x14ac:dyDescent="0.3">
      <c r="A1565" t="s">
        <v>27</v>
      </c>
      <c r="B1565" t="s">
        <v>13</v>
      </c>
      <c r="C1565" t="s">
        <v>14</v>
      </c>
      <c r="D1565" t="s">
        <v>22</v>
      </c>
      <c r="E1565" t="s">
        <v>23</v>
      </c>
      <c r="F1565" t="s">
        <v>24</v>
      </c>
      <c r="G1565" t="s">
        <v>18</v>
      </c>
      <c r="H1565" t="s">
        <v>32</v>
      </c>
      <c r="I1565">
        <v>19.760000000000002</v>
      </c>
      <c r="J1565">
        <v>4</v>
      </c>
      <c r="K1565">
        <v>0</v>
      </c>
      <c r="L1565">
        <v>8.2992000000000008</v>
      </c>
    </row>
    <row r="1566" spans="1:12" x14ac:dyDescent="0.3">
      <c r="A1566" t="s">
        <v>27</v>
      </c>
      <c r="B1566" t="s">
        <v>13</v>
      </c>
      <c r="C1566" t="s">
        <v>14</v>
      </c>
      <c r="D1566" t="s">
        <v>22</v>
      </c>
      <c r="E1566" t="s">
        <v>23</v>
      </c>
      <c r="F1566" t="s">
        <v>24</v>
      </c>
      <c r="G1566" t="s">
        <v>25</v>
      </c>
      <c r="H1566" t="s">
        <v>40</v>
      </c>
      <c r="I1566">
        <v>68.52</v>
      </c>
      <c r="J1566">
        <v>3</v>
      </c>
      <c r="K1566">
        <v>0</v>
      </c>
      <c r="L1566">
        <v>31.519200000000001</v>
      </c>
    </row>
    <row r="1567" spans="1:12" x14ac:dyDescent="0.3">
      <c r="A1567" t="s">
        <v>27</v>
      </c>
      <c r="B1567" t="s">
        <v>13</v>
      </c>
      <c r="C1567" t="s">
        <v>14</v>
      </c>
      <c r="D1567" t="s">
        <v>22</v>
      </c>
      <c r="E1567" t="s">
        <v>23</v>
      </c>
      <c r="F1567" t="s">
        <v>24</v>
      </c>
      <c r="G1567" t="s">
        <v>25</v>
      </c>
      <c r="H1567" t="s">
        <v>31</v>
      </c>
      <c r="I1567">
        <v>74.94</v>
      </c>
      <c r="J1567">
        <v>3</v>
      </c>
      <c r="K1567">
        <v>0</v>
      </c>
      <c r="L1567">
        <v>14.2386</v>
      </c>
    </row>
    <row r="1568" spans="1:12" x14ac:dyDescent="0.3">
      <c r="A1568" t="s">
        <v>27</v>
      </c>
      <c r="B1568" t="s">
        <v>13</v>
      </c>
      <c r="C1568" t="s">
        <v>14</v>
      </c>
      <c r="D1568" t="s">
        <v>22</v>
      </c>
      <c r="E1568" t="s">
        <v>23</v>
      </c>
      <c r="F1568" t="s">
        <v>24</v>
      </c>
      <c r="G1568" t="s">
        <v>34</v>
      </c>
      <c r="H1568" t="s">
        <v>122</v>
      </c>
      <c r="I1568">
        <v>2548.56</v>
      </c>
      <c r="J1568">
        <v>6</v>
      </c>
      <c r="K1568">
        <v>0.2</v>
      </c>
      <c r="L1568">
        <v>286.71300000000002</v>
      </c>
    </row>
    <row r="1569" spans="1:12" x14ac:dyDescent="0.3">
      <c r="A1569" t="s">
        <v>27</v>
      </c>
      <c r="B1569" t="s">
        <v>13</v>
      </c>
      <c r="C1569" t="s">
        <v>14</v>
      </c>
      <c r="D1569" t="s">
        <v>22</v>
      </c>
      <c r="E1569" t="s">
        <v>23</v>
      </c>
      <c r="F1569" t="s">
        <v>24</v>
      </c>
      <c r="G1569" t="s">
        <v>25</v>
      </c>
      <c r="H1569" t="s">
        <v>59</v>
      </c>
      <c r="I1569">
        <v>271.44</v>
      </c>
      <c r="J1569">
        <v>3</v>
      </c>
      <c r="K1569">
        <v>0</v>
      </c>
      <c r="L1569">
        <v>122.148</v>
      </c>
    </row>
    <row r="1570" spans="1:12" x14ac:dyDescent="0.3">
      <c r="A1570" t="s">
        <v>27</v>
      </c>
      <c r="B1570" t="s">
        <v>13</v>
      </c>
      <c r="C1570" t="s">
        <v>14</v>
      </c>
      <c r="D1570" t="s">
        <v>22</v>
      </c>
      <c r="E1570" t="s">
        <v>23</v>
      </c>
      <c r="F1570" t="s">
        <v>24</v>
      </c>
      <c r="G1570" t="s">
        <v>34</v>
      </c>
      <c r="H1570" t="s">
        <v>35</v>
      </c>
      <c r="I1570">
        <v>287.88</v>
      </c>
      <c r="J1570">
        <v>3</v>
      </c>
      <c r="K1570">
        <v>0.2</v>
      </c>
      <c r="L1570">
        <v>35.984999999999999</v>
      </c>
    </row>
    <row r="1571" spans="1:12" x14ac:dyDescent="0.3">
      <c r="A1571" t="s">
        <v>61</v>
      </c>
      <c r="B1571" t="s">
        <v>43</v>
      </c>
      <c r="C1571" t="s">
        <v>14</v>
      </c>
      <c r="D1571" t="s">
        <v>22</v>
      </c>
      <c r="E1571" t="s">
        <v>23</v>
      </c>
      <c r="F1571" t="s">
        <v>24</v>
      </c>
      <c r="G1571" t="s">
        <v>25</v>
      </c>
      <c r="H1571" t="s">
        <v>40</v>
      </c>
      <c r="I1571">
        <v>14.9</v>
      </c>
      <c r="J1571">
        <v>5</v>
      </c>
      <c r="K1571">
        <v>0</v>
      </c>
      <c r="L1571">
        <v>7.1520000000000001</v>
      </c>
    </row>
    <row r="1572" spans="1:12" x14ac:dyDescent="0.3">
      <c r="A1572" t="s">
        <v>61</v>
      </c>
      <c r="B1572" t="s">
        <v>43</v>
      </c>
      <c r="C1572" t="s">
        <v>14</v>
      </c>
      <c r="D1572" t="s">
        <v>22</v>
      </c>
      <c r="E1572" t="s">
        <v>23</v>
      </c>
      <c r="F1572" t="s">
        <v>24</v>
      </c>
      <c r="G1572" t="s">
        <v>34</v>
      </c>
      <c r="H1572" t="s">
        <v>35</v>
      </c>
      <c r="I1572">
        <v>4158.9120000000003</v>
      </c>
      <c r="J1572">
        <v>8</v>
      </c>
      <c r="K1572">
        <v>0.2</v>
      </c>
      <c r="L1572">
        <v>363.90480000000002</v>
      </c>
    </row>
    <row r="1573" spans="1:12" x14ac:dyDescent="0.3">
      <c r="A1573" t="s">
        <v>27</v>
      </c>
      <c r="B1573" t="s">
        <v>21</v>
      </c>
      <c r="C1573" t="s">
        <v>14</v>
      </c>
      <c r="D1573" t="s">
        <v>22</v>
      </c>
      <c r="E1573" t="s">
        <v>23</v>
      </c>
      <c r="F1573" t="s">
        <v>24</v>
      </c>
      <c r="G1573" t="s">
        <v>18</v>
      </c>
      <c r="H1573" t="s">
        <v>32</v>
      </c>
      <c r="I1573">
        <v>91.96</v>
      </c>
      <c r="J1573">
        <v>2</v>
      </c>
      <c r="K1573">
        <v>0</v>
      </c>
      <c r="L1573">
        <v>15.6332</v>
      </c>
    </row>
    <row r="1574" spans="1:12" x14ac:dyDescent="0.3">
      <c r="A1574" t="s">
        <v>27</v>
      </c>
      <c r="B1574" t="s">
        <v>21</v>
      </c>
      <c r="C1574" t="s">
        <v>14</v>
      </c>
      <c r="D1574" t="s">
        <v>22</v>
      </c>
      <c r="E1574" t="s">
        <v>23</v>
      </c>
      <c r="F1574" t="s">
        <v>24</v>
      </c>
      <c r="G1574" t="s">
        <v>18</v>
      </c>
      <c r="H1574" t="s">
        <v>32</v>
      </c>
      <c r="I1574">
        <v>33.11</v>
      </c>
      <c r="J1574">
        <v>7</v>
      </c>
      <c r="K1574">
        <v>0</v>
      </c>
      <c r="L1574">
        <v>12.9129</v>
      </c>
    </row>
    <row r="1575" spans="1:12" x14ac:dyDescent="0.3">
      <c r="A1575" t="s">
        <v>27</v>
      </c>
      <c r="B1575" t="s">
        <v>21</v>
      </c>
      <c r="C1575" t="s">
        <v>14</v>
      </c>
      <c r="D1575" t="s">
        <v>22</v>
      </c>
      <c r="E1575" t="s">
        <v>23</v>
      </c>
      <c r="F1575" t="s">
        <v>24</v>
      </c>
      <c r="G1575" t="s">
        <v>25</v>
      </c>
      <c r="H1575" t="s">
        <v>40</v>
      </c>
      <c r="I1575">
        <v>19.440000000000001</v>
      </c>
      <c r="J1575">
        <v>3</v>
      </c>
      <c r="K1575">
        <v>0</v>
      </c>
      <c r="L1575">
        <v>9.3312000000000008</v>
      </c>
    </row>
    <row r="1576" spans="1:12" x14ac:dyDescent="0.3">
      <c r="A1576" t="s">
        <v>27</v>
      </c>
      <c r="B1576" t="s">
        <v>21</v>
      </c>
      <c r="C1576" t="s">
        <v>14</v>
      </c>
      <c r="D1576" t="s">
        <v>22</v>
      </c>
      <c r="E1576" t="s">
        <v>23</v>
      </c>
      <c r="F1576" t="s">
        <v>24</v>
      </c>
      <c r="G1576" t="s">
        <v>25</v>
      </c>
      <c r="H1576" t="s">
        <v>40</v>
      </c>
      <c r="I1576">
        <v>55.48</v>
      </c>
      <c r="J1576">
        <v>1</v>
      </c>
      <c r="K1576">
        <v>0</v>
      </c>
      <c r="L1576">
        <v>26.630400000000002</v>
      </c>
    </row>
    <row r="1577" spans="1:12" x14ac:dyDescent="0.3">
      <c r="A1577" t="s">
        <v>61</v>
      </c>
      <c r="B1577" t="s">
        <v>13</v>
      </c>
      <c r="C1577" t="s">
        <v>14</v>
      </c>
      <c r="D1577" t="s">
        <v>22</v>
      </c>
      <c r="E1577" t="s">
        <v>23</v>
      </c>
      <c r="F1577" t="s">
        <v>24</v>
      </c>
      <c r="G1577" t="s">
        <v>25</v>
      </c>
      <c r="H1577" t="s">
        <v>33</v>
      </c>
      <c r="I1577">
        <v>9.84</v>
      </c>
      <c r="J1577">
        <v>3</v>
      </c>
      <c r="K1577">
        <v>0</v>
      </c>
      <c r="L1577">
        <v>2.8536000000000001</v>
      </c>
    </row>
    <row r="1578" spans="1:12" x14ac:dyDescent="0.3">
      <c r="A1578" t="s">
        <v>27</v>
      </c>
      <c r="B1578" t="s">
        <v>43</v>
      </c>
      <c r="C1578" t="s">
        <v>14</v>
      </c>
      <c r="D1578" t="s">
        <v>22</v>
      </c>
      <c r="E1578" t="s">
        <v>23</v>
      </c>
      <c r="F1578" t="s">
        <v>24</v>
      </c>
      <c r="G1578" t="s">
        <v>18</v>
      </c>
      <c r="H1578" t="s">
        <v>32</v>
      </c>
      <c r="I1578">
        <v>15.24</v>
      </c>
      <c r="J1578">
        <v>3</v>
      </c>
      <c r="K1578">
        <v>0</v>
      </c>
      <c r="L1578">
        <v>5.1816000000000004</v>
      </c>
    </row>
    <row r="1579" spans="1:12" x14ac:dyDescent="0.3">
      <c r="A1579" t="s">
        <v>27</v>
      </c>
      <c r="B1579" t="s">
        <v>21</v>
      </c>
      <c r="C1579" t="s">
        <v>14</v>
      </c>
      <c r="D1579" t="s">
        <v>22</v>
      </c>
      <c r="E1579" t="s">
        <v>23</v>
      </c>
      <c r="F1579" t="s">
        <v>24</v>
      </c>
      <c r="G1579" t="s">
        <v>34</v>
      </c>
      <c r="H1579" t="s">
        <v>35</v>
      </c>
      <c r="I1579">
        <v>859.2</v>
      </c>
      <c r="J1579">
        <v>3</v>
      </c>
      <c r="K1579">
        <v>0.2</v>
      </c>
      <c r="L1579">
        <v>75.180000000000007</v>
      </c>
    </row>
    <row r="1580" spans="1:12" x14ac:dyDescent="0.3">
      <c r="A1580" t="s">
        <v>27</v>
      </c>
      <c r="B1580" t="s">
        <v>21</v>
      </c>
      <c r="C1580" t="s">
        <v>14</v>
      </c>
      <c r="D1580" t="s">
        <v>22</v>
      </c>
      <c r="E1580" t="s">
        <v>23</v>
      </c>
      <c r="F1580" t="s">
        <v>24</v>
      </c>
      <c r="G1580" t="s">
        <v>34</v>
      </c>
      <c r="H1580" t="s">
        <v>122</v>
      </c>
      <c r="I1580">
        <v>506.28</v>
      </c>
      <c r="J1580">
        <v>3</v>
      </c>
      <c r="K1580">
        <v>0.2</v>
      </c>
      <c r="L1580">
        <v>177.19800000000001</v>
      </c>
    </row>
    <row r="1581" spans="1:12" x14ac:dyDescent="0.3">
      <c r="A1581" t="s">
        <v>12</v>
      </c>
      <c r="B1581" t="s">
        <v>13</v>
      </c>
      <c r="C1581" t="s">
        <v>14</v>
      </c>
      <c r="D1581" t="s">
        <v>143</v>
      </c>
      <c r="E1581" t="s">
        <v>23</v>
      </c>
      <c r="F1581" t="s">
        <v>24</v>
      </c>
      <c r="G1581" t="s">
        <v>34</v>
      </c>
      <c r="H1581" t="s">
        <v>161</v>
      </c>
      <c r="I1581">
        <v>1199.96</v>
      </c>
      <c r="J1581">
        <v>5</v>
      </c>
      <c r="K1581">
        <v>0.2</v>
      </c>
      <c r="L1581">
        <v>224.99250000000001</v>
      </c>
    </row>
    <row r="1582" spans="1:12" x14ac:dyDescent="0.3">
      <c r="A1582" t="s">
        <v>12</v>
      </c>
      <c r="B1582" t="s">
        <v>13</v>
      </c>
      <c r="C1582" t="s">
        <v>14</v>
      </c>
      <c r="D1582" t="s">
        <v>143</v>
      </c>
      <c r="E1582" t="s">
        <v>23</v>
      </c>
      <c r="F1582" t="s">
        <v>24</v>
      </c>
      <c r="G1582" t="s">
        <v>25</v>
      </c>
      <c r="H1582" t="s">
        <v>40</v>
      </c>
      <c r="I1582">
        <v>12.6</v>
      </c>
      <c r="J1582">
        <v>3</v>
      </c>
      <c r="K1582">
        <v>0</v>
      </c>
      <c r="L1582">
        <v>6.1740000000000004</v>
      </c>
    </row>
    <row r="1583" spans="1:12" x14ac:dyDescent="0.3">
      <c r="A1583" t="s">
        <v>12</v>
      </c>
      <c r="B1583" t="s">
        <v>13</v>
      </c>
      <c r="C1583" t="s">
        <v>14</v>
      </c>
      <c r="D1583" t="s">
        <v>143</v>
      </c>
      <c r="E1583" t="s">
        <v>23</v>
      </c>
      <c r="F1583" t="s">
        <v>24</v>
      </c>
      <c r="G1583" t="s">
        <v>25</v>
      </c>
      <c r="H1583" t="s">
        <v>40</v>
      </c>
      <c r="I1583">
        <v>17.940000000000001</v>
      </c>
      <c r="J1583">
        <v>3</v>
      </c>
      <c r="K1583">
        <v>0</v>
      </c>
      <c r="L1583">
        <v>8.0730000000000004</v>
      </c>
    </row>
    <row r="1584" spans="1:12" x14ac:dyDescent="0.3">
      <c r="A1584" t="s">
        <v>27</v>
      </c>
      <c r="B1584" t="s">
        <v>43</v>
      </c>
      <c r="C1584" t="s">
        <v>14</v>
      </c>
      <c r="D1584" t="s">
        <v>153</v>
      </c>
      <c r="E1584" t="s">
        <v>23</v>
      </c>
      <c r="F1584" t="s">
        <v>24</v>
      </c>
      <c r="G1584" t="s">
        <v>18</v>
      </c>
      <c r="H1584" t="s">
        <v>20</v>
      </c>
      <c r="I1584">
        <v>518.27200000000005</v>
      </c>
      <c r="J1584">
        <v>8</v>
      </c>
      <c r="K1584">
        <v>0.2</v>
      </c>
      <c r="L1584">
        <v>-97.176000000000002</v>
      </c>
    </row>
    <row r="1585" spans="1:12" x14ac:dyDescent="0.3">
      <c r="A1585" t="s">
        <v>27</v>
      </c>
      <c r="B1585" t="s">
        <v>43</v>
      </c>
      <c r="C1585" t="s">
        <v>14</v>
      </c>
      <c r="D1585" t="s">
        <v>153</v>
      </c>
      <c r="E1585" t="s">
        <v>23</v>
      </c>
      <c r="F1585" t="s">
        <v>24</v>
      </c>
      <c r="G1585" t="s">
        <v>18</v>
      </c>
      <c r="H1585" t="s">
        <v>32</v>
      </c>
      <c r="I1585">
        <v>6.98</v>
      </c>
      <c r="J1585">
        <v>1</v>
      </c>
      <c r="K1585">
        <v>0</v>
      </c>
      <c r="L1585">
        <v>3.3504</v>
      </c>
    </row>
    <row r="1586" spans="1:12" x14ac:dyDescent="0.3">
      <c r="A1586" t="s">
        <v>27</v>
      </c>
      <c r="B1586" t="s">
        <v>43</v>
      </c>
      <c r="C1586" t="s">
        <v>14</v>
      </c>
      <c r="D1586" t="s">
        <v>153</v>
      </c>
      <c r="E1586" t="s">
        <v>23</v>
      </c>
      <c r="F1586" t="s">
        <v>24</v>
      </c>
      <c r="G1586" t="s">
        <v>34</v>
      </c>
      <c r="H1586" t="s">
        <v>122</v>
      </c>
      <c r="I1586">
        <v>343.2</v>
      </c>
      <c r="J1586">
        <v>1</v>
      </c>
      <c r="K1586">
        <v>0.2</v>
      </c>
      <c r="L1586">
        <v>38.61</v>
      </c>
    </row>
    <row r="1587" spans="1:12" x14ac:dyDescent="0.3">
      <c r="A1587" t="s">
        <v>27</v>
      </c>
      <c r="B1587" t="s">
        <v>21</v>
      </c>
      <c r="C1587" t="s">
        <v>14</v>
      </c>
      <c r="D1587" t="s">
        <v>22</v>
      </c>
      <c r="E1587" t="s">
        <v>23</v>
      </c>
      <c r="F1587" t="s">
        <v>24</v>
      </c>
      <c r="G1587" t="s">
        <v>25</v>
      </c>
      <c r="H1587" t="s">
        <v>36</v>
      </c>
      <c r="I1587">
        <v>153.55199999999999</v>
      </c>
      <c r="J1587">
        <v>3</v>
      </c>
      <c r="K1587">
        <v>0.2</v>
      </c>
      <c r="L1587">
        <v>51.823799999999999</v>
      </c>
    </row>
    <row r="1588" spans="1:12" x14ac:dyDescent="0.3">
      <c r="A1588" t="s">
        <v>27</v>
      </c>
      <c r="B1588" t="s">
        <v>21</v>
      </c>
      <c r="C1588" t="s">
        <v>14</v>
      </c>
      <c r="D1588" t="s">
        <v>22</v>
      </c>
      <c r="E1588" t="s">
        <v>23</v>
      </c>
      <c r="F1588" t="s">
        <v>24</v>
      </c>
      <c r="G1588" t="s">
        <v>25</v>
      </c>
      <c r="H1588" t="s">
        <v>31</v>
      </c>
      <c r="I1588">
        <v>270.62</v>
      </c>
      <c r="J1588">
        <v>2</v>
      </c>
      <c r="K1588">
        <v>0</v>
      </c>
      <c r="L1588">
        <v>2.7061999999999999</v>
      </c>
    </row>
    <row r="1589" spans="1:12" x14ac:dyDescent="0.3">
      <c r="A1589" t="s">
        <v>27</v>
      </c>
      <c r="B1589" t="s">
        <v>13</v>
      </c>
      <c r="C1589" t="s">
        <v>14</v>
      </c>
      <c r="D1589" t="s">
        <v>197</v>
      </c>
      <c r="E1589" t="s">
        <v>23</v>
      </c>
      <c r="F1589" t="s">
        <v>24</v>
      </c>
      <c r="G1589" t="s">
        <v>18</v>
      </c>
      <c r="H1589" t="s">
        <v>32</v>
      </c>
      <c r="I1589">
        <v>29.22</v>
      </c>
      <c r="J1589">
        <v>3</v>
      </c>
      <c r="K1589">
        <v>0</v>
      </c>
      <c r="L1589">
        <v>12.8568</v>
      </c>
    </row>
    <row r="1590" spans="1:12" x14ac:dyDescent="0.3">
      <c r="A1590" t="s">
        <v>27</v>
      </c>
      <c r="B1590" t="s">
        <v>21</v>
      </c>
      <c r="C1590" t="s">
        <v>14</v>
      </c>
      <c r="D1590" t="s">
        <v>555</v>
      </c>
      <c r="E1590" t="s">
        <v>23</v>
      </c>
      <c r="F1590" t="s">
        <v>24</v>
      </c>
      <c r="G1590" t="s">
        <v>25</v>
      </c>
      <c r="H1590" t="s">
        <v>36</v>
      </c>
      <c r="I1590">
        <v>41.904000000000003</v>
      </c>
      <c r="J1590">
        <v>6</v>
      </c>
      <c r="K1590">
        <v>0.2</v>
      </c>
      <c r="L1590">
        <v>14.1426</v>
      </c>
    </row>
    <row r="1591" spans="1:12" x14ac:dyDescent="0.3">
      <c r="A1591" t="s">
        <v>27</v>
      </c>
      <c r="B1591" t="s">
        <v>21</v>
      </c>
      <c r="C1591" t="s">
        <v>14</v>
      </c>
      <c r="D1591" t="s">
        <v>22</v>
      </c>
      <c r="E1591" t="s">
        <v>23</v>
      </c>
      <c r="F1591" t="s">
        <v>24</v>
      </c>
      <c r="G1591" t="s">
        <v>34</v>
      </c>
      <c r="H1591" t="s">
        <v>58</v>
      </c>
      <c r="I1591">
        <v>44.75</v>
      </c>
      <c r="J1591">
        <v>5</v>
      </c>
      <c r="K1591">
        <v>0</v>
      </c>
      <c r="L1591">
        <v>8.5024999999999995</v>
      </c>
    </row>
    <row r="1592" spans="1:12" x14ac:dyDescent="0.3">
      <c r="A1592" t="s">
        <v>27</v>
      </c>
      <c r="B1592" t="s">
        <v>21</v>
      </c>
      <c r="C1592" t="s">
        <v>14</v>
      </c>
      <c r="D1592" t="s">
        <v>22</v>
      </c>
      <c r="E1592" t="s">
        <v>23</v>
      </c>
      <c r="F1592" t="s">
        <v>24</v>
      </c>
      <c r="G1592" t="s">
        <v>25</v>
      </c>
      <c r="H1592" t="s">
        <v>40</v>
      </c>
      <c r="I1592">
        <v>11.96</v>
      </c>
      <c r="J1592">
        <v>2</v>
      </c>
      <c r="K1592">
        <v>0</v>
      </c>
      <c r="L1592">
        <v>5.3819999999999997</v>
      </c>
    </row>
    <row r="1593" spans="1:12" x14ac:dyDescent="0.3">
      <c r="A1593" t="s">
        <v>27</v>
      </c>
      <c r="B1593" t="s">
        <v>21</v>
      </c>
      <c r="C1593" t="s">
        <v>14</v>
      </c>
      <c r="D1593" t="s">
        <v>22</v>
      </c>
      <c r="E1593" t="s">
        <v>23</v>
      </c>
      <c r="F1593" t="s">
        <v>24</v>
      </c>
      <c r="G1593" t="s">
        <v>25</v>
      </c>
      <c r="H1593" t="s">
        <v>36</v>
      </c>
      <c r="I1593">
        <v>3.9119999999999999</v>
      </c>
      <c r="J1593">
        <v>1</v>
      </c>
      <c r="K1593">
        <v>0.2</v>
      </c>
      <c r="L1593">
        <v>1.2714000000000001</v>
      </c>
    </row>
    <row r="1594" spans="1:12" x14ac:dyDescent="0.3">
      <c r="A1594" t="s">
        <v>61</v>
      </c>
      <c r="B1594" t="s">
        <v>21</v>
      </c>
      <c r="C1594" t="s">
        <v>14</v>
      </c>
      <c r="D1594" t="s">
        <v>51</v>
      </c>
      <c r="E1594" t="s">
        <v>23</v>
      </c>
      <c r="F1594" t="s">
        <v>24</v>
      </c>
      <c r="G1594" t="s">
        <v>25</v>
      </c>
      <c r="H1594" t="s">
        <v>36</v>
      </c>
      <c r="I1594">
        <v>49.408000000000001</v>
      </c>
      <c r="J1594">
        <v>4</v>
      </c>
      <c r="K1594">
        <v>0.2</v>
      </c>
      <c r="L1594">
        <v>18.527999999999999</v>
      </c>
    </row>
    <row r="1595" spans="1:12" x14ac:dyDescent="0.3">
      <c r="A1595" t="s">
        <v>61</v>
      </c>
      <c r="B1595" t="s">
        <v>21</v>
      </c>
      <c r="C1595" t="s">
        <v>14</v>
      </c>
      <c r="D1595" t="s">
        <v>22</v>
      </c>
      <c r="E1595" t="s">
        <v>23</v>
      </c>
      <c r="F1595" t="s">
        <v>24</v>
      </c>
      <c r="G1595" t="s">
        <v>18</v>
      </c>
      <c r="H1595" t="s">
        <v>30</v>
      </c>
      <c r="I1595">
        <v>161.28</v>
      </c>
      <c r="J1595">
        <v>2</v>
      </c>
      <c r="K1595">
        <v>0.2</v>
      </c>
      <c r="L1595">
        <v>12.096</v>
      </c>
    </row>
    <row r="1596" spans="1:12" x14ac:dyDescent="0.3">
      <c r="A1596" t="s">
        <v>167</v>
      </c>
      <c r="B1596" t="s">
        <v>13</v>
      </c>
      <c r="C1596" t="s">
        <v>14</v>
      </c>
      <c r="D1596" t="s">
        <v>463</v>
      </c>
      <c r="E1596" t="s">
        <v>23</v>
      </c>
      <c r="F1596" t="s">
        <v>24</v>
      </c>
      <c r="G1596" t="s">
        <v>25</v>
      </c>
      <c r="H1596" t="s">
        <v>33</v>
      </c>
      <c r="I1596">
        <v>192.8</v>
      </c>
      <c r="J1596">
        <v>4</v>
      </c>
      <c r="K1596">
        <v>0</v>
      </c>
      <c r="L1596">
        <v>55.911999999999999</v>
      </c>
    </row>
    <row r="1597" spans="1:12" x14ac:dyDescent="0.3">
      <c r="A1597" t="s">
        <v>27</v>
      </c>
      <c r="B1597" t="s">
        <v>13</v>
      </c>
      <c r="C1597" t="s">
        <v>14</v>
      </c>
      <c r="D1597" t="s">
        <v>51</v>
      </c>
      <c r="E1597" t="s">
        <v>23</v>
      </c>
      <c r="F1597" t="s">
        <v>24</v>
      </c>
      <c r="G1597" t="s">
        <v>18</v>
      </c>
      <c r="H1597" t="s">
        <v>19</v>
      </c>
      <c r="I1597">
        <v>205.666</v>
      </c>
      <c r="J1597">
        <v>2</v>
      </c>
      <c r="K1597">
        <v>0.15</v>
      </c>
      <c r="L1597">
        <v>-12.098000000000001</v>
      </c>
    </row>
    <row r="1598" spans="1:12" x14ac:dyDescent="0.3">
      <c r="A1598" t="s">
        <v>61</v>
      </c>
      <c r="B1598" t="s">
        <v>13</v>
      </c>
      <c r="C1598" t="s">
        <v>14</v>
      </c>
      <c r="D1598" t="s">
        <v>557</v>
      </c>
      <c r="E1598" t="s">
        <v>23</v>
      </c>
      <c r="F1598" t="s">
        <v>24</v>
      </c>
      <c r="G1598" t="s">
        <v>25</v>
      </c>
      <c r="H1598" t="s">
        <v>31</v>
      </c>
      <c r="I1598">
        <v>115.44</v>
      </c>
      <c r="J1598">
        <v>3</v>
      </c>
      <c r="K1598">
        <v>0</v>
      </c>
      <c r="L1598">
        <v>30.014399999999998</v>
      </c>
    </row>
    <row r="1599" spans="1:12" x14ac:dyDescent="0.3">
      <c r="A1599" t="s">
        <v>27</v>
      </c>
      <c r="B1599" t="s">
        <v>13</v>
      </c>
      <c r="C1599" t="s">
        <v>14</v>
      </c>
      <c r="D1599" t="s">
        <v>116</v>
      </c>
      <c r="E1599" t="s">
        <v>23</v>
      </c>
      <c r="F1599" t="s">
        <v>24</v>
      </c>
      <c r="G1599" t="s">
        <v>25</v>
      </c>
      <c r="H1599" t="s">
        <v>33</v>
      </c>
      <c r="I1599">
        <v>11.76</v>
      </c>
      <c r="J1599">
        <v>4</v>
      </c>
      <c r="K1599">
        <v>0</v>
      </c>
      <c r="L1599">
        <v>3.1751999999999998</v>
      </c>
    </row>
    <row r="1600" spans="1:12" x14ac:dyDescent="0.3">
      <c r="A1600" t="s">
        <v>27</v>
      </c>
      <c r="B1600" t="s">
        <v>21</v>
      </c>
      <c r="C1600" t="s">
        <v>14</v>
      </c>
      <c r="D1600" t="s">
        <v>51</v>
      </c>
      <c r="E1600" t="s">
        <v>23</v>
      </c>
      <c r="F1600" t="s">
        <v>24</v>
      </c>
      <c r="G1600" t="s">
        <v>25</v>
      </c>
      <c r="H1600" t="s">
        <v>33</v>
      </c>
      <c r="I1600">
        <v>11.76</v>
      </c>
      <c r="J1600">
        <v>4</v>
      </c>
      <c r="K1600">
        <v>0</v>
      </c>
      <c r="L1600">
        <v>3.1751999999999998</v>
      </c>
    </row>
    <row r="1601" spans="1:12" x14ac:dyDescent="0.3">
      <c r="A1601" t="s">
        <v>27</v>
      </c>
      <c r="B1601" t="s">
        <v>21</v>
      </c>
      <c r="C1601" t="s">
        <v>14</v>
      </c>
      <c r="D1601" t="s">
        <v>51</v>
      </c>
      <c r="E1601" t="s">
        <v>23</v>
      </c>
      <c r="F1601" t="s">
        <v>24</v>
      </c>
      <c r="G1601" t="s">
        <v>25</v>
      </c>
      <c r="H1601" t="s">
        <v>36</v>
      </c>
      <c r="I1601">
        <v>40.735999999999997</v>
      </c>
      <c r="J1601">
        <v>2</v>
      </c>
      <c r="K1601">
        <v>0.2</v>
      </c>
      <c r="L1601">
        <v>14.7668</v>
      </c>
    </row>
    <row r="1602" spans="1:12" x14ac:dyDescent="0.3">
      <c r="A1602" t="s">
        <v>12</v>
      </c>
      <c r="B1602" t="s">
        <v>13</v>
      </c>
      <c r="C1602" t="s">
        <v>14</v>
      </c>
      <c r="D1602" t="s">
        <v>51</v>
      </c>
      <c r="E1602" t="s">
        <v>23</v>
      </c>
      <c r="F1602" t="s">
        <v>24</v>
      </c>
      <c r="G1602" t="s">
        <v>34</v>
      </c>
      <c r="H1602" t="s">
        <v>35</v>
      </c>
      <c r="I1602">
        <v>201.584</v>
      </c>
      <c r="J1602">
        <v>2</v>
      </c>
      <c r="K1602">
        <v>0.2</v>
      </c>
      <c r="L1602">
        <v>12.599</v>
      </c>
    </row>
    <row r="1603" spans="1:12" x14ac:dyDescent="0.3">
      <c r="A1603" t="s">
        <v>61</v>
      </c>
      <c r="B1603" t="s">
        <v>21</v>
      </c>
      <c r="C1603" t="s">
        <v>14</v>
      </c>
      <c r="D1603" t="s">
        <v>158</v>
      </c>
      <c r="E1603" t="s">
        <v>23</v>
      </c>
      <c r="F1603" t="s">
        <v>24</v>
      </c>
      <c r="G1603" t="s">
        <v>18</v>
      </c>
      <c r="H1603" t="s">
        <v>20</v>
      </c>
      <c r="I1603">
        <v>340.70400000000001</v>
      </c>
      <c r="J1603">
        <v>6</v>
      </c>
      <c r="K1603">
        <v>0.2</v>
      </c>
      <c r="L1603">
        <v>-34.070399999999999</v>
      </c>
    </row>
    <row r="1604" spans="1:12" x14ac:dyDescent="0.3">
      <c r="A1604" t="s">
        <v>12</v>
      </c>
      <c r="B1604" t="s">
        <v>43</v>
      </c>
      <c r="C1604" t="s">
        <v>14</v>
      </c>
      <c r="D1604" t="s">
        <v>51</v>
      </c>
      <c r="E1604" t="s">
        <v>23</v>
      </c>
      <c r="F1604" t="s">
        <v>24</v>
      </c>
      <c r="G1604" t="s">
        <v>18</v>
      </c>
      <c r="H1604" t="s">
        <v>19</v>
      </c>
      <c r="I1604">
        <v>1198.33</v>
      </c>
      <c r="J1604">
        <v>10</v>
      </c>
      <c r="K1604">
        <v>0.15</v>
      </c>
      <c r="L1604">
        <v>70.489999999999995</v>
      </c>
    </row>
    <row r="1605" spans="1:12" x14ac:dyDescent="0.3">
      <c r="A1605" t="s">
        <v>27</v>
      </c>
      <c r="B1605" t="s">
        <v>13</v>
      </c>
      <c r="C1605" t="s">
        <v>14</v>
      </c>
      <c r="D1605" t="s">
        <v>22</v>
      </c>
      <c r="E1605" t="s">
        <v>23</v>
      </c>
      <c r="F1605" t="s">
        <v>24</v>
      </c>
      <c r="G1605" t="s">
        <v>25</v>
      </c>
      <c r="H1605" t="s">
        <v>31</v>
      </c>
      <c r="I1605">
        <v>87.92</v>
      </c>
      <c r="J1605">
        <v>4</v>
      </c>
      <c r="K1605">
        <v>0</v>
      </c>
      <c r="L1605">
        <v>0.87919999999999998</v>
      </c>
    </row>
    <row r="1606" spans="1:12" x14ac:dyDescent="0.3">
      <c r="A1606" t="s">
        <v>27</v>
      </c>
      <c r="B1606" t="s">
        <v>13</v>
      </c>
      <c r="C1606" t="s">
        <v>14</v>
      </c>
      <c r="D1606" t="s">
        <v>22</v>
      </c>
      <c r="E1606" t="s">
        <v>23</v>
      </c>
      <c r="F1606" t="s">
        <v>24</v>
      </c>
      <c r="G1606" t="s">
        <v>25</v>
      </c>
      <c r="H1606" t="s">
        <v>31</v>
      </c>
      <c r="I1606">
        <v>772.68</v>
      </c>
      <c r="J1606">
        <v>4</v>
      </c>
      <c r="K1606">
        <v>0</v>
      </c>
      <c r="L1606">
        <v>108.1752</v>
      </c>
    </row>
    <row r="1607" spans="1:12" x14ac:dyDescent="0.3">
      <c r="A1607" t="s">
        <v>12</v>
      </c>
      <c r="B1607" t="s">
        <v>21</v>
      </c>
      <c r="C1607" t="s">
        <v>14</v>
      </c>
      <c r="D1607" t="s">
        <v>22</v>
      </c>
      <c r="E1607" t="s">
        <v>23</v>
      </c>
      <c r="F1607" t="s">
        <v>24</v>
      </c>
      <c r="G1607" t="s">
        <v>25</v>
      </c>
      <c r="H1607" t="s">
        <v>40</v>
      </c>
      <c r="I1607">
        <v>22.96</v>
      </c>
      <c r="J1607">
        <v>2</v>
      </c>
      <c r="K1607">
        <v>0</v>
      </c>
      <c r="L1607">
        <v>11.250400000000001</v>
      </c>
    </row>
    <row r="1608" spans="1:12" x14ac:dyDescent="0.3">
      <c r="A1608" t="s">
        <v>27</v>
      </c>
      <c r="B1608" t="s">
        <v>13</v>
      </c>
      <c r="C1608" t="s">
        <v>14</v>
      </c>
      <c r="D1608" t="s">
        <v>427</v>
      </c>
      <c r="E1608" t="s">
        <v>23</v>
      </c>
      <c r="F1608" t="s">
        <v>24</v>
      </c>
      <c r="G1608" t="s">
        <v>18</v>
      </c>
      <c r="H1608" t="s">
        <v>20</v>
      </c>
      <c r="I1608">
        <v>563.91999999999996</v>
      </c>
      <c r="J1608">
        <v>5</v>
      </c>
      <c r="K1608">
        <v>0.2</v>
      </c>
      <c r="L1608">
        <v>7.0490000000000004</v>
      </c>
    </row>
    <row r="1609" spans="1:12" x14ac:dyDescent="0.3">
      <c r="A1609" t="s">
        <v>27</v>
      </c>
      <c r="B1609" t="s">
        <v>13</v>
      </c>
      <c r="C1609" t="s">
        <v>14</v>
      </c>
      <c r="D1609" t="s">
        <v>420</v>
      </c>
      <c r="E1609" t="s">
        <v>23</v>
      </c>
      <c r="F1609" t="s">
        <v>24</v>
      </c>
      <c r="G1609" t="s">
        <v>25</v>
      </c>
      <c r="H1609" t="s">
        <v>59</v>
      </c>
      <c r="I1609">
        <v>7.64</v>
      </c>
      <c r="J1609">
        <v>1</v>
      </c>
      <c r="K1609">
        <v>0</v>
      </c>
      <c r="L1609">
        <v>3.7435999999999998</v>
      </c>
    </row>
    <row r="1610" spans="1:12" x14ac:dyDescent="0.3">
      <c r="A1610" t="s">
        <v>12</v>
      </c>
      <c r="B1610" t="s">
        <v>13</v>
      </c>
      <c r="C1610" t="s">
        <v>14</v>
      </c>
      <c r="D1610" t="s">
        <v>22</v>
      </c>
      <c r="E1610" t="s">
        <v>23</v>
      </c>
      <c r="F1610" t="s">
        <v>24</v>
      </c>
      <c r="G1610" t="s">
        <v>25</v>
      </c>
      <c r="H1610" t="s">
        <v>26</v>
      </c>
      <c r="I1610">
        <v>56.7</v>
      </c>
      <c r="J1610">
        <v>9</v>
      </c>
      <c r="K1610">
        <v>0</v>
      </c>
      <c r="L1610">
        <v>26.082000000000001</v>
      </c>
    </row>
    <row r="1611" spans="1:12" x14ac:dyDescent="0.3">
      <c r="A1611" t="s">
        <v>27</v>
      </c>
      <c r="B1611" t="s">
        <v>13</v>
      </c>
      <c r="C1611" t="s">
        <v>14</v>
      </c>
      <c r="D1611" t="s">
        <v>116</v>
      </c>
      <c r="E1611" t="s">
        <v>23</v>
      </c>
      <c r="F1611" t="s">
        <v>24</v>
      </c>
      <c r="G1611" t="s">
        <v>18</v>
      </c>
      <c r="H1611" t="s">
        <v>32</v>
      </c>
      <c r="I1611">
        <v>166.5</v>
      </c>
      <c r="J1611">
        <v>3</v>
      </c>
      <c r="K1611">
        <v>0</v>
      </c>
      <c r="L1611">
        <v>21.645</v>
      </c>
    </row>
    <row r="1612" spans="1:12" x14ac:dyDescent="0.3">
      <c r="A1612" t="s">
        <v>27</v>
      </c>
      <c r="B1612" t="s">
        <v>13</v>
      </c>
      <c r="C1612" t="s">
        <v>14</v>
      </c>
      <c r="D1612" t="s">
        <v>116</v>
      </c>
      <c r="E1612" t="s">
        <v>23</v>
      </c>
      <c r="F1612" t="s">
        <v>24</v>
      </c>
      <c r="G1612" t="s">
        <v>25</v>
      </c>
      <c r="H1612" t="s">
        <v>31</v>
      </c>
      <c r="I1612">
        <v>360.38</v>
      </c>
      <c r="J1612">
        <v>2</v>
      </c>
      <c r="K1612">
        <v>0</v>
      </c>
      <c r="L1612">
        <v>93.698800000000006</v>
      </c>
    </row>
    <row r="1613" spans="1:12" x14ac:dyDescent="0.3">
      <c r="A1613" t="s">
        <v>12</v>
      </c>
      <c r="B1613" t="s">
        <v>13</v>
      </c>
      <c r="C1613" t="s">
        <v>14</v>
      </c>
      <c r="D1613" t="s">
        <v>22</v>
      </c>
      <c r="E1613" t="s">
        <v>23</v>
      </c>
      <c r="F1613" t="s">
        <v>24</v>
      </c>
      <c r="G1613" t="s">
        <v>25</v>
      </c>
      <c r="H1613" t="s">
        <v>36</v>
      </c>
      <c r="I1613">
        <v>11.744</v>
      </c>
      <c r="J1613">
        <v>1</v>
      </c>
      <c r="K1613">
        <v>0.2</v>
      </c>
      <c r="L1613">
        <v>3.8168000000000002</v>
      </c>
    </row>
    <row r="1614" spans="1:12" x14ac:dyDescent="0.3">
      <c r="A1614" t="s">
        <v>27</v>
      </c>
      <c r="B1614" t="s">
        <v>21</v>
      </c>
      <c r="C1614" t="s">
        <v>14</v>
      </c>
      <c r="D1614" t="s">
        <v>266</v>
      </c>
      <c r="E1614" t="s">
        <v>23</v>
      </c>
      <c r="F1614" t="s">
        <v>24</v>
      </c>
      <c r="G1614" t="s">
        <v>34</v>
      </c>
      <c r="H1614" t="s">
        <v>35</v>
      </c>
      <c r="I1614">
        <v>39.991999999999997</v>
      </c>
      <c r="J1614">
        <v>1</v>
      </c>
      <c r="K1614">
        <v>0.2</v>
      </c>
      <c r="L1614">
        <v>-7.9984000000000002</v>
      </c>
    </row>
    <row r="1615" spans="1:12" x14ac:dyDescent="0.3">
      <c r="A1615" t="s">
        <v>27</v>
      </c>
      <c r="B1615" t="s">
        <v>21</v>
      </c>
      <c r="C1615" t="s">
        <v>14</v>
      </c>
      <c r="D1615" t="s">
        <v>266</v>
      </c>
      <c r="E1615" t="s">
        <v>23</v>
      </c>
      <c r="F1615" t="s">
        <v>24</v>
      </c>
      <c r="G1615" t="s">
        <v>18</v>
      </c>
      <c r="H1615" t="s">
        <v>20</v>
      </c>
      <c r="I1615">
        <v>1159.056</v>
      </c>
      <c r="J1615">
        <v>9</v>
      </c>
      <c r="K1615">
        <v>0.2</v>
      </c>
      <c r="L1615">
        <v>43.464599999999997</v>
      </c>
    </row>
    <row r="1616" spans="1:12" x14ac:dyDescent="0.3">
      <c r="A1616" t="s">
        <v>27</v>
      </c>
      <c r="B1616" t="s">
        <v>21</v>
      </c>
      <c r="C1616" t="s">
        <v>14</v>
      </c>
      <c r="D1616" t="s">
        <v>266</v>
      </c>
      <c r="E1616" t="s">
        <v>23</v>
      </c>
      <c r="F1616" t="s">
        <v>24</v>
      </c>
      <c r="G1616" t="s">
        <v>25</v>
      </c>
      <c r="H1616" t="s">
        <v>33</v>
      </c>
      <c r="I1616">
        <v>179.9</v>
      </c>
      <c r="J1616">
        <v>5</v>
      </c>
      <c r="K1616">
        <v>0</v>
      </c>
      <c r="L1616">
        <v>44.975000000000001</v>
      </c>
    </row>
    <row r="1617" spans="1:12" x14ac:dyDescent="0.3">
      <c r="A1617" t="s">
        <v>27</v>
      </c>
      <c r="B1617" t="s">
        <v>21</v>
      </c>
      <c r="C1617" t="s">
        <v>14</v>
      </c>
      <c r="D1617" t="s">
        <v>22</v>
      </c>
      <c r="E1617" t="s">
        <v>23</v>
      </c>
      <c r="F1617" t="s">
        <v>24</v>
      </c>
      <c r="G1617" t="s">
        <v>25</v>
      </c>
      <c r="H1617" t="s">
        <v>59</v>
      </c>
      <c r="I1617">
        <v>304.89999999999998</v>
      </c>
      <c r="J1617">
        <v>5</v>
      </c>
      <c r="K1617">
        <v>0</v>
      </c>
      <c r="L1617">
        <v>143.303</v>
      </c>
    </row>
    <row r="1618" spans="1:12" x14ac:dyDescent="0.3">
      <c r="A1618" t="s">
        <v>27</v>
      </c>
      <c r="B1618" t="s">
        <v>21</v>
      </c>
      <c r="C1618" t="s">
        <v>14</v>
      </c>
      <c r="D1618" t="s">
        <v>22</v>
      </c>
      <c r="E1618" t="s">
        <v>23</v>
      </c>
      <c r="F1618" t="s">
        <v>24</v>
      </c>
      <c r="G1618" t="s">
        <v>18</v>
      </c>
      <c r="H1618" t="s">
        <v>20</v>
      </c>
      <c r="I1618">
        <v>563.24</v>
      </c>
      <c r="J1618">
        <v>5</v>
      </c>
      <c r="K1618">
        <v>0.2</v>
      </c>
      <c r="L1618">
        <v>56.323999999999998</v>
      </c>
    </row>
    <row r="1619" spans="1:12" x14ac:dyDescent="0.3">
      <c r="A1619" t="s">
        <v>27</v>
      </c>
      <c r="B1619" t="s">
        <v>21</v>
      </c>
      <c r="C1619" t="s">
        <v>14</v>
      </c>
      <c r="D1619" t="s">
        <v>51</v>
      </c>
      <c r="E1619" t="s">
        <v>23</v>
      </c>
      <c r="F1619" t="s">
        <v>24</v>
      </c>
      <c r="G1619" t="s">
        <v>18</v>
      </c>
      <c r="H1619" t="s">
        <v>30</v>
      </c>
      <c r="I1619">
        <v>502.488</v>
      </c>
      <c r="J1619">
        <v>3</v>
      </c>
      <c r="K1619">
        <v>0.2</v>
      </c>
      <c r="L1619">
        <v>-87.935400000000001</v>
      </c>
    </row>
    <row r="1620" spans="1:12" x14ac:dyDescent="0.3">
      <c r="A1620" t="s">
        <v>27</v>
      </c>
      <c r="B1620" t="s">
        <v>21</v>
      </c>
      <c r="C1620" t="s">
        <v>14</v>
      </c>
      <c r="D1620" t="s">
        <v>51</v>
      </c>
      <c r="E1620" t="s">
        <v>23</v>
      </c>
      <c r="F1620" t="s">
        <v>24</v>
      </c>
      <c r="G1620" t="s">
        <v>25</v>
      </c>
      <c r="H1620" t="s">
        <v>36</v>
      </c>
      <c r="I1620">
        <v>196.70400000000001</v>
      </c>
      <c r="J1620">
        <v>6</v>
      </c>
      <c r="K1620">
        <v>0.2</v>
      </c>
      <c r="L1620">
        <v>68.846400000000003</v>
      </c>
    </row>
    <row r="1621" spans="1:12" x14ac:dyDescent="0.3">
      <c r="A1621" t="s">
        <v>12</v>
      </c>
      <c r="B1621" t="s">
        <v>43</v>
      </c>
      <c r="C1621" t="s">
        <v>14</v>
      </c>
      <c r="D1621" t="s">
        <v>545</v>
      </c>
      <c r="E1621" t="s">
        <v>23</v>
      </c>
      <c r="F1621" t="s">
        <v>24</v>
      </c>
      <c r="G1621" t="s">
        <v>18</v>
      </c>
      <c r="H1621" t="s">
        <v>20</v>
      </c>
      <c r="I1621">
        <v>915.13599999999997</v>
      </c>
      <c r="J1621">
        <v>4</v>
      </c>
      <c r="K1621">
        <v>0.2</v>
      </c>
      <c r="L1621">
        <v>102.9528</v>
      </c>
    </row>
    <row r="1622" spans="1:12" x14ac:dyDescent="0.3">
      <c r="A1622" t="s">
        <v>12</v>
      </c>
      <c r="B1622" t="s">
        <v>43</v>
      </c>
      <c r="C1622" t="s">
        <v>14</v>
      </c>
      <c r="D1622" t="s">
        <v>545</v>
      </c>
      <c r="E1622" t="s">
        <v>23</v>
      </c>
      <c r="F1622" t="s">
        <v>24</v>
      </c>
      <c r="G1622" t="s">
        <v>18</v>
      </c>
      <c r="H1622" t="s">
        <v>32</v>
      </c>
      <c r="I1622">
        <v>327.76</v>
      </c>
      <c r="J1622">
        <v>8</v>
      </c>
      <c r="K1622">
        <v>0</v>
      </c>
      <c r="L1622">
        <v>91.772800000000004</v>
      </c>
    </row>
    <row r="1623" spans="1:12" x14ac:dyDescent="0.3">
      <c r="A1623" t="s">
        <v>27</v>
      </c>
      <c r="B1623" t="s">
        <v>13</v>
      </c>
      <c r="C1623" t="s">
        <v>14</v>
      </c>
      <c r="D1623" t="s">
        <v>22</v>
      </c>
      <c r="E1623" t="s">
        <v>23</v>
      </c>
      <c r="F1623" t="s">
        <v>24</v>
      </c>
      <c r="G1623" t="s">
        <v>34</v>
      </c>
      <c r="H1623" t="s">
        <v>35</v>
      </c>
      <c r="I1623">
        <v>88.775999999999996</v>
      </c>
      <c r="J1623">
        <v>3</v>
      </c>
      <c r="K1623">
        <v>0.2</v>
      </c>
      <c r="L1623">
        <v>7.7679</v>
      </c>
    </row>
    <row r="1624" spans="1:12" x14ac:dyDescent="0.3">
      <c r="A1624" t="s">
        <v>27</v>
      </c>
      <c r="B1624" t="s">
        <v>13</v>
      </c>
      <c r="C1624" t="s">
        <v>14</v>
      </c>
      <c r="D1624" t="s">
        <v>22</v>
      </c>
      <c r="E1624" t="s">
        <v>23</v>
      </c>
      <c r="F1624" t="s">
        <v>24</v>
      </c>
      <c r="G1624" t="s">
        <v>25</v>
      </c>
      <c r="H1624" t="s">
        <v>33</v>
      </c>
      <c r="I1624">
        <v>64.14</v>
      </c>
      <c r="J1624">
        <v>3</v>
      </c>
      <c r="K1624">
        <v>0</v>
      </c>
      <c r="L1624">
        <v>16.676400000000001</v>
      </c>
    </row>
    <row r="1625" spans="1:12" x14ac:dyDescent="0.3">
      <c r="A1625" t="s">
        <v>27</v>
      </c>
      <c r="B1625" t="s">
        <v>21</v>
      </c>
      <c r="C1625" t="s">
        <v>14</v>
      </c>
      <c r="D1625" t="s">
        <v>143</v>
      </c>
      <c r="E1625" t="s">
        <v>23</v>
      </c>
      <c r="F1625" t="s">
        <v>24</v>
      </c>
      <c r="G1625" t="s">
        <v>25</v>
      </c>
      <c r="H1625" t="s">
        <v>36</v>
      </c>
      <c r="I1625">
        <v>36.36</v>
      </c>
      <c r="J1625">
        <v>3</v>
      </c>
      <c r="K1625">
        <v>0.2</v>
      </c>
      <c r="L1625">
        <v>12.2715</v>
      </c>
    </row>
    <row r="1626" spans="1:12" x14ac:dyDescent="0.3">
      <c r="A1626" t="s">
        <v>61</v>
      </c>
      <c r="B1626" t="s">
        <v>43</v>
      </c>
      <c r="C1626" t="s">
        <v>14</v>
      </c>
      <c r="D1626" t="s">
        <v>51</v>
      </c>
      <c r="E1626" t="s">
        <v>23</v>
      </c>
      <c r="F1626" t="s">
        <v>24</v>
      </c>
      <c r="G1626" t="s">
        <v>18</v>
      </c>
      <c r="H1626" t="s">
        <v>32</v>
      </c>
      <c r="I1626">
        <v>25.83</v>
      </c>
      <c r="J1626">
        <v>3</v>
      </c>
      <c r="K1626">
        <v>0</v>
      </c>
      <c r="L1626">
        <v>9.5571000000000002</v>
      </c>
    </row>
    <row r="1627" spans="1:12" x14ac:dyDescent="0.3">
      <c r="A1627" t="s">
        <v>27</v>
      </c>
      <c r="B1627" t="s">
        <v>13</v>
      </c>
      <c r="C1627" t="s">
        <v>14</v>
      </c>
      <c r="D1627" t="s">
        <v>566</v>
      </c>
      <c r="E1627" t="s">
        <v>23</v>
      </c>
      <c r="F1627" t="s">
        <v>24</v>
      </c>
      <c r="G1627" t="s">
        <v>18</v>
      </c>
      <c r="H1627" t="s">
        <v>32</v>
      </c>
      <c r="I1627">
        <v>127.95</v>
      </c>
      <c r="J1627">
        <v>3</v>
      </c>
      <c r="K1627">
        <v>0</v>
      </c>
      <c r="L1627">
        <v>21.7515</v>
      </c>
    </row>
    <row r="1628" spans="1:12" x14ac:dyDescent="0.3">
      <c r="A1628" t="s">
        <v>12</v>
      </c>
      <c r="B1628" t="s">
        <v>21</v>
      </c>
      <c r="C1628" t="s">
        <v>14</v>
      </c>
      <c r="D1628" t="s">
        <v>313</v>
      </c>
      <c r="E1628" t="s">
        <v>23</v>
      </c>
      <c r="F1628" t="s">
        <v>24</v>
      </c>
      <c r="G1628" t="s">
        <v>34</v>
      </c>
      <c r="H1628" t="s">
        <v>35</v>
      </c>
      <c r="I1628">
        <v>39.96</v>
      </c>
      <c r="J1628">
        <v>5</v>
      </c>
      <c r="K1628">
        <v>0.2</v>
      </c>
      <c r="L1628">
        <v>3.4965000000000002</v>
      </c>
    </row>
    <row r="1629" spans="1:12" x14ac:dyDescent="0.3">
      <c r="A1629" t="s">
        <v>12</v>
      </c>
      <c r="B1629" t="s">
        <v>21</v>
      </c>
      <c r="C1629" t="s">
        <v>14</v>
      </c>
      <c r="D1629" t="s">
        <v>313</v>
      </c>
      <c r="E1629" t="s">
        <v>23</v>
      </c>
      <c r="F1629" t="s">
        <v>24</v>
      </c>
      <c r="G1629" t="s">
        <v>25</v>
      </c>
      <c r="H1629" t="s">
        <v>40</v>
      </c>
      <c r="I1629">
        <v>34.08</v>
      </c>
      <c r="J1629">
        <v>6</v>
      </c>
      <c r="K1629">
        <v>0</v>
      </c>
      <c r="L1629">
        <v>15.336</v>
      </c>
    </row>
    <row r="1630" spans="1:12" x14ac:dyDescent="0.3">
      <c r="A1630" t="s">
        <v>27</v>
      </c>
      <c r="B1630" t="s">
        <v>21</v>
      </c>
      <c r="C1630" t="s">
        <v>14</v>
      </c>
      <c r="D1630" t="s">
        <v>51</v>
      </c>
      <c r="E1630" t="s">
        <v>23</v>
      </c>
      <c r="F1630" t="s">
        <v>24</v>
      </c>
      <c r="G1630" t="s">
        <v>25</v>
      </c>
      <c r="H1630" t="s">
        <v>40</v>
      </c>
      <c r="I1630">
        <v>33.4</v>
      </c>
      <c r="J1630">
        <v>5</v>
      </c>
      <c r="K1630">
        <v>0</v>
      </c>
      <c r="L1630">
        <v>16.032</v>
      </c>
    </row>
    <row r="1631" spans="1:12" x14ac:dyDescent="0.3">
      <c r="A1631" t="s">
        <v>27</v>
      </c>
      <c r="B1631" t="s">
        <v>21</v>
      </c>
      <c r="C1631" t="s">
        <v>14</v>
      </c>
      <c r="D1631" t="s">
        <v>51</v>
      </c>
      <c r="E1631" t="s">
        <v>23</v>
      </c>
      <c r="F1631" t="s">
        <v>24</v>
      </c>
      <c r="G1631" t="s">
        <v>25</v>
      </c>
      <c r="H1631" t="s">
        <v>59</v>
      </c>
      <c r="I1631">
        <v>210.84</v>
      </c>
      <c r="J1631">
        <v>4</v>
      </c>
      <c r="K1631">
        <v>0</v>
      </c>
      <c r="L1631">
        <v>103.3116</v>
      </c>
    </row>
    <row r="1632" spans="1:12" x14ac:dyDescent="0.3">
      <c r="A1632" t="s">
        <v>27</v>
      </c>
      <c r="B1632" t="s">
        <v>13</v>
      </c>
      <c r="C1632" t="s">
        <v>14</v>
      </c>
      <c r="D1632" t="s">
        <v>22</v>
      </c>
      <c r="E1632" t="s">
        <v>23</v>
      </c>
      <c r="F1632" t="s">
        <v>24</v>
      </c>
      <c r="G1632" t="s">
        <v>18</v>
      </c>
      <c r="H1632" t="s">
        <v>32</v>
      </c>
      <c r="I1632">
        <v>47.04</v>
      </c>
      <c r="J1632">
        <v>4</v>
      </c>
      <c r="K1632">
        <v>0</v>
      </c>
      <c r="L1632">
        <v>15.993600000000001</v>
      </c>
    </row>
    <row r="1633" spans="1:12" x14ac:dyDescent="0.3">
      <c r="A1633" t="s">
        <v>27</v>
      </c>
      <c r="B1633" t="s">
        <v>13</v>
      </c>
      <c r="C1633" t="s">
        <v>14</v>
      </c>
      <c r="D1633" t="s">
        <v>22</v>
      </c>
      <c r="E1633" t="s">
        <v>23</v>
      </c>
      <c r="F1633" t="s">
        <v>24</v>
      </c>
      <c r="G1633" t="s">
        <v>34</v>
      </c>
      <c r="H1633" t="s">
        <v>35</v>
      </c>
      <c r="I1633">
        <v>339.96</v>
      </c>
      <c r="J1633">
        <v>5</v>
      </c>
      <c r="K1633">
        <v>0.2</v>
      </c>
      <c r="L1633">
        <v>42.494999999999997</v>
      </c>
    </row>
    <row r="1634" spans="1:12" x14ac:dyDescent="0.3">
      <c r="A1634" t="s">
        <v>27</v>
      </c>
      <c r="B1634" t="s">
        <v>13</v>
      </c>
      <c r="C1634" t="s">
        <v>14</v>
      </c>
      <c r="D1634" t="s">
        <v>51</v>
      </c>
      <c r="E1634" t="s">
        <v>23</v>
      </c>
      <c r="F1634" t="s">
        <v>24</v>
      </c>
      <c r="G1634" t="s">
        <v>25</v>
      </c>
      <c r="H1634" t="s">
        <v>36</v>
      </c>
      <c r="I1634">
        <v>12.176</v>
      </c>
      <c r="J1634">
        <v>1</v>
      </c>
      <c r="K1634">
        <v>0.2</v>
      </c>
      <c r="L1634">
        <v>4.4138000000000002</v>
      </c>
    </row>
    <row r="1635" spans="1:12" x14ac:dyDescent="0.3">
      <c r="A1635" t="s">
        <v>27</v>
      </c>
      <c r="B1635" t="s">
        <v>13</v>
      </c>
      <c r="C1635" t="s">
        <v>14</v>
      </c>
      <c r="D1635" t="s">
        <v>51</v>
      </c>
      <c r="E1635" t="s">
        <v>23</v>
      </c>
      <c r="F1635" t="s">
        <v>24</v>
      </c>
      <c r="G1635" t="s">
        <v>25</v>
      </c>
      <c r="H1635" t="s">
        <v>31</v>
      </c>
      <c r="I1635">
        <v>37.32</v>
      </c>
      <c r="J1635">
        <v>3</v>
      </c>
      <c r="K1635">
        <v>0</v>
      </c>
      <c r="L1635">
        <v>10.4496</v>
      </c>
    </row>
    <row r="1636" spans="1:12" x14ac:dyDescent="0.3">
      <c r="A1636" t="s">
        <v>27</v>
      </c>
      <c r="B1636" t="s">
        <v>13</v>
      </c>
      <c r="C1636" t="s">
        <v>14</v>
      </c>
      <c r="D1636" t="s">
        <v>51</v>
      </c>
      <c r="E1636" t="s">
        <v>23</v>
      </c>
      <c r="F1636" t="s">
        <v>24</v>
      </c>
      <c r="G1636" t="s">
        <v>25</v>
      </c>
      <c r="H1636" t="s">
        <v>109</v>
      </c>
      <c r="I1636">
        <v>35.06</v>
      </c>
      <c r="J1636">
        <v>2</v>
      </c>
      <c r="K1636">
        <v>0</v>
      </c>
      <c r="L1636">
        <v>10.518000000000001</v>
      </c>
    </row>
    <row r="1637" spans="1:12" x14ac:dyDescent="0.3">
      <c r="A1637" t="s">
        <v>27</v>
      </c>
      <c r="B1637" t="s">
        <v>43</v>
      </c>
      <c r="C1637" t="s">
        <v>14</v>
      </c>
      <c r="D1637" t="s">
        <v>22</v>
      </c>
      <c r="E1637" t="s">
        <v>23</v>
      </c>
      <c r="F1637" t="s">
        <v>24</v>
      </c>
      <c r="G1637" t="s">
        <v>25</v>
      </c>
      <c r="H1637" t="s">
        <v>33</v>
      </c>
      <c r="I1637">
        <v>56.3</v>
      </c>
      <c r="J1637">
        <v>2</v>
      </c>
      <c r="K1637">
        <v>0</v>
      </c>
      <c r="L1637">
        <v>15.763999999999999</v>
      </c>
    </row>
    <row r="1638" spans="1:12" x14ac:dyDescent="0.3">
      <c r="A1638" t="s">
        <v>27</v>
      </c>
      <c r="B1638" t="s">
        <v>13</v>
      </c>
      <c r="C1638" t="s">
        <v>14</v>
      </c>
      <c r="D1638" t="s">
        <v>116</v>
      </c>
      <c r="E1638" t="s">
        <v>23</v>
      </c>
      <c r="F1638" t="s">
        <v>24</v>
      </c>
      <c r="G1638" t="s">
        <v>25</v>
      </c>
      <c r="H1638" t="s">
        <v>36</v>
      </c>
      <c r="I1638">
        <v>133.12</v>
      </c>
      <c r="J1638">
        <v>5</v>
      </c>
      <c r="K1638">
        <v>0.2</v>
      </c>
      <c r="L1638">
        <v>49.92</v>
      </c>
    </row>
    <row r="1639" spans="1:12" x14ac:dyDescent="0.3">
      <c r="A1639" t="s">
        <v>27</v>
      </c>
      <c r="B1639" t="s">
        <v>13</v>
      </c>
      <c r="C1639" t="s">
        <v>14</v>
      </c>
      <c r="D1639" t="s">
        <v>22</v>
      </c>
      <c r="E1639" t="s">
        <v>23</v>
      </c>
      <c r="F1639" t="s">
        <v>24</v>
      </c>
      <c r="G1639" t="s">
        <v>18</v>
      </c>
      <c r="H1639" t="s">
        <v>32</v>
      </c>
      <c r="I1639">
        <v>14.76</v>
      </c>
      <c r="J1639">
        <v>2</v>
      </c>
      <c r="K1639">
        <v>0</v>
      </c>
      <c r="L1639">
        <v>4.2804000000000002</v>
      </c>
    </row>
    <row r="1640" spans="1:12" x14ac:dyDescent="0.3">
      <c r="A1640" t="s">
        <v>61</v>
      </c>
      <c r="B1640" t="s">
        <v>43</v>
      </c>
      <c r="C1640" t="s">
        <v>14</v>
      </c>
      <c r="D1640" t="s">
        <v>266</v>
      </c>
      <c r="E1640" t="s">
        <v>23</v>
      </c>
      <c r="F1640" t="s">
        <v>24</v>
      </c>
      <c r="G1640" t="s">
        <v>18</v>
      </c>
      <c r="H1640" t="s">
        <v>20</v>
      </c>
      <c r="I1640">
        <v>454.27199999999999</v>
      </c>
      <c r="J1640">
        <v>8</v>
      </c>
      <c r="K1640">
        <v>0.2</v>
      </c>
      <c r="L1640">
        <v>-73.819199999999995</v>
      </c>
    </row>
    <row r="1641" spans="1:12" x14ac:dyDescent="0.3">
      <c r="A1641" t="s">
        <v>61</v>
      </c>
      <c r="B1641" t="s">
        <v>13</v>
      </c>
      <c r="C1641" t="s">
        <v>14</v>
      </c>
      <c r="D1641" t="s">
        <v>51</v>
      </c>
      <c r="E1641" t="s">
        <v>23</v>
      </c>
      <c r="F1641" t="s">
        <v>24</v>
      </c>
      <c r="G1641" t="s">
        <v>25</v>
      </c>
      <c r="H1641" t="s">
        <v>31</v>
      </c>
      <c r="I1641">
        <v>56.56</v>
      </c>
      <c r="J1641">
        <v>2</v>
      </c>
      <c r="K1641">
        <v>0</v>
      </c>
      <c r="L1641">
        <v>15.2712</v>
      </c>
    </row>
    <row r="1642" spans="1:12" x14ac:dyDescent="0.3">
      <c r="A1642" t="s">
        <v>61</v>
      </c>
      <c r="B1642" t="s">
        <v>13</v>
      </c>
      <c r="C1642" t="s">
        <v>14</v>
      </c>
      <c r="D1642" t="s">
        <v>51</v>
      </c>
      <c r="E1642" t="s">
        <v>23</v>
      </c>
      <c r="F1642" t="s">
        <v>24</v>
      </c>
      <c r="G1642" t="s">
        <v>18</v>
      </c>
      <c r="H1642" t="s">
        <v>32</v>
      </c>
      <c r="I1642">
        <v>36.96</v>
      </c>
      <c r="J1642">
        <v>7</v>
      </c>
      <c r="K1642">
        <v>0</v>
      </c>
      <c r="L1642">
        <v>11.457599999999999</v>
      </c>
    </row>
    <row r="1643" spans="1:12" x14ac:dyDescent="0.3">
      <c r="A1643" t="s">
        <v>12</v>
      </c>
      <c r="B1643" t="s">
        <v>13</v>
      </c>
      <c r="C1643" t="s">
        <v>14</v>
      </c>
      <c r="D1643" t="s">
        <v>22</v>
      </c>
      <c r="E1643" t="s">
        <v>23</v>
      </c>
      <c r="F1643" t="s">
        <v>24</v>
      </c>
      <c r="G1643" t="s">
        <v>34</v>
      </c>
      <c r="H1643" t="s">
        <v>58</v>
      </c>
      <c r="I1643">
        <v>68.459999999999994</v>
      </c>
      <c r="J1643">
        <v>7</v>
      </c>
      <c r="K1643">
        <v>0</v>
      </c>
      <c r="L1643">
        <v>25.330200000000001</v>
      </c>
    </row>
    <row r="1644" spans="1:12" x14ac:dyDescent="0.3">
      <c r="A1644" t="s">
        <v>27</v>
      </c>
      <c r="B1644" t="s">
        <v>43</v>
      </c>
      <c r="C1644" t="s">
        <v>14</v>
      </c>
      <c r="D1644" t="s">
        <v>51</v>
      </c>
      <c r="E1644" t="s">
        <v>23</v>
      </c>
      <c r="F1644" t="s">
        <v>24</v>
      </c>
      <c r="G1644" t="s">
        <v>25</v>
      </c>
      <c r="H1644" t="s">
        <v>33</v>
      </c>
      <c r="I1644">
        <v>23.88</v>
      </c>
      <c r="J1644">
        <v>6</v>
      </c>
      <c r="K1644">
        <v>0</v>
      </c>
      <c r="L1644">
        <v>8.1191999999999993</v>
      </c>
    </row>
    <row r="1645" spans="1:12" x14ac:dyDescent="0.3">
      <c r="A1645" t="s">
        <v>27</v>
      </c>
      <c r="B1645" t="s">
        <v>43</v>
      </c>
      <c r="C1645" t="s">
        <v>14</v>
      </c>
      <c r="D1645" t="s">
        <v>51</v>
      </c>
      <c r="E1645" t="s">
        <v>23</v>
      </c>
      <c r="F1645" t="s">
        <v>24</v>
      </c>
      <c r="G1645" t="s">
        <v>25</v>
      </c>
      <c r="H1645" t="s">
        <v>26</v>
      </c>
      <c r="I1645">
        <v>11.52</v>
      </c>
      <c r="J1645">
        <v>4</v>
      </c>
      <c r="K1645">
        <v>0</v>
      </c>
      <c r="L1645">
        <v>5.6448</v>
      </c>
    </row>
    <row r="1646" spans="1:12" x14ac:dyDescent="0.3">
      <c r="A1646" t="s">
        <v>27</v>
      </c>
      <c r="B1646" t="s">
        <v>43</v>
      </c>
      <c r="C1646" t="s">
        <v>14</v>
      </c>
      <c r="D1646" t="s">
        <v>51</v>
      </c>
      <c r="E1646" t="s">
        <v>23</v>
      </c>
      <c r="F1646" t="s">
        <v>24</v>
      </c>
      <c r="G1646" t="s">
        <v>25</v>
      </c>
      <c r="H1646" t="s">
        <v>40</v>
      </c>
      <c r="I1646">
        <v>286.93</v>
      </c>
      <c r="J1646">
        <v>7</v>
      </c>
      <c r="K1646">
        <v>0</v>
      </c>
      <c r="L1646">
        <v>140.59569999999999</v>
      </c>
    </row>
    <row r="1647" spans="1:12" x14ac:dyDescent="0.3">
      <c r="A1647" t="s">
        <v>27</v>
      </c>
      <c r="B1647" t="s">
        <v>43</v>
      </c>
      <c r="C1647" t="s">
        <v>14</v>
      </c>
      <c r="D1647" t="s">
        <v>51</v>
      </c>
      <c r="E1647" t="s">
        <v>23</v>
      </c>
      <c r="F1647" t="s">
        <v>24</v>
      </c>
      <c r="G1647" t="s">
        <v>34</v>
      </c>
      <c r="H1647" t="s">
        <v>35</v>
      </c>
      <c r="I1647">
        <v>206.38399999999999</v>
      </c>
      <c r="J1647">
        <v>2</v>
      </c>
      <c r="K1647">
        <v>0.2</v>
      </c>
      <c r="L1647">
        <v>23.2182</v>
      </c>
    </row>
    <row r="1648" spans="1:12" x14ac:dyDescent="0.3">
      <c r="A1648" t="s">
        <v>27</v>
      </c>
      <c r="B1648" t="s">
        <v>13</v>
      </c>
      <c r="C1648" t="s">
        <v>14</v>
      </c>
      <c r="D1648" t="s">
        <v>51</v>
      </c>
      <c r="E1648" t="s">
        <v>23</v>
      </c>
      <c r="F1648" t="s">
        <v>24</v>
      </c>
      <c r="G1648" t="s">
        <v>18</v>
      </c>
      <c r="H1648" t="s">
        <v>20</v>
      </c>
      <c r="I1648">
        <v>218.352</v>
      </c>
      <c r="J1648">
        <v>3</v>
      </c>
      <c r="K1648">
        <v>0.2</v>
      </c>
      <c r="L1648">
        <v>0</v>
      </c>
    </row>
    <row r="1649" spans="1:12" x14ac:dyDescent="0.3">
      <c r="A1649" t="s">
        <v>27</v>
      </c>
      <c r="B1649" t="s">
        <v>13</v>
      </c>
      <c r="C1649" t="s">
        <v>14</v>
      </c>
      <c r="D1649" t="s">
        <v>51</v>
      </c>
      <c r="E1649" t="s">
        <v>23</v>
      </c>
      <c r="F1649" t="s">
        <v>24</v>
      </c>
      <c r="G1649" t="s">
        <v>18</v>
      </c>
      <c r="H1649" t="s">
        <v>32</v>
      </c>
      <c r="I1649">
        <v>529.9</v>
      </c>
      <c r="J1649">
        <v>5</v>
      </c>
      <c r="K1649">
        <v>0</v>
      </c>
      <c r="L1649">
        <v>105.98</v>
      </c>
    </row>
    <row r="1650" spans="1:12" x14ac:dyDescent="0.3">
      <c r="A1650" t="s">
        <v>27</v>
      </c>
      <c r="B1650" t="s">
        <v>13</v>
      </c>
      <c r="C1650" t="s">
        <v>14</v>
      </c>
      <c r="D1650" t="s">
        <v>51</v>
      </c>
      <c r="E1650" t="s">
        <v>23</v>
      </c>
      <c r="F1650" t="s">
        <v>24</v>
      </c>
      <c r="G1650" t="s">
        <v>25</v>
      </c>
      <c r="H1650" t="s">
        <v>33</v>
      </c>
      <c r="I1650">
        <v>99.3</v>
      </c>
      <c r="J1650">
        <v>10</v>
      </c>
      <c r="K1650">
        <v>0</v>
      </c>
      <c r="L1650">
        <v>41.706000000000003</v>
      </c>
    </row>
    <row r="1651" spans="1:12" x14ac:dyDescent="0.3">
      <c r="A1651" t="s">
        <v>27</v>
      </c>
      <c r="B1651" t="s">
        <v>13</v>
      </c>
      <c r="C1651" t="s">
        <v>14</v>
      </c>
      <c r="D1651" t="s">
        <v>51</v>
      </c>
      <c r="E1651" t="s">
        <v>23</v>
      </c>
      <c r="F1651" t="s">
        <v>24</v>
      </c>
      <c r="G1651" t="s">
        <v>25</v>
      </c>
      <c r="H1651" t="s">
        <v>37</v>
      </c>
      <c r="I1651">
        <v>108.96</v>
      </c>
      <c r="J1651">
        <v>2</v>
      </c>
      <c r="K1651">
        <v>0</v>
      </c>
      <c r="L1651">
        <v>30.508800000000001</v>
      </c>
    </row>
    <row r="1652" spans="1:12" x14ac:dyDescent="0.3">
      <c r="A1652" t="s">
        <v>27</v>
      </c>
      <c r="B1652" t="s">
        <v>13</v>
      </c>
      <c r="C1652" t="s">
        <v>14</v>
      </c>
      <c r="D1652" t="s">
        <v>51</v>
      </c>
      <c r="E1652" t="s">
        <v>23</v>
      </c>
      <c r="F1652" t="s">
        <v>24</v>
      </c>
      <c r="G1652" t="s">
        <v>25</v>
      </c>
      <c r="H1652" t="s">
        <v>36</v>
      </c>
      <c r="I1652">
        <v>2.6880000000000002</v>
      </c>
      <c r="J1652">
        <v>1</v>
      </c>
      <c r="K1652">
        <v>0.2</v>
      </c>
      <c r="L1652">
        <v>0.84</v>
      </c>
    </row>
    <row r="1653" spans="1:12" x14ac:dyDescent="0.3">
      <c r="A1653" t="s">
        <v>12</v>
      </c>
      <c r="B1653" t="s">
        <v>43</v>
      </c>
      <c r="C1653" t="s">
        <v>14</v>
      </c>
      <c r="D1653" t="s">
        <v>22</v>
      </c>
      <c r="E1653" t="s">
        <v>23</v>
      </c>
      <c r="F1653" t="s">
        <v>24</v>
      </c>
      <c r="G1653" t="s">
        <v>25</v>
      </c>
      <c r="H1653" t="s">
        <v>40</v>
      </c>
      <c r="I1653">
        <v>13.36</v>
      </c>
      <c r="J1653">
        <v>2</v>
      </c>
      <c r="K1653">
        <v>0</v>
      </c>
      <c r="L1653">
        <v>6.4127999999999998</v>
      </c>
    </row>
    <row r="1654" spans="1:12" x14ac:dyDescent="0.3">
      <c r="A1654" t="s">
        <v>12</v>
      </c>
      <c r="B1654" t="s">
        <v>43</v>
      </c>
      <c r="C1654" t="s">
        <v>14</v>
      </c>
      <c r="D1654" t="s">
        <v>22</v>
      </c>
      <c r="E1654" t="s">
        <v>23</v>
      </c>
      <c r="F1654" t="s">
        <v>24</v>
      </c>
      <c r="G1654" t="s">
        <v>25</v>
      </c>
      <c r="H1654" t="s">
        <v>31</v>
      </c>
      <c r="I1654">
        <v>158.9</v>
      </c>
      <c r="J1654">
        <v>5</v>
      </c>
      <c r="K1654">
        <v>0</v>
      </c>
      <c r="L1654">
        <v>7.9450000000000003</v>
      </c>
    </row>
    <row r="1655" spans="1:12" x14ac:dyDescent="0.3">
      <c r="A1655" t="s">
        <v>27</v>
      </c>
      <c r="B1655" t="s">
        <v>21</v>
      </c>
      <c r="C1655" t="s">
        <v>14</v>
      </c>
      <c r="D1655" t="s">
        <v>108</v>
      </c>
      <c r="E1655" t="s">
        <v>23</v>
      </c>
      <c r="F1655" t="s">
        <v>24</v>
      </c>
      <c r="G1655" t="s">
        <v>25</v>
      </c>
      <c r="H1655" t="s">
        <v>59</v>
      </c>
      <c r="I1655">
        <v>419.9</v>
      </c>
      <c r="J1655">
        <v>5</v>
      </c>
      <c r="K1655">
        <v>0</v>
      </c>
      <c r="L1655">
        <v>197.35300000000001</v>
      </c>
    </row>
    <row r="1656" spans="1:12" x14ac:dyDescent="0.3">
      <c r="A1656" t="s">
        <v>27</v>
      </c>
      <c r="B1656" t="s">
        <v>21</v>
      </c>
      <c r="C1656" t="s">
        <v>14</v>
      </c>
      <c r="D1656" t="s">
        <v>108</v>
      </c>
      <c r="E1656" t="s">
        <v>23</v>
      </c>
      <c r="F1656" t="s">
        <v>24</v>
      </c>
      <c r="G1656" t="s">
        <v>25</v>
      </c>
      <c r="H1656" t="s">
        <v>26</v>
      </c>
      <c r="I1656">
        <v>3.15</v>
      </c>
      <c r="J1656">
        <v>1</v>
      </c>
      <c r="K1656">
        <v>0</v>
      </c>
      <c r="L1656">
        <v>1.512</v>
      </c>
    </row>
    <row r="1657" spans="1:12" x14ac:dyDescent="0.3">
      <c r="A1657" t="s">
        <v>27</v>
      </c>
      <c r="B1657" t="s">
        <v>13</v>
      </c>
      <c r="C1657" t="s">
        <v>14</v>
      </c>
      <c r="D1657" t="s">
        <v>22</v>
      </c>
      <c r="E1657" t="s">
        <v>23</v>
      </c>
      <c r="F1657" t="s">
        <v>24</v>
      </c>
      <c r="G1657" t="s">
        <v>34</v>
      </c>
      <c r="H1657" t="s">
        <v>58</v>
      </c>
      <c r="I1657">
        <v>1049.44</v>
      </c>
      <c r="J1657">
        <v>8</v>
      </c>
      <c r="K1657">
        <v>0</v>
      </c>
      <c r="L1657">
        <v>440.76479999999998</v>
      </c>
    </row>
    <row r="1658" spans="1:12" x14ac:dyDescent="0.3">
      <c r="A1658" t="s">
        <v>27</v>
      </c>
      <c r="B1658" t="s">
        <v>13</v>
      </c>
      <c r="C1658" t="s">
        <v>14</v>
      </c>
      <c r="D1658" t="s">
        <v>22</v>
      </c>
      <c r="E1658" t="s">
        <v>23</v>
      </c>
      <c r="F1658" t="s">
        <v>24</v>
      </c>
      <c r="G1658" t="s">
        <v>18</v>
      </c>
      <c r="H1658" t="s">
        <v>20</v>
      </c>
      <c r="I1658">
        <v>170.352</v>
      </c>
      <c r="J1658">
        <v>3</v>
      </c>
      <c r="K1658">
        <v>0.2</v>
      </c>
      <c r="L1658">
        <v>-17.0352</v>
      </c>
    </row>
    <row r="1659" spans="1:12" x14ac:dyDescent="0.3">
      <c r="A1659" t="s">
        <v>27</v>
      </c>
      <c r="B1659" t="s">
        <v>21</v>
      </c>
      <c r="C1659" t="s">
        <v>14</v>
      </c>
      <c r="D1659" t="s">
        <v>51</v>
      </c>
      <c r="E1659" t="s">
        <v>23</v>
      </c>
      <c r="F1659" t="s">
        <v>24</v>
      </c>
      <c r="G1659" t="s">
        <v>25</v>
      </c>
      <c r="H1659" t="s">
        <v>33</v>
      </c>
      <c r="I1659">
        <v>34.65</v>
      </c>
      <c r="J1659">
        <v>3</v>
      </c>
      <c r="K1659">
        <v>0</v>
      </c>
      <c r="L1659">
        <v>9.702</v>
      </c>
    </row>
    <row r="1660" spans="1:12" x14ac:dyDescent="0.3">
      <c r="A1660" t="s">
        <v>27</v>
      </c>
      <c r="B1660" t="s">
        <v>21</v>
      </c>
      <c r="C1660" t="s">
        <v>14</v>
      </c>
      <c r="D1660" t="s">
        <v>51</v>
      </c>
      <c r="E1660" t="s">
        <v>23</v>
      </c>
      <c r="F1660" t="s">
        <v>24</v>
      </c>
      <c r="G1660" t="s">
        <v>34</v>
      </c>
      <c r="H1660" t="s">
        <v>35</v>
      </c>
      <c r="I1660">
        <v>19.8</v>
      </c>
      <c r="J1660">
        <v>5</v>
      </c>
      <c r="K1660">
        <v>0.2</v>
      </c>
      <c r="L1660">
        <v>1.7324999999999999</v>
      </c>
    </row>
    <row r="1661" spans="1:12" x14ac:dyDescent="0.3">
      <c r="A1661" t="s">
        <v>27</v>
      </c>
      <c r="B1661" t="s">
        <v>13</v>
      </c>
      <c r="C1661" t="s">
        <v>14</v>
      </c>
      <c r="D1661" t="s">
        <v>239</v>
      </c>
      <c r="E1661" t="s">
        <v>23</v>
      </c>
      <c r="F1661" t="s">
        <v>24</v>
      </c>
      <c r="G1661" t="s">
        <v>25</v>
      </c>
      <c r="H1661" t="s">
        <v>76</v>
      </c>
      <c r="I1661">
        <v>5.94</v>
      </c>
      <c r="J1661">
        <v>3</v>
      </c>
      <c r="K1661">
        <v>0</v>
      </c>
      <c r="L1661">
        <v>0</v>
      </c>
    </row>
    <row r="1662" spans="1:12" x14ac:dyDescent="0.3">
      <c r="A1662" t="s">
        <v>27</v>
      </c>
      <c r="B1662" t="s">
        <v>13</v>
      </c>
      <c r="C1662" t="s">
        <v>14</v>
      </c>
      <c r="D1662" t="s">
        <v>239</v>
      </c>
      <c r="E1662" t="s">
        <v>23</v>
      </c>
      <c r="F1662" t="s">
        <v>24</v>
      </c>
      <c r="G1662" t="s">
        <v>25</v>
      </c>
      <c r="H1662" t="s">
        <v>40</v>
      </c>
      <c r="I1662">
        <v>45.36</v>
      </c>
      <c r="J1662">
        <v>7</v>
      </c>
      <c r="K1662">
        <v>0</v>
      </c>
      <c r="L1662">
        <v>21.7728</v>
      </c>
    </row>
    <row r="1663" spans="1:12" x14ac:dyDescent="0.3">
      <c r="A1663" t="s">
        <v>27</v>
      </c>
      <c r="B1663" t="s">
        <v>13</v>
      </c>
      <c r="C1663" t="s">
        <v>14</v>
      </c>
      <c r="D1663" t="s">
        <v>239</v>
      </c>
      <c r="E1663" t="s">
        <v>23</v>
      </c>
      <c r="F1663" t="s">
        <v>24</v>
      </c>
      <c r="G1663" t="s">
        <v>34</v>
      </c>
      <c r="H1663" t="s">
        <v>35</v>
      </c>
      <c r="I1663">
        <v>211.16800000000001</v>
      </c>
      <c r="J1663">
        <v>4</v>
      </c>
      <c r="K1663">
        <v>0.2</v>
      </c>
      <c r="L1663">
        <v>23.756399999999999</v>
      </c>
    </row>
    <row r="1664" spans="1:12" x14ac:dyDescent="0.3">
      <c r="A1664" t="s">
        <v>27</v>
      </c>
      <c r="B1664" t="s">
        <v>13</v>
      </c>
      <c r="C1664" t="s">
        <v>14</v>
      </c>
      <c r="D1664" t="s">
        <v>239</v>
      </c>
      <c r="E1664" t="s">
        <v>23</v>
      </c>
      <c r="F1664" t="s">
        <v>24</v>
      </c>
      <c r="G1664" t="s">
        <v>18</v>
      </c>
      <c r="H1664" t="s">
        <v>20</v>
      </c>
      <c r="I1664">
        <v>484.70400000000001</v>
      </c>
      <c r="J1664">
        <v>6</v>
      </c>
      <c r="K1664">
        <v>0.2</v>
      </c>
      <c r="L1664">
        <v>-84.8232</v>
      </c>
    </row>
    <row r="1665" spans="1:12" x14ac:dyDescent="0.3">
      <c r="A1665" t="s">
        <v>27</v>
      </c>
      <c r="B1665" t="s">
        <v>13</v>
      </c>
      <c r="C1665" t="s">
        <v>14</v>
      </c>
      <c r="D1665" t="s">
        <v>239</v>
      </c>
      <c r="E1665" t="s">
        <v>23</v>
      </c>
      <c r="F1665" t="s">
        <v>24</v>
      </c>
      <c r="G1665" t="s">
        <v>34</v>
      </c>
      <c r="H1665" t="s">
        <v>122</v>
      </c>
      <c r="I1665">
        <v>371.976</v>
      </c>
      <c r="J1665">
        <v>3</v>
      </c>
      <c r="K1665">
        <v>0.2</v>
      </c>
      <c r="L1665">
        <v>116.24250000000001</v>
      </c>
    </row>
    <row r="1666" spans="1:12" x14ac:dyDescent="0.3">
      <c r="A1666" t="s">
        <v>61</v>
      </c>
      <c r="B1666" t="s">
        <v>21</v>
      </c>
      <c r="C1666" t="s">
        <v>14</v>
      </c>
      <c r="D1666" t="s">
        <v>22</v>
      </c>
      <c r="E1666" t="s">
        <v>23</v>
      </c>
      <c r="F1666" t="s">
        <v>24</v>
      </c>
      <c r="G1666" t="s">
        <v>25</v>
      </c>
      <c r="H1666" t="s">
        <v>36</v>
      </c>
      <c r="I1666">
        <v>19.295999999999999</v>
      </c>
      <c r="J1666">
        <v>3</v>
      </c>
      <c r="K1666">
        <v>0.2</v>
      </c>
      <c r="L1666">
        <v>6.03</v>
      </c>
    </row>
    <row r="1667" spans="1:12" x14ac:dyDescent="0.3">
      <c r="A1667" t="s">
        <v>61</v>
      </c>
      <c r="B1667" t="s">
        <v>13</v>
      </c>
      <c r="C1667" t="s">
        <v>14</v>
      </c>
      <c r="D1667" t="s">
        <v>22</v>
      </c>
      <c r="E1667" t="s">
        <v>23</v>
      </c>
      <c r="F1667" t="s">
        <v>24</v>
      </c>
      <c r="G1667" t="s">
        <v>18</v>
      </c>
      <c r="H1667" t="s">
        <v>19</v>
      </c>
      <c r="I1667">
        <v>239.666</v>
      </c>
      <c r="J1667">
        <v>2</v>
      </c>
      <c r="K1667">
        <v>0.15</v>
      </c>
      <c r="L1667">
        <v>14.098000000000001</v>
      </c>
    </row>
    <row r="1668" spans="1:12" x14ac:dyDescent="0.3">
      <c r="A1668" t="s">
        <v>61</v>
      </c>
      <c r="B1668" t="s">
        <v>13</v>
      </c>
      <c r="C1668" t="s">
        <v>14</v>
      </c>
      <c r="D1668" t="s">
        <v>22</v>
      </c>
      <c r="E1668" t="s">
        <v>23</v>
      </c>
      <c r="F1668" t="s">
        <v>24</v>
      </c>
      <c r="G1668" t="s">
        <v>25</v>
      </c>
      <c r="H1668" t="s">
        <v>26</v>
      </c>
      <c r="I1668">
        <v>22.5</v>
      </c>
      <c r="J1668">
        <v>6</v>
      </c>
      <c r="K1668">
        <v>0</v>
      </c>
      <c r="L1668">
        <v>10.8</v>
      </c>
    </row>
    <row r="1669" spans="1:12" x14ac:dyDescent="0.3">
      <c r="A1669" t="s">
        <v>61</v>
      </c>
      <c r="B1669" t="s">
        <v>13</v>
      </c>
      <c r="C1669" t="s">
        <v>14</v>
      </c>
      <c r="D1669" t="s">
        <v>22</v>
      </c>
      <c r="E1669" t="s">
        <v>23</v>
      </c>
      <c r="F1669" t="s">
        <v>24</v>
      </c>
      <c r="G1669" t="s">
        <v>25</v>
      </c>
      <c r="H1669" t="s">
        <v>40</v>
      </c>
      <c r="I1669">
        <v>219.84</v>
      </c>
      <c r="J1669">
        <v>4</v>
      </c>
      <c r="K1669">
        <v>0</v>
      </c>
      <c r="L1669">
        <v>107.7216</v>
      </c>
    </row>
    <row r="1670" spans="1:12" x14ac:dyDescent="0.3">
      <c r="A1670" t="s">
        <v>61</v>
      </c>
      <c r="B1670" t="s">
        <v>21</v>
      </c>
      <c r="C1670" t="s">
        <v>14</v>
      </c>
      <c r="D1670" t="s">
        <v>51</v>
      </c>
      <c r="E1670" t="s">
        <v>23</v>
      </c>
      <c r="F1670" t="s">
        <v>24</v>
      </c>
      <c r="G1670" t="s">
        <v>18</v>
      </c>
      <c r="H1670" t="s">
        <v>32</v>
      </c>
      <c r="I1670">
        <v>41.88</v>
      </c>
      <c r="J1670">
        <v>6</v>
      </c>
      <c r="K1670">
        <v>0</v>
      </c>
      <c r="L1670">
        <v>12.145200000000001</v>
      </c>
    </row>
    <row r="1671" spans="1:12" x14ac:dyDescent="0.3">
      <c r="A1671" t="s">
        <v>61</v>
      </c>
      <c r="B1671" t="s">
        <v>21</v>
      </c>
      <c r="C1671" t="s">
        <v>14</v>
      </c>
      <c r="D1671" t="s">
        <v>51</v>
      </c>
      <c r="E1671" t="s">
        <v>23</v>
      </c>
      <c r="F1671" t="s">
        <v>24</v>
      </c>
      <c r="G1671" t="s">
        <v>25</v>
      </c>
      <c r="H1671" t="s">
        <v>26</v>
      </c>
      <c r="I1671">
        <v>58.48</v>
      </c>
      <c r="J1671">
        <v>8</v>
      </c>
      <c r="K1671">
        <v>0</v>
      </c>
      <c r="L1671">
        <v>27.485600000000002</v>
      </c>
    </row>
    <row r="1672" spans="1:12" x14ac:dyDescent="0.3">
      <c r="A1672" t="s">
        <v>167</v>
      </c>
      <c r="B1672" t="s">
        <v>13</v>
      </c>
      <c r="C1672" t="s">
        <v>14</v>
      </c>
      <c r="D1672" t="s">
        <v>51</v>
      </c>
      <c r="E1672" t="s">
        <v>23</v>
      </c>
      <c r="F1672" t="s">
        <v>24</v>
      </c>
      <c r="G1672" t="s">
        <v>34</v>
      </c>
      <c r="H1672" t="s">
        <v>58</v>
      </c>
      <c r="I1672">
        <v>199.99</v>
      </c>
      <c r="J1672">
        <v>1</v>
      </c>
      <c r="K1672">
        <v>0</v>
      </c>
      <c r="L1672">
        <v>85.995699999999999</v>
      </c>
    </row>
    <row r="1673" spans="1:12" x14ac:dyDescent="0.3">
      <c r="A1673" t="s">
        <v>12</v>
      </c>
      <c r="B1673" t="s">
        <v>21</v>
      </c>
      <c r="C1673" t="s">
        <v>14</v>
      </c>
      <c r="D1673" t="s">
        <v>22</v>
      </c>
      <c r="E1673" t="s">
        <v>23</v>
      </c>
      <c r="F1673" t="s">
        <v>24</v>
      </c>
      <c r="G1673" t="s">
        <v>25</v>
      </c>
      <c r="H1673" t="s">
        <v>36</v>
      </c>
      <c r="I1673">
        <v>49.567999999999998</v>
      </c>
      <c r="J1673">
        <v>2</v>
      </c>
      <c r="K1673">
        <v>0.2</v>
      </c>
      <c r="L1673">
        <v>17.348800000000001</v>
      </c>
    </row>
    <row r="1674" spans="1:12" x14ac:dyDescent="0.3">
      <c r="A1674" t="s">
        <v>27</v>
      </c>
      <c r="B1674" t="s">
        <v>21</v>
      </c>
      <c r="C1674" t="s">
        <v>14</v>
      </c>
      <c r="D1674" t="s">
        <v>143</v>
      </c>
      <c r="E1674" t="s">
        <v>23</v>
      </c>
      <c r="F1674" t="s">
        <v>24</v>
      </c>
      <c r="G1674" t="s">
        <v>25</v>
      </c>
      <c r="H1674" t="s">
        <v>33</v>
      </c>
      <c r="I1674">
        <v>265.86</v>
      </c>
      <c r="J1674">
        <v>7</v>
      </c>
      <c r="K1674">
        <v>0</v>
      </c>
      <c r="L1674">
        <v>79.757999999999996</v>
      </c>
    </row>
    <row r="1675" spans="1:12" x14ac:dyDescent="0.3">
      <c r="A1675" t="s">
        <v>27</v>
      </c>
      <c r="B1675" t="s">
        <v>43</v>
      </c>
      <c r="C1675" t="s">
        <v>14</v>
      </c>
      <c r="D1675" t="s">
        <v>22</v>
      </c>
      <c r="E1675" t="s">
        <v>23</v>
      </c>
      <c r="F1675" t="s">
        <v>24</v>
      </c>
      <c r="G1675" t="s">
        <v>18</v>
      </c>
      <c r="H1675" t="s">
        <v>32</v>
      </c>
      <c r="I1675">
        <v>20.04</v>
      </c>
      <c r="J1675">
        <v>6</v>
      </c>
      <c r="K1675">
        <v>0</v>
      </c>
      <c r="L1675">
        <v>8.8176000000000005</v>
      </c>
    </row>
    <row r="1676" spans="1:12" x14ac:dyDescent="0.3">
      <c r="A1676" t="s">
        <v>27</v>
      </c>
      <c r="B1676" t="s">
        <v>13</v>
      </c>
      <c r="C1676" t="s">
        <v>14</v>
      </c>
      <c r="D1676" t="s">
        <v>22</v>
      </c>
      <c r="E1676" t="s">
        <v>23</v>
      </c>
      <c r="F1676" t="s">
        <v>24</v>
      </c>
      <c r="G1676" t="s">
        <v>25</v>
      </c>
      <c r="H1676" t="s">
        <v>31</v>
      </c>
      <c r="I1676">
        <v>1117.92</v>
      </c>
      <c r="J1676">
        <v>4</v>
      </c>
      <c r="K1676">
        <v>0</v>
      </c>
      <c r="L1676">
        <v>55.896000000000001</v>
      </c>
    </row>
    <row r="1677" spans="1:12" x14ac:dyDescent="0.3">
      <c r="A1677" t="s">
        <v>12</v>
      </c>
      <c r="B1677" t="s">
        <v>21</v>
      </c>
      <c r="C1677" t="s">
        <v>14</v>
      </c>
      <c r="D1677" t="s">
        <v>51</v>
      </c>
      <c r="E1677" t="s">
        <v>23</v>
      </c>
      <c r="F1677" t="s">
        <v>24</v>
      </c>
      <c r="G1677" t="s">
        <v>34</v>
      </c>
      <c r="H1677" t="s">
        <v>58</v>
      </c>
      <c r="I1677">
        <v>111.96</v>
      </c>
      <c r="J1677">
        <v>4</v>
      </c>
      <c r="K1677">
        <v>0</v>
      </c>
      <c r="L1677">
        <v>21.272400000000001</v>
      </c>
    </row>
    <row r="1678" spans="1:12" x14ac:dyDescent="0.3">
      <c r="A1678" t="s">
        <v>27</v>
      </c>
      <c r="B1678" t="s">
        <v>13</v>
      </c>
      <c r="C1678" t="s">
        <v>14</v>
      </c>
      <c r="D1678" t="s">
        <v>143</v>
      </c>
      <c r="E1678" t="s">
        <v>23</v>
      </c>
      <c r="F1678" t="s">
        <v>24</v>
      </c>
      <c r="G1678" t="s">
        <v>25</v>
      </c>
      <c r="H1678" t="s">
        <v>40</v>
      </c>
      <c r="I1678">
        <v>16.34</v>
      </c>
      <c r="J1678">
        <v>2</v>
      </c>
      <c r="K1678">
        <v>0</v>
      </c>
      <c r="L1678">
        <v>7.6798000000000002</v>
      </c>
    </row>
    <row r="1679" spans="1:12" x14ac:dyDescent="0.3">
      <c r="A1679" t="s">
        <v>27</v>
      </c>
      <c r="B1679" t="s">
        <v>13</v>
      </c>
      <c r="C1679" t="s">
        <v>14</v>
      </c>
      <c r="D1679" t="s">
        <v>143</v>
      </c>
      <c r="E1679" t="s">
        <v>23</v>
      </c>
      <c r="F1679" t="s">
        <v>24</v>
      </c>
      <c r="G1679" t="s">
        <v>18</v>
      </c>
      <c r="H1679" t="s">
        <v>20</v>
      </c>
      <c r="I1679">
        <v>225.29599999999999</v>
      </c>
      <c r="J1679">
        <v>2</v>
      </c>
      <c r="K1679">
        <v>0.2</v>
      </c>
      <c r="L1679">
        <v>22.529599999999999</v>
      </c>
    </row>
    <row r="1680" spans="1:12" x14ac:dyDescent="0.3">
      <c r="A1680" t="s">
        <v>27</v>
      </c>
      <c r="B1680" t="s">
        <v>13</v>
      </c>
      <c r="C1680" t="s">
        <v>14</v>
      </c>
      <c r="D1680" t="s">
        <v>143</v>
      </c>
      <c r="E1680" t="s">
        <v>23</v>
      </c>
      <c r="F1680" t="s">
        <v>24</v>
      </c>
      <c r="G1680" t="s">
        <v>25</v>
      </c>
      <c r="H1680" t="s">
        <v>36</v>
      </c>
      <c r="I1680">
        <v>50.351999999999997</v>
      </c>
      <c r="J1680">
        <v>3</v>
      </c>
      <c r="K1680">
        <v>0.2</v>
      </c>
      <c r="L1680">
        <v>17.623200000000001</v>
      </c>
    </row>
    <row r="1681" spans="1:12" x14ac:dyDescent="0.3">
      <c r="A1681" t="s">
        <v>27</v>
      </c>
      <c r="B1681" t="s">
        <v>13</v>
      </c>
      <c r="C1681" t="s">
        <v>14</v>
      </c>
      <c r="D1681" t="s">
        <v>158</v>
      </c>
      <c r="E1681" t="s">
        <v>23</v>
      </c>
      <c r="F1681" t="s">
        <v>24</v>
      </c>
      <c r="G1681" t="s">
        <v>34</v>
      </c>
      <c r="H1681" t="s">
        <v>35</v>
      </c>
      <c r="I1681">
        <v>217.584</v>
      </c>
      <c r="J1681">
        <v>2</v>
      </c>
      <c r="K1681">
        <v>0.2</v>
      </c>
      <c r="L1681">
        <v>19.038599999999999</v>
      </c>
    </row>
    <row r="1682" spans="1:12" x14ac:dyDescent="0.3">
      <c r="A1682" t="s">
        <v>27</v>
      </c>
      <c r="B1682" t="s">
        <v>13</v>
      </c>
      <c r="C1682" t="s">
        <v>14</v>
      </c>
      <c r="D1682" t="s">
        <v>158</v>
      </c>
      <c r="E1682" t="s">
        <v>23</v>
      </c>
      <c r="F1682" t="s">
        <v>24</v>
      </c>
      <c r="G1682" t="s">
        <v>25</v>
      </c>
      <c r="H1682" t="s">
        <v>76</v>
      </c>
      <c r="I1682">
        <v>5.43</v>
      </c>
      <c r="J1682">
        <v>3</v>
      </c>
      <c r="K1682">
        <v>0</v>
      </c>
      <c r="L1682">
        <v>1.7919</v>
      </c>
    </row>
    <row r="1683" spans="1:12" x14ac:dyDescent="0.3">
      <c r="A1683" t="s">
        <v>27</v>
      </c>
      <c r="B1683" t="s">
        <v>13</v>
      </c>
      <c r="C1683" t="s">
        <v>14</v>
      </c>
      <c r="D1683" t="s">
        <v>158</v>
      </c>
      <c r="E1683" t="s">
        <v>23</v>
      </c>
      <c r="F1683" t="s">
        <v>24</v>
      </c>
      <c r="G1683" t="s">
        <v>34</v>
      </c>
      <c r="H1683" t="s">
        <v>35</v>
      </c>
      <c r="I1683">
        <v>143.976</v>
      </c>
      <c r="J1683">
        <v>3</v>
      </c>
      <c r="K1683">
        <v>0.2</v>
      </c>
      <c r="L1683">
        <v>8.9984999999999999</v>
      </c>
    </row>
    <row r="1684" spans="1:12" x14ac:dyDescent="0.3">
      <c r="A1684" t="s">
        <v>61</v>
      </c>
      <c r="B1684" t="s">
        <v>21</v>
      </c>
      <c r="C1684" t="s">
        <v>14</v>
      </c>
      <c r="D1684" t="s">
        <v>365</v>
      </c>
      <c r="E1684" t="s">
        <v>23</v>
      </c>
      <c r="F1684" t="s">
        <v>24</v>
      </c>
      <c r="G1684" t="s">
        <v>25</v>
      </c>
      <c r="H1684" t="s">
        <v>36</v>
      </c>
      <c r="I1684">
        <v>273.92</v>
      </c>
      <c r="J1684">
        <v>8</v>
      </c>
      <c r="K1684">
        <v>0.2</v>
      </c>
      <c r="L1684">
        <v>99.296000000000006</v>
      </c>
    </row>
    <row r="1685" spans="1:12" x14ac:dyDescent="0.3">
      <c r="A1685" t="s">
        <v>27</v>
      </c>
      <c r="B1685" t="s">
        <v>21</v>
      </c>
      <c r="C1685" t="s">
        <v>14</v>
      </c>
      <c r="D1685" t="s">
        <v>22</v>
      </c>
      <c r="E1685" t="s">
        <v>23</v>
      </c>
      <c r="F1685" t="s">
        <v>24</v>
      </c>
      <c r="G1685" t="s">
        <v>34</v>
      </c>
      <c r="H1685" t="s">
        <v>58</v>
      </c>
      <c r="I1685">
        <v>149.94999999999999</v>
      </c>
      <c r="J1685">
        <v>5</v>
      </c>
      <c r="K1685">
        <v>0</v>
      </c>
      <c r="L1685">
        <v>31.4895</v>
      </c>
    </row>
    <row r="1686" spans="1:12" x14ac:dyDescent="0.3">
      <c r="A1686" t="s">
        <v>27</v>
      </c>
      <c r="B1686" t="s">
        <v>21</v>
      </c>
      <c r="C1686" t="s">
        <v>14</v>
      </c>
      <c r="D1686" t="s">
        <v>22</v>
      </c>
      <c r="E1686" t="s">
        <v>23</v>
      </c>
      <c r="F1686" t="s">
        <v>24</v>
      </c>
      <c r="G1686" t="s">
        <v>25</v>
      </c>
      <c r="H1686" t="s">
        <v>33</v>
      </c>
      <c r="I1686">
        <v>23.32</v>
      </c>
      <c r="J1686">
        <v>2</v>
      </c>
      <c r="K1686">
        <v>0</v>
      </c>
      <c r="L1686">
        <v>6.0632000000000001</v>
      </c>
    </row>
    <row r="1687" spans="1:12" x14ac:dyDescent="0.3">
      <c r="A1687" t="s">
        <v>27</v>
      </c>
      <c r="B1687" t="s">
        <v>21</v>
      </c>
      <c r="C1687" t="s">
        <v>14</v>
      </c>
      <c r="D1687" t="s">
        <v>22</v>
      </c>
      <c r="E1687" t="s">
        <v>23</v>
      </c>
      <c r="F1687" t="s">
        <v>24</v>
      </c>
      <c r="G1687" t="s">
        <v>25</v>
      </c>
      <c r="H1687" t="s">
        <v>33</v>
      </c>
      <c r="I1687">
        <v>16.739999999999998</v>
      </c>
      <c r="J1687">
        <v>3</v>
      </c>
      <c r="K1687">
        <v>0</v>
      </c>
      <c r="L1687">
        <v>4.8545999999999996</v>
      </c>
    </row>
    <row r="1688" spans="1:12" x14ac:dyDescent="0.3">
      <c r="A1688" t="s">
        <v>27</v>
      </c>
      <c r="B1688" t="s">
        <v>13</v>
      </c>
      <c r="C1688" t="s">
        <v>14</v>
      </c>
      <c r="D1688" t="s">
        <v>51</v>
      </c>
      <c r="E1688" t="s">
        <v>23</v>
      </c>
      <c r="F1688" t="s">
        <v>24</v>
      </c>
      <c r="G1688" t="s">
        <v>25</v>
      </c>
      <c r="H1688" t="s">
        <v>37</v>
      </c>
      <c r="I1688">
        <v>113.76</v>
      </c>
      <c r="J1688">
        <v>3</v>
      </c>
      <c r="K1688">
        <v>0</v>
      </c>
      <c r="L1688">
        <v>44.366399999999999</v>
      </c>
    </row>
    <row r="1689" spans="1:12" x14ac:dyDescent="0.3">
      <c r="A1689" t="s">
        <v>27</v>
      </c>
      <c r="B1689" t="s">
        <v>13</v>
      </c>
      <c r="C1689" t="s">
        <v>14</v>
      </c>
      <c r="D1689" t="s">
        <v>51</v>
      </c>
      <c r="E1689" t="s">
        <v>23</v>
      </c>
      <c r="F1689" t="s">
        <v>24</v>
      </c>
      <c r="G1689" t="s">
        <v>25</v>
      </c>
      <c r="H1689" t="s">
        <v>31</v>
      </c>
      <c r="I1689">
        <v>579.51</v>
      </c>
      <c r="J1689">
        <v>3</v>
      </c>
      <c r="K1689">
        <v>0</v>
      </c>
      <c r="L1689">
        <v>81.131399999999999</v>
      </c>
    </row>
    <row r="1690" spans="1:12" x14ac:dyDescent="0.3">
      <c r="A1690" t="s">
        <v>27</v>
      </c>
      <c r="B1690" t="s">
        <v>13</v>
      </c>
      <c r="C1690" t="s">
        <v>14</v>
      </c>
      <c r="D1690" t="s">
        <v>51</v>
      </c>
      <c r="E1690" t="s">
        <v>23</v>
      </c>
      <c r="F1690" t="s">
        <v>24</v>
      </c>
      <c r="G1690" t="s">
        <v>25</v>
      </c>
      <c r="H1690" t="s">
        <v>31</v>
      </c>
      <c r="I1690">
        <v>150.66</v>
      </c>
      <c r="J1690">
        <v>9</v>
      </c>
      <c r="K1690">
        <v>0</v>
      </c>
      <c r="L1690">
        <v>6.0263999999999998</v>
      </c>
    </row>
    <row r="1691" spans="1:12" x14ac:dyDescent="0.3">
      <c r="A1691" t="s">
        <v>27</v>
      </c>
      <c r="B1691" t="s">
        <v>13</v>
      </c>
      <c r="C1691" t="s">
        <v>14</v>
      </c>
      <c r="D1691" t="s">
        <v>51</v>
      </c>
      <c r="E1691" t="s">
        <v>23</v>
      </c>
      <c r="F1691" t="s">
        <v>24</v>
      </c>
      <c r="G1691" t="s">
        <v>25</v>
      </c>
      <c r="H1691" t="s">
        <v>36</v>
      </c>
      <c r="I1691">
        <v>48.031999999999996</v>
      </c>
      <c r="J1691">
        <v>4</v>
      </c>
      <c r="K1691">
        <v>0.2</v>
      </c>
      <c r="L1691">
        <v>15.6104</v>
      </c>
    </row>
    <row r="1692" spans="1:12" x14ac:dyDescent="0.3">
      <c r="A1692" t="s">
        <v>27</v>
      </c>
      <c r="B1692" t="s">
        <v>13</v>
      </c>
      <c r="C1692" t="s">
        <v>14</v>
      </c>
      <c r="D1692" t="s">
        <v>22</v>
      </c>
      <c r="E1692" t="s">
        <v>23</v>
      </c>
      <c r="F1692" t="s">
        <v>24</v>
      </c>
      <c r="G1692" t="s">
        <v>18</v>
      </c>
      <c r="H1692" t="s">
        <v>20</v>
      </c>
      <c r="I1692">
        <v>122.136</v>
      </c>
      <c r="J1692">
        <v>3</v>
      </c>
      <c r="K1692">
        <v>0.2</v>
      </c>
      <c r="L1692">
        <v>-13.7403</v>
      </c>
    </row>
    <row r="1693" spans="1:12" x14ac:dyDescent="0.3">
      <c r="A1693" t="s">
        <v>27</v>
      </c>
      <c r="B1693" t="s">
        <v>43</v>
      </c>
      <c r="C1693" t="s">
        <v>14</v>
      </c>
      <c r="D1693" t="s">
        <v>22</v>
      </c>
      <c r="E1693" t="s">
        <v>23</v>
      </c>
      <c r="F1693" t="s">
        <v>24</v>
      </c>
      <c r="G1693" t="s">
        <v>25</v>
      </c>
      <c r="H1693" t="s">
        <v>36</v>
      </c>
      <c r="I1693">
        <v>7.7119999999999997</v>
      </c>
      <c r="J1693">
        <v>2</v>
      </c>
      <c r="K1693">
        <v>0.2</v>
      </c>
      <c r="L1693">
        <v>2.7955999999999999</v>
      </c>
    </row>
    <row r="1694" spans="1:12" x14ac:dyDescent="0.3">
      <c r="A1694" t="s">
        <v>27</v>
      </c>
      <c r="B1694" t="s">
        <v>43</v>
      </c>
      <c r="C1694" t="s">
        <v>14</v>
      </c>
      <c r="D1694" t="s">
        <v>22</v>
      </c>
      <c r="E1694" t="s">
        <v>23</v>
      </c>
      <c r="F1694" t="s">
        <v>24</v>
      </c>
      <c r="G1694" t="s">
        <v>25</v>
      </c>
      <c r="H1694" t="s">
        <v>36</v>
      </c>
      <c r="I1694">
        <v>4.1760000000000002</v>
      </c>
      <c r="J1694">
        <v>1</v>
      </c>
      <c r="K1694">
        <v>0.2</v>
      </c>
      <c r="L1694">
        <v>1.3049999999999999</v>
      </c>
    </row>
    <row r="1695" spans="1:12" x14ac:dyDescent="0.3">
      <c r="A1695" t="s">
        <v>27</v>
      </c>
      <c r="B1695" t="s">
        <v>43</v>
      </c>
      <c r="C1695" t="s">
        <v>14</v>
      </c>
      <c r="D1695" t="s">
        <v>22</v>
      </c>
      <c r="E1695" t="s">
        <v>23</v>
      </c>
      <c r="F1695" t="s">
        <v>24</v>
      </c>
      <c r="G1695" t="s">
        <v>25</v>
      </c>
      <c r="H1695" t="s">
        <v>40</v>
      </c>
      <c r="I1695">
        <v>38.880000000000003</v>
      </c>
      <c r="J1695">
        <v>6</v>
      </c>
      <c r="K1695">
        <v>0</v>
      </c>
      <c r="L1695">
        <v>18.662400000000002</v>
      </c>
    </row>
    <row r="1696" spans="1:12" x14ac:dyDescent="0.3">
      <c r="A1696" t="s">
        <v>61</v>
      </c>
      <c r="B1696" t="s">
        <v>13</v>
      </c>
      <c r="C1696" t="s">
        <v>14</v>
      </c>
      <c r="D1696" t="s">
        <v>108</v>
      </c>
      <c r="E1696" t="s">
        <v>23</v>
      </c>
      <c r="F1696" t="s">
        <v>24</v>
      </c>
      <c r="G1696" t="s">
        <v>25</v>
      </c>
      <c r="H1696" t="s">
        <v>36</v>
      </c>
      <c r="I1696">
        <v>8.32</v>
      </c>
      <c r="J1696">
        <v>5</v>
      </c>
      <c r="K1696">
        <v>0.2</v>
      </c>
      <c r="L1696">
        <v>2.8079999999999998</v>
      </c>
    </row>
    <row r="1697" spans="1:12" x14ac:dyDescent="0.3">
      <c r="A1697" t="s">
        <v>27</v>
      </c>
      <c r="B1697" t="s">
        <v>43</v>
      </c>
      <c r="C1697" t="s">
        <v>14</v>
      </c>
      <c r="D1697" t="s">
        <v>389</v>
      </c>
      <c r="E1697" t="s">
        <v>23</v>
      </c>
      <c r="F1697" t="s">
        <v>24</v>
      </c>
      <c r="G1697" t="s">
        <v>18</v>
      </c>
      <c r="H1697" t="s">
        <v>32</v>
      </c>
      <c r="I1697">
        <v>9.98</v>
      </c>
      <c r="J1697">
        <v>1</v>
      </c>
      <c r="K1697">
        <v>0</v>
      </c>
      <c r="L1697">
        <v>2.7944</v>
      </c>
    </row>
    <row r="1698" spans="1:12" x14ac:dyDescent="0.3">
      <c r="A1698" t="s">
        <v>61</v>
      </c>
      <c r="B1698" t="s">
        <v>13</v>
      </c>
      <c r="C1698" t="s">
        <v>14</v>
      </c>
      <c r="D1698" t="s">
        <v>309</v>
      </c>
      <c r="E1698" t="s">
        <v>23</v>
      </c>
      <c r="F1698" t="s">
        <v>24</v>
      </c>
      <c r="G1698" t="s">
        <v>34</v>
      </c>
      <c r="H1698" t="s">
        <v>58</v>
      </c>
      <c r="I1698">
        <v>99.98</v>
      </c>
      <c r="J1698">
        <v>2</v>
      </c>
      <c r="K1698">
        <v>0</v>
      </c>
      <c r="L1698">
        <v>34.993000000000002</v>
      </c>
    </row>
    <row r="1699" spans="1:12" x14ac:dyDescent="0.3">
      <c r="A1699" t="s">
        <v>27</v>
      </c>
      <c r="B1699" t="s">
        <v>13</v>
      </c>
      <c r="C1699" t="s">
        <v>14</v>
      </c>
      <c r="D1699" t="s">
        <v>22</v>
      </c>
      <c r="E1699" t="s">
        <v>23</v>
      </c>
      <c r="F1699" t="s">
        <v>24</v>
      </c>
      <c r="G1699" t="s">
        <v>25</v>
      </c>
      <c r="H1699" t="s">
        <v>37</v>
      </c>
      <c r="I1699">
        <v>168.1</v>
      </c>
      <c r="J1699">
        <v>5</v>
      </c>
      <c r="K1699">
        <v>0</v>
      </c>
      <c r="L1699">
        <v>43.706000000000003</v>
      </c>
    </row>
    <row r="1700" spans="1:12" x14ac:dyDescent="0.3">
      <c r="A1700" t="s">
        <v>167</v>
      </c>
      <c r="B1700" t="s">
        <v>13</v>
      </c>
      <c r="C1700" t="s">
        <v>14</v>
      </c>
      <c r="D1700" t="s">
        <v>239</v>
      </c>
      <c r="E1700" t="s">
        <v>23</v>
      </c>
      <c r="F1700" t="s">
        <v>24</v>
      </c>
      <c r="G1700" t="s">
        <v>18</v>
      </c>
      <c r="H1700" t="s">
        <v>30</v>
      </c>
      <c r="I1700">
        <v>146.04</v>
      </c>
      <c r="J1700">
        <v>1</v>
      </c>
      <c r="K1700">
        <v>0.2</v>
      </c>
      <c r="L1700">
        <v>-12.778499999999999</v>
      </c>
    </row>
    <row r="1701" spans="1:12" x14ac:dyDescent="0.3">
      <c r="A1701" t="s">
        <v>27</v>
      </c>
      <c r="B1701" t="s">
        <v>21</v>
      </c>
      <c r="C1701" t="s">
        <v>14</v>
      </c>
      <c r="D1701" t="s">
        <v>575</v>
      </c>
      <c r="E1701" t="s">
        <v>23</v>
      </c>
      <c r="F1701" t="s">
        <v>24</v>
      </c>
      <c r="G1701" t="s">
        <v>34</v>
      </c>
      <c r="H1701" t="s">
        <v>58</v>
      </c>
      <c r="I1701">
        <v>27.88</v>
      </c>
      <c r="J1701">
        <v>2</v>
      </c>
      <c r="K1701">
        <v>0</v>
      </c>
      <c r="L1701">
        <v>3.9032</v>
      </c>
    </row>
    <row r="1702" spans="1:12" x14ac:dyDescent="0.3">
      <c r="A1702" t="s">
        <v>27</v>
      </c>
      <c r="B1702" t="s">
        <v>21</v>
      </c>
      <c r="C1702" t="s">
        <v>14</v>
      </c>
      <c r="D1702" t="s">
        <v>390</v>
      </c>
      <c r="E1702" t="s">
        <v>23</v>
      </c>
      <c r="F1702" t="s">
        <v>24</v>
      </c>
      <c r="G1702" t="s">
        <v>25</v>
      </c>
      <c r="H1702" t="s">
        <v>26</v>
      </c>
      <c r="I1702">
        <v>152.65</v>
      </c>
      <c r="J1702">
        <v>5</v>
      </c>
      <c r="K1702">
        <v>0</v>
      </c>
      <c r="L1702">
        <v>70.218999999999994</v>
      </c>
    </row>
    <row r="1703" spans="1:12" x14ac:dyDescent="0.3">
      <c r="A1703" t="s">
        <v>27</v>
      </c>
      <c r="B1703" t="s">
        <v>21</v>
      </c>
      <c r="C1703" t="s">
        <v>14</v>
      </c>
      <c r="D1703" t="s">
        <v>390</v>
      </c>
      <c r="E1703" t="s">
        <v>23</v>
      </c>
      <c r="F1703" t="s">
        <v>24</v>
      </c>
      <c r="G1703" t="s">
        <v>18</v>
      </c>
      <c r="H1703" t="s">
        <v>32</v>
      </c>
      <c r="I1703">
        <v>22.72</v>
      </c>
      <c r="J1703">
        <v>1</v>
      </c>
      <c r="K1703">
        <v>0</v>
      </c>
      <c r="L1703">
        <v>9.3152000000000008</v>
      </c>
    </row>
    <row r="1704" spans="1:12" x14ac:dyDescent="0.3">
      <c r="A1704" t="s">
        <v>27</v>
      </c>
      <c r="B1704" t="s">
        <v>21</v>
      </c>
      <c r="C1704" t="s">
        <v>14</v>
      </c>
      <c r="D1704" t="s">
        <v>254</v>
      </c>
      <c r="E1704" t="s">
        <v>23</v>
      </c>
      <c r="F1704" t="s">
        <v>24</v>
      </c>
      <c r="G1704" t="s">
        <v>25</v>
      </c>
      <c r="H1704" t="s">
        <v>37</v>
      </c>
      <c r="I1704">
        <v>1640.7</v>
      </c>
      <c r="J1704">
        <v>5</v>
      </c>
      <c r="K1704">
        <v>0</v>
      </c>
      <c r="L1704">
        <v>459.39600000000002</v>
      </c>
    </row>
    <row r="1705" spans="1:12" x14ac:dyDescent="0.3">
      <c r="A1705" t="s">
        <v>27</v>
      </c>
      <c r="B1705" t="s">
        <v>21</v>
      </c>
      <c r="C1705" t="s">
        <v>14</v>
      </c>
      <c r="D1705" t="s">
        <v>254</v>
      </c>
      <c r="E1705" t="s">
        <v>23</v>
      </c>
      <c r="F1705" t="s">
        <v>24</v>
      </c>
      <c r="G1705" t="s">
        <v>34</v>
      </c>
      <c r="H1705" t="s">
        <v>35</v>
      </c>
      <c r="I1705">
        <v>371.2</v>
      </c>
      <c r="J1705">
        <v>5</v>
      </c>
      <c r="K1705">
        <v>0.2</v>
      </c>
      <c r="L1705">
        <v>41.76</v>
      </c>
    </row>
    <row r="1706" spans="1:12" x14ac:dyDescent="0.3">
      <c r="A1706" t="s">
        <v>27</v>
      </c>
      <c r="B1706" t="s">
        <v>43</v>
      </c>
      <c r="C1706" t="s">
        <v>14</v>
      </c>
      <c r="D1706" t="s">
        <v>576</v>
      </c>
      <c r="E1706" t="s">
        <v>23</v>
      </c>
      <c r="F1706" t="s">
        <v>24</v>
      </c>
      <c r="G1706" t="s">
        <v>18</v>
      </c>
      <c r="H1706" t="s">
        <v>20</v>
      </c>
      <c r="I1706">
        <v>478.48</v>
      </c>
      <c r="J1706">
        <v>2</v>
      </c>
      <c r="K1706">
        <v>0.2</v>
      </c>
      <c r="L1706">
        <v>47.847999999999999</v>
      </c>
    </row>
    <row r="1707" spans="1:12" x14ac:dyDescent="0.3">
      <c r="A1707" t="s">
        <v>27</v>
      </c>
      <c r="B1707" t="s">
        <v>21</v>
      </c>
      <c r="C1707" t="s">
        <v>14</v>
      </c>
      <c r="D1707" t="s">
        <v>22</v>
      </c>
      <c r="E1707" t="s">
        <v>23</v>
      </c>
      <c r="F1707" t="s">
        <v>24</v>
      </c>
      <c r="G1707" t="s">
        <v>25</v>
      </c>
      <c r="H1707" t="s">
        <v>40</v>
      </c>
      <c r="I1707">
        <v>32.04</v>
      </c>
      <c r="J1707">
        <v>4</v>
      </c>
      <c r="K1707">
        <v>0</v>
      </c>
      <c r="L1707">
        <v>14.417999999999999</v>
      </c>
    </row>
    <row r="1708" spans="1:12" x14ac:dyDescent="0.3">
      <c r="A1708" t="s">
        <v>27</v>
      </c>
      <c r="B1708" t="s">
        <v>13</v>
      </c>
      <c r="C1708" t="s">
        <v>14</v>
      </c>
      <c r="D1708" t="s">
        <v>22</v>
      </c>
      <c r="E1708" t="s">
        <v>23</v>
      </c>
      <c r="F1708" t="s">
        <v>24</v>
      </c>
      <c r="G1708" t="s">
        <v>18</v>
      </c>
      <c r="H1708" t="s">
        <v>32</v>
      </c>
      <c r="I1708">
        <v>59.92</v>
      </c>
      <c r="J1708">
        <v>4</v>
      </c>
      <c r="K1708">
        <v>0</v>
      </c>
      <c r="L1708">
        <v>27.563199999999998</v>
      </c>
    </row>
    <row r="1709" spans="1:12" x14ac:dyDescent="0.3">
      <c r="A1709" t="s">
        <v>27</v>
      </c>
      <c r="B1709" t="s">
        <v>13</v>
      </c>
      <c r="C1709" t="s">
        <v>14</v>
      </c>
      <c r="D1709" t="s">
        <v>22</v>
      </c>
      <c r="E1709" t="s">
        <v>23</v>
      </c>
      <c r="F1709" t="s">
        <v>24</v>
      </c>
      <c r="G1709" t="s">
        <v>25</v>
      </c>
      <c r="H1709" t="s">
        <v>40</v>
      </c>
      <c r="I1709">
        <v>28.14</v>
      </c>
      <c r="J1709">
        <v>3</v>
      </c>
      <c r="K1709">
        <v>0</v>
      </c>
      <c r="L1709">
        <v>13.507199999999999</v>
      </c>
    </row>
    <row r="1710" spans="1:12" x14ac:dyDescent="0.3">
      <c r="A1710" t="s">
        <v>27</v>
      </c>
      <c r="B1710" t="s">
        <v>13</v>
      </c>
      <c r="C1710" t="s">
        <v>14</v>
      </c>
      <c r="D1710" t="s">
        <v>22</v>
      </c>
      <c r="E1710" t="s">
        <v>23</v>
      </c>
      <c r="F1710" t="s">
        <v>24</v>
      </c>
      <c r="G1710" t="s">
        <v>25</v>
      </c>
      <c r="H1710" t="s">
        <v>26</v>
      </c>
      <c r="I1710">
        <v>7.38</v>
      </c>
      <c r="J1710">
        <v>2</v>
      </c>
      <c r="K1710">
        <v>0</v>
      </c>
      <c r="L1710">
        <v>3.4685999999999999</v>
      </c>
    </row>
    <row r="1711" spans="1:12" x14ac:dyDescent="0.3">
      <c r="A1711" t="s">
        <v>27</v>
      </c>
      <c r="B1711" t="s">
        <v>13</v>
      </c>
      <c r="C1711" t="s">
        <v>14</v>
      </c>
      <c r="D1711" t="s">
        <v>22</v>
      </c>
      <c r="E1711" t="s">
        <v>23</v>
      </c>
      <c r="F1711" t="s">
        <v>24</v>
      </c>
      <c r="G1711" t="s">
        <v>25</v>
      </c>
      <c r="H1711" t="s">
        <v>76</v>
      </c>
      <c r="I1711">
        <v>10.9</v>
      </c>
      <c r="J1711">
        <v>5</v>
      </c>
      <c r="K1711">
        <v>0</v>
      </c>
      <c r="L1711">
        <v>3.597</v>
      </c>
    </row>
    <row r="1712" spans="1:12" x14ac:dyDescent="0.3">
      <c r="A1712" t="s">
        <v>27</v>
      </c>
      <c r="B1712" t="s">
        <v>13</v>
      </c>
      <c r="C1712" t="s">
        <v>14</v>
      </c>
      <c r="D1712" t="s">
        <v>22</v>
      </c>
      <c r="E1712" t="s">
        <v>23</v>
      </c>
      <c r="F1712" t="s">
        <v>24</v>
      </c>
      <c r="G1712" t="s">
        <v>34</v>
      </c>
      <c r="H1712" t="s">
        <v>58</v>
      </c>
      <c r="I1712">
        <v>274.89</v>
      </c>
      <c r="J1712">
        <v>11</v>
      </c>
      <c r="K1712">
        <v>0</v>
      </c>
      <c r="L1712">
        <v>46.731299999999997</v>
      </c>
    </row>
    <row r="1713" spans="1:12" x14ac:dyDescent="0.3">
      <c r="A1713" t="s">
        <v>27</v>
      </c>
      <c r="B1713" t="s">
        <v>13</v>
      </c>
      <c r="C1713" t="s">
        <v>14</v>
      </c>
      <c r="D1713" t="s">
        <v>22</v>
      </c>
      <c r="E1713" t="s">
        <v>23</v>
      </c>
      <c r="F1713" t="s">
        <v>24</v>
      </c>
      <c r="G1713" t="s">
        <v>25</v>
      </c>
      <c r="H1713" t="s">
        <v>26</v>
      </c>
      <c r="I1713">
        <v>23.04</v>
      </c>
      <c r="J1713">
        <v>8</v>
      </c>
      <c r="K1713">
        <v>0</v>
      </c>
      <c r="L1713">
        <v>11.2896</v>
      </c>
    </row>
    <row r="1714" spans="1:12" x14ac:dyDescent="0.3">
      <c r="A1714" t="s">
        <v>27</v>
      </c>
      <c r="B1714" t="s">
        <v>13</v>
      </c>
      <c r="C1714" t="s">
        <v>14</v>
      </c>
      <c r="D1714" t="s">
        <v>22</v>
      </c>
      <c r="E1714" t="s">
        <v>23</v>
      </c>
      <c r="F1714" t="s">
        <v>24</v>
      </c>
      <c r="G1714" t="s">
        <v>18</v>
      </c>
      <c r="H1714" t="s">
        <v>20</v>
      </c>
      <c r="I1714">
        <v>218.352</v>
      </c>
      <c r="J1714">
        <v>3</v>
      </c>
      <c r="K1714">
        <v>0.2</v>
      </c>
      <c r="L1714">
        <v>-19.105799999999999</v>
      </c>
    </row>
    <row r="1715" spans="1:12" x14ac:dyDescent="0.3">
      <c r="A1715" t="s">
        <v>27</v>
      </c>
      <c r="B1715" t="s">
        <v>21</v>
      </c>
      <c r="C1715" t="s">
        <v>14</v>
      </c>
      <c r="D1715" t="s">
        <v>22</v>
      </c>
      <c r="E1715" t="s">
        <v>23</v>
      </c>
      <c r="F1715" t="s">
        <v>24</v>
      </c>
      <c r="G1715" t="s">
        <v>25</v>
      </c>
      <c r="H1715" t="s">
        <v>36</v>
      </c>
      <c r="I1715">
        <v>12.672000000000001</v>
      </c>
      <c r="J1715">
        <v>2</v>
      </c>
      <c r="K1715">
        <v>0.2</v>
      </c>
      <c r="L1715">
        <v>4.7519999999999998</v>
      </c>
    </row>
    <row r="1716" spans="1:12" x14ac:dyDescent="0.3">
      <c r="A1716" t="s">
        <v>27</v>
      </c>
      <c r="B1716" t="s">
        <v>21</v>
      </c>
      <c r="C1716" t="s">
        <v>14</v>
      </c>
      <c r="D1716" t="s">
        <v>22</v>
      </c>
      <c r="E1716" t="s">
        <v>23</v>
      </c>
      <c r="F1716" t="s">
        <v>24</v>
      </c>
      <c r="G1716" t="s">
        <v>34</v>
      </c>
      <c r="H1716" t="s">
        <v>35</v>
      </c>
      <c r="I1716">
        <v>91.96</v>
      </c>
      <c r="J1716">
        <v>5</v>
      </c>
      <c r="K1716">
        <v>0.2</v>
      </c>
      <c r="L1716">
        <v>-20.690999999999999</v>
      </c>
    </row>
    <row r="1717" spans="1:12" x14ac:dyDescent="0.3">
      <c r="A1717" t="s">
        <v>27</v>
      </c>
      <c r="B1717" t="s">
        <v>21</v>
      </c>
      <c r="C1717" t="s">
        <v>14</v>
      </c>
      <c r="D1717" t="s">
        <v>22</v>
      </c>
      <c r="E1717" t="s">
        <v>23</v>
      </c>
      <c r="F1717" t="s">
        <v>24</v>
      </c>
      <c r="G1717" t="s">
        <v>34</v>
      </c>
      <c r="H1717" t="s">
        <v>58</v>
      </c>
      <c r="I1717">
        <v>254.97</v>
      </c>
      <c r="J1717">
        <v>3</v>
      </c>
      <c r="K1717">
        <v>0</v>
      </c>
      <c r="L1717">
        <v>91.789199999999994</v>
      </c>
    </row>
    <row r="1718" spans="1:12" x14ac:dyDescent="0.3">
      <c r="A1718" t="s">
        <v>27</v>
      </c>
      <c r="B1718" t="s">
        <v>21</v>
      </c>
      <c r="C1718" t="s">
        <v>14</v>
      </c>
      <c r="D1718" t="s">
        <v>22</v>
      </c>
      <c r="E1718" t="s">
        <v>23</v>
      </c>
      <c r="F1718" t="s">
        <v>24</v>
      </c>
      <c r="G1718" t="s">
        <v>34</v>
      </c>
      <c r="H1718" t="s">
        <v>35</v>
      </c>
      <c r="I1718">
        <v>31.984000000000002</v>
      </c>
      <c r="J1718">
        <v>2</v>
      </c>
      <c r="K1718">
        <v>0.2</v>
      </c>
      <c r="L1718">
        <v>-7.9960000000000004</v>
      </c>
    </row>
    <row r="1719" spans="1:12" x14ac:dyDescent="0.3">
      <c r="A1719" t="s">
        <v>27</v>
      </c>
      <c r="B1719" t="s">
        <v>21</v>
      </c>
      <c r="C1719" t="s">
        <v>14</v>
      </c>
      <c r="D1719" t="s">
        <v>22</v>
      </c>
      <c r="E1719" t="s">
        <v>23</v>
      </c>
      <c r="F1719" t="s">
        <v>24</v>
      </c>
      <c r="G1719" t="s">
        <v>18</v>
      </c>
      <c r="H1719" t="s">
        <v>30</v>
      </c>
      <c r="I1719">
        <v>2887.056</v>
      </c>
      <c r="J1719">
        <v>9</v>
      </c>
      <c r="K1719">
        <v>0.2</v>
      </c>
      <c r="L1719">
        <v>180.441</v>
      </c>
    </row>
    <row r="1720" spans="1:12" x14ac:dyDescent="0.3">
      <c r="A1720" t="s">
        <v>27</v>
      </c>
      <c r="B1720" t="s">
        <v>21</v>
      </c>
      <c r="C1720" t="s">
        <v>14</v>
      </c>
      <c r="D1720" t="s">
        <v>22</v>
      </c>
      <c r="E1720" t="s">
        <v>23</v>
      </c>
      <c r="F1720" t="s">
        <v>24</v>
      </c>
      <c r="G1720" t="s">
        <v>25</v>
      </c>
      <c r="H1720" t="s">
        <v>40</v>
      </c>
      <c r="I1720">
        <v>12.96</v>
      </c>
      <c r="J1720">
        <v>2</v>
      </c>
      <c r="K1720">
        <v>0</v>
      </c>
      <c r="L1720">
        <v>6.2207999999999997</v>
      </c>
    </row>
    <row r="1721" spans="1:12" x14ac:dyDescent="0.3">
      <c r="A1721" t="s">
        <v>27</v>
      </c>
      <c r="B1721" t="s">
        <v>21</v>
      </c>
      <c r="C1721" t="s">
        <v>14</v>
      </c>
      <c r="D1721" t="s">
        <v>22</v>
      </c>
      <c r="E1721" t="s">
        <v>23</v>
      </c>
      <c r="F1721" t="s">
        <v>24</v>
      </c>
      <c r="G1721" t="s">
        <v>25</v>
      </c>
      <c r="H1721" t="s">
        <v>40</v>
      </c>
      <c r="I1721">
        <v>47.52</v>
      </c>
      <c r="J1721">
        <v>9</v>
      </c>
      <c r="K1721">
        <v>0</v>
      </c>
      <c r="L1721">
        <v>21.384</v>
      </c>
    </row>
    <row r="1722" spans="1:12" x14ac:dyDescent="0.3">
      <c r="A1722" t="s">
        <v>27</v>
      </c>
      <c r="B1722" t="s">
        <v>13</v>
      </c>
      <c r="C1722" t="s">
        <v>14</v>
      </c>
      <c r="D1722" t="s">
        <v>22</v>
      </c>
      <c r="E1722" t="s">
        <v>23</v>
      </c>
      <c r="F1722" t="s">
        <v>24</v>
      </c>
      <c r="G1722" t="s">
        <v>25</v>
      </c>
      <c r="H1722" t="s">
        <v>40</v>
      </c>
      <c r="I1722">
        <v>19.05</v>
      </c>
      <c r="J1722">
        <v>3</v>
      </c>
      <c r="K1722">
        <v>0</v>
      </c>
      <c r="L1722">
        <v>8.7629999999999999</v>
      </c>
    </row>
    <row r="1723" spans="1:12" x14ac:dyDescent="0.3">
      <c r="A1723" t="s">
        <v>27</v>
      </c>
      <c r="B1723" t="s">
        <v>13</v>
      </c>
      <c r="C1723" t="s">
        <v>14</v>
      </c>
      <c r="D1723" t="s">
        <v>22</v>
      </c>
      <c r="E1723" t="s">
        <v>23</v>
      </c>
      <c r="F1723" t="s">
        <v>24</v>
      </c>
      <c r="G1723" t="s">
        <v>25</v>
      </c>
      <c r="H1723" t="s">
        <v>36</v>
      </c>
      <c r="I1723">
        <v>73.343999999999994</v>
      </c>
      <c r="J1723">
        <v>3</v>
      </c>
      <c r="K1723">
        <v>0.2</v>
      </c>
      <c r="L1723">
        <v>27.504000000000001</v>
      </c>
    </row>
    <row r="1724" spans="1:12" x14ac:dyDescent="0.3">
      <c r="A1724" t="s">
        <v>167</v>
      </c>
      <c r="B1724" t="s">
        <v>21</v>
      </c>
      <c r="C1724" t="s">
        <v>14</v>
      </c>
      <c r="D1724" t="s">
        <v>180</v>
      </c>
      <c r="E1724" t="s">
        <v>23</v>
      </c>
      <c r="F1724" t="s">
        <v>24</v>
      </c>
      <c r="G1724" t="s">
        <v>34</v>
      </c>
      <c r="H1724" t="s">
        <v>161</v>
      </c>
      <c r="I1724">
        <v>2399.96</v>
      </c>
      <c r="J1724">
        <v>5</v>
      </c>
      <c r="K1724">
        <v>0.2</v>
      </c>
      <c r="L1724">
        <v>839.98599999999999</v>
      </c>
    </row>
    <row r="1725" spans="1:12" x14ac:dyDescent="0.3">
      <c r="A1725" t="s">
        <v>12</v>
      </c>
      <c r="B1725" t="s">
        <v>21</v>
      </c>
      <c r="C1725" t="s">
        <v>14</v>
      </c>
      <c r="D1725" t="s">
        <v>144</v>
      </c>
      <c r="E1725" t="s">
        <v>23</v>
      </c>
      <c r="F1725" t="s">
        <v>24</v>
      </c>
      <c r="G1725" t="s">
        <v>25</v>
      </c>
      <c r="H1725" t="s">
        <v>31</v>
      </c>
      <c r="I1725">
        <v>10.68</v>
      </c>
      <c r="J1725">
        <v>1</v>
      </c>
      <c r="K1725">
        <v>0</v>
      </c>
      <c r="L1725">
        <v>2.8835999999999999</v>
      </c>
    </row>
    <row r="1726" spans="1:12" x14ac:dyDescent="0.3">
      <c r="A1726" t="s">
        <v>12</v>
      </c>
      <c r="B1726" t="s">
        <v>13</v>
      </c>
      <c r="C1726" t="s">
        <v>14</v>
      </c>
      <c r="D1726" t="s">
        <v>51</v>
      </c>
      <c r="E1726" t="s">
        <v>23</v>
      </c>
      <c r="F1726" t="s">
        <v>24</v>
      </c>
      <c r="G1726" t="s">
        <v>25</v>
      </c>
      <c r="H1726" t="s">
        <v>31</v>
      </c>
      <c r="I1726">
        <v>186.54</v>
      </c>
      <c r="J1726">
        <v>3</v>
      </c>
      <c r="K1726">
        <v>0</v>
      </c>
      <c r="L1726">
        <v>50.3658</v>
      </c>
    </row>
    <row r="1727" spans="1:12" x14ac:dyDescent="0.3">
      <c r="A1727" t="s">
        <v>12</v>
      </c>
      <c r="B1727" t="s">
        <v>21</v>
      </c>
      <c r="C1727" t="s">
        <v>14</v>
      </c>
      <c r="D1727" t="s">
        <v>22</v>
      </c>
      <c r="E1727" t="s">
        <v>23</v>
      </c>
      <c r="F1727" t="s">
        <v>24</v>
      </c>
      <c r="G1727" t="s">
        <v>34</v>
      </c>
      <c r="H1727" t="s">
        <v>58</v>
      </c>
      <c r="I1727">
        <v>159.56</v>
      </c>
      <c r="J1727">
        <v>4</v>
      </c>
      <c r="K1727">
        <v>0</v>
      </c>
      <c r="L1727">
        <v>59.037199999999999</v>
      </c>
    </row>
    <row r="1728" spans="1:12" x14ac:dyDescent="0.3">
      <c r="A1728" t="s">
        <v>27</v>
      </c>
      <c r="B1728" t="s">
        <v>21</v>
      </c>
      <c r="C1728" t="s">
        <v>14</v>
      </c>
      <c r="D1728" t="s">
        <v>389</v>
      </c>
      <c r="E1728" t="s">
        <v>23</v>
      </c>
      <c r="F1728" t="s">
        <v>24</v>
      </c>
      <c r="G1728" t="s">
        <v>18</v>
      </c>
      <c r="H1728" t="s">
        <v>20</v>
      </c>
      <c r="I1728">
        <v>1403.92</v>
      </c>
      <c r="J1728">
        <v>5</v>
      </c>
      <c r="K1728">
        <v>0.2</v>
      </c>
      <c r="L1728">
        <v>70.195999999999998</v>
      </c>
    </row>
    <row r="1729" spans="1:12" x14ac:dyDescent="0.3">
      <c r="A1729" t="s">
        <v>27</v>
      </c>
      <c r="B1729" t="s">
        <v>13</v>
      </c>
      <c r="C1729" t="s">
        <v>14</v>
      </c>
      <c r="D1729" t="s">
        <v>533</v>
      </c>
      <c r="E1729" t="s">
        <v>23</v>
      </c>
      <c r="F1729" t="s">
        <v>24</v>
      </c>
      <c r="G1729" t="s">
        <v>25</v>
      </c>
      <c r="H1729" t="s">
        <v>37</v>
      </c>
      <c r="I1729">
        <v>356.79</v>
      </c>
      <c r="J1729">
        <v>7</v>
      </c>
      <c r="K1729">
        <v>0</v>
      </c>
      <c r="L1729">
        <v>99.901200000000003</v>
      </c>
    </row>
    <row r="1730" spans="1:12" x14ac:dyDescent="0.3">
      <c r="A1730" t="s">
        <v>27</v>
      </c>
      <c r="B1730" t="s">
        <v>13</v>
      </c>
      <c r="C1730" t="s">
        <v>14</v>
      </c>
      <c r="D1730" t="s">
        <v>22</v>
      </c>
      <c r="E1730" t="s">
        <v>23</v>
      </c>
      <c r="F1730" t="s">
        <v>24</v>
      </c>
      <c r="G1730" t="s">
        <v>25</v>
      </c>
      <c r="H1730" t="s">
        <v>26</v>
      </c>
      <c r="I1730">
        <v>18.899999999999999</v>
      </c>
      <c r="J1730">
        <v>3</v>
      </c>
      <c r="K1730">
        <v>0</v>
      </c>
      <c r="L1730">
        <v>8.6940000000000008</v>
      </c>
    </row>
    <row r="1731" spans="1:12" x14ac:dyDescent="0.3">
      <c r="A1731" t="s">
        <v>12</v>
      </c>
      <c r="B1731" t="s">
        <v>13</v>
      </c>
      <c r="C1731" t="s">
        <v>14</v>
      </c>
      <c r="D1731" t="s">
        <v>51</v>
      </c>
      <c r="E1731" t="s">
        <v>23</v>
      </c>
      <c r="F1731" t="s">
        <v>24</v>
      </c>
      <c r="G1731" t="s">
        <v>25</v>
      </c>
      <c r="H1731" t="s">
        <v>31</v>
      </c>
      <c r="I1731">
        <v>93.68</v>
      </c>
      <c r="J1731">
        <v>4</v>
      </c>
      <c r="K1731">
        <v>0</v>
      </c>
      <c r="L1731">
        <v>25.293600000000001</v>
      </c>
    </row>
    <row r="1732" spans="1:12" x14ac:dyDescent="0.3">
      <c r="A1732" t="s">
        <v>12</v>
      </c>
      <c r="B1732" t="s">
        <v>13</v>
      </c>
      <c r="C1732" t="s">
        <v>14</v>
      </c>
      <c r="D1732" t="s">
        <v>51</v>
      </c>
      <c r="E1732" t="s">
        <v>23</v>
      </c>
      <c r="F1732" t="s">
        <v>24</v>
      </c>
      <c r="G1732" t="s">
        <v>25</v>
      </c>
      <c r="H1732" t="s">
        <v>26</v>
      </c>
      <c r="I1732">
        <v>21.93</v>
      </c>
      <c r="J1732">
        <v>3</v>
      </c>
      <c r="K1732">
        <v>0</v>
      </c>
      <c r="L1732">
        <v>10.3071</v>
      </c>
    </row>
    <row r="1733" spans="1:12" x14ac:dyDescent="0.3">
      <c r="A1733" t="s">
        <v>12</v>
      </c>
      <c r="B1733" t="s">
        <v>13</v>
      </c>
      <c r="C1733" t="s">
        <v>14</v>
      </c>
      <c r="D1733" t="s">
        <v>51</v>
      </c>
      <c r="E1733" t="s">
        <v>23</v>
      </c>
      <c r="F1733" t="s">
        <v>24</v>
      </c>
      <c r="G1733" t="s">
        <v>34</v>
      </c>
      <c r="H1733" t="s">
        <v>35</v>
      </c>
      <c r="I1733">
        <v>862.34400000000005</v>
      </c>
      <c r="J1733">
        <v>7</v>
      </c>
      <c r="K1733">
        <v>0.2</v>
      </c>
      <c r="L1733">
        <v>97.0137</v>
      </c>
    </row>
    <row r="1734" spans="1:12" x14ac:dyDescent="0.3">
      <c r="A1734" t="s">
        <v>12</v>
      </c>
      <c r="B1734" t="s">
        <v>13</v>
      </c>
      <c r="C1734" t="s">
        <v>14</v>
      </c>
      <c r="D1734" t="s">
        <v>51</v>
      </c>
      <c r="E1734" t="s">
        <v>23</v>
      </c>
      <c r="F1734" t="s">
        <v>24</v>
      </c>
      <c r="G1734" t="s">
        <v>25</v>
      </c>
      <c r="H1734" t="s">
        <v>40</v>
      </c>
      <c r="I1734">
        <v>19.98</v>
      </c>
      <c r="J1734">
        <v>1</v>
      </c>
      <c r="K1734">
        <v>0</v>
      </c>
      <c r="L1734">
        <v>9.3905999999999992</v>
      </c>
    </row>
    <row r="1735" spans="1:12" x14ac:dyDescent="0.3">
      <c r="A1735" t="s">
        <v>27</v>
      </c>
      <c r="B1735" t="s">
        <v>13</v>
      </c>
      <c r="C1735" t="s">
        <v>14</v>
      </c>
      <c r="D1735" t="s">
        <v>22</v>
      </c>
      <c r="E1735" t="s">
        <v>23</v>
      </c>
      <c r="F1735" t="s">
        <v>24</v>
      </c>
      <c r="G1735" t="s">
        <v>34</v>
      </c>
      <c r="H1735" t="s">
        <v>35</v>
      </c>
      <c r="I1735">
        <v>623.96</v>
      </c>
      <c r="J1735">
        <v>5</v>
      </c>
      <c r="K1735">
        <v>0.2</v>
      </c>
      <c r="L1735">
        <v>38.997500000000002</v>
      </c>
    </row>
    <row r="1736" spans="1:12" x14ac:dyDescent="0.3">
      <c r="A1736" t="s">
        <v>27</v>
      </c>
      <c r="B1736" t="s">
        <v>43</v>
      </c>
      <c r="C1736" t="s">
        <v>14</v>
      </c>
      <c r="D1736" t="s">
        <v>108</v>
      </c>
      <c r="E1736" t="s">
        <v>23</v>
      </c>
      <c r="F1736" t="s">
        <v>24</v>
      </c>
      <c r="G1736" t="s">
        <v>25</v>
      </c>
      <c r="H1736" t="s">
        <v>76</v>
      </c>
      <c r="I1736">
        <v>2.48</v>
      </c>
      <c r="J1736">
        <v>2</v>
      </c>
      <c r="K1736">
        <v>0</v>
      </c>
      <c r="L1736">
        <v>1.1656</v>
      </c>
    </row>
    <row r="1737" spans="1:12" x14ac:dyDescent="0.3">
      <c r="A1737" t="s">
        <v>61</v>
      </c>
      <c r="B1737" t="s">
        <v>13</v>
      </c>
      <c r="C1737" t="s">
        <v>14</v>
      </c>
      <c r="D1737" t="s">
        <v>22</v>
      </c>
      <c r="E1737" t="s">
        <v>23</v>
      </c>
      <c r="F1737" t="s">
        <v>24</v>
      </c>
      <c r="G1737" t="s">
        <v>25</v>
      </c>
      <c r="H1737" t="s">
        <v>36</v>
      </c>
      <c r="I1737">
        <v>11.808</v>
      </c>
      <c r="J1737">
        <v>3</v>
      </c>
      <c r="K1737">
        <v>0.2</v>
      </c>
      <c r="L1737">
        <v>4.1327999999999996</v>
      </c>
    </row>
    <row r="1738" spans="1:12" x14ac:dyDescent="0.3">
      <c r="A1738" t="s">
        <v>61</v>
      </c>
      <c r="B1738" t="s">
        <v>13</v>
      </c>
      <c r="C1738" t="s">
        <v>14</v>
      </c>
      <c r="D1738" t="s">
        <v>22</v>
      </c>
      <c r="E1738" t="s">
        <v>23</v>
      </c>
      <c r="F1738" t="s">
        <v>24</v>
      </c>
      <c r="G1738" t="s">
        <v>25</v>
      </c>
      <c r="H1738" t="s">
        <v>36</v>
      </c>
      <c r="I1738">
        <v>53.567999999999998</v>
      </c>
      <c r="J1738">
        <v>4</v>
      </c>
      <c r="K1738">
        <v>0.2</v>
      </c>
      <c r="L1738">
        <v>19.418399999999998</v>
      </c>
    </row>
    <row r="1739" spans="1:12" x14ac:dyDescent="0.3">
      <c r="A1739" t="s">
        <v>61</v>
      </c>
      <c r="B1739" t="s">
        <v>13</v>
      </c>
      <c r="C1739" t="s">
        <v>14</v>
      </c>
      <c r="D1739" t="s">
        <v>22</v>
      </c>
      <c r="E1739" t="s">
        <v>23</v>
      </c>
      <c r="F1739" t="s">
        <v>24</v>
      </c>
      <c r="G1739" t="s">
        <v>34</v>
      </c>
      <c r="H1739" t="s">
        <v>35</v>
      </c>
      <c r="I1739">
        <v>503.96</v>
      </c>
      <c r="J1739">
        <v>5</v>
      </c>
      <c r="K1739">
        <v>0.2</v>
      </c>
      <c r="L1739">
        <v>50.396000000000001</v>
      </c>
    </row>
    <row r="1740" spans="1:12" x14ac:dyDescent="0.3">
      <c r="A1740" t="s">
        <v>27</v>
      </c>
      <c r="B1740" t="s">
        <v>21</v>
      </c>
      <c r="C1740" t="s">
        <v>14</v>
      </c>
      <c r="D1740" t="s">
        <v>22</v>
      </c>
      <c r="E1740" t="s">
        <v>23</v>
      </c>
      <c r="F1740" t="s">
        <v>24</v>
      </c>
      <c r="G1740" t="s">
        <v>25</v>
      </c>
      <c r="H1740" t="s">
        <v>59</v>
      </c>
      <c r="I1740">
        <v>21.34</v>
      </c>
      <c r="J1740">
        <v>2</v>
      </c>
      <c r="K1740">
        <v>0</v>
      </c>
      <c r="L1740">
        <v>9.8163999999999998</v>
      </c>
    </row>
    <row r="1741" spans="1:12" x14ac:dyDescent="0.3">
      <c r="A1741" t="s">
        <v>12</v>
      </c>
      <c r="B1741" t="s">
        <v>43</v>
      </c>
      <c r="C1741" t="s">
        <v>14</v>
      </c>
      <c r="D1741" t="s">
        <v>51</v>
      </c>
      <c r="E1741" t="s">
        <v>23</v>
      </c>
      <c r="F1741" t="s">
        <v>24</v>
      </c>
      <c r="G1741" t="s">
        <v>25</v>
      </c>
      <c r="H1741" t="s">
        <v>31</v>
      </c>
      <c r="I1741">
        <v>15.51</v>
      </c>
      <c r="J1741">
        <v>1</v>
      </c>
      <c r="K1741">
        <v>0</v>
      </c>
      <c r="L1741">
        <v>4.3428000000000004</v>
      </c>
    </row>
    <row r="1742" spans="1:12" x14ac:dyDescent="0.3">
      <c r="A1742" t="s">
        <v>12</v>
      </c>
      <c r="B1742" t="s">
        <v>43</v>
      </c>
      <c r="C1742" t="s">
        <v>14</v>
      </c>
      <c r="D1742" t="s">
        <v>51</v>
      </c>
      <c r="E1742" t="s">
        <v>23</v>
      </c>
      <c r="F1742" t="s">
        <v>24</v>
      </c>
      <c r="G1742" t="s">
        <v>25</v>
      </c>
      <c r="H1742" t="s">
        <v>40</v>
      </c>
      <c r="I1742">
        <v>146.82</v>
      </c>
      <c r="J1742">
        <v>3</v>
      </c>
      <c r="K1742">
        <v>0</v>
      </c>
      <c r="L1742">
        <v>73.41</v>
      </c>
    </row>
    <row r="1743" spans="1:12" x14ac:dyDescent="0.3">
      <c r="A1743" t="s">
        <v>12</v>
      </c>
      <c r="B1743" t="s">
        <v>43</v>
      </c>
      <c r="C1743" t="s">
        <v>14</v>
      </c>
      <c r="D1743" t="s">
        <v>51</v>
      </c>
      <c r="E1743" t="s">
        <v>23</v>
      </c>
      <c r="F1743" t="s">
        <v>24</v>
      </c>
      <c r="G1743" t="s">
        <v>25</v>
      </c>
      <c r="H1743" t="s">
        <v>40</v>
      </c>
      <c r="I1743">
        <v>12.96</v>
      </c>
      <c r="J1743">
        <v>2</v>
      </c>
      <c r="K1743">
        <v>0</v>
      </c>
      <c r="L1743">
        <v>6.2207999999999997</v>
      </c>
    </row>
    <row r="1744" spans="1:12" x14ac:dyDescent="0.3">
      <c r="A1744" t="s">
        <v>167</v>
      </c>
      <c r="B1744" t="s">
        <v>43</v>
      </c>
      <c r="C1744" t="s">
        <v>14</v>
      </c>
      <c r="D1744" t="s">
        <v>253</v>
      </c>
      <c r="E1744" t="s">
        <v>23</v>
      </c>
      <c r="F1744" t="s">
        <v>24</v>
      </c>
      <c r="G1744" t="s">
        <v>25</v>
      </c>
      <c r="H1744" t="s">
        <v>33</v>
      </c>
      <c r="I1744">
        <v>7.8</v>
      </c>
      <c r="J1744">
        <v>3</v>
      </c>
      <c r="K1744">
        <v>0</v>
      </c>
      <c r="L1744">
        <v>2.1059999999999999</v>
      </c>
    </row>
    <row r="1745" spans="1:12" x14ac:dyDescent="0.3">
      <c r="A1745" t="s">
        <v>27</v>
      </c>
      <c r="B1745" t="s">
        <v>13</v>
      </c>
      <c r="C1745" t="s">
        <v>14</v>
      </c>
      <c r="D1745" t="s">
        <v>22</v>
      </c>
      <c r="E1745" t="s">
        <v>23</v>
      </c>
      <c r="F1745" t="s">
        <v>24</v>
      </c>
      <c r="G1745" t="s">
        <v>25</v>
      </c>
      <c r="H1745" t="s">
        <v>40</v>
      </c>
      <c r="I1745">
        <v>154.9</v>
      </c>
      <c r="J1745">
        <v>5</v>
      </c>
      <c r="K1745">
        <v>0</v>
      </c>
      <c r="L1745">
        <v>69.704999999999998</v>
      </c>
    </row>
    <row r="1746" spans="1:12" x14ac:dyDescent="0.3">
      <c r="A1746" t="s">
        <v>27</v>
      </c>
      <c r="B1746" t="s">
        <v>43</v>
      </c>
      <c r="C1746" t="s">
        <v>14</v>
      </c>
      <c r="D1746" t="s">
        <v>313</v>
      </c>
      <c r="E1746" t="s">
        <v>23</v>
      </c>
      <c r="F1746" t="s">
        <v>24</v>
      </c>
      <c r="G1746" t="s">
        <v>25</v>
      </c>
      <c r="H1746" t="s">
        <v>40</v>
      </c>
      <c r="I1746">
        <v>12.96</v>
      </c>
      <c r="J1746">
        <v>2</v>
      </c>
      <c r="K1746">
        <v>0</v>
      </c>
      <c r="L1746">
        <v>6.3503999999999996</v>
      </c>
    </row>
    <row r="1747" spans="1:12" x14ac:dyDescent="0.3">
      <c r="A1747" t="s">
        <v>12</v>
      </c>
      <c r="B1747" t="s">
        <v>21</v>
      </c>
      <c r="C1747" t="s">
        <v>14</v>
      </c>
      <c r="D1747" t="s">
        <v>22</v>
      </c>
      <c r="E1747" t="s">
        <v>23</v>
      </c>
      <c r="F1747" t="s">
        <v>24</v>
      </c>
      <c r="G1747" t="s">
        <v>18</v>
      </c>
      <c r="H1747" t="s">
        <v>32</v>
      </c>
      <c r="I1747">
        <v>289.24</v>
      </c>
      <c r="J1747">
        <v>7</v>
      </c>
      <c r="K1747">
        <v>0</v>
      </c>
      <c r="L1747">
        <v>26.031600000000001</v>
      </c>
    </row>
    <row r="1748" spans="1:12" x14ac:dyDescent="0.3">
      <c r="A1748" t="s">
        <v>12</v>
      </c>
      <c r="B1748" t="s">
        <v>21</v>
      </c>
      <c r="C1748" t="s">
        <v>14</v>
      </c>
      <c r="D1748" t="s">
        <v>22</v>
      </c>
      <c r="E1748" t="s">
        <v>23</v>
      </c>
      <c r="F1748" t="s">
        <v>24</v>
      </c>
      <c r="G1748" t="s">
        <v>25</v>
      </c>
      <c r="H1748" t="s">
        <v>36</v>
      </c>
      <c r="I1748">
        <v>69.456000000000003</v>
      </c>
      <c r="J1748">
        <v>2</v>
      </c>
      <c r="K1748">
        <v>0.2</v>
      </c>
      <c r="L1748">
        <v>22.5732</v>
      </c>
    </row>
    <row r="1749" spans="1:12" x14ac:dyDescent="0.3">
      <c r="A1749" t="s">
        <v>12</v>
      </c>
      <c r="B1749" t="s">
        <v>43</v>
      </c>
      <c r="C1749" t="s">
        <v>14</v>
      </c>
      <c r="D1749" t="s">
        <v>244</v>
      </c>
      <c r="E1749" t="s">
        <v>23</v>
      </c>
      <c r="F1749" t="s">
        <v>24</v>
      </c>
      <c r="G1749" t="s">
        <v>18</v>
      </c>
      <c r="H1749" t="s">
        <v>19</v>
      </c>
      <c r="I1749">
        <v>148.25700000000001</v>
      </c>
      <c r="J1749">
        <v>3</v>
      </c>
      <c r="K1749">
        <v>0.15</v>
      </c>
      <c r="L1749">
        <v>15.697800000000001</v>
      </c>
    </row>
    <row r="1750" spans="1:12" x14ac:dyDescent="0.3">
      <c r="A1750" t="s">
        <v>27</v>
      </c>
      <c r="B1750" t="s">
        <v>21</v>
      </c>
      <c r="C1750" t="s">
        <v>14</v>
      </c>
      <c r="D1750" t="s">
        <v>143</v>
      </c>
      <c r="E1750" t="s">
        <v>23</v>
      </c>
      <c r="F1750" t="s">
        <v>24</v>
      </c>
      <c r="G1750" t="s">
        <v>18</v>
      </c>
      <c r="H1750" t="s">
        <v>20</v>
      </c>
      <c r="I1750">
        <v>523.39200000000005</v>
      </c>
      <c r="J1750">
        <v>3</v>
      </c>
      <c r="K1750">
        <v>0.2</v>
      </c>
      <c r="L1750">
        <v>52.339199999999998</v>
      </c>
    </row>
    <row r="1751" spans="1:12" x14ac:dyDescent="0.3">
      <c r="A1751" t="s">
        <v>27</v>
      </c>
      <c r="B1751" t="s">
        <v>43</v>
      </c>
      <c r="C1751" t="s">
        <v>14</v>
      </c>
      <c r="D1751" t="s">
        <v>38</v>
      </c>
      <c r="E1751" t="s">
        <v>23</v>
      </c>
      <c r="F1751" t="s">
        <v>24</v>
      </c>
      <c r="G1751" t="s">
        <v>18</v>
      </c>
      <c r="H1751" t="s">
        <v>30</v>
      </c>
      <c r="I1751">
        <v>99.591999999999999</v>
      </c>
      <c r="J1751">
        <v>1</v>
      </c>
      <c r="K1751">
        <v>0.2</v>
      </c>
      <c r="L1751">
        <v>2.4897999999999998</v>
      </c>
    </row>
    <row r="1752" spans="1:12" x14ac:dyDescent="0.3">
      <c r="A1752" t="s">
        <v>27</v>
      </c>
      <c r="B1752" t="s">
        <v>43</v>
      </c>
      <c r="C1752" t="s">
        <v>14</v>
      </c>
      <c r="D1752" t="s">
        <v>38</v>
      </c>
      <c r="E1752" t="s">
        <v>23</v>
      </c>
      <c r="F1752" t="s">
        <v>24</v>
      </c>
      <c r="G1752" t="s">
        <v>34</v>
      </c>
      <c r="H1752" t="s">
        <v>58</v>
      </c>
      <c r="I1752">
        <v>399.96</v>
      </c>
      <c r="J1752">
        <v>4</v>
      </c>
      <c r="K1752">
        <v>0</v>
      </c>
      <c r="L1752">
        <v>139.98599999999999</v>
      </c>
    </row>
    <row r="1753" spans="1:12" x14ac:dyDescent="0.3">
      <c r="A1753" t="s">
        <v>167</v>
      </c>
      <c r="B1753" t="s">
        <v>13</v>
      </c>
      <c r="C1753" t="s">
        <v>14</v>
      </c>
      <c r="D1753" t="s">
        <v>207</v>
      </c>
      <c r="E1753" t="s">
        <v>23</v>
      </c>
      <c r="F1753" t="s">
        <v>24</v>
      </c>
      <c r="G1753" t="s">
        <v>25</v>
      </c>
      <c r="H1753" t="s">
        <v>36</v>
      </c>
      <c r="I1753">
        <v>209.6</v>
      </c>
      <c r="J1753">
        <v>5</v>
      </c>
      <c r="K1753">
        <v>0.2</v>
      </c>
      <c r="L1753">
        <v>68.12</v>
      </c>
    </row>
    <row r="1754" spans="1:12" x14ac:dyDescent="0.3">
      <c r="A1754" t="s">
        <v>167</v>
      </c>
      <c r="B1754" t="s">
        <v>13</v>
      </c>
      <c r="C1754" t="s">
        <v>14</v>
      </c>
      <c r="D1754" t="s">
        <v>207</v>
      </c>
      <c r="E1754" t="s">
        <v>23</v>
      </c>
      <c r="F1754" t="s">
        <v>24</v>
      </c>
      <c r="G1754" t="s">
        <v>25</v>
      </c>
      <c r="H1754" t="s">
        <v>33</v>
      </c>
      <c r="I1754">
        <v>23.32</v>
      </c>
      <c r="J1754">
        <v>2</v>
      </c>
      <c r="K1754">
        <v>0</v>
      </c>
      <c r="L1754">
        <v>6.0632000000000001</v>
      </c>
    </row>
    <row r="1755" spans="1:12" x14ac:dyDescent="0.3">
      <c r="A1755" t="s">
        <v>167</v>
      </c>
      <c r="B1755" t="s">
        <v>13</v>
      </c>
      <c r="C1755" t="s">
        <v>14</v>
      </c>
      <c r="D1755" t="s">
        <v>207</v>
      </c>
      <c r="E1755" t="s">
        <v>23</v>
      </c>
      <c r="F1755" t="s">
        <v>24</v>
      </c>
      <c r="G1755" t="s">
        <v>25</v>
      </c>
      <c r="H1755" t="s">
        <v>40</v>
      </c>
      <c r="I1755">
        <v>30.98</v>
      </c>
      <c r="J1755">
        <v>1</v>
      </c>
      <c r="K1755">
        <v>0</v>
      </c>
      <c r="L1755">
        <v>13.941000000000001</v>
      </c>
    </row>
    <row r="1756" spans="1:12" x14ac:dyDescent="0.3">
      <c r="A1756" t="s">
        <v>167</v>
      </c>
      <c r="B1756" t="s">
        <v>13</v>
      </c>
      <c r="C1756" t="s">
        <v>14</v>
      </c>
      <c r="D1756" t="s">
        <v>207</v>
      </c>
      <c r="E1756" t="s">
        <v>23</v>
      </c>
      <c r="F1756" t="s">
        <v>24</v>
      </c>
      <c r="G1756" t="s">
        <v>34</v>
      </c>
      <c r="H1756" t="s">
        <v>58</v>
      </c>
      <c r="I1756">
        <v>119.96</v>
      </c>
      <c r="J1756">
        <v>4</v>
      </c>
      <c r="K1756">
        <v>0</v>
      </c>
      <c r="L1756">
        <v>25.191600000000001</v>
      </c>
    </row>
    <row r="1757" spans="1:12" x14ac:dyDescent="0.3">
      <c r="A1757" t="s">
        <v>167</v>
      </c>
      <c r="B1757" t="s">
        <v>13</v>
      </c>
      <c r="C1757" t="s">
        <v>14</v>
      </c>
      <c r="D1757" t="s">
        <v>207</v>
      </c>
      <c r="E1757" t="s">
        <v>23</v>
      </c>
      <c r="F1757" t="s">
        <v>24</v>
      </c>
      <c r="G1757" t="s">
        <v>18</v>
      </c>
      <c r="H1757" t="s">
        <v>20</v>
      </c>
      <c r="I1757">
        <v>363.92</v>
      </c>
      <c r="J1757">
        <v>5</v>
      </c>
      <c r="K1757">
        <v>0.2</v>
      </c>
      <c r="L1757">
        <v>-31.843</v>
      </c>
    </row>
    <row r="1758" spans="1:12" x14ac:dyDescent="0.3">
      <c r="A1758" t="s">
        <v>167</v>
      </c>
      <c r="B1758" t="s">
        <v>13</v>
      </c>
      <c r="C1758" t="s">
        <v>14</v>
      </c>
      <c r="D1758" t="s">
        <v>207</v>
      </c>
      <c r="E1758" t="s">
        <v>23</v>
      </c>
      <c r="F1758" t="s">
        <v>24</v>
      </c>
      <c r="G1758" t="s">
        <v>25</v>
      </c>
      <c r="H1758" t="s">
        <v>36</v>
      </c>
      <c r="I1758">
        <v>35.808</v>
      </c>
      <c r="J1758">
        <v>3</v>
      </c>
      <c r="K1758">
        <v>0.2</v>
      </c>
      <c r="L1758">
        <v>11.19</v>
      </c>
    </row>
    <row r="1759" spans="1:12" x14ac:dyDescent="0.3">
      <c r="A1759" t="s">
        <v>167</v>
      </c>
      <c r="B1759" t="s">
        <v>13</v>
      </c>
      <c r="C1759" t="s">
        <v>14</v>
      </c>
      <c r="D1759" t="s">
        <v>207</v>
      </c>
      <c r="E1759" t="s">
        <v>23</v>
      </c>
      <c r="F1759" t="s">
        <v>24</v>
      </c>
      <c r="G1759" t="s">
        <v>25</v>
      </c>
      <c r="H1759" t="s">
        <v>36</v>
      </c>
      <c r="I1759">
        <v>122.688</v>
      </c>
      <c r="J1759">
        <v>9</v>
      </c>
      <c r="K1759">
        <v>0.2</v>
      </c>
      <c r="L1759">
        <v>39.873600000000003</v>
      </c>
    </row>
    <row r="1760" spans="1:12" x14ac:dyDescent="0.3">
      <c r="A1760" t="s">
        <v>167</v>
      </c>
      <c r="B1760" t="s">
        <v>13</v>
      </c>
      <c r="C1760" t="s">
        <v>14</v>
      </c>
      <c r="D1760" t="s">
        <v>207</v>
      </c>
      <c r="E1760" t="s">
        <v>23</v>
      </c>
      <c r="F1760" t="s">
        <v>24</v>
      </c>
      <c r="G1760" t="s">
        <v>18</v>
      </c>
      <c r="H1760" t="s">
        <v>30</v>
      </c>
      <c r="I1760">
        <v>892.13599999999997</v>
      </c>
      <c r="J1760">
        <v>7</v>
      </c>
      <c r="K1760">
        <v>0.2</v>
      </c>
      <c r="L1760">
        <v>111.517</v>
      </c>
    </row>
    <row r="1761" spans="1:12" x14ac:dyDescent="0.3">
      <c r="A1761" t="s">
        <v>167</v>
      </c>
      <c r="B1761" t="s">
        <v>13</v>
      </c>
      <c r="C1761" t="s">
        <v>14</v>
      </c>
      <c r="D1761" t="s">
        <v>207</v>
      </c>
      <c r="E1761" t="s">
        <v>23</v>
      </c>
      <c r="F1761" t="s">
        <v>24</v>
      </c>
      <c r="G1761" t="s">
        <v>25</v>
      </c>
      <c r="H1761" t="s">
        <v>31</v>
      </c>
      <c r="I1761">
        <v>50.22</v>
      </c>
      <c r="J1761">
        <v>3</v>
      </c>
      <c r="K1761">
        <v>0</v>
      </c>
      <c r="L1761">
        <v>2.0087999999999999</v>
      </c>
    </row>
    <row r="1762" spans="1:12" x14ac:dyDescent="0.3">
      <c r="A1762" t="s">
        <v>167</v>
      </c>
      <c r="B1762" t="s">
        <v>13</v>
      </c>
      <c r="C1762" t="s">
        <v>14</v>
      </c>
      <c r="D1762" t="s">
        <v>207</v>
      </c>
      <c r="E1762" t="s">
        <v>23</v>
      </c>
      <c r="F1762" t="s">
        <v>24</v>
      </c>
      <c r="G1762" t="s">
        <v>25</v>
      </c>
      <c r="H1762" t="s">
        <v>37</v>
      </c>
      <c r="I1762">
        <v>83.42</v>
      </c>
      <c r="J1762">
        <v>2</v>
      </c>
      <c r="K1762">
        <v>0</v>
      </c>
      <c r="L1762">
        <v>24.191800000000001</v>
      </c>
    </row>
    <row r="1763" spans="1:12" x14ac:dyDescent="0.3">
      <c r="A1763" t="s">
        <v>167</v>
      </c>
      <c r="B1763" t="s">
        <v>13</v>
      </c>
      <c r="C1763" t="s">
        <v>14</v>
      </c>
      <c r="D1763" t="s">
        <v>207</v>
      </c>
      <c r="E1763" t="s">
        <v>23</v>
      </c>
      <c r="F1763" t="s">
        <v>24</v>
      </c>
      <c r="G1763" t="s">
        <v>25</v>
      </c>
      <c r="H1763" t="s">
        <v>36</v>
      </c>
      <c r="I1763">
        <v>5.8719999999999999</v>
      </c>
      <c r="J1763">
        <v>2</v>
      </c>
      <c r="K1763">
        <v>0.2</v>
      </c>
      <c r="L1763">
        <v>2.1286</v>
      </c>
    </row>
    <row r="1764" spans="1:12" x14ac:dyDescent="0.3">
      <c r="A1764" t="s">
        <v>61</v>
      </c>
      <c r="B1764" t="s">
        <v>21</v>
      </c>
      <c r="C1764" t="s">
        <v>14</v>
      </c>
      <c r="D1764" t="s">
        <v>22</v>
      </c>
      <c r="E1764" t="s">
        <v>23</v>
      </c>
      <c r="F1764" t="s">
        <v>24</v>
      </c>
      <c r="G1764" t="s">
        <v>25</v>
      </c>
      <c r="H1764" t="s">
        <v>31</v>
      </c>
      <c r="I1764">
        <v>1261.33</v>
      </c>
      <c r="J1764">
        <v>7</v>
      </c>
      <c r="K1764">
        <v>0</v>
      </c>
      <c r="L1764">
        <v>327.94580000000002</v>
      </c>
    </row>
    <row r="1765" spans="1:12" x14ac:dyDescent="0.3">
      <c r="A1765" t="s">
        <v>27</v>
      </c>
      <c r="B1765" t="s">
        <v>43</v>
      </c>
      <c r="C1765" t="s">
        <v>14</v>
      </c>
      <c r="D1765" t="s">
        <v>22</v>
      </c>
      <c r="E1765" t="s">
        <v>23</v>
      </c>
      <c r="F1765" t="s">
        <v>24</v>
      </c>
      <c r="G1765" t="s">
        <v>25</v>
      </c>
      <c r="H1765" t="s">
        <v>40</v>
      </c>
      <c r="I1765">
        <v>38.880000000000003</v>
      </c>
      <c r="J1765">
        <v>6</v>
      </c>
      <c r="K1765">
        <v>0</v>
      </c>
      <c r="L1765">
        <v>18.662400000000002</v>
      </c>
    </row>
    <row r="1766" spans="1:12" x14ac:dyDescent="0.3">
      <c r="A1766" t="s">
        <v>27</v>
      </c>
      <c r="B1766" t="s">
        <v>13</v>
      </c>
      <c r="C1766" t="s">
        <v>14</v>
      </c>
      <c r="D1766" t="s">
        <v>285</v>
      </c>
      <c r="E1766" t="s">
        <v>23</v>
      </c>
      <c r="F1766" t="s">
        <v>24</v>
      </c>
      <c r="G1766" t="s">
        <v>25</v>
      </c>
      <c r="H1766" t="s">
        <v>40</v>
      </c>
      <c r="I1766">
        <v>5.98</v>
      </c>
      <c r="J1766">
        <v>1</v>
      </c>
      <c r="K1766">
        <v>0</v>
      </c>
      <c r="L1766">
        <v>2.6909999999999998</v>
      </c>
    </row>
    <row r="1767" spans="1:12" x14ac:dyDescent="0.3">
      <c r="A1767" t="s">
        <v>12</v>
      </c>
      <c r="B1767" t="s">
        <v>21</v>
      </c>
      <c r="C1767" t="s">
        <v>14</v>
      </c>
      <c r="D1767" t="s">
        <v>38</v>
      </c>
      <c r="E1767" t="s">
        <v>23</v>
      </c>
      <c r="F1767" t="s">
        <v>24</v>
      </c>
      <c r="G1767" t="s">
        <v>25</v>
      </c>
      <c r="H1767" t="s">
        <v>33</v>
      </c>
      <c r="I1767">
        <v>3.52</v>
      </c>
      <c r="J1767">
        <v>2</v>
      </c>
      <c r="K1767">
        <v>0</v>
      </c>
      <c r="L1767">
        <v>1.6896</v>
      </c>
    </row>
    <row r="1768" spans="1:12" x14ac:dyDescent="0.3">
      <c r="A1768" t="s">
        <v>12</v>
      </c>
      <c r="B1768" t="s">
        <v>21</v>
      </c>
      <c r="C1768" t="s">
        <v>14</v>
      </c>
      <c r="D1768" t="s">
        <v>38</v>
      </c>
      <c r="E1768" t="s">
        <v>23</v>
      </c>
      <c r="F1768" t="s">
        <v>24</v>
      </c>
      <c r="G1768" t="s">
        <v>34</v>
      </c>
      <c r="H1768" t="s">
        <v>35</v>
      </c>
      <c r="I1768">
        <v>1626.192</v>
      </c>
      <c r="J1768">
        <v>9</v>
      </c>
      <c r="K1768">
        <v>0.2</v>
      </c>
      <c r="L1768">
        <v>121.9644</v>
      </c>
    </row>
    <row r="1769" spans="1:12" x14ac:dyDescent="0.3">
      <c r="A1769" t="s">
        <v>12</v>
      </c>
      <c r="B1769" t="s">
        <v>13</v>
      </c>
      <c r="C1769" t="s">
        <v>14</v>
      </c>
      <c r="D1769" t="s">
        <v>22</v>
      </c>
      <c r="E1769" t="s">
        <v>23</v>
      </c>
      <c r="F1769" t="s">
        <v>24</v>
      </c>
      <c r="G1769" t="s">
        <v>25</v>
      </c>
      <c r="H1769" t="s">
        <v>31</v>
      </c>
      <c r="I1769">
        <v>99.87</v>
      </c>
      <c r="J1769">
        <v>3</v>
      </c>
      <c r="K1769">
        <v>0</v>
      </c>
      <c r="L1769">
        <v>23.968800000000002</v>
      </c>
    </row>
    <row r="1770" spans="1:12" x14ac:dyDescent="0.3">
      <c r="A1770" t="s">
        <v>12</v>
      </c>
      <c r="B1770" t="s">
        <v>21</v>
      </c>
      <c r="C1770" t="s">
        <v>14</v>
      </c>
      <c r="D1770" t="s">
        <v>22</v>
      </c>
      <c r="E1770" t="s">
        <v>23</v>
      </c>
      <c r="F1770" t="s">
        <v>24</v>
      </c>
      <c r="G1770" t="s">
        <v>34</v>
      </c>
      <c r="H1770" t="s">
        <v>35</v>
      </c>
      <c r="I1770">
        <v>119.96</v>
      </c>
      <c r="J1770">
        <v>1</v>
      </c>
      <c r="K1770">
        <v>0.2</v>
      </c>
      <c r="L1770">
        <v>7.4974999999999996</v>
      </c>
    </row>
    <row r="1771" spans="1:12" x14ac:dyDescent="0.3">
      <c r="A1771" t="s">
        <v>27</v>
      </c>
      <c r="B1771" t="s">
        <v>13</v>
      </c>
      <c r="C1771" t="s">
        <v>14</v>
      </c>
      <c r="D1771" t="s">
        <v>239</v>
      </c>
      <c r="E1771" t="s">
        <v>23</v>
      </c>
      <c r="F1771" t="s">
        <v>24</v>
      </c>
      <c r="G1771" t="s">
        <v>25</v>
      </c>
      <c r="H1771" t="s">
        <v>31</v>
      </c>
      <c r="I1771">
        <v>421.1</v>
      </c>
      <c r="J1771">
        <v>2</v>
      </c>
      <c r="K1771">
        <v>0</v>
      </c>
      <c r="L1771">
        <v>105.27500000000001</v>
      </c>
    </row>
    <row r="1772" spans="1:12" x14ac:dyDescent="0.3">
      <c r="A1772" t="s">
        <v>12</v>
      </c>
      <c r="B1772" t="s">
        <v>13</v>
      </c>
      <c r="C1772" t="s">
        <v>14</v>
      </c>
      <c r="D1772" t="s">
        <v>22</v>
      </c>
      <c r="E1772" t="s">
        <v>23</v>
      </c>
      <c r="F1772" t="s">
        <v>24</v>
      </c>
      <c r="G1772" t="s">
        <v>25</v>
      </c>
      <c r="H1772" t="s">
        <v>31</v>
      </c>
      <c r="I1772">
        <v>87.92</v>
      </c>
      <c r="J1772">
        <v>4</v>
      </c>
      <c r="K1772">
        <v>0</v>
      </c>
      <c r="L1772">
        <v>0.87919999999999998</v>
      </c>
    </row>
    <row r="1773" spans="1:12" x14ac:dyDescent="0.3">
      <c r="A1773" t="s">
        <v>12</v>
      </c>
      <c r="B1773" t="s">
        <v>13</v>
      </c>
      <c r="C1773" t="s">
        <v>14</v>
      </c>
      <c r="D1773" t="s">
        <v>22</v>
      </c>
      <c r="E1773" t="s">
        <v>23</v>
      </c>
      <c r="F1773" t="s">
        <v>24</v>
      </c>
      <c r="G1773" t="s">
        <v>25</v>
      </c>
      <c r="H1773" t="s">
        <v>40</v>
      </c>
      <c r="I1773">
        <v>5.98</v>
      </c>
      <c r="J1773">
        <v>1</v>
      </c>
      <c r="K1773">
        <v>0</v>
      </c>
      <c r="L1773">
        <v>2.9302000000000001</v>
      </c>
    </row>
    <row r="1774" spans="1:12" x14ac:dyDescent="0.3">
      <c r="A1774" t="s">
        <v>12</v>
      </c>
      <c r="B1774" t="s">
        <v>13</v>
      </c>
      <c r="C1774" t="s">
        <v>14</v>
      </c>
      <c r="D1774" t="s">
        <v>51</v>
      </c>
      <c r="E1774" t="s">
        <v>23</v>
      </c>
      <c r="F1774" t="s">
        <v>24</v>
      </c>
      <c r="G1774" t="s">
        <v>25</v>
      </c>
      <c r="H1774" t="s">
        <v>33</v>
      </c>
      <c r="I1774">
        <v>11.52</v>
      </c>
      <c r="J1774">
        <v>4</v>
      </c>
      <c r="K1774">
        <v>0</v>
      </c>
      <c r="L1774">
        <v>3.2256</v>
      </c>
    </row>
    <row r="1775" spans="1:12" x14ac:dyDescent="0.3">
      <c r="A1775" t="s">
        <v>12</v>
      </c>
      <c r="B1775" t="s">
        <v>13</v>
      </c>
      <c r="C1775" t="s">
        <v>14</v>
      </c>
      <c r="D1775" t="s">
        <v>51</v>
      </c>
      <c r="E1775" t="s">
        <v>23</v>
      </c>
      <c r="F1775" t="s">
        <v>24</v>
      </c>
      <c r="G1775" t="s">
        <v>18</v>
      </c>
      <c r="H1775" t="s">
        <v>20</v>
      </c>
      <c r="I1775">
        <v>717.72</v>
      </c>
      <c r="J1775">
        <v>3</v>
      </c>
      <c r="K1775">
        <v>0.2</v>
      </c>
      <c r="L1775">
        <v>71.772000000000006</v>
      </c>
    </row>
    <row r="1776" spans="1:12" x14ac:dyDescent="0.3">
      <c r="A1776" t="s">
        <v>12</v>
      </c>
      <c r="B1776" t="s">
        <v>13</v>
      </c>
      <c r="C1776" t="s">
        <v>14</v>
      </c>
      <c r="D1776" t="s">
        <v>51</v>
      </c>
      <c r="E1776" t="s">
        <v>23</v>
      </c>
      <c r="F1776" t="s">
        <v>24</v>
      </c>
      <c r="G1776" t="s">
        <v>25</v>
      </c>
      <c r="H1776" t="s">
        <v>31</v>
      </c>
      <c r="I1776">
        <v>236.5</v>
      </c>
      <c r="J1776">
        <v>10</v>
      </c>
      <c r="K1776">
        <v>0</v>
      </c>
      <c r="L1776">
        <v>68.584999999999994</v>
      </c>
    </row>
    <row r="1777" spans="1:12" x14ac:dyDescent="0.3">
      <c r="A1777" t="s">
        <v>12</v>
      </c>
      <c r="B1777" t="s">
        <v>13</v>
      </c>
      <c r="C1777" t="s">
        <v>14</v>
      </c>
      <c r="D1777" t="s">
        <v>51</v>
      </c>
      <c r="E1777" t="s">
        <v>23</v>
      </c>
      <c r="F1777" t="s">
        <v>24</v>
      </c>
      <c r="G1777" t="s">
        <v>18</v>
      </c>
      <c r="H1777" t="s">
        <v>30</v>
      </c>
      <c r="I1777">
        <v>170.352</v>
      </c>
      <c r="J1777">
        <v>3</v>
      </c>
      <c r="K1777">
        <v>0.2</v>
      </c>
      <c r="L1777">
        <v>19.1646</v>
      </c>
    </row>
    <row r="1778" spans="1:12" x14ac:dyDescent="0.3">
      <c r="A1778" t="s">
        <v>12</v>
      </c>
      <c r="B1778" t="s">
        <v>13</v>
      </c>
      <c r="C1778" t="s">
        <v>14</v>
      </c>
      <c r="D1778" t="s">
        <v>51</v>
      </c>
      <c r="E1778" t="s">
        <v>23</v>
      </c>
      <c r="F1778" t="s">
        <v>24</v>
      </c>
      <c r="G1778" t="s">
        <v>34</v>
      </c>
      <c r="H1778" t="s">
        <v>58</v>
      </c>
      <c r="I1778">
        <v>107.97</v>
      </c>
      <c r="J1778">
        <v>3</v>
      </c>
      <c r="K1778">
        <v>0</v>
      </c>
      <c r="L1778">
        <v>22.6737</v>
      </c>
    </row>
    <row r="1779" spans="1:12" x14ac:dyDescent="0.3">
      <c r="A1779" t="s">
        <v>27</v>
      </c>
      <c r="B1779" t="s">
        <v>43</v>
      </c>
      <c r="C1779" t="s">
        <v>14</v>
      </c>
      <c r="D1779" t="s">
        <v>22</v>
      </c>
      <c r="E1779" t="s">
        <v>23</v>
      </c>
      <c r="F1779" t="s">
        <v>24</v>
      </c>
      <c r="G1779" t="s">
        <v>25</v>
      </c>
      <c r="H1779" t="s">
        <v>36</v>
      </c>
      <c r="I1779">
        <v>23.24</v>
      </c>
      <c r="J1779">
        <v>5</v>
      </c>
      <c r="K1779">
        <v>0.2</v>
      </c>
      <c r="L1779">
        <v>7.5529999999999999</v>
      </c>
    </row>
    <row r="1780" spans="1:12" x14ac:dyDescent="0.3">
      <c r="A1780" t="s">
        <v>61</v>
      </c>
      <c r="B1780" t="s">
        <v>43</v>
      </c>
      <c r="C1780" t="s">
        <v>14</v>
      </c>
      <c r="D1780" t="s">
        <v>143</v>
      </c>
      <c r="E1780" t="s">
        <v>23</v>
      </c>
      <c r="F1780" t="s">
        <v>24</v>
      </c>
      <c r="G1780" t="s">
        <v>34</v>
      </c>
      <c r="H1780" t="s">
        <v>35</v>
      </c>
      <c r="I1780">
        <v>203.976</v>
      </c>
      <c r="J1780">
        <v>3</v>
      </c>
      <c r="K1780">
        <v>0.2</v>
      </c>
      <c r="L1780">
        <v>25.497</v>
      </c>
    </row>
    <row r="1781" spans="1:12" x14ac:dyDescent="0.3">
      <c r="A1781" t="s">
        <v>61</v>
      </c>
      <c r="B1781" t="s">
        <v>43</v>
      </c>
      <c r="C1781" t="s">
        <v>14</v>
      </c>
      <c r="D1781" t="s">
        <v>143</v>
      </c>
      <c r="E1781" t="s">
        <v>23</v>
      </c>
      <c r="F1781" t="s">
        <v>24</v>
      </c>
      <c r="G1781" t="s">
        <v>18</v>
      </c>
      <c r="H1781" t="s">
        <v>30</v>
      </c>
      <c r="I1781">
        <v>674.35199999999998</v>
      </c>
      <c r="J1781">
        <v>3</v>
      </c>
      <c r="K1781">
        <v>0.2</v>
      </c>
      <c r="L1781">
        <v>-8.4293999999999993</v>
      </c>
    </row>
    <row r="1782" spans="1:12" x14ac:dyDescent="0.3">
      <c r="A1782" t="s">
        <v>27</v>
      </c>
      <c r="B1782" t="s">
        <v>43</v>
      </c>
      <c r="C1782" t="s">
        <v>14</v>
      </c>
      <c r="D1782" t="s">
        <v>22</v>
      </c>
      <c r="E1782" t="s">
        <v>23</v>
      </c>
      <c r="F1782" t="s">
        <v>24</v>
      </c>
      <c r="G1782" t="s">
        <v>25</v>
      </c>
      <c r="H1782" t="s">
        <v>33</v>
      </c>
      <c r="I1782">
        <v>21.4</v>
      </c>
      <c r="J1782">
        <v>5</v>
      </c>
      <c r="K1782">
        <v>0</v>
      </c>
      <c r="L1782">
        <v>6.2060000000000004</v>
      </c>
    </row>
    <row r="1783" spans="1:12" x14ac:dyDescent="0.3">
      <c r="A1783" t="s">
        <v>27</v>
      </c>
      <c r="B1783" t="s">
        <v>43</v>
      </c>
      <c r="C1783" t="s">
        <v>14</v>
      </c>
      <c r="D1783" t="s">
        <v>22</v>
      </c>
      <c r="E1783" t="s">
        <v>23</v>
      </c>
      <c r="F1783" t="s">
        <v>24</v>
      </c>
      <c r="G1783" t="s">
        <v>25</v>
      </c>
      <c r="H1783" t="s">
        <v>26</v>
      </c>
      <c r="I1783">
        <v>12.6</v>
      </c>
      <c r="J1783">
        <v>2</v>
      </c>
      <c r="K1783">
        <v>0</v>
      </c>
      <c r="L1783">
        <v>5.7960000000000003</v>
      </c>
    </row>
    <row r="1784" spans="1:12" x14ac:dyDescent="0.3">
      <c r="A1784" t="s">
        <v>27</v>
      </c>
      <c r="B1784" t="s">
        <v>13</v>
      </c>
      <c r="C1784" t="s">
        <v>14</v>
      </c>
      <c r="D1784" t="s">
        <v>51</v>
      </c>
      <c r="E1784" t="s">
        <v>23</v>
      </c>
      <c r="F1784" t="s">
        <v>24</v>
      </c>
      <c r="G1784" t="s">
        <v>18</v>
      </c>
      <c r="H1784" t="s">
        <v>32</v>
      </c>
      <c r="I1784">
        <v>17.46</v>
      </c>
      <c r="J1784">
        <v>2</v>
      </c>
      <c r="K1784">
        <v>0</v>
      </c>
      <c r="L1784">
        <v>5.9363999999999999</v>
      </c>
    </row>
    <row r="1785" spans="1:12" x14ac:dyDescent="0.3">
      <c r="A1785" t="s">
        <v>27</v>
      </c>
      <c r="B1785" t="s">
        <v>13</v>
      </c>
      <c r="C1785" t="s">
        <v>14</v>
      </c>
      <c r="D1785" t="s">
        <v>51</v>
      </c>
      <c r="E1785" t="s">
        <v>23</v>
      </c>
      <c r="F1785" t="s">
        <v>24</v>
      </c>
      <c r="G1785" t="s">
        <v>34</v>
      </c>
      <c r="H1785" t="s">
        <v>122</v>
      </c>
      <c r="I1785">
        <v>369.16</v>
      </c>
      <c r="J1785">
        <v>11</v>
      </c>
      <c r="K1785">
        <v>0.2</v>
      </c>
      <c r="L1785">
        <v>32.301499999999997</v>
      </c>
    </row>
    <row r="1786" spans="1:12" x14ac:dyDescent="0.3">
      <c r="A1786" t="s">
        <v>27</v>
      </c>
      <c r="B1786" t="s">
        <v>13</v>
      </c>
      <c r="C1786" t="s">
        <v>14</v>
      </c>
      <c r="D1786" t="s">
        <v>582</v>
      </c>
      <c r="E1786" t="s">
        <v>23</v>
      </c>
      <c r="F1786" t="s">
        <v>24</v>
      </c>
      <c r="G1786" t="s">
        <v>25</v>
      </c>
      <c r="H1786" t="s">
        <v>26</v>
      </c>
      <c r="I1786">
        <v>14.73</v>
      </c>
      <c r="J1786">
        <v>3</v>
      </c>
      <c r="K1786">
        <v>0</v>
      </c>
      <c r="L1786">
        <v>7.2176999999999998</v>
      </c>
    </row>
    <row r="1787" spans="1:12" x14ac:dyDescent="0.3">
      <c r="A1787" t="s">
        <v>61</v>
      </c>
      <c r="B1787" t="s">
        <v>13</v>
      </c>
      <c r="C1787" t="s">
        <v>14</v>
      </c>
      <c r="D1787" t="s">
        <v>51</v>
      </c>
      <c r="E1787" t="s">
        <v>23</v>
      </c>
      <c r="F1787" t="s">
        <v>24</v>
      </c>
      <c r="G1787" t="s">
        <v>25</v>
      </c>
      <c r="H1787" t="s">
        <v>33</v>
      </c>
      <c r="I1787">
        <v>8.82</v>
      </c>
      <c r="J1787">
        <v>3</v>
      </c>
      <c r="K1787">
        <v>0</v>
      </c>
      <c r="L1787">
        <v>2.5577999999999999</v>
      </c>
    </row>
    <row r="1788" spans="1:12" x14ac:dyDescent="0.3">
      <c r="A1788" t="s">
        <v>61</v>
      </c>
      <c r="B1788" t="s">
        <v>13</v>
      </c>
      <c r="C1788" t="s">
        <v>14</v>
      </c>
      <c r="D1788" t="s">
        <v>51</v>
      </c>
      <c r="E1788" t="s">
        <v>23</v>
      </c>
      <c r="F1788" t="s">
        <v>24</v>
      </c>
      <c r="G1788" t="s">
        <v>25</v>
      </c>
      <c r="H1788" t="s">
        <v>36</v>
      </c>
      <c r="I1788">
        <v>62.496000000000002</v>
      </c>
      <c r="J1788">
        <v>2</v>
      </c>
      <c r="K1788">
        <v>0.2</v>
      </c>
      <c r="L1788">
        <v>21.8736</v>
      </c>
    </row>
    <row r="1789" spans="1:12" x14ac:dyDescent="0.3">
      <c r="A1789" t="s">
        <v>61</v>
      </c>
      <c r="B1789" t="s">
        <v>13</v>
      </c>
      <c r="C1789" t="s">
        <v>14</v>
      </c>
      <c r="D1789" t="s">
        <v>51</v>
      </c>
      <c r="E1789" t="s">
        <v>23</v>
      </c>
      <c r="F1789" t="s">
        <v>24</v>
      </c>
      <c r="G1789" t="s">
        <v>34</v>
      </c>
      <c r="H1789" t="s">
        <v>58</v>
      </c>
      <c r="I1789">
        <v>339.96</v>
      </c>
      <c r="J1789">
        <v>4</v>
      </c>
      <c r="K1789">
        <v>0</v>
      </c>
      <c r="L1789">
        <v>122.3856</v>
      </c>
    </row>
    <row r="1790" spans="1:12" x14ac:dyDescent="0.3">
      <c r="A1790" t="s">
        <v>61</v>
      </c>
      <c r="B1790" t="s">
        <v>13</v>
      </c>
      <c r="C1790" t="s">
        <v>14</v>
      </c>
      <c r="D1790" t="s">
        <v>51</v>
      </c>
      <c r="E1790" t="s">
        <v>23</v>
      </c>
      <c r="F1790" t="s">
        <v>24</v>
      </c>
      <c r="G1790" t="s">
        <v>25</v>
      </c>
      <c r="H1790" t="s">
        <v>36</v>
      </c>
      <c r="I1790">
        <v>49.567999999999998</v>
      </c>
      <c r="J1790">
        <v>2</v>
      </c>
      <c r="K1790">
        <v>0.2</v>
      </c>
      <c r="L1790">
        <v>17.348800000000001</v>
      </c>
    </row>
    <row r="1791" spans="1:12" x14ac:dyDescent="0.3">
      <c r="A1791" t="s">
        <v>27</v>
      </c>
      <c r="B1791" t="s">
        <v>13</v>
      </c>
      <c r="C1791" t="s">
        <v>14</v>
      </c>
      <c r="D1791" t="s">
        <v>51</v>
      </c>
      <c r="E1791" t="s">
        <v>23</v>
      </c>
      <c r="F1791" t="s">
        <v>24</v>
      </c>
      <c r="G1791" t="s">
        <v>34</v>
      </c>
      <c r="H1791" t="s">
        <v>35</v>
      </c>
      <c r="I1791">
        <v>110.376</v>
      </c>
      <c r="J1791">
        <v>3</v>
      </c>
      <c r="K1791">
        <v>0.2</v>
      </c>
      <c r="L1791">
        <v>12.417299999999999</v>
      </c>
    </row>
    <row r="1792" spans="1:12" x14ac:dyDescent="0.3">
      <c r="A1792" t="s">
        <v>27</v>
      </c>
      <c r="B1792" t="s">
        <v>13</v>
      </c>
      <c r="C1792" t="s">
        <v>14</v>
      </c>
      <c r="D1792" t="s">
        <v>51</v>
      </c>
      <c r="E1792" t="s">
        <v>23</v>
      </c>
      <c r="F1792" t="s">
        <v>24</v>
      </c>
      <c r="G1792" t="s">
        <v>25</v>
      </c>
      <c r="H1792" t="s">
        <v>37</v>
      </c>
      <c r="I1792">
        <v>151.62</v>
      </c>
      <c r="J1792">
        <v>7</v>
      </c>
      <c r="K1792">
        <v>0</v>
      </c>
      <c r="L1792">
        <v>50.034599999999998</v>
      </c>
    </row>
    <row r="1793" spans="1:12" x14ac:dyDescent="0.3">
      <c r="A1793" t="s">
        <v>27</v>
      </c>
      <c r="B1793" t="s">
        <v>13</v>
      </c>
      <c r="C1793" t="s">
        <v>14</v>
      </c>
      <c r="D1793" t="s">
        <v>51</v>
      </c>
      <c r="E1793" t="s">
        <v>23</v>
      </c>
      <c r="F1793" t="s">
        <v>24</v>
      </c>
      <c r="G1793" t="s">
        <v>18</v>
      </c>
      <c r="H1793" t="s">
        <v>32</v>
      </c>
      <c r="I1793">
        <v>30.8</v>
      </c>
      <c r="J1793">
        <v>4</v>
      </c>
      <c r="K1793">
        <v>0</v>
      </c>
      <c r="L1793">
        <v>10.164</v>
      </c>
    </row>
    <row r="1794" spans="1:12" x14ac:dyDescent="0.3">
      <c r="A1794" t="s">
        <v>61</v>
      </c>
      <c r="B1794" t="s">
        <v>13</v>
      </c>
      <c r="C1794" t="s">
        <v>14</v>
      </c>
      <c r="D1794" t="s">
        <v>51</v>
      </c>
      <c r="E1794" t="s">
        <v>23</v>
      </c>
      <c r="F1794" t="s">
        <v>24</v>
      </c>
      <c r="G1794" t="s">
        <v>25</v>
      </c>
      <c r="H1794" t="s">
        <v>36</v>
      </c>
      <c r="I1794">
        <v>89.712000000000003</v>
      </c>
      <c r="J1794">
        <v>6</v>
      </c>
      <c r="K1794">
        <v>0.2</v>
      </c>
      <c r="L1794">
        <v>30.277799999999999</v>
      </c>
    </row>
    <row r="1795" spans="1:12" x14ac:dyDescent="0.3">
      <c r="A1795" t="s">
        <v>61</v>
      </c>
      <c r="B1795" t="s">
        <v>13</v>
      </c>
      <c r="C1795" t="s">
        <v>14</v>
      </c>
      <c r="D1795" t="s">
        <v>51</v>
      </c>
      <c r="E1795" t="s">
        <v>23</v>
      </c>
      <c r="F1795" t="s">
        <v>24</v>
      </c>
      <c r="G1795" t="s">
        <v>25</v>
      </c>
      <c r="H1795" t="s">
        <v>40</v>
      </c>
      <c r="I1795">
        <v>22.83</v>
      </c>
      <c r="J1795">
        <v>3</v>
      </c>
      <c r="K1795">
        <v>0</v>
      </c>
      <c r="L1795">
        <v>10.7301</v>
      </c>
    </row>
    <row r="1796" spans="1:12" x14ac:dyDescent="0.3">
      <c r="A1796" t="s">
        <v>61</v>
      </c>
      <c r="B1796" t="s">
        <v>13</v>
      </c>
      <c r="C1796" t="s">
        <v>14</v>
      </c>
      <c r="D1796" t="s">
        <v>22</v>
      </c>
      <c r="E1796" t="s">
        <v>23</v>
      </c>
      <c r="F1796" t="s">
        <v>24</v>
      </c>
      <c r="G1796" t="s">
        <v>25</v>
      </c>
      <c r="H1796" t="s">
        <v>33</v>
      </c>
      <c r="I1796">
        <v>8.64</v>
      </c>
      <c r="J1796">
        <v>3</v>
      </c>
      <c r="K1796">
        <v>0</v>
      </c>
      <c r="L1796">
        <v>2.4192</v>
      </c>
    </row>
    <row r="1797" spans="1:12" x14ac:dyDescent="0.3">
      <c r="A1797" t="s">
        <v>27</v>
      </c>
      <c r="B1797" t="s">
        <v>13</v>
      </c>
      <c r="C1797" t="s">
        <v>14</v>
      </c>
      <c r="D1797" t="s">
        <v>116</v>
      </c>
      <c r="E1797" t="s">
        <v>23</v>
      </c>
      <c r="F1797" t="s">
        <v>24</v>
      </c>
      <c r="G1797" t="s">
        <v>18</v>
      </c>
      <c r="H1797" t="s">
        <v>32</v>
      </c>
      <c r="I1797">
        <v>43.96</v>
      </c>
      <c r="J1797">
        <v>7</v>
      </c>
      <c r="K1797">
        <v>0</v>
      </c>
      <c r="L1797">
        <v>18.463200000000001</v>
      </c>
    </row>
    <row r="1798" spans="1:12" x14ac:dyDescent="0.3">
      <c r="A1798" t="s">
        <v>27</v>
      </c>
      <c r="B1798" t="s">
        <v>13</v>
      </c>
      <c r="C1798" t="s">
        <v>14</v>
      </c>
      <c r="D1798" t="s">
        <v>116</v>
      </c>
      <c r="E1798" t="s">
        <v>23</v>
      </c>
      <c r="F1798" t="s">
        <v>24</v>
      </c>
      <c r="G1798" t="s">
        <v>25</v>
      </c>
      <c r="H1798" t="s">
        <v>59</v>
      </c>
      <c r="I1798">
        <v>39.76</v>
      </c>
      <c r="J1798">
        <v>7</v>
      </c>
      <c r="K1798">
        <v>0</v>
      </c>
      <c r="L1798">
        <v>18.687200000000001</v>
      </c>
    </row>
    <row r="1799" spans="1:12" x14ac:dyDescent="0.3">
      <c r="A1799" t="s">
        <v>12</v>
      </c>
      <c r="B1799" t="s">
        <v>13</v>
      </c>
      <c r="C1799" t="s">
        <v>14</v>
      </c>
      <c r="D1799" t="s">
        <v>112</v>
      </c>
      <c r="E1799" t="s">
        <v>23</v>
      </c>
      <c r="F1799" t="s">
        <v>24</v>
      </c>
      <c r="G1799" t="s">
        <v>18</v>
      </c>
      <c r="H1799" t="s">
        <v>32</v>
      </c>
      <c r="I1799">
        <v>66.36</v>
      </c>
      <c r="J1799">
        <v>7</v>
      </c>
      <c r="K1799">
        <v>0</v>
      </c>
      <c r="L1799">
        <v>26.544</v>
      </c>
    </row>
    <row r="1800" spans="1:12" x14ac:dyDescent="0.3">
      <c r="A1800" t="s">
        <v>12</v>
      </c>
      <c r="B1800" t="s">
        <v>13</v>
      </c>
      <c r="C1800" t="s">
        <v>14</v>
      </c>
      <c r="D1800" t="s">
        <v>112</v>
      </c>
      <c r="E1800" t="s">
        <v>23</v>
      </c>
      <c r="F1800" t="s">
        <v>24</v>
      </c>
      <c r="G1800" t="s">
        <v>25</v>
      </c>
      <c r="H1800" t="s">
        <v>36</v>
      </c>
      <c r="I1800">
        <v>92.88</v>
      </c>
      <c r="J1800">
        <v>6</v>
      </c>
      <c r="K1800">
        <v>0.2</v>
      </c>
      <c r="L1800">
        <v>30.186</v>
      </c>
    </row>
    <row r="1801" spans="1:12" x14ac:dyDescent="0.3">
      <c r="A1801" t="s">
        <v>12</v>
      </c>
      <c r="B1801" t="s">
        <v>13</v>
      </c>
      <c r="C1801" t="s">
        <v>14</v>
      </c>
      <c r="D1801" t="s">
        <v>112</v>
      </c>
      <c r="E1801" t="s">
        <v>23</v>
      </c>
      <c r="F1801" t="s">
        <v>24</v>
      </c>
      <c r="G1801" t="s">
        <v>18</v>
      </c>
      <c r="H1801" t="s">
        <v>32</v>
      </c>
      <c r="I1801">
        <v>24.14</v>
      </c>
      <c r="J1801">
        <v>2</v>
      </c>
      <c r="K1801">
        <v>0</v>
      </c>
      <c r="L1801">
        <v>7.9661999999999997</v>
      </c>
    </row>
    <row r="1802" spans="1:12" x14ac:dyDescent="0.3">
      <c r="A1802" t="s">
        <v>61</v>
      </c>
      <c r="B1802" t="s">
        <v>13</v>
      </c>
      <c r="C1802" t="s">
        <v>14</v>
      </c>
      <c r="D1802" t="s">
        <v>22</v>
      </c>
      <c r="E1802" t="s">
        <v>23</v>
      </c>
      <c r="F1802" t="s">
        <v>24</v>
      </c>
      <c r="G1802" t="s">
        <v>25</v>
      </c>
      <c r="H1802" t="s">
        <v>33</v>
      </c>
      <c r="I1802">
        <v>49.56</v>
      </c>
      <c r="J1802">
        <v>7</v>
      </c>
      <c r="K1802">
        <v>0</v>
      </c>
      <c r="L1802">
        <v>18.832799999999999</v>
      </c>
    </row>
    <row r="1803" spans="1:12" x14ac:dyDescent="0.3">
      <c r="A1803" t="s">
        <v>27</v>
      </c>
      <c r="B1803" t="s">
        <v>13</v>
      </c>
      <c r="C1803" t="s">
        <v>14</v>
      </c>
      <c r="D1803" t="s">
        <v>22</v>
      </c>
      <c r="E1803" t="s">
        <v>23</v>
      </c>
      <c r="F1803" t="s">
        <v>24</v>
      </c>
      <c r="G1803" t="s">
        <v>25</v>
      </c>
      <c r="H1803" t="s">
        <v>31</v>
      </c>
      <c r="I1803">
        <v>354.9</v>
      </c>
      <c r="J1803">
        <v>5</v>
      </c>
      <c r="K1803">
        <v>0</v>
      </c>
      <c r="L1803">
        <v>17.745000000000001</v>
      </c>
    </row>
    <row r="1804" spans="1:12" x14ac:dyDescent="0.3">
      <c r="A1804" t="s">
        <v>12</v>
      </c>
      <c r="B1804" t="s">
        <v>13</v>
      </c>
      <c r="C1804" t="s">
        <v>14</v>
      </c>
      <c r="D1804" t="s">
        <v>22</v>
      </c>
      <c r="E1804" t="s">
        <v>23</v>
      </c>
      <c r="F1804" t="s">
        <v>24</v>
      </c>
      <c r="G1804" t="s">
        <v>34</v>
      </c>
      <c r="H1804" t="s">
        <v>58</v>
      </c>
      <c r="I1804">
        <v>119.98</v>
      </c>
      <c r="J1804">
        <v>2</v>
      </c>
      <c r="K1804">
        <v>0</v>
      </c>
      <c r="L1804">
        <v>35.994</v>
      </c>
    </row>
    <row r="1805" spans="1:12" x14ac:dyDescent="0.3">
      <c r="A1805" t="s">
        <v>12</v>
      </c>
      <c r="B1805" t="s">
        <v>13</v>
      </c>
      <c r="C1805" t="s">
        <v>14</v>
      </c>
      <c r="D1805" t="s">
        <v>22</v>
      </c>
      <c r="E1805" t="s">
        <v>23</v>
      </c>
      <c r="F1805" t="s">
        <v>24</v>
      </c>
      <c r="G1805" t="s">
        <v>34</v>
      </c>
      <c r="H1805" t="s">
        <v>58</v>
      </c>
      <c r="I1805">
        <v>989.97</v>
      </c>
      <c r="J1805">
        <v>3</v>
      </c>
      <c r="K1805">
        <v>0</v>
      </c>
      <c r="L1805">
        <v>395.988</v>
      </c>
    </row>
    <row r="1806" spans="1:12" x14ac:dyDescent="0.3">
      <c r="A1806" t="s">
        <v>12</v>
      </c>
      <c r="B1806" t="s">
        <v>21</v>
      </c>
      <c r="C1806" t="s">
        <v>14</v>
      </c>
      <c r="D1806" t="s">
        <v>390</v>
      </c>
      <c r="E1806" t="s">
        <v>23</v>
      </c>
      <c r="F1806" t="s">
        <v>24</v>
      </c>
      <c r="G1806" t="s">
        <v>25</v>
      </c>
      <c r="H1806" t="s">
        <v>33</v>
      </c>
      <c r="I1806">
        <v>14.7</v>
      </c>
      <c r="J1806">
        <v>7</v>
      </c>
      <c r="K1806">
        <v>0</v>
      </c>
      <c r="L1806">
        <v>4.1159999999999997</v>
      </c>
    </row>
    <row r="1807" spans="1:12" x14ac:dyDescent="0.3">
      <c r="A1807" t="s">
        <v>27</v>
      </c>
      <c r="B1807" t="s">
        <v>21</v>
      </c>
      <c r="C1807" t="s">
        <v>14</v>
      </c>
      <c r="D1807" t="s">
        <v>116</v>
      </c>
      <c r="E1807" t="s">
        <v>23</v>
      </c>
      <c r="F1807" t="s">
        <v>24</v>
      </c>
      <c r="G1807" t="s">
        <v>18</v>
      </c>
      <c r="H1807" t="s">
        <v>19</v>
      </c>
      <c r="I1807">
        <v>273.666</v>
      </c>
      <c r="J1807">
        <v>2</v>
      </c>
      <c r="K1807">
        <v>0.15</v>
      </c>
      <c r="L1807">
        <v>-12.878399999999999</v>
      </c>
    </row>
    <row r="1808" spans="1:12" x14ac:dyDescent="0.3">
      <c r="A1808" t="s">
        <v>27</v>
      </c>
      <c r="B1808" t="s">
        <v>21</v>
      </c>
      <c r="C1808" t="s">
        <v>14</v>
      </c>
      <c r="D1808" t="s">
        <v>116</v>
      </c>
      <c r="E1808" t="s">
        <v>23</v>
      </c>
      <c r="F1808" t="s">
        <v>24</v>
      </c>
      <c r="G1808" t="s">
        <v>25</v>
      </c>
      <c r="H1808" t="s">
        <v>37</v>
      </c>
      <c r="I1808">
        <v>17.48</v>
      </c>
      <c r="J1808">
        <v>4</v>
      </c>
      <c r="K1808">
        <v>0</v>
      </c>
      <c r="L1808">
        <v>4.5448000000000004</v>
      </c>
    </row>
    <row r="1809" spans="1:12" x14ac:dyDescent="0.3">
      <c r="A1809" t="s">
        <v>61</v>
      </c>
      <c r="B1809" t="s">
        <v>43</v>
      </c>
      <c r="C1809" t="s">
        <v>14</v>
      </c>
      <c r="D1809" t="s">
        <v>51</v>
      </c>
      <c r="E1809" t="s">
        <v>23</v>
      </c>
      <c r="F1809" t="s">
        <v>24</v>
      </c>
      <c r="G1809" t="s">
        <v>34</v>
      </c>
      <c r="H1809" t="s">
        <v>35</v>
      </c>
      <c r="I1809">
        <v>35.984000000000002</v>
      </c>
      <c r="J1809">
        <v>2</v>
      </c>
      <c r="K1809">
        <v>0.2</v>
      </c>
      <c r="L1809">
        <v>4.4980000000000002</v>
      </c>
    </row>
    <row r="1810" spans="1:12" x14ac:dyDescent="0.3">
      <c r="A1810" t="s">
        <v>61</v>
      </c>
      <c r="B1810" t="s">
        <v>43</v>
      </c>
      <c r="C1810" t="s">
        <v>14</v>
      </c>
      <c r="D1810" t="s">
        <v>51</v>
      </c>
      <c r="E1810" t="s">
        <v>23</v>
      </c>
      <c r="F1810" t="s">
        <v>24</v>
      </c>
      <c r="G1810" t="s">
        <v>34</v>
      </c>
      <c r="H1810" t="s">
        <v>58</v>
      </c>
      <c r="I1810">
        <v>389.97</v>
      </c>
      <c r="J1810">
        <v>3</v>
      </c>
      <c r="K1810">
        <v>0</v>
      </c>
      <c r="L1810">
        <v>132.5898</v>
      </c>
    </row>
    <row r="1811" spans="1:12" x14ac:dyDescent="0.3">
      <c r="A1811" t="s">
        <v>27</v>
      </c>
      <c r="B1811" t="s">
        <v>13</v>
      </c>
      <c r="C1811" t="s">
        <v>14</v>
      </c>
      <c r="D1811" t="s">
        <v>51</v>
      </c>
      <c r="E1811" t="s">
        <v>23</v>
      </c>
      <c r="F1811" t="s">
        <v>24</v>
      </c>
      <c r="G1811" t="s">
        <v>34</v>
      </c>
      <c r="H1811" t="s">
        <v>58</v>
      </c>
      <c r="I1811">
        <v>46.36</v>
      </c>
      <c r="J1811">
        <v>4</v>
      </c>
      <c r="K1811">
        <v>0</v>
      </c>
      <c r="L1811">
        <v>15.2988</v>
      </c>
    </row>
    <row r="1812" spans="1:12" x14ac:dyDescent="0.3">
      <c r="A1812" t="s">
        <v>61</v>
      </c>
      <c r="B1812" t="s">
        <v>13</v>
      </c>
      <c r="C1812" t="s">
        <v>14</v>
      </c>
      <c r="D1812" t="s">
        <v>51</v>
      </c>
      <c r="E1812" t="s">
        <v>23</v>
      </c>
      <c r="F1812" t="s">
        <v>24</v>
      </c>
      <c r="G1812" t="s">
        <v>25</v>
      </c>
      <c r="H1812" t="s">
        <v>31</v>
      </c>
      <c r="I1812">
        <v>305.01</v>
      </c>
      <c r="J1812">
        <v>9</v>
      </c>
      <c r="K1812">
        <v>0</v>
      </c>
      <c r="L1812">
        <v>76.252499999999998</v>
      </c>
    </row>
    <row r="1813" spans="1:12" x14ac:dyDescent="0.3">
      <c r="A1813" t="s">
        <v>61</v>
      </c>
      <c r="B1813" t="s">
        <v>13</v>
      </c>
      <c r="C1813" t="s">
        <v>14</v>
      </c>
      <c r="D1813" t="s">
        <v>51</v>
      </c>
      <c r="E1813" t="s">
        <v>23</v>
      </c>
      <c r="F1813" t="s">
        <v>24</v>
      </c>
      <c r="G1813" t="s">
        <v>25</v>
      </c>
      <c r="H1813" t="s">
        <v>36</v>
      </c>
      <c r="I1813">
        <v>50.783999999999999</v>
      </c>
      <c r="J1813">
        <v>2</v>
      </c>
      <c r="K1813">
        <v>0.2</v>
      </c>
      <c r="L1813">
        <v>17.7744</v>
      </c>
    </row>
    <row r="1814" spans="1:12" x14ac:dyDescent="0.3">
      <c r="A1814" t="s">
        <v>61</v>
      </c>
      <c r="B1814" t="s">
        <v>13</v>
      </c>
      <c r="C1814" t="s">
        <v>14</v>
      </c>
      <c r="D1814" t="s">
        <v>51</v>
      </c>
      <c r="E1814" t="s">
        <v>23</v>
      </c>
      <c r="F1814" t="s">
        <v>24</v>
      </c>
      <c r="G1814" t="s">
        <v>25</v>
      </c>
      <c r="H1814" t="s">
        <v>26</v>
      </c>
      <c r="I1814">
        <v>26.01</v>
      </c>
      <c r="J1814">
        <v>9</v>
      </c>
      <c r="K1814">
        <v>0</v>
      </c>
      <c r="L1814">
        <v>12.2247</v>
      </c>
    </row>
    <row r="1815" spans="1:12" x14ac:dyDescent="0.3">
      <c r="A1815" t="s">
        <v>27</v>
      </c>
      <c r="B1815" t="s">
        <v>13</v>
      </c>
      <c r="C1815" t="s">
        <v>14</v>
      </c>
      <c r="D1815" t="s">
        <v>22</v>
      </c>
      <c r="E1815" t="s">
        <v>23</v>
      </c>
      <c r="F1815" t="s">
        <v>24</v>
      </c>
      <c r="G1815" t="s">
        <v>18</v>
      </c>
      <c r="H1815" t="s">
        <v>32</v>
      </c>
      <c r="I1815">
        <v>59.99</v>
      </c>
      <c r="J1815">
        <v>7</v>
      </c>
      <c r="K1815">
        <v>0</v>
      </c>
      <c r="L1815">
        <v>21.596399999999999</v>
      </c>
    </row>
    <row r="1816" spans="1:12" x14ac:dyDescent="0.3">
      <c r="A1816" t="s">
        <v>12</v>
      </c>
      <c r="B1816" t="s">
        <v>13</v>
      </c>
      <c r="C1816" t="s">
        <v>14</v>
      </c>
      <c r="D1816" t="s">
        <v>116</v>
      </c>
      <c r="E1816" t="s">
        <v>23</v>
      </c>
      <c r="F1816" t="s">
        <v>24</v>
      </c>
      <c r="G1816" t="s">
        <v>34</v>
      </c>
      <c r="H1816" t="s">
        <v>58</v>
      </c>
      <c r="I1816">
        <v>72</v>
      </c>
      <c r="J1816">
        <v>4</v>
      </c>
      <c r="K1816">
        <v>0</v>
      </c>
      <c r="L1816">
        <v>12.96</v>
      </c>
    </row>
    <row r="1817" spans="1:12" x14ac:dyDescent="0.3">
      <c r="A1817" t="s">
        <v>12</v>
      </c>
      <c r="B1817" t="s">
        <v>13</v>
      </c>
      <c r="C1817" t="s">
        <v>14</v>
      </c>
      <c r="D1817" t="s">
        <v>116</v>
      </c>
      <c r="E1817" t="s">
        <v>23</v>
      </c>
      <c r="F1817" t="s">
        <v>24</v>
      </c>
      <c r="G1817" t="s">
        <v>18</v>
      </c>
      <c r="H1817" t="s">
        <v>20</v>
      </c>
      <c r="I1817">
        <v>113.88800000000001</v>
      </c>
      <c r="J1817">
        <v>2</v>
      </c>
      <c r="K1817">
        <v>0.2</v>
      </c>
      <c r="L1817">
        <v>9.9651999999999994</v>
      </c>
    </row>
    <row r="1818" spans="1:12" x14ac:dyDescent="0.3">
      <c r="A1818" t="s">
        <v>12</v>
      </c>
      <c r="B1818" t="s">
        <v>13</v>
      </c>
      <c r="C1818" t="s">
        <v>14</v>
      </c>
      <c r="D1818" t="s">
        <v>116</v>
      </c>
      <c r="E1818" t="s">
        <v>23</v>
      </c>
      <c r="F1818" t="s">
        <v>24</v>
      </c>
      <c r="G1818" t="s">
        <v>25</v>
      </c>
      <c r="H1818" t="s">
        <v>59</v>
      </c>
      <c r="I1818">
        <v>158.13</v>
      </c>
      <c r="J1818">
        <v>3</v>
      </c>
      <c r="K1818">
        <v>0</v>
      </c>
      <c r="L1818">
        <v>77.483699999999999</v>
      </c>
    </row>
    <row r="1819" spans="1:12" x14ac:dyDescent="0.3">
      <c r="A1819" t="s">
        <v>27</v>
      </c>
      <c r="B1819" t="s">
        <v>43</v>
      </c>
      <c r="C1819" t="s">
        <v>14</v>
      </c>
      <c r="D1819" t="s">
        <v>584</v>
      </c>
      <c r="E1819" t="s">
        <v>23</v>
      </c>
      <c r="F1819" t="s">
        <v>24</v>
      </c>
      <c r="G1819" t="s">
        <v>18</v>
      </c>
      <c r="H1819" t="s">
        <v>32</v>
      </c>
      <c r="I1819">
        <v>111</v>
      </c>
      <c r="J1819">
        <v>2</v>
      </c>
      <c r="K1819">
        <v>0</v>
      </c>
      <c r="L1819">
        <v>14.43</v>
      </c>
    </row>
    <row r="1820" spans="1:12" x14ac:dyDescent="0.3">
      <c r="A1820" t="s">
        <v>27</v>
      </c>
      <c r="B1820" t="s">
        <v>43</v>
      </c>
      <c r="C1820" t="s">
        <v>14</v>
      </c>
      <c r="D1820" t="s">
        <v>584</v>
      </c>
      <c r="E1820" t="s">
        <v>23</v>
      </c>
      <c r="F1820" t="s">
        <v>24</v>
      </c>
      <c r="G1820" t="s">
        <v>34</v>
      </c>
      <c r="H1820" t="s">
        <v>122</v>
      </c>
      <c r="I1820">
        <v>1279.9680000000001</v>
      </c>
      <c r="J1820">
        <v>4</v>
      </c>
      <c r="K1820">
        <v>0.2</v>
      </c>
      <c r="L1820">
        <v>415.9896</v>
      </c>
    </row>
    <row r="1821" spans="1:12" x14ac:dyDescent="0.3">
      <c r="A1821" t="s">
        <v>27</v>
      </c>
      <c r="B1821" t="s">
        <v>43</v>
      </c>
      <c r="C1821" t="s">
        <v>14</v>
      </c>
      <c r="D1821" t="s">
        <v>584</v>
      </c>
      <c r="E1821" t="s">
        <v>23</v>
      </c>
      <c r="F1821" t="s">
        <v>24</v>
      </c>
      <c r="G1821" t="s">
        <v>25</v>
      </c>
      <c r="H1821" t="s">
        <v>31</v>
      </c>
      <c r="I1821">
        <v>1856.19</v>
      </c>
      <c r="J1821">
        <v>7</v>
      </c>
      <c r="K1821">
        <v>0</v>
      </c>
      <c r="L1821">
        <v>334.11419999999998</v>
      </c>
    </row>
    <row r="1822" spans="1:12" x14ac:dyDescent="0.3">
      <c r="A1822" t="s">
        <v>61</v>
      </c>
      <c r="B1822" t="s">
        <v>21</v>
      </c>
      <c r="C1822" t="s">
        <v>14</v>
      </c>
      <c r="D1822" t="s">
        <v>22</v>
      </c>
      <c r="E1822" t="s">
        <v>23</v>
      </c>
      <c r="F1822" t="s">
        <v>24</v>
      </c>
      <c r="G1822" t="s">
        <v>25</v>
      </c>
      <c r="H1822" t="s">
        <v>31</v>
      </c>
      <c r="I1822">
        <v>15.51</v>
      </c>
      <c r="J1822">
        <v>1</v>
      </c>
      <c r="K1822">
        <v>0</v>
      </c>
      <c r="L1822">
        <v>3.8774999999999999</v>
      </c>
    </row>
    <row r="1823" spans="1:12" x14ac:dyDescent="0.3">
      <c r="A1823" t="s">
        <v>27</v>
      </c>
      <c r="B1823" t="s">
        <v>13</v>
      </c>
      <c r="C1823" t="s">
        <v>14</v>
      </c>
      <c r="D1823" t="s">
        <v>585</v>
      </c>
      <c r="E1823" t="s">
        <v>23</v>
      </c>
      <c r="F1823" t="s">
        <v>24</v>
      </c>
      <c r="G1823" t="s">
        <v>34</v>
      </c>
      <c r="H1823" t="s">
        <v>58</v>
      </c>
      <c r="I1823">
        <v>111.79</v>
      </c>
      <c r="J1823">
        <v>7</v>
      </c>
      <c r="K1823">
        <v>0</v>
      </c>
      <c r="L1823">
        <v>43.598100000000002</v>
      </c>
    </row>
    <row r="1824" spans="1:12" x14ac:dyDescent="0.3">
      <c r="A1824" t="s">
        <v>27</v>
      </c>
      <c r="B1824" t="s">
        <v>43</v>
      </c>
      <c r="C1824" t="s">
        <v>14</v>
      </c>
      <c r="D1824" t="s">
        <v>51</v>
      </c>
      <c r="E1824" t="s">
        <v>23</v>
      </c>
      <c r="F1824" t="s">
        <v>24</v>
      </c>
      <c r="G1824" t="s">
        <v>25</v>
      </c>
      <c r="H1824" t="s">
        <v>40</v>
      </c>
      <c r="I1824">
        <v>29.9</v>
      </c>
      <c r="J1824">
        <v>5</v>
      </c>
      <c r="K1824">
        <v>0</v>
      </c>
      <c r="L1824">
        <v>13.455</v>
      </c>
    </row>
    <row r="1825" spans="1:12" x14ac:dyDescent="0.3">
      <c r="A1825" t="s">
        <v>61</v>
      </c>
      <c r="B1825" t="s">
        <v>13</v>
      </c>
      <c r="C1825" t="s">
        <v>14</v>
      </c>
      <c r="D1825" t="s">
        <v>22</v>
      </c>
      <c r="E1825" t="s">
        <v>23</v>
      </c>
      <c r="F1825" t="s">
        <v>24</v>
      </c>
      <c r="G1825" t="s">
        <v>25</v>
      </c>
      <c r="H1825" t="s">
        <v>40</v>
      </c>
      <c r="I1825">
        <v>19.440000000000001</v>
      </c>
      <c r="J1825">
        <v>3</v>
      </c>
      <c r="K1825">
        <v>0</v>
      </c>
      <c r="L1825">
        <v>9.3312000000000008</v>
      </c>
    </row>
    <row r="1826" spans="1:12" x14ac:dyDescent="0.3">
      <c r="A1826" t="s">
        <v>61</v>
      </c>
      <c r="B1826" t="s">
        <v>13</v>
      </c>
      <c r="C1826" t="s">
        <v>14</v>
      </c>
      <c r="D1826" t="s">
        <v>22</v>
      </c>
      <c r="E1826" t="s">
        <v>23</v>
      </c>
      <c r="F1826" t="s">
        <v>24</v>
      </c>
      <c r="G1826" t="s">
        <v>18</v>
      </c>
      <c r="H1826" t="s">
        <v>20</v>
      </c>
      <c r="I1826">
        <v>194.352</v>
      </c>
      <c r="J1826">
        <v>3</v>
      </c>
      <c r="K1826">
        <v>0.2</v>
      </c>
      <c r="L1826">
        <v>-36.441000000000003</v>
      </c>
    </row>
    <row r="1827" spans="1:12" x14ac:dyDescent="0.3">
      <c r="A1827" t="s">
        <v>61</v>
      </c>
      <c r="B1827" t="s">
        <v>13</v>
      </c>
      <c r="C1827" t="s">
        <v>14</v>
      </c>
      <c r="D1827" t="s">
        <v>22</v>
      </c>
      <c r="E1827" t="s">
        <v>23</v>
      </c>
      <c r="F1827" t="s">
        <v>24</v>
      </c>
      <c r="G1827" t="s">
        <v>25</v>
      </c>
      <c r="H1827" t="s">
        <v>36</v>
      </c>
      <c r="I1827">
        <v>36.624000000000002</v>
      </c>
      <c r="J1827">
        <v>3</v>
      </c>
      <c r="K1827">
        <v>0.2</v>
      </c>
      <c r="L1827">
        <v>13.734</v>
      </c>
    </row>
    <row r="1828" spans="1:12" x14ac:dyDescent="0.3">
      <c r="A1828" t="s">
        <v>12</v>
      </c>
      <c r="B1828" t="s">
        <v>13</v>
      </c>
      <c r="C1828" t="s">
        <v>14</v>
      </c>
      <c r="D1828" t="s">
        <v>158</v>
      </c>
      <c r="E1828" t="s">
        <v>23</v>
      </c>
      <c r="F1828" t="s">
        <v>24</v>
      </c>
      <c r="G1828" t="s">
        <v>25</v>
      </c>
      <c r="H1828" t="s">
        <v>31</v>
      </c>
      <c r="I1828">
        <v>153.78</v>
      </c>
      <c r="J1828">
        <v>11</v>
      </c>
      <c r="K1828">
        <v>0</v>
      </c>
      <c r="L1828">
        <v>44.596200000000003</v>
      </c>
    </row>
    <row r="1829" spans="1:12" x14ac:dyDescent="0.3">
      <c r="A1829" t="s">
        <v>12</v>
      </c>
      <c r="B1829" t="s">
        <v>13</v>
      </c>
      <c r="C1829" t="s">
        <v>14</v>
      </c>
      <c r="D1829" t="s">
        <v>158</v>
      </c>
      <c r="E1829" t="s">
        <v>23</v>
      </c>
      <c r="F1829" t="s">
        <v>24</v>
      </c>
      <c r="G1829" t="s">
        <v>25</v>
      </c>
      <c r="H1829" t="s">
        <v>31</v>
      </c>
      <c r="I1829">
        <v>61.02</v>
      </c>
      <c r="J1829">
        <v>3</v>
      </c>
      <c r="K1829">
        <v>0</v>
      </c>
      <c r="L1829">
        <v>0.61019999999999996</v>
      </c>
    </row>
    <row r="1830" spans="1:12" x14ac:dyDescent="0.3">
      <c r="A1830" t="s">
        <v>12</v>
      </c>
      <c r="B1830" t="s">
        <v>13</v>
      </c>
      <c r="C1830" t="s">
        <v>14</v>
      </c>
      <c r="D1830" t="s">
        <v>158</v>
      </c>
      <c r="E1830" t="s">
        <v>23</v>
      </c>
      <c r="F1830" t="s">
        <v>24</v>
      </c>
      <c r="G1830" t="s">
        <v>25</v>
      </c>
      <c r="H1830" t="s">
        <v>109</v>
      </c>
      <c r="I1830">
        <v>110.11</v>
      </c>
      <c r="J1830">
        <v>7</v>
      </c>
      <c r="K1830">
        <v>0</v>
      </c>
      <c r="L1830">
        <v>31.931899999999999</v>
      </c>
    </row>
    <row r="1831" spans="1:12" x14ac:dyDescent="0.3">
      <c r="A1831" t="s">
        <v>12</v>
      </c>
      <c r="B1831" t="s">
        <v>13</v>
      </c>
      <c r="C1831" t="s">
        <v>14</v>
      </c>
      <c r="D1831" t="s">
        <v>158</v>
      </c>
      <c r="E1831" t="s">
        <v>23</v>
      </c>
      <c r="F1831" t="s">
        <v>24</v>
      </c>
      <c r="G1831" t="s">
        <v>25</v>
      </c>
      <c r="H1831" t="s">
        <v>76</v>
      </c>
      <c r="I1831">
        <v>7.89</v>
      </c>
      <c r="J1831">
        <v>1</v>
      </c>
      <c r="K1831">
        <v>0</v>
      </c>
      <c r="L1831">
        <v>3.5505</v>
      </c>
    </row>
    <row r="1832" spans="1:12" x14ac:dyDescent="0.3">
      <c r="A1832" t="s">
        <v>27</v>
      </c>
      <c r="B1832" t="s">
        <v>21</v>
      </c>
      <c r="C1832" t="s">
        <v>14</v>
      </c>
      <c r="D1832" t="s">
        <v>143</v>
      </c>
      <c r="E1832" t="s">
        <v>23</v>
      </c>
      <c r="F1832" t="s">
        <v>24</v>
      </c>
      <c r="G1832" t="s">
        <v>25</v>
      </c>
      <c r="H1832" t="s">
        <v>36</v>
      </c>
      <c r="I1832">
        <v>36.024000000000001</v>
      </c>
      <c r="J1832">
        <v>3</v>
      </c>
      <c r="K1832">
        <v>0.2</v>
      </c>
      <c r="L1832">
        <v>11.707800000000001</v>
      </c>
    </row>
    <row r="1833" spans="1:12" x14ac:dyDescent="0.3">
      <c r="A1833" t="s">
        <v>27</v>
      </c>
      <c r="B1833" t="s">
        <v>13</v>
      </c>
      <c r="C1833" t="s">
        <v>14</v>
      </c>
      <c r="D1833" t="s">
        <v>22</v>
      </c>
      <c r="E1833" t="s">
        <v>23</v>
      </c>
      <c r="F1833" t="s">
        <v>24</v>
      </c>
      <c r="G1833" t="s">
        <v>25</v>
      </c>
      <c r="H1833" t="s">
        <v>40</v>
      </c>
      <c r="I1833">
        <v>15.7</v>
      </c>
      <c r="J1833">
        <v>5</v>
      </c>
      <c r="K1833">
        <v>0</v>
      </c>
      <c r="L1833">
        <v>7.0650000000000004</v>
      </c>
    </row>
    <row r="1834" spans="1:12" x14ac:dyDescent="0.3">
      <c r="A1834" t="s">
        <v>27</v>
      </c>
      <c r="B1834" t="s">
        <v>13</v>
      </c>
      <c r="C1834" t="s">
        <v>14</v>
      </c>
      <c r="D1834" t="s">
        <v>22</v>
      </c>
      <c r="E1834" t="s">
        <v>23</v>
      </c>
      <c r="F1834" t="s">
        <v>24</v>
      </c>
      <c r="G1834" t="s">
        <v>25</v>
      </c>
      <c r="H1834" t="s">
        <v>33</v>
      </c>
      <c r="I1834">
        <v>59.52</v>
      </c>
      <c r="J1834">
        <v>3</v>
      </c>
      <c r="K1834">
        <v>0</v>
      </c>
      <c r="L1834">
        <v>15.475199999999999</v>
      </c>
    </row>
    <row r="1835" spans="1:12" x14ac:dyDescent="0.3">
      <c r="A1835" t="s">
        <v>27</v>
      </c>
      <c r="B1835" t="s">
        <v>13</v>
      </c>
      <c r="C1835" t="s">
        <v>14</v>
      </c>
      <c r="D1835" t="s">
        <v>22</v>
      </c>
      <c r="E1835" t="s">
        <v>23</v>
      </c>
      <c r="F1835" t="s">
        <v>24</v>
      </c>
      <c r="G1835" t="s">
        <v>25</v>
      </c>
      <c r="H1835" t="s">
        <v>40</v>
      </c>
      <c r="I1835">
        <v>34.4</v>
      </c>
      <c r="J1835">
        <v>5</v>
      </c>
      <c r="K1835">
        <v>0</v>
      </c>
      <c r="L1835">
        <v>15.824</v>
      </c>
    </row>
    <row r="1836" spans="1:12" x14ac:dyDescent="0.3">
      <c r="A1836" t="s">
        <v>27</v>
      </c>
      <c r="B1836" t="s">
        <v>21</v>
      </c>
      <c r="C1836" t="s">
        <v>14</v>
      </c>
      <c r="D1836" t="s">
        <v>582</v>
      </c>
      <c r="E1836" t="s">
        <v>23</v>
      </c>
      <c r="F1836" t="s">
        <v>24</v>
      </c>
      <c r="G1836" t="s">
        <v>18</v>
      </c>
      <c r="H1836" t="s">
        <v>19</v>
      </c>
      <c r="I1836">
        <v>509.95749999999998</v>
      </c>
      <c r="J1836">
        <v>5</v>
      </c>
      <c r="K1836">
        <v>0.15</v>
      </c>
      <c r="L1836">
        <v>41.996499999999997</v>
      </c>
    </row>
    <row r="1837" spans="1:12" x14ac:dyDescent="0.3">
      <c r="A1837" t="s">
        <v>27</v>
      </c>
      <c r="B1837" t="s">
        <v>21</v>
      </c>
      <c r="C1837" t="s">
        <v>14</v>
      </c>
      <c r="D1837" t="s">
        <v>582</v>
      </c>
      <c r="E1837" t="s">
        <v>23</v>
      </c>
      <c r="F1837" t="s">
        <v>24</v>
      </c>
      <c r="G1837" t="s">
        <v>18</v>
      </c>
      <c r="H1837" t="s">
        <v>32</v>
      </c>
      <c r="I1837">
        <v>122.91</v>
      </c>
      <c r="J1837">
        <v>3</v>
      </c>
      <c r="K1837">
        <v>0</v>
      </c>
      <c r="L1837">
        <v>34.4148</v>
      </c>
    </row>
    <row r="1838" spans="1:12" x14ac:dyDescent="0.3">
      <c r="A1838" t="s">
        <v>27</v>
      </c>
      <c r="B1838" t="s">
        <v>21</v>
      </c>
      <c r="C1838" t="s">
        <v>14</v>
      </c>
      <c r="D1838" t="s">
        <v>582</v>
      </c>
      <c r="E1838" t="s">
        <v>23</v>
      </c>
      <c r="F1838" t="s">
        <v>24</v>
      </c>
      <c r="G1838" t="s">
        <v>18</v>
      </c>
      <c r="H1838" t="s">
        <v>20</v>
      </c>
      <c r="I1838">
        <v>97.567999999999998</v>
      </c>
      <c r="J1838">
        <v>2</v>
      </c>
      <c r="K1838">
        <v>0.2</v>
      </c>
      <c r="L1838">
        <v>-6.0979999999999999</v>
      </c>
    </row>
    <row r="1839" spans="1:12" x14ac:dyDescent="0.3">
      <c r="A1839" t="s">
        <v>27</v>
      </c>
      <c r="B1839" t="s">
        <v>21</v>
      </c>
      <c r="C1839" t="s">
        <v>14</v>
      </c>
      <c r="D1839" t="s">
        <v>582</v>
      </c>
      <c r="E1839" t="s">
        <v>23</v>
      </c>
      <c r="F1839" t="s">
        <v>24</v>
      </c>
      <c r="G1839" t="s">
        <v>18</v>
      </c>
      <c r="H1839" t="s">
        <v>20</v>
      </c>
      <c r="I1839">
        <v>722.35199999999998</v>
      </c>
      <c r="J1839">
        <v>3</v>
      </c>
      <c r="K1839">
        <v>0.2</v>
      </c>
      <c r="L1839">
        <v>81.264600000000002</v>
      </c>
    </row>
    <row r="1840" spans="1:12" x14ac:dyDescent="0.3">
      <c r="A1840" t="s">
        <v>27</v>
      </c>
      <c r="B1840" t="s">
        <v>21</v>
      </c>
      <c r="C1840" t="s">
        <v>14</v>
      </c>
      <c r="D1840" t="s">
        <v>22</v>
      </c>
      <c r="E1840" t="s">
        <v>23</v>
      </c>
      <c r="F1840" t="s">
        <v>24</v>
      </c>
      <c r="G1840" t="s">
        <v>18</v>
      </c>
      <c r="H1840" t="s">
        <v>32</v>
      </c>
      <c r="I1840">
        <v>167.84</v>
      </c>
      <c r="J1840">
        <v>8</v>
      </c>
      <c r="K1840">
        <v>0</v>
      </c>
      <c r="L1840">
        <v>11.748799999999999</v>
      </c>
    </row>
    <row r="1841" spans="1:12" x14ac:dyDescent="0.3">
      <c r="A1841" t="s">
        <v>27</v>
      </c>
      <c r="B1841" t="s">
        <v>21</v>
      </c>
      <c r="C1841" t="s">
        <v>14</v>
      </c>
      <c r="D1841" t="s">
        <v>566</v>
      </c>
      <c r="E1841" t="s">
        <v>23</v>
      </c>
      <c r="F1841" t="s">
        <v>24</v>
      </c>
      <c r="G1841" t="s">
        <v>25</v>
      </c>
      <c r="H1841" t="s">
        <v>36</v>
      </c>
      <c r="I1841">
        <v>9.1440000000000001</v>
      </c>
      <c r="J1841">
        <v>3</v>
      </c>
      <c r="K1841">
        <v>0.2</v>
      </c>
      <c r="L1841">
        <v>3.0861000000000001</v>
      </c>
    </row>
    <row r="1842" spans="1:12" x14ac:dyDescent="0.3">
      <c r="A1842" t="s">
        <v>27</v>
      </c>
      <c r="B1842" t="s">
        <v>21</v>
      </c>
      <c r="C1842" t="s">
        <v>14</v>
      </c>
      <c r="D1842" t="s">
        <v>566</v>
      </c>
      <c r="E1842" t="s">
        <v>23</v>
      </c>
      <c r="F1842" t="s">
        <v>24</v>
      </c>
      <c r="G1842" t="s">
        <v>25</v>
      </c>
      <c r="H1842" t="s">
        <v>36</v>
      </c>
      <c r="I1842">
        <v>23.135999999999999</v>
      </c>
      <c r="J1842">
        <v>6</v>
      </c>
      <c r="K1842">
        <v>0.2</v>
      </c>
      <c r="L1842">
        <v>8.3867999999999991</v>
      </c>
    </row>
    <row r="1843" spans="1:12" x14ac:dyDescent="0.3">
      <c r="A1843" t="s">
        <v>27</v>
      </c>
      <c r="B1843" t="s">
        <v>21</v>
      </c>
      <c r="C1843" t="s">
        <v>14</v>
      </c>
      <c r="D1843" t="s">
        <v>566</v>
      </c>
      <c r="E1843" t="s">
        <v>23</v>
      </c>
      <c r="F1843" t="s">
        <v>24</v>
      </c>
      <c r="G1843" t="s">
        <v>25</v>
      </c>
      <c r="H1843" t="s">
        <v>33</v>
      </c>
      <c r="I1843">
        <v>99.2</v>
      </c>
      <c r="J1843">
        <v>5</v>
      </c>
      <c r="K1843">
        <v>0</v>
      </c>
      <c r="L1843">
        <v>25.792000000000002</v>
      </c>
    </row>
    <row r="1844" spans="1:12" x14ac:dyDescent="0.3">
      <c r="A1844" t="s">
        <v>27</v>
      </c>
      <c r="B1844" t="s">
        <v>13</v>
      </c>
      <c r="C1844" t="s">
        <v>14</v>
      </c>
      <c r="D1844" t="s">
        <v>22</v>
      </c>
      <c r="E1844" t="s">
        <v>23</v>
      </c>
      <c r="F1844" t="s">
        <v>24</v>
      </c>
      <c r="G1844" t="s">
        <v>25</v>
      </c>
      <c r="H1844" t="s">
        <v>36</v>
      </c>
      <c r="I1844">
        <v>18.72</v>
      </c>
      <c r="J1844">
        <v>5</v>
      </c>
      <c r="K1844">
        <v>0.2</v>
      </c>
      <c r="L1844">
        <v>6.5519999999999996</v>
      </c>
    </row>
    <row r="1845" spans="1:12" x14ac:dyDescent="0.3">
      <c r="A1845" t="s">
        <v>27</v>
      </c>
      <c r="B1845" t="s">
        <v>13</v>
      </c>
      <c r="C1845" t="s">
        <v>14</v>
      </c>
      <c r="D1845" t="s">
        <v>22</v>
      </c>
      <c r="E1845" t="s">
        <v>23</v>
      </c>
      <c r="F1845" t="s">
        <v>24</v>
      </c>
      <c r="G1845" t="s">
        <v>18</v>
      </c>
      <c r="H1845" t="s">
        <v>30</v>
      </c>
      <c r="I1845">
        <v>236.52799999999999</v>
      </c>
      <c r="J1845">
        <v>2</v>
      </c>
      <c r="K1845">
        <v>0.2</v>
      </c>
      <c r="L1845">
        <v>-2.9565999999999999</v>
      </c>
    </row>
    <row r="1846" spans="1:12" x14ac:dyDescent="0.3">
      <c r="A1846" t="s">
        <v>61</v>
      </c>
      <c r="B1846" t="s">
        <v>21</v>
      </c>
      <c r="C1846" t="s">
        <v>14</v>
      </c>
      <c r="D1846" t="s">
        <v>143</v>
      </c>
      <c r="E1846" t="s">
        <v>23</v>
      </c>
      <c r="F1846" t="s">
        <v>24</v>
      </c>
      <c r="G1846" t="s">
        <v>25</v>
      </c>
      <c r="H1846" t="s">
        <v>26</v>
      </c>
      <c r="I1846">
        <v>18.899999999999999</v>
      </c>
      <c r="J1846">
        <v>3</v>
      </c>
      <c r="K1846">
        <v>0</v>
      </c>
      <c r="L1846">
        <v>8.6940000000000008</v>
      </c>
    </row>
    <row r="1847" spans="1:12" x14ac:dyDescent="0.3">
      <c r="A1847" t="s">
        <v>12</v>
      </c>
      <c r="B1847" t="s">
        <v>13</v>
      </c>
      <c r="C1847" t="s">
        <v>14</v>
      </c>
      <c r="D1847" t="s">
        <v>22</v>
      </c>
      <c r="E1847" t="s">
        <v>23</v>
      </c>
      <c r="F1847" t="s">
        <v>24</v>
      </c>
      <c r="G1847" t="s">
        <v>34</v>
      </c>
      <c r="H1847" t="s">
        <v>161</v>
      </c>
      <c r="I1847">
        <v>639.96799999999996</v>
      </c>
      <c r="J1847">
        <v>4</v>
      </c>
      <c r="K1847">
        <v>0.2</v>
      </c>
      <c r="L1847">
        <v>215.98920000000001</v>
      </c>
    </row>
    <row r="1848" spans="1:12" x14ac:dyDescent="0.3">
      <c r="A1848" t="s">
        <v>12</v>
      </c>
      <c r="B1848" t="s">
        <v>13</v>
      </c>
      <c r="C1848" t="s">
        <v>14</v>
      </c>
      <c r="D1848" t="s">
        <v>22</v>
      </c>
      <c r="E1848" t="s">
        <v>23</v>
      </c>
      <c r="F1848" t="s">
        <v>24</v>
      </c>
      <c r="G1848" t="s">
        <v>25</v>
      </c>
      <c r="H1848" t="s">
        <v>40</v>
      </c>
      <c r="I1848">
        <v>52.76</v>
      </c>
      <c r="J1848">
        <v>2</v>
      </c>
      <c r="K1848">
        <v>0</v>
      </c>
      <c r="L1848">
        <v>24.269600000000001</v>
      </c>
    </row>
    <row r="1849" spans="1:12" x14ac:dyDescent="0.3">
      <c r="A1849" t="s">
        <v>27</v>
      </c>
      <c r="B1849" t="s">
        <v>13</v>
      </c>
      <c r="C1849" t="s">
        <v>14</v>
      </c>
      <c r="D1849" t="s">
        <v>444</v>
      </c>
      <c r="E1849" t="s">
        <v>23</v>
      </c>
      <c r="F1849" t="s">
        <v>24</v>
      </c>
      <c r="G1849" t="s">
        <v>25</v>
      </c>
      <c r="H1849" t="s">
        <v>33</v>
      </c>
      <c r="I1849">
        <v>14.88</v>
      </c>
      <c r="J1849">
        <v>2</v>
      </c>
      <c r="K1849">
        <v>0</v>
      </c>
      <c r="L1849">
        <v>3.72</v>
      </c>
    </row>
    <row r="1850" spans="1:12" x14ac:dyDescent="0.3">
      <c r="A1850" t="s">
        <v>27</v>
      </c>
      <c r="B1850" t="s">
        <v>13</v>
      </c>
      <c r="C1850" t="s">
        <v>14</v>
      </c>
      <c r="D1850" t="s">
        <v>444</v>
      </c>
      <c r="E1850" t="s">
        <v>23</v>
      </c>
      <c r="F1850" t="s">
        <v>24</v>
      </c>
      <c r="G1850" t="s">
        <v>25</v>
      </c>
      <c r="H1850" t="s">
        <v>40</v>
      </c>
      <c r="I1850">
        <v>34.24</v>
      </c>
      <c r="J1850">
        <v>8</v>
      </c>
      <c r="K1850">
        <v>0</v>
      </c>
      <c r="L1850">
        <v>15.407999999999999</v>
      </c>
    </row>
    <row r="1851" spans="1:12" x14ac:dyDescent="0.3">
      <c r="A1851" t="s">
        <v>27</v>
      </c>
      <c r="B1851" t="s">
        <v>13</v>
      </c>
      <c r="C1851" t="s">
        <v>14</v>
      </c>
      <c r="D1851" t="s">
        <v>444</v>
      </c>
      <c r="E1851" t="s">
        <v>23</v>
      </c>
      <c r="F1851" t="s">
        <v>24</v>
      </c>
      <c r="G1851" t="s">
        <v>25</v>
      </c>
      <c r="H1851" t="s">
        <v>31</v>
      </c>
      <c r="I1851">
        <v>261.74</v>
      </c>
      <c r="J1851">
        <v>2</v>
      </c>
      <c r="K1851">
        <v>0</v>
      </c>
      <c r="L1851">
        <v>65.435000000000002</v>
      </c>
    </row>
    <row r="1852" spans="1:12" x14ac:dyDescent="0.3">
      <c r="A1852" t="s">
        <v>27</v>
      </c>
      <c r="B1852" t="s">
        <v>21</v>
      </c>
      <c r="C1852" t="s">
        <v>14</v>
      </c>
      <c r="D1852" t="s">
        <v>22</v>
      </c>
      <c r="E1852" t="s">
        <v>23</v>
      </c>
      <c r="F1852" t="s">
        <v>24</v>
      </c>
      <c r="G1852" t="s">
        <v>25</v>
      </c>
      <c r="H1852" t="s">
        <v>37</v>
      </c>
      <c r="I1852">
        <v>87.84</v>
      </c>
      <c r="J1852">
        <v>8</v>
      </c>
      <c r="K1852">
        <v>0</v>
      </c>
      <c r="L1852">
        <v>23.716799999999999</v>
      </c>
    </row>
    <row r="1853" spans="1:12" x14ac:dyDescent="0.3">
      <c r="A1853" t="s">
        <v>12</v>
      </c>
      <c r="B1853" t="s">
        <v>43</v>
      </c>
      <c r="C1853" t="s">
        <v>14</v>
      </c>
      <c r="D1853" t="s">
        <v>22</v>
      </c>
      <c r="E1853" t="s">
        <v>23</v>
      </c>
      <c r="F1853" t="s">
        <v>24</v>
      </c>
      <c r="G1853" t="s">
        <v>18</v>
      </c>
      <c r="H1853" t="s">
        <v>32</v>
      </c>
      <c r="I1853">
        <v>34.92</v>
      </c>
      <c r="J1853">
        <v>4</v>
      </c>
      <c r="K1853">
        <v>0</v>
      </c>
      <c r="L1853">
        <v>11.8728</v>
      </c>
    </row>
    <row r="1854" spans="1:12" x14ac:dyDescent="0.3">
      <c r="A1854" t="s">
        <v>12</v>
      </c>
      <c r="B1854" t="s">
        <v>43</v>
      </c>
      <c r="C1854" t="s">
        <v>14</v>
      </c>
      <c r="D1854" t="s">
        <v>180</v>
      </c>
      <c r="E1854" t="s">
        <v>23</v>
      </c>
      <c r="F1854" t="s">
        <v>24</v>
      </c>
      <c r="G1854" t="s">
        <v>25</v>
      </c>
      <c r="H1854" t="s">
        <v>59</v>
      </c>
      <c r="I1854">
        <v>12.78</v>
      </c>
      <c r="J1854">
        <v>1</v>
      </c>
      <c r="K1854">
        <v>0</v>
      </c>
      <c r="L1854">
        <v>5.7510000000000003</v>
      </c>
    </row>
    <row r="1855" spans="1:12" x14ac:dyDescent="0.3">
      <c r="A1855" t="s">
        <v>27</v>
      </c>
      <c r="B1855" t="s">
        <v>13</v>
      </c>
      <c r="C1855" t="s">
        <v>14</v>
      </c>
      <c r="D1855" t="s">
        <v>143</v>
      </c>
      <c r="E1855" t="s">
        <v>23</v>
      </c>
      <c r="F1855" t="s">
        <v>24</v>
      </c>
      <c r="G1855" t="s">
        <v>25</v>
      </c>
      <c r="H1855" t="s">
        <v>40</v>
      </c>
      <c r="I1855">
        <v>12.96</v>
      </c>
      <c r="J1855">
        <v>2</v>
      </c>
      <c r="K1855">
        <v>0</v>
      </c>
      <c r="L1855">
        <v>6.2207999999999997</v>
      </c>
    </row>
    <row r="1856" spans="1:12" x14ac:dyDescent="0.3">
      <c r="A1856" t="s">
        <v>27</v>
      </c>
      <c r="B1856" t="s">
        <v>21</v>
      </c>
      <c r="C1856" t="s">
        <v>14</v>
      </c>
      <c r="D1856" t="s">
        <v>22</v>
      </c>
      <c r="E1856" t="s">
        <v>23</v>
      </c>
      <c r="F1856" t="s">
        <v>24</v>
      </c>
      <c r="G1856" t="s">
        <v>18</v>
      </c>
      <c r="H1856" t="s">
        <v>32</v>
      </c>
      <c r="I1856">
        <v>106.68</v>
      </c>
      <c r="J1856">
        <v>6</v>
      </c>
      <c r="K1856">
        <v>0</v>
      </c>
      <c r="L1856">
        <v>33.070799999999998</v>
      </c>
    </row>
    <row r="1857" spans="1:12" x14ac:dyDescent="0.3">
      <c r="A1857" t="s">
        <v>27</v>
      </c>
      <c r="B1857" t="s">
        <v>13</v>
      </c>
      <c r="C1857" t="s">
        <v>14</v>
      </c>
      <c r="D1857" t="s">
        <v>307</v>
      </c>
      <c r="E1857" t="s">
        <v>23</v>
      </c>
      <c r="F1857" t="s">
        <v>24</v>
      </c>
      <c r="G1857" t="s">
        <v>25</v>
      </c>
      <c r="H1857" t="s">
        <v>36</v>
      </c>
      <c r="I1857">
        <v>4.4480000000000004</v>
      </c>
      <c r="J1857">
        <v>2</v>
      </c>
      <c r="K1857">
        <v>0.2</v>
      </c>
      <c r="L1857">
        <v>1.4456</v>
      </c>
    </row>
    <row r="1858" spans="1:12" x14ac:dyDescent="0.3">
      <c r="A1858" t="s">
        <v>27</v>
      </c>
      <c r="B1858" t="s">
        <v>13</v>
      </c>
      <c r="C1858" t="s">
        <v>14</v>
      </c>
      <c r="D1858" t="s">
        <v>307</v>
      </c>
      <c r="E1858" t="s">
        <v>23</v>
      </c>
      <c r="F1858" t="s">
        <v>24</v>
      </c>
      <c r="G1858" t="s">
        <v>18</v>
      </c>
      <c r="H1858" t="s">
        <v>32</v>
      </c>
      <c r="I1858">
        <v>276.69</v>
      </c>
      <c r="J1858">
        <v>3</v>
      </c>
      <c r="K1858">
        <v>0</v>
      </c>
      <c r="L1858">
        <v>49.804200000000002</v>
      </c>
    </row>
    <row r="1859" spans="1:12" x14ac:dyDescent="0.3">
      <c r="A1859" t="s">
        <v>27</v>
      </c>
      <c r="B1859" t="s">
        <v>13</v>
      </c>
      <c r="C1859" t="s">
        <v>14</v>
      </c>
      <c r="D1859" t="s">
        <v>307</v>
      </c>
      <c r="E1859" t="s">
        <v>23</v>
      </c>
      <c r="F1859" t="s">
        <v>24</v>
      </c>
      <c r="G1859" t="s">
        <v>25</v>
      </c>
      <c r="H1859" t="s">
        <v>76</v>
      </c>
      <c r="I1859">
        <v>4.96</v>
      </c>
      <c r="J1859">
        <v>4</v>
      </c>
      <c r="K1859">
        <v>0</v>
      </c>
      <c r="L1859">
        <v>2.3311999999999999</v>
      </c>
    </row>
    <row r="1860" spans="1:12" x14ac:dyDescent="0.3">
      <c r="A1860" t="s">
        <v>27</v>
      </c>
      <c r="B1860" t="s">
        <v>13</v>
      </c>
      <c r="C1860" t="s">
        <v>14</v>
      </c>
      <c r="D1860" t="s">
        <v>307</v>
      </c>
      <c r="E1860" t="s">
        <v>23</v>
      </c>
      <c r="F1860" t="s">
        <v>24</v>
      </c>
      <c r="G1860" t="s">
        <v>25</v>
      </c>
      <c r="H1860" t="s">
        <v>33</v>
      </c>
      <c r="I1860">
        <v>71.92</v>
      </c>
      <c r="J1860">
        <v>4</v>
      </c>
      <c r="K1860">
        <v>0</v>
      </c>
      <c r="L1860">
        <v>20.8568</v>
      </c>
    </row>
    <row r="1861" spans="1:12" x14ac:dyDescent="0.3">
      <c r="A1861" t="s">
        <v>27</v>
      </c>
      <c r="B1861" t="s">
        <v>13</v>
      </c>
      <c r="C1861" t="s">
        <v>14</v>
      </c>
      <c r="D1861" t="s">
        <v>307</v>
      </c>
      <c r="E1861" t="s">
        <v>23</v>
      </c>
      <c r="F1861" t="s">
        <v>24</v>
      </c>
      <c r="G1861" t="s">
        <v>18</v>
      </c>
      <c r="H1861" t="s">
        <v>32</v>
      </c>
      <c r="I1861">
        <v>18.84</v>
      </c>
      <c r="J1861">
        <v>3</v>
      </c>
      <c r="K1861">
        <v>0</v>
      </c>
      <c r="L1861">
        <v>7.9127999999999998</v>
      </c>
    </row>
    <row r="1862" spans="1:12" x14ac:dyDescent="0.3">
      <c r="A1862" t="s">
        <v>27</v>
      </c>
      <c r="B1862" t="s">
        <v>13</v>
      </c>
      <c r="C1862" t="s">
        <v>14</v>
      </c>
      <c r="D1862" t="s">
        <v>307</v>
      </c>
      <c r="E1862" t="s">
        <v>23</v>
      </c>
      <c r="F1862" t="s">
        <v>24</v>
      </c>
      <c r="G1862" t="s">
        <v>34</v>
      </c>
      <c r="H1862" t="s">
        <v>58</v>
      </c>
      <c r="I1862">
        <v>140.97</v>
      </c>
      <c r="J1862">
        <v>3</v>
      </c>
      <c r="K1862">
        <v>0</v>
      </c>
      <c r="L1862">
        <v>19.735800000000001</v>
      </c>
    </row>
    <row r="1863" spans="1:12" x14ac:dyDescent="0.3">
      <c r="A1863" t="s">
        <v>27</v>
      </c>
      <c r="B1863" t="s">
        <v>13</v>
      </c>
      <c r="C1863" t="s">
        <v>14</v>
      </c>
      <c r="D1863" t="s">
        <v>307</v>
      </c>
      <c r="E1863" t="s">
        <v>23</v>
      </c>
      <c r="F1863" t="s">
        <v>24</v>
      </c>
      <c r="G1863" t="s">
        <v>34</v>
      </c>
      <c r="H1863" t="s">
        <v>35</v>
      </c>
      <c r="I1863">
        <v>470.37599999999998</v>
      </c>
      <c r="J1863">
        <v>3</v>
      </c>
      <c r="K1863">
        <v>0.2</v>
      </c>
      <c r="L1863">
        <v>52.917299999999997</v>
      </c>
    </row>
    <row r="1864" spans="1:12" x14ac:dyDescent="0.3">
      <c r="A1864" t="s">
        <v>167</v>
      </c>
      <c r="B1864" t="s">
        <v>13</v>
      </c>
      <c r="C1864" t="s">
        <v>14</v>
      </c>
      <c r="D1864" t="s">
        <v>22</v>
      </c>
      <c r="E1864" t="s">
        <v>23</v>
      </c>
      <c r="F1864" t="s">
        <v>24</v>
      </c>
      <c r="G1864" t="s">
        <v>25</v>
      </c>
      <c r="H1864" t="s">
        <v>33</v>
      </c>
      <c r="I1864">
        <v>6.08</v>
      </c>
      <c r="J1864">
        <v>2</v>
      </c>
      <c r="K1864">
        <v>0</v>
      </c>
      <c r="L1864">
        <v>2.0672000000000001</v>
      </c>
    </row>
    <row r="1865" spans="1:12" x14ac:dyDescent="0.3">
      <c r="A1865" t="s">
        <v>167</v>
      </c>
      <c r="B1865" t="s">
        <v>13</v>
      </c>
      <c r="C1865" t="s">
        <v>14</v>
      </c>
      <c r="D1865" t="s">
        <v>22</v>
      </c>
      <c r="E1865" t="s">
        <v>23</v>
      </c>
      <c r="F1865" t="s">
        <v>24</v>
      </c>
      <c r="G1865" t="s">
        <v>34</v>
      </c>
      <c r="H1865" t="s">
        <v>35</v>
      </c>
      <c r="I1865">
        <v>164.792</v>
      </c>
      <c r="J1865">
        <v>1</v>
      </c>
      <c r="K1865">
        <v>0.2</v>
      </c>
      <c r="L1865">
        <v>18.539100000000001</v>
      </c>
    </row>
    <row r="1866" spans="1:12" x14ac:dyDescent="0.3">
      <c r="A1866" t="s">
        <v>27</v>
      </c>
      <c r="B1866" t="s">
        <v>13</v>
      </c>
      <c r="C1866" t="s">
        <v>14</v>
      </c>
      <c r="D1866" t="s">
        <v>51</v>
      </c>
      <c r="E1866" t="s">
        <v>23</v>
      </c>
      <c r="F1866" t="s">
        <v>24</v>
      </c>
      <c r="G1866" t="s">
        <v>34</v>
      </c>
      <c r="H1866" t="s">
        <v>35</v>
      </c>
      <c r="I1866">
        <v>46.384</v>
      </c>
      <c r="J1866">
        <v>2</v>
      </c>
      <c r="K1866">
        <v>0.2</v>
      </c>
      <c r="L1866">
        <v>5.2182000000000004</v>
      </c>
    </row>
    <row r="1867" spans="1:12" x14ac:dyDescent="0.3">
      <c r="A1867" t="s">
        <v>27</v>
      </c>
      <c r="B1867" t="s">
        <v>13</v>
      </c>
      <c r="C1867" t="s">
        <v>14</v>
      </c>
      <c r="D1867" t="s">
        <v>51</v>
      </c>
      <c r="E1867" t="s">
        <v>23</v>
      </c>
      <c r="F1867" t="s">
        <v>24</v>
      </c>
      <c r="G1867" t="s">
        <v>25</v>
      </c>
      <c r="H1867" t="s">
        <v>31</v>
      </c>
      <c r="I1867">
        <v>362.92</v>
      </c>
      <c r="J1867">
        <v>2</v>
      </c>
      <c r="K1867">
        <v>0</v>
      </c>
      <c r="L1867">
        <v>105.24679999999999</v>
      </c>
    </row>
    <row r="1868" spans="1:12" x14ac:dyDescent="0.3">
      <c r="A1868" t="s">
        <v>167</v>
      </c>
      <c r="B1868" t="s">
        <v>21</v>
      </c>
      <c r="C1868" t="s">
        <v>14</v>
      </c>
      <c r="D1868" t="s">
        <v>51</v>
      </c>
      <c r="E1868" t="s">
        <v>23</v>
      </c>
      <c r="F1868" t="s">
        <v>24</v>
      </c>
      <c r="G1868" t="s">
        <v>25</v>
      </c>
      <c r="H1868" t="s">
        <v>59</v>
      </c>
      <c r="I1868">
        <v>71.88</v>
      </c>
      <c r="J1868">
        <v>6</v>
      </c>
      <c r="K1868">
        <v>0</v>
      </c>
      <c r="L1868">
        <v>33.064799999999998</v>
      </c>
    </row>
    <row r="1869" spans="1:12" x14ac:dyDescent="0.3">
      <c r="A1869" t="s">
        <v>167</v>
      </c>
      <c r="B1869" t="s">
        <v>21</v>
      </c>
      <c r="C1869" t="s">
        <v>14</v>
      </c>
      <c r="D1869" t="s">
        <v>51</v>
      </c>
      <c r="E1869" t="s">
        <v>23</v>
      </c>
      <c r="F1869" t="s">
        <v>24</v>
      </c>
      <c r="G1869" t="s">
        <v>18</v>
      </c>
      <c r="H1869" t="s">
        <v>32</v>
      </c>
      <c r="I1869">
        <v>9.24</v>
      </c>
      <c r="J1869">
        <v>3</v>
      </c>
      <c r="K1869">
        <v>0</v>
      </c>
      <c r="L1869">
        <v>2.9567999999999999</v>
      </c>
    </row>
    <row r="1870" spans="1:12" x14ac:dyDescent="0.3">
      <c r="A1870" t="s">
        <v>167</v>
      </c>
      <c r="B1870" t="s">
        <v>21</v>
      </c>
      <c r="C1870" t="s">
        <v>14</v>
      </c>
      <c r="D1870" t="s">
        <v>51</v>
      </c>
      <c r="E1870" t="s">
        <v>23</v>
      </c>
      <c r="F1870" t="s">
        <v>24</v>
      </c>
      <c r="G1870" t="s">
        <v>25</v>
      </c>
      <c r="H1870" t="s">
        <v>40</v>
      </c>
      <c r="I1870">
        <v>35.880000000000003</v>
      </c>
      <c r="J1870">
        <v>6</v>
      </c>
      <c r="K1870">
        <v>0</v>
      </c>
      <c r="L1870">
        <v>16.146000000000001</v>
      </c>
    </row>
    <row r="1871" spans="1:12" x14ac:dyDescent="0.3">
      <c r="A1871" t="s">
        <v>167</v>
      </c>
      <c r="B1871" t="s">
        <v>21</v>
      </c>
      <c r="C1871" t="s">
        <v>14</v>
      </c>
      <c r="D1871" t="s">
        <v>51</v>
      </c>
      <c r="E1871" t="s">
        <v>23</v>
      </c>
      <c r="F1871" t="s">
        <v>24</v>
      </c>
      <c r="G1871" t="s">
        <v>25</v>
      </c>
      <c r="H1871" t="s">
        <v>36</v>
      </c>
      <c r="I1871">
        <v>17.04</v>
      </c>
      <c r="J1871">
        <v>3</v>
      </c>
      <c r="K1871">
        <v>0.2</v>
      </c>
      <c r="L1871">
        <v>5.5380000000000003</v>
      </c>
    </row>
    <row r="1872" spans="1:12" x14ac:dyDescent="0.3">
      <c r="A1872" t="s">
        <v>167</v>
      </c>
      <c r="B1872" t="s">
        <v>21</v>
      </c>
      <c r="C1872" t="s">
        <v>14</v>
      </c>
      <c r="D1872" t="s">
        <v>51</v>
      </c>
      <c r="E1872" t="s">
        <v>23</v>
      </c>
      <c r="F1872" t="s">
        <v>24</v>
      </c>
      <c r="G1872" t="s">
        <v>25</v>
      </c>
      <c r="H1872" t="s">
        <v>36</v>
      </c>
      <c r="I1872">
        <v>931.17600000000004</v>
      </c>
      <c r="J1872">
        <v>3</v>
      </c>
      <c r="K1872">
        <v>0.2</v>
      </c>
      <c r="L1872">
        <v>314.27190000000002</v>
      </c>
    </row>
    <row r="1873" spans="1:12" x14ac:dyDescent="0.3">
      <c r="A1873" t="s">
        <v>27</v>
      </c>
      <c r="B1873" t="s">
        <v>21</v>
      </c>
      <c r="C1873" t="s">
        <v>14</v>
      </c>
      <c r="D1873" t="s">
        <v>22</v>
      </c>
      <c r="E1873" t="s">
        <v>23</v>
      </c>
      <c r="F1873" t="s">
        <v>24</v>
      </c>
      <c r="G1873" t="s">
        <v>25</v>
      </c>
      <c r="H1873" t="s">
        <v>109</v>
      </c>
      <c r="I1873">
        <v>29.7</v>
      </c>
      <c r="J1873">
        <v>3</v>
      </c>
      <c r="K1873">
        <v>0</v>
      </c>
      <c r="L1873">
        <v>8.0190000000000001</v>
      </c>
    </row>
    <row r="1874" spans="1:12" x14ac:dyDescent="0.3">
      <c r="A1874" t="s">
        <v>12</v>
      </c>
      <c r="B1874" t="s">
        <v>13</v>
      </c>
      <c r="C1874" t="s">
        <v>14</v>
      </c>
      <c r="D1874" t="s">
        <v>51</v>
      </c>
      <c r="E1874" t="s">
        <v>23</v>
      </c>
      <c r="F1874" t="s">
        <v>24</v>
      </c>
      <c r="G1874" t="s">
        <v>25</v>
      </c>
      <c r="H1874" t="s">
        <v>40</v>
      </c>
      <c r="I1874">
        <v>70.88</v>
      </c>
      <c r="J1874">
        <v>2</v>
      </c>
      <c r="K1874">
        <v>0</v>
      </c>
      <c r="L1874">
        <v>33.313600000000001</v>
      </c>
    </row>
    <row r="1875" spans="1:12" x14ac:dyDescent="0.3">
      <c r="A1875" t="s">
        <v>27</v>
      </c>
      <c r="B1875" t="s">
        <v>13</v>
      </c>
      <c r="C1875" t="s">
        <v>14</v>
      </c>
      <c r="D1875" t="s">
        <v>22</v>
      </c>
      <c r="E1875" t="s">
        <v>23</v>
      </c>
      <c r="F1875" t="s">
        <v>24</v>
      </c>
      <c r="G1875" t="s">
        <v>25</v>
      </c>
      <c r="H1875" t="s">
        <v>33</v>
      </c>
      <c r="I1875">
        <v>26.46</v>
      </c>
      <c r="J1875">
        <v>9</v>
      </c>
      <c r="K1875">
        <v>0</v>
      </c>
      <c r="L1875">
        <v>11.907</v>
      </c>
    </row>
    <row r="1876" spans="1:12" x14ac:dyDescent="0.3">
      <c r="A1876" t="s">
        <v>27</v>
      </c>
      <c r="B1876" t="s">
        <v>13</v>
      </c>
      <c r="C1876" t="s">
        <v>14</v>
      </c>
      <c r="D1876" t="s">
        <v>22</v>
      </c>
      <c r="E1876" t="s">
        <v>23</v>
      </c>
      <c r="F1876" t="s">
        <v>24</v>
      </c>
      <c r="G1876" t="s">
        <v>25</v>
      </c>
      <c r="H1876" t="s">
        <v>40</v>
      </c>
      <c r="I1876">
        <v>49.12</v>
      </c>
      <c r="J1876">
        <v>4</v>
      </c>
      <c r="K1876">
        <v>0</v>
      </c>
      <c r="L1876">
        <v>23.086400000000001</v>
      </c>
    </row>
    <row r="1877" spans="1:12" x14ac:dyDescent="0.3">
      <c r="A1877" t="s">
        <v>27</v>
      </c>
      <c r="B1877" t="s">
        <v>13</v>
      </c>
      <c r="C1877" t="s">
        <v>14</v>
      </c>
      <c r="D1877" t="s">
        <v>22</v>
      </c>
      <c r="E1877" t="s">
        <v>23</v>
      </c>
      <c r="F1877" t="s">
        <v>24</v>
      </c>
      <c r="G1877" t="s">
        <v>25</v>
      </c>
      <c r="H1877" t="s">
        <v>76</v>
      </c>
      <c r="I1877">
        <v>15</v>
      </c>
      <c r="J1877">
        <v>3</v>
      </c>
      <c r="K1877">
        <v>0</v>
      </c>
      <c r="L1877">
        <v>7.2</v>
      </c>
    </row>
    <row r="1878" spans="1:12" x14ac:dyDescent="0.3">
      <c r="A1878" t="s">
        <v>27</v>
      </c>
      <c r="B1878" t="s">
        <v>21</v>
      </c>
      <c r="C1878" t="s">
        <v>14</v>
      </c>
      <c r="D1878" t="s">
        <v>22</v>
      </c>
      <c r="E1878" t="s">
        <v>23</v>
      </c>
      <c r="F1878" t="s">
        <v>24</v>
      </c>
      <c r="G1878" t="s">
        <v>25</v>
      </c>
      <c r="H1878" t="s">
        <v>31</v>
      </c>
      <c r="I1878">
        <v>221.96</v>
      </c>
      <c r="J1878">
        <v>2</v>
      </c>
      <c r="K1878">
        <v>0</v>
      </c>
      <c r="L1878">
        <v>4.4391999999999996</v>
      </c>
    </row>
    <row r="1879" spans="1:12" x14ac:dyDescent="0.3">
      <c r="A1879" t="s">
        <v>27</v>
      </c>
      <c r="B1879" t="s">
        <v>21</v>
      </c>
      <c r="C1879" t="s">
        <v>14</v>
      </c>
      <c r="D1879" t="s">
        <v>22</v>
      </c>
      <c r="E1879" t="s">
        <v>23</v>
      </c>
      <c r="F1879" t="s">
        <v>24</v>
      </c>
      <c r="G1879" t="s">
        <v>34</v>
      </c>
      <c r="H1879" t="s">
        <v>58</v>
      </c>
      <c r="I1879">
        <v>236</v>
      </c>
      <c r="J1879">
        <v>4</v>
      </c>
      <c r="K1879">
        <v>0</v>
      </c>
      <c r="L1879">
        <v>40.119999999999997</v>
      </c>
    </row>
    <row r="1880" spans="1:12" x14ac:dyDescent="0.3">
      <c r="A1880" t="s">
        <v>27</v>
      </c>
      <c r="B1880" t="s">
        <v>13</v>
      </c>
      <c r="C1880" t="s">
        <v>14</v>
      </c>
      <c r="D1880" t="s">
        <v>108</v>
      </c>
      <c r="E1880" t="s">
        <v>23</v>
      </c>
      <c r="F1880" t="s">
        <v>24</v>
      </c>
      <c r="G1880" t="s">
        <v>18</v>
      </c>
      <c r="H1880" t="s">
        <v>32</v>
      </c>
      <c r="I1880">
        <v>17.309999999999999</v>
      </c>
      <c r="J1880">
        <v>3</v>
      </c>
      <c r="K1880">
        <v>0</v>
      </c>
      <c r="L1880">
        <v>5.1929999999999996</v>
      </c>
    </row>
    <row r="1881" spans="1:12" x14ac:dyDescent="0.3">
      <c r="A1881" t="s">
        <v>27</v>
      </c>
      <c r="B1881" t="s">
        <v>21</v>
      </c>
      <c r="C1881" t="s">
        <v>14</v>
      </c>
      <c r="D1881" t="s">
        <v>22</v>
      </c>
      <c r="E1881" t="s">
        <v>23</v>
      </c>
      <c r="F1881" t="s">
        <v>24</v>
      </c>
      <c r="G1881" t="s">
        <v>34</v>
      </c>
      <c r="H1881" t="s">
        <v>35</v>
      </c>
      <c r="I1881">
        <v>225.57599999999999</v>
      </c>
      <c r="J1881">
        <v>3</v>
      </c>
      <c r="K1881">
        <v>0.2</v>
      </c>
      <c r="L1881">
        <v>22.557600000000001</v>
      </c>
    </row>
    <row r="1882" spans="1:12" x14ac:dyDescent="0.3">
      <c r="A1882" t="s">
        <v>27</v>
      </c>
      <c r="B1882" t="s">
        <v>13</v>
      </c>
      <c r="C1882" t="s">
        <v>14</v>
      </c>
      <c r="D1882" t="s">
        <v>51</v>
      </c>
      <c r="E1882" t="s">
        <v>23</v>
      </c>
      <c r="F1882" t="s">
        <v>24</v>
      </c>
      <c r="G1882" t="s">
        <v>25</v>
      </c>
      <c r="H1882" t="s">
        <v>40</v>
      </c>
      <c r="I1882">
        <v>25.92</v>
      </c>
      <c r="J1882">
        <v>4</v>
      </c>
      <c r="K1882">
        <v>0</v>
      </c>
      <c r="L1882">
        <v>12.441599999999999</v>
      </c>
    </row>
    <row r="1883" spans="1:12" x14ac:dyDescent="0.3">
      <c r="A1883" t="s">
        <v>27</v>
      </c>
      <c r="B1883" t="s">
        <v>13</v>
      </c>
      <c r="C1883" t="s">
        <v>14</v>
      </c>
      <c r="D1883" t="s">
        <v>51</v>
      </c>
      <c r="E1883" t="s">
        <v>23</v>
      </c>
      <c r="F1883" t="s">
        <v>24</v>
      </c>
      <c r="G1883" t="s">
        <v>25</v>
      </c>
      <c r="H1883" t="s">
        <v>33</v>
      </c>
      <c r="I1883">
        <v>22.96</v>
      </c>
      <c r="J1883">
        <v>7</v>
      </c>
      <c r="K1883">
        <v>0</v>
      </c>
      <c r="L1883">
        <v>6.6584000000000003</v>
      </c>
    </row>
    <row r="1884" spans="1:12" x14ac:dyDescent="0.3">
      <c r="A1884" t="s">
        <v>61</v>
      </c>
      <c r="B1884" t="s">
        <v>13</v>
      </c>
      <c r="C1884" t="s">
        <v>14</v>
      </c>
      <c r="D1884" t="s">
        <v>519</v>
      </c>
      <c r="E1884" t="s">
        <v>23</v>
      </c>
      <c r="F1884" t="s">
        <v>24</v>
      </c>
      <c r="G1884" t="s">
        <v>25</v>
      </c>
      <c r="H1884" t="s">
        <v>40</v>
      </c>
      <c r="I1884">
        <v>19.440000000000001</v>
      </c>
      <c r="J1884">
        <v>3</v>
      </c>
      <c r="K1884">
        <v>0</v>
      </c>
      <c r="L1884">
        <v>9.3312000000000008</v>
      </c>
    </row>
    <row r="1885" spans="1:12" x14ac:dyDescent="0.3">
      <c r="A1885" t="s">
        <v>61</v>
      </c>
      <c r="B1885" t="s">
        <v>21</v>
      </c>
      <c r="C1885" t="s">
        <v>14</v>
      </c>
      <c r="D1885" t="s">
        <v>22</v>
      </c>
      <c r="E1885" t="s">
        <v>23</v>
      </c>
      <c r="F1885" t="s">
        <v>24</v>
      </c>
      <c r="G1885" t="s">
        <v>18</v>
      </c>
      <c r="H1885" t="s">
        <v>30</v>
      </c>
      <c r="I1885">
        <v>189.57599999999999</v>
      </c>
      <c r="J1885">
        <v>1</v>
      </c>
      <c r="K1885">
        <v>0.2</v>
      </c>
      <c r="L1885">
        <v>9.4787999999999997</v>
      </c>
    </row>
    <row r="1886" spans="1:12" x14ac:dyDescent="0.3">
      <c r="A1886" t="s">
        <v>61</v>
      </c>
      <c r="B1886" t="s">
        <v>21</v>
      </c>
      <c r="C1886" t="s">
        <v>14</v>
      </c>
      <c r="D1886" t="s">
        <v>22</v>
      </c>
      <c r="E1886" t="s">
        <v>23</v>
      </c>
      <c r="F1886" t="s">
        <v>24</v>
      </c>
      <c r="G1886" t="s">
        <v>34</v>
      </c>
      <c r="H1886" t="s">
        <v>35</v>
      </c>
      <c r="I1886">
        <v>71.959999999999994</v>
      </c>
      <c r="J1886">
        <v>5</v>
      </c>
      <c r="K1886">
        <v>0.2</v>
      </c>
      <c r="L1886">
        <v>7.1959999999999997</v>
      </c>
    </row>
    <row r="1887" spans="1:12" x14ac:dyDescent="0.3">
      <c r="A1887" t="s">
        <v>27</v>
      </c>
      <c r="B1887" t="s">
        <v>13</v>
      </c>
      <c r="C1887" t="s">
        <v>14</v>
      </c>
      <c r="D1887" t="s">
        <v>22</v>
      </c>
      <c r="E1887" t="s">
        <v>23</v>
      </c>
      <c r="F1887" t="s">
        <v>24</v>
      </c>
      <c r="G1887" t="s">
        <v>34</v>
      </c>
      <c r="H1887" t="s">
        <v>35</v>
      </c>
      <c r="I1887">
        <v>539.91999999999996</v>
      </c>
      <c r="J1887">
        <v>5</v>
      </c>
      <c r="K1887">
        <v>0.2</v>
      </c>
      <c r="L1887">
        <v>47.243000000000002</v>
      </c>
    </row>
    <row r="1888" spans="1:12" x14ac:dyDescent="0.3">
      <c r="A1888" t="s">
        <v>27</v>
      </c>
      <c r="B1888" t="s">
        <v>13</v>
      </c>
      <c r="C1888" t="s">
        <v>14</v>
      </c>
      <c r="D1888" t="s">
        <v>22</v>
      </c>
      <c r="E1888" t="s">
        <v>23</v>
      </c>
      <c r="F1888" t="s">
        <v>24</v>
      </c>
      <c r="G1888" t="s">
        <v>18</v>
      </c>
      <c r="H1888" t="s">
        <v>20</v>
      </c>
      <c r="I1888">
        <v>725.34400000000005</v>
      </c>
      <c r="J1888">
        <v>4</v>
      </c>
      <c r="K1888">
        <v>0.2</v>
      </c>
      <c r="L1888">
        <v>54.400799999999997</v>
      </c>
    </row>
    <row r="1889" spans="1:12" x14ac:dyDescent="0.3">
      <c r="A1889" t="s">
        <v>27</v>
      </c>
      <c r="B1889" t="s">
        <v>13</v>
      </c>
      <c r="C1889" t="s">
        <v>14</v>
      </c>
      <c r="D1889" t="s">
        <v>22</v>
      </c>
      <c r="E1889" t="s">
        <v>23</v>
      </c>
      <c r="F1889" t="s">
        <v>24</v>
      </c>
      <c r="G1889" t="s">
        <v>25</v>
      </c>
      <c r="H1889" t="s">
        <v>33</v>
      </c>
      <c r="I1889">
        <v>7.44</v>
      </c>
      <c r="J1889">
        <v>3</v>
      </c>
      <c r="K1889">
        <v>0</v>
      </c>
      <c r="L1889">
        <v>2.6040000000000001</v>
      </c>
    </row>
    <row r="1890" spans="1:12" x14ac:dyDescent="0.3">
      <c r="A1890" t="s">
        <v>27</v>
      </c>
      <c r="B1890" t="s">
        <v>21</v>
      </c>
      <c r="C1890" t="s">
        <v>14</v>
      </c>
      <c r="D1890" t="s">
        <v>22</v>
      </c>
      <c r="E1890" t="s">
        <v>23</v>
      </c>
      <c r="F1890" t="s">
        <v>24</v>
      </c>
      <c r="G1890" t="s">
        <v>18</v>
      </c>
      <c r="H1890" t="s">
        <v>20</v>
      </c>
      <c r="I1890">
        <v>892.22400000000005</v>
      </c>
      <c r="J1890">
        <v>3</v>
      </c>
      <c r="K1890">
        <v>0.2</v>
      </c>
      <c r="L1890">
        <v>89.222399999999993</v>
      </c>
    </row>
    <row r="1891" spans="1:12" x14ac:dyDescent="0.3">
      <c r="A1891" t="s">
        <v>61</v>
      </c>
      <c r="B1891" t="s">
        <v>21</v>
      </c>
      <c r="C1891" t="s">
        <v>14</v>
      </c>
      <c r="D1891" t="s">
        <v>51</v>
      </c>
      <c r="E1891" t="s">
        <v>23</v>
      </c>
      <c r="F1891" t="s">
        <v>24</v>
      </c>
      <c r="G1891" t="s">
        <v>25</v>
      </c>
      <c r="H1891" t="s">
        <v>36</v>
      </c>
      <c r="I1891">
        <v>4.5439999999999996</v>
      </c>
      <c r="J1891">
        <v>2</v>
      </c>
      <c r="K1891">
        <v>0.2</v>
      </c>
      <c r="L1891">
        <v>1.6472</v>
      </c>
    </row>
    <row r="1892" spans="1:12" x14ac:dyDescent="0.3">
      <c r="A1892" t="s">
        <v>61</v>
      </c>
      <c r="B1892" t="s">
        <v>21</v>
      </c>
      <c r="C1892" t="s">
        <v>14</v>
      </c>
      <c r="D1892" t="s">
        <v>51</v>
      </c>
      <c r="E1892" t="s">
        <v>23</v>
      </c>
      <c r="F1892" t="s">
        <v>24</v>
      </c>
      <c r="G1892" t="s">
        <v>18</v>
      </c>
      <c r="H1892" t="s">
        <v>20</v>
      </c>
      <c r="I1892">
        <v>1352.0319999999999</v>
      </c>
      <c r="J1892">
        <v>4</v>
      </c>
      <c r="K1892">
        <v>0.2</v>
      </c>
      <c r="L1892">
        <v>84.501999999999995</v>
      </c>
    </row>
    <row r="1893" spans="1:12" x14ac:dyDescent="0.3">
      <c r="A1893" t="s">
        <v>167</v>
      </c>
      <c r="B1893" t="s">
        <v>43</v>
      </c>
      <c r="C1893" t="s">
        <v>14</v>
      </c>
      <c r="D1893" t="s">
        <v>22</v>
      </c>
      <c r="E1893" t="s">
        <v>23</v>
      </c>
      <c r="F1893" t="s">
        <v>24</v>
      </c>
      <c r="G1893" t="s">
        <v>25</v>
      </c>
      <c r="H1893" t="s">
        <v>37</v>
      </c>
      <c r="I1893">
        <v>106.96</v>
      </c>
      <c r="J1893">
        <v>2</v>
      </c>
      <c r="K1893">
        <v>0</v>
      </c>
      <c r="L1893">
        <v>31.0184</v>
      </c>
    </row>
    <row r="1894" spans="1:12" x14ac:dyDescent="0.3">
      <c r="A1894" t="s">
        <v>167</v>
      </c>
      <c r="B1894" t="s">
        <v>43</v>
      </c>
      <c r="C1894" t="s">
        <v>14</v>
      </c>
      <c r="D1894" t="s">
        <v>22</v>
      </c>
      <c r="E1894" t="s">
        <v>23</v>
      </c>
      <c r="F1894" t="s">
        <v>24</v>
      </c>
      <c r="G1894" t="s">
        <v>18</v>
      </c>
      <c r="H1894" t="s">
        <v>32</v>
      </c>
      <c r="I1894">
        <v>187.76</v>
      </c>
      <c r="J1894">
        <v>4</v>
      </c>
      <c r="K1894">
        <v>0</v>
      </c>
      <c r="L1894">
        <v>76.9816</v>
      </c>
    </row>
    <row r="1895" spans="1:12" x14ac:dyDescent="0.3">
      <c r="A1895" t="s">
        <v>61</v>
      </c>
      <c r="B1895" t="s">
        <v>13</v>
      </c>
      <c r="C1895" t="s">
        <v>14</v>
      </c>
      <c r="D1895" t="s">
        <v>22</v>
      </c>
      <c r="E1895" t="s">
        <v>23</v>
      </c>
      <c r="F1895" t="s">
        <v>24</v>
      </c>
      <c r="G1895" t="s">
        <v>25</v>
      </c>
      <c r="H1895" t="s">
        <v>33</v>
      </c>
      <c r="I1895">
        <v>99.2</v>
      </c>
      <c r="J1895">
        <v>5</v>
      </c>
      <c r="K1895">
        <v>0</v>
      </c>
      <c r="L1895">
        <v>25.792000000000002</v>
      </c>
    </row>
    <row r="1896" spans="1:12" x14ac:dyDescent="0.3">
      <c r="A1896" t="s">
        <v>12</v>
      </c>
      <c r="B1896" t="s">
        <v>13</v>
      </c>
      <c r="C1896" t="s">
        <v>14</v>
      </c>
      <c r="D1896" t="s">
        <v>362</v>
      </c>
      <c r="E1896" t="s">
        <v>23</v>
      </c>
      <c r="F1896" t="s">
        <v>24</v>
      </c>
      <c r="G1896" t="s">
        <v>25</v>
      </c>
      <c r="H1896" t="s">
        <v>37</v>
      </c>
      <c r="I1896">
        <v>152.94</v>
      </c>
      <c r="J1896">
        <v>3</v>
      </c>
      <c r="K1896">
        <v>0</v>
      </c>
      <c r="L1896">
        <v>41.293799999999997</v>
      </c>
    </row>
    <row r="1897" spans="1:12" x14ac:dyDescent="0.3">
      <c r="A1897" t="s">
        <v>27</v>
      </c>
      <c r="B1897" t="s">
        <v>13</v>
      </c>
      <c r="C1897" t="s">
        <v>14</v>
      </c>
      <c r="D1897" t="s">
        <v>144</v>
      </c>
      <c r="E1897" t="s">
        <v>23</v>
      </c>
      <c r="F1897" t="s">
        <v>24</v>
      </c>
      <c r="G1897" t="s">
        <v>25</v>
      </c>
      <c r="H1897" t="s">
        <v>26</v>
      </c>
      <c r="I1897">
        <v>88.8</v>
      </c>
      <c r="J1897">
        <v>6</v>
      </c>
      <c r="K1897">
        <v>0</v>
      </c>
      <c r="L1897">
        <v>44.4</v>
      </c>
    </row>
    <row r="1898" spans="1:12" x14ac:dyDescent="0.3">
      <c r="A1898" t="s">
        <v>27</v>
      </c>
      <c r="B1898" t="s">
        <v>13</v>
      </c>
      <c r="C1898" t="s">
        <v>14</v>
      </c>
      <c r="D1898" t="s">
        <v>144</v>
      </c>
      <c r="E1898" t="s">
        <v>23</v>
      </c>
      <c r="F1898" t="s">
        <v>24</v>
      </c>
      <c r="G1898" t="s">
        <v>34</v>
      </c>
      <c r="H1898" t="s">
        <v>35</v>
      </c>
      <c r="I1898">
        <v>319.96800000000002</v>
      </c>
      <c r="J1898">
        <v>4</v>
      </c>
      <c r="K1898">
        <v>0.2</v>
      </c>
      <c r="L1898">
        <v>35.996400000000001</v>
      </c>
    </row>
    <row r="1899" spans="1:12" x14ac:dyDescent="0.3">
      <c r="A1899" t="s">
        <v>61</v>
      </c>
      <c r="B1899" t="s">
        <v>13</v>
      </c>
      <c r="C1899" t="s">
        <v>14</v>
      </c>
      <c r="D1899" t="s">
        <v>22</v>
      </c>
      <c r="E1899" t="s">
        <v>23</v>
      </c>
      <c r="F1899" t="s">
        <v>24</v>
      </c>
      <c r="G1899" t="s">
        <v>25</v>
      </c>
      <c r="H1899" t="s">
        <v>37</v>
      </c>
      <c r="I1899">
        <v>250.26</v>
      </c>
      <c r="J1899">
        <v>6</v>
      </c>
      <c r="K1899">
        <v>0</v>
      </c>
      <c r="L1899">
        <v>72.575400000000002</v>
      </c>
    </row>
    <row r="1900" spans="1:12" x14ac:dyDescent="0.3">
      <c r="A1900" t="s">
        <v>27</v>
      </c>
      <c r="B1900" t="s">
        <v>21</v>
      </c>
      <c r="C1900" t="s">
        <v>14</v>
      </c>
      <c r="D1900" t="s">
        <v>22</v>
      </c>
      <c r="E1900" t="s">
        <v>23</v>
      </c>
      <c r="F1900" t="s">
        <v>24</v>
      </c>
      <c r="G1900" t="s">
        <v>34</v>
      </c>
      <c r="H1900" t="s">
        <v>58</v>
      </c>
      <c r="I1900">
        <v>159.96</v>
      </c>
      <c r="J1900">
        <v>4</v>
      </c>
      <c r="K1900">
        <v>0</v>
      </c>
      <c r="L1900">
        <v>51.187199999999997</v>
      </c>
    </row>
    <row r="1901" spans="1:12" x14ac:dyDescent="0.3">
      <c r="A1901" t="s">
        <v>27</v>
      </c>
      <c r="B1901" t="s">
        <v>43</v>
      </c>
      <c r="C1901" t="s">
        <v>14</v>
      </c>
      <c r="D1901" t="s">
        <v>51</v>
      </c>
      <c r="E1901" t="s">
        <v>23</v>
      </c>
      <c r="F1901" t="s">
        <v>24</v>
      </c>
      <c r="G1901" t="s">
        <v>25</v>
      </c>
      <c r="H1901" t="s">
        <v>37</v>
      </c>
      <c r="I1901">
        <v>40.74</v>
      </c>
      <c r="J1901">
        <v>3</v>
      </c>
      <c r="K1901">
        <v>0</v>
      </c>
      <c r="L1901">
        <v>12.222</v>
      </c>
    </row>
    <row r="1902" spans="1:12" x14ac:dyDescent="0.3">
      <c r="A1902" t="s">
        <v>27</v>
      </c>
      <c r="B1902" t="s">
        <v>43</v>
      </c>
      <c r="C1902" t="s">
        <v>14</v>
      </c>
      <c r="D1902" t="s">
        <v>51</v>
      </c>
      <c r="E1902" t="s">
        <v>23</v>
      </c>
      <c r="F1902" t="s">
        <v>24</v>
      </c>
      <c r="G1902" t="s">
        <v>25</v>
      </c>
      <c r="H1902" t="s">
        <v>40</v>
      </c>
      <c r="I1902">
        <v>6.58</v>
      </c>
      <c r="J1902">
        <v>2</v>
      </c>
      <c r="K1902">
        <v>0</v>
      </c>
      <c r="L1902">
        <v>3.0268000000000002</v>
      </c>
    </row>
    <row r="1903" spans="1:12" x14ac:dyDescent="0.3">
      <c r="A1903" t="s">
        <v>27</v>
      </c>
      <c r="B1903" t="s">
        <v>43</v>
      </c>
      <c r="C1903" t="s">
        <v>14</v>
      </c>
      <c r="D1903" t="s">
        <v>51</v>
      </c>
      <c r="E1903" t="s">
        <v>23</v>
      </c>
      <c r="F1903" t="s">
        <v>24</v>
      </c>
      <c r="G1903" t="s">
        <v>34</v>
      </c>
      <c r="H1903" t="s">
        <v>58</v>
      </c>
      <c r="I1903">
        <v>94.99</v>
      </c>
      <c r="J1903">
        <v>1</v>
      </c>
      <c r="K1903">
        <v>0</v>
      </c>
      <c r="L1903">
        <v>28.497</v>
      </c>
    </row>
    <row r="1904" spans="1:12" x14ac:dyDescent="0.3">
      <c r="A1904" t="s">
        <v>27</v>
      </c>
      <c r="B1904" t="s">
        <v>13</v>
      </c>
      <c r="C1904" t="s">
        <v>14</v>
      </c>
      <c r="D1904" t="s">
        <v>22</v>
      </c>
      <c r="E1904" t="s">
        <v>23</v>
      </c>
      <c r="F1904" t="s">
        <v>24</v>
      </c>
      <c r="G1904" t="s">
        <v>25</v>
      </c>
      <c r="H1904" t="s">
        <v>40</v>
      </c>
      <c r="I1904">
        <v>25.92</v>
      </c>
      <c r="J1904">
        <v>4</v>
      </c>
      <c r="K1904">
        <v>0</v>
      </c>
      <c r="L1904">
        <v>12.441599999999999</v>
      </c>
    </row>
    <row r="1905" spans="1:12" x14ac:dyDescent="0.3">
      <c r="A1905" t="s">
        <v>167</v>
      </c>
      <c r="B1905" t="s">
        <v>21</v>
      </c>
      <c r="C1905" t="s">
        <v>14</v>
      </c>
      <c r="D1905" t="s">
        <v>253</v>
      </c>
      <c r="E1905" t="s">
        <v>23</v>
      </c>
      <c r="F1905" t="s">
        <v>24</v>
      </c>
      <c r="G1905" t="s">
        <v>34</v>
      </c>
      <c r="H1905" t="s">
        <v>35</v>
      </c>
      <c r="I1905">
        <v>1039.7280000000001</v>
      </c>
      <c r="J1905">
        <v>2</v>
      </c>
      <c r="K1905">
        <v>0.2</v>
      </c>
      <c r="L1905">
        <v>90.976200000000006</v>
      </c>
    </row>
    <row r="1906" spans="1:12" x14ac:dyDescent="0.3">
      <c r="A1906" t="s">
        <v>167</v>
      </c>
      <c r="B1906" t="s">
        <v>21</v>
      </c>
      <c r="C1906" t="s">
        <v>14</v>
      </c>
      <c r="D1906" t="s">
        <v>253</v>
      </c>
      <c r="E1906" t="s">
        <v>23</v>
      </c>
      <c r="F1906" t="s">
        <v>24</v>
      </c>
      <c r="G1906" t="s">
        <v>25</v>
      </c>
      <c r="H1906" t="s">
        <v>37</v>
      </c>
      <c r="I1906">
        <v>45.96</v>
      </c>
      <c r="J1906">
        <v>2</v>
      </c>
      <c r="K1906">
        <v>0</v>
      </c>
      <c r="L1906">
        <v>13.788</v>
      </c>
    </row>
    <row r="1907" spans="1:12" x14ac:dyDescent="0.3">
      <c r="A1907" t="s">
        <v>61</v>
      </c>
      <c r="B1907" t="s">
        <v>13</v>
      </c>
      <c r="C1907" t="s">
        <v>14</v>
      </c>
      <c r="D1907" t="s">
        <v>51</v>
      </c>
      <c r="E1907" t="s">
        <v>23</v>
      </c>
      <c r="F1907" t="s">
        <v>24</v>
      </c>
      <c r="G1907" t="s">
        <v>25</v>
      </c>
      <c r="H1907" t="s">
        <v>59</v>
      </c>
      <c r="I1907">
        <v>6.12</v>
      </c>
      <c r="J1907">
        <v>3</v>
      </c>
      <c r="K1907">
        <v>0</v>
      </c>
      <c r="L1907">
        <v>2.8763999999999998</v>
      </c>
    </row>
    <row r="1908" spans="1:12" x14ac:dyDescent="0.3">
      <c r="A1908" t="s">
        <v>27</v>
      </c>
      <c r="B1908" t="s">
        <v>43</v>
      </c>
      <c r="C1908" t="s">
        <v>14</v>
      </c>
      <c r="D1908" t="s">
        <v>519</v>
      </c>
      <c r="E1908" t="s">
        <v>23</v>
      </c>
      <c r="F1908" t="s">
        <v>24</v>
      </c>
      <c r="G1908" t="s">
        <v>25</v>
      </c>
      <c r="H1908" t="s">
        <v>37</v>
      </c>
      <c r="I1908">
        <v>10.98</v>
      </c>
      <c r="J1908">
        <v>1</v>
      </c>
      <c r="K1908">
        <v>0</v>
      </c>
      <c r="L1908">
        <v>2.9645999999999999</v>
      </c>
    </row>
    <row r="1909" spans="1:12" x14ac:dyDescent="0.3">
      <c r="A1909" t="s">
        <v>27</v>
      </c>
      <c r="B1909" t="s">
        <v>43</v>
      </c>
      <c r="C1909" t="s">
        <v>14</v>
      </c>
      <c r="D1909" t="s">
        <v>519</v>
      </c>
      <c r="E1909" t="s">
        <v>23</v>
      </c>
      <c r="F1909" t="s">
        <v>24</v>
      </c>
      <c r="G1909" t="s">
        <v>25</v>
      </c>
      <c r="H1909" t="s">
        <v>76</v>
      </c>
      <c r="I1909">
        <v>7.86</v>
      </c>
      <c r="J1909">
        <v>3</v>
      </c>
      <c r="K1909">
        <v>0</v>
      </c>
      <c r="L1909">
        <v>3.6156000000000001</v>
      </c>
    </row>
    <row r="1910" spans="1:12" x14ac:dyDescent="0.3">
      <c r="A1910" t="s">
        <v>27</v>
      </c>
      <c r="B1910" t="s">
        <v>43</v>
      </c>
      <c r="C1910" t="s">
        <v>14</v>
      </c>
      <c r="D1910" t="s">
        <v>519</v>
      </c>
      <c r="E1910" t="s">
        <v>23</v>
      </c>
      <c r="F1910" t="s">
        <v>24</v>
      </c>
      <c r="G1910" t="s">
        <v>25</v>
      </c>
      <c r="H1910" t="s">
        <v>31</v>
      </c>
      <c r="I1910">
        <v>51.45</v>
      </c>
      <c r="J1910">
        <v>3</v>
      </c>
      <c r="K1910">
        <v>0</v>
      </c>
      <c r="L1910">
        <v>13.891500000000001</v>
      </c>
    </row>
    <row r="1911" spans="1:12" x14ac:dyDescent="0.3">
      <c r="A1911" t="s">
        <v>27</v>
      </c>
      <c r="B1911" t="s">
        <v>43</v>
      </c>
      <c r="C1911" t="s">
        <v>14</v>
      </c>
      <c r="D1911" t="s">
        <v>519</v>
      </c>
      <c r="E1911" t="s">
        <v>23</v>
      </c>
      <c r="F1911" t="s">
        <v>24</v>
      </c>
      <c r="G1911" t="s">
        <v>25</v>
      </c>
      <c r="H1911" t="s">
        <v>36</v>
      </c>
      <c r="I1911">
        <v>37.055999999999997</v>
      </c>
      <c r="J1911">
        <v>3</v>
      </c>
      <c r="K1911">
        <v>0.2</v>
      </c>
      <c r="L1911">
        <v>13.896000000000001</v>
      </c>
    </row>
    <row r="1912" spans="1:12" x14ac:dyDescent="0.3">
      <c r="A1912" t="s">
        <v>12</v>
      </c>
      <c r="B1912" t="s">
        <v>13</v>
      </c>
      <c r="C1912" t="s">
        <v>14</v>
      </c>
      <c r="D1912" t="s">
        <v>285</v>
      </c>
      <c r="E1912" t="s">
        <v>23</v>
      </c>
      <c r="F1912" t="s">
        <v>24</v>
      </c>
      <c r="G1912" t="s">
        <v>18</v>
      </c>
      <c r="H1912" t="s">
        <v>32</v>
      </c>
      <c r="I1912">
        <v>40.479999999999997</v>
      </c>
      <c r="J1912">
        <v>2</v>
      </c>
      <c r="K1912">
        <v>0</v>
      </c>
      <c r="L1912">
        <v>14.572800000000001</v>
      </c>
    </row>
    <row r="1913" spans="1:12" x14ac:dyDescent="0.3">
      <c r="A1913" t="s">
        <v>61</v>
      </c>
      <c r="B1913" t="s">
        <v>43</v>
      </c>
      <c r="C1913" t="s">
        <v>14</v>
      </c>
      <c r="D1913" t="s">
        <v>22</v>
      </c>
      <c r="E1913" t="s">
        <v>23</v>
      </c>
      <c r="F1913" t="s">
        <v>24</v>
      </c>
      <c r="G1913" t="s">
        <v>18</v>
      </c>
      <c r="H1913" t="s">
        <v>19</v>
      </c>
      <c r="I1913">
        <v>1497.6659999999999</v>
      </c>
      <c r="J1913">
        <v>2</v>
      </c>
      <c r="K1913">
        <v>0.15</v>
      </c>
      <c r="L1913">
        <v>140.95679999999999</v>
      </c>
    </row>
    <row r="1914" spans="1:12" x14ac:dyDescent="0.3">
      <c r="A1914" t="s">
        <v>61</v>
      </c>
      <c r="B1914" t="s">
        <v>43</v>
      </c>
      <c r="C1914" t="s">
        <v>14</v>
      </c>
      <c r="D1914" t="s">
        <v>22</v>
      </c>
      <c r="E1914" t="s">
        <v>23</v>
      </c>
      <c r="F1914" t="s">
        <v>24</v>
      </c>
      <c r="G1914" t="s">
        <v>34</v>
      </c>
      <c r="H1914" t="s">
        <v>35</v>
      </c>
      <c r="I1914">
        <v>17.52</v>
      </c>
      <c r="J1914">
        <v>2</v>
      </c>
      <c r="K1914">
        <v>0.2</v>
      </c>
      <c r="L1914">
        <v>-3.504</v>
      </c>
    </row>
    <row r="1915" spans="1:12" x14ac:dyDescent="0.3">
      <c r="A1915" t="s">
        <v>27</v>
      </c>
      <c r="B1915" t="s">
        <v>13</v>
      </c>
      <c r="C1915" t="s">
        <v>14</v>
      </c>
      <c r="D1915" t="s">
        <v>51</v>
      </c>
      <c r="E1915" t="s">
        <v>23</v>
      </c>
      <c r="F1915" t="s">
        <v>24</v>
      </c>
      <c r="G1915" t="s">
        <v>25</v>
      </c>
      <c r="H1915" t="s">
        <v>76</v>
      </c>
      <c r="I1915">
        <v>11.84</v>
      </c>
      <c r="J1915">
        <v>8</v>
      </c>
      <c r="K1915">
        <v>0</v>
      </c>
      <c r="L1915">
        <v>5.6832000000000003</v>
      </c>
    </row>
    <row r="1916" spans="1:12" x14ac:dyDescent="0.3">
      <c r="A1916" t="s">
        <v>27</v>
      </c>
      <c r="B1916" t="s">
        <v>21</v>
      </c>
      <c r="C1916" t="s">
        <v>14</v>
      </c>
      <c r="D1916" t="s">
        <v>22</v>
      </c>
      <c r="E1916" t="s">
        <v>23</v>
      </c>
      <c r="F1916" t="s">
        <v>24</v>
      </c>
      <c r="G1916" t="s">
        <v>18</v>
      </c>
      <c r="H1916" t="s">
        <v>20</v>
      </c>
      <c r="I1916">
        <v>232.88</v>
      </c>
      <c r="J1916">
        <v>5</v>
      </c>
      <c r="K1916">
        <v>0.2</v>
      </c>
      <c r="L1916">
        <v>17.466000000000001</v>
      </c>
    </row>
    <row r="1917" spans="1:12" x14ac:dyDescent="0.3">
      <c r="A1917" t="s">
        <v>27</v>
      </c>
      <c r="B1917" t="s">
        <v>21</v>
      </c>
      <c r="C1917" t="s">
        <v>14</v>
      </c>
      <c r="D1917" t="s">
        <v>143</v>
      </c>
      <c r="E1917" t="s">
        <v>23</v>
      </c>
      <c r="F1917" t="s">
        <v>24</v>
      </c>
      <c r="G1917" t="s">
        <v>18</v>
      </c>
      <c r="H1917" t="s">
        <v>20</v>
      </c>
      <c r="I1917">
        <v>63.936</v>
      </c>
      <c r="J1917">
        <v>3</v>
      </c>
      <c r="K1917">
        <v>0.2</v>
      </c>
      <c r="L1917">
        <v>6.3936000000000002</v>
      </c>
    </row>
    <row r="1918" spans="1:12" x14ac:dyDescent="0.3">
      <c r="A1918" t="s">
        <v>27</v>
      </c>
      <c r="B1918" t="s">
        <v>21</v>
      </c>
      <c r="C1918" t="s">
        <v>14</v>
      </c>
      <c r="D1918" t="s">
        <v>143</v>
      </c>
      <c r="E1918" t="s">
        <v>23</v>
      </c>
      <c r="F1918" t="s">
        <v>24</v>
      </c>
      <c r="G1918" t="s">
        <v>25</v>
      </c>
      <c r="H1918" t="s">
        <v>33</v>
      </c>
      <c r="I1918">
        <v>59.52</v>
      </c>
      <c r="J1918">
        <v>3</v>
      </c>
      <c r="K1918">
        <v>0</v>
      </c>
      <c r="L1918">
        <v>15.475199999999999</v>
      </c>
    </row>
    <row r="1919" spans="1:12" x14ac:dyDescent="0.3">
      <c r="A1919" t="s">
        <v>27</v>
      </c>
      <c r="B1919" t="s">
        <v>21</v>
      </c>
      <c r="C1919" t="s">
        <v>14</v>
      </c>
      <c r="D1919" t="s">
        <v>143</v>
      </c>
      <c r="E1919" t="s">
        <v>23</v>
      </c>
      <c r="F1919" t="s">
        <v>24</v>
      </c>
      <c r="G1919" t="s">
        <v>34</v>
      </c>
      <c r="H1919" t="s">
        <v>35</v>
      </c>
      <c r="I1919">
        <v>311.976</v>
      </c>
      <c r="J1919">
        <v>3</v>
      </c>
      <c r="K1919">
        <v>0.2</v>
      </c>
      <c r="L1919">
        <v>38.997</v>
      </c>
    </row>
    <row r="1920" spans="1:12" x14ac:dyDescent="0.3">
      <c r="A1920" t="s">
        <v>27</v>
      </c>
      <c r="B1920" t="s">
        <v>21</v>
      </c>
      <c r="C1920" t="s">
        <v>14</v>
      </c>
      <c r="D1920" t="s">
        <v>143</v>
      </c>
      <c r="E1920" t="s">
        <v>23</v>
      </c>
      <c r="F1920" t="s">
        <v>24</v>
      </c>
      <c r="G1920" t="s">
        <v>25</v>
      </c>
      <c r="H1920" t="s">
        <v>36</v>
      </c>
      <c r="I1920">
        <v>50.351999999999997</v>
      </c>
      <c r="J1920">
        <v>3</v>
      </c>
      <c r="K1920">
        <v>0.2</v>
      </c>
      <c r="L1920">
        <v>17.623200000000001</v>
      </c>
    </row>
    <row r="1921" spans="1:12" x14ac:dyDescent="0.3">
      <c r="A1921" t="s">
        <v>12</v>
      </c>
      <c r="B1921" t="s">
        <v>13</v>
      </c>
      <c r="C1921" t="s">
        <v>14</v>
      </c>
      <c r="D1921" t="s">
        <v>22</v>
      </c>
      <c r="E1921" t="s">
        <v>23</v>
      </c>
      <c r="F1921" t="s">
        <v>24</v>
      </c>
      <c r="G1921" t="s">
        <v>18</v>
      </c>
      <c r="H1921" t="s">
        <v>30</v>
      </c>
      <c r="I1921">
        <v>241.56800000000001</v>
      </c>
      <c r="J1921">
        <v>2</v>
      </c>
      <c r="K1921">
        <v>0.2</v>
      </c>
      <c r="L1921">
        <v>-15.098000000000001</v>
      </c>
    </row>
    <row r="1922" spans="1:12" x14ac:dyDescent="0.3">
      <c r="A1922" t="s">
        <v>12</v>
      </c>
      <c r="B1922" t="s">
        <v>13</v>
      </c>
      <c r="C1922" t="s">
        <v>14</v>
      </c>
      <c r="D1922" t="s">
        <v>22</v>
      </c>
      <c r="E1922" t="s">
        <v>23</v>
      </c>
      <c r="F1922" t="s">
        <v>24</v>
      </c>
      <c r="G1922" t="s">
        <v>34</v>
      </c>
      <c r="H1922" t="s">
        <v>35</v>
      </c>
      <c r="I1922">
        <v>479.92</v>
      </c>
      <c r="J1922">
        <v>2</v>
      </c>
      <c r="K1922">
        <v>0.2</v>
      </c>
      <c r="L1922">
        <v>41.993000000000002</v>
      </c>
    </row>
    <row r="1923" spans="1:12" x14ac:dyDescent="0.3">
      <c r="A1923" t="s">
        <v>27</v>
      </c>
      <c r="B1923" t="s">
        <v>43</v>
      </c>
      <c r="C1923" t="s">
        <v>14</v>
      </c>
      <c r="D1923" t="s">
        <v>22</v>
      </c>
      <c r="E1923" t="s">
        <v>23</v>
      </c>
      <c r="F1923" t="s">
        <v>24</v>
      </c>
      <c r="G1923" t="s">
        <v>25</v>
      </c>
      <c r="H1923" t="s">
        <v>40</v>
      </c>
      <c r="I1923">
        <v>9.9600000000000009</v>
      </c>
      <c r="J1923">
        <v>2</v>
      </c>
      <c r="K1923">
        <v>0</v>
      </c>
      <c r="L1923">
        <v>4.8803999999999998</v>
      </c>
    </row>
    <row r="1924" spans="1:12" x14ac:dyDescent="0.3">
      <c r="A1924" t="s">
        <v>27</v>
      </c>
      <c r="B1924" t="s">
        <v>13</v>
      </c>
      <c r="C1924" t="s">
        <v>14</v>
      </c>
      <c r="D1924" t="s">
        <v>22</v>
      </c>
      <c r="E1924" t="s">
        <v>23</v>
      </c>
      <c r="F1924" t="s">
        <v>24</v>
      </c>
      <c r="G1924" t="s">
        <v>25</v>
      </c>
      <c r="H1924" t="s">
        <v>40</v>
      </c>
      <c r="I1924">
        <v>13.38</v>
      </c>
      <c r="J1924">
        <v>2</v>
      </c>
      <c r="K1924">
        <v>0</v>
      </c>
      <c r="L1924">
        <v>6.1547999999999998</v>
      </c>
    </row>
    <row r="1925" spans="1:12" x14ac:dyDescent="0.3">
      <c r="A1925" t="s">
        <v>27</v>
      </c>
      <c r="B1925" t="s">
        <v>43</v>
      </c>
      <c r="C1925" t="s">
        <v>14</v>
      </c>
      <c r="D1925" t="s">
        <v>543</v>
      </c>
      <c r="E1925" t="s">
        <v>23</v>
      </c>
      <c r="F1925" t="s">
        <v>24</v>
      </c>
      <c r="G1925" t="s">
        <v>25</v>
      </c>
      <c r="H1925" t="s">
        <v>26</v>
      </c>
      <c r="I1925">
        <v>6.16</v>
      </c>
      <c r="J1925">
        <v>2</v>
      </c>
      <c r="K1925">
        <v>0</v>
      </c>
      <c r="L1925">
        <v>2.9567999999999999</v>
      </c>
    </row>
    <row r="1926" spans="1:12" x14ac:dyDescent="0.3">
      <c r="A1926" t="s">
        <v>27</v>
      </c>
      <c r="B1926" t="s">
        <v>43</v>
      </c>
      <c r="C1926" t="s">
        <v>14</v>
      </c>
      <c r="D1926" t="s">
        <v>543</v>
      </c>
      <c r="E1926" t="s">
        <v>23</v>
      </c>
      <c r="F1926" t="s">
        <v>24</v>
      </c>
      <c r="G1926" t="s">
        <v>18</v>
      </c>
      <c r="H1926" t="s">
        <v>20</v>
      </c>
      <c r="I1926">
        <v>915.13599999999997</v>
      </c>
      <c r="J1926">
        <v>4</v>
      </c>
      <c r="K1926">
        <v>0.2</v>
      </c>
      <c r="L1926">
        <v>102.9528</v>
      </c>
    </row>
    <row r="1927" spans="1:12" x14ac:dyDescent="0.3">
      <c r="A1927" t="s">
        <v>27</v>
      </c>
      <c r="B1927" t="s">
        <v>43</v>
      </c>
      <c r="C1927" t="s">
        <v>14</v>
      </c>
      <c r="D1927" t="s">
        <v>543</v>
      </c>
      <c r="E1927" t="s">
        <v>23</v>
      </c>
      <c r="F1927" t="s">
        <v>24</v>
      </c>
      <c r="G1927" t="s">
        <v>25</v>
      </c>
      <c r="H1927" t="s">
        <v>40</v>
      </c>
      <c r="I1927">
        <v>8.56</v>
      </c>
      <c r="J1927">
        <v>2</v>
      </c>
      <c r="K1927">
        <v>0</v>
      </c>
      <c r="L1927">
        <v>3.8519999999999999</v>
      </c>
    </row>
    <row r="1928" spans="1:12" x14ac:dyDescent="0.3">
      <c r="A1928" t="s">
        <v>27</v>
      </c>
      <c r="B1928" t="s">
        <v>43</v>
      </c>
      <c r="C1928" t="s">
        <v>14</v>
      </c>
      <c r="D1928" t="s">
        <v>543</v>
      </c>
      <c r="E1928" t="s">
        <v>23</v>
      </c>
      <c r="F1928" t="s">
        <v>24</v>
      </c>
      <c r="G1928" t="s">
        <v>25</v>
      </c>
      <c r="H1928" t="s">
        <v>40</v>
      </c>
      <c r="I1928">
        <v>97.82</v>
      </c>
      <c r="J1928">
        <v>2</v>
      </c>
      <c r="K1928">
        <v>0</v>
      </c>
      <c r="L1928">
        <v>45.9754</v>
      </c>
    </row>
    <row r="1929" spans="1:12" x14ac:dyDescent="0.3">
      <c r="A1929" t="s">
        <v>27</v>
      </c>
      <c r="B1929" t="s">
        <v>13</v>
      </c>
      <c r="C1929" t="s">
        <v>14</v>
      </c>
      <c r="D1929" t="s">
        <v>589</v>
      </c>
      <c r="E1929" t="s">
        <v>23</v>
      </c>
      <c r="F1929" t="s">
        <v>24</v>
      </c>
      <c r="G1929" t="s">
        <v>25</v>
      </c>
      <c r="H1929" t="s">
        <v>40</v>
      </c>
      <c r="I1929">
        <v>32.4</v>
      </c>
      <c r="J1929">
        <v>5</v>
      </c>
      <c r="K1929">
        <v>0</v>
      </c>
      <c r="L1929">
        <v>15.552</v>
      </c>
    </row>
    <row r="1930" spans="1:12" x14ac:dyDescent="0.3">
      <c r="A1930" t="s">
        <v>61</v>
      </c>
      <c r="B1930" t="s">
        <v>21</v>
      </c>
      <c r="C1930" t="s">
        <v>14</v>
      </c>
      <c r="D1930" t="s">
        <v>51</v>
      </c>
      <c r="E1930" t="s">
        <v>23</v>
      </c>
      <c r="F1930" t="s">
        <v>24</v>
      </c>
      <c r="G1930" t="s">
        <v>25</v>
      </c>
      <c r="H1930" t="s">
        <v>37</v>
      </c>
      <c r="I1930">
        <v>715.64</v>
      </c>
      <c r="J1930">
        <v>2</v>
      </c>
      <c r="K1930">
        <v>0</v>
      </c>
      <c r="L1930">
        <v>178.91</v>
      </c>
    </row>
    <row r="1931" spans="1:12" x14ac:dyDescent="0.3">
      <c r="A1931" t="s">
        <v>27</v>
      </c>
      <c r="B1931" t="s">
        <v>13</v>
      </c>
      <c r="C1931" t="s">
        <v>14</v>
      </c>
      <c r="D1931" t="s">
        <v>591</v>
      </c>
      <c r="E1931" t="s">
        <v>23</v>
      </c>
      <c r="F1931" t="s">
        <v>24</v>
      </c>
      <c r="G1931" t="s">
        <v>18</v>
      </c>
      <c r="H1931" t="s">
        <v>30</v>
      </c>
      <c r="I1931">
        <v>268.70400000000001</v>
      </c>
      <c r="J1931">
        <v>3</v>
      </c>
      <c r="K1931">
        <v>0.2</v>
      </c>
      <c r="L1931">
        <v>6.7176</v>
      </c>
    </row>
    <row r="1932" spans="1:12" x14ac:dyDescent="0.3">
      <c r="A1932" t="s">
        <v>27</v>
      </c>
      <c r="B1932" t="s">
        <v>13</v>
      </c>
      <c r="C1932" t="s">
        <v>14</v>
      </c>
      <c r="D1932" t="s">
        <v>591</v>
      </c>
      <c r="E1932" t="s">
        <v>23</v>
      </c>
      <c r="F1932" t="s">
        <v>24</v>
      </c>
      <c r="G1932" t="s">
        <v>25</v>
      </c>
      <c r="H1932" t="s">
        <v>33</v>
      </c>
      <c r="I1932">
        <v>21.92</v>
      </c>
      <c r="J1932">
        <v>8</v>
      </c>
      <c r="K1932">
        <v>0</v>
      </c>
      <c r="L1932">
        <v>5.9184000000000001</v>
      </c>
    </row>
    <row r="1933" spans="1:12" x14ac:dyDescent="0.3">
      <c r="A1933" t="s">
        <v>27</v>
      </c>
      <c r="B1933" t="s">
        <v>13</v>
      </c>
      <c r="C1933" t="s">
        <v>14</v>
      </c>
      <c r="D1933" t="s">
        <v>591</v>
      </c>
      <c r="E1933" t="s">
        <v>23</v>
      </c>
      <c r="F1933" t="s">
        <v>24</v>
      </c>
      <c r="G1933" t="s">
        <v>25</v>
      </c>
      <c r="H1933" t="s">
        <v>31</v>
      </c>
      <c r="I1933">
        <v>48.72</v>
      </c>
      <c r="J1933">
        <v>3</v>
      </c>
      <c r="K1933">
        <v>0</v>
      </c>
      <c r="L1933">
        <v>7.3079999999999998</v>
      </c>
    </row>
    <row r="1934" spans="1:12" x14ac:dyDescent="0.3">
      <c r="A1934" t="s">
        <v>27</v>
      </c>
      <c r="B1934" t="s">
        <v>13</v>
      </c>
      <c r="C1934" t="s">
        <v>14</v>
      </c>
      <c r="D1934" t="s">
        <v>591</v>
      </c>
      <c r="E1934" t="s">
        <v>23</v>
      </c>
      <c r="F1934" t="s">
        <v>24</v>
      </c>
      <c r="G1934" t="s">
        <v>18</v>
      </c>
      <c r="H1934" t="s">
        <v>19</v>
      </c>
      <c r="I1934">
        <v>205.666</v>
      </c>
      <c r="J1934">
        <v>2</v>
      </c>
      <c r="K1934">
        <v>0.15</v>
      </c>
      <c r="L1934">
        <v>-12.098000000000001</v>
      </c>
    </row>
    <row r="1935" spans="1:12" x14ac:dyDescent="0.3">
      <c r="A1935" t="s">
        <v>12</v>
      </c>
      <c r="B1935" t="s">
        <v>43</v>
      </c>
      <c r="C1935" t="s">
        <v>14</v>
      </c>
      <c r="D1935" t="s">
        <v>143</v>
      </c>
      <c r="E1935" t="s">
        <v>23</v>
      </c>
      <c r="F1935" t="s">
        <v>24</v>
      </c>
      <c r="G1935" t="s">
        <v>25</v>
      </c>
      <c r="H1935" t="s">
        <v>36</v>
      </c>
      <c r="I1935">
        <v>22.847999999999999</v>
      </c>
      <c r="J1935">
        <v>2</v>
      </c>
      <c r="K1935">
        <v>0.2</v>
      </c>
      <c r="L1935">
        <v>7.4256000000000002</v>
      </c>
    </row>
    <row r="1936" spans="1:12" x14ac:dyDescent="0.3">
      <c r="A1936" t="s">
        <v>27</v>
      </c>
      <c r="B1936" t="s">
        <v>21</v>
      </c>
      <c r="C1936" t="s">
        <v>14</v>
      </c>
      <c r="D1936" t="s">
        <v>144</v>
      </c>
      <c r="E1936" t="s">
        <v>23</v>
      </c>
      <c r="F1936" t="s">
        <v>24</v>
      </c>
      <c r="G1936" t="s">
        <v>25</v>
      </c>
      <c r="H1936" t="s">
        <v>59</v>
      </c>
      <c r="I1936">
        <v>23.36</v>
      </c>
      <c r="J1936">
        <v>2</v>
      </c>
      <c r="K1936">
        <v>0</v>
      </c>
      <c r="L1936">
        <v>11.68</v>
      </c>
    </row>
    <row r="1937" spans="1:12" x14ac:dyDescent="0.3">
      <c r="A1937" t="s">
        <v>27</v>
      </c>
      <c r="B1937" t="s">
        <v>21</v>
      </c>
      <c r="C1937" t="s">
        <v>14</v>
      </c>
      <c r="D1937" t="s">
        <v>144</v>
      </c>
      <c r="E1937" t="s">
        <v>23</v>
      </c>
      <c r="F1937" t="s">
        <v>24</v>
      </c>
      <c r="G1937" t="s">
        <v>34</v>
      </c>
      <c r="H1937" t="s">
        <v>35</v>
      </c>
      <c r="I1937">
        <v>71.975999999999999</v>
      </c>
      <c r="J1937">
        <v>3</v>
      </c>
      <c r="K1937">
        <v>0.2</v>
      </c>
      <c r="L1937">
        <v>8.9969999999999999</v>
      </c>
    </row>
    <row r="1938" spans="1:12" x14ac:dyDescent="0.3">
      <c r="A1938" t="s">
        <v>27</v>
      </c>
      <c r="B1938" t="s">
        <v>21</v>
      </c>
      <c r="C1938" t="s">
        <v>14</v>
      </c>
      <c r="D1938" t="s">
        <v>144</v>
      </c>
      <c r="E1938" t="s">
        <v>23</v>
      </c>
      <c r="F1938" t="s">
        <v>24</v>
      </c>
      <c r="G1938" t="s">
        <v>25</v>
      </c>
      <c r="H1938" t="s">
        <v>40</v>
      </c>
      <c r="I1938">
        <v>8.56</v>
      </c>
      <c r="J1938">
        <v>2</v>
      </c>
      <c r="K1938">
        <v>0</v>
      </c>
      <c r="L1938">
        <v>3.8519999999999999</v>
      </c>
    </row>
    <row r="1939" spans="1:12" x14ac:dyDescent="0.3">
      <c r="A1939" t="s">
        <v>27</v>
      </c>
      <c r="B1939" t="s">
        <v>21</v>
      </c>
      <c r="C1939" t="s">
        <v>14</v>
      </c>
      <c r="D1939" t="s">
        <v>144</v>
      </c>
      <c r="E1939" t="s">
        <v>23</v>
      </c>
      <c r="F1939" t="s">
        <v>24</v>
      </c>
      <c r="G1939" t="s">
        <v>25</v>
      </c>
      <c r="H1939" t="s">
        <v>36</v>
      </c>
      <c r="I1939">
        <v>13.92</v>
      </c>
      <c r="J1939">
        <v>3</v>
      </c>
      <c r="K1939">
        <v>0.2</v>
      </c>
      <c r="L1939">
        <v>4.8719999999999999</v>
      </c>
    </row>
    <row r="1940" spans="1:12" x14ac:dyDescent="0.3">
      <c r="A1940" t="s">
        <v>27</v>
      </c>
      <c r="B1940" t="s">
        <v>21</v>
      </c>
      <c r="C1940" t="s">
        <v>14</v>
      </c>
      <c r="D1940" t="s">
        <v>144</v>
      </c>
      <c r="E1940" t="s">
        <v>23</v>
      </c>
      <c r="F1940" t="s">
        <v>24</v>
      </c>
      <c r="G1940" t="s">
        <v>25</v>
      </c>
      <c r="H1940" t="s">
        <v>37</v>
      </c>
      <c r="I1940">
        <v>2518.29</v>
      </c>
      <c r="J1940">
        <v>9</v>
      </c>
      <c r="K1940">
        <v>0</v>
      </c>
      <c r="L1940">
        <v>654.75540000000001</v>
      </c>
    </row>
    <row r="1941" spans="1:12" x14ac:dyDescent="0.3">
      <c r="A1941" t="s">
        <v>27</v>
      </c>
      <c r="B1941" t="s">
        <v>21</v>
      </c>
      <c r="C1941" t="s">
        <v>14</v>
      </c>
      <c r="D1941" t="s">
        <v>144</v>
      </c>
      <c r="E1941" t="s">
        <v>23</v>
      </c>
      <c r="F1941" t="s">
        <v>24</v>
      </c>
      <c r="G1941" t="s">
        <v>25</v>
      </c>
      <c r="H1941" t="s">
        <v>31</v>
      </c>
      <c r="I1941">
        <v>540.57000000000005</v>
      </c>
      <c r="J1941">
        <v>3</v>
      </c>
      <c r="K1941">
        <v>0</v>
      </c>
      <c r="L1941">
        <v>140.54820000000001</v>
      </c>
    </row>
    <row r="1942" spans="1:12" x14ac:dyDescent="0.3">
      <c r="A1942" t="s">
        <v>27</v>
      </c>
      <c r="B1942" t="s">
        <v>21</v>
      </c>
      <c r="C1942" t="s">
        <v>14</v>
      </c>
      <c r="D1942" t="s">
        <v>144</v>
      </c>
      <c r="E1942" t="s">
        <v>23</v>
      </c>
      <c r="F1942" t="s">
        <v>24</v>
      </c>
      <c r="G1942" t="s">
        <v>25</v>
      </c>
      <c r="H1942" t="s">
        <v>36</v>
      </c>
      <c r="I1942">
        <v>221.05600000000001</v>
      </c>
      <c r="J1942">
        <v>8</v>
      </c>
      <c r="K1942">
        <v>0.2</v>
      </c>
      <c r="L1942">
        <v>77.369600000000005</v>
      </c>
    </row>
    <row r="1943" spans="1:12" x14ac:dyDescent="0.3">
      <c r="A1943" t="s">
        <v>61</v>
      </c>
      <c r="B1943" t="s">
        <v>21</v>
      </c>
      <c r="C1943" t="s">
        <v>14</v>
      </c>
      <c r="D1943" t="s">
        <v>143</v>
      </c>
      <c r="E1943" t="s">
        <v>23</v>
      </c>
      <c r="F1943" t="s">
        <v>24</v>
      </c>
      <c r="G1943" t="s">
        <v>18</v>
      </c>
      <c r="H1943" t="s">
        <v>20</v>
      </c>
      <c r="I1943">
        <v>81.424000000000007</v>
      </c>
      <c r="J1943">
        <v>2</v>
      </c>
      <c r="K1943">
        <v>0.2</v>
      </c>
      <c r="L1943">
        <v>-9.1601999999999997</v>
      </c>
    </row>
    <row r="1944" spans="1:12" x14ac:dyDescent="0.3">
      <c r="A1944" t="s">
        <v>61</v>
      </c>
      <c r="B1944" t="s">
        <v>21</v>
      </c>
      <c r="C1944" t="s">
        <v>14</v>
      </c>
      <c r="D1944" t="s">
        <v>143</v>
      </c>
      <c r="E1944" t="s">
        <v>23</v>
      </c>
      <c r="F1944" t="s">
        <v>24</v>
      </c>
      <c r="G1944" t="s">
        <v>25</v>
      </c>
      <c r="H1944" t="s">
        <v>31</v>
      </c>
      <c r="I1944">
        <v>134.80000000000001</v>
      </c>
      <c r="J1944">
        <v>10</v>
      </c>
      <c r="K1944">
        <v>0</v>
      </c>
      <c r="L1944">
        <v>35.048000000000002</v>
      </c>
    </row>
    <row r="1945" spans="1:12" x14ac:dyDescent="0.3">
      <c r="A1945" t="s">
        <v>27</v>
      </c>
      <c r="B1945" t="s">
        <v>21</v>
      </c>
      <c r="C1945" t="s">
        <v>14</v>
      </c>
      <c r="D1945" t="s">
        <v>545</v>
      </c>
      <c r="E1945" t="s">
        <v>23</v>
      </c>
      <c r="F1945" t="s">
        <v>24</v>
      </c>
      <c r="G1945" t="s">
        <v>18</v>
      </c>
      <c r="H1945" t="s">
        <v>20</v>
      </c>
      <c r="I1945">
        <v>435.16800000000001</v>
      </c>
      <c r="J1945">
        <v>4</v>
      </c>
      <c r="K1945">
        <v>0.2</v>
      </c>
      <c r="L1945">
        <v>-59.835599999999999</v>
      </c>
    </row>
    <row r="1946" spans="1:12" x14ac:dyDescent="0.3">
      <c r="A1946" t="s">
        <v>27</v>
      </c>
      <c r="B1946" t="s">
        <v>21</v>
      </c>
      <c r="C1946" t="s">
        <v>14</v>
      </c>
      <c r="D1946" t="s">
        <v>545</v>
      </c>
      <c r="E1946" t="s">
        <v>23</v>
      </c>
      <c r="F1946" t="s">
        <v>24</v>
      </c>
      <c r="G1946" t="s">
        <v>25</v>
      </c>
      <c r="H1946" t="s">
        <v>76</v>
      </c>
      <c r="I1946">
        <v>14.9</v>
      </c>
      <c r="J1946">
        <v>5</v>
      </c>
      <c r="K1946">
        <v>0</v>
      </c>
      <c r="L1946">
        <v>6.8540000000000001</v>
      </c>
    </row>
    <row r="1947" spans="1:12" x14ac:dyDescent="0.3">
      <c r="A1947" t="s">
        <v>27</v>
      </c>
      <c r="B1947" t="s">
        <v>21</v>
      </c>
      <c r="C1947" t="s">
        <v>14</v>
      </c>
      <c r="D1947" t="s">
        <v>545</v>
      </c>
      <c r="E1947" t="s">
        <v>23</v>
      </c>
      <c r="F1947" t="s">
        <v>24</v>
      </c>
      <c r="G1947" t="s">
        <v>25</v>
      </c>
      <c r="H1947" t="s">
        <v>37</v>
      </c>
      <c r="I1947">
        <v>15.8</v>
      </c>
      <c r="J1947">
        <v>4</v>
      </c>
      <c r="K1947">
        <v>0</v>
      </c>
      <c r="L1947">
        <v>4.1079999999999997</v>
      </c>
    </row>
    <row r="1948" spans="1:12" x14ac:dyDescent="0.3">
      <c r="A1948" t="s">
        <v>27</v>
      </c>
      <c r="B1948" t="s">
        <v>21</v>
      </c>
      <c r="C1948" t="s">
        <v>14</v>
      </c>
      <c r="D1948" t="s">
        <v>545</v>
      </c>
      <c r="E1948" t="s">
        <v>23</v>
      </c>
      <c r="F1948" t="s">
        <v>24</v>
      </c>
      <c r="G1948" t="s">
        <v>18</v>
      </c>
      <c r="H1948" t="s">
        <v>32</v>
      </c>
      <c r="I1948">
        <v>72.900000000000006</v>
      </c>
      <c r="J1948">
        <v>5</v>
      </c>
      <c r="K1948">
        <v>0</v>
      </c>
      <c r="L1948">
        <v>26.972999999999999</v>
      </c>
    </row>
    <row r="1949" spans="1:12" x14ac:dyDescent="0.3">
      <c r="A1949" t="s">
        <v>27</v>
      </c>
      <c r="B1949" t="s">
        <v>21</v>
      </c>
      <c r="C1949" t="s">
        <v>14</v>
      </c>
      <c r="D1949" t="s">
        <v>545</v>
      </c>
      <c r="E1949" t="s">
        <v>23</v>
      </c>
      <c r="F1949" t="s">
        <v>24</v>
      </c>
      <c r="G1949" t="s">
        <v>18</v>
      </c>
      <c r="H1949" t="s">
        <v>30</v>
      </c>
      <c r="I1949">
        <v>206.352</v>
      </c>
      <c r="J1949">
        <v>3</v>
      </c>
      <c r="K1949">
        <v>0.2</v>
      </c>
      <c r="L1949">
        <v>5.1588000000000003</v>
      </c>
    </row>
    <row r="1950" spans="1:12" x14ac:dyDescent="0.3">
      <c r="A1950" t="s">
        <v>27</v>
      </c>
      <c r="B1950" t="s">
        <v>21</v>
      </c>
      <c r="C1950" t="s">
        <v>14</v>
      </c>
      <c r="D1950" t="s">
        <v>545</v>
      </c>
      <c r="E1950" t="s">
        <v>23</v>
      </c>
      <c r="F1950" t="s">
        <v>24</v>
      </c>
      <c r="G1950" t="s">
        <v>34</v>
      </c>
      <c r="H1950" t="s">
        <v>35</v>
      </c>
      <c r="I1950">
        <v>7.992</v>
      </c>
      <c r="J1950">
        <v>1</v>
      </c>
      <c r="K1950">
        <v>0.2</v>
      </c>
      <c r="L1950">
        <v>2.6972999999999998</v>
      </c>
    </row>
    <row r="1951" spans="1:12" x14ac:dyDescent="0.3">
      <c r="A1951" t="s">
        <v>27</v>
      </c>
      <c r="B1951" t="s">
        <v>21</v>
      </c>
      <c r="C1951" t="s">
        <v>14</v>
      </c>
      <c r="D1951" t="s">
        <v>22</v>
      </c>
      <c r="E1951" t="s">
        <v>23</v>
      </c>
      <c r="F1951" t="s">
        <v>24</v>
      </c>
      <c r="G1951" t="s">
        <v>25</v>
      </c>
      <c r="H1951" t="s">
        <v>40</v>
      </c>
      <c r="I1951">
        <v>33.36</v>
      </c>
      <c r="J1951">
        <v>4</v>
      </c>
      <c r="K1951">
        <v>0</v>
      </c>
      <c r="L1951">
        <v>16.68</v>
      </c>
    </row>
    <row r="1952" spans="1:12" x14ac:dyDescent="0.3">
      <c r="A1952" t="s">
        <v>27</v>
      </c>
      <c r="B1952" t="s">
        <v>43</v>
      </c>
      <c r="C1952" t="s">
        <v>14</v>
      </c>
      <c r="D1952" t="s">
        <v>22</v>
      </c>
      <c r="E1952" t="s">
        <v>23</v>
      </c>
      <c r="F1952" t="s">
        <v>24</v>
      </c>
      <c r="G1952" t="s">
        <v>25</v>
      </c>
      <c r="H1952" t="s">
        <v>36</v>
      </c>
      <c r="I1952">
        <v>5.1040000000000001</v>
      </c>
      <c r="J1952">
        <v>1</v>
      </c>
      <c r="K1952">
        <v>0.2</v>
      </c>
      <c r="L1952">
        <v>1.6588000000000001</v>
      </c>
    </row>
    <row r="1953" spans="1:12" x14ac:dyDescent="0.3">
      <c r="A1953" t="s">
        <v>61</v>
      </c>
      <c r="B1953" t="s">
        <v>43</v>
      </c>
      <c r="C1953" t="s">
        <v>14</v>
      </c>
      <c r="D1953" t="s">
        <v>143</v>
      </c>
      <c r="E1953" t="s">
        <v>23</v>
      </c>
      <c r="F1953" t="s">
        <v>24</v>
      </c>
      <c r="G1953" t="s">
        <v>34</v>
      </c>
      <c r="H1953" t="s">
        <v>58</v>
      </c>
      <c r="I1953">
        <v>199.75</v>
      </c>
      <c r="J1953">
        <v>5</v>
      </c>
      <c r="K1953">
        <v>0</v>
      </c>
      <c r="L1953">
        <v>87.89</v>
      </c>
    </row>
    <row r="1954" spans="1:12" x14ac:dyDescent="0.3">
      <c r="A1954" t="s">
        <v>61</v>
      </c>
      <c r="B1954" t="s">
        <v>43</v>
      </c>
      <c r="C1954" t="s">
        <v>14</v>
      </c>
      <c r="D1954" t="s">
        <v>143</v>
      </c>
      <c r="E1954" t="s">
        <v>23</v>
      </c>
      <c r="F1954" t="s">
        <v>24</v>
      </c>
      <c r="G1954" t="s">
        <v>18</v>
      </c>
      <c r="H1954" t="s">
        <v>30</v>
      </c>
      <c r="I1954">
        <v>1673.184</v>
      </c>
      <c r="J1954">
        <v>12</v>
      </c>
      <c r="K1954">
        <v>0.2</v>
      </c>
      <c r="L1954">
        <v>20.9148</v>
      </c>
    </row>
    <row r="1955" spans="1:12" x14ac:dyDescent="0.3">
      <c r="A1955" t="s">
        <v>61</v>
      </c>
      <c r="B1955" t="s">
        <v>13</v>
      </c>
      <c r="C1955" t="s">
        <v>14</v>
      </c>
      <c r="D1955" t="s">
        <v>22</v>
      </c>
      <c r="E1955" t="s">
        <v>23</v>
      </c>
      <c r="F1955" t="s">
        <v>24</v>
      </c>
      <c r="G1955" t="s">
        <v>34</v>
      </c>
      <c r="H1955" t="s">
        <v>58</v>
      </c>
      <c r="I1955">
        <v>299.94</v>
      </c>
      <c r="J1955">
        <v>6</v>
      </c>
      <c r="K1955">
        <v>0</v>
      </c>
      <c r="L1955">
        <v>128.9742</v>
      </c>
    </row>
    <row r="1956" spans="1:12" x14ac:dyDescent="0.3">
      <c r="A1956" t="s">
        <v>61</v>
      </c>
      <c r="B1956" t="s">
        <v>13</v>
      </c>
      <c r="C1956" t="s">
        <v>14</v>
      </c>
      <c r="D1956" t="s">
        <v>22</v>
      </c>
      <c r="E1956" t="s">
        <v>23</v>
      </c>
      <c r="F1956" t="s">
        <v>24</v>
      </c>
      <c r="G1956" t="s">
        <v>25</v>
      </c>
      <c r="H1956" t="s">
        <v>109</v>
      </c>
      <c r="I1956">
        <v>25.76</v>
      </c>
      <c r="J1956">
        <v>7</v>
      </c>
      <c r="K1956">
        <v>0</v>
      </c>
      <c r="L1956">
        <v>0.51519999999999999</v>
      </c>
    </row>
    <row r="1957" spans="1:12" x14ac:dyDescent="0.3">
      <c r="A1957" t="s">
        <v>12</v>
      </c>
      <c r="B1957" t="s">
        <v>21</v>
      </c>
      <c r="C1957" t="s">
        <v>14</v>
      </c>
      <c r="D1957" t="s">
        <v>585</v>
      </c>
      <c r="E1957" t="s">
        <v>23</v>
      </c>
      <c r="F1957" t="s">
        <v>24</v>
      </c>
      <c r="G1957" t="s">
        <v>34</v>
      </c>
      <c r="H1957" t="s">
        <v>35</v>
      </c>
      <c r="I1957">
        <v>52.792000000000002</v>
      </c>
      <c r="J1957">
        <v>1</v>
      </c>
      <c r="K1957">
        <v>0.2</v>
      </c>
      <c r="L1957">
        <v>4.6193</v>
      </c>
    </row>
    <row r="1958" spans="1:12" x14ac:dyDescent="0.3">
      <c r="A1958" t="s">
        <v>12</v>
      </c>
      <c r="B1958" t="s">
        <v>13</v>
      </c>
      <c r="C1958" t="s">
        <v>14</v>
      </c>
      <c r="D1958" t="s">
        <v>22</v>
      </c>
      <c r="E1958" t="s">
        <v>23</v>
      </c>
      <c r="F1958" t="s">
        <v>24</v>
      </c>
      <c r="G1958" t="s">
        <v>18</v>
      </c>
      <c r="H1958" t="s">
        <v>19</v>
      </c>
      <c r="I1958">
        <v>435.99900000000002</v>
      </c>
      <c r="J1958">
        <v>3</v>
      </c>
      <c r="K1958">
        <v>0.15</v>
      </c>
      <c r="L1958">
        <v>5.1294000000000004</v>
      </c>
    </row>
    <row r="1959" spans="1:12" x14ac:dyDescent="0.3">
      <c r="A1959" t="s">
        <v>27</v>
      </c>
      <c r="B1959" t="s">
        <v>13</v>
      </c>
      <c r="C1959" t="s">
        <v>14</v>
      </c>
      <c r="D1959" t="s">
        <v>22</v>
      </c>
      <c r="E1959" t="s">
        <v>23</v>
      </c>
      <c r="F1959" t="s">
        <v>24</v>
      </c>
      <c r="G1959" t="s">
        <v>25</v>
      </c>
      <c r="H1959" t="s">
        <v>31</v>
      </c>
      <c r="I1959">
        <v>892.35</v>
      </c>
      <c r="J1959">
        <v>5</v>
      </c>
      <c r="K1959">
        <v>0</v>
      </c>
      <c r="L1959">
        <v>267.70499999999998</v>
      </c>
    </row>
    <row r="1960" spans="1:12" x14ac:dyDescent="0.3">
      <c r="A1960" t="s">
        <v>27</v>
      </c>
      <c r="B1960" t="s">
        <v>13</v>
      </c>
      <c r="C1960" t="s">
        <v>14</v>
      </c>
      <c r="D1960" t="s">
        <v>22</v>
      </c>
      <c r="E1960" t="s">
        <v>23</v>
      </c>
      <c r="F1960" t="s">
        <v>24</v>
      </c>
      <c r="G1960" t="s">
        <v>18</v>
      </c>
      <c r="H1960" t="s">
        <v>19</v>
      </c>
      <c r="I1960">
        <v>307.666</v>
      </c>
      <c r="J1960">
        <v>2</v>
      </c>
      <c r="K1960">
        <v>0.15</v>
      </c>
      <c r="L1960">
        <v>28.956800000000001</v>
      </c>
    </row>
    <row r="1961" spans="1:12" x14ac:dyDescent="0.3">
      <c r="A1961" t="s">
        <v>27</v>
      </c>
      <c r="B1961" t="s">
        <v>13</v>
      </c>
      <c r="C1961" t="s">
        <v>14</v>
      </c>
      <c r="D1961" t="s">
        <v>22</v>
      </c>
      <c r="E1961" t="s">
        <v>23</v>
      </c>
      <c r="F1961" t="s">
        <v>24</v>
      </c>
      <c r="G1961" t="s">
        <v>25</v>
      </c>
      <c r="H1961" t="s">
        <v>31</v>
      </c>
      <c r="I1961">
        <v>728.82</v>
      </c>
      <c r="J1961">
        <v>9</v>
      </c>
      <c r="K1961">
        <v>0</v>
      </c>
      <c r="L1961">
        <v>29.152799999999999</v>
      </c>
    </row>
    <row r="1962" spans="1:12" x14ac:dyDescent="0.3">
      <c r="A1962" t="s">
        <v>27</v>
      </c>
      <c r="B1962" t="s">
        <v>13</v>
      </c>
      <c r="C1962" t="s">
        <v>14</v>
      </c>
      <c r="D1962" t="s">
        <v>22</v>
      </c>
      <c r="E1962" t="s">
        <v>23</v>
      </c>
      <c r="F1962" t="s">
        <v>24</v>
      </c>
      <c r="G1962" t="s">
        <v>25</v>
      </c>
      <c r="H1962" t="s">
        <v>36</v>
      </c>
      <c r="I1962">
        <v>41.36</v>
      </c>
      <c r="J1962">
        <v>5</v>
      </c>
      <c r="K1962">
        <v>0.2</v>
      </c>
      <c r="L1962">
        <v>13.959</v>
      </c>
    </row>
    <row r="1963" spans="1:12" x14ac:dyDescent="0.3">
      <c r="A1963" t="s">
        <v>27</v>
      </c>
      <c r="B1963" t="s">
        <v>13</v>
      </c>
      <c r="C1963" t="s">
        <v>14</v>
      </c>
      <c r="D1963" t="s">
        <v>22</v>
      </c>
      <c r="E1963" t="s">
        <v>23</v>
      </c>
      <c r="F1963" t="s">
        <v>24</v>
      </c>
      <c r="G1963" t="s">
        <v>34</v>
      </c>
      <c r="H1963" t="s">
        <v>35</v>
      </c>
      <c r="I1963">
        <v>43.176000000000002</v>
      </c>
      <c r="J1963">
        <v>3</v>
      </c>
      <c r="K1963">
        <v>0.2</v>
      </c>
      <c r="L1963">
        <v>15.111599999999999</v>
      </c>
    </row>
    <row r="1964" spans="1:12" x14ac:dyDescent="0.3">
      <c r="A1964" t="s">
        <v>27</v>
      </c>
      <c r="B1964" t="s">
        <v>13</v>
      </c>
      <c r="C1964" t="s">
        <v>14</v>
      </c>
      <c r="D1964" t="s">
        <v>22</v>
      </c>
      <c r="E1964" t="s">
        <v>23</v>
      </c>
      <c r="F1964" t="s">
        <v>24</v>
      </c>
      <c r="G1964" t="s">
        <v>18</v>
      </c>
      <c r="H1964" t="s">
        <v>32</v>
      </c>
      <c r="I1964">
        <v>4.16</v>
      </c>
      <c r="J1964">
        <v>2</v>
      </c>
      <c r="K1964">
        <v>0</v>
      </c>
      <c r="L1964">
        <v>1.7472000000000001</v>
      </c>
    </row>
    <row r="1965" spans="1:12" x14ac:dyDescent="0.3">
      <c r="A1965" t="s">
        <v>27</v>
      </c>
      <c r="B1965" t="s">
        <v>21</v>
      </c>
      <c r="C1965" t="s">
        <v>14</v>
      </c>
      <c r="D1965" t="s">
        <v>51</v>
      </c>
      <c r="E1965" t="s">
        <v>23</v>
      </c>
      <c r="F1965" t="s">
        <v>24</v>
      </c>
      <c r="G1965" t="s">
        <v>34</v>
      </c>
      <c r="H1965" t="s">
        <v>58</v>
      </c>
      <c r="I1965">
        <v>239.97</v>
      </c>
      <c r="J1965">
        <v>3</v>
      </c>
      <c r="K1965">
        <v>0</v>
      </c>
      <c r="L1965">
        <v>86.389200000000002</v>
      </c>
    </row>
    <row r="1966" spans="1:12" x14ac:dyDescent="0.3">
      <c r="A1966" t="s">
        <v>27</v>
      </c>
      <c r="B1966" t="s">
        <v>21</v>
      </c>
      <c r="C1966" t="s">
        <v>14</v>
      </c>
      <c r="D1966" t="s">
        <v>51</v>
      </c>
      <c r="E1966" t="s">
        <v>23</v>
      </c>
      <c r="F1966" t="s">
        <v>24</v>
      </c>
      <c r="G1966" t="s">
        <v>18</v>
      </c>
      <c r="H1966" t="s">
        <v>32</v>
      </c>
      <c r="I1966">
        <v>16.02</v>
      </c>
      <c r="J1966">
        <v>6</v>
      </c>
      <c r="K1966">
        <v>0</v>
      </c>
      <c r="L1966">
        <v>6.0876000000000001</v>
      </c>
    </row>
    <row r="1967" spans="1:12" x14ac:dyDescent="0.3">
      <c r="A1967" t="s">
        <v>27</v>
      </c>
      <c r="B1967" t="s">
        <v>13</v>
      </c>
      <c r="C1967" t="s">
        <v>14</v>
      </c>
      <c r="D1967" t="s">
        <v>357</v>
      </c>
      <c r="E1967" t="s">
        <v>23</v>
      </c>
      <c r="F1967" t="s">
        <v>24</v>
      </c>
      <c r="G1967" t="s">
        <v>25</v>
      </c>
      <c r="H1967" t="s">
        <v>36</v>
      </c>
      <c r="I1967">
        <v>39.92</v>
      </c>
      <c r="J1967">
        <v>2</v>
      </c>
      <c r="K1967">
        <v>0.2</v>
      </c>
      <c r="L1967">
        <v>12.974</v>
      </c>
    </row>
    <row r="1968" spans="1:12" x14ac:dyDescent="0.3">
      <c r="A1968" t="s">
        <v>27</v>
      </c>
      <c r="B1968" t="s">
        <v>13</v>
      </c>
      <c r="C1968" t="s">
        <v>14</v>
      </c>
      <c r="D1968" t="s">
        <v>51</v>
      </c>
      <c r="E1968" t="s">
        <v>23</v>
      </c>
      <c r="F1968" t="s">
        <v>24</v>
      </c>
      <c r="G1968" t="s">
        <v>25</v>
      </c>
      <c r="H1968" t="s">
        <v>26</v>
      </c>
      <c r="I1968">
        <v>5.76</v>
      </c>
      <c r="J1968">
        <v>2</v>
      </c>
      <c r="K1968">
        <v>0</v>
      </c>
      <c r="L1968">
        <v>2.8224</v>
      </c>
    </row>
    <row r="1969" spans="1:12" x14ac:dyDescent="0.3">
      <c r="A1969" t="s">
        <v>61</v>
      </c>
      <c r="B1969" t="s">
        <v>43</v>
      </c>
      <c r="C1969" t="s">
        <v>14</v>
      </c>
      <c r="D1969" t="s">
        <v>22</v>
      </c>
      <c r="E1969" t="s">
        <v>23</v>
      </c>
      <c r="F1969" t="s">
        <v>24</v>
      </c>
      <c r="G1969" t="s">
        <v>34</v>
      </c>
      <c r="H1969" t="s">
        <v>58</v>
      </c>
      <c r="I1969">
        <v>26.85</v>
      </c>
      <c r="J1969">
        <v>3</v>
      </c>
      <c r="K1969">
        <v>0</v>
      </c>
      <c r="L1969">
        <v>5.1014999999999997</v>
      </c>
    </row>
    <row r="1970" spans="1:12" x14ac:dyDescent="0.3">
      <c r="A1970" t="s">
        <v>61</v>
      </c>
      <c r="B1970" t="s">
        <v>43</v>
      </c>
      <c r="C1970" t="s">
        <v>14</v>
      </c>
      <c r="D1970" t="s">
        <v>22</v>
      </c>
      <c r="E1970" t="s">
        <v>23</v>
      </c>
      <c r="F1970" t="s">
        <v>24</v>
      </c>
      <c r="G1970" t="s">
        <v>34</v>
      </c>
      <c r="H1970" t="s">
        <v>122</v>
      </c>
      <c r="I1970">
        <v>3357.6</v>
      </c>
      <c r="J1970">
        <v>3</v>
      </c>
      <c r="K1970">
        <v>0.2</v>
      </c>
      <c r="L1970">
        <v>377.73</v>
      </c>
    </row>
    <row r="1971" spans="1:12" x14ac:dyDescent="0.3">
      <c r="A1971" t="s">
        <v>27</v>
      </c>
      <c r="B1971" t="s">
        <v>13</v>
      </c>
      <c r="C1971" t="s">
        <v>14</v>
      </c>
      <c r="D1971" t="s">
        <v>22</v>
      </c>
      <c r="E1971" t="s">
        <v>23</v>
      </c>
      <c r="F1971" t="s">
        <v>24</v>
      </c>
      <c r="G1971" t="s">
        <v>25</v>
      </c>
      <c r="H1971" t="s">
        <v>26</v>
      </c>
      <c r="I1971">
        <v>8.26</v>
      </c>
      <c r="J1971">
        <v>2</v>
      </c>
      <c r="K1971">
        <v>0</v>
      </c>
      <c r="L1971">
        <v>3.7995999999999999</v>
      </c>
    </row>
    <row r="1972" spans="1:12" x14ac:dyDescent="0.3">
      <c r="A1972" t="s">
        <v>27</v>
      </c>
      <c r="B1972" t="s">
        <v>13</v>
      </c>
      <c r="C1972" t="s">
        <v>14</v>
      </c>
      <c r="D1972" t="s">
        <v>22</v>
      </c>
      <c r="E1972" t="s">
        <v>23</v>
      </c>
      <c r="F1972" t="s">
        <v>24</v>
      </c>
      <c r="G1972" t="s">
        <v>34</v>
      </c>
      <c r="H1972" t="s">
        <v>122</v>
      </c>
      <c r="I1972">
        <v>2973.32</v>
      </c>
      <c r="J1972">
        <v>7</v>
      </c>
      <c r="K1972">
        <v>0.2</v>
      </c>
      <c r="L1972">
        <v>334.49849999999998</v>
      </c>
    </row>
    <row r="1973" spans="1:12" x14ac:dyDescent="0.3">
      <c r="A1973" t="s">
        <v>27</v>
      </c>
      <c r="B1973" t="s">
        <v>13</v>
      </c>
      <c r="C1973" t="s">
        <v>14</v>
      </c>
      <c r="D1973" t="s">
        <v>22</v>
      </c>
      <c r="E1973" t="s">
        <v>23</v>
      </c>
      <c r="F1973" t="s">
        <v>24</v>
      </c>
      <c r="G1973" t="s">
        <v>25</v>
      </c>
      <c r="H1973" t="s">
        <v>31</v>
      </c>
      <c r="I1973">
        <v>104.79</v>
      </c>
      <c r="J1973">
        <v>7</v>
      </c>
      <c r="K1973">
        <v>0</v>
      </c>
      <c r="L1973">
        <v>29.341200000000001</v>
      </c>
    </row>
    <row r="1974" spans="1:12" x14ac:dyDescent="0.3">
      <c r="A1974" t="s">
        <v>27</v>
      </c>
      <c r="B1974" t="s">
        <v>13</v>
      </c>
      <c r="C1974" t="s">
        <v>14</v>
      </c>
      <c r="D1974" t="s">
        <v>22</v>
      </c>
      <c r="E1974" t="s">
        <v>23</v>
      </c>
      <c r="F1974" t="s">
        <v>24</v>
      </c>
      <c r="G1974" t="s">
        <v>34</v>
      </c>
      <c r="H1974" t="s">
        <v>35</v>
      </c>
      <c r="I1974">
        <v>775.72799999999995</v>
      </c>
      <c r="J1974">
        <v>6</v>
      </c>
      <c r="K1974">
        <v>0.2</v>
      </c>
      <c r="L1974">
        <v>58.179600000000001</v>
      </c>
    </row>
    <row r="1975" spans="1:12" x14ac:dyDescent="0.3">
      <c r="A1975" t="s">
        <v>27</v>
      </c>
      <c r="B1975" t="s">
        <v>21</v>
      </c>
      <c r="C1975" t="s">
        <v>14</v>
      </c>
      <c r="D1975" t="s">
        <v>22</v>
      </c>
      <c r="E1975" t="s">
        <v>23</v>
      </c>
      <c r="F1975" t="s">
        <v>24</v>
      </c>
      <c r="G1975" t="s">
        <v>18</v>
      </c>
      <c r="H1975" t="s">
        <v>32</v>
      </c>
      <c r="I1975">
        <v>148.02000000000001</v>
      </c>
      <c r="J1975">
        <v>3</v>
      </c>
      <c r="K1975">
        <v>0</v>
      </c>
      <c r="L1975">
        <v>41.445599999999999</v>
      </c>
    </row>
    <row r="1976" spans="1:12" x14ac:dyDescent="0.3">
      <c r="A1976" t="s">
        <v>27</v>
      </c>
      <c r="B1976" t="s">
        <v>13</v>
      </c>
      <c r="C1976" t="s">
        <v>14</v>
      </c>
      <c r="D1976" t="s">
        <v>22</v>
      </c>
      <c r="E1976" t="s">
        <v>23</v>
      </c>
      <c r="F1976" t="s">
        <v>24</v>
      </c>
      <c r="G1976" t="s">
        <v>25</v>
      </c>
      <c r="H1976" t="s">
        <v>40</v>
      </c>
      <c r="I1976">
        <v>204.95</v>
      </c>
      <c r="J1976">
        <v>5</v>
      </c>
      <c r="K1976">
        <v>0</v>
      </c>
      <c r="L1976">
        <v>100.4255</v>
      </c>
    </row>
    <row r="1977" spans="1:12" x14ac:dyDescent="0.3">
      <c r="A1977" t="s">
        <v>27</v>
      </c>
      <c r="B1977" t="s">
        <v>13</v>
      </c>
      <c r="C1977" t="s">
        <v>14</v>
      </c>
      <c r="D1977" t="s">
        <v>51</v>
      </c>
      <c r="E1977" t="s">
        <v>23</v>
      </c>
      <c r="F1977" t="s">
        <v>24</v>
      </c>
      <c r="G1977" t="s">
        <v>18</v>
      </c>
      <c r="H1977" t="s">
        <v>32</v>
      </c>
      <c r="I1977">
        <v>41.96</v>
      </c>
      <c r="J1977">
        <v>2</v>
      </c>
      <c r="K1977">
        <v>0</v>
      </c>
      <c r="L1977">
        <v>10.909599999999999</v>
      </c>
    </row>
    <row r="1978" spans="1:12" x14ac:dyDescent="0.3">
      <c r="A1978" t="s">
        <v>27</v>
      </c>
      <c r="B1978" t="s">
        <v>13</v>
      </c>
      <c r="C1978" t="s">
        <v>14</v>
      </c>
      <c r="D1978" t="s">
        <v>51</v>
      </c>
      <c r="E1978" t="s">
        <v>23</v>
      </c>
      <c r="F1978" t="s">
        <v>24</v>
      </c>
      <c r="G1978" t="s">
        <v>18</v>
      </c>
      <c r="H1978" t="s">
        <v>20</v>
      </c>
      <c r="I1978">
        <v>451.15199999999999</v>
      </c>
      <c r="J1978">
        <v>3</v>
      </c>
      <c r="K1978">
        <v>0.2</v>
      </c>
      <c r="L1978">
        <v>0</v>
      </c>
    </row>
    <row r="1979" spans="1:12" x14ac:dyDescent="0.3">
      <c r="A1979" t="s">
        <v>27</v>
      </c>
      <c r="B1979" t="s">
        <v>13</v>
      </c>
      <c r="C1979" t="s">
        <v>14</v>
      </c>
      <c r="D1979" t="s">
        <v>51</v>
      </c>
      <c r="E1979" t="s">
        <v>23</v>
      </c>
      <c r="F1979" t="s">
        <v>24</v>
      </c>
      <c r="G1979" t="s">
        <v>25</v>
      </c>
      <c r="H1979" t="s">
        <v>36</v>
      </c>
      <c r="I1979">
        <v>31.504000000000001</v>
      </c>
      <c r="J1979">
        <v>11</v>
      </c>
      <c r="K1979">
        <v>0.2</v>
      </c>
      <c r="L1979">
        <v>11.026400000000001</v>
      </c>
    </row>
    <row r="1980" spans="1:12" x14ac:dyDescent="0.3">
      <c r="A1980" t="s">
        <v>27</v>
      </c>
      <c r="B1980" t="s">
        <v>13</v>
      </c>
      <c r="C1980" t="s">
        <v>14</v>
      </c>
      <c r="D1980" t="s">
        <v>585</v>
      </c>
      <c r="E1980" t="s">
        <v>23</v>
      </c>
      <c r="F1980" t="s">
        <v>24</v>
      </c>
      <c r="G1980" t="s">
        <v>18</v>
      </c>
      <c r="H1980" t="s">
        <v>20</v>
      </c>
      <c r="I1980">
        <v>161.56800000000001</v>
      </c>
      <c r="J1980">
        <v>2</v>
      </c>
      <c r="K1980">
        <v>0.2</v>
      </c>
      <c r="L1980">
        <v>-28.2744</v>
      </c>
    </row>
    <row r="1981" spans="1:12" x14ac:dyDescent="0.3">
      <c r="A1981" t="s">
        <v>61</v>
      </c>
      <c r="B1981" t="s">
        <v>21</v>
      </c>
      <c r="C1981" t="s">
        <v>14</v>
      </c>
      <c r="D1981" t="s">
        <v>253</v>
      </c>
      <c r="E1981" t="s">
        <v>23</v>
      </c>
      <c r="F1981" t="s">
        <v>24</v>
      </c>
      <c r="G1981" t="s">
        <v>34</v>
      </c>
      <c r="H1981" t="s">
        <v>58</v>
      </c>
      <c r="I1981">
        <v>41.94</v>
      </c>
      <c r="J1981">
        <v>2</v>
      </c>
      <c r="K1981">
        <v>0</v>
      </c>
      <c r="L1981">
        <v>15.0984</v>
      </c>
    </row>
    <row r="1982" spans="1:12" x14ac:dyDescent="0.3">
      <c r="A1982" t="s">
        <v>61</v>
      </c>
      <c r="B1982" t="s">
        <v>21</v>
      </c>
      <c r="C1982" t="s">
        <v>14</v>
      </c>
      <c r="D1982" t="s">
        <v>253</v>
      </c>
      <c r="E1982" t="s">
        <v>23</v>
      </c>
      <c r="F1982" t="s">
        <v>24</v>
      </c>
      <c r="G1982" t="s">
        <v>25</v>
      </c>
      <c r="H1982" t="s">
        <v>40</v>
      </c>
      <c r="I1982">
        <v>11.96</v>
      </c>
      <c r="J1982">
        <v>2</v>
      </c>
      <c r="K1982">
        <v>0</v>
      </c>
      <c r="L1982">
        <v>5.8604000000000003</v>
      </c>
    </row>
    <row r="1983" spans="1:12" x14ac:dyDescent="0.3">
      <c r="A1983" t="s">
        <v>61</v>
      </c>
      <c r="B1983" t="s">
        <v>21</v>
      </c>
      <c r="C1983" t="s">
        <v>14</v>
      </c>
      <c r="D1983" t="s">
        <v>253</v>
      </c>
      <c r="E1983" t="s">
        <v>23</v>
      </c>
      <c r="F1983" t="s">
        <v>24</v>
      </c>
      <c r="G1983" t="s">
        <v>25</v>
      </c>
      <c r="H1983" t="s">
        <v>33</v>
      </c>
      <c r="I1983">
        <v>13.12</v>
      </c>
      <c r="J1983">
        <v>4</v>
      </c>
      <c r="K1983">
        <v>0</v>
      </c>
      <c r="L1983">
        <v>3.8048000000000002</v>
      </c>
    </row>
    <row r="1984" spans="1:12" x14ac:dyDescent="0.3">
      <c r="A1984" t="s">
        <v>61</v>
      </c>
      <c r="B1984" t="s">
        <v>21</v>
      </c>
      <c r="C1984" t="s">
        <v>14</v>
      </c>
      <c r="D1984" t="s">
        <v>253</v>
      </c>
      <c r="E1984" t="s">
        <v>23</v>
      </c>
      <c r="F1984" t="s">
        <v>24</v>
      </c>
      <c r="G1984" t="s">
        <v>25</v>
      </c>
      <c r="H1984" t="s">
        <v>31</v>
      </c>
      <c r="I1984">
        <v>535.41</v>
      </c>
      <c r="J1984">
        <v>3</v>
      </c>
      <c r="K1984">
        <v>0</v>
      </c>
      <c r="L1984">
        <v>160.62299999999999</v>
      </c>
    </row>
    <row r="1985" spans="1:12" x14ac:dyDescent="0.3">
      <c r="A1985" t="s">
        <v>27</v>
      </c>
      <c r="B1985" t="s">
        <v>13</v>
      </c>
      <c r="C1985" t="s">
        <v>14</v>
      </c>
      <c r="D1985" t="s">
        <v>22</v>
      </c>
      <c r="E1985" t="s">
        <v>23</v>
      </c>
      <c r="F1985" t="s">
        <v>24</v>
      </c>
      <c r="G1985" t="s">
        <v>25</v>
      </c>
      <c r="H1985" t="s">
        <v>40</v>
      </c>
      <c r="I1985">
        <v>36.840000000000003</v>
      </c>
      <c r="J1985">
        <v>3</v>
      </c>
      <c r="K1985">
        <v>0</v>
      </c>
      <c r="L1985">
        <v>17.314800000000002</v>
      </c>
    </row>
    <row r="1986" spans="1:12" x14ac:dyDescent="0.3">
      <c r="A1986" t="s">
        <v>27</v>
      </c>
      <c r="B1986" t="s">
        <v>13</v>
      </c>
      <c r="C1986" t="s">
        <v>14</v>
      </c>
      <c r="D1986" t="s">
        <v>22</v>
      </c>
      <c r="E1986" t="s">
        <v>23</v>
      </c>
      <c r="F1986" t="s">
        <v>24</v>
      </c>
      <c r="G1986" t="s">
        <v>25</v>
      </c>
      <c r="H1986" t="s">
        <v>26</v>
      </c>
      <c r="I1986">
        <v>87.71</v>
      </c>
      <c r="J1986">
        <v>7</v>
      </c>
      <c r="K1986">
        <v>0</v>
      </c>
      <c r="L1986">
        <v>41.223700000000001</v>
      </c>
    </row>
    <row r="1987" spans="1:12" x14ac:dyDescent="0.3">
      <c r="A1987" t="s">
        <v>27</v>
      </c>
      <c r="B1987" t="s">
        <v>13</v>
      </c>
      <c r="C1987" t="s">
        <v>14</v>
      </c>
      <c r="D1987" t="s">
        <v>143</v>
      </c>
      <c r="E1987" t="s">
        <v>23</v>
      </c>
      <c r="F1987" t="s">
        <v>24</v>
      </c>
      <c r="G1987" t="s">
        <v>25</v>
      </c>
      <c r="H1987" t="s">
        <v>26</v>
      </c>
      <c r="I1987">
        <v>14.73</v>
      </c>
      <c r="J1987">
        <v>3</v>
      </c>
      <c r="K1987">
        <v>0</v>
      </c>
      <c r="L1987">
        <v>7.2176999999999998</v>
      </c>
    </row>
    <row r="1988" spans="1:12" x14ac:dyDescent="0.3">
      <c r="A1988" t="s">
        <v>27</v>
      </c>
      <c r="B1988" t="s">
        <v>13</v>
      </c>
      <c r="C1988" t="s">
        <v>14</v>
      </c>
      <c r="D1988" t="s">
        <v>143</v>
      </c>
      <c r="E1988" t="s">
        <v>23</v>
      </c>
      <c r="F1988" t="s">
        <v>24</v>
      </c>
      <c r="G1988" t="s">
        <v>25</v>
      </c>
      <c r="H1988" t="s">
        <v>31</v>
      </c>
      <c r="I1988">
        <v>186.54</v>
      </c>
      <c r="J1988">
        <v>3</v>
      </c>
      <c r="K1988">
        <v>0</v>
      </c>
      <c r="L1988">
        <v>50.3658</v>
      </c>
    </row>
    <row r="1989" spans="1:12" x14ac:dyDescent="0.3">
      <c r="A1989" t="s">
        <v>27</v>
      </c>
      <c r="B1989" t="s">
        <v>13</v>
      </c>
      <c r="C1989" t="s">
        <v>14</v>
      </c>
      <c r="D1989" t="s">
        <v>143</v>
      </c>
      <c r="E1989" t="s">
        <v>23</v>
      </c>
      <c r="F1989" t="s">
        <v>24</v>
      </c>
      <c r="G1989" t="s">
        <v>18</v>
      </c>
      <c r="H1989" t="s">
        <v>30</v>
      </c>
      <c r="I1989">
        <v>557.72799999999995</v>
      </c>
      <c r="J1989">
        <v>4</v>
      </c>
      <c r="K1989">
        <v>0.2</v>
      </c>
      <c r="L1989">
        <v>6.9715999999999996</v>
      </c>
    </row>
    <row r="1990" spans="1:12" x14ac:dyDescent="0.3">
      <c r="A1990" t="s">
        <v>27</v>
      </c>
      <c r="B1990" t="s">
        <v>13</v>
      </c>
      <c r="C1990" t="s">
        <v>14</v>
      </c>
      <c r="D1990" t="s">
        <v>143</v>
      </c>
      <c r="E1990" t="s">
        <v>23</v>
      </c>
      <c r="F1990" t="s">
        <v>24</v>
      </c>
      <c r="G1990" t="s">
        <v>34</v>
      </c>
      <c r="H1990" t="s">
        <v>35</v>
      </c>
      <c r="I1990">
        <v>159.96799999999999</v>
      </c>
      <c r="J1990">
        <v>4</v>
      </c>
      <c r="K1990">
        <v>0.2</v>
      </c>
      <c r="L1990">
        <v>-31.993600000000001</v>
      </c>
    </row>
    <row r="1991" spans="1:12" x14ac:dyDescent="0.3">
      <c r="A1991" t="s">
        <v>27</v>
      </c>
      <c r="B1991" t="s">
        <v>43</v>
      </c>
      <c r="C1991" t="s">
        <v>14</v>
      </c>
      <c r="D1991" t="s">
        <v>239</v>
      </c>
      <c r="E1991" t="s">
        <v>23</v>
      </c>
      <c r="F1991" t="s">
        <v>24</v>
      </c>
      <c r="G1991" t="s">
        <v>25</v>
      </c>
      <c r="H1991" t="s">
        <v>26</v>
      </c>
      <c r="I1991">
        <v>20.16</v>
      </c>
      <c r="J1991">
        <v>7</v>
      </c>
      <c r="K1991">
        <v>0</v>
      </c>
      <c r="L1991">
        <v>9.8783999999999992</v>
      </c>
    </row>
    <row r="1992" spans="1:12" x14ac:dyDescent="0.3">
      <c r="A1992" t="s">
        <v>27</v>
      </c>
      <c r="B1992" t="s">
        <v>13</v>
      </c>
      <c r="C1992" t="s">
        <v>14</v>
      </c>
      <c r="D1992" t="s">
        <v>143</v>
      </c>
      <c r="E1992" t="s">
        <v>23</v>
      </c>
      <c r="F1992" t="s">
        <v>24</v>
      </c>
      <c r="G1992" t="s">
        <v>34</v>
      </c>
      <c r="H1992" t="s">
        <v>58</v>
      </c>
      <c r="I1992">
        <v>595</v>
      </c>
      <c r="J1992">
        <v>5</v>
      </c>
      <c r="K1992">
        <v>0</v>
      </c>
      <c r="L1992">
        <v>95.2</v>
      </c>
    </row>
    <row r="1993" spans="1:12" x14ac:dyDescent="0.3">
      <c r="A1993" t="s">
        <v>27</v>
      </c>
      <c r="B1993" t="s">
        <v>13</v>
      </c>
      <c r="C1993" t="s">
        <v>14</v>
      </c>
      <c r="D1993" t="s">
        <v>143</v>
      </c>
      <c r="E1993" t="s">
        <v>23</v>
      </c>
      <c r="F1993" t="s">
        <v>24</v>
      </c>
      <c r="G1993" t="s">
        <v>18</v>
      </c>
      <c r="H1993" t="s">
        <v>32</v>
      </c>
      <c r="I1993">
        <v>96.96</v>
      </c>
      <c r="J1993">
        <v>6</v>
      </c>
      <c r="K1993">
        <v>0</v>
      </c>
      <c r="L1993">
        <v>33.936</v>
      </c>
    </row>
    <row r="1994" spans="1:12" x14ac:dyDescent="0.3">
      <c r="A1994" t="s">
        <v>27</v>
      </c>
      <c r="B1994" t="s">
        <v>13</v>
      </c>
      <c r="C1994" t="s">
        <v>14</v>
      </c>
      <c r="D1994" t="s">
        <v>143</v>
      </c>
      <c r="E1994" t="s">
        <v>23</v>
      </c>
      <c r="F1994" t="s">
        <v>24</v>
      </c>
      <c r="G1994" t="s">
        <v>25</v>
      </c>
      <c r="H1994" t="s">
        <v>36</v>
      </c>
      <c r="I1994">
        <v>117.488</v>
      </c>
      <c r="J1994">
        <v>7</v>
      </c>
      <c r="K1994">
        <v>0.2</v>
      </c>
      <c r="L1994">
        <v>41.120800000000003</v>
      </c>
    </row>
    <row r="1995" spans="1:12" x14ac:dyDescent="0.3">
      <c r="A1995" t="s">
        <v>27</v>
      </c>
      <c r="B1995" t="s">
        <v>13</v>
      </c>
      <c r="C1995" t="s">
        <v>14</v>
      </c>
      <c r="D1995" t="s">
        <v>143</v>
      </c>
      <c r="E1995" t="s">
        <v>23</v>
      </c>
      <c r="F1995" t="s">
        <v>24</v>
      </c>
      <c r="G1995" t="s">
        <v>25</v>
      </c>
      <c r="H1995" t="s">
        <v>36</v>
      </c>
      <c r="I1995">
        <v>11.952</v>
      </c>
      <c r="J1995">
        <v>3</v>
      </c>
      <c r="K1995">
        <v>0.2</v>
      </c>
      <c r="L1995">
        <v>4.1832000000000003</v>
      </c>
    </row>
    <row r="1996" spans="1:12" x14ac:dyDescent="0.3">
      <c r="A1996" t="s">
        <v>27</v>
      </c>
      <c r="B1996" t="s">
        <v>13</v>
      </c>
      <c r="C1996" t="s">
        <v>14</v>
      </c>
      <c r="D1996" t="s">
        <v>143</v>
      </c>
      <c r="E1996" t="s">
        <v>23</v>
      </c>
      <c r="F1996" t="s">
        <v>24</v>
      </c>
      <c r="G1996" t="s">
        <v>18</v>
      </c>
      <c r="H1996" t="s">
        <v>19</v>
      </c>
      <c r="I1996">
        <v>512.49900000000002</v>
      </c>
      <c r="J1996">
        <v>3</v>
      </c>
      <c r="K1996">
        <v>0.15</v>
      </c>
      <c r="L1996">
        <v>-30.146999999999998</v>
      </c>
    </row>
    <row r="1997" spans="1:12" x14ac:dyDescent="0.3">
      <c r="A1997" t="s">
        <v>27</v>
      </c>
      <c r="B1997" t="s">
        <v>21</v>
      </c>
      <c r="C1997" t="s">
        <v>14</v>
      </c>
      <c r="D1997" t="s">
        <v>51</v>
      </c>
      <c r="E1997" t="s">
        <v>23</v>
      </c>
      <c r="F1997" t="s">
        <v>24</v>
      </c>
      <c r="G1997" t="s">
        <v>18</v>
      </c>
      <c r="H1997" t="s">
        <v>30</v>
      </c>
      <c r="I1997">
        <v>863.12800000000004</v>
      </c>
      <c r="J1997">
        <v>7</v>
      </c>
      <c r="K1997">
        <v>0.2</v>
      </c>
      <c r="L1997">
        <v>-32.3673</v>
      </c>
    </row>
    <row r="1998" spans="1:12" x14ac:dyDescent="0.3">
      <c r="A1998" t="s">
        <v>27</v>
      </c>
      <c r="B1998" t="s">
        <v>43</v>
      </c>
      <c r="C1998" t="s">
        <v>14</v>
      </c>
      <c r="D1998" t="s">
        <v>22</v>
      </c>
      <c r="E1998" t="s">
        <v>23</v>
      </c>
      <c r="F1998" t="s">
        <v>24</v>
      </c>
      <c r="G1998" t="s">
        <v>25</v>
      </c>
      <c r="H1998" t="s">
        <v>26</v>
      </c>
      <c r="I1998">
        <v>2.88</v>
      </c>
      <c r="J1998">
        <v>1</v>
      </c>
      <c r="K1998">
        <v>0</v>
      </c>
      <c r="L1998">
        <v>1.4112</v>
      </c>
    </row>
    <row r="1999" spans="1:12" x14ac:dyDescent="0.3">
      <c r="A1999" t="s">
        <v>27</v>
      </c>
      <c r="B1999" t="s">
        <v>43</v>
      </c>
      <c r="C1999" t="s">
        <v>14</v>
      </c>
      <c r="D1999" t="s">
        <v>22</v>
      </c>
      <c r="E1999" t="s">
        <v>23</v>
      </c>
      <c r="F1999" t="s">
        <v>24</v>
      </c>
      <c r="G1999" t="s">
        <v>25</v>
      </c>
      <c r="H1999" t="s">
        <v>36</v>
      </c>
      <c r="I1999">
        <v>41.904000000000003</v>
      </c>
      <c r="J1999">
        <v>6</v>
      </c>
      <c r="K1999">
        <v>0.2</v>
      </c>
      <c r="L1999">
        <v>14.1426</v>
      </c>
    </row>
    <row r="2000" spans="1:12" x14ac:dyDescent="0.3">
      <c r="A2000" t="s">
        <v>27</v>
      </c>
      <c r="B2000" t="s">
        <v>43</v>
      </c>
      <c r="C2000" t="s">
        <v>14</v>
      </c>
      <c r="D2000" t="s">
        <v>22</v>
      </c>
      <c r="E2000" t="s">
        <v>23</v>
      </c>
      <c r="F2000" t="s">
        <v>24</v>
      </c>
      <c r="G2000" t="s">
        <v>25</v>
      </c>
      <c r="H2000" t="s">
        <v>31</v>
      </c>
      <c r="I2000">
        <v>23.92</v>
      </c>
      <c r="J2000">
        <v>4</v>
      </c>
      <c r="K2000">
        <v>0</v>
      </c>
      <c r="L2000">
        <v>4.0663999999999998</v>
      </c>
    </row>
    <row r="2001" spans="1:12" x14ac:dyDescent="0.3">
      <c r="A2001" t="s">
        <v>61</v>
      </c>
      <c r="B2001" t="s">
        <v>13</v>
      </c>
      <c r="C2001" t="s">
        <v>14</v>
      </c>
      <c r="D2001" t="s">
        <v>22</v>
      </c>
      <c r="E2001" t="s">
        <v>23</v>
      </c>
      <c r="F2001" t="s">
        <v>24</v>
      </c>
      <c r="G2001" t="s">
        <v>34</v>
      </c>
      <c r="H2001" t="s">
        <v>58</v>
      </c>
      <c r="I2001">
        <v>474.95</v>
      </c>
      <c r="J2001">
        <v>5</v>
      </c>
      <c r="K2001">
        <v>0</v>
      </c>
      <c r="L2001">
        <v>142.48500000000001</v>
      </c>
    </row>
    <row r="2002" spans="1:12" x14ac:dyDescent="0.3">
      <c r="A2002" t="s">
        <v>12</v>
      </c>
      <c r="B2002" t="s">
        <v>21</v>
      </c>
      <c r="C2002" t="s">
        <v>14</v>
      </c>
      <c r="D2002" t="s">
        <v>533</v>
      </c>
      <c r="E2002" t="s">
        <v>23</v>
      </c>
      <c r="F2002" t="s">
        <v>24</v>
      </c>
      <c r="G2002" t="s">
        <v>25</v>
      </c>
      <c r="H2002" t="s">
        <v>40</v>
      </c>
      <c r="I2002">
        <v>8.9600000000000009</v>
      </c>
      <c r="J2002">
        <v>2</v>
      </c>
      <c r="K2002">
        <v>0</v>
      </c>
      <c r="L2002">
        <v>4.3903999999999996</v>
      </c>
    </row>
    <row r="2003" spans="1:12" x14ac:dyDescent="0.3">
      <c r="A2003" t="s">
        <v>27</v>
      </c>
      <c r="B2003" t="s">
        <v>21</v>
      </c>
      <c r="C2003" t="s">
        <v>14</v>
      </c>
      <c r="D2003" t="s">
        <v>112</v>
      </c>
      <c r="E2003" t="s">
        <v>23</v>
      </c>
      <c r="F2003" t="s">
        <v>24</v>
      </c>
      <c r="G2003" t="s">
        <v>25</v>
      </c>
      <c r="H2003" t="s">
        <v>40</v>
      </c>
      <c r="I2003">
        <v>185.88</v>
      </c>
      <c r="J2003">
        <v>6</v>
      </c>
      <c r="K2003">
        <v>0</v>
      </c>
      <c r="L2003">
        <v>83.646000000000001</v>
      </c>
    </row>
    <row r="2004" spans="1:12" x14ac:dyDescent="0.3">
      <c r="A2004" t="s">
        <v>27</v>
      </c>
      <c r="B2004" t="s">
        <v>21</v>
      </c>
      <c r="C2004" t="s">
        <v>14</v>
      </c>
      <c r="D2004" t="s">
        <v>112</v>
      </c>
      <c r="E2004" t="s">
        <v>23</v>
      </c>
      <c r="F2004" t="s">
        <v>24</v>
      </c>
      <c r="G2004" t="s">
        <v>25</v>
      </c>
      <c r="H2004" t="s">
        <v>40</v>
      </c>
      <c r="I2004">
        <v>12.96</v>
      </c>
      <c r="J2004">
        <v>2</v>
      </c>
      <c r="K2004">
        <v>0</v>
      </c>
      <c r="L2004">
        <v>6.2207999999999997</v>
      </c>
    </row>
    <row r="2005" spans="1:12" x14ac:dyDescent="0.3">
      <c r="A2005" t="s">
        <v>27</v>
      </c>
      <c r="B2005" t="s">
        <v>13</v>
      </c>
      <c r="C2005" t="s">
        <v>14</v>
      </c>
      <c r="D2005" t="s">
        <v>116</v>
      </c>
      <c r="E2005" t="s">
        <v>23</v>
      </c>
      <c r="F2005" t="s">
        <v>24</v>
      </c>
      <c r="G2005" t="s">
        <v>25</v>
      </c>
      <c r="H2005" t="s">
        <v>31</v>
      </c>
      <c r="I2005">
        <v>169.45</v>
      </c>
      <c r="J2005">
        <v>5</v>
      </c>
      <c r="K2005">
        <v>0</v>
      </c>
      <c r="L2005">
        <v>42.362499999999997</v>
      </c>
    </row>
    <row r="2006" spans="1:12" x14ac:dyDescent="0.3">
      <c r="A2006" t="s">
        <v>27</v>
      </c>
      <c r="B2006" t="s">
        <v>13</v>
      </c>
      <c r="C2006" t="s">
        <v>14</v>
      </c>
      <c r="D2006" t="s">
        <v>116</v>
      </c>
      <c r="E2006" t="s">
        <v>23</v>
      </c>
      <c r="F2006" t="s">
        <v>24</v>
      </c>
      <c r="G2006" t="s">
        <v>25</v>
      </c>
      <c r="H2006" t="s">
        <v>31</v>
      </c>
      <c r="I2006">
        <v>40.68</v>
      </c>
      <c r="J2006">
        <v>2</v>
      </c>
      <c r="K2006">
        <v>0</v>
      </c>
      <c r="L2006">
        <v>0.40679999999999999</v>
      </c>
    </row>
    <row r="2007" spans="1:12" x14ac:dyDescent="0.3">
      <c r="A2007" t="s">
        <v>27</v>
      </c>
      <c r="B2007" t="s">
        <v>13</v>
      </c>
      <c r="C2007" t="s">
        <v>14</v>
      </c>
      <c r="D2007" t="s">
        <v>51</v>
      </c>
      <c r="E2007" t="s">
        <v>23</v>
      </c>
      <c r="F2007" t="s">
        <v>24</v>
      </c>
      <c r="G2007" t="s">
        <v>34</v>
      </c>
      <c r="H2007" t="s">
        <v>35</v>
      </c>
      <c r="I2007">
        <v>806.33600000000001</v>
      </c>
      <c r="J2007">
        <v>8</v>
      </c>
      <c r="K2007">
        <v>0.2</v>
      </c>
      <c r="L2007">
        <v>50.396000000000001</v>
      </c>
    </row>
    <row r="2008" spans="1:12" x14ac:dyDescent="0.3">
      <c r="A2008" t="s">
        <v>27</v>
      </c>
      <c r="B2008" t="s">
        <v>13</v>
      </c>
      <c r="C2008" t="s">
        <v>14</v>
      </c>
      <c r="D2008" t="s">
        <v>51</v>
      </c>
      <c r="E2008" t="s">
        <v>23</v>
      </c>
      <c r="F2008" t="s">
        <v>24</v>
      </c>
      <c r="G2008" t="s">
        <v>18</v>
      </c>
      <c r="H2008" t="s">
        <v>32</v>
      </c>
      <c r="I2008">
        <v>85.44</v>
      </c>
      <c r="J2008">
        <v>3</v>
      </c>
      <c r="K2008">
        <v>0</v>
      </c>
      <c r="L2008">
        <v>31.6128</v>
      </c>
    </row>
    <row r="2009" spans="1:12" x14ac:dyDescent="0.3">
      <c r="A2009" t="s">
        <v>27</v>
      </c>
      <c r="B2009" t="s">
        <v>21</v>
      </c>
      <c r="C2009" t="s">
        <v>14</v>
      </c>
      <c r="D2009" t="s">
        <v>576</v>
      </c>
      <c r="E2009" t="s">
        <v>23</v>
      </c>
      <c r="F2009" t="s">
        <v>24</v>
      </c>
      <c r="G2009" t="s">
        <v>18</v>
      </c>
      <c r="H2009" t="s">
        <v>20</v>
      </c>
      <c r="I2009">
        <v>387.13600000000002</v>
      </c>
      <c r="J2009">
        <v>4</v>
      </c>
      <c r="K2009">
        <v>0.2</v>
      </c>
      <c r="L2009">
        <v>4.8391999999999999</v>
      </c>
    </row>
    <row r="2010" spans="1:12" x14ac:dyDescent="0.3">
      <c r="A2010" t="s">
        <v>27</v>
      </c>
      <c r="B2010" t="s">
        <v>13</v>
      </c>
      <c r="C2010" t="s">
        <v>14</v>
      </c>
      <c r="D2010" t="s">
        <v>108</v>
      </c>
      <c r="E2010" t="s">
        <v>23</v>
      </c>
      <c r="F2010" t="s">
        <v>24</v>
      </c>
      <c r="G2010" t="s">
        <v>25</v>
      </c>
      <c r="H2010" t="s">
        <v>33</v>
      </c>
      <c r="I2010">
        <v>7.98</v>
      </c>
      <c r="J2010">
        <v>3</v>
      </c>
      <c r="K2010">
        <v>0</v>
      </c>
      <c r="L2010">
        <v>2.0748000000000002</v>
      </c>
    </row>
    <row r="2011" spans="1:12" x14ac:dyDescent="0.3">
      <c r="A2011" t="s">
        <v>27</v>
      </c>
      <c r="B2011" t="s">
        <v>21</v>
      </c>
      <c r="C2011" t="s">
        <v>14</v>
      </c>
      <c r="D2011" t="s">
        <v>22</v>
      </c>
      <c r="E2011" t="s">
        <v>23</v>
      </c>
      <c r="F2011" t="s">
        <v>24</v>
      </c>
      <c r="G2011" t="s">
        <v>34</v>
      </c>
      <c r="H2011" t="s">
        <v>58</v>
      </c>
      <c r="I2011">
        <v>1649.95</v>
      </c>
      <c r="J2011">
        <v>5</v>
      </c>
      <c r="K2011">
        <v>0</v>
      </c>
      <c r="L2011">
        <v>659.98</v>
      </c>
    </row>
    <row r="2012" spans="1:12" x14ac:dyDescent="0.3">
      <c r="A2012" t="s">
        <v>27</v>
      </c>
      <c r="B2012" t="s">
        <v>21</v>
      </c>
      <c r="C2012" t="s">
        <v>14</v>
      </c>
      <c r="D2012" t="s">
        <v>22</v>
      </c>
      <c r="E2012" t="s">
        <v>23</v>
      </c>
      <c r="F2012" t="s">
        <v>24</v>
      </c>
      <c r="G2012" t="s">
        <v>18</v>
      </c>
      <c r="H2012" t="s">
        <v>20</v>
      </c>
      <c r="I2012">
        <v>362.35199999999998</v>
      </c>
      <c r="J2012">
        <v>3</v>
      </c>
      <c r="K2012">
        <v>0.2</v>
      </c>
      <c r="L2012">
        <v>45.293999999999997</v>
      </c>
    </row>
    <row r="2013" spans="1:12" x14ac:dyDescent="0.3">
      <c r="A2013" t="s">
        <v>12</v>
      </c>
      <c r="B2013" t="s">
        <v>43</v>
      </c>
      <c r="C2013" t="s">
        <v>14</v>
      </c>
      <c r="D2013" t="s">
        <v>51</v>
      </c>
      <c r="E2013" t="s">
        <v>23</v>
      </c>
      <c r="F2013" t="s">
        <v>24</v>
      </c>
      <c r="G2013" t="s">
        <v>34</v>
      </c>
      <c r="H2013" t="s">
        <v>35</v>
      </c>
      <c r="I2013">
        <v>73.584000000000003</v>
      </c>
      <c r="J2013">
        <v>2</v>
      </c>
      <c r="K2013">
        <v>0.2</v>
      </c>
      <c r="L2013">
        <v>8.2782</v>
      </c>
    </row>
    <row r="2014" spans="1:12" x14ac:dyDescent="0.3">
      <c r="A2014" t="s">
        <v>27</v>
      </c>
      <c r="B2014" t="s">
        <v>13</v>
      </c>
      <c r="C2014" t="s">
        <v>14</v>
      </c>
      <c r="D2014" t="s">
        <v>417</v>
      </c>
      <c r="E2014" t="s">
        <v>23</v>
      </c>
      <c r="F2014" t="s">
        <v>24</v>
      </c>
      <c r="G2014" t="s">
        <v>18</v>
      </c>
      <c r="H2014" t="s">
        <v>30</v>
      </c>
      <c r="I2014">
        <v>486.36799999999999</v>
      </c>
      <c r="J2014">
        <v>4</v>
      </c>
      <c r="K2014">
        <v>0.2</v>
      </c>
      <c r="L2014">
        <v>36.477600000000002</v>
      </c>
    </row>
    <row r="2015" spans="1:12" x14ac:dyDescent="0.3">
      <c r="A2015" t="s">
        <v>167</v>
      </c>
      <c r="B2015" t="s">
        <v>43</v>
      </c>
      <c r="C2015" t="s">
        <v>14</v>
      </c>
      <c r="D2015" t="s">
        <v>51</v>
      </c>
      <c r="E2015" t="s">
        <v>23</v>
      </c>
      <c r="F2015" t="s">
        <v>24</v>
      </c>
      <c r="G2015" t="s">
        <v>25</v>
      </c>
      <c r="H2015" t="s">
        <v>33</v>
      </c>
      <c r="I2015">
        <v>37.17</v>
      </c>
      <c r="J2015">
        <v>9</v>
      </c>
      <c r="K2015">
        <v>0</v>
      </c>
      <c r="L2015">
        <v>11.151</v>
      </c>
    </row>
    <row r="2016" spans="1:12" x14ac:dyDescent="0.3">
      <c r="A2016" t="s">
        <v>27</v>
      </c>
      <c r="B2016" t="s">
        <v>21</v>
      </c>
      <c r="C2016" t="s">
        <v>14</v>
      </c>
      <c r="D2016" t="s">
        <v>159</v>
      </c>
      <c r="E2016" t="s">
        <v>23</v>
      </c>
      <c r="F2016" t="s">
        <v>24</v>
      </c>
      <c r="G2016" t="s">
        <v>18</v>
      </c>
      <c r="H2016" t="s">
        <v>20</v>
      </c>
      <c r="I2016">
        <v>436.70400000000001</v>
      </c>
      <c r="J2016">
        <v>6</v>
      </c>
      <c r="K2016">
        <v>0.2</v>
      </c>
      <c r="L2016">
        <v>-38.211599999999997</v>
      </c>
    </row>
    <row r="2017" spans="1:12" x14ac:dyDescent="0.3">
      <c r="A2017" t="s">
        <v>61</v>
      </c>
      <c r="B2017" t="s">
        <v>13</v>
      </c>
      <c r="C2017" t="s">
        <v>14</v>
      </c>
      <c r="D2017" t="s">
        <v>22</v>
      </c>
      <c r="E2017" t="s">
        <v>23</v>
      </c>
      <c r="F2017" t="s">
        <v>24</v>
      </c>
      <c r="G2017" t="s">
        <v>25</v>
      </c>
      <c r="H2017" t="s">
        <v>37</v>
      </c>
      <c r="I2017">
        <v>61.44</v>
      </c>
      <c r="J2017">
        <v>3</v>
      </c>
      <c r="K2017">
        <v>0</v>
      </c>
      <c r="L2017">
        <v>16.588799999999999</v>
      </c>
    </row>
    <row r="2018" spans="1:12" x14ac:dyDescent="0.3">
      <c r="A2018" t="s">
        <v>12</v>
      </c>
      <c r="B2018" t="s">
        <v>21</v>
      </c>
      <c r="C2018" t="s">
        <v>14</v>
      </c>
      <c r="D2018" t="s">
        <v>141</v>
      </c>
      <c r="E2018" t="s">
        <v>23</v>
      </c>
      <c r="F2018" t="s">
        <v>24</v>
      </c>
      <c r="G2018" t="s">
        <v>25</v>
      </c>
      <c r="H2018" t="s">
        <v>109</v>
      </c>
      <c r="I2018">
        <v>27.36</v>
      </c>
      <c r="J2018">
        <v>4</v>
      </c>
      <c r="K2018">
        <v>0</v>
      </c>
      <c r="L2018">
        <v>7.3872</v>
      </c>
    </row>
    <row r="2019" spans="1:12" x14ac:dyDescent="0.3">
      <c r="A2019" t="s">
        <v>12</v>
      </c>
      <c r="B2019" t="s">
        <v>21</v>
      </c>
      <c r="C2019" t="s">
        <v>14</v>
      </c>
      <c r="D2019" t="s">
        <v>141</v>
      </c>
      <c r="E2019" t="s">
        <v>23</v>
      </c>
      <c r="F2019" t="s">
        <v>24</v>
      </c>
      <c r="G2019" t="s">
        <v>25</v>
      </c>
      <c r="H2019" t="s">
        <v>40</v>
      </c>
      <c r="I2019">
        <v>20.56</v>
      </c>
      <c r="J2019">
        <v>2</v>
      </c>
      <c r="K2019">
        <v>0</v>
      </c>
      <c r="L2019">
        <v>9.6631999999999998</v>
      </c>
    </row>
    <row r="2020" spans="1:12" x14ac:dyDescent="0.3">
      <c r="A2020" t="s">
        <v>12</v>
      </c>
      <c r="B2020" t="s">
        <v>21</v>
      </c>
      <c r="C2020" t="s">
        <v>14</v>
      </c>
      <c r="D2020" t="s">
        <v>141</v>
      </c>
      <c r="E2020" t="s">
        <v>23</v>
      </c>
      <c r="F2020" t="s">
        <v>24</v>
      </c>
      <c r="G2020" t="s">
        <v>25</v>
      </c>
      <c r="H2020" t="s">
        <v>36</v>
      </c>
      <c r="I2020">
        <v>83.92</v>
      </c>
      <c r="J2020">
        <v>5</v>
      </c>
      <c r="K2020">
        <v>0.2</v>
      </c>
      <c r="L2020">
        <v>31.47</v>
      </c>
    </row>
    <row r="2021" spans="1:12" x14ac:dyDescent="0.3">
      <c r="A2021" t="s">
        <v>27</v>
      </c>
      <c r="B2021" t="s">
        <v>13</v>
      </c>
      <c r="C2021" t="s">
        <v>14</v>
      </c>
      <c r="D2021" t="s">
        <v>22</v>
      </c>
      <c r="E2021" t="s">
        <v>23</v>
      </c>
      <c r="F2021" t="s">
        <v>24</v>
      </c>
      <c r="G2021" t="s">
        <v>18</v>
      </c>
      <c r="H2021" t="s">
        <v>30</v>
      </c>
      <c r="I2021">
        <v>902.71199999999999</v>
      </c>
      <c r="J2021">
        <v>3</v>
      </c>
      <c r="K2021">
        <v>0.2</v>
      </c>
      <c r="L2021">
        <v>33.851700000000001</v>
      </c>
    </row>
    <row r="2022" spans="1:12" x14ac:dyDescent="0.3">
      <c r="A2022" t="s">
        <v>27</v>
      </c>
      <c r="B2022" t="s">
        <v>43</v>
      </c>
      <c r="C2022" t="s">
        <v>14</v>
      </c>
      <c r="D2022" t="s">
        <v>285</v>
      </c>
      <c r="E2022" t="s">
        <v>23</v>
      </c>
      <c r="F2022" t="s">
        <v>24</v>
      </c>
      <c r="G2022" t="s">
        <v>18</v>
      </c>
      <c r="H2022" t="s">
        <v>19</v>
      </c>
      <c r="I2022">
        <v>120.666</v>
      </c>
      <c r="J2022">
        <v>2</v>
      </c>
      <c r="K2022">
        <v>0.15</v>
      </c>
      <c r="L2022">
        <v>21.294</v>
      </c>
    </row>
    <row r="2023" spans="1:12" x14ac:dyDescent="0.3">
      <c r="A2023" t="s">
        <v>61</v>
      </c>
      <c r="B2023" t="s">
        <v>13</v>
      </c>
      <c r="C2023" t="s">
        <v>14</v>
      </c>
      <c r="D2023" t="s">
        <v>51</v>
      </c>
      <c r="E2023" t="s">
        <v>23</v>
      </c>
      <c r="F2023" t="s">
        <v>24</v>
      </c>
      <c r="G2023" t="s">
        <v>25</v>
      </c>
      <c r="H2023" t="s">
        <v>31</v>
      </c>
      <c r="I2023">
        <v>29.74</v>
      </c>
      <c r="J2023">
        <v>1</v>
      </c>
      <c r="K2023">
        <v>0</v>
      </c>
      <c r="L2023">
        <v>4.4610000000000003</v>
      </c>
    </row>
    <row r="2024" spans="1:12" x14ac:dyDescent="0.3">
      <c r="A2024" t="s">
        <v>27</v>
      </c>
      <c r="B2024" t="s">
        <v>43</v>
      </c>
      <c r="C2024" t="s">
        <v>14</v>
      </c>
      <c r="D2024" t="s">
        <v>51</v>
      </c>
      <c r="E2024" t="s">
        <v>23</v>
      </c>
      <c r="F2024" t="s">
        <v>24</v>
      </c>
      <c r="G2024" t="s">
        <v>25</v>
      </c>
      <c r="H2024" t="s">
        <v>37</v>
      </c>
      <c r="I2024">
        <v>87.36</v>
      </c>
      <c r="J2024">
        <v>6</v>
      </c>
      <c r="K2024">
        <v>0</v>
      </c>
      <c r="L2024">
        <v>23.587199999999999</v>
      </c>
    </row>
    <row r="2025" spans="1:12" x14ac:dyDescent="0.3">
      <c r="A2025" t="s">
        <v>27</v>
      </c>
      <c r="B2025" t="s">
        <v>43</v>
      </c>
      <c r="C2025" t="s">
        <v>14</v>
      </c>
      <c r="D2025" t="s">
        <v>51</v>
      </c>
      <c r="E2025" t="s">
        <v>23</v>
      </c>
      <c r="F2025" t="s">
        <v>24</v>
      </c>
      <c r="G2025" t="s">
        <v>25</v>
      </c>
      <c r="H2025" t="s">
        <v>36</v>
      </c>
      <c r="I2025">
        <v>56.16</v>
      </c>
      <c r="J2025">
        <v>6</v>
      </c>
      <c r="K2025">
        <v>0.2</v>
      </c>
      <c r="L2025">
        <v>17.55</v>
      </c>
    </row>
    <row r="2026" spans="1:12" x14ac:dyDescent="0.3">
      <c r="A2026" t="s">
        <v>12</v>
      </c>
      <c r="B2026" t="s">
        <v>13</v>
      </c>
      <c r="C2026" t="s">
        <v>14</v>
      </c>
      <c r="D2026" t="s">
        <v>51</v>
      </c>
      <c r="E2026" t="s">
        <v>23</v>
      </c>
      <c r="F2026" t="s">
        <v>24</v>
      </c>
      <c r="G2026" t="s">
        <v>34</v>
      </c>
      <c r="H2026" t="s">
        <v>35</v>
      </c>
      <c r="I2026">
        <v>84.784000000000006</v>
      </c>
      <c r="J2026">
        <v>2</v>
      </c>
      <c r="K2026">
        <v>0.2</v>
      </c>
      <c r="L2026">
        <v>-20.136199999999999</v>
      </c>
    </row>
    <row r="2027" spans="1:12" x14ac:dyDescent="0.3">
      <c r="A2027" t="s">
        <v>27</v>
      </c>
      <c r="B2027" t="s">
        <v>21</v>
      </c>
      <c r="C2027" t="s">
        <v>14</v>
      </c>
      <c r="D2027" t="s">
        <v>266</v>
      </c>
      <c r="E2027" t="s">
        <v>23</v>
      </c>
      <c r="F2027" t="s">
        <v>24</v>
      </c>
      <c r="G2027" t="s">
        <v>25</v>
      </c>
      <c r="H2027" t="s">
        <v>36</v>
      </c>
      <c r="I2027">
        <v>11.808</v>
      </c>
      <c r="J2027">
        <v>3</v>
      </c>
      <c r="K2027">
        <v>0.2</v>
      </c>
      <c r="L2027">
        <v>4.1327999999999996</v>
      </c>
    </row>
    <row r="2028" spans="1:12" x14ac:dyDescent="0.3">
      <c r="A2028" t="s">
        <v>61</v>
      </c>
      <c r="B2028" t="s">
        <v>21</v>
      </c>
      <c r="C2028" t="s">
        <v>14</v>
      </c>
      <c r="D2028" t="s">
        <v>22</v>
      </c>
      <c r="E2028" t="s">
        <v>23</v>
      </c>
      <c r="F2028" t="s">
        <v>24</v>
      </c>
      <c r="G2028" t="s">
        <v>25</v>
      </c>
      <c r="H2028" t="s">
        <v>40</v>
      </c>
      <c r="I2028">
        <v>11.76</v>
      </c>
      <c r="J2028">
        <v>2</v>
      </c>
      <c r="K2028">
        <v>0</v>
      </c>
      <c r="L2028">
        <v>5.7624000000000004</v>
      </c>
    </row>
    <row r="2029" spans="1:12" x14ac:dyDescent="0.3">
      <c r="A2029" t="s">
        <v>27</v>
      </c>
      <c r="B2029" t="s">
        <v>21</v>
      </c>
      <c r="C2029" t="s">
        <v>14</v>
      </c>
      <c r="D2029" t="s">
        <v>22</v>
      </c>
      <c r="E2029" t="s">
        <v>23</v>
      </c>
      <c r="F2029" t="s">
        <v>24</v>
      </c>
      <c r="G2029" t="s">
        <v>25</v>
      </c>
      <c r="H2029" t="s">
        <v>40</v>
      </c>
      <c r="I2029">
        <v>105.52</v>
      </c>
      <c r="J2029">
        <v>4</v>
      </c>
      <c r="K2029">
        <v>0</v>
      </c>
      <c r="L2029">
        <v>48.539200000000001</v>
      </c>
    </row>
    <row r="2030" spans="1:12" x14ac:dyDescent="0.3">
      <c r="A2030" t="s">
        <v>27</v>
      </c>
      <c r="B2030" t="s">
        <v>43</v>
      </c>
      <c r="C2030" t="s">
        <v>14</v>
      </c>
      <c r="D2030" t="s">
        <v>357</v>
      </c>
      <c r="E2030" t="s">
        <v>23</v>
      </c>
      <c r="F2030" t="s">
        <v>24</v>
      </c>
      <c r="G2030" t="s">
        <v>25</v>
      </c>
      <c r="H2030" t="s">
        <v>36</v>
      </c>
      <c r="I2030">
        <v>110.52800000000001</v>
      </c>
      <c r="J2030">
        <v>4</v>
      </c>
      <c r="K2030">
        <v>0.2</v>
      </c>
      <c r="L2030">
        <v>38.684800000000003</v>
      </c>
    </row>
    <row r="2031" spans="1:12" x14ac:dyDescent="0.3">
      <c r="A2031" t="s">
        <v>61</v>
      </c>
      <c r="B2031" t="s">
        <v>13</v>
      </c>
      <c r="C2031" t="s">
        <v>14</v>
      </c>
      <c r="D2031" t="s">
        <v>51</v>
      </c>
      <c r="E2031" t="s">
        <v>23</v>
      </c>
      <c r="F2031" t="s">
        <v>24</v>
      </c>
      <c r="G2031" t="s">
        <v>34</v>
      </c>
      <c r="H2031" t="s">
        <v>35</v>
      </c>
      <c r="I2031">
        <v>1679.96</v>
      </c>
      <c r="J2031">
        <v>5</v>
      </c>
      <c r="K2031">
        <v>0.2</v>
      </c>
      <c r="L2031">
        <v>125.997</v>
      </c>
    </row>
    <row r="2032" spans="1:12" x14ac:dyDescent="0.3">
      <c r="A2032" t="s">
        <v>27</v>
      </c>
      <c r="B2032" t="s">
        <v>21</v>
      </c>
      <c r="C2032" t="s">
        <v>14</v>
      </c>
      <c r="D2032" t="s">
        <v>22</v>
      </c>
      <c r="E2032" t="s">
        <v>23</v>
      </c>
      <c r="F2032" t="s">
        <v>24</v>
      </c>
      <c r="G2032" t="s">
        <v>34</v>
      </c>
      <c r="H2032" t="s">
        <v>35</v>
      </c>
      <c r="I2032">
        <v>222.38399999999999</v>
      </c>
      <c r="J2032">
        <v>2</v>
      </c>
      <c r="K2032">
        <v>0.2</v>
      </c>
      <c r="L2032">
        <v>22.238399999999999</v>
      </c>
    </row>
    <row r="2033" spans="1:12" x14ac:dyDescent="0.3">
      <c r="A2033" t="s">
        <v>27</v>
      </c>
      <c r="B2033" t="s">
        <v>21</v>
      </c>
      <c r="C2033" t="s">
        <v>14</v>
      </c>
      <c r="D2033" t="s">
        <v>51</v>
      </c>
      <c r="E2033" t="s">
        <v>23</v>
      </c>
      <c r="F2033" t="s">
        <v>24</v>
      </c>
      <c r="G2033" t="s">
        <v>25</v>
      </c>
      <c r="H2033" t="s">
        <v>36</v>
      </c>
      <c r="I2033">
        <v>8.9280000000000008</v>
      </c>
      <c r="J2033">
        <v>2</v>
      </c>
      <c r="K2033">
        <v>0.2</v>
      </c>
      <c r="L2033">
        <v>3.1248</v>
      </c>
    </row>
    <row r="2034" spans="1:12" x14ac:dyDescent="0.3">
      <c r="A2034" t="s">
        <v>27</v>
      </c>
      <c r="B2034" t="s">
        <v>43</v>
      </c>
      <c r="C2034" t="s">
        <v>14</v>
      </c>
      <c r="D2034" t="s">
        <v>51</v>
      </c>
      <c r="E2034" t="s">
        <v>23</v>
      </c>
      <c r="F2034" t="s">
        <v>24</v>
      </c>
      <c r="G2034" t="s">
        <v>25</v>
      </c>
      <c r="H2034" t="s">
        <v>33</v>
      </c>
      <c r="I2034">
        <v>5.76</v>
      </c>
      <c r="J2034">
        <v>2</v>
      </c>
      <c r="K2034">
        <v>0</v>
      </c>
      <c r="L2034">
        <v>1.6704000000000001</v>
      </c>
    </row>
    <row r="2035" spans="1:12" x14ac:dyDescent="0.3">
      <c r="A2035" t="s">
        <v>27</v>
      </c>
      <c r="B2035" t="s">
        <v>13</v>
      </c>
      <c r="C2035" t="s">
        <v>14</v>
      </c>
      <c r="D2035" t="s">
        <v>22</v>
      </c>
      <c r="E2035" t="s">
        <v>23</v>
      </c>
      <c r="F2035" t="s">
        <v>24</v>
      </c>
      <c r="G2035" t="s">
        <v>25</v>
      </c>
      <c r="H2035" t="s">
        <v>40</v>
      </c>
      <c r="I2035">
        <v>19.98</v>
      </c>
      <c r="J2035">
        <v>2</v>
      </c>
      <c r="K2035">
        <v>0</v>
      </c>
      <c r="L2035">
        <v>8.9909999999999997</v>
      </c>
    </row>
    <row r="2036" spans="1:12" x14ac:dyDescent="0.3">
      <c r="A2036" t="s">
        <v>27</v>
      </c>
      <c r="B2036" t="s">
        <v>43</v>
      </c>
      <c r="C2036" t="s">
        <v>14</v>
      </c>
      <c r="D2036" t="s">
        <v>285</v>
      </c>
      <c r="E2036" t="s">
        <v>23</v>
      </c>
      <c r="F2036" t="s">
        <v>24</v>
      </c>
      <c r="G2036" t="s">
        <v>25</v>
      </c>
      <c r="H2036" t="s">
        <v>40</v>
      </c>
      <c r="I2036">
        <v>45.68</v>
      </c>
      <c r="J2036">
        <v>2</v>
      </c>
      <c r="K2036">
        <v>0</v>
      </c>
      <c r="L2036">
        <v>21.012799999999999</v>
      </c>
    </row>
    <row r="2037" spans="1:12" x14ac:dyDescent="0.3">
      <c r="A2037" t="s">
        <v>27</v>
      </c>
      <c r="B2037" t="s">
        <v>43</v>
      </c>
      <c r="C2037" t="s">
        <v>14</v>
      </c>
      <c r="D2037" t="s">
        <v>285</v>
      </c>
      <c r="E2037" t="s">
        <v>23</v>
      </c>
      <c r="F2037" t="s">
        <v>24</v>
      </c>
      <c r="G2037" t="s">
        <v>25</v>
      </c>
      <c r="H2037" t="s">
        <v>40</v>
      </c>
      <c r="I2037">
        <v>110.96</v>
      </c>
      <c r="J2037">
        <v>2</v>
      </c>
      <c r="K2037">
        <v>0</v>
      </c>
      <c r="L2037">
        <v>53.260800000000003</v>
      </c>
    </row>
    <row r="2038" spans="1:12" x14ac:dyDescent="0.3">
      <c r="A2038" t="s">
        <v>27</v>
      </c>
      <c r="B2038" t="s">
        <v>43</v>
      </c>
      <c r="C2038" t="s">
        <v>14</v>
      </c>
      <c r="D2038" t="s">
        <v>285</v>
      </c>
      <c r="E2038" t="s">
        <v>23</v>
      </c>
      <c r="F2038" t="s">
        <v>24</v>
      </c>
      <c r="G2038" t="s">
        <v>25</v>
      </c>
      <c r="H2038" t="s">
        <v>40</v>
      </c>
      <c r="I2038">
        <v>11.94</v>
      </c>
      <c r="J2038">
        <v>3</v>
      </c>
      <c r="K2038">
        <v>0</v>
      </c>
      <c r="L2038">
        <v>5.97</v>
      </c>
    </row>
    <row r="2039" spans="1:12" x14ac:dyDescent="0.3">
      <c r="A2039" t="s">
        <v>27</v>
      </c>
      <c r="B2039" t="s">
        <v>13</v>
      </c>
      <c r="C2039" t="s">
        <v>14</v>
      </c>
      <c r="D2039" t="s">
        <v>22</v>
      </c>
      <c r="E2039" t="s">
        <v>23</v>
      </c>
      <c r="F2039" t="s">
        <v>24</v>
      </c>
      <c r="G2039" t="s">
        <v>25</v>
      </c>
      <c r="H2039" t="s">
        <v>76</v>
      </c>
      <c r="I2039">
        <v>5.94</v>
      </c>
      <c r="J2039">
        <v>3</v>
      </c>
      <c r="K2039">
        <v>0</v>
      </c>
      <c r="L2039">
        <v>0.1188</v>
      </c>
    </row>
    <row r="2040" spans="1:12" x14ac:dyDescent="0.3">
      <c r="A2040" t="s">
        <v>12</v>
      </c>
      <c r="B2040" t="s">
        <v>21</v>
      </c>
      <c r="C2040" t="s">
        <v>14</v>
      </c>
      <c r="D2040" t="s">
        <v>22</v>
      </c>
      <c r="E2040" t="s">
        <v>23</v>
      </c>
      <c r="F2040" t="s">
        <v>24</v>
      </c>
      <c r="G2040" t="s">
        <v>34</v>
      </c>
      <c r="H2040" t="s">
        <v>35</v>
      </c>
      <c r="I2040">
        <v>15.984</v>
      </c>
      <c r="J2040">
        <v>2</v>
      </c>
      <c r="K2040">
        <v>0.2</v>
      </c>
      <c r="L2040">
        <v>1.1988000000000001</v>
      </c>
    </row>
    <row r="2041" spans="1:12" x14ac:dyDescent="0.3">
      <c r="A2041" t="s">
        <v>12</v>
      </c>
      <c r="B2041" t="s">
        <v>21</v>
      </c>
      <c r="C2041" t="s">
        <v>14</v>
      </c>
      <c r="D2041" t="s">
        <v>22</v>
      </c>
      <c r="E2041" t="s">
        <v>23</v>
      </c>
      <c r="F2041" t="s">
        <v>24</v>
      </c>
      <c r="G2041" t="s">
        <v>18</v>
      </c>
      <c r="H2041" t="s">
        <v>20</v>
      </c>
      <c r="I2041">
        <v>184.75200000000001</v>
      </c>
      <c r="J2041">
        <v>3</v>
      </c>
      <c r="K2041">
        <v>0.2</v>
      </c>
      <c r="L2041">
        <v>-20.784600000000001</v>
      </c>
    </row>
    <row r="2042" spans="1:12" x14ac:dyDescent="0.3">
      <c r="A2042" t="s">
        <v>27</v>
      </c>
      <c r="B2042" t="s">
        <v>43</v>
      </c>
      <c r="C2042" t="s">
        <v>14</v>
      </c>
      <c r="D2042" t="s">
        <v>22</v>
      </c>
      <c r="E2042" t="s">
        <v>23</v>
      </c>
      <c r="F2042" t="s">
        <v>24</v>
      </c>
      <c r="G2042" t="s">
        <v>25</v>
      </c>
      <c r="H2042" t="s">
        <v>40</v>
      </c>
      <c r="I2042">
        <v>12.96</v>
      </c>
      <c r="J2042">
        <v>2</v>
      </c>
      <c r="K2042">
        <v>0</v>
      </c>
      <c r="L2042">
        <v>6.2207999999999997</v>
      </c>
    </row>
    <row r="2043" spans="1:12" x14ac:dyDescent="0.3">
      <c r="A2043" t="s">
        <v>27</v>
      </c>
      <c r="B2043" t="s">
        <v>13</v>
      </c>
      <c r="C2043" t="s">
        <v>14</v>
      </c>
      <c r="D2043" t="s">
        <v>51</v>
      </c>
      <c r="E2043" t="s">
        <v>23</v>
      </c>
      <c r="F2043" t="s">
        <v>24</v>
      </c>
      <c r="G2043" t="s">
        <v>25</v>
      </c>
      <c r="H2043" t="s">
        <v>40</v>
      </c>
      <c r="I2043">
        <v>55.86</v>
      </c>
      <c r="J2043">
        <v>7</v>
      </c>
      <c r="K2043">
        <v>0</v>
      </c>
      <c r="L2043">
        <v>27.93</v>
      </c>
    </row>
    <row r="2044" spans="1:12" x14ac:dyDescent="0.3">
      <c r="A2044" t="s">
        <v>27</v>
      </c>
      <c r="B2044" t="s">
        <v>43</v>
      </c>
      <c r="C2044" t="s">
        <v>14</v>
      </c>
      <c r="D2044" t="s">
        <v>22</v>
      </c>
      <c r="E2044" t="s">
        <v>23</v>
      </c>
      <c r="F2044" t="s">
        <v>24</v>
      </c>
      <c r="G2044" t="s">
        <v>18</v>
      </c>
      <c r="H2044" t="s">
        <v>20</v>
      </c>
      <c r="I2044">
        <v>241.42400000000001</v>
      </c>
      <c r="J2044">
        <v>2</v>
      </c>
      <c r="K2044">
        <v>0.2</v>
      </c>
      <c r="L2044">
        <v>-36.2136</v>
      </c>
    </row>
    <row r="2045" spans="1:12" x14ac:dyDescent="0.3">
      <c r="A2045" t="s">
        <v>27</v>
      </c>
      <c r="B2045" t="s">
        <v>13</v>
      </c>
      <c r="C2045" t="s">
        <v>14</v>
      </c>
      <c r="D2045" t="s">
        <v>51</v>
      </c>
      <c r="E2045" t="s">
        <v>23</v>
      </c>
      <c r="F2045" t="s">
        <v>24</v>
      </c>
      <c r="G2045" t="s">
        <v>34</v>
      </c>
      <c r="H2045" t="s">
        <v>58</v>
      </c>
      <c r="I2045">
        <v>56.4</v>
      </c>
      <c r="J2045">
        <v>3</v>
      </c>
      <c r="K2045">
        <v>0</v>
      </c>
      <c r="L2045">
        <v>3.3839999999999999</v>
      </c>
    </row>
    <row r="2046" spans="1:12" x14ac:dyDescent="0.3">
      <c r="A2046" t="s">
        <v>27</v>
      </c>
      <c r="B2046" t="s">
        <v>13</v>
      </c>
      <c r="C2046" t="s">
        <v>14</v>
      </c>
      <c r="D2046" t="s">
        <v>22</v>
      </c>
      <c r="E2046" t="s">
        <v>23</v>
      </c>
      <c r="F2046" t="s">
        <v>24</v>
      </c>
      <c r="G2046" t="s">
        <v>34</v>
      </c>
      <c r="H2046" t="s">
        <v>161</v>
      </c>
      <c r="I2046">
        <v>479.98399999999998</v>
      </c>
      <c r="J2046">
        <v>2</v>
      </c>
      <c r="K2046">
        <v>0.2</v>
      </c>
      <c r="L2046">
        <v>59.997999999999998</v>
      </c>
    </row>
    <row r="2047" spans="1:12" x14ac:dyDescent="0.3">
      <c r="A2047" t="s">
        <v>27</v>
      </c>
      <c r="B2047" t="s">
        <v>13</v>
      </c>
      <c r="C2047" t="s">
        <v>14</v>
      </c>
      <c r="D2047" t="s">
        <v>22</v>
      </c>
      <c r="E2047" t="s">
        <v>23</v>
      </c>
      <c r="F2047" t="s">
        <v>24</v>
      </c>
      <c r="G2047" t="s">
        <v>25</v>
      </c>
      <c r="H2047" t="s">
        <v>36</v>
      </c>
      <c r="I2047">
        <v>30.84</v>
      </c>
      <c r="J2047">
        <v>5</v>
      </c>
      <c r="K2047">
        <v>0.2</v>
      </c>
      <c r="L2047">
        <v>9.6374999999999993</v>
      </c>
    </row>
    <row r="2048" spans="1:12" x14ac:dyDescent="0.3">
      <c r="A2048" t="s">
        <v>27</v>
      </c>
      <c r="B2048" t="s">
        <v>21</v>
      </c>
      <c r="C2048" t="s">
        <v>14</v>
      </c>
      <c r="D2048" t="s">
        <v>22</v>
      </c>
      <c r="E2048" t="s">
        <v>23</v>
      </c>
      <c r="F2048" t="s">
        <v>24</v>
      </c>
      <c r="G2048" t="s">
        <v>34</v>
      </c>
      <c r="H2048" t="s">
        <v>58</v>
      </c>
      <c r="I2048">
        <v>39</v>
      </c>
      <c r="J2048">
        <v>3</v>
      </c>
      <c r="K2048">
        <v>0</v>
      </c>
      <c r="L2048">
        <v>17.55</v>
      </c>
    </row>
    <row r="2049" spans="1:12" x14ac:dyDescent="0.3">
      <c r="A2049" t="s">
        <v>27</v>
      </c>
      <c r="B2049" t="s">
        <v>21</v>
      </c>
      <c r="C2049" t="s">
        <v>14</v>
      </c>
      <c r="D2049" t="s">
        <v>22</v>
      </c>
      <c r="E2049" t="s">
        <v>23</v>
      </c>
      <c r="F2049" t="s">
        <v>24</v>
      </c>
      <c r="G2049" t="s">
        <v>25</v>
      </c>
      <c r="H2049" t="s">
        <v>26</v>
      </c>
      <c r="I2049">
        <v>12.6</v>
      </c>
      <c r="J2049">
        <v>4</v>
      </c>
      <c r="K2049">
        <v>0</v>
      </c>
      <c r="L2049">
        <v>6.048</v>
      </c>
    </row>
    <row r="2050" spans="1:12" x14ac:dyDescent="0.3">
      <c r="A2050" t="s">
        <v>167</v>
      </c>
      <c r="B2050" t="s">
        <v>43</v>
      </c>
      <c r="C2050" t="s">
        <v>14</v>
      </c>
      <c r="D2050" t="s">
        <v>51</v>
      </c>
      <c r="E2050" t="s">
        <v>23</v>
      </c>
      <c r="F2050" t="s">
        <v>24</v>
      </c>
      <c r="G2050" t="s">
        <v>25</v>
      </c>
      <c r="H2050" t="s">
        <v>76</v>
      </c>
      <c r="I2050">
        <v>5.67</v>
      </c>
      <c r="J2050">
        <v>3</v>
      </c>
      <c r="K2050">
        <v>0</v>
      </c>
      <c r="L2050">
        <v>0.1134</v>
      </c>
    </row>
    <row r="2051" spans="1:12" x14ac:dyDescent="0.3">
      <c r="A2051" t="s">
        <v>12</v>
      </c>
      <c r="B2051" t="s">
        <v>21</v>
      </c>
      <c r="C2051" t="s">
        <v>14</v>
      </c>
      <c r="D2051" t="s">
        <v>278</v>
      </c>
      <c r="E2051" t="s">
        <v>23</v>
      </c>
      <c r="F2051" t="s">
        <v>24</v>
      </c>
      <c r="G2051" t="s">
        <v>25</v>
      </c>
      <c r="H2051" t="s">
        <v>36</v>
      </c>
      <c r="I2051">
        <v>17.248000000000001</v>
      </c>
      <c r="J2051">
        <v>2</v>
      </c>
      <c r="K2051">
        <v>0.2</v>
      </c>
      <c r="L2051">
        <v>6.0368000000000004</v>
      </c>
    </row>
    <row r="2052" spans="1:12" x14ac:dyDescent="0.3">
      <c r="A2052" t="s">
        <v>27</v>
      </c>
      <c r="B2052" t="s">
        <v>21</v>
      </c>
      <c r="C2052" t="s">
        <v>14</v>
      </c>
      <c r="D2052" t="s">
        <v>22</v>
      </c>
      <c r="E2052" t="s">
        <v>23</v>
      </c>
      <c r="F2052" t="s">
        <v>24</v>
      </c>
      <c r="G2052" t="s">
        <v>34</v>
      </c>
      <c r="H2052" t="s">
        <v>58</v>
      </c>
      <c r="I2052">
        <v>1287.45</v>
      </c>
      <c r="J2052">
        <v>5</v>
      </c>
      <c r="K2052">
        <v>0</v>
      </c>
      <c r="L2052">
        <v>244.6155</v>
      </c>
    </row>
    <row r="2053" spans="1:12" x14ac:dyDescent="0.3">
      <c r="A2053" t="s">
        <v>27</v>
      </c>
      <c r="B2053" t="s">
        <v>21</v>
      </c>
      <c r="C2053" t="s">
        <v>14</v>
      </c>
      <c r="D2053" t="s">
        <v>22</v>
      </c>
      <c r="E2053" t="s">
        <v>23</v>
      </c>
      <c r="F2053" t="s">
        <v>24</v>
      </c>
      <c r="G2053" t="s">
        <v>25</v>
      </c>
      <c r="H2053" t="s">
        <v>37</v>
      </c>
      <c r="I2053">
        <v>168.1</v>
      </c>
      <c r="J2053">
        <v>5</v>
      </c>
      <c r="K2053">
        <v>0</v>
      </c>
      <c r="L2053">
        <v>43.706000000000003</v>
      </c>
    </row>
    <row r="2054" spans="1:12" x14ac:dyDescent="0.3">
      <c r="A2054" t="s">
        <v>27</v>
      </c>
      <c r="B2054" t="s">
        <v>43</v>
      </c>
      <c r="C2054" t="s">
        <v>14</v>
      </c>
      <c r="D2054" t="s">
        <v>51</v>
      </c>
      <c r="E2054" t="s">
        <v>23</v>
      </c>
      <c r="F2054" t="s">
        <v>24</v>
      </c>
      <c r="G2054" t="s">
        <v>25</v>
      </c>
      <c r="H2054" t="s">
        <v>36</v>
      </c>
      <c r="I2054">
        <v>67.135999999999996</v>
      </c>
      <c r="J2054">
        <v>4</v>
      </c>
      <c r="K2054">
        <v>0.2</v>
      </c>
      <c r="L2054">
        <v>25.175999999999998</v>
      </c>
    </row>
    <row r="2055" spans="1:12" x14ac:dyDescent="0.3">
      <c r="A2055" t="s">
        <v>27</v>
      </c>
      <c r="B2055" t="s">
        <v>21</v>
      </c>
      <c r="C2055" t="s">
        <v>14</v>
      </c>
      <c r="D2055" t="s">
        <v>285</v>
      </c>
      <c r="E2055" t="s">
        <v>23</v>
      </c>
      <c r="F2055" t="s">
        <v>24</v>
      </c>
      <c r="G2055" t="s">
        <v>25</v>
      </c>
      <c r="H2055" t="s">
        <v>36</v>
      </c>
      <c r="I2055">
        <v>4.32</v>
      </c>
      <c r="J2055">
        <v>3</v>
      </c>
      <c r="K2055">
        <v>0.2</v>
      </c>
      <c r="L2055">
        <v>1.512</v>
      </c>
    </row>
    <row r="2056" spans="1:12" x14ac:dyDescent="0.3">
      <c r="A2056" t="s">
        <v>27</v>
      </c>
      <c r="B2056" t="s">
        <v>21</v>
      </c>
      <c r="C2056" t="s">
        <v>14</v>
      </c>
      <c r="D2056" t="s">
        <v>285</v>
      </c>
      <c r="E2056" t="s">
        <v>23</v>
      </c>
      <c r="F2056" t="s">
        <v>24</v>
      </c>
      <c r="G2056" t="s">
        <v>25</v>
      </c>
      <c r="H2056" t="s">
        <v>40</v>
      </c>
      <c r="I2056">
        <v>14.94</v>
      </c>
      <c r="J2056">
        <v>3</v>
      </c>
      <c r="K2056">
        <v>0</v>
      </c>
      <c r="L2056">
        <v>7.0217999999999998</v>
      </c>
    </row>
    <row r="2057" spans="1:12" x14ac:dyDescent="0.3">
      <c r="A2057" t="s">
        <v>27</v>
      </c>
      <c r="B2057" t="s">
        <v>21</v>
      </c>
      <c r="C2057" t="s">
        <v>14</v>
      </c>
      <c r="D2057" t="s">
        <v>285</v>
      </c>
      <c r="E2057" t="s">
        <v>23</v>
      </c>
      <c r="F2057" t="s">
        <v>24</v>
      </c>
      <c r="G2057" t="s">
        <v>25</v>
      </c>
      <c r="H2057" t="s">
        <v>37</v>
      </c>
      <c r="I2057">
        <v>40.54</v>
      </c>
      <c r="J2057">
        <v>2</v>
      </c>
      <c r="K2057">
        <v>0</v>
      </c>
      <c r="L2057">
        <v>11.3512</v>
      </c>
    </row>
    <row r="2058" spans="1:12" x14ac:dyDescent="0.3">
      <c r="A2058" t="s">
        <v>27</v>
      </c>
      <c r="B2058" t="s">
        <v>21</v>
      </c>
      <c r="C2058" t="s">
        <v>14</v>
      </c>
      <c r="D2058" t="s">
        <v>285</v>
      </c>
      <c r="E2058" t="s">
        <v>23</v>
      </c>
      <c r="F2058" t="s">
        <v>24</v>
      </c>
      <c r="G2058" t="s">
        <v>25</v>
      </c>
      <c r="H2058" t="s">
        <v>36</v>
      </c>
      <c r="I2058">
        <v>7.3120000000000003</v>
      </c>
      <c r="J2058">
        <v>1</v>
      </c>
      <c r="K2058">
        <v>0.2</v>
      </c>
      <c r="L2058">
        <v>2.5592000000000001</v>
      </c>
    </row>
    <row r="2059" spans="1:12" x14ac:dyDescent="0.3">
      <c r="A2059" t="s">
        <v>12</v>
      </c>
      <c r="B2059" t="s">
        <v>13</v>
      </c>
      <c r="C2059" t="s">
        <v>14</v>
      </c>
      <c r="D2059" t="s">
        <v>566</v>
      </c>
      <c r="E2059" t="s">
        <v>23</v>
      </c>
      <c r="F2059" t="s">
        <v>24</v>
      </c>
      <c r="G2059" t="s">
        <v>34</v>
      </c>
      <c r="H2059" t="s">
        <v>58</v>
      </c>
      <c r="I2059">
        <v>82.95</v>
      </c>
      <c r="J2059">
        <v>5</v>
      </c>
      <c r="K2059">
        <v>0</v>
      </c>
      <c r="L2059">
        <v>29.032499999999999</v>
      </c>
    </row>
    <row r="2060" spans="1:12" x14ac:dyDescent="0.3">
      <c r="A2060" t="s">
        <v>12</v>
      </c>
      <c r="B2060" t="s">
        <v>21</v>
      </c>
      <c r="C2060" t="s">
        <v>14</v>
      </c>
      <c r="D2060" t="s">
        <v>22</v>
      </c>
      <c r="E2060" t="s">
        <v>23</v>
      </c>
      <c r="F2060" t="s">
        <v>24</v>
      </c>
      <c r="G2060" t="s">
        <v>25</v>
      </c>
      <c r="H2060" t="s">
        <v>33</v>
      </c>
      <c r="I2060">
        <v>39.68</v>
      </c>
      <c r="J2060">
        <v>2</v>
      </c>
      <c r="K2060">
        <v>0</v>
      </c>
      <c r="L2060">
        <v>10.316800000000001</v>
      </c>
    </row>
    <row r="2061" spans="1:12" x14ac:dyDescent="0.3">
      <c r="A2061" t="s">
        <v>27</v>
      </c>
      <c r="B2061" t="s">
        <v>13</v>
      </c>
      <c r="C2061" t="s">
        <v>14</v>
      </c>
      <c r="D2061" t="s">
        <v>266</v>
      </c>
      <c r="E2061" t="s">
        <v>23</v>
      </c>
      <c r="F2061" t="s">
        <v>24</v>
      </c>
      <c r="G2061" t="s">
        <v>34</v>
      </c>
      <c r="H2061" t="s">
        <v>58</v>
      </c>
      <c r="I2061">
        <v>479.97</v>
      </c>
      <c r="J2061">
        <v>3</v>
      </c>
      <c r="K2061">
        <v>0</v>
      </c>
      <c r="L2061">
        <v>177.5889</v>
      </c>
    </row>
    <row r="2062" spans="1:12" x14ac:dyDescent="0.3">
      <c r="A2062" t="s">
        <v>27</v>
      </c>
      <c r="B2062" t="s">
        <v>21</v>
      </c>
      <c r="C2062" t="s">
        <v>14</v>
      </c>
      <c r="D2062" t="s">
        <v>22</v>
      </c>
      <c r="E2062" t="s">
        <v>23</v>
      </c>
      <c r="F2062" t="s">
        <v>24</v>
      </c>
      <c r="G2062" t="s">
        <v>18</v>
      </c>
      <c r="H2062" t="s">
        <v>30</v>
      </c>
      <c r="I2062">
        <v>399.67200000000003</v>
      </c>
      <c r="J2062">
        <v>7</v>
      </c>
      <c r="K2062">
        <v>0.2</v>
      </c>
      <c r="L2062">
        <v>-14.9877</v>
      </c>
    </row>
    <row r="2063" spans="1:12" x14ac:dyDescent="0.3">
      <c r="A2063" t="s">
        <v>27</v>
      </c>
      <c r="B2063" t="s">
        <v>13</v>
      </c>
      <c r="C2063" t="s">
        <v>14</v>
      </c>
      <c r="D2063" t="s">
        <v>22</v>
      </c>
      <c r="E2063" t="s">
        <v>23</v>
      </c>
      <c r="F2063" t="s">
        <v>24</v>
      </c>
      <c r="G2063" t="s">
        <v>18</v>
      </c>
      <c r="H2063" t="s">
        <v>20</v>
      </c>
      <c r="I2063">
        <v>194.352</v>
      </c>
      <c r="J2063">
        <v>3</v>
      </c>
      <c r="K2063">
        <v>0.2</v>
      </c>
      <c r="L2063">
        <v>19.435199999999998</v>
      </c>
    </row>
    <row r="2064" spans="1:12" x14ac:dyDescent="0.3">
      <c r="A2064" t="s">
        <v>12</v>
      </c>
      <c r="B2064" t="s">
        <v>13</v>
      </c>
      <c r="C2064" t="s">
        <v>14</v>
      </c>
      <c r="D2064" t="s">
        <v>153</v>
      </c>
      <c r="E2064" t="s">
        <v>23</v>
      </c>
      <c r="F2064" t="s">
        <v>24</v>
      </c>
      <c r="G2064" t="s">
        <v>18</v>
      </c>
      <c r="H2064" t="s">
        <v>32</v>
      </c>
      <c r="I2064">
        <v>94.2</v>
      </c>
      <c r="J2064">
        <v>5</v>
      </c>
      <c r="K2064">
        <v>0</v>
      </c>
      <c r="L2064">
        <v>39.564</v>
      </c>
    </row>
    <row r="2065" spans="1:12" x14ac:dyDescent="0.3">
      <c r="A2065" t="s">
        <v>61</v>
      </c>
      <c r="B2065" t="s">
        <v>43</v>
      </c>
      <c r="C2065" t="s">
        <v>14</v>
      </c>
      <c r="D2065" t="s">
        <v>51</v>
      </c>
      <c r="E2065" t="s">
        <v>23</v>
      </c>
      <c r="F2065" t="s">
        <v>24</v>
      </c>
      <c r="G2065" t="s">
        <v>25</v>
      </c>
      <c r="H2065" t="s">
        <v>109</v>
      </c>
      <c r="I2065">
        <v>49.5</v>
      </c>
      <c r="J2065">
        <v>5</v>
      </c>
      <c r="K2065">
        <v>0</v>
      </c>
      <c r="L2065">
        <v>13.365</v>
      </c>
    </row>
    <row r="2066" spans="1:12" x14ac:dyDescent="0.3">
      <c r="A2066" t="s">
        <v>12</v>
      </c>
      <c r="B2066" t="s">
        <v>13</v>
      </c>
      <c r="C2066" t="s">
        <v>14</v>
      </c>
      <c r="D2066" t="s">
        <v>22</v>
      </c>
      <c r="E2066" t="s">
        <v>23</v>
      </c>
      <c r="F2066" t="s">
        <v>24</v>
      </c>
      <c r="G2066" t="s">
        <v>25</v>
      </c>
      <c r="H2066" t="s">
        <v>40</v>
      </c>
      <c r="I2066">
        <v>17.12</v>
      </c>
      <c r="J2066">
        <v>4</v>
      </c>
      <c r="K2066">
        <v>0</v>
      </c>
      <c r="L2066">
        <v>7.7039999999999997</v>
      </c>
    </row>
    <row r="2067" spans="1:12" x14ac:dyDescent="0.3">
      <c r="A2067" t="s">
        <v>27</v>
      </c>
      <c r="B2067" t="s">
        <v>13</v>
      </c>
      <c r="C2067" t="s">
        <v>14</v>
      </c>
      <c r="D2067" t="s">
        <v>51</v>
      </c>
      <c r="E2067" t="s">
        <v>23</v>
      </c>
      <c r="F2067" t="s">
        <v>24</v>
      </c>
      <c r="G2067" t="s">
        <v>25</v>
      </c>
      <c r="H2067" t="s">
        <v>33</v>
      </c>
      <c r="I2067">
        <v>5.16</v>
      </c>
      <c r="J2067">
        <v>2</v>
      </c>
      <c r="K2067">
        <v>0</v>
      </c>
      <c r="L2067">
        <v>1.3415999999999999</v>
      </c>
    </row>
    <row r="2068" spans="1:12" x14ac:dyDescent="0.3">
      <c r="A2068" t="s">
        <v>27</v>
      </c>
      <c r="B2068" t="s">
        <v>43</v>
      </c>
      <c r="C2068" t="s">
        <v>14</v>
      </c>
      <c r="D2068" t="s">
        <v>143</v>
      </c>
      <c r="E2068" t="s">
        <v>23</v>
      </c>
      <c r="F2068" t="s">
        <v>24</v>
      </c>
      <c r="G2068" t="s">
        <v>34</v>
      </c>
      <c r="H2068" t="s">
        <v>58</v>
      </c>
      <c r="I2068">
        <v>21.21</v>
      </c>
      <c r="J2068">
        <v>7</v>
      </c>
      <c r="K2068">
        <v>0</v>
      </c>
      <c r="L2068">
        <v>4.4541000000000004</v>
      </c>
    </row>
    <row r="2069" spans="1:12" x14ac:dyDescent="0.3">
      <c r="A2069" t="s">
        <v>167</v>
      </c>
      <c r="B2069" t="s">
        <v>21</v>
      </c>
      <c r="C2069" t="s">
        <v>14</v>
      </c>
      <c r="D2069" t="s">
        <v>22</v>
      </c>
      <c r="E2069" t="s">
        <v>23</v>
      </c>
      <c r="F2069" t="s">
        <v>24</v>
      </c>
      <c r="G2069" t="s">
        <v>25</v>
      </c>
      <c r="H2069" t="s">
        <v>109</v>
      </c>
      <c r="I2069">
        <v>231.72</v>
      </c>
      <c r="J2069">
        <v>2</v>
      </c>
      <c r="K2069">
        <v>0</v>
      </c>
      <c r="L2069">
        <v>11.586</v>
      </c>
    </row>
    <row r="2070" spans="1:12" x14ac:dyDescent="0.3">
      <c r="A2070" t="s">
        <v>167</v>
      </c>
      <c r="B2070" t="s">
        <v>21</v>
      </c>
      <c r="C2070" t="s">
        <v>14</v>
      </c>
      <c r="D2070" t="s">
        <v>22</v>
      </c>
      <c r="E2070" t="s">
        <v>23</v>
      </c>
      <c r="F2070" t="s">
        <v>24</v>
      </c>
      <c r="G2070" t="s">
        <v>25</v>
      </c>
      <c r="H2070" t="s">
        <v>76</v>
      </c>
      <c r="I2070">
        <v>17.899999999999999</v>
      </c>
      <c r="J2070">
        <v>5</v>
      </c>
      <c r="K2070">
        <v>0</v>
      </c>
      <c r="L2070">
        <v>8.9499999999999993</v>
      </c>
    </row>
    <row r="2071" spans="1:12" x14ac:dyDescent="0.3">
      <c r="A2071" t="s">
        <v>167</v>
      </c>
      <c r="B2071" t="s">
        <v>21</v>
      </c>
      <c r="C2071" t="s">
        <v>14</v>
      </c>
      <c r="D2071" t="s">
        <v>22</v>
      </c>
      <c r="E2071" t="s">
        <v>23</v>
      </c>
      <c r="F2071" t="s">
        <v>24</v>
      </c>
      <c r="G2071" t="s">
        <v>25</v>
      </c>
      <c r="H2071" t="s">
        <v>40</v>
      </c>
      <c r="I2071">
        <v>12.48</v>
      </c>
      <c r="J2071">
        <v>2</v>
      </c>
      <c r="K2071">
        <v>0</v>
      </c>
      <c r="L2071">
        <v>5.6159999999999997</v>
      </c>
    </row>
    <row r="2072" spans="1:12" x14ac:dyDescent="0.3">
      <c r="A2072" t="s">
        <v>27</v>
      </c>
      <c r="B2072" t="s">
        <v>43</v>
      </c>
      <c r="C2072" t="s">
        <v>14</v>
      </c>
      <c r="D2072" t="s">
        <v>51</v>
      </c>
      <c r="E2072" t="s">
        <v>23</v>
      </c>
      <c r="F2072" t="s">
        <v>24</v>
      </c>
      <c r="G2072" t="s">
        <v>34</v>
      </c>
      <c r="H2072" t="s">
        <v>58</v>
      </c>
      <c r="I2072">
        <v>450</v>
      </c>
      <c r="J2072">
        <v>5</v>
      </c>
      <c r="K2072">
        <v>0</v>
      </c>
      <c r="L2072">
        <v>162</v>
      </c>
    </row>
    <row r="2073" spans="1:12" x14ac:dyDescent="0.3">
      <c r="A2073" t="s">
        <v>12</v>
      </c>
      <c r="B2073" t="s">
        <v>43</v>
      </c>
      <c r="C2073" t="s">
        <v>14</v>
      </c>
      <c r="D2073" t="s">
        <v>51</v>
      </c>
      <c r="E2073" t="s">
        <v>23</v>
      </c>
      <c r="F2073" t="s">
        <v>24</v>
      </c>
      <c r="G2073" t="s">
        <v>18</v>
      </c>
      <c r="H2073" t="s">
        <v>30</v>
      </c>
      <c r="I2073">
        <v>300.904</v>
      </c>
      <c r="J2073">
        <v>1</v>
      </c>
      <c r="K2073">
        <v>0.2</v>
      </c>
      <c r="L2073">
        <v>11.283899999999999</v>
      </c>
    </row>
    <row r="2074" spans="1:12" x14ac:dyDescent="0.3">
      <c r="A2074" t="s">
        <v>61</v>
      </c>
      <c r="B2074" t="s">
        <v>21</v>
      </c>
      <c r="C2074" t="s">
        <v>14</v>
      </c>
      <c r="D2074" t="s">
        <v>22</v>
      </c>
      <c r="E2074" t="s">
        <v>23</v>
      </c>
      <c r="F2074" t="s">
        <v>24</v>
      </c>
      <c r="G2074" t="s">
        <v>34</v>
      </c>
      <c r="H2074" t="s">
        <v>35</v>
      </c>
      <c r="I2074">
        <v>79.968000000000004</v>
      </c>
      <c r="J2074">
        <v>4</v>
      </c>
      <c r="K2074">
        <v>0.2</v>
      </c>
      <c r="L2074">
        <v>-17.992799999999999</v>
      </c>
    </row>
    <row r="2075" spans="1:12" x14ac:dyDescent="0.3">
      <c r="A2075" t="s">
        <v>61</v>
      </c>
      <c r="B2075" t="s">
        <v>21</v>
      </c>
      <c r="C2075" t="s">
        <v>14</v>
      </c>
      <c r="D2075" t="s">
        <v>22</v>
      </c>
      <c r="E2075" t="s">
        <v>23</v>
      </c>
      <c r="F2075" t="s">
        <v>24</v>
      </c>
      <c r="G2075" t="s">
        <v>18</v>
      </c>
      <c r="H2075" t="s">
        <v>19</v>
      </c>
      <c r="I2075">
        <v>305.97449999999998</v>
      </c>
      <c r="J2075">
        <v>3</v>
      </c>
      <c r="K2075">
        <v>0.15</v>
      </c>
      <c r="L2075">
        <v>25.197900000000001</v>
      </c>
    </row>
    <row r="2076" spans="1:12" x14ac:dyDescent="0.3">
      <c r="A2076" t="s">
        <v>61</v>
      </c>
      <c r="B2076" t="s">
        <v>21</v>
      </c>
      <c r="C2076" t="s">
        <v>14</v>
      </c>
      <c r="D2076" t="s">
        <v>22</v>
      </c>
      <c r="E2076" t="s">
        <v>23</v>
      </c>
      <c r="F2076" t="s">
        <v>24</v>
      </c>
      <c r="G2076" t="s">
        <v>25</v>
      </c>
      <c r="H2076" t="s">
        <v>31</v>
      </c>
      <c r="I2076">
        <v>344.91</v>
      </c>
      <c r="J2076">
        <v>3</v>
      </c>
      <c r="K2076">
        <v>0</v>
      </c>
      <c r="L2076">
        <v>10.347300000000001</v>
      </c>
    </row>
    <row r="2077" spans="1:12" x14ac:dyDescent="0.3">
      <c r="A2077" t="s">
        <v>27</v>
      </c>
      <c r="B2077" t="s">
        <v>13</v>
      </c>
      <c r="C2077" t="s">
        <v>14</v>
      </c>
      <c r="D2077" t="s">
        <v>143</v>
      </c>
      <c r="E2077" t="s">
        <v>23</v>
      </c>
      <c r="F2077" t="s">
        <v>24</v>
      </c>
      <c r="G2077" t="s">
        <v>18</v>
      </c>
      <c r="H2077" t="s">
        <v>30</v>
      </c>
      <c r="I2077">
        <v>626.35199999999998</v>
      </c>
      <c r="J2077">
        <v>3</v>
      </c>
      <c r="K2077">
        <v>0.2</v>
      </c>
      <c r="L2077">
        <v>-23.488199999999999</v>
      </c>
    </row>
    <row r="2078" spans="1:12" x14ac:dyDescent="0.3">
      <c r="A2078" t="s">
        <v>27</v>
      </c>
      <c r="B2078" t="s">
        <v>13</v>
      </c>
      <c r="C2078" t="s">
        <v>14</v>
      </c>
      <c r="D2078" t="s">
        <v>51</v>
      </c>
      <c r="E2078" t="s">
        <v>23</v>
      </c>
      <c r="F2078" t="s">
        <v>24</v>
      </c>
      <c r="G2078" t="s">
        <v>18</v>
      </c>
      <c r="H2078" t="s">
        <v>19</v>
      </c>
      <c r="I2078">
        <v>359.49900000000002</v>
      </c>
      <c r="J2078">
        <v>3</v>
      </c>
      <c r="K2078">
        <v>0.15</v>
      </c>
      <c r="L2078">
        <v>-29.605799999999999</v>
      </c>
    </row>
    <row r="2079" spans="1:12" x14ac:dyDescent="0.3">
      <c r="A2079" t="s">
        <v>27</v>
      </c>
      <c r="B2079" t="s">
        <v>21</v>
      </c>
      <c r="C2079" t="s">
        <v>14</v>
      </c>
      <c r="D2079" t="s">
        <v>143</v>
      </c>
      <c r="E2079" t="s">
        <v>23</v>
      </c>
      <c r="F2079" t="s">
        <v>24</v>
      </c>
      <c r="G2079" t="s">
        <v>34</v>
      </c>
      <c r="H2079" t="s">
        <v>35</v>
      </c>
      <c r="I2079">
        <v>71.951999999999998</v>
      </c>
      <c r="J2079">
        <v>6</v>
      </c>
      <c r="K2079">
        <v>0.2</v>
      </c>
      <c r="L2079">
        <v>5.3963999999999999</v>
      </c>
    </row>
    <row r="2080" spans="1:12" x14ac:dyDescent="0.3">
      <c r="A2080" t="s">
        <v>27</v>
      </c>
      <c r="B2080" t="s">
        <v>21</v>
      </c>
      <c r="C2080" t="s">
        <v>14</v>
      </c>
      <c r="D2080" t="s">
        <v>143</v>
      </c>
      <c r="E2080" t="s">
        <v>23</v>
      </c>
      <c r="F2080" t="s">
        <v>24</v>
      </c>
      <c r="G2080" t="s">
        <v>25</v>
      </c>
      <c r="H2080" t="s">
        <v>36</v>
      </c>
      <c r="I2080">
        <v>29.8</v>
      </c>
      <c r="J2080">
        <v>5</v>
      </c>
      <c r="K2080">
        <v>0.2</v>
      </c>
      <c r="L2080">
        <v>9.3125</v>
      </c>
    </row>
    <row r="2081" spans="1:12" x14ac:dyDescent="0.3">
      <c r="A2081" t="s">
        <v>27</v>
      </c>
      <c r="B2081" t="s">
        <v>21</v>
      </c>
      <c r="C2081" t="s">
        <v>14</v>
      </c>
      <c r="D2081" t="s">
        <v>143</v>
      </c>
      <c r="E2081" t="s">
        <v>23</v>
      </c>
      <c r="F2081" t="s">
        <v>24</v>
      </c>
      <c r="G2081" t="s">
        <v>18</v>
      </c>
      <c r="H2081" t="s">
        <v>32</v>
      </c>
      <c r="I2081">
        <v>210.58</v>
      </c>
      <c r="J2081">
        <v>2</v>
      </c>
      <c r="K2081">
        <v>0</v>
      </c>
      <c r="L2081">
        <v>12.6348</v>
      </c>
    </row>
    <row r="2082" spans="1:12" x14ac:dyDescent="0.3">
      <c r="A2082" t="s">
        <v>27</v>
      </c>
      <c r="B2082" t="s">
        <v>21</v>
      </c>
      <c r="C2082" t="s">
        <v>14</v>
      </c>
      <c r="D2082" t="s">
        <v>143</v>
      </c>
      <c r="E2082" t="s">
        <v>23</v>
      </c>
      <c r="F2082" t="s">
        <v>24</v>
      </c>
      <c r="G2082" t="s">
        <v>25</v>
      </c>
      <c r="H2082" t="s">
        <v>36</v>
      </c>
      <c r="I2082">
        <v>30.96</v>
      </c>
      <c r="J2082">
        <v>2</v>
      </c>
      <c r="K2082">
        <v>0.2</v>
      </c>
      <c r="L2082">
        <v>10.061999999999999</v>
      </c>
    </row>
    <row r="2083" spans="1:12" x14ac:dyDescent="0.3">
      <c r="A2083" t="s">
        <v>27</v>
      </c>
      <c r="B2083" t="s">
        <v>21</v>
      </c>
      <c r="C2083" t="s">
        <v>14</v>
      </c>
      <c r="D2083" t="s">
        <v>143</v>
      </c>
      <c r="E2083" t="s">
        <v>23</v>
      </c>
      <c r="F2083" t="s">
        <v>24</v>
      </c>
      <c r="G2083" t="s">
        <v>34</v>
      </c>
      <c r="H2083" t="s">
        <v>122</v>
      </c>
      <c r="I2083">
        <v>239.98400000000001</v>
      </c>
      <c r="J2083">
        <v>2</v>
      </c>
      <c r="K2083">
        <v>0.2</v>
      </c>
      <c r="L2083">
        <v>38.997399999999999</v>
      </c>
    </row>
    <row r="2084" spans="1:12" x14ac:dyDescent="0.3">
      <c r="A2084" t="s">
        <v>27</v>
      </c>
      <c r="B2084" t="s">
        <v>13</v>
      </c>
      <c r="C2084" t="s">
        <v>14</v>
      </c>
      <c r="D2084" t="s">
        <v>389</v>
      </c>
      <c r="E2084" t="s">
        <v>23</v>
      </c>
      <c r="F2084" t="s">
        <v>24</v>
      </c>
      <c r="G2084" t="s">
        <v>25</v>
      </c>
      <c r="H2084" t="s">
        <v>31</v>
      </c>
      <c r="I2084">
        <v>14.03</v>
      </c>
      <c r="J2084">
        <v>1</v>
      </c>
      <c r="K2084">
        <v>0</v>
      </c>
      <c r="L2084">
        <v>4.0686999999999998</v>
      </c>
    </row>
    <row r="2085" spans="1:12" x14ac:dyDescent="0.3">
      <c r="A2085" t="s">
        <v>27</v>
      </c>
      <c r="B2085" t="s">
        <v>13</v>
      </c>
      <c r="C2085" t="s">
        <v>14</v>
      </c>
      <c r="D2085" t="s">
        <v>389</v>
      </c>
      <c r="E2085" t="s">
        <v>23</v>
      </c>
      <c r="F2085" t="s">
        <v>24</v>
      </c>
      <c r="G2085" t="s">
        <v>25</v>
      </c>
      <c r="H2085" t="s">
        <v>109</v>
      </c>
      <c r="I2085">
        <v>27.96</v>
      </c>
      <c r="J2085">
        <v>2</v>
      </c>
      <c r="K2085">
        <v>0</v>
      </c>
      <c r="L2085">
        <v>7.2695999999999996</v>
      </c>
    </row>
    <row r="2086" spans="1:12" x14ac:dyDescent="0.3">
      <c r="A2086" t="s">
        <v>61</v>
      </c>
      <c r="B2086" t="s">
        <v>21</v>
      </c>
      <c r="C2086" t="s">
        <v>14</v>
      </c>
      <c r="D2086" t="s">
        <v>22</v>
      </c>
      <c r="E2086" t="s">
        <v>23</v>
      </c>
      <c r="F2086" t="s">
        <v>24</v>
      </c>
      <c r="G2086" t="s">
        <v>25</v>
      </c>
      <c r="H2086" t="s">
        <v>26</v>
      </c>
      <c r="I2086">
        <v>14.62</v>
      </c>
      <c r="J2086">
        <v>2</v>
      </c>
      <c r="K2086">
        <v>0</v>
      </c>
      <c r="L2086">
        <v>6.8714000000000004</v>
      </c>
    </row>
    <row r="2087" spans="1:12" x14ac:dyDescent="0.3">
      <c r="A2087" t="s">
        <v>61</v>
      </c>
      <c r="B2087" t="s">
        <v>21</v>
      </c>
      <c r="C2087" t="s">
        <v>14</v>
      </c>
      <c r="D2087" t="s">
        <v>22</v>
      </c>
      <c r="E2087" t="s">
        <v>23</v>
      </c>
      <c r="F2087" t="s">
        <v>24</v>
      </c>
      <c r="G2087" t="s">
        <v>25</v>
      </c>
      <c r="H2087" t="s">
        <v>76</v>
      </c>
      <c r="I2087">
        <v>22.55</v>
      </c>
      <c r="J2087">
        <v>5</v>
      </c>
      <c r="K2087">
        <v>0</v>
      </c>
      <c r="L2087">
        <v>8.7944999999999993</v>
      </c>
    </row>
    <row r="2088" spans="1:12" x14ac:dyDescent="0.3">
      <c r="A2088" t="s">
        <v>61</v>
      </c>
      <c r="B2088" t="s">
        <v>21</v>
      </c>
      <c r="C2088" t="s">
        <v>14</v>
      </c>
      <c r="D2088" t="s">
        <v>22</v>
      </c>
      <c r="E2088" t="s">
        <v>23</v>
      </c>
      <c r="F2088" t="s">
        <v>24</v>
      </c>
      <c r="G2088" t="s">
        <v>34</v>
      </c>
      <c r="H2088" t="s">
        <v>35</v>
      </c>
      <c r="I2088">
        <v>583.79999999999995</v>
      </c>
      <c r="J2088">
        <v>5</v>
      </c>
      <c r="K2088">
        <v>0.2</v>
      </c>
      <c r="L2088">
        <v>72.974999999999994</v>
      </c>
    </row>
    <row r="2089" spans="1:12" x14ac:dyDescent="0.3">
      <c r="A2089" t="s">
        <v>61</v>
      </c>
      <c r="B2089" t="s">
        <v>21</v>
      </c>
      <c r="C2089" t="s">
        <v>14</v>
      </c>
      <c r="D2089" t="s">
        <v>22</v>
      </c>
      <c r="E2089" t="s">
        <v>23</v>
      </c>
      <c r="F2089" t="s">
        <v>24</v>
      </c>
      <c r="G2089" t="s">
        <v>34</v>
      </c>
      <c r="H2089" t="s">
        <v>35</v>
      </c>
      <c r="I2089">
        <v>211.16800000000001</v>
      </c>
      <c r="J2089">
        <v>4</v>
      </c>
      <c r="K2089">
        <v>0.2</v>
      </c>
      <c r="L2089">
        <v>15.8376</v>
      </c>
    </row>
    <row r="2090" spans="1:12" x14ac:dyDescent="0.3">
      <c r="A2090" t="s">
        <v>27</v>
      </c>
      <c r="B2090" t="s">
        <v>21</v>
      </c>
      <c r="C2090" t="s">
        <v>14</v>
      </c>
      <c r="D2090" t="s">
        <v>22</v>
      </c>
      <c r="E2090" t="s">
        <v>23</v>
      </c>
      <c r="F2090" t="s">
        <v>24</v>
      </c>
      <c r="G2090" t="s">
        <v>25</v>
      </c>
      <c r="H2090" t="s">
        <v>40</v>
      </c>
      <c r="I2090">
        <v>37.520000000000003</v>
      </c>
      <c r="J2090">
        <v>4</v>
      </c>
      <c r="K2090">
        <v>0</v>
      </c>
      <c r="L2090">
        <v>18.009599999999999</v>
      </c>
    </row>
    <row r="2091" spans="1:12" x14ac:dyDescent="0.3">
      <c r="A2091" t="s">
        <v>12</v>
      </c>
      <c r="B2091" t="s">
        <v>21</v>
      </c>
      <c r="C2091" t="s">
        <v>14</v>
      </c>
      <c r="D2091" t="s">
        <v>22</v>
      </c>
      <c r="E2091" t="s">
        <v>23</v>
      </c>
      <c r="F2091" t="s">
        <v>24</v>
      </c>
      <c r="G2091" t="s">
        <v>25</v>
      </c>
      <c r="H2091" t="s">
        <v>33</v>
      </c>
      <c r="I2091">
        <v>70.95</v>
      </c>
      <c r="J2091">
        <v>3</v>
      </c>
      <c r="K2091">
        <v>0</v>
      </c>
      <c r="L2091">
        <v>18.446999999999999</v>
      </c>
    </row>
    <row r="2092" spans="1:12" x14ac:dyDescent="0.3">
      <c r="A2092" t="s">
        <v>12</v>
      </c>
      <c r="B2092" t="s">
        <v>21</v>
      </c>
      <c r="C2092" t="s">
        <v>14</v>
      </c>
      <c r="D2092" t="s">
        <v>22</v>
      </c>
      <c r="E2092" t="s">
        <v>23</v>
      </c>
      <c r="F2092" t="s">
        <v>24</v>
      </c>
      <c r="G2092" t="s">
        <v>25</v>
      </c>
      <c r="H2092" t="s">
        <v>36</v>
      </c>
      <c r="I2092">
        <v>65.567999999999998</v>
      </c>
      <c r="J2092">
        <v>2</v>
      </c>
      <c r="K2092">
        <v>0.2</v>
      </c>
      <c r="L2092">
        <v>23.7684</v>
      </c>
    </row>
    <row r="2093" spans="1:12" x14ac:dyDescent="0.3">
      <c r="A2093" t="s">
        <v>12</v>
      </c>
      <c r="B2093" t="s">
        <v>21</v>
      </c>
      <c r="C2093" t="s">
        <v>14</v>
      </c>
      <c r="D2093" t="s">
        <v>22</v>
      </c>
      <c r="E2093" t="s">
        <v>23</v>
      </c>
      <c r="F2093" t="s">
        <v>24</v>
      </c>
      <c r="G2093" t="s">
        <v>34</v>
      </c>
      <c r="H2093" t="s">
        <v>58</v>
      </c>
      <c r="I2093">
        <v>299.97000000000003</v>
      </c>
      <c r="J2093">
        <v>3</v>
      </c>
      <c r="K2093">
        <v>0</v>
      </c>
      <c r="L2093">
        <v>131.98679999999999</v>
      </c>
    </row>
    <row r="2094" spans="1:12" x14ac:dyDescent="0.3">
      <c r="A2094" t="s">
        <v>27</v>
      </c>
      <c r="B2094" t="s">
        <v>21</v>
      </c>
      <c r="C2094" t="s">
        <v>14</v>
      </c>
      <c r="D2094" t="s">
        <v>51</v>
      </c>
      <c r="E2094" t="s">
        <v>23</v>
      </c>
      <c r="F2094" t="s">
        <v>24</v>
      </c>
      <c r="G2094" t="s">
        <v>34</v>
      </c>
      <c r="H2094" t="s">
        <v>58</v>
      </c>
      <c r="I2094">
        <v>89.97</v>
      </c>
      <c r="J2094">
        <v>3</v>
      </c>
      <c r="K2094">
        <v>0</v>
      </c>
      <c r="L2094">
        <v>39.586799999999997</v>
      </c>
    </row>
    <row r="2095" spans="1:12" x14ac:dyDescent="0.3">
      <c r="A2095" t="s">
        <v>27</v>
      </c>
      <c r="B2095" t="s">
        <v>21</v>
      </c>
      <c r="C2095" t="s">
        <v>14</v>
      </c>
      <c r="D2095" t="s">
        <v>51</v>
      </c>
      <c r="E2095" t="s">
        <v>23</v>
      </c>
      <c r="F2095" t="s">
        <v>24</v>
      </c>
      <c r="G2095" t="s">
        <v>34</v>
      </c>
      <c r="H2095" t="s">
        <v>58</v>
      </c>
      <c r="I2095">
        <v>31.86</v>
      </c>
      <c r="J2095">
        <v>2</v>
      </c>
      <c r="K2095">
        <v>0</v>
      </c>
      <c r="L2095">
        <v>11.151</v>
      </c>
    </row>
    <row r="2096" spans="1:12" x14ac:dyDescent="0.3">
      <c r="A2096" t="s">
        <v>27</v>
      </c>
      <c r="B2096" t="s">
        <v>21</v>
      </c>
      <c r="C2096" t="s">
        <v>14</v>
      </c>
      <c r="D2096" t="s">
        <v>389</v>
      </c>
      <c r="E2096" t="s">
        <v>23</v>
      </c>
      <c r="F2096" t="s">
        <v>24</v>
      </c>
      <c r="G2096" t="s">
        <v>34</v>
      </c>
      <c r="H2096" t="s">
        <v>58</v>
      </c>
      <c r="I2096">
        <v>209.94</v>
      </c>
      <c r="J2096">
        <v>6</v>
      </c>
      <c r="K2096">
        <v>0</v>
      </c>
      <c r="L2096">
        <v>39.888599999999997</v>
      </c>
    </row>
    <row r="2097" spans="1:12" x14ac:dyDescent="0.3">
      <c r="A2097" t="s">
        <v>27</v>
      </c>
      <c r="B2097" t="s">
        <v>21</v>
      </c>
      <c r="C2097" t="s">
        <v>14</v>
      </c>
      <c r="D2097" t="s">
        <v>389</v>
      </c>
      <c r="E2097" t="s">
        <v>23</v>
      </c>
      <c r="F2097" t="s">
        <v>24</v>
      </c>
      <c r="G2097" t="s">
        <v>34</v>
      </c>
      <c r="H2097" t="s">
        <v>35</v>
      </c>
      <c r="I2097">
        <v>31.984000000000002</v>
      </c>
      <c r="J2097">
        <v>2</v>
      </c>
      <c r="K2097">
        <v>0.2</v>
      </c>
      <c r="L2097">
        <v>-7.9960000000000004</v>
      </c>
    </row>
    <row r="2098" spans="1:12" x14ac:dyDescent="0.3">
      <c r="A2098" t="s">
        <v>27</v>
      </c>
      <c r="B2098" t="s">
        <v>21</v>
      </c>
      <c r="C2098" t="s">
        <v>14</v>
      </c>
      <c r="D2098" t="s">
        <v>389</v>
      </c>
      <c r="E2098" t="s">
        <v>23</v>
      </c>
      <c r="F2098" t="s">
        <v>24</v>
      </c>
      <c r="G2098" t="s">
        <v>25</v>
      </c>
      <c r="H2098" t="s">
        <v>36</v>
      </c>
      <c r="I2098">
        <v>5083.96</v>
      </c>
      <c r="J2098">
        <v>5</v>
      </c>
      <c r="K2098">
        <v>0.2</v>
      </c>
      <c r="L2098">
        <v>1906.4849999999999</v>
      </c>
    </row>
    <row r="2099" spans="1:12" x14ac:dyDescent="0.3">
      <c r="A2099" t="s">
        <v>27</v>
      </c>
      <c r="B2099" t="s">
        <v>13</v>
      </c>
      <c r="C2099" t="s">
        <v>14</v>
      </c>
      <c r="D2099" t="s">
        <v>143</v>
      </c>
      <c r="E2099" t="s">
        <v>23</v>
      </c>
      <c r="F2099" t="s">
        <v>24</v>
      </c>
      <c r="G2099" t="s">
        <v>34</v>
      </c>
      <c r="H2099" t="s">
        <v>122</v>
      </c>
      <c r="I2099">
        <v>686.4</v>
      </c>
      <c r="J2099">
        <v>2</v>
      </c>
      <c r="K2099">
        <v>0.2</v>
      </c>
      <c r="L2099">
        <v>77.22</v>
      </c>
    </row>
    <row r="2100" spans="1:12" x14ac:dyDescent="0.3">
      <c r="A2100" t="s">
        <v>61</v>
      </c>
      <c r="B2100" t="s">
        <v>21</v>
      </c>
      <c r="C2100" t="s">
        <v>14</v>
      </c>
      <c r="D2100" t="s">
        <v>22</v>
      </c>
      <c r="E2100" t="s">
        <v>23</v>
      </c>
      <c r="F2100" t="s">
        <v>24</v>
      </c>
      <c r="G2100" t="s">
        <v>25</v>
      </c>
      <c r="H2100" t="s">
        <v>40</v>
      </c>
      <c r="I2100">
        <v>192.72</v>
      </c>
      <c r="J2100">
        <v>11</v>
      </c>
      <c r="K2100">
        <v>0</v>
      </c>
      <c r="L2100">
        <v>92.505600000000001</v>
      </c>
    </row>
    <row r="2101" spans="1:12" x14ac:dyDescent="0.3">
      <c r="A2101" t="s">
        <v>61</v>
      </c>
      <c r="B2101" t="s">
        <v>21</v>
      </c>
      <c r="C2101" t="s">
        <v>14</v>
      </c>
      <c r="D2101" t="s">
        <v>22</v>
      </c>
      <c r="E2101" t="s">
        <v>23</v>
      </c>
      <c r="F2101" t="s">
        <v>24</v>
      </c>
      <c r="G2101" t="s">
        <v>34</v>
      </c>
      <c r="H2101" t="s">
        <v>58</v>
      </c>
      <c r="I2101">
        <v>239.97</v>
      </c>
      <c r="J2101">
        <v>3</v>
      </c>
      <c r="K2101">
        <v>0</v>
      </c>
      <c r="L2101">
        <v>86.389200000000002</v>
      </c>
    </row>
    <row r="2102" spans="1:12" x14ac:dyDescent="0.3">
      <c r="A2102" t="s">
        <v>12</v>
      </c>
      <c r="B2102" t="s">
        <v>21</v>
      </c>
      <c r="C2102" t="s">
        <v>14</v>
      </c>
      <c r="D2102" t="s">
        <v>22</v>
      </c>
      <c r="E2102" t="s">
        <v>23</v>
      </c>
      <c r="F2102" t="s">
        <v>24</v>
      </c>
      <c r="G2102" t="s">
        <v>25</v>
      </c>
      <c r="H2102" t="s">
        <v>31</v>
      </c>
      <c r="I2102">
        <v>276.27999999999997</v>
      </c>
      <c r="J2102">
        <v>2</v>
      </c>
      <c r="K2102">
        <v>0</v>
      </c>
      <c r="L2102">
        <v>0</v>
      </c>
    </row>
    <row r="2103" spans="1:12" x14ac:dyDescent="0.3">
      <c r="A2103" t="s">
        <v>27</v>
      </c>
      <c r="B2103" t="s">
        <v>43</v>
      </c>
      <c r="C2103" t="s">
        <v>14</v>
      </c>
      <c r="D2103" t="s">
        <v>365</v>
      </c>
      <c r="E2103" t="s">
        <v>23</v>
      </c>
      <c r="F2103" t="s">
        <v>24</v>
      </c>
      <c r="G2103" t="s">
        <v>18</v>
      </c>
      <c r="H2103" t="s">
        <v>32</v>
      </c>
      <c r="I2103">
        <v>629.64</v>
      </c>
      <c r="J2103">
        <v>9</v>
      </c>
      <c r="K2103">
        <v>0</v>
      </c>
      <c r="L2103">
        <v>107.03879999999999</v>
      </c>
    </row>
    <row r="2104" spans="1:12" x14ac:dyDescent="0.3">
      <c r="A2104" t="s">
        <v>27</v>
      </c>
      <c r="B2104" t="s">
        <v>43</v>
      </c>
      <c r="C2104" t="s">
        <v>14</v>
      </c>
      <c r="D2104" t="s">
        <v>143</v>
      </c>
      <c r="E2104" t="s">
        <v>23</v>
      </c>
      <c r="F2104" t="s">
        <v>24</v>
      </c>
      <c r="G2104" t="s">
        <v>18</v>
      </c>
      <c r="H2104" t="s">
        <v>20</v>
      </c>
      <c r="I2104">
        <v>2676.672</v>
      </c>
      <c r="J2104">
        <v>9</v>
      </c>
      <c r="K2104">
        <v>0.2</v>
      </c>
      <c r="L2104">
        <v>267.66719999999998</v>
      </c>
    </row>
    <row r="2105" spans="1:12" x14ac:dyDescent="0.3">
      <c r="A2105" t="s">
        <v>27</v>
      </c>
      <c r="B2105" t="s">
        <v>13</v>
      </c>
      <c r="C2105" t="s">
        <v>14</v>
      </c>
      <c r="D2105" t="s">
        <v>22</v>
      </c>
      <c r="E2105" t="s">
        <v>23</v>
      </c>
      <c r="F2105" t="s">
        <v>24</v>
      </c>
      <c r="G2105" t="s">
        <v>18</v>
      </c>
      <c r="H2105" t="s">
        <v>32</v>
      </c>
      <c r="I2105">
        <v>312.02999999999997</v>
      </c>
      <c r="J2105">
        <v>3</v>
      </c>
      <c r="K2105">
        <v>0</v>
      </c>
      <c r="L2105">
        <v>43.684199999999997</v>
      </c>
    </row>
    <row r="2106" spans="1:12" x14ac:dyDescent="0.3">
      <c r="A2106" t="s">
        <v>27</v>
      </c>
      <c r="B2106" t="s">
        <v>13</v>
      </c>
      <c r="C2106" t="s">
        <v>14</v>
      </c>
      <c r="D2106" t="s">
        <v>22</v>
      </c>
      <c r="E2106" t="s">
        <v>23</v>
      </c>
      <c r="F2106" t="s">
        <v>24</v>
      </c>
      <c r="G2106" t="s">
        <v>25</v>
      </c>
      <c r="H2106" t="s">
        <v>31</v>
      </c>
      <c r="I2106">
        <v>17.940000000000001</v>
      </c>
      <c r="J2106">
        <v>3</v>
      </c>
      <c r="K2106">
        <v>0</v>
      </c>
      <c r="L2106">
        <v>3.0497999999999998</v>
      </c>
    </row>
    <row r="2107" spans="1:12" x14ac:dyDescent="0.3">
      <c r="A2107" t="s">
        <v>27</v>
      </c>
      <c r="B2107" t="s">
        <v>13</v>
      </c>
      <c r="C2107" t="s">
        <v>14</v>
      </c>
      <c r="D2107" t="s">
        <v>22</v>
      </c>
      <c r="E2107" t="s">
        <v>23</v>
      </c>
      <c r="F2107" t="s">
        <v>24</v>
      </c>
      <c r="G2107" t="s">
        <v>34</v>
      </c>
      <c r="H2107" t="s">
        <v>35</v>
      </c>
      <c r="I2107">
        <v>165.6</v>
      </c>
      <c r="J2107">
        <v>3</v>
      </c>
      <c r="K2107">
        <v>0.2</v>
      </c>
      <c r="L2107">
        <v>10.35</v>
      </c>
    </row>
    <row r="2108" spans="1:12" x14ac:dyDescent="0.3">
      <c r="A2108" t="s">
        <v>27</v>
      </c>
      <c r="B2108" t="s">
        <v>13</v>
      </c>
      <c r="C2108" t="s">
        <v>14</v>
      </c>
      <c r="D2108" t="s">
        <v>22</v>
      </c>
      <c r="E2108" t="s">
        <v>23</v>
      </c>
      <c r="F2108" t="s">
        <v>24</v>
      </c>
      <c r="G2108" t="s">
        <v>25</v>
      </c>
      <c r="H2108" t="s">
        <v>40</v>
      </c>
      <c r="I2108">
        <v>37.520000000000003</v>
      </c>
      <c r="J2108">
        <v>4</v>
      </c>
      <c r="K2108">
        <v>0</v>
      </c>
      <c r="L2108">
        <v>18.009599999999999</v>
      </c>
    </row>
    <row r="2109" spans="1:12" x14ac:dyDescent="0.3">
      <c r="A2109" t="s">
        <v>61</v>
      </c>
      <c r="B2109" t="s">
        <v>21</v>
      </c>
      <c r="C2109" t="s">
        <v>14</v>
      </c>
      <c r="D2109" t="s">
        <v>51</v>
      </c>
      <c r="E2109" t="s">
        <v>23</v>
      </c>
      <c r="F2109" t="s">
        <v>24</v>
      </c>
      <c r="G2109" t="s">
        <v>34</v>
      </c>
      <c r="H2109" t="s">
        <v>35</v>
      </c>
      <c r="I2109">
        <v>66.975999999999999</v>
      </c>
      <c r="J2109">
        <v>7</v>
      </c>
      <c r="K2109">
        <v>0.2</v>
      </c>
      <c r="L2109">
        <v>6.6976000000000004</v>
      </c>
    </row>
    <row r="2110" spans="1:12" x14ac:dyDescent="0.3">
      <c r="A2110" t="s">
        <v>27</v>
      </c>
      <c r="B2110" t="s">
        <v>21</v>
      </c>
      <c r="C2110" t="s">
        <v>14</v>
      </c>
      <c r="D2110" t="s">
        <v>519</v>
      </c>
      <c r="E2110" t="s">
        <v>23</v>
      </c>
      <c r="F2110" t="s">
        <v>24</v>
      </c>
      <c r="G2110" t="s">
        <v>25</v>
      </c>
      <c r="H2110" t="s">
        <v>40</v>
      </c>
      <c r="I2110">
        <v>182.72</v>
      </c>
      <c r="J2110">
        <v>8</v>
      </c>
      <c r="K2110">
        <v>0</v>
      </c>
      <c r="L2110">
        <v>84.051199999999994</v>
      </c>
    </row>
    <row r="2111" spans="1:12" x14ac:dyDescent="0.3">
      <c r="A2111" t="s">
        <v>12</v>
      </c>
      <c r="B2111" t="s">
        <v>13</v>
      </c>
      <c r="C2111" t="s">
        <v>14</v>
      </c>
      <c r="D2111" t="s">
        <v>22</v>
      </c>
      <c r="E2111" t="s">
        <v>23</v>
      </c>
      <c r="F2111" t="s">
        <v>24</v>
      </c>
      <c r="G2111" t="s">
        <v>25</v>
      </c>
      <c r="H2111" t="s">
        <v>33</v>
      </c>
      <c r="I2111">
        <v>204.85</v>
      </c>
      <c r="J2111">
        <v>5</v>
      </c>
      <c r="K2111">
        <v>0</v>
      </c>
      <c r="L2111">
        <v>53.261000000000003</v>
      </c>
    </row>
    <row r="2112" spans="1:12" x14ac:dyDescent="0.3">
      <c r="A2112" t="s">
        <v>12</v>
      </c>
      <c r="B2112" t="s">
        <v>13</v>
      </c>
      <c r="C2112" t="s">
        <v>14</v>
      </c>
      <c r="D2112" t="s">
        <v>22</v>
      </c>
      <c r="E2112" t="s">
        <v>23</v>
      </c>
      <c r="F2112" t="s">
        <v>24</v>
      </c>
      <c r="G2112" t="s">
        <v>34</v>
      </c>
      <c r="H2112" t="s">
        <v>35</v>
      </c>
      <c r="I2112">
        <v>135.98400000000001</v>
      </c>
      <c r="J2112">
        <v>2</v>
      </c>
      <c r="K2112">
        <v>0.2</v>
      </c>
      <c r="L2112">
        <v>16.998000000000001</v>
      </c>
    </row>
    <row r="2113" spans="1:12" x14ac:dyDescent="0.3">
      <c r="A2113" t="s">
        <v>12</v>
      </c>
      <c r="B2113" t="s">
        <v>13</v>
      </c>
      <c r="C2113" t="s">
        <v>14</v>
      </c>
      <c r="D2113" t="s">
        <v>22</v>
      </c>
      <c r="E2113" t="s">
        <v>23</v>
      </c>
      <c r="F2113" t="s">
        <v>24</v>
      </c>
      <c r="G2113" t="s">
        <v>25</v>
      </c>
      <c r="H2113" t="s">
        <v>33</v>
      </c>
      <c r="I2113">
        <v>16.399999999999999</v>
      </c>
      <c r="J2113">
        <v>5</v>
      </c>
      <c r="K2113">
        <v>0</v>
      </c>
      <c r="L2113">
        <v>7.0519999999999996</v>
      </c>
    </row>
    <row r="2114" spans="1:12" x14ac:dyDescent="0.3">
      <c r="A2114" t="s">
        <v>12</v>
      </c>
      <c r="B2114" t="s">
        <v>13</v>
      </c>
      <c r="C2114" t="s">
        <v>14</v>
      </c>
      <c r="D2114" t="s">
        <v>22</v>
      </c>
      <c r="E2114" t="s">
        <v>23</v>
      </c>
      <c r="F2114" t="s">
        <v>24</v>
      </c>
      <c r="G2114" t="s">
        <v>25</v>
      </c>
      <c r="H2114" t="s">
        <v>36</v>
      </c>
      <c r="I2114">
        <v>92.96</v>
      </c>
      <c r="J2114">
        <v>2</v>
      </c>
      <c r="K2114">
        <v>0.2</v>
      </c>
      <c r="L2114">
        <v>31.373999999999999</v>
      </c>
    </row>
    <row r="2115" spans="1:12" x14ac:dyDescent="0.3">
      <c r="A2115" t="s">
        <v>61</v>
      </c>
      <c r="B2115" t="s">
        <v>43</v>
      </c>
      <c r="C2115" t="s">
        <v>14</v>
      </c>
      <c r="D2115" t="s">
        <v>51</v>
      </c>
      <c r="E2115" t="s">
        <v>23</v>
      </c>
      <c r="F2115" t="s">
        <v>24</v>
      </c>
      <c r="G2115" t="s">
        <v>25</v>
      </c>
      <c r="H2115" t="s">
        <v>40</v>
      </c>
      <c r="I2115">
        <v>164.88</v>
      </c>
      <c r="J2115">
        <v>3</v>
      </c>
      <c r="K2115">
        <v>0</v>
      </c>
      <c r="L2115">
        <v>80.791200000000003</v>
      </c>
    </row>
    <row r="2116" spans="1:12" x14ac:dyDescent="0.3">
      <c r="A2116" t="s">
        <v>12</v>
      </c>
      <c r="B2116" t="s">
        <v>21</v>
      </c>
      <c r="C2116" t="s">
        <v>14</v>
      </c>
      <c r="D2116" t="s">
        <v>51</v>
      </c>
      <c r="E2116" t="s">
        <v>23</v>
      </c>
      <c r="F2116" t="s">
        <v>24</v>
      </c>
      <c r="G2116" t="s">
        <v>25</v>
      </c>
      <c r="H2116" t="s">
        <v>109</v>
      </c>
      <c r="I2116">
        <v>10.95</v>
      </c>
      <c r="J2116">
        <v>3</v>
      </c>
      <c r="K2116">
        <v>0</v>
      </c>
      <c r="L2116">
        <v>3.2850000000000001</v>
      </c>
    </row>
    <row r="2117" spans="1:12" x14ac:dyDescent="0.3">
      <c r="A2117" t="s">
        <v>61</v>
      </c>
      <c r="B2117" t="s">
        <v>13</v>
      </c>
      <c r="C2117" t="s">
        <v>14</v>
      </c>
      <c r="D2117" t="s">
        <v>143</v>
      </c>
      <c r="E2117" t="s">
        <v>23</v>
      </c>
      <c r="F2117" t="s">
        <v>24</v>
      </c>
      <c r="G2117" t="s">
        <v>25</v>
      </c>
      <c r="H2117" t="s">
        <v>37</v>
      </c>
      <c r="I2117">
        <v>13.97</v>
      </c>
      <c r="J2117">
        <v>1</v>
      </c>
      <c r="K2117">
        <v>0</v>
      </c>
      <c r="L2117">
        <v>3.6322000000000001</v>
      </c>
    </row>
    <row r="2118" spans="1:12" x14ac:dyDescent="0.3">
      <c r="A2118" t="s">
        <v>27</v>
      </c>
      <c r="B2118" t="s">
        <v>21</v>
      </c>
      <c r="C2118" t="s">
        <v>14</v>
      </c>
      <c r="D2118" t="s">
        <v>143</v>
      </c>
      <c r="E2118" t="s">
        <v>23</v>
      </c>
      <c r="F2118" t="s">
        <v>24</v>
      </c>
      <c r="G2118" t="s">
        <v>25</v>
      </c>
      <c r="H2118" t="s">
        <v>40</v>
      </c>
      <c r="I2118">
        <v>8.56</v>
      </c>
      <c r="J2118">
        <v>2</v>
      </c>
      <c r="K2118">
        <v>0</v>
      </c>
      <c r="L2118">
        <v>3.8519999999999999</v>
      </c>
    </row>
    <row r="2119" spans="1:12" x14ac:dyDescent="0.3">
      <c r="A2119" t="s">
        <v>12</v>
      </c>
      <c r="B2119" t="s">
        <v>13</v>
      </c>
      <c r="C2119" t="s">
        <v>14</v>
      </c>
      <c r="D2119" t="s">
        <v>22</v>
      </c>
      <c r="E2119" t="s">
        <v>23</v>
      </c>
      <c r="F2119" t="s">
        <v>24</v>
      </c>
      <c r="G2119" t="s">
        <v>18</v>
      </c>
      <c r="H2119" t="s">
        <v>19</v>
      </c>
      <c r="I2119">
        <v>344.98099999999999</v>
      </c>
      <c r="J2119">
        <v>7</v>
      </c>
      <c r="K2119">
        <v>0.15</v>
      </c>
      <c r="L2119">
        <v>28.4102</v>
      </c>
    </row>
    <row r="2120" spans="1:12" x14ac:dyDescent="0.3">
      <c r="A2120" t="s">
        <v>27</v>
      </c>
      <c r="B2120" t="s">
        <v>43</v>
      </c>
      <c r="C2120" t="s">
        <v>14</v>
      </c>
      <c r="D2120" t="s">
        <v>51</v>
      </c>
      <c r="E2120" t="s">
        <v>23</v>
      </c>
      <c r="F2120" t="s">
        <v>24</v>
      </c>
      <c r="G2120" t="s">
        <v>34</v>
      </c>
      <c r="H2120" t="s">
        <v>58</v>
      </c>
      <c r="I2120">
        <v>104.75</v>
      </c>
      <c r="J2120">
        <v>5</v>
      </c>
      <c r="K2120">
        <v>0</v>
      </c>
      <c r="L2120">
        <v>21.997499999999999</v>
      </c>
    </row>
    <row r="2121" spans="1:12" x14ac:dyDescent="0.3">
      <c r="A2121" t="s">
        <v>27</v>
      </c>
      <c r="B2121" t="s">
        <v>21</v>
      </c>
      <c r="C2121" t="s">
        <v>14</v>
      </c>
      <c r="D2121" t="s">
        <v>22</v>
      </c>
      <c r="E2121" t="s">
        <v>23</v>
      </c>
      <c r="F2121" t="s">
        <v>24</v>
      </c>
      <c r="G2121" t="s">
        <v>25</v>
      </c>
      <c r="H2121" t="s">
        <v>33</v>
      </c>
      <c r="I2121">
        <v>13.9</v>
      </c>
      <c r="J2121">
        <v>5</v>
      </c>
      <c r="K2121">
        <v>0</v>
      </c>
      <c r="L2121">
        <v>3.7530000000000001</v>
      </c>
    </row>
    <row r="2122" spans="1:12" x14ac:dyDescent="0.3">
      <c r="A2122" t="s">
        <v>27</v>
      </c>
      <c r="B2122" t="s">
        <v>21</v>
      </c>
      <c r="C2122" t="s">
        <v>14</v>
      </c>
      <c r="D2122" t="s">
        <v>22</v>
      </c>
      <c r="E2122" t="s">
        <v>23</v>
      </c>
      <c r="F2122" t="s">
        <v>24</v>
      </c>
      <c r="G2122" t="s">
        <v>25</v>
      </c>
      <c r="H2122" t="s">
        <v>59</v>
      </c>
      <c r="I2122">
        <v>19.399999999999999</v>
      </c>
      <c r="J2122">
        <v>5</v>
      </c>
      <c r="K2122">
        <v>0</v>
      </c>
      <c r="L2122">
        <v>9.3119999999999994</v>
      </c>
    </row>
    <row r="2123" spans="1:12" x14ac:dyDescent="0.3">
      <c r="A2123" t="s">
        <v>12</v>
      </c>
      <c r="B2123" t="s">
        <v>21</v>
      </c>
      <c r="C2123" t="s">
        <v>14</v>
      </c>
      <c r="D2123" t="s">
        <v>22</v>
      </c>
      <c r="E2123" t="s">
        <v>23</v>
      </c>
      <c r="F2123" t="s">
        <v>24</v>
      </c>
      <c r="G2123" t="s">
        <v>25</v>
      </c>
      <c r="H2123" t="s">
        <v>37</v>
      </c>
      <c r="I2123">
        <v>61.44</v>
      </c>
      <c r="J2123">
        <v>3</v>
      </c>
      <c r="K2123">
        <v>0</v>
      </c>
      <c r="L2123">
        <v>16.588799999999999</v>
      </c>
    </row>
    <row r="2124" spans="1:12" x14ac:dyDescent="0.3">
      <c r="A2124" t="s">
        <v>27</v>
      </c>
      <c r="B2124" t="s">
        <v>21</v>
      </c>
      <c r="C2124" t="s">
        <v>14</v>
      </c>
      <c r="D2124" t="s">
        <v>51</v>
      </c>
      <c r="E2124" t="s">
        <v>23</v>
      </c>
      <c r="F2124" t="s">
        <v>24</v>
      </c>
      <c r="G2124" t="s">
        <v>34</v>
      </c>
      <c r="H2124" t="s">
        <v>58</v>
      </c>
      <c r="I2124">
        <v>479.97</v>
      </c>
      <c r="J2124">
        <v>3</v>
      </c>
      <c r="K2124">
        <v>0</v>
      </c>
      <c r="L2124">
        <v>163.18979999999999</v>
      </c>
    </row>
    <row r="2125" spans="1:12" x14ac:dyDescent="0.3">
      <c r="A2125" t="s">
        <v>12</v>
      </c>
      <c r="B2125" t="s">
        <v>21</v>
      </c>
      <c r="C2125" t="s">
        <v>14</v>
      </c>
      <c r="D2125" t="s">
        <v>367</v>
      </c>
      <c r="E2125" t="s">
        <v>23</v>
      </c>
      <c r="F2125" t="s">
        <v>24</v>
      </c>
      <c r="G2125" t="s">
        <v>25</v>
      </c>
      <c r="H2125" t="s">
        <v>36</v>
      </c>
      <c r="I2125">
        <v>5.984</v>
      </c>
      <c r="J2125">
        <v>2</v>
      </c>
      <c r="K2125">
        <v>0.2</v>
      </c>
      <c r="L2125">
        <v>2.2440000000000002</v>
      </c>
    </row>
    <row r="2126" spans="1:12" x14ac:dyDescent="0.3">
      <c r="A2126" t="s">
        <v>12</v>
      </c>
      <c r="B2126" t="s">
        <v>21</v>
      </c>
      <c r="C2126" t="s">
        <v>14</v>
      </c>
      <c r="D2126" t="s">
        <v>367</v>
      </c>
      <c r="E2126" t="s">
        <v>23</v>
      </c>
      <c r="F2126" t="s">
        <v>24</v>
      </c>
      <c r="G2126" t="s">
        <v>34</v>
      </c>
      <c r="H2126" t="s">
        <v>58</v>
      </c>
      <c r="I2126">
        <v>189.95</v>
      </c>
      <c r="J2126">
        <v>5</v>
      </c>
      <c r="K2126">
        <v>0</v>
      </c>
      <c r="L2126">
        <v>45.588000000000001</v>
      </c>
    </row>
    <row r="2127" spans="1:12" x14ac:dyDescent="0.3">
      <c r="A2127" t="s">
        <v>12</v>
      </c>
      <c r="B2127" t="s">
        <v>21</v>
      </c>
      <c r="C2127" t="s">
        <v>14</v>
      </c>
      <c r="D2127" t="s">
        <v>367</v>
      </c>
      <c r="E2127" t="s">
        <v>23</v>
      </c>
      <c r="F2127" t="s">
        <v>24</v>
      </c>
      <c r="G2127" t="s">
        <v>34</v>
      </c>
      <c r="H2127" t="s">
        <v>58</v>
      </c>
      <c r="I2127">
        <v>149.94999999999999</v>
      </c>
      <c r="J2127">
        <v>5</v>
      </c>
      <c r="K2127">
        <v>0</v>
      </c>
      <c r="L2127">
        <v>31.4895</v>
      </c>
    </row>
    <row r="2128" spans="1:12" x14ac:dyDescent="0.3">
      <c r="A2128" t="s">
        <v>12</v>
      </c>
      <c r="B2128" t="s">
        <v>21</v>
      </c>
      <c r="C2128" t="s">
        <v>14</v>
      </c>
      <c r="D2128" t="s">
        <v>367</v>
      </c>
      <c r="E2128" t="s">
        <v>23</v>
      </c>
      <c r="F2128" t="s">
        <v>24</v>
      </c>
      <c r="G2128" t="s">
        <v>25</v>
      </c>
      <c r="H2128" t="s">
        <v>33</v>
      </c>
      <c r="I2128">
        <v>29.95</v>
      </c>
      <c r="J2128">
        <v>5</v>
      </c>
      <c r="K2128">
        <v>0</v>
      </c>
      <c r="L2128">
        <v>8.6854999999999993</v>
      </c>
    </row>
    <row r="2129" spans="1:12" x14ac:dyDescent="0.3">
      <c r="A2129" t="s">
        <v>12</v>
      </c>
      <c r="B2129" t="s">
        <v>21</v>
      </c>
      <c r="C2129" t="s">
        <v>14</v>
      </c>
      <c r="D2129" t="s">
        <v>367</v>
      </c>
      <c r="E2129" t="s">
        <v>23</v>
      </c>
      <c r="F2129" t="s">
        <v>24</v>
      </c>
      <c r="G2129" t="s">
        <v>25</v>
      </c>
      <c r="H2129" t="s">
        <v>26</v>
      </c>
      <c r="I2129">
        <v>44.4</v>
      </c>
      <c r="J2129">
        <v>3</v>
      </c>
      <c r="K2129">
        <v>0</v>
      </c>
      <c r="L2129">
        <v>22.2</v>
      </c>
    </row>
    <row r="2130" spans="1:12" x14ac:dyDescent="0.3">
      <c r="A2130" t="s">
        <v>27</v>
      </c>
      <c r="B2130" t="s">
        <v>21</v>
      </c>
      <c r="C2130" t="s">
        <v>14</v>
      </c>
      <c r="D2130" t="s">
        <v>22</v>
      </c>
      <c r="E2130" t="s">
        <v>23</v>
      </c>
      <c r="F2130" t="s">
        <v>24</v>
      </c>
      <c r="G2130" t="s">
        <v>25</v>
      </c>
      <c r="H2130" t="s">
        <v>40</v>
      </c>
      <c r="I2130">
        <v>10.86</v>
      </c>
      <c r="J2130">
        <v>2</v>
      </c>
      <c r="K2130">
        <v>0</v>
      </c>
      <c r="L2130">
        <v>5.3213999999999997</v>
      </c>
    </row>
    <row r="2131" spans="1:12" x14ac:dyDescent="0.3">
      <c r="A2131" t="s">
        <v>12</v>
      </c>
      <c r="B2131" t="s">
        <v>21</v>
      </c>
      <c r="C2131" t="s">
        <v>14</v>
      </c>
      <c r="D2131" t="s">
        <v>51</v>
      </c>
      <c r="E2131" t="s">
        <v>23</v>
      </c>
      <c r="F2131" t="s">
        <v>24</v>
      </c>
      <c r="G2131" t="s">
        <v>25</v>
      </c>
      <c r="H2131" t="s">
        <v>33</v>
      </c>
      <c r="I2131">
        <v>3.36</v>
      </c>
      <c r="J2131">
        <v>2</v>
      </c>
      <c r="K2131">
        <v>0</v>
      </c>
      <c r="L2131">
        <v>0.84</v>
      </c>
    </row>
    <row r="2132" spans="1:12" x14ac:dyDescent="0.3">
      <c r="A2132" t="s">
        <v>12</v>
      </c>
      <c r="B2132" t="s">
        <v>21</v>
      </c>
      <c r="C2132" t="s">
        <v>14</v>
      </c>
      <c r="D2132" t="s">
        <v>51</v>
      </c>
      <c r="E2132" t="s">
        <v>23</v>
      </c>
      <c r="F2132" t="s">
        <v>24</v>
      </c>
      <c r="G2132" t="s">
        <v>25</v>
      </c>
      <c r="H2132" t="s">
        <v>36</v>
      </c>
      <c r="I2132">
        <v>27.936</v>
      </c>
      <c r="J2132">
        <v>4</v>
      </c>
      <c r="K2132">
        <v>0.2</v>
      </c>
      <c r="L2132">
        <v>9.4283999999999999</v>
      </c>
    </row>
    <row r="2133" spans="1:12" x14ac:dyDescent="0.3">
      <c r="A2133" t="s">
        <v>12</v>
      </c>
      <c r="B2133" t="s">
        <v>21</v>
      </c>
      <c r="C2133" t="s">
        <v>14</v>
      </c>
      <c r="D2133" t="s">
        <v>51</v>
      </c>
      <c r="E2133" t="s">
        <v>23</v>
      </c>
      <c r="F2133" t="s">
        <v>24</v>
      </c>
      <c r="G2133" t="s">
        <v>34</v>
      </c>
      <c r="H2133" t="s">
        <v>35</v>
      </c>
      <c r="I2133">
        <v>28.783999999999999</v>
      </c>
      <c r="J2133">
        <v>2</v>
      </c>
      <c r="K2133">
        <v>0.2</v>
      </c>
      <c r="L2133">
        <v>2.8784000000000001</v>
      </c>
    </row>
    <row r="2134" spans="1:12" x14ac:dyDescent="0.3">
      <c r="A2134" t="s">
        <v>27</v>
      </c>
      <c r="B2134" t="s">
        <v>13</v>
      </c>
      <c r="C2134" t="s">
        <v>14</v>
      </c>
      <c r="D2134" t="s">
        <v>239</v>
      </c>
      <c r="E2134" t="s">
        <v>23</v>
      </c>
      <c r="F2134" t="s">
        <v>24</v>
      </c>
      <c r="G2134" t="s">
        <v>25</v>
      </c>
      <c r="H2134" t="s">
        <v>109</v>
      </c>
      <c r="I2134">
        <v>21.96</v>
      </c>
      <c r="J2134">
        <v>2</v>
      </c>
      <c r="K2134">
        <v>0</v>
      </c>
      <c r="L2134">
        <v>6.1487999999999996</v>
      </c>
    </row>
    <row r="2135" spans="1:12" x14ac:dyDescent="0.3">
      <c r="A2135" t="s">
        <v>27</v>
      </c>
      <c r="B2135" t="s">
        <v>13</v>
      </c>
      <c r="C2135" t="s">
        <v>14</v>
      </c>
      <c r="D2135" t="s">
        <v>22</v>
      </c>
      <c r="E2135" t="s">
        <v>23</v>
      </c>
      <c r="F2135" t="s">
        <v>24</v>
      </c>
      <c r="G2135" t="s">
        <v>18</v>
      </c>
      <c r="H2135" t="s">
        <v>32</v>
      </c>
      <c r="I2135">
        <v>74.760000000000005</v>
      </c>
      <c r="J2135">
        <v>7</v>
      </c>
      <c r="K2135">
        <v>0</v>
      </c>
      <c r="L2135">
        <v>23.923200000000001</v>
      </c>
    </row>
    <row r="2136" spans="1:12" x14ac:dyDescent="0.3">
      <c r="A2136" t="s">
        <v>27</v>
      </c>
      <c r="B2136" t="s">
        <v>13</v>
      </c>
      <c r="C2136" t="s">
        <v>14</v>
      </c>
      <c r="D2136" t="s">
        <v>22</v>
      </c>
      <c r="E2136" t="s">
        <v>23</v>
      </c>
      <c r="F2136" t="s">
        <v>24</v>
      </c>
      <c r="G2136" t="s">
        <v>18</v>
      </c>
      <c r="H2136" t="s">
        <v>30</v>
      </c>
      <c r="I2136">
        <v>364.77600000000001</v>
      </c>
      <c r="J2136">
        <v>3</v>
      </c>
      <c r="K2136">
        <v>0.2</v>
      </c>
      <c r="L2136">
        <v>27.3582</v>
      </c>
    </row>
    <row r="2137" spans="1:12" x14ac:dyDescent="0.3">
      <c r="A2137" t="s">
        <v>61</v>
      </c>
      <c r="B2137" t="s">
        <v>21</v>
      </c>
      <c r="C2137" t="s">
        <v>14</v>
      </c>
      <c r="D2137" t="s">
        <v>143</v>
      </c>
      <c r="E2137" t="s">
        <v>23</v>
      </c>
      <c r="F2137" t="s">
        <v>24</v>
      </c>
      <c r="G2137" t="s">
        <v>25</v>
      </c>
      <c r="H2137" t="s">
        <v>36</v>
      </c>
      <c r="I2137">
        <v>89.695999999999998</v>
      </c>
      <c r="J2137">
        <v>4</v>
      </c>
      <c r="K2137">
        <v>0.2</v>
      </c>
      <c r="L2137">
        <v>33.636000000000003</v>
      </c>
    </row>
    <row r="2138" spans="1:12" x14ac:dyDescent="0.3">
      <c r="A2138" t="s">
        <v>61</v>
      </c>
      <c r="B2138" t="s">
        <v>21</v>
      </c>
      <c r="C2138" t="s">
        <v>14</v>
      </c>
      <c r="D2138" t="s">
        <v>143</v>
      </c>
      <c r="E2138" t="s">
        <v>23</v>
      </c>
      <c r="F2138" t="s">
        <v>24</v>
      </c>
      <c r="G2138" t="s">
        <v>25</v>
      </c>
      <c r="H2138" t="s">
        <v>26</v>
      </c>
      <c r="I2138">
        <v>50.12</v>
      </c>
      <c r="J2138">
        <v>4</v>
      </c>
      <c r="K2138">
        <v>0</v>
      </c>
      <c r="L2138">
        <v>23.5564</v>
      </c>
    </row>
    <row r="2139" spans="1:12" x14ac:dyDescent="0.3">
      <c r="A2139" t="s">
        <v>12</v>
      </c>
      <c r="B2139" t="s">
        <v>21</v>
      </c>
      <c r="C2139" t="s">
        <v>14</v>
      </c>
      <c r="D2139" t="s">
        <v>239</v>
      </c>
      <c r="E2139" t="s">
        <v>23</v>
      </c>
      <c r="F2139" t="s">
        <v>24</v>
      </c>
      <c r="G2139" t="s">
        <v>34</v>
      </c>
      <c r="H2139" t="s">
        <v>35</v>
      </c>
      <c r="I2139">
        <v>143.952</v>
      </c>
      <c r="J2139">
        <v>6</v>
      </c>
      <c r="K2139">
        <v>0.2</v>
      </c>
      <c r="L2139">
        <v>17.994</v>
      </c>
    </row>
    <row r="2140" spans="1:12" x14ac:dyDescent="0.3">
      <c r="A2140" t="s">
        <v>12</v>
      </c>
      <c r="B2140" t="s">
        <v>21</v>
      </c>
      <c r="C2140" t="s">
        <v>14</v>
      </c>
      <c r="D2140" t="s">
        <v>239</v>
      </c>
      <c r="E2140" t="s">
        <v>23</v>
      </c>
      <c r="F2140" t="s">
        <v>24</v>
      </c>
      <c r="G2140" t="s">
        <v>25</v>
      </c>
      <c r="H2140" t="s">
        <v>40</v>
      </c>
      <c r="I2140">
        <v>19.440000000000001</v>
      </c>
      <c r="J2140">
        <v>3</v>
      </c>
      <c r="K2140">
        <v>0</v>
      </c>
      <c r="L2140">
        <v>9.3312000000000008</v>
      </c>
    </row>
    <row r="2141" spans="1:12" x14ac:dyDescent="0.3">
      <c r="A2141" t="s">
        <v>12</v>
      </c>
      <c r="B2141" t="s">
        <v>13</v>
      </c>
      <c r="C2141" t="s">
        <v>14</v>
      </c>
      <c r="D2141" t="s">
        <v>22</v>
      </c>
      <c r="E2141" t="s">
        <v>23</v>
      </c>
      <c r="F2141" t="s">
        <v>24</v>
      </c>
      <c r="G2141" t="s">
        <v>25</v>
      </c>
      <c r="H2141" t="s">
        <v>36</v>
      </c>
      <c r="I2141">
        <v>276.78399999999999</v>
      </c>
      <c r="J2141">
        <v>2</v>
      </c>
      <c r="K2141">
        <v>0.2</v>
      </c>
      <c r="L2141">
        <v>89.954800000000006</v>
      </c>
    </row>
    <row r="2142" spans="1:12" x14ac:dyDescent="0.3">
      <c r="A2142" t="s">
        <v>12</v>
      </c>
      <c r="B2142" t="s">
        <v>21</v>
      </c>
      <c r="C2142" t="s">
        <v>14</v>
      </c>
      <c r="D2142" t="s">
        <v>22</v>
      </c>
      <c r="E2142" t="s">
        <v>23</v>
      </c>
      <c r="F2142" t="s">
        <v>24</v>
      </c>
      <c r="G2142" t="s">
        <v>34</v>
      </c>
      <c r="H2142" t="s">
        <v>35</v>
      </c>
      <c r="I2142">
        <v>623.96</v>
      </c>
      <c r="J2142">
        <v>5</v>
      </c>
      <c r="K2142">
        <v>0.2</v>
      </c>
      <c r="L2142">
        <v>38.997500000000002</v>
      </c>
    </row>
    <row r="2143" spans="1:12" x14ac:dyDescent="0.3">
      <c r="A2143" t="s">
        <v>27</v>
      </c>
      <c r="B2143" t="s">
        <v>43</v>
      </c>
      <c r="C2143" t="s">
        <v>14</v>
      </c>
      <c r="D2143" t="s">
        <v>22</v>
      </c>
      <c r="E2143" t="s">
        <v>23</v>
      </c>
      <c r="F2143" t="s">
        <v>24</v>
      </c>
      <c r="G2143" t="s">
        <v>25</v>
      </c>
      <c r="H2143" t="s">
        <v>26</v>
      </c>
      <c r="I2143">
        <v>22.05</v>
      </c>
      <c r="J2143">
        <v>7</v>
      </c>
      <c r="K2143">
        <v>0</v>
      </c>
      <c r="L2143">
        <v>10.584</v>
      </c>
    </row>
    <row r="2144" spans="1:12" x14ac:dyDescent="0.3">
      <c r="A2144" t="s">
        <v>27</v>
      </c>
      <c r="B2144" t="s">
        <v>43</v>
      </c>
      <c r="C2144" t="s">
        <v>14</v>
      </c>
      <c r="D2144" t="s">
        <v>22</v>
      </c>
      <c r="E2144" t="s">
        <v>23</v>
      </c>
      <c r="F2144" t="s">
        <v>24</v>
      </c>
      <c r="G2144" t="s">
        <v>25</v>
      </c>
      <c r="H2144" t="s">
        <v>40</v>
      </c>
      <c r="I2144">
        <v>99.9</v>
      </c>
      <c r="J2144">
        <v>5</v>
      </c>
      <c r="K2144">
        <v>0</v>
      </c>
      <c r="L2144">
        <v>46.953000000000003</v>
      </c>
    </row>
    <row r="2145" spans="1:12" x14ac:dyDescent="0.3">
      <c r="A2145" t="s">
        <v>12</v>
      </c>
      <c r="B2145" t="s">
        <v>21</v>
      </c>
      <c r="C2145" t="s">
        <v>14</v>
      </c>
      <c r="D2145" t="s">
        <v>22</v>
      </c>
      <c r="E2145" t="s">
        <v>23</v>
      </c>
      <c r="F2145" t="s">
        <v>24</v>
      </c>
      <c r="G2145" t="s">
        <v>25</v>
      </c>
      <c r="H2145" t="s">
        <v>37</v>
      </c>
      <c r="I2145">
        <v>90.86</v>
      </c>
      <c r="J2145">
        <v>7</v>
      </c>
      <c r="K2145">
        <v>0</v>
      </c>
      <c r="L2145">
        <v>26.349399999999999</v>
      </c>
    </row>
    <row r="2146" spans="1:12" x14ac:dyDescent="0.3">
      <c r="A2146" t="s">
        <v>167</v>
      </c>
      <c r="B2146" t="s">
        <v>13</v>
      </c>
      <c r="C2146" t="s">
        <v>14</v>
      </c>
      <c r="D2146" t="s">
        <v>51</v>
      </c>
      <c r="E2146" t="s">
        <v>23</v>
      </c>
      <c r="F2146" t="s">
        <v>24</v>
      </c>
      <c r="G2146" t="s">
        <v>25</v>
      </c>
      <c r="H2146" t="s">
        <v>40</v>
      </c>
      <c r="I2146">
        <v>7.78</v>
      </c>
      <c r="J2146">
        <v>1</v>
      </c>
      <c r="K2146">
        <v>0</v>
      </c>
      <c r="L2146">
        <v>3.5009999999999999</v>
      </c>
    </row>
    <row r="2147" spans="1:12" x14ac:dyDescent="0.3">
      <c r="A2147" t="s">
        <v>27</v>
      </c>
      <c r="B2147" t="s">
        <v>43</v>
      </c>
      <c r="C2147" t="s">
        <v>14</v>
      </c>
      <c r="D2147" t="s">
        <v>143</v>
      </c>
      <c r="E2147" t="s">
        <v>23</v>
      </c>
      <c r="F2147" t="s">
        <v>24</v>
      </c>
      <c r="G2147" t="s">
        <v>34</v>
      </c>
      <c r="H2147" t="s">
        <v>35</v>
      </c>
      <c r="I2147">
        <v>555.96</v>
      </c>
      <c r="J2147">
        <v>5</v>
      </c>
      <c r="K2147">
        <v>0.2</v>
      </c>
      <c r="L2147">
        <v>41.697000000000003</v>
      </c>
    </row>
    <row r="2148" spans="1:12" x14ac:dyDescent="0.3">
      <c r="A2148" t="s">
        <v>12</v>
      </c>
      <c r="B2148" t="s">
        <v>43</v>
      </c>
      <c r="C2148" t="s">
        <v>14</v>
      </c>
      <c r="D2148" t="s">
        <v>22</v>
      </c>
      <c r="E2148" t="s">
        <v>23</v>
      </c>
      <c r="F2148" t="s">
        <v>24</v>
      </c>
      <c r="G2148" t="s">
        <v>34</v>
      </c>
      <c r="H2148" t="s">
        <v>58</v>
      </c>
      <c r="I2148">
        <v>159.97999999999999</v>
      </c>
      <c r="J2148">
        <v>2</v>
      </c>
      <c r="K2148">
        <v>0</v>
      </c>
      <c r="L2148">
        <v>47.994</v>
      </c>
    </row>
    <row r="2149" spans="1:12" x14ac:dyDescent="0.3">
      <c r="A2149" t="s">
        <v>12</v>
      </c>
      <c r="B2149" t="s">
        <v>13</v>
      </c>
      <c r="C2149" t="s">
        <v>14</v>
      </c>
      <c r="D2149" t="s">
        <v>143</v>
      </c>
      <c r="E2149" t="s">
        <v>23</v>
      </c>
      <c r="F2149" t="s">
        <v>24</v>
      </c>
      <c r="G2149" t="s">
        <v>34</v>
      </c>
      <c r="H2149" t="s">
        <v>122</v>
      </c>
      <c r="I2149">
        <v>4476.8</v>
      </c>
      <c r="J2149">
        <v>4</v>
      </c>
      <c r="K2149">
        <v>0.2</v>
      </c>
      <c r="L2149">
        <v>503.64</v>
      </c>
    </row>
    <row r="2150" spans="1:12" x14ac:dyDescent="0.3">
      <c r="A2150" t="s">
        <v>12</v>
      </c>
      <c r="B2150" t="s">
        <v>13</v>
      </c>
      <c r="C2150" t="s">
        <v>14</v>
      </c>
      <c r="D2150" t="s">
        <v>143</v>
      </c>
      <c r="E2150" t="s">
        <v>23</v>
      </c>
      <c r="F2150" t="s">
        <v>24</v>
      </c>
      <c r="G2150" t="s">
        <v>25</v>
      </c>
      <c r="H2150" t="s">
        <v>40</v>
      </c>
      <c r="I2150">
        <v>104.85</v>
      </c>
      <c r="J2150">
        <v>1</v>
      </c>
      <c r="K2150">
        <v>0</v>
      </c>
      <c r="L2150">
        <v>50.328000000000003</v>
      </c>
    </row>
    <row r="2151" spans="1:12" x14ac:dyDescent="0.3">
      <c r="A2151" t="s">
        <v>12</v>
      </c>
      <c r="B2151" t="s">
        <v>13</v>
      </c>
      <c r="C2151" t="s">
        <v>14</v>
      </c>
      <c r="D2151" t="s">
        <v>143</v>
      </c>
      <c r="E2151" t="s">
        <v>23</v>
      </c>
      <c r="F2151" t="s">
        <v>24</v>
      </c>
      <c r="G2151" t="s">
        <v>25</v>
      </c>
      <c r="H2151" t="s">
        <v>37</v>
      </c>
      <c r="I2151">
        <v>241.44</v>
      </c>
      <c r="J2151">
        <v>3</v>
      </c>
      <c r="K2151">
        <v>0</v>
      </c>
      <c r="L2151">
        <v>72.432000000000002</v>
      </c>
    </row>
    <row r="2152" spans="1:12" x14ac:dyDescent="0.3">
      <c r="A2152" t="s">
        <v>167</v>
      </c>
      <c r="B2152" t="s">
        <v>43</v>
      </c>
      <c r="C2152" t="s">
        <v>14</v>
      </c>
      <c r="D2152" t="s">
        <v>566</v>
      </c>
      <c r="E2152" t="s">
        <v>23</v>
      </c>
      <c r="F2152" t="s">
        <v>24</v>
      </c>
      <c r="G2152" t="s">
        <v>18</v>
      </c>
      <c r="H2152" t="s">
        <v>32</v>
      </c>
      <c r="I2152">
        <v>31.96</v>
      </c>
      <c r="J2152">
        <v>2</v>
      </c>
      <c r="K2152">
        <v>0</v>
      </c>
      <c r="L2152">
        <v>1.5980000000000001</v>
      </c>
    </row>
    <row r="2153" spans="1:12" x14ac:dyDescent="0.3">
      <c r="A2153" t="s">
        <v>167</v>
      </c>
      <c r="B2153" t="s">
        <v>43</v>
      </c>
      <c r="C2153" t="s">
        <v>14</v>
      </c>
      <c r="D2153" t="s">
        <v>566</v>
      </c>
      <c r="E2153" t="s">
        <v>23</v>
      </c>
      <c r="F2153" t="s">
        <v>24</v>
      </c>
      <c r="G2153" t="s">
        <v>25</v>
      </c>
      <c r="H2153" t="s">
        <v>40</v>
      </c>
      <c r="I2153">
        <v>47.9</v>
      </c>
      <c r="J2153">
        <v>1</v>
      </c>
      <c r="K2153">
        <v>0</v>
      </c>
      <c r="L2153">
        <v>22.992000000000001</v>
      </c>
    </row>
    <row r="2154" spans="1:12" x14ac:dyDescent="0.3">
      <c r="A2154" t="s">
        <v>167</v>
      </c>
      <c r="B2154" t="s">
        <v>43</v>
      </c>
      <c r="C2154" t="s">
        <v>14</v>
      </c>
      <c r="D2154" t="s">
        <v>566</v>
      </c>
      <c r="E2154" t="s">
        <v>23</v>
      </c>
      <c r="F2154" t="s">
        <v>24</v>
      </c>
      <c r="G2154" t="s">
        <v>25</v>
      </c>
      <c r="H2154" t="s">
        <v>31</v>
      </c>
      <c r="I2154">
        <v>1112.94</v>
      </c>
      <c r="J2154">
        <v>3</v>
      </c>
      <c r="K2154">
        <v>0</v>
      </c>
      <c r="L2154">
        <v>222.58799999999999</v>
      </c>
    </row>
    <row r="2155" spans="1:12" x14ac:dyDescent="0.3">
      <c r="A2155" t="s">
        <v>167</v>
      </c>
      <c r="B2155" t="s">
        <v>43</v>
      </c>
      <c r="C2155" t="s">
        <v>14</v>
      </c>
      <c r="D2155" t="s">
        <v>566</v>
      </c>
      <c r="E2155" t="s">
        <v>23</v>
      </c>
      <c r="F2155" t="s">
        <v>24</v>
      </c>
      <c r="G2155" t="s">
        <v>25</v>
      </c>
      <c r="H2155" t="s">
        <v>59</v>
      </c>
      <c r="I2155">
        <v>22.92</v>
      </c>
      <c r="J2155">
        <v>3</v>
      </c>
      <c r="K2155">
        <v>0</v>
      </c>
      <c r="L2155">
        <v>11.2308</v>
      </c>
    </row>
    <row r="2156" spans="1:12" x14ac:dyDescent="0.3">
      <c r="A2156" t="s">
        <v>27</v>
      </c>
      <c r="B2156" t="s">
        <v>13</v>
      </c>
      <c r="C2156" t="s">
        <v>14</v>
      </c>
      <c r="D2156" t="s">
        <v>307</v>
      </c>
      <c r="E2156" t="s">
        <v>23</v>
      </c>
      <c r="F2156" t="s">
        <v>24</v>
      </c>
      <c r="G2156" t="s">
        <v>34</v>
      </c>
      <c r="H2156" t="s">
        <v>35</v>
      </c>
      <c r="I2156">
        <v>707.88</v>
      </c>
      <c r="J2156">
        <v>3</v>
      </c>
      <c r="K2156">
        <v>0.2</v>
      </c>
      <c r="L2156">
        <v>44.2425</v>
      </c>
    </row>
    <row r="2157" spans="1:12" x14ac:dyDescent="0.3">
      <c r="A2157" t="s">
        <v>27</v>
      </c>
      <c r="B2157" t="s">
        <v>13</v>
      </c>
      <c r="C2157" t="s">
        <v>14</v>
      </c>
      <c r="D2157" t="s">
        <v>307</v>
      </c>
      <c r="E2157" t="s">
        <v>23</v>
      </c>
      <c r="F2157" t="s">
        <v>24</v>
      </c>
      <c r="G2157" t="s">
        <v>25</v>
      </c>
      <c r="H2157" t="s">
        <v>36</v>
      </c>
      <c r="I2157">
        <v>11.952</v>
      </c>
      <c r="J2157">
        <v>3</v>
      </c>
      <c r="K2157">
        <v>0.2</v>
      </c>
      <c r="L2157">
        <v>4.1832000000000003</v>
      </c>
    </row>
    <row r="2158" spans="1:12" x14ac:dyDescent="0.3">
      <c r="A2158" t="s">
        <v>27</v>
      </c>
      <c r="B2158" t="s">
        <v>13</v>
      </c>
      <c r="C2158" t="s">
        <v>14</v>
      </c>
      <c r="D2158" t="s">
        <v>307</v>
      </c>
      <c r="E2158" t="s">
        <v>23</v>
      </c>
      <c r="F2158" t="s">
        <v>24</v>
      </c>
      <c r="G2158" t="s">
        <v>25</v>
      </c>
      <c r="H2158" t="s">
        <v>36</v>
      </c>
      <c r="I2158">
        <v>31.128</v>
      </c>
      <c r="J2158">
        <v>3</v>
      </c>
      <c r="K2158">
        <v>0.2</v>
      </c>
      <c r="L2158">
        <v>11.673</v>
      </c>
    </row>
    <row r="2159" spans="1:12" x14ac:dyDescent="0.3">
      <c r="A2159" t="s">
        <v>27</v>
      </c>
      <c r="B2159" t="s">
        <v>13</v>
      </c>
      <c r="C2159" t="s">
        <v>14</v>
      </c>
      <c r="D2159" t="s">
        <v>307</v>
      </c>
      <c r="E2159" t="s">
        <v>23</v>
      </c>
      <c r="F2159" t="s">
        <v>24</v>
      </c>
      <c r="G2159" t="s">
        <v>34</v>
      </c>
      <c r="H2159" t="s">
        <v>58</v>
      </c>
      <c r="I2159">
        <v>55.76</v>
      </c>
      <c r="J2159">
        <v>4</v>
      </c>
      <c r="K2159">
        <v>0</v>
      </c>
      <c r="L2159">
        <v>7.8064</v>
      </c>
    </row>
    <row r="2160" spans="1:12" x14ac:dyDescent="0.3">
      <c r="A2160" t="s">
        <v>27</v>
      </c>
      <c r="B2160" t="s">
        <v>13</v>
      </c>
      <c r="C2160" t="s">
        <v>14</v>
      </c>
      <c r="D2160" t="s">
        <v>307</v>
      </c>
      <c r="E2160" t="s">
        <v>23</v>
      </c>
      <c r="F2160" t="s">
        <v>24</v>
      </c>
      <c r="G2160" t="s">
        <v>25</v>
      </c>
      <c r="H2160" t="s">
        <v>40</v>
      </c>
      <c r="I2160">
        <v>24.56</v>
      </c>
      <c r="J2160">
        <v>2</v>
      </c>
      <c r="K2160">
        <v>0</v>
      </c>
      <c r="L2160">
        <v>11.543200000000001</v>
      </c>
    </row>
    <row r="2161" spans="1:12" x14ac:dyDescent="0.3">
      <c r="A2161" t="s">
        <v>27</v>
      </c>
      <c r="B2161" t="s">
        <v>13</v>
      </c>
      <c r="C2161" t="s">
        <v>14</v>
      </c>
      <c r="D2161" t="s">
        <v>307</v>
      </c>
      <c r="E2161" t="s">
        <v>23</v>
      </c>
      <c r="F2161" t="s">
        <v>24</v>
      </c>
      <c r="G2161" t="s">
        <v>18</v>
      </c>
      <c r="H2161" t="s">
        <v>32</v>
      </c>
      <c r="I2161">
        <v>51.75</v>
      </c>
      <c r="J2161">
        <v>1</v>
      </c>
      <c r="K2161">
        <v>0</v>
      </c>
      <c r="L2161">
        <v>15.525</v>
      </c>
    </row>
    <row r="2162" spans="1:12" x14ac:dyDescent="0.3">
      <c r="A2162" t="s">
        <v>27</v>
      </c>
      <c r="B2162" t="s">
        <v>13</v>
      </c>
      <c r="C2162" t="s">
        <v>14</v>
      </c>
      <c r="D2162" t="s">
        <v>307</v>
      </c>
      <c r="E2162" t="s">
        <v>23</v>
      </c>
      <c r="F2162" t="s">
        <v>24</v>
      </c>
      <c r="G2162" t="s">
        <v>18</v>
      </c>
      <c r="H2162" t="s">
        <v>20</v>
      </c>
      <c r="I2162">
        <v>207.184</v>
      </c>
      <c r="J2162">
        <v>1</v>
      </c>
      <c r="K2162">
        <v>0.2</v>
      </c>
      <c r="L2162">
        <v>25.898</v>
      </c>
    </row>
    <row r="2163" spans="1:12" x14ac:dyDescent="0.3">
      <c r="A2163" t="s">
        <v>27</v>
      </c>
      <c r="B2163" t="s">
        <v>13</v>
      </c>
      <c r="C2163" t="s">
        <v>14</v>
      </c>
      <c r="D2163" t="s">
        <v>307</v>
      </c>
      <c r="E2163" t="s">
        <v>23</v>
      </c>
      <c r="F2163" t="s">
        <v>24</v>
      </c>
      <c r="G2163" t="s">
        <v>25</v>
      </c>
      <c r="H2163" t="s">
        <v>37</v>
      </c>
      <c r="I2163">
        <v>1473.1</v>
      </c>
      <c r="J2163">
        <v>5</v>
      </c>
      <c r="K2163">
        <v>0</v>
      </c>
      <c r="L2163">
        <v>412.46800000000002</v>
      </c>
    </row>
    <row r="2164" spans="1:12" x14ac:dyDescent="0.3">
      <c r="A2164" t="s">
        <v>27</v>
      </c>
      <c r="B2164" t="s">
        <v>13</v>
      </c>
      <c r="C2164" t="s">
        <v>14</v>
      </c>
      <c r="D2164" t="s">
        <v>116</v>
      </c>
      <c r="E2164" t="s">
        <v>23</v>
      </c>
      <c r="F2164" t="s">
        <v>24</v>
      </c>
      <c r="G2164" t="s">
        <v>25</v>
      </c>
      <c r="H2164" t="s">
        <v>40</v>
      </c>
      <c r="I2164">
        <v>39.96</v>
      </c>
      <c r="J2164">
        <v>2</v>
      </c>
      <c r="K2164">
        <v>0</v>
      </c>
      <c r="L2164">
        <v>19.180800000000001</v>
      </c>
    </row>
    <row r="2165" spans="1:12" x14ac:dyDescent="0.3">
      <c r="A2165" t="s">
        <v>27</v>
      </c>
      <c r="B2165" t="s">
        <v>13</v>
      </c>
      <c r="C2165" t="s">
        <v>14</v>
      </c>
      <c r="D2165" t="s">
        <v>116</v>
      </c>
      <c r="E2165" t="s">
        <v>23</v>
      </c>
      <c r="F2165" t="s">
        <v>24</v>
      </c>
      <c r="G2165" t="s">
        <v>34</v>
      </c>
      <c r="H2165" t="s">
        <v>35</v>
      </c>
      <c r="I2165">
        <v>1432</v>
      </c>
      <c r="J2165">
        <v>5</v>
      </c>
      <c r="K2165">
        <v>0.2</v>
      </c>
      <c r="L2165">
        <v>125.3</v>
      </c>
    </row>
    <row r="2166" spans="1:12" x14ac:dyDescent="0.3">
      <c r="A2166" t="s">
        <v>27</v>
      </c>
      <c r="B2166" t="s">
        <v>13</v>
      </c>
      <c r="C2166" t="s">
        <v>14</v>
      </c>
      <c r="D2166" t="s">
        <v>116</v>
      </c>
      <c r="E2166" t="s">
        <v>23</v>
      </c>
      <c r="F2166" t="s">
        <v>24</v>
      </c>
      <c r="G2166" t="s">
        <v>25</v>
      </c>
      <c r="H2166" t="s">
        <v>109</v>
      </c>
      <c r="I2166">
        <v>41.04</v>
      </c>
      <c r="J2166">
        <v>6</v>
      </c>
      <c r="K2166">
        <v>0</v>
      </c>
      <c r="L2166">
        <v>11.0808</v>
      </c>
    </row>
    <row r="2167" spans="1:12" x14ac:dyDescent="0.3">
      <c r="A2167" t="s">
        <v>27</v>
      </c>
      <c r="B2167" t="s">
        <v>13</v>
      </c>
      <c r="C2167" t="s">
        <v>14</v>
      </c>
      <c r="D2167" t="s">
        <v>116</v>
      </c>
      <c r="E2167" t="s">
        <v>23</v>
      </c>
      <c r="F2167" t="s">
        <v>24</v>
      </c>
      <c r="G2167" t="s">
        <v>18</v>
      </c>
      <c r="H2167" t="s">
        <v>20</v>
      </c>
      <c r="I2167">
        <v>256.78399999999999</v>
      </c>
      <c r="J2167">
        <v>1</v>
      </c>
      <c r="K2167">
        <v>0.2</v>
      </c>
      <c r="L2167">
        <v>32.097999999999999</v>
      </c>
    </row>
    <row r="2168" spans="1:12" x14ac:dyDescent="0.3">
      <c r="A2168" t="s">
        <v>27</v>
      </c>
      <c r="B2168" t="s">
        <v>21</v>
      </c>
      <c r="C2168" t="s">
        <v>14</v>
      </c>
      <c r="D2168" t="s">
        <v>22</v>
      </c>
      <c r="E2168" t="s">
        <v>23</v>
      </c>
      <c r="F2168" t="s">
        <v>24</v>
      </c>
      <c r="G2168" t="s">
        <v>25</v>
      </c>
      <c r="H2168" t="s">
        <v>33</v>
      </c>
      <c r="I2168">
        <v>23.04</v>
      </c>
      <c r="J2168">
        <v>8</v>
      </c>
      <c r="K2168">
        <v>0</v>
      </c>
      <c r="L2168">
        <v>6.9119999999999999</v>
      </c>
    </row>
    <row r="2169" spans="1:12" x14ac:dyDescent="0.3">
      <c r="A2169" t="s">
        <v>27</v>
      </c>
      <c r="B2169" t="s">
        <v>13</v>
      </c>
      <c r="C2169" t="s">
        <v>14</v>
      </c>
      <c r="D2169" t="s">
        <v>108</v>
      </c>
      <c r="E2169" t="s">
        <v>23</v>
      </c>
      <c r="F2169" t="s">
        <v>24</v>
      </c>
      <c r="G2169" t="s">
        <v>25</v>
      </c>
      <c r="H2169" t="s">
        <v>40</v>
      </c>
      <c r="I2169">
        <v>19.440000000000001</v>
      </c>
      <c r="J2169">
        <v>3</v>
      </c>
      <c r="K2169">
        <v>0</v>
      </c>
      <c r="L2169">
        <v>9.3312000000000008</v>
      </c>
    </row>
    <row r="2170" spans="1:12" x14ac:dyDescent="0.3">
      <c r="A2170" t="s">
        <v>27</v>
      </c>
      <c r="B2170" t="s">
        <v>21</v>
      </c>
      <c r="C2170" t="s">
        <v>14</v>
      </c>
      <c r="D2170" t="s">
        <v>51</v>
      </c>
      <c r="E2170" t="s">
        <v>23</v>
      </c>
      <c r="F2170" t="s">
        <v>24</v>
      </c>
      <c r="G2170" t="s">
        <v>18</v>
      </c>
      <c r="H2170" t="s">
        <v>32</v>
      </c>
      <c r="I2170">
        <v>39.880000000000003</v>
      </c>
      <c r="J2170">
        <v>2</v>
      </c>
      <c r="K2170">
        <v>0</v>
      </c>
      <c r="L2170">
        <v>11.166399999999999</v>
      </c>
    </row>
    <row r="2171" spans="1:12" x14ac:dyDescent="0.3">
      <c r="A2171" t="s">
        <v>27</v>
      </c>
      <c r="B2171" t="s">
        <v>21</v>
      </c>
      <c r="C2171" t="s">
        <v>14</v>
      </c>
      <c r="D2171" t="s">
        <v>51</v>
      </c>
      <c r="E2171" t="s">
        <v>23</v>
      </c>
      <c r="F2171" t="s">
        <v>24</v>
      </c>
      <c r="G2171" t="s">
        <v>18</v>
      </c>
      <c r="H2171" t="s">
        <v>32</v>
      </c>
      <c r="I2171">
        <v>79.44</v>
      </c>
      <c r="J2171">
        <v>3</v>
      </c>
      <c r="K2171">
        <v>0</v>
      </c>
      <c r="L2171">
        <v>28.598400000000002</v>
      </c>
    </row>
    <row r="2172" spans="1:12" x14ac:dyDescent="0.3">
      <c r="A2172" t="s">
        <v>27</v>
      </c>
      <c r="B2172" t="s">
        <v>21</v>
      </c>
      <c r="C2172" t="s">
        <v>14</v>
      </c>
      <c r="D2172" t="s">
        <v>22</v>
      </c>
      <c r="E2172" t="s">
        <v>23</v>
      </c>
      <c r="F2172" t="s">
        <v>24</v>
      </c>
      <c r="G2172" t="s">
        <v>25</v>
      </c>
      <c r="H2172" t="s">
        <v>40</v>
      </c>
      <c r="I2172">
        <v>32.4</v>
      </c>
      <c r="J2172">
        <v>5</v>
      </c>
      <c r="K2172">
        <v>0</v>
      </c>
      <c r="L2172">
        <v>15.552</v>
      </c>
    </row>
    <row r="2173" spans="1:12" x14ac:dyDescent="0.3">
      <c r="A2173" t="s">
        <v>27</v>
      </c>
      <c r="B2173" t="s">
        <v>21</v>
      </c>
      <c r="C2173" t="s">
        <v>14</v>
      </c>
      <c r="D2173" t="s">
        <v>22</v>
      </c>
      <c r="E2173" t="s">
        <v>23</v>
      </c>
      <c r="F2173" t="s">
        <v>24</v>
      </c>
      <c r="G2173" t="s">
        <v>25</v>
      </c>
      <c r="H2173" t="s">
        <v>37</v>
      </c>
      <c r="I2173">
        <v>381.36</v>
      </c>
      <c r="J2173">
        <v>7</v>
      </c>
      <c r="K2173">
        <v>0</v>
      </c>
      <c r="L2173">
        <v>106.7808</v>
      </c>
    </row>
    <row r="2174" spans="1:12" x14ac:dyDescent="0.3">
      <c r="A2174" t="s">
        <v>167</v>
      </c>
      <c r="B2174" t="s">
        <v>43</v>
      </c>
      <c r="C2174" t="s">
        <v>14</v>
      </c>
      <c r="D2174" t="s">
        <v>22</v>
      </c>
      <c r="E2174" t="s">
        <v>23</v>
      </c>
      <c r="F2174" t="s">
        <v>24</v>
      </c>
      <c r="G2174" t="s">
        <v>25</v>
      </c>
      <c r="H2174" t="s">
        <v>33</v>
      </c>
      <c r="I2174">
        <v>6.72</v>
      </c>
      <c r="J2174">
        <v>4</v>
      </c>
      <c r="K2174">
        <v>0</v>
      </c>
      <c r="L2174">
        <v>3.36</v>
      </c>
    </row>
    <row r="2175" spans="1:12" x14ac:dyDescent="0.3">
      <c r="A2175" t="s">
        <v>61</v>
      </c>
      <c r="B2175" t="s">
        <v>13</v>
      </c>
      <c r="C2175" t="s">
        <v>14</v>
      </c>
      <c r="D2175" t="s">
        <v>22</v>
      </c>
      <c r="E2175" t="s">
        <v>23</v>
      </c>
      <c r="F2175" t="s">
        <v>24</v>
      </c>
      <c r="G2175" t="s">
        <v>25</v>
      </c>
      <c r="H2175" t="s">
        <v>36</v>
      </c>
      <c r="I2175">
        <v>15.192</v>
      </c>
      <c r="J2175">
        <v>3</v>
      </c>
      <c r="K2175">
        <v>0.2</v>
      </c>
      <c r="L2175">
        <v>5.5071000000000003</v>
      </c>
    </row>
    <row r="2176" spans="1:12" x14ac:dyDescent="0.3">
      <c r="A2176" t="s">
        <v>61</v>
      </c>
      <c r="B2176" t="s">
        <v>13</v>
      </c>
      <c r="C2176" t="s">
        <v>14</v>
      </c>
      <c r="D2176" t="s">
        <v>22</v>
      </c>
      <c r="E2176" t="s">
        <v>23</v>
      </c>
      <c r="F2176" t="s">
        <v>24</v>
      </c>
      <c r="G2176" t="s">
        <v>25</v>
      </c>
      <c r="H2176" t="s">
        <v>40</v>
      </c>
      <c r="I2176">
        <v>58.32</v>
      </c>
      <c r="J2176">
        <v>9</v>
      </c>
      <c r="K2176">
        <v>0</v>
      </c>
      <c r="L2176">
        <v>27.993600000000001</v>
      </c>
    </row>
    <row r="2177" spans="1:12" x14ac:dyDescent="0.3">
      <c r="A2177" t="s">
        <v>27</v>
      </c>
      <c r="B2177" t="s">
        <v>13</v>
      </c>
      <c r="C2177" t="s">
        <v>14</v>
      </c>
      <c r="D2177" t="s">
        <v>22</v>
      </c>
      <c r="E2177" t="s">
        <v>23</v>
      </c>
      <c r="F2177" t="s">
        <v>24</v>
      </c>
      <c r="G2177" t="s">
        <v>18</v>
      </c>
      <c r="H2177" t="s">
        <v>32</v>
      </c>
      <c r="I2177">
        <v>94.68</v>
      </c>
      <c r="J2177">
        <v>9</v>
      </c>
      <c r="K2177">
        <v>0</v>
      </c>
      <c r="L2177">
        <v>31.244399999999999</v>
      </c>
    </row>
    <row r="2178" spans="1:12" x14ac:dyDescent="0.3">
      <c r="A2178" t="s">
        <v>27</v>
      </c>
      <c r="B2178" t="s">
        <v>13</v>
      </c>
      <c r="C2178" t="s">
        <v>14</v>
      </c>
      <c r="D2178" t="s">
        <v>22</v>
      </c>
      <c r="E2178" t="s">
        <v>23</v>
      </c>
      <c r="F2178" t="s">
        <v>24</v>
      </c>
      <c r="G2178" t="s">
        <v>25</v>
      </c>
      <c r="H2178" t="s">
        <v>31</v>
      </c>
      <c r="I2178">
        <v>23.67</v>
      </c>
      <c r="J2178">
        <v>3</v>
      </c>
      <c r="K2178">
        <v>0</v>
      </c>
      <c r="L2178">
        <v>0.94679999999999997</v>
      </c>
    </row>
    <row r="2179" spans="1:12" x14ac:dyDescent="0.3">
      <c r="A2179" t="s">
        <v>27</v>
      </c>
      <c r="B2179" t="s">
        <v>13</v>
      </c>
      <c r="C2179" t="s">
        <v>14</v>
      </c>
      <c r="D2179" t="s">
        <v>22</v>
      </c>
      <c r="E2179" t="s">
        <v>23</v>
      </c>
      <c r="F2179" t="s">
        <v>24</v>
      </c>
      <c r="G2179" t="s">
        <v>34</v>
      </c>
      <c r="H2179" t="s">
        <v>35</v>
      </c>
      <c r="I2179">
        <v>1091.1679999999999</v>
      </c>
      <c r="J2179">
        <v>4</v>
      </c>
      <c r="K2179">
        <v>0.2</v>
      </c>
      <c r="L2179">
        <v>68.197999999999993</v>
      </c>
    </row>
    <row r="2180" spans="1:12" x14ac:dyDescent="0.3">
      <c r="A2180" t="s">
        <v>27</v>
      </c>
      <c r="B2180" t="s">
        <v>13</v>
      </c>
      <c r="C2180" t="s">
        <v>14</v>
      </c>
      <c r="D2180" t="s">
        <v>22</v>
      </c>
      <c r="E2180" t="s">
        <v>23</v>
      </c>
      <c r="F2180" t="s">
        <v>24</v>
      </c>
      <c r="G2180" t="s">
        <v>25</v>
      </c>
      <c r="H2180" t="s">
        <v>33</v>
      </c>
      <c r="I2180">
        <v>18.690000000000001</v>
      </c>
      <c r="J2180">
        <v>7</v>
      </c>
      <c r="K2180">
        <v>0</v>
      </c>
      <c r="L2180">
        <v>5.2332000000000001</v>
      </c>
    </row>
    <row r="2181" spans="1:12" x14ac:dyDescent="0.3">
      <c r="A2181" t="s">
        <v>27</v>
      </c>
      <c r="B2181" t="s">
        <v>13</v>
      </c>
      <c r="C2181" t="s">
        <v>14</v>
      </c>
      <c r="D2181" t="s">
        <v>22</v>
      </c>
      <c r="E2181" t="s">
        <v>23</v>
      </c>
      <c r="F2181" t="s">
        <v>24</v>
      </c>
      <c r="G2181" t="s">
        <v>18</v>
      </c>
      <c r="H2181" t="s">
        <v>30</v>
      </c>
      <c r="I2181">
        <v>568.72799999999995</v>
      </c>
      <c r="J2181">
        <v>3</v>
      </c>
      <c r="K2181">
        <v>0.2</v>
      </c>
      <c r="L2181">
        <v>28.436399999999999</v>
      </c>
    </row>
    <row r="2182" spans="1:12" x14ac:dyDescent="0.3">
      <c r="A2182" t="s">
        <v>27</v>
      </c>
      <c r="B2182" t="s">
        <v>13</v>
      </c>
      <c r="C2182" t="s">
        <v>14</v>
      </c>
      <c r="D2182" t="s">
        <v>22</v>
      </c>
      <c r="E2182" t="s">
        <v>23</v>
      </c>
      <c r="F2182" t="s">
        <v>24</v>
      </c>
      <c r="G2182" t="s">
        <v>25</v>
      </c>
      <c r="H2182" t="s">
        <v>36</v>
      </c>
      <c r="I2182">
        <v>7.3120000000000003</v>
      </c>
      <c r="J2182">
        <v>1</v>
      </c>
      <c r="K2182">
        <v>0.2</v>
      </c>
      <c r="L2182">
        <v>2.5592000000000001</v>
      </c>
    </row>
    <row r="2183" spans="1:12" x14ac:dyDescent="0.3">
      <c r="A2183" t="s">
        <v>27</v>
      </c>
      <c r="B2183" t="s">
        <v>43</v>
      </c>
      <c r="C2183" t="s">
        <v>14</v>
      </c>
      <c r="D2183" t="s">
        <v>51</v>
      </c>
      <c r="E2183" t="s">
        <v>23</v>
      </c>
      <c r="F2183" t="s">
        <v>24</v>
      </c>
      <c r="G2183" t="s">
        <v>25</v>
      </c>
      <c r="H2183" t="s">
        <v>36</v>
      </c>
      <c r="I2183">
        <v>14.304</v>
      </c>
      <c r="J2183">
        <v>6</v>
      </c>
      <c r="K2183">
        <v>0.2</v>
      </c>
      <c r="L2183">
        <v>4.6487999999999996</v>
      </c>
    </row>
    <row r="2184" spans="1:12" x14ac:dyDescent="0.3">
      <c r="A2184" t="s">
        <v>27</v>
      </c>
      <c r="B2184" t="s">
        <v>43</v>
      </c>
      <c r="C2184" t="s">
        <v>14</v>
      </c>
      <c r="D2184" t="s">
        <v>51</v>
      </c>
      <c r="E2184" t="s">
        <v>23</v>
      </c>
      <c r="F2184" t="s">
        <v>24</v>
      </c>
      <c r="G2184" t="s">
        <v>18</v>
      </c>
      <c r="H2184" t="s">
        <v>19</v>
      </c>
      <c r="I2184">
        <v>119.833</v>
      </c>
      <c r="J2184">
        <v>1</v>
      </c>
      <c r="K2184">
        <v>0.15</v>
      </c>
      <c r="L2184">
        <v>7.0490000000000004</v>
      </c>
    </row>
    <row r="2185" spans="1:12" x14ac:dyDescent="0.3">
      <c r="A2185" t="s">
        <v>27</v>
      </c>
      <c r="B2185" t="s">
        <v>43</v>
      </c>
      <c r="C2185" t="s">
        <v>14</v>
      </c>
      <c r="D2185" t="s">
        <v>51</v>
      </c>
      <c r="E2185" t="s">
        <v>23</v>
      </c>
      <c r="F2185" t="s">
        <v>24</v>
      </c>
      <c r="G2185" t="s">
        <v>25</v>
      </c>
      <c r="H2185" t="s">
        <v>33</v>
      </c>
      <c r="I2185">
        <v>5.56</v>
      </c>
      <c r="J2185">
        <v>2</v>
      </c>
      <c r="K2185">
        <v>0</v>
      </c>
      <c r="L2185">
        <v>2.2240000000000002</v>
      </c>
    </row>
    <row r="2186" spans="1:12" x14ac:dyDescent="0.3">
      <c r="A2186" t="s">
        <v>27</v>
      </c>
      <c r="B2186" t="s">
        <v>43</v>
      </c>
      <c r="C2186" t="s">
        <v>14</v>
      </c>
      <c r="D2186" t="s">
        <v>51</v>
      </c>
      <c r="E2186" t="s">
        <v>23</v>
      </c>
      <c r="F2186" t="s">
        <v>24</v>
      </c>
      <c r="G2186" t="s">
        <v>25</v>
      </c>
      <c r="H2186" t="s">
        <v>40</v>
      </c>
      <c r="I2186">
        <v>32.4</v>
      </c>
      <c r="J2186">
        <v>5</v>
      </c>
      <c r="K2186">
        <v>0</v>
      </c>
      <c r="L2186">
        <v>15.552</v>
      </c>
    </row>
    <row r="2187" spans="1:12" x14ac:dyDescent="0.3">
      <c r="A2187" t="s">
        <v>27</v>
      </c>
      <c r="B2187" t="s">
        <v>43</v>
      </c>
      <c r="C2187" t="s">
        <v>14</v>
      </c>
      <c r="D2187" t="s">
        <v>51</v>
      </c>
      <c r="E2187" t="s">
        <v>23</v>
      </c>
      <c r="F2187" t="s">
        <v>24</v>
      </c>
      <c r="G2187" t="s">
        <v>25</v>
      </c>
      <c r="H2187" t="s">
        <v>33</v>
      </c>
      <c r="I2187">
        <v>9.84</v>
      </c>
      <c r="J2187">
        <v>3</v>
      </c>
      <c r="K2187">
        <v>0</v>
      </c>
      <c r="L2187">
        <v>2.8536000000000001</v>
      </c>
    </row>
    <row r="2188" spans="1:12" x14ac:dyDescent="0.3">
      <c r="A2188" t="s">
        <v>27</v>
      </c>
      <c r="B2188" t="s">
        <v>43</v>
      </c>
      <c r="C2188" t="s">
        <v>14</v>
      </c>
      <c r="D2188" t="s">
        <v>51</v>
      </c>
      <c r="E2188" t="s">
        <v>23</v>
      </c>
      <c r="F2188" t="s">
        <v>24</v>
      </c>
      <c r="G2188" t="s">
        <v>25</v>
      </c>
      <c r="H2188" t="s">
        <v>33</v>
      </c>
      <c r="I2188">
        <v>2.78</v>
      </c>
      <c r="J2188">
        <v>1</v>
      </c>
      <c r="K2188">
        <v>0</v>
      </c>
      <c r="L2188">
        <v>0.7228</v>
      </c>
    </row>
    <row r="2189" spans="1:12" x14ac:dyDescent="0.3">
      <c r="A2189" t="s">
        <v>27</v>
      </c>
      <c r="B2189" t="s">
        <v>21</v>
      </c>
      <c r="C2189" t="s">
        <v>14</v>
      </c>
      <c r="D2189" t="s">
        <v>22</v>
      </c>
      <c r="E2189" t="s">
        <v>23</v>
      </c>
      <c r="F2189" t="s">
        <v>24</v>
      </c>
      <c r="G2189" t="s">
        <v>25</v>
      </c>
      <c r="H2189" t="s">
        <v>36</v>
      </c>
      <c r="I2189">
        <v>107.648</v>
      </c>
      <c r="J2189">
        <v>2</v>
      </c>
      <c r="K2189">
        <v>0.2</v>
      </c>
      <c r="L2189">
        <v>33.64</v>
      </c>
    </row>
    <row r="2190" spans="1:12" x14ac:dyDescent="0.3">
      <c r="A2190" t="s">
        <v>12</v>
      </c>
      <c r="B2190" t="s">
        <v>43</v>
      </c>
      <c r="C2190" t="s">
        <v>14</v>
      </c>
      <c r="D2190" t="s">
        <v>51</v>
      </c>
      <c r="E2190" t="s">
        <v>23</v>
      </c>
      <c r="F2190" t="s">
        <v>24</v>
      </c>
      <c r="G2190" t="s">
        <v>25</v>
      </c>
      <c r="H2190" t="s">
        <v>40</v>
      </c>
      <c r="I2190">
        <v>48.91</v>
      </c>
      <c r="J2190">
        <v>1</v>
      </c>
      <c r="K2190">
        <v>0</v>
      </c>
      <c r="L2190">
        <v>22.9877</v>
      </c>
    </row>
    <row r="2191" spans="1:12" x14ac:dyDescent="0.3">
      <c r="A2191" t="s">
        <v>27</v>
      </c>
      <c r="B2191" t="s">
        <v>13</v>
      </c>
      <c r="C2191" t="s">
        <v>14</v>
      </c>
      <c r="D2191" t="s">
        <v>51</v>
      </c>
      <c r="E2191" t="s">
        <v>23</v>
      </c>
      <c r="F2191" t="s">
        <v>24</v>
      </c>
      <c r="G2191" t="s">
        <v>25</v>
      </c>
      <c r="H2191" t="s">
        <v>33</v>
      </c>
      <c r="I2191">
        <v>6.56</v>
      </c>
      <c r="J2191">
        <v>2</v>
      </c>
      <c r="K2191">
        <v>0</v>
      </c>
      <c r="L2191">
        <v>1.9024000000000001</v>
      </c>
    </row>
    <row r="2192" spans="1:12" x14ac:dyDescent="0.3">
      <c r="A2192" t="s">
        <v>27</v>
      </c>
      <c r="B2192" t="s">
        <v>13</v>
      </c>
      <c r="C2192" t="s">
        <v>14</v>
      </c>
      <c r="D2192" t="s">
        <v>51</v>
      </c>
      <c r="E2192" t="s">
        <v>23</v>
      </c>
      <c r="F2192" t="s">
        <v>24</v>
      </c>
      <c r="G2192" t="s">
        <v>25</v>
      </c>
      <c r="H2192" t="s">
        <v>33</v>
      </c>
      <c r="I2192">
        <v>14.88</v>
      </c>
      <c r="J2192">
        <v>2</v>
      </c>
      <c r="K2192">
        <v>0</v>
      </c>
      <c r="L2192">
        <v>3.72</v>
      </c>
    </row>
    <row r="2193" spans="1:12" x14ac:dyDescent="0.3">
      <c r="A2193" t="s">
        <v>27</v>
      </c>
      <c r="B2193" t="s">
        <v>13</v>
      </c>
      <c r="C2193" t="s">
        <v>14</v>
      </c>
      <c r="D2193" t="s">
        <v>51</v>
      </c>
      <c r="E2193" t="s">
        <v>23</v>
      </c>
      <c r="F2193" t="s">
        <v>24</v>
      </c>
      <c r="G2193" t="s">
        <v>34</v>
      </c>
      <c r="H2193" t="s">
        <v>58</v>
      </c>
      <c r="I2193">
        <v>45.48</v>
      </c>
      <c r="J2193">
        <v>4</v>
      </c>
      <c r="K2193">
        <v>0</v>
      </c>
      <c r="L2193">
        <v>15.917999999999999</v>
      </c>
    </row>
    <row r="2194" spans="1:12" x14ac:dyDescent="0.3">
      <c r="A2194" t="s">
        <v>27</v>
      </c>
      <c r="B2194" t="s">
        <v>13</v>
      </c>
      <c r="C2194" t="s">
        <v>14</v>
      </c>
      <c r="D2194" t="s">
        <v>51</v>
      </c>
      <c r="E2194" t="s">
        <v>23</v>
      </c>
      <c r="F2194" t="s">
        <v>24</v>
      </c>
      <c r="G2194" t="s">
        <v>25</v>
      </c>
      <c r="H2194" t="s">
        <v>33</v>
      </c>
      <c r="I2194">
        <v>25.44</v>
      </c>
      <c r="J2194">
        <v>6</v>
      </c>
      <c r="K2194">
        <v>0</v>
      </c>
      <c r="L2194">
        <v>9.9215999999999998</v>
      </c>
    </row>
    <row r="2195" spans="1:12" x14ac:dyDescent="0.3">
      <c r="A2195" t="s">
        <v>27</v>
      </c>
      <c r="B2195" t="s">
        <v>13</v>
      </c>
      <c r="C2195" t="s">
        <v>14</v>
      </c>
      <c r="D2195" t="s">
        <v>22</v>
      </c>
      <c r="E2195" t="s">
        <v>23</v>
      </c>
      <c r="F2195" t="s">
        <v>24</v>
      </c>
      <c r="G2195" t="s">
        <v>25</v>
      </c>
      <c r="H2195" t="s">
        <v>40</v>
      </c>
      <c r="I2195">
        <v>211.04</v>
      </c>
      <c r="J2195">
        <v>8</v>
      </c>
      <c r="K2195">
        <v>0</v>
      </c>
      <c r="L2195">
        <v>97.078400000000002</v>
      </c>
    </row>
    <row r="2196" spans="1:12" x14ac:dyDescent="0.3">
      <c r="A2196" t="s">
        <v>27</v>
      </c>
      <c r="B2196" t="s">
        <v>13</v>
      </c>
      <c r="C2196" t="s">
        <v>14</v>
      </c>
      <c r="D2196" t="s">
        <v>22</v>
      </c>
      <c r="E2196" t="s">
        <v>23</v>
      </c>
      <c r="F2196" t="s">
        <v>24</v>
      </c>
      <c r="G2196" t="s">
        <v>18</v>
      </c>
      <c r="H2196" t="s">
        <v>20</v>
      </c>
      <c r="I2196">
        <v>594.81600000000003</v>
      </c>
      <c r="J2196">
        <v>2</v>
      </c>
      <c r="K2196">
        <v>0.2</v>
      </c>
      <c r="L2196">
        <v>59.4816</v>
      </c>
    </row>
    <row r="2197" spans="1:12" x14ac:dyDescent="0.3">
      <c r="A2197" t="s">
        <v>27</v>
      </c>
      <c r="B2197" t="s">
        <v>13</v>
      </c>
      <c r="C2197" t="s">
        <v>14</v>
      </c>
      <c r="D2197" t="s">
        <v>22</v>
      </c>
      <c r="E2197" t="s">
        <v>23</v>
      </c>
      <c r="F2197" t="s">
        <v>24</v>
      </c>
      <c r="G2197" t="s">
        <v>25</v>
      </c>
      <c r="H2197" t="s">
        <v>36</v>
      </c>
      <c r="I2197">
        <v>72.959999999999994</v>
      </c>
      <c r="J2197">
        <v>3</v>
      </c>
      <c r="K2197">
        <v>0.2</v>
      </c>
      <c r="L2197">
        <v>23.712</v>
      </c>
    </row>
    <row r="2198" spans="1:12" x14ac:dyDescent="0.3">
      <c r="A2198" t="s">
        <v>61</v>
      </c>
      <c r="B2198" t="s">
        <v>13</v>
      </c>
      <c r="C2198" t="s">
        <v>14</v>
      </c>
      <c r="D2198" t="s">
        <v>51</v>
      </c>
      <c r="E2198" t="s">
        <v>23</v>
      </c>
      <c r="F2198" t="s">
        <v>24</v>
      </c>
      <c r="G2198" t="s">
        <v>25</v>
      </c>
      <c r="H2198" t="s">
        <v>37</v>
      </c>
      <c r="I2198">
        <v>45.28</v>
      </c>
      <c r="J2198">
        <v>4</v>
      </c>
      <c r="K2198">
        <v>0</v>
      </c>
      <c r="L2198">
        <v>15.395200000000001</v>
      </c>
    </row>
    <row r="2199" spans="1:12" x14ac:dyDescent="0.3">
      <c r="A2199" t="s">
        <v>27</v>
      </c>
      <c r="B2199" t="s">
        <v>21</v>
      </c>
      <c r="C2199" t="s">
        <v>14</v>
      </c>
      <c r="D2199" t="s">
        <v>51</v>
      </c>
      <c r="E2199" t="s">
        <v>23</v>
      </c>
      <c r="F2199" t="s">
        <v>24</v>
      </c>
      <c r="G2199" t="s">
        <v>25</v>
      </c>
      <c r="H2199" t="s">
        <v>76</v>
      </c>
      <c r="I2199">
        <v>17.899999999999999</v>
      </c>
      <c r="J2199">
        <v>5</v>
      </c>
      <c r="K2199">
        <v>0</v>
      </c>
      <c r="L2199">
        <v>8.7710000000000008</v>
      </c>
    </row>
    <row r="2200" spans="1:12" x14ac:dyDescent="0.3">
      <c r="A2200" t="s">
        <v>12</v>
      </c>
      <c r="B2200" t="s">
        <v>21</v>
      </c>
      <c r="C2200" t="s">
        <v>14</v>
      </c>
      <c r="D2200" t="s">
        <v>51</v>
      </c>
      <c r="E2200" t="s">
        <v>23</v>
      </c>
      <c r="F2200" t="s">
        <v>24</v>
      </c>
      <c r="G2200" t="s">
        <v>25</v>
      </c>
      <c r="H2200" t="s">
        <v>36</v>
      </c>
      <c r="I2200">
        <v>2.992</v>
      </c>
      <c r="J2200">
        <v>1</v>
      </c>
      <c r="K2200">
        <v>0.2</v>
      </c>
      <c r="L2200">
        <v>1.1220000000000001</v>
      </c>
    </row>
    <row r="2201" spans="1:12" x14ac:dyDescent="0.3">
      <c r="A2201" t="s">
        <v>12</v>
      </c>
      <c r="B2201" t="s">
        <v>21</v>
      </c>
      <c r="C2201" t="s">
        <v>14</v>
      </c>
      <c r="D2201" t="s">
        <v>51</v>
      </c>
      <c r="E2201" t="s">
        <v>23</v>
      </c>
      <c r="F2201" t="s">
        <v>24</v>
      </c>
      <c r="G2201" t="s">
        <v>25</v>
      </c>
      <c r="H2201" t="s">
        <v>36</v>
      </c>
      <c r="I2201">
        <v>20.064</v>
      </c>
      <c r="J2201">
        <v>6</v>
      </c>
      <c r="K2201">
        <v>0.2</v>
      </c>
      <c r="L2201">
        <v>7.0224000000000002</v>
      </c>
    </row>
    <row r="2202" spans="1:12" x14ac:dyDescent="0.3">
      <c r="A2202" t="s">
        <v>12</v>
      </c>
      <c r="B2202" t="s">
        <v>21</v>
      </c>
      <c r="C2202" t="s">
        <v>14</v>
      </c>
      <c r="D2202" t="s">
        <v>51</v>
      </c>
      <c r="E2202" t="s">
        <v>23</v>
      </c>
      <c r="F2202" t="s">
        <v>24</v>
      </c>
      <c r="G2202" t="s">
        <v>25</v>
      </c>
      <c r="H2202" t="s">
        <v>40</v>
      </c>
      <c r="I2202">
        <v>146.72999999999999</v>
      </c>
      <c r="J2202">
        <v>3</v>
      </c>
      <c r="K2202">
        <v>0</v>
      </c>
      <c r="L2202">
        <v>68.963099999999997</v>
      </c>
    </row>
    <row r="2203" spans="1:12" x14ac:dyDescent="0.3">
      <c r="A2203" t="s">
        <v>12</v>
      </c>
      <c r="B2203" t="s">
        <v>21</v>
      </c>
      <c r="C2203" t="s">
        <v>14</v>
      </c>
      <c r="D2203" t="s">
        <v>51</v>
      </c>
      <c r="E2203" t="s">
        <v>23</v>
      </c>
      <c r="F2203" t="s">
        <v>24</v>
      </c>
      <c r="G2203" t="s">
        <v>25</v>
      </c>
      <c r="H2203" t="s">
        <v>26</v>
      </c>
      <c r="I2203">
        <v>18.75</v>
      </c>
      <c r="J2203">
        <v>5</v>
      </c>
      <c r="K2203">
        <v>0</v>
      </c>
      <c r="L2203">
        <v>9</v>
      </c>
    </row>
    <row r="2204" spans="1:12" x14ac:dyDescent="0.3">
      <c r="A2204" t="s">
        <v>12</v>
      </c>
      <c r="B2204" t="s">
        <v>21</v>
      </c>
      <c r="C2204" t="s">
        <v>14</v>
      </c>
      <c r="D2204" t="s">
        <v>51</v>
      </c>
      <c r="E2204" t="s">
        <v>23</v>
      </c>
      <c r="F2204" t="s">
        <v>24</v>
      </c>
      <c r="G2204" t="s">
        <v>34</v>
      </c>
      <c r="H2204" t="s">
        <v>35</v>
      </c>
      <c r="I2204">
        <v>117.57599999999999</v>
      </c>
      <c r="J2204">
        <v>3</v>
      </c>
      <c r="K2204">
        <v>0.2</v>
      </c>
      <c r="L2204">
        <v>11.7576</v>
      </c>
    </row>
    <row r="2205" spans="1:12" x14ac:dyDescent="0.3">
      <c r="A2205" t="s">
        <v>27</v>
      </c>
      <c r="B2205" t="s">
        <v>43</v>
      </c>
      <c r="C2205" t="s">
        <v>14</v>
      </c>
      <c r="D2205" t="s">
        <v>253</v>
      </c>
      <c r="E2205" t="s">
        <v>23</v>
      </c>
      <c r="F2205" t="s">
        <v>24</v>
      </c>
      <c r="G2205" t="s">
        <v>25</v>
      </c>
      <c r="H2205" t="s">
        <v>36</v>
      </c>
      <c r="I2205">
        <v>51.183999999999997</v>
      </c>
      <c r="J2205">
        <v>7</v>
      </c>
      <c r="K2205">
        <v>0.2</v>
      </c>
      <c r="L2205">
        <v>19.193999999999999</v>
      </c>
    </row>
    <row r="2206" spans="1:12" x14ac:dyDescent="0.3">
      <c r="A2206" t="s">
        <v>27</v>
      </c>
      <c r="B2206" t="s">
        <v>13</v>
      </c>
      <c r="C2206" t="s">
        <v>14</v>
      </c>
      <c r="D2206" t="s">
        <v>519</v>
      </c>
      <c r="E2206" t="s">
        <v>23</v>
      </c>
      <c r="F2206" t="s">
        <v>24</v>
      </c>
      <c r="G2206" t="s">
        <v>18</v>
      </c>
      <c r="H2206" t="s">
        <v>32</v>
      </c>
      <c r="I2206">
        <v>842.72</v>
      </c>
      <c r="J2206">
        <v>8</v>
      </c>
      <c r="K2206">
        <v>0</v>
      </c>
      <c r="L2206">
        <v>202.25280000000001</v>
      </c>
    </row>
    <row r="2207" spans="1:12" x14ac:dyDescent="0.3">
      <c r="A2207" t="s">
        <v>27</v>
      </c>
      <c r="B2207" t="s">
        <v>13</v>
      </c>
      <c r="C2207" t="s">
        <v>14</v>
      </c>
      <c r="D2207" t="s">
        <v>519</v>
      </c>
      <c r="E2207" t="s">
        <v>23</v>
      </c>
      <c r="F2207" t="s">
        <v>24</v>
      </c>
      <c r="G2207" t="s">
        <v>18</v>
      </c>
      <c r="H2207" t="s">
        <v>32</v>
      </c>
      <c r="I2207">
        <v>41.96</v>
      </c>
      <c r="J2207">
        <v>2</v>
      </c>
      <c r="K2207">
        <v>0</v>
      </c>
      <c r="L2207">
        <v>10.909599999999999</v>
      </c>
    </row>
    <row r="2208" spans="1:12" x14ac:dyDescent="0.3">
      <c r="A2208" t="s">
        <v>27</v>
      </c>
      <c r="B2208" t="s">
        <v>13</v>
      </c>
      <c r="C2208" t="s">
        <v>14</v>
      </c>
      <c r="D2208" t="s">
        <v>112</v>
      </c>
      <c r="E2208" t="s">
        <v>23</v>
      </c>
      <c r="F2208" t="s">
        <v>24</v>
      </c>
      <c r="G2208" t="s">
        <v>34</v>
      </c>
      <c r="H2208" t="s">
        <v>35</v>
      </c>
      <c r="I2208">
        <v>419.94400000000002</v>
      </c>
      <c r="J2208">
        <v>7</v>
      </c>
      <c r="K2208">
        <v>0.2</v>
      </c>
      <c r="L2208">
        <v>52.493000000000002</v>
      </c>
    </row>
    <row r="2209" spans="1:12" x14ac:dyDescent="0.3">
      <c r="A2209" t="s">
        <v>12</v>
      </c>
      <c r="B2209" t="s">
        <v>13</v>
      </c>
      <c r="C2209" t="s">
        <v>14</v>
      </c>
      <c r="D2209" t="s">
        <v>22</v>
      </c>
      <c r="E2209" t="s">
        <v>23</v>
      </c>
      <c r="F2209" t="s">
        <v>24</v>
      </c>
      <c r="G2209" t="s">
        <v>34</v>
      </c>
      <c r="H2209" t="s">
        <v>58</v>
      </c>
      <c r="I2209">
        <v>50</v>
      </c>
      <c r="J2209">
        <v>2</v>
      </c>
      <c r="K2209">
        <v>0</v>
      </c>
      <c r="L2209">
        <v>10.5</v>
      </c>
    </row>
    <row r="2210" spans="1:12" x14ac:dyDescent="0.3">
      <c r="A2210" t="s">
        <v>61</v>
      </c>
      <c r="B2210" t="s">
        <v>13</v>
      </c>
      <c r="C2210" t="s">
        <v>14</v>
      </c>
      <c r="D2210" t="s">
        <v>22</v>
      </c>
      <c r="E2210" t="s">
        <v>23</v>
      </c>
      <c r="F2210" t="s">
        <v>24</v>
      </c>
      <c r="G2210" t="s">
        <v>18</v>
      </c>
      <c r="H2210" t="s">
        <v>20</v>
      </c>
      <c r="I2210">
        <v>2803.92</v>
      </c>
      <c r="J2210">
        <v>5</v>
      </c>
      <c r="K2210">
        <v>0.2</v>
      </c>
      <c r="L2210">
        <v>0</v>
      </c>
    </row>
    <row r="2211" spans="1:12" x14ac:dyDescent="0.3">
      <c r="A2211" t="s">
        <v>27</v>
      </c>
      <c r="B2211" t="s">
        <v>21</v>
      </c>
      <c r="C2211" t="s">
        <v>14</v>
      </c>
      <c r="D2211" t="s">
        <v>51</v>
      </c>
      <c r="E2211" t="s">
        <v>23</v>
      </c>
      <c r="F2211" t="s">
        <v>24</v>
      </c>
      <c r="G2211" t="s">
        <v>34</v>
      </c>
      <c r="H2211" t="s">
        <v>35</v>
      </c>
      <c r="I2211">
        <v>604.75199999999995</v>
      </c>
      <c r="J2211">
        <v>6</v>
      </c>
      <c r="K2211">
        <v>0.2</v>
      </c>
      <c r="L2211">
        <v>60.475200000000001</v>
      </c>
    </row>
    <row r="2212" spans="1:12" x14ac:dyDescent="0.3">
      <c r="A2212" t="s">
        <v>27</v>
      </c>
      <c r="B2212" t="s">
        <v>21</v>
      </c>
      <c r="C2212" t="s">
        <v>14</v>
      </c>
      <c r="D2212" t="s">
        <v>51</v>
      </c>
      <c r="E2212" t="s">
        <v>23</v>
      </c>
      <c r="F2212" t="s">
        <v>24</v>
      </c>
      <c r="G2212" t="s">
        <v>25</v>
      </c>
      <c r="H2212" t="s">
        <v>109</v>
      </c>
      <c r="I2212">
        <v>40.700000000000003</v>
      </c>
      <c r="J2212">
        <v>5</v>
      </c>
      <c r="K2212">
        <v>0</v>
      </c>
      <c r="L2212">
        <v>11.803000000000001</v>
      </c>
    </row>
    <row r="2213" spans="1:12" x14ac:dyDescent="0.3">
      <c r="A2213" t="s">
        <v>27</v>
      </c>
      <c r="B2213" t="s">
        <v>21</v>
      </c>
      <c r="C2213" t="s">
        <v>14</v>
      </c>
      <c r="D2213" t="s">
        <v>51</v>
      </c>
      <c r="E2213" t="s">
        <v>23</v>
      </c>
      <c r="F2213" t="s">
        <v>24</v>
      </c>
      <c r="G2213" t="s">
        <v>34</v>
      </c>
      <c r="H2213" t="s">
        <v>35</v>
      </c>
      <c r="I2213">
        <v>302.37599999999998</v>
      </c>
      <c r="J2213">
        <v>3</v>
      </c>
      <c r="K2213">
        <v>0.2</v>
      </c>
      <c r="L2213">
        <v>37.796999999999997</v>
      </c>
    </row>
    <row r="2214" spans="1:12" x14ac:dyDescent="0.3">
      <c r="A2214" t="s">
        <v>27</v>
      </c>
      <c r="B2214" t="s">
        <v>21</v>
      </c>
      <c r="C2214" t="s">
        <v>14</v>
      </c>
      <c r="D2214" t="s">
        <v>51</v>
      </c>
      <c r="E2214" t="s">
        <v>23</v>
      </c>
      <c r="F2214" t="s">
        <v>24</v>
      </c>
      <c r="G2214" t="s">
        <v>34</v>
      </c>
      <c r="H2214" t="s">
        <v>58</v>
      </c>
      <c r="I2214">
        <v>45</v>
      </c>
      <c r="J2214">
        <v>3</v>
      </c>
      <c r="K2214">
        <v>0</v>
      </c>
      <c r="L2214">
        <v>4.95</v>
      </c>
    </row>
    <row r="2215" spans="1:12" x14ac:dyDescent="0.3">
      <c r="A2215" t="s">
        <v>27</v>
      </c>
      <c r="B2215" t="s">
        <v>13</v>
      </c>
      <c r="C2215" t="s">
        <v>14</v>
      </c>
      <c r="D2215" t="s">
        <v>229</v>
      </c>
      <c r="E2215" t="s">
        <v>23</v>
      </c>
      <c r="F2215" t="s">
        <v>24</v>
      </c>
      <c r="G2215" t="s">
        <v>25</v>
      </c>
      <c r="H2215" t="s">
        <v>40</v>
      </c>
      <c r="I2215">
        <v>12.96</v>
      </c>
      <c r="J2215">
        <v>2</v>
      </c>
      <c r="K2215">
        <v>0</v>
      </c>
      <c r="L2215">
        <v>6.2207999999999997</v>
      </c>
    </row>
    <row r="2216" spans="1:12" x14ac:dyDescent="0.3">
      <c r="A2216" t="s">
        <v>27</v>
      </c>
      <c r="B2216" t="s">
        <v>13</v>
      </c>
      <c r="C2216" t="s">
        <v>14</v>
      </c>
      <c r="D2216" t="s">
        <v>51</v>
      </c>
      <c r="E2216" t="s">
        <v>23</v>
      </c>
      <c r="F2216" t="s">
        <v>24</v>
      </c>
      <c r="G2216" t="s">
        <v>25</v>
      </c>
      <c r="H2216" t="s">
        <v>36</v>
      </c>
      <c r="I2216">
        <v>8.6080000000000005</v>
      </c>
      <c r="J2216">
        <v>2</v>
      </c>
      <c r="K2216">
        <v>0.2</v>
      </c>
      <c r="L2216">
        <v>3.0127999999999999</v>
      </c>
    </row>
    <row r="2217" spans="1:12" x14ac:dyDescent="0.3">
      <c r="A2217" t="s">
        <v>27</v>
      </c>
      <c r="B2217" t="s">
        <v>21</v>
      </c>
      <c r="C2217" t="s">
        <v>14</v>
      </c>
      <c r="D2217" t="s">
        <v>22</v>
      </c>
      <c r="E2217" t="s">
        <v>23</v>
      </c>
      <c r="F2217" t="s">
        <v>24</v>
      </c>
      <c r="G2217" t="s">
        <v>25</v>
      </c>
      <c r="H2217" t="s">
        <v>37</v>
      </c>
      <c r="I2217">
        <v>186.15</v>
      </c>
      <c r="J2217">
        <v>3</v>
      </c>
      <c r="K2217">
        <v>0</v>
      </c>
      <c r="L2217">
        <v>55.844999999999999</v>
      </c>
    </row>
    <row r="2218" spans="1:12" x14ac:dyDescent="0.3">
      <c r="A2218" t="s">
        <v>27</v>
      </c>
      <c r="B2218" t="s">
        <v>21</v>
      </c>
      <c r="C2218" t="s">
        <v>14</v>
      </c>
      <c r="D2218" t="s">
        <v>22</v>
      </c>
      <c r="E2218" t="s">
        <v>23</v>
      </c>
      <c r="F2218" t="s">
        <v>24</v>
      </c>
      <c r="G2218" t="s">
        <v>25</v>
      </c>
      <c r="H2218" t="s">
        <v>36</v>
      </c>
      <c r="I2218">
        <v>81.792000000000002</v>
      </c>
      <c r="J2218">
        <v>6</v>
      </c>
      <c r="K2218">
        <v>0.2</v>
      </c>
      <c r="L2218">
        <v>26.5824</v>
      </c>
    </row>
    <row r="2219" spans="1:12" x14ac:dyDescent="0.3">
      <c r="A2219" t="s">
        <v>27</v>
      </c>
      <c r="B2219" t="s">
        <v>21</v>
      </c>
      <c r="C2219" t="s">
        <v>14</v>
      </c>
      <c r="D2219" t="s">
        <v>22</v>
      </c>
      <c r="E2219" t="s">
        <v>23</v>
      </c>
      <c r="F2219" t="s">
        <v>24</v>
      </c>
      <c r="G2219" t="s">
        <v>25</v>
      </c>
      <c r="H2219" t="s">
        <v>109</v>
      </c>
      <c r="I2219">
        <v>47.19</v>
      </c>
      <c r="J2219">
        <v>3</v>
      </c>
      <c r="K2219">
        <v>0</v>
      </c>
      <c r="L2219">
        <v>13.6851</v>
      </c>
    </row>
    <row r="2220" spans="1:12" x14ac:dyDescent="0.3">
      <c r="A2220" t="s">
        <v>27</v>
      </c>
      <c r="B2220" t="s">
        <v>21</v>
      </c>
      <c r="C2220" t="s">
        <v>14</v>
      </c>
      <c r="D2220" t="s">
        <v>22</v>
      </c>
      <c r="E2220" t="s">
        <v>23</v>
      </c>
      <c r="F2220" t="s">
        <v>24</v>
      </c>
      <c r="G2220" t="s">
        <v>34</v>
      </c>
      <c r="H2220" t="s">
        <v>35</v>
      </c>
      <c r="I2220">
        <v>36.783999999999999</v>
      </c>
      <c r="J2220">
        <v>2</v>
      </c>
      <c r="K2220">
        <v>0.2</v>
      </c>
      <c r="L2220">
        <v>-8.2764000000000006</v>
      </c>
    </row>
    <row r="2221" spans="1:12" x14ac:dyDescent="0.3">
      <c r="A2221" t="s">
        <v>27</v>
      </c>
      <c r="B2221" t="s">
        <v>13</v>
      </c>
      <c r="C2221" t="s">
        <v>14</v>
      </c>
      <c r="D2221" t="s">
        <v>51</v>
      </c>
      <c r="E2221" t="s">
        <v>23</v>
      </c>
      <c r="F2221" t="s">
        <v>24</v>
      </c>
      <c r="G2221" t="s">
        <v>25</v>
      </c>
      <c r="H2221" t="s">
        <v>33</v>
      </c>
      <c r="I2221">
        <v>144.6</v>
      </c>
      <c r="J2221">
        <v>3</v>
      </c>
      <c r="K2221">
        <v>0</v>
      </c>
      <c r="L2221">
        <v>41.933999999999997</v>
      </c>
    </row>
    <row r="2222" spans="1:12" x14ac:dyDescent="0.3">
      <c r="A2222" t="s">
        <v>27</v>
      </c>
      <c r="B2222" t="s">
        <v>13</v>
      </c>
      <c r="C2222" t="s">
        <v>14</v>
      </c>
      <c r="D2222" t="s">
        <v>51</v>
      </c>
      <c r="E2222" t="s">
        <v>23</v>
      </c>
      <c r="F2222" t="s">
        <v>24</v>
      </c>
      <c r="G2222" t="s">
        <v>34</v>
      </c>
      <c r="H2222" t="s">
        <v>35</v>
      </c>
      <c r="I2222">
        <v>15.992000000000001</v>
      </c>
      <c r="J2222">
        <v>1</v>
      </c>
      <c r="K2222">
        <v>0.2</v>
      </c>
      <c r="L2222">
        <v>-2.9984999999999999</v>
      </c>
    </row>
    <row r="2223" spans="1:12" x14ac:dyDescent="0.3">
      <c r="A2223" t="s">
        <v>27</v>
      </c>
      <c r="B2223" t="s">
        <v>43</v>
      </c>
      <c r="C2223" t="s">
        <v>14</v>
      </c>
      <c r="D2223" t="s">
        <v>153</v>
      </c>
      <c r="E2223" t="s">
        <v>23</v>
      </c>
      <c r="F2223" t="s">
        <v>24</v>
      </c>
      <c r="G2223" t="s">
        <v>34</v>
      </c>
      <c r="H2223" t="s">
        <v>35</v>
      </c>
      <c r="I2223">
        <v>321.55200000000002</v>
      </c>
      <c r="J2223">
        <v>6</v>
      </c>
      <c r="K2223">
        <v>0.2</v>
      </c>
      <c r="L2223">
        <v>20.097000000000001</v>
      </c>
    </row>
    <row r="2224" spans="1:12" x14ac:dyDescent="0.3">
      <c r="A2224" t="s">
        <v>27</v>
      </c>
      <c r="B2224" t="s">
        <v>43</v>
      </c>
      <c r="C2224" t="s">
        <v>14</v>
      </c>
      <c r="D2224" t="s">
        <v>22</v>
      </c>
      <c r="E2224" t="s">
        <v>23</v>
      </c>
      <c r="F2224" t="s">
        <v>24</v>
      </c>
      <c r="G2224" t="s">
        <v>25</v>
      </c>
      <c r="H2224" t="s">
        <v>33</v>
      </c>
      <c r="I2224">
        <v>19.68</v>
      </c>
      <c r="J2224">
        <v>6</v>
      </c>
      <c r="K2224">
        <v>0</v>
      </c>
      <c r="L2224">
        <v>6.4943999999999997</v>
      </c>
    </row>
    <row r="2225" spans="1:12" x14ac:dyDescent="0.3">
      <c r="A2225" t="s">
        <v>27</v>
      </c>
      <c r="B2225" t="s">
        <v>13</v>
      </c>
      <c r="C2225" t="s">
        <v>14</v>
      </c>
      <c r="D2225" t="s">
        <v>51</v>
      </c>
      <c r="E2225" t="s">
        <v>23</v>
      </c>
      <c r="F2225" t="s">
        <v>24</v>
      </c>
      <c r="G2225" t="s">
        <v>25</v>
      </c>
      <c r="H2225" t="s">
        <v>36</v>
      </c>
      <c r="I2225">
        <v>2022.2719999999999</v>
      </c>
      <c r="J2225">
        <v>8</v>
      </c>
      <c r="K2225">
        <v>0.2</v>
      </c>
      <c r="L2225">
        <v>682.51679999999999</v>
      </c>
    </row>
    <row r="2226" spans="1:12" x14ac:dyDescent="0.3">
      <c r="A2226" t="s">
        <v>27</v>
      </c>
      <c r="B2226" t="s">
        <v>13</v>
      </c>
      <c r="C2226" t="s">
        <v>14</v>
      </c>
      <c r="D2226" t="s">
        <v>51</v>
      </c>
      <c r="E2226" t="s">
        <v>23</v>
      </c>
      <c r="F2226" t="s">
        <v>24</v>
      </c>
      <c r="G2226" t="s">
        <v>25</v>
      </c>
      <c r="H2226" t="s">
        <v>33</v>
      </c>
      <c r="I2226">
        <v>9.1199999999999992</v>
      </c>
      <c r="J2226">
        <v>3</v>
      </c>
      <c r="K2226">
        <v>0</v>
      </c>
      <c r="L2226">
        <v>3.1008</v>
      </c>
    </row>
    <row r="2227" spans="1:12" x14ac:dyDescent="0.3">
      <c r="A2227" t="s">
        <v>27</v>
      </c>
      <c r="B2227" t="s">
        <v>13</v>
      </c>
      <c r="C2227" t="s">
        <v>14</v>
      </c>
      <c r="D2227" t="s">
        <v>215</v>
      </c>
      <c r="E2227" t="s">
        <v>23</v>
      </c>
      <c r="F2227" t="s">
        <v>24</v>
      </c>
      <c r="G2227" t="s">
        <v>34</v>
      </c>
      <c r="H2227" t="s">
        <v>58</v>
      </c>
      <c r="I2227">
        <v>120</v>
      </c>
      <c r="J2227">
        <v>6</v>
      </c>
      <c r="K2227">
        <v>0</v>
      </c>
      <c r="L2227">
        <v>46.8</v>
      </c>
    </row>
    <row r="2228" spans="1:12" x14ac:dyDescent="0.3">
      <c r="A2228" t="s">
        <v>27</v>
      </c>
      <c r="B2228" t="s">
        <v>13</v>
      </c>
      <c r="C2228" t="s">
        <v>14</v>
      </c>
      <c r="D2228" t="s">
        <v>215</v>
      </c>
      <c r="E2228" t="s">
        <v>23</v>
      </c>
      <c r="F2228" t="s">
        <v>24</v>
      </c>
      <c r="G2228" t="s">
        <v>25</v>
      </c>
      <c r="H2228" t="s">
        <v>37</v>
      </c>
      <c r="I2228">
        <v>8.67</v>
      </c>
      <c r="J2228">
        <v>1</v>
      </c>
      <c r="K2228">
        <v>0</v>
      </c>
      <c r="L2228">
        <v>2.3409</v>
      </c>
    </row>
    <row r="2229" spans="1:12" x14ac:dyDescent="0.3">
      <c r="A2229" t="s">
        <v>27</v>
      </c>
      <c r="B2229" t="s">
        <v>13</v>
      </c>
      <c r="C2229" t="s">
        <v>14</v>
      </c>
      <c r="D2229" t="s">
        <v>51</v>
      </c>
      <c r="E2229" t="s">
        <v>23</v>
      </c>
      <c r="F2229" t="s">
        <v>24</v>
      </c>
      <c r="G2229" t="s">
        <v>18</v>
      </c>
      <c r="H2229" t="s">
        <v>32</v>
      </c>
      <c r="I2229">
        <v>32.04</v>
      </c>
      <c r="J2229">
        <v>3</v>
      </c>
      <c r="K2229">
        <v>0</v>
      </c>
      <c r="L2229">
        <v>8.01</v>
      </c>
    </row>
    <row r="2230" spans="1:12" x14ac:dyDescent="0.3">
      <c r="A2230" t="s">
        <v>12</v>
      </c>
      <c r="B2230" t="s">
        <v>13</v>
      </c>
      <c r="C2230" t="s">
        <v>14</v>
      </c>
      <c r="D2230" t="s">
        <v>51</v>
      </c>
      <c r="E2230" t="s">
        <v>23</v>
      </c>
      <c r="F2230" t="s">
        <v>24</v>
      </c>
      <c r="G2230" t="s">
        <v>25</v>
      </c>
      <c r="H2230" t="s">
        <v>37</v>
      </c>
      <c r="I2230">
        <v>81.08</v>
      </c>
      <c r="J2230">
        <v>4</v>
      </c>
      <c r="K2230">
        <v>0</v>
      </c>
      <c r="L2230">
        <v>22.702400000000001</v>
      </c>
    </row>
    <row r="2231" spans="1:12" x14ac:dyDescent="0.3">
      <c r="A2231" t="s">
        <v>27</v>
      </c>
      <c r="B2231" t="s">
        <v>21</v>
      </c>
      <c r="C2231" t="s">
        <v>14</v>
      </c>
      <c r="D2231" t="s">
        <v>22</v>
      </c>
      <c r="E2231" t="s">
        <v>23</v>
      </c>
      <c r="F2231" t="s">
        <v>24</v>
      </c>
      <c r="G2231" t="s">
        <v>25</v>
      </c>
      <c r="H2231" t="s">
        <v>31</v>
      </c>
      <c r="I2231">
        <v>93.02</v>
      </c>
      <c r="J2231">
        <v>2</v>
      </c>
      <c r="K2231">
        <v>0</v>
      </c>
      <c r="L2231">
        <v>3.7208000000000001</v>
      </c>
    </row>
    <row r="2232" spans="1:12" x14ac:dyDescent="0.3">
      <c r="A2232" t="s">
        <v>61</v>
      </c>
      <c r="B2232" t="s">
        <v>21</v>
      </c>
      <c r="C2232" t="s">
        <v>14</v>
      </c>
      <c r="D2232" t="s">
        <v>51</v>
      </c>
      <c r="E2232" t="s">
        <v>23</v>
      </c>
      <c r="F2232" t="s">
        <v>24</v>
      </c>
      <c r="G2232" t="s">
        <v>18</v>
      </c>
      <c r="H2232" t="s">
        <v>19</v>
      </c>
      <c r="I2232">
        <v>477.666</v>
      </c>
      <c r="J2232">
        <v>2</v>
      </c>
      <c r="K2232">
        <v>0.15</v>
      </c>
      <c r="L2232">
        <v>84.293999999999997</v>
      </c>
    </row>
    <row r="2233" spans="1:12" x14ac:dyDescent="0.3">
      <c r="A2233" t="s">
        <v>61</v>
      </c>
      <c r="B2233" t="s">
        <v>43</v>
      </c>
      <c r="C2233" t="s">
        <v>14</v>
      </c>
      <c r="D2233" t="s">
        <v>116</v>
      </c>
      <c r="E2233" t="s">
        <v>23</v>
      </c>
      <c r="F2233" t="s">
        <v>24</v>
      </c>
      <c r="G2233" t="s">
        <v>25</v>
      </c>
      <c r="H2233" t="s">
        <v>36</v>
      </c>
      <c r="I2233">
        <v>13.848000000000001</v>
      </c>
      <c r="J2233">
        <v>3</v>
      </c>
      <c r="K2233">
        <v>0.2</v>
      </c>
      <c r="L2233">
        <v>5.1929999999999996</v>
      </c>
    </row>
    <row r="2234" spans="1:12" x14ac:dyDescent="0.3">
      <c r="A2234" t="s">
        <v>27</v>
      </c>
      <c r="B2234" t="s">
        <v>43</v>
      </c>
      <c r="C2234" t="s">
        <v>14</v>
      </c>
      <c r="D2234" t="s">
        <v>22</v>
      </c>
      <c r="E2234" t="s">
        <v>23</v>
      </c>
      <c r="F2234" t="s">
        <v>24</v>
      </c>
      <c r="G2234" t="s">
        <v>25</v>
      </c>
      <c r="H2234" t="s">
        <v>40</v>
      </c>
      <c r="I2234">
        <v>11.76</v>
      </c>
      <c r="J2234">
        <v>2</v>
      </c>
      <c r="K2234">
        <v>0</v>
      </c>
      <c r="L2234">
        <v>5.7624000000000004</v>
      </c>
    </row>
    <row r="2235" spans="1:12" x14ac:dyDescent="0.3">
      <c r="A2235" t="s">
        <v>167</v>
      </c>
      <c r="B2235" t="s">
        <v>13</v>
      </c>
      <c r="C2235" t="s">
        <v>14</v>
      </c>
      <c r="D2235" t="s">
        <v>309</v>
      </c>
      <c r="E2235" t="s">
        <v>23</v>
      </c>
      <c r="F2235" t="s">
        <v>24</v>
      </c>
      <c r="G2235" t="s">
        <v>18</v>
      </c>
      <c r="H2235" t="s">
        <v>32</v>
      </c>
      <c r="I2235">
        <v>31.56</v>
      </c>
      <c r="J2235">
        <v>3</v>
      </c>
      <c r="K2235">
        <v>0</v>
      </c>
      <c r="L2235">
        <v>10.4148</v>
      </c>
    </row>
    <row r="2236" spans="1:12" x14ac:dyDescent="0.3">
      <c r="A2236" t="s">
        <v>167</v>
      </c>
      <c r="B2236" t="s">
        <v>13</v>
      </c>
      <c r="C2236" t="s">
        <v>14</v>
      </c>
      <c r="D2236" t="s">
        <v>38</v>
      </c>
      <c r="E2236" t="s">
        <v>23</v>
      </c>
      <c r="F2236" t="s">
        <v>24</v>
      </c>
      <c r="G2236" t="s">
        <v>25</v>
      </c>
      <c r="H2236" t="s">
        <v>36</v>
      </c>
      <c r="I2236">
        <v>61.12</v>
      </c>
      <c r="J2236">
        <v>5</v>
      </c>
      <c r="K2236">
        <v>0.2</v>
      </c>
      <c r="L2236">
        <v>22.155999999999999</v>
      </c>
    </row>
    <row r="2237" spans="1:12" x14ac:dyDescent="0.3">
      <c r="A2237" t="s">
        <v>27</v>
      </c>
      <c r="B2237" t="s">
        <v>21</v>
      </c>
      <c r="C2237" t="s">
        <v>14</v>
      </c>
      <c r="D2237" t="s">
        <v>116</v>
      </c>
      <c r="E2237" t="s">
        <v>23</v>
      </c>
      <c r="F2237" t="s">
        <v>24</v>
      </c>
      <c r="G2237" t="s">
        <v>25</v>
      </c>
      <c r="H2237" t="s">
        <v>37</v>
      </c>
      <c r="I2237">
        <v>25.86</v>
      </c>
      <c r="J2237">
        <v>3</v>
      </c>
      <c r="K2237">
        <v>0</v>
      </c>
      <c r="L2237">
        <v>6.7236000000000002</v>
      </c>
    </row>
    <row r="2238" spans="1:12" x14ac:dyDescent="0.3">
      <c r="A2238" t="s">
        <v>27</v>
      </c>
      <c r="B2238" t="s">
        <v>21</v>
      </c>
      <c r="C2238" t="s">
        <v>14</v>
      </c>
      <c r="D2238" t="s">
        <v>116</v>
      </c>
      <c r="E2238" t="s">
        <v>23</v>
      </c>
      <c r="F2238" t="s">
        <v>24</v>
      </c>
      <c r="G2238" t="s">
        <v>25</v>
      </c>
      <c r="H2238" t="s">
        <v>36</v>
      </c>
      <c r="I2238">
        <v>276.78399999999999</v>
      </c>
      <c r="J2238">
        <v>2</v>
      </c>
      <c r="K2238">
        <v>0.2</v>
      </c>
      <c r="L2238">
        <v>89.954800000000006</v>
      </c>
    </row>
    <row r="2239" spans="1:12" x14ac:dyDescent="0.3">
      <c r="A2239" t="s">
        <v>27</v>
      </c>
      <c r="B2239" t="s">
        <v>21</v>
      </c>
      <c r="C2239" t="s">
        <v>14</v>
      </c>
      <c r="D2239" t="s">
        <v>116</v>
      </c>
      <c r="E2239" t="s">
        <v>23</v>
      </c>
      <c r="F2239" t="s">
        <v>24</v>
      </c>
      <c r="G2239" t="s">
        <v>34</v>
      </c>
      <c r="H2239" t="s">
        <v>35</v>
      </c>
      <c r="I2239">
        <v>110.352</v>
      </c>
      <c r="J2239">
        <v>3</v>
      </c>
      <c r="K2239">
        <v>0.2</v>
      </c>
      <c r="L2239">
        <v>8.2764000000000006</v>
      </c>
    </row>
    <row r="2240" spans="1:12" x14ac:dyDescent="0.3">
      <c r="A2240" t="s">
        <v>27</v>
      </c>
      <c r="B2240" t="s">
        <v>43</v>
      </c>
      <c r="C2240" t="s">
        <v>14</v>
      </c>
      <c r="D2240" t="s">
        <v>389</v>
      </c>
      <c r="E2240" t="s">
        <v>23</v>
      </c>
      <c r="F2240" t="s">
        <v>24</v>
      </c>
      <c r="G2240" t="s">
        <v>18</v>
      </c>
      <c r="H2240" t="s">
        <v>32</v>
      </c>
      <c r="I2240">
        <v>60.84</v>
      </c>
      <c r="J2240">
        <v>3</v>
      </c>
      <c r="K2240">
        <v>0</v>
      </c>
      <c r="L2240">
        <v>19.468800000000002</v>
      </c>
    </row>
    <row r="2241" spans="1:12" x14ac:dyDescent="0.3">
      <c r="A2241" t="s">
        <v>12</v>
      </c>
      <c r="B2241" t="s">
        <v>13</v>
      </c>
      <c r="C2241" t="s">
        <v>14</v>
      </c>
      <c r="D2241" t="s">
        <v>22</v>
      </c>
      <c r="E2241" t="s">
        <v>23</v>
      </c>
      <c r="F2241" t="s">
        <v>24</v>
      </c>
      <c r="G2241" t="s">
        <v>18</v>
      </c>
      <c r="H2241" t="s">
        <v>32</v>
      </c>
      <c r="I2241">
        <v>282.83999999999997</v>
      </c>
      <c r="J2241">
        <v>4</v>
      </c>
      <c r="K2241">
        <v>0</v>
      </c>
      <c r="L2241">
        <v>19.7988</v>
      </c>
    </row>
    <row r="2242" spans="1:12" x14ac:dyDescent="0.3">
      <c r="A2242" t="s">
        <v>12</v>
      </c>
      <c r="B2242" t="s">
        <v>13</v>
      </c>
      <c r="C2242" t="s">
        <v>14</v>
      </c>
      <c r="D2242" t="s">
        <v>22</v>
      </c>
      <c r="E2242" t="s">
        <v>23</v>
      </c>
      <c r="F2242" t="s">
        <v>24</v>
      </c>
      <c r="G2242" t="s">
        <v>25</v>
      </c>
      <c r="H2242" t="s">
        <v>26</v>
      </c>
      <c r="I2242">
        <v>27.72</v>
      </c>
      <c r="J2242">
        <v>9</v>
      </c>
      <c r="K2242">
        <v>0</v>
      </c>
      <c r="L2242">
        <v>13.3056</v>
      </c>
    </row>
    <row r="2243" spans="1:12" x14ac:dyDescent="0.3">
      <c r="A2243" t="s">
        <v>27</v>
      </c>
      <c r="B2243" t="s">
        <v>13</v>
      </c>
      <c r="C2243" t="s">
        <v>14</v>
      </c>
      <c r="D2243" t="s">
        <v>439</v>
      </c>
      <c r="E2243" t="s">
        <v>23</v>
      </c>
      <c r="F2243" t="s">
        <v>24</v>
      </c>
      <c r="G2243" t="s">
        <v>34</v>
      </c>
      <c r="H2243" t="s">
        <v>35</v>
      </c>
      <c r="I2243">
        <v>239.98400000000001</v>
      </c>
      <c r="J2243">
        <v>2</v>
      </c>
      <c r="K2243">
        <v>0.2</v>
      </c>
      <c r="L2243">
        <v>23.9984</v>
      </c>
    </row>
    <row r="2244" spans="1:12" x14ac:dyDescent="0.3">
      <c r="A2244" t="s">
        <v>27</v>
      </c>
      <c r="B2244" t="s">
        <v>21</v>
      </c>
      <c r="C2244" t="s">
        <v>14</v>
      </c>
      <c r="D2244" t="s">
        <v>22</v>
      </c>
      <c r="E2244" t="s">
        <v>23</v>
      </c>
      <c r="F2244" t="s">
        <v>24</v>
      </c>
      <c r="G2244" t="s">
        <v>25</v>
      </c>
      <c r="H2244" t="s">
        <v>33</v>
      </c>
      <c r="I2244">
        <v>5.76</v>
      </c>
      <c r="J2244">
        <v>2</v>
      </c>
      <c r="K2244">
        <v>0</v>
      </c>
      <c r="L2244">
        <v>1.6704000000000001</v>
      </c>
    </row>
    <row r="2245" spans="1:12" x14ac:dyDescent="0.3">
      <c r="A2245" t="s">
        <v>12</v>
      </c>
      <c r="B2245" t="s">
        <v>13</v>
      </c>
      <c r="C2245" t="s">
        <v>14</v>
      </c>
      <c r="D2245" t="s">
        <v>22</v>
      </c>
      <c r="E2245" t="s">
        <v>23</v>
      </c>
      <c r="F2245" t="s">
        <v>24</v>
      </c>
      <c r="G2245" t="s">
        <v>25</v>
      </c>
      <c r="H2245" t="s">
        <v>40</v>
      </c>
      <c r="I2245">
        <v>11.56</v>
      </c>
      <c r="J2245">
        <v>2</v>
      </c>
      <c r="K2245">
        <v>0</v>
      </c>
      <c r="L2245">
        <v>5.6643999999999997</v>
      </c>
    </row>
    <row r="2246" spans="1:12" x14ac:dyDescent="0.3">
      <c r="A2246" t="s">
        <v>27</v>
      </c>
      <c r="B2246" t="s">
        <v>13</v>
      </c>
      <c r="C2246" t="s">
        <v>14</v>
      </c>
      <c r="D2246" t="s">
        <v>22</v>
      </c>
      <c r="E2246" t="s">
        <v>23</v>
      </c>
      <c r="F2246" t="s">
        <v>24</v>
      </c>
      <c r="G2246" t="s">
        <v>18</v>
      </c>
      <c r="H2246" t="s">
        <v>19</v>
      </c>
      <c r="I2246">
        <v>3406.6640000000002</v>
      </c>
      <c r="J2246">
        <v>8</v>
      </c>
      <c r="K2246">
        <v>0.15</v>
      </c>
      <c r="L2246">
        <v>160.31360000000001</v>
      </c>
    </row>
    <row r="2247" spans="1:12" x14ac:dyDescent="0.3">
      <c r="A2247" t="s">
        <v>27</v>
      </c>
      <c r="B2247" t="s">
        <v>13</v>
      </c>
      <c r="C2247" t="s">
        <v>14</v>
      </c>
      <c r="D2247" t="s">
        <v>22</v>
      </c>
      <c r="E2247" t="s">
        <v>23</v>
      </c>
      <c r="F2247" t="s">
        <v>24</v>
      </c>
      <c r="G2247" t="s">
        <v>25</v>
      </c>
      <c r="H2247" t="s">
        <v>33</v>
      </c>
      <c r="I2247">
        <v>37.17</v>
      </c>
      <c r="J2247">
        <v>9</v>
      </c>
      <c r="K2247">
        <v>0</v>
      </c>
      <c r="L2247">
        <v>10.4076</v>
      </c>
    </row>
    <row r="2248" spans="1:12" x14ac:dyDescent="0.3">
      <c r="A2248" t="s">
        <v>27</v>
      </c>
      <c r="B2248" t="s">
        <v>13</v>
      </c>
      <c r="C2248" t="s">
        <v>14</v>
      </c>
      <c r="D2248" t="s">
        <v>22</v>
      </c>
      <c r="E2248" t="s">
        <v>23</v>
      </c>
      <c r="F2248" t="s">
        <v>24</v>
      </c>
      <c r="G2248" t="s">
        <v>25</v>
      </c>
      <c r="H2248" t="s">
        <v>37</v>
      </c>
      <c r="I2248">
        <v>64.959999999999994</v>
      </c>
      <c r="J2248">
        <v>2</v>
      </c>
      <c r="K2248">
        <v>0</v>
      </c>
      <c r="L2248">
        <v>19.488</v>
      </c>
    </row>
    <row r="2249" spans="1:12" x14ac:dyDescent="0.3">
      <c r="A2249" t="s">
        <v>27</v>
      </c>
      <c r="B2249" t="s">
        <v>13</v>
      </c>
      <c r="C2249" t="s">
        <v>14</v>
      </c>
      <c r="D2249" t="s">
        <v>22</v>
      </c>
      <c r="E2249" t="s">
        <v>23</v>
      </c>
      <c r="F2249" t="s">
        <v>24</v>
      </c>
      <c r="G2249" t="s">
        <v>18</v>
      </c>
      <c r="H2249" t="s">
        <v>32</v>
      </c>
      <c r="I2249">
        <v>595.38</v>
      </c>
      <c r="J2249">
        <v>6</v>
      </c>
      <c r="K2249">
        <v>0</v>
      </c>
      <c r="L2249">
        <v>297.69</v>
      </c>
    </row>
    <row r="2250" spans="1:12" x14ac:dyDescent="0.3">
      <c r="A2250" t="s">
        <v>12</v>
      </c>
      <c r="B2250" t="s">
        <v>13</v>
      </c>
      <c r="C2250" t="s">
        <v>14</v>
      </c>
      <c r="D2250" t="s">
        <v>309</v>
      </c>
      <c r="E2250" t="s">
        <v>23</v>
      </c>
      <c r="F2250" t="s">
        <v>24</v>
      </c>
      <c r="G2250" t="s">
        <v>25</v>
      </c>
      <c r="H2250" t="s">
        <v>26</v>
      </c>
      <c r="I2250">
        <v>18.75</v>
      </c>
      <c r="J2250">
        <v>5</v>
      </c>
      <c r="K2250">
        <v>0</v>
      </c>
      <c r="L2250">
        <v>9</v>
      </c>
    </row>
    <row r="2251" spans="1:12" x14ac:dyDescent="0.3">
      <c r="A2251" t="s">
        <v>27</v>
      </c>
      <c r="B2251" t="s">
        <v>43</v>
      </c>
      <c r="C2251" t="s">
        <v>14</v>
      </c>
      <c r="D2251" t="s">
        <v>533</v>
      </c>
      <c r="E2251" t="s">
        <v>23</v>
      </c>
      <c r="F2251" t="s">
        <v>24</v>
      </c>
      <c r="G2251" t="s">
        <v>34</v>
      </c>
      <c r="H2251" t="s">
        <v>35</v>
      </c>
      <c r="I2251">
        <v>3023.9279999999999</v>
      </c>
      <c r="J2251">
        <v>9</v>
      </c>
      <c r="K2251">
        <v>0.2</v>
      </c>
      <c r="L2251">
        <v>226.7946</v>
      </c>
    </row>
    <row r="2252" spans="1:12" x14ac:dyDescent="0.3">
      <c r="A2252" t="s">
        <v>27</v>
      </c>
      <c r="B2252" t="s">
        <v>43</v>
      </c>
      <c r="C2252" t="s">
        <v>14</v>
      </c>
      <c r="D2252" t="s">
        <v>533</v>
      </c>
      <c r="E2252" t="s">
        <v>23</v>
      </c>
      <c r="F2252" t="s">
        <v>24</v>
      </c>
      <c r="G2252" t="s">
        <v>34</v>
      </c>
      <c r="H2252" t="s">
        <v>58</v>
      </c>
      <c r="I2252">
        <v>26.96</v>
      </c>
      <c r="J2252">
        <v>2</v>
      </c>
      <c r="K2252">
        <v>0</v>
      </c>
      <c r="L2252">
        <v>3.7744</v>
      </c>
    </row>
    <row r="2253" spans="1:12" x14ac:dyDescent="0.3">
      <c r="A2253" t="s">
        <v>27</v>
      </c>
      <c r="B2253" t="s">
        <v>43</v>
      </c>
      <c r="C2253" t="s">
        <v>14</v>
      </c>
      <c r="D2253" t="s">
        <v>533</v>
      </c>
      <c r="E2253" t="s">
        <v>23</v>
      </c>
      <c r="F2253" t="s">
        <v>24</v>
      </c>
      <c r="G2253" t="s">
        <v>34</v>
      </c>
      <c r="H2253" t="s">
        <v>35</v>
      </c>
      <c r="I2253">
        <v>477.6</v>
      </c>
      <c r="J2253">
        <v>3</v>
      </c>
      <c r="K2253">
        <v>0.2</v>
      </c>
      <c r="L2253">
        <v>161.19</v>
      </c>
    </row>
    <row r="2254" spans="1:12" x14ac:dyDescent="0.3">
      <c r="A2254" t="s">
        <v>27</v>
      </c>
      <c r="B2254" t="s">
        <v>13</v>
      </c>
      <c r="C2254" t="s">
        <v>14</v>
      </c>
      <c r="D2254" t="s">
        <v>51</v>
      </c>
      <c r="E2254" t="s">
        <v>23</v>
      </c>
      <c r="F2254" t="s">
        <v>24</v>
      </c>
      <c r="G2254" t="s">
        <v>25</v>
      </c>
      <c r="H2254" t="s">
        <v>31</v>
      </c>
      <c r="I2254">
        <v>193.95</v>
      </c>
      <c r="J2254">
        <v>3</v>
      </c>
      <c r="K2254">
        <v>0</v>
      </c>
      <c r="L2254">
        <v>9.6974999999999998</v>
      </c>
    </row>
    <row r="2255" spans="1:12" x14ac:dyDescent="0.3">
      <c r="A2255" t="s">
        <v>167</v>
      </c>
      <c r="B2255" t="s">
        <v>21</v>
      </c>
      <c r="C2255" t="s">
        <v>14</v>
      </c>
      <c r="D2255" t="s">
        <v>253</v>
      </c>
      <c r="E2255" t="s">
        <v>23</v>
      </c>
      <c r="F2255" t="s">
        <v>24</v>
      </c>
      <c r="G2255" t="s">
        <v>25</v>
      </c>
      <c r="H2255" t="s">
        <v>40</v>
      </c>
      <c r="I2255">
        <v>12.96</v>
      </c>
      <c r="J2255">
        <v>2</v>
      </c>
      <c r="K2255">
        <v>0</v>
      </c>
      <c r="L2255">
        <v>6.2207999999999997</v>
      </c>
    </row>
    <row r="2256" spans="1:12" x14ac:dyDescent="0.3">
      <c r="A2256" t="s">
        <v>27</v>
      </c>
      <c r="B2256" t="s">
        <v>13</v>
      </c>
      <c r="C2256" t="s">
        <v>14</v>
      </c>
      <c r="D2256" t="s">
        <v>22</v>
      </c>
      <c r="E2256" t="s">
        <v>23</v>
      </c>
      <c r="F2256" t="s">
        <v>24</v>
      </c>
      <c r="G2256" t="s">
        <v>18</v>
      </c>
      <c r="H2256" t="s">
        <v>32</v>
      </c>
      <c r="I2256">
        <v>119.94</v>
      </c>
      <c r="J2256">
        <v>3</v>
      </c>
      <c r="K2256">
        <v>0</v>
      </c>
      <c r="L2256">
        <v>23.988</v>
      </c>
    </row>
    <row r="2257" spans="1:12" x14ac:dyDescent="0.3">
      <c r="A2257" t="s">
        <v>27</v>
      </c>
      <c r="B2257" t="s">
        <v>13</v>
      </c>
      <c r="C2257" t="s">
        <v>14</v>
      </c>
      <c r="D2257" t="s">
        <v>22</v>
      </c>
      <c r="E2257" t="s">
        <v>23</v>
      </c>
      <c r="F2257" t="s">
        <v>24</v>
      </c>
      <c r="G2257" t="s">
        <v>18</v>
      </c>
      <c r="H2257" t="s">
        <v>32</v>
      </c>
      <c r="I2257">
        <v>12.42</v>
      </c>
      <c r="J2257">
        <v>3</v>
      </c>
      <c r="K2257">
        <v>0</v>
      </c>
      <c r="L2257">
        <v>4.4711999999999996</v>
      </c>
    </row>
    <row r="2258" spans="1:12" x14ac:dyDescent="0.3">
      <c r="A2258" t="s">
        <v>27</v>
      </c>
      <c r="B2258" t="s">
        <v>13</v>
      </c>
      <c r="C2258" t="s">
        <v>14</v>
      </c>
      <c r="D2258" t="s">
        <v>618</v>
      </c>
      <c r="E2258" t="s">
        <v>23</v>
      </c>
      <c r="F2258" t="s">
        <v>24</v>
      </c>
      <c r="G2258" t="s">
        <v>25</v>
      </c>
      <c r="H2258" t="s">
        <v>36</v>
      </c>
      <c r="I2258">
        <v>18.088000000000001</v>
      </c>
      <c r="J2258">
        <v>7</v>
      </c>
      <c r="K2258">
        <v>0.2</v>
      </c>
      <c r="L2258">
        <v>6.5568999999999997</v>
      </c>
    </row>
    <row r="2259" spans="1:12" x14ac:dyDescent="0.3">
      <c r="A2259" t="s">
        <v>27</v>
      </c>
      <c r="B2259" t="s">
        <v>13</v>
      </c>
      <c r="C2259" t="s">
        <v>14</v>
      </c>
      <c r="D2259" t="s">
        <v>618</v>
      </c>
      <c r="E2259" t="s">
        <v>23</v>
      </c>
      <c r="F2259" t="s">
        <v>24</v>
      </c>
      <c r="G2259" t="s">
        <v>25</v>
      </c>
      <c r="H2259" t="s">
        <v>59</v>
      </c>
      <c r="I2259">
        <v>71.97</v>
      </c>
      <c r="J2259">
        <v>3</v>
      </c>
      <c r="K2259">
        <v>0</v>
      </c>
      <c r="L2259">
        <v>35.984999999999999</v>
      </c>
    </row>
    <row r="2260" spans="1:12" x14ac:dyDescent="0.3">
      <c r="A2260" t="s">
        <v>27</v>
      </c>
      <c r="B2260" t="s">
        <v>13</v>
      </c>
      <c r="C2260" t="s">
        <v>14</v>
      </c>
      <c r="D2260" t="s">
        <v>138</v>
      </c>
      <c r="E2260" t="s">
        <v>23</v>
      </c>
      <c r="F2260" t="s">
        <v>24</v>
      </c>
      <c r="G2260" t="s">
        <v>34</v>
      </c>
      <c r="H2260" t="s">
        <v>35</v>
      </c>
      <c r="I2260">
        <v>22</v>
      </c>
      <c r="J2260">
        <v>5</v>
      </c>
      <c r="K2260">
        <v>0.2</v>
      </c>
      <c r="L2260">
        <v>1.375</v>
      </c>
    </row>
    <row r="2261" spans="1:12" x14ac:dyDescent="0.3">
      <c r="A2261" t="s">
        <v>27</v>
      </c>
      <c r="B2261" t="s">
        <v>13</v>
      </c>
      <c r="C2261" t="s">
        <v>14</v>
      </c>
      <c r="D2261" t="s">
        <v>417</v>
      </c>
      <c r="E2261" t="s">
        <v>23</v>
      </c>
      <c r="F2261" t="s">
        <v>24</v>
      </c>
      <c r="G2261" t="s">
        <v>18</v>
      </c>
      <c r="H2261" t="s">
        <v>32</v>
      </c>
      <c r="I2261">
        <v>41.6</v>
      </c>
      <c r="J2261">
        <v>4</v>
      </c>
      <c r="K2261">
        <v>0</v>
      </c>
      <c r="L2261">
        <v>14.144</v>
      </c>
    </row>
    <row r="2262" spans="1:12" x14ac:dyDescent="0.3">
      <c r="A2262" t="s">
        <v>27</v>
      </c>
      <c r="B2262" t="s">
        <v>21</v>
      </c>
      <c r="C2262" t="s">
        <v>14</v>
      </c>
      <c r="D2262" t="s">
        <v>51</v>
      </c>
      <c r="E2262" t="s">
        <v>23</v>
      </c>
      <c r="F2262" t="s">
        <v>24</v>
      </c>
      <c r="G2262" t="s">
        <v>25</v>
      </c>
      <c r="H2262" t="s">
        <v>31</v>
      </c>
      <c r="I2262">
        <v>323.10000000000002</v>
      </c>
      <c r="J2262">
        <v>2</v>
      </c>
      <c r="K2262">
        <v>0</v>
      </c>
      <c r="L2262">
        <v>61.389000000000003</v>
      </c>
    </row>
    <row r="2263" spans="1:12" x14ac:dyDescent="0.3">
      <c r="A2263" t="s">
        <v>27</v>
      </c>
      <c r="B2263" t="s">
        <v>21</v>
      </c>
      <c r="C2263" t="s">
        <v>14</v>
      </c>
      <c r="D2263" t="s">
        <v>51</v>
      </c>
      <c r="E2263" t="s">
        <v>23</v>
      </c>
      <c r="F2263" t="s">
        <v>24</v>
      </c>
      <c r="G2263" t="s">
        <v>34</v>
      </c>
      <c r="H2263" t="s">
        <v>35</v>
      </c>
      <c r="I2263">
        <v>668.16</v>
      </c>
      <c r="J2263">
        <v>9</v>
      </c>
      <c r="K2263">
        <v>0.2</v>
      </c>
      <c r="L2263">
        <v>75.168000000000006</v>
      </c>
    </row>
    <row r="2264" spans="1:12" x14ac:dyDescent="0.3">
      <c r="A2264" t="s">
        <v>27</v>
      </c>
      <c r="B2264" t="s">
        <v>13</v>
      </c>
      <c r="C2264" t="s">
        <v>14</v>
      </c>
      <c r="D2264" t="s">
        <v>51</v>
      </c>
      <c r="E2264" t="s">
        <v>23</v>
      </c>
      <c r="F2264" t="s">
        <v>24</v>
      </c>
      <c r="G2264" t="s">
        <v>25</v>
      </c>
      <c r="H2264" t="s">
        <v>26</v>
      </c>
      <c r="I2264">
        <v>8.64</v>
      </c>
      <c r="J2264">
        <v>3</v>
      </c>
      <c r="K2264">
        <v>0</v>
      </c>
      <c r="L2264">
        <v>4.2336</v>
      </c>
    </row>
    <row r="2265" spans="1:12" x14ac:dyDescent="0.3">
      <c r="A2265" t="s">
        <v>27</v>
      </c>
      <c r="B2265" t="s">
        <v>13</v>
      </c>
      <c r="C2265" t="s">
        <v>14</v>
      </c>
      <c r="D2265" t="s">
        <v>51</v>
      </c>
      <c r="E2265" t="s">
        <v>23</v>
      </c>
      <c r="F2265" t="s">
        <v>24</v>
      </c>
      <c r="G2265" t="s">
        <v>25</v>
      </c>
      <c r="H2265" t="s">
        <v>40</v>
      </c>
      <c r="I2265">
        <v>38.880000000000003</v>
      </c>
      <c r="J2265">
        <v>6</v>
      </c>
      <c r="K2265">
        <v>0</v>
      </c>
      <c r="L2265">
        <v>18.662400000000002</v>
      </c>
    </row>
    <row r="2266" spans="1:12" x14ac:dyDescent="0.3">
      <c r="A2266" t="s">
        <v>27</v>
      </c>
      <c r="B2266" t="s">
        <v>13</v>
      </c>
      <c r="C2266" t="s">
        <v>14</v>
      </c>
      <c r="D2266" t="s">
        <v>51</v>
      </c>
      <c r="E2266" t="s">
        <v>23</v>
      </c>
      <c r="F2266" t="s">
        <v>24</v>
      </c>
      <c r="G2266" t="s">
        <v>18</v>
      </c>
      <c r="H2266" t="s">
        <v>32</v>
      </c>
      <c r="I2266">
        <v>201.04</v>
      </c>
      <c r="J2266">
        <v>8</v>
      </c>
      <c r="K2266">
        <v>0</v>
      </c>
      <c r="L2266">
        <v>54.280799999999999</v>
      </c>
    </row>
    <row r="2267" spans="1:12" x14ac:dyDescent="0.3">
      <c r="A2267" t="s">
        <v>27</v>
      </c>
      <c r="B2267" t="s">
        <v>13</v>
      </c>
      <c r="C2267" t="s">
        <v>14</v>
      </c>
      <c r="D2267" t="s">
        <v>51</v>
      </c>
      <c r="E2267" t="s">
        <v>23</v>
      </c>
      <c r="F2267" t="s">
        <v>24</v>
      </c>
      <c r="G2267" t="s">
        <v>25</v>
      </c>
      <c r="H2267" t="s">
        <v>40</v>
      </c>
      <c r="I2267">
        <v>12.96</v>
      </c>
      <c r="J2267">
        <v>2</v>
      </c>
      <c r="K2267">
        <v>0</v>
      </c>
      <c r="L2267">
        <v>6.3503999999999996</v>
      </c>
    </row>
    <row r="2268" spans="1:12" x14ac:dyDescent="0.3">
      <c r="A2268" t="s">
        <v>12</v>
      </c>
      <c r="B2268" t="s">
        <v>21</v>
      </c>
      <c r="C2268" t="s">
        <v>14</v>
      </c>
      <c r="D2268" t="s">
        <v>22</v>
      </c>
      <c r="E2268" t="s">
        <v>23</v>
      </c>
      <c r="F2268" t="s">
        <v>24</v>
      </c>
      <c r="G2268" t="s">
        <v>34</v>
      </c>
      <c r="H2268" t="s">
        <v>58</v>
      </c>
      <c r="I2268">
        <v>16.59</v>
      </c>
      <c r="J2268">
        <v>1</v>
      </c>
      <c r="K2268">
        <v>0</v>
      </c>
      <c r="L2268">
        <v>5.8064999999999998</v>
      </c>
    </row>
    <row r="2269" spans="1:12" x14ac:dyDescent="0.3">
      <c r="A2269" t="s">
        <v>27</v>
      </c>
      <c r="B2269" t="s">
        <v>13</v>
      </c>
      <c r="C2269" t="s">
        <v>14</v>
      </c>
      <c r="D2269" t="s">
        <v>143</v>
      </c>
      <c r="E2269" t="s">
        <v>23</v>
      </c>
      <c r="F2269" t="s">
        <v>24</v>
      </c>
      <c r="G2269" t="s">
        <v>25</v>
      </c>
      <c r="H2269" t="s">
        <v>33</v>
      </c>
      <c r="I2269">
        <v>35.1</v>
      </c>
      <c r="J2269">
        <v>6</v>
      </c>
      <c r="K2269">
        <v>0</v>
      </c>
      <c r="L2269">
        <v>10.179</v>
      </c>
    </row>
    <row r="2270" spans="1:12" x14ac:dyDescent="0.3">
      <c r="A2270" t="s">
        <v>12</v>
      </c>
      <c r="B2270" t="s">
        <v>43</v>
      </c>
      <c r="C2270" t="s">
        <v>14</v>
      </c>
      <c r="D2270" t="s">
        <v>51</v>
      </c>
      <c r="E2270" t="s">
        <v>23</v>
      </c>
      <c r="F2270" t="s">
        <v>24</v>
      </c>
      <c r="G2270" t="s">
        <v>25</v>
      </c>
      <c r="H2270" t="s">
        <v>40</v>
      </c>
      <c r="I2270">
        <v>31.08</v>
      </c>
      <c r="J2270">
        <v>6</v>
      </c>
      <c r="K2270">
        <v>0</v>
      </c>
      <c r="L2270">
        <v>15.229200000000001</v>
      </c>
    </row>
    <row r="2271" spans="1:12" x14ac:dyDescent="0.3">
      <c r="A2271" t="s">
        <v>12</v>
      </c>
      <c r="B2271" t="s">
        <v>43</v>
      </c>
      <c r="C2271" t="s">
        <v>14</v>
      </c>
      <c r="D2271" t="s">
        <v>51</v>
      </c>
      <c r="E2271" t="s">
        <v>23</v>
      </c>
      <c r="F2271" t="s">
        <v>24</v>
      </c>
      <c r="G2271" t="s">
        <v>25</v>
      </c>
      <c r="H2271" t="s">
        <v>109</v>
      </c>
      <c r="I2271">
        <v>7.3</v>
      </c>
      <c r="J2271">
        <v>2</v>
      </c>
      <c r="K2271">
        <v>0</v>
      </c>
      <c r="L2271">
        <v>2.19</v>
      </c>
    </row>
    <row r="2272" spans="1:12" x14ac:dyDescent="0.3">
      <c r="A2272" t="s">
        <v>27</v>
      </c>
      <c r="B2272" t="s">
        <v>13</v>
      </c>
      <c r="C2272" t="s">
        <v>14</v>
      </c>
      <c r="D2272" t="s">
        <v>148</v>
      </c>
      <c r="E2272" t="s">
        <v>23</v>
      </c>
      <c r="F2272" t="s">
        <v>24</v>
      </c>
      <c r="G2272" t="s">
        <v>25</v>
      </c>
      <c r="H2272" t="s">
        <v>40</v>
      </c>
      <c r="I2272">
        <v>22.83</v>
      </c>
      <c r="J2272">
        <v>3</v>
      </c>
      <c r="K2272">
        <v>0</v>
      </c>
      <c r="L2272">
        <v>10.7301</v>
      </c>
    </row>
    <row r="2273" spans="1:12" x14ac:dyDescent="0.3">
      <c r="A2273" t="s">
        <v>27</v>
      </c>
      <c r="B2273" t="s">
        <v>13</v>
      </c>
      <c r="C2273" t="s">
        <v>14</v>
      </c>
      <c r="D2273" t="s">
        <v>148</v>
      </c>
      <c r="E2273" t="s">
        <v>23</v>
      </c>
      <c r="F2273" t="s">
        <v>24</v>
      </c>
      <c r="G2273" t="s">
        <v>25</v>
      </c>
      <c r="H2273" t="s">
        <v>37</v>
      </c>
      <c r="I2273">
        <v>54.32</v>
      </c>
      <c r="J2273">
        <v>4</v>
      </c>
      <c r="K2273">
        <v>0</v>
      </c>
      <c r="L2273">
        <v>16.295999999999999</v>
      </c>
    </row>
    <row r="2274" spans="1:12" x14ac:dyDescent="0.3">
      <c r="A2274" t="s">
        <v>27</v>
      </c>
      <c r="B2274" t="s">
        <v>13</v>
      </c>
      <c r="C2274" t="s">
        <v>14</v>
      </c>
      <c r="D2274" t="s">
        <v>148</v>
      </c>
      <c r="E2274" t="s">
        <v>23</v>
      </c>
      <c r="F2274" t="s">
        <v>24</v>
      </c>
      <c r="G2274" t="s">
        <v>34</v>
      </c>
      <c r="H2274" t="s">
        <v>35</v>
      </c>
      <c r="I2274">
        <v>196.77600000000001</v>
      </c>
      <c r="J2274">
        <v>3</v>
      </c>
      <c r="K2274">
        <v>0.2</v>
      </c>
      <c r="L2274">
        <v>14.7582</v>
      </c>
    </row>
    <row r="2275" spans="1:12" x14ac:dyDescent="0.3">
      <c r="A2275" t="s">
        <v>27</v>
      </c>
      <c r="B2275" t="s">
        <v>13</v>
      </c>
      <c r="C2275" t="s">
        <v>14</v>
      </c>
      <c r="D2275" t="s">
        <v>619</v>
      </c>
      <c r="E2275" t="s">
        <v>23</v>
      </c>
      <c r="F2275" t="s">
        <v>24</v>
      </c>
      <c r="G2275" t="s">
        <v>25</v>
      </c>
      <c r="H2275" t="s">
        <v>76</v>
      </c>
      <c r="I2275">
        <v>3.62</v>
      </c>
      <c r="J2275">
        <v>2</v>
      </c>
      <c r="K2275">
        <v>0</v>
      </c>
      <c r="L2275">
        <v>1.1946000000000001</v>
      </c>
    </row>
    <row r="2276" spans="1:12" x14ac:dyDescent="0.3">
      <c r="A2276" t="s">
        <v>27</v>
      </c>
      <c r="B2276" t="s">
        <v>13</v>
      </c>
      <c r="C2276" t="s">
        <v>14</v>
      </c>
      <c r="D2276" t="s">
        <v>51</v>
      </c>
      <c r="E2276" t="s">
        <v>23</v>
      </c>
      <c r="F2276" t="s">
        <v>24</v>
      </c>
      <c r="G2276" t="s">
        <v>25</v>
      </c>
      <c r="H2276" t="s">
        <v>36</v>
      </c>
      <c r="I2276">
        <v>39.624000000000002</v>
      </c>
      <c r="J2276">
        <v>3</v>
      </c>
      <c r="K2276">
        <v>0.2</v>
      </c>
      <c r="L2276">
        <v>13.868399999999999</v>
      </c>
    </row>
    <row r="2277" spans="1:12" x14ac:dyDescent="0.3">
      <c r="A2277" t="s">
        <v>27</v>
      </c>
      <c r="B2277" t="s">
        <v>13</v>
      </c>
      <c r="C2277" t="s">
        <v>14</v>
      </c>
      <c r="D2277" t="s">
        <v>22</v>
      </c>
      <c r="E2277" t="s">
        <v>23</v>
      </c>
      <c r="F2277" t="s">
        <v>24</v>
      </c>
      <c r="G2277" t="s">
        <v>18</v>
      </c>
      <c r="H2277" t="s">
        <v>20</v>
      </c>
      <c r="I2277">
        <v>242.136</v>
      </c>
      <c r="J2277">
        <v>3</v>
      </c>
      <c r="K2277">
        <v>0.2</v>
      </c>
      <c r="L2277">
        <v>12.1068</v>
      </c>
    </row>
    <row r="2278" spans="1:12" x14ac:dyDescent="0.3">
      <c r="A2278" t="s">
        <v>27</v>
      </c>
      <c r="B2278" t="s">
        <v>13</v>
      </c>
      <c r="C2278" t="s">
        <v>14</v>
      </c>
      <c r="D2278" t="s">
        <v>22</v>
      </c>
      <c r="E2278" t="s">
        <v>23</v>
      </c>
      <c r="F2278" t="s">
        <v>24</v>
      </c>
      <c r="G2278" t="s">
        <v>25</v>
      </c>
      <c r="H2278" t="s">
        <v>33</v>
      </c>
      <c r="I2278">
        <v>12.39</v>
      </c>
      <c r="J2278">
        <v>3</v>
      </c>
      <c r="K2278">
        <v>0</v>
      </c>
      <c r="L2278">
        <v>5.6993999999999998</v>
      </c>
    </row>
    <row r="2279" spans="1:12" x14ac:dyDescent="0.3">
      <c r="A2279" t="s">
        <v>27</v>
      </c>
      <c r="B2279" t="s">
        <v>13</v>
      </c>
      <c r="C2279" t="s">
        <v>14</v>
      </c>
      <c r="D2279" t="s">
        <v>22</v>
      </c>
      <c r="E2279" t="s">
        <v>23</v>
      </c>
      <c r="F2279" t="s">
        <v>24</v>
      </c>
      <c r="G2279" t="s">
        <v>18</v>
      </c>
      <c r="H2279" t="s">
        <v>32</v>
      </c>
      <c r="I2279">
        <v>19.96</v>
      </c>
      <c r="J2279">
        <v>2</v>
      </c>
      <c r="K2279">
        <v>0</v>
      </c>
      <c r="L2279">
        <v>5.5888</v>
      </c>
    </row>
    <row r="2280" spans="1:12" x14ac:dyDescent="0.3">
      <c r="A2280" t="s">
        <v>27</v>
      </c>
      <c r="B2280" t="s">
        <v>13</v>
      </c>
      <c r="C2280" t="s">
        <v>14</v>
      </c>
      <c r="D2280" t="s">
        <v>22</v>
      </c>
      <c r="E2280" t="s">
        <v>23</v>
      </c>
      <c r="F2280" t="s">
        <v>24</v>
      </c>
      <c r="G2280" t="s">
        <v>25</v>
      </c>
      <c r="H2280" t="s">
        <v>31</v>
      </c>
      <c r="I2280">
        <v>340.92</v>
      </c>
      <c r="J2280">
        <v>3</v>
      </c>
      <c r="K2280">
        <v>0</v>
      </c>
      <c r="L2280">
        <v>3.4091999999999998</v>
      </c>
    </row>
    <row r="2281" spans="1:12" x14ac:dyDescent="0.3">
      <c r="A2281" t="s">
        <v>27</v>
      </c>
      <c r="B2281" t="s">
        <v>13</v>
      </c>
      <c r="C2281" t="s">
        <v>14</v>
      </c>
      <c r="D2281" t="s">
        <v>51</v>
      </c>
      <c r="E2281" t="s">
        <v>23</v>
      </c>
      <c r="F2281" t="s">
        <v>24</v>
      </c>
      <c r="G2281" t="s">
        <v>25</v>
      </c>
      <c r="H2281" t="s">
        <v>36</v>
      </c>
      <c r="I2281">
        <v>57.584000000000003</v>
      </c>
      <c r="J2281">
        <v>2</v>
      </c>
      <c r="K2281">
        <v>0.2</v>
      </c>
      <c r="L2281">
        <v>20.154399999999999</v>
      </c>
    </row>
    <row r="2282" spans="1:12" x14ac:dyDescent="0.3">
      <c r="A2282" t="s">
        <v>27</v>
      </c>
      <c r="B2282" t="s">
        <v>13</v>
      </c>
      <c r="C2282" t="s">
        <v>14</v>
      </c>
      <c r="D2282" t="s">
        <v>22</v>
      </c>
      <c r="E2282" t="s">
        <v>23</v>
      </c>
      <c r="F2282" t="s">
        <v>24</v>
      </c>
      <c r="G2282" t="s">
        <v>25</v>
      </c>
      <c r="H2282" t="s">
        <v>33</v>
      </c>
      <c r="I2282">
        <v>34.24</v>
      </c>
      <c r="J2282">
        <v>8</v>
      </c>
      <c r="K2282">
        <v>0</v>
      </c>
      <c r="L2282">
        <v>9.9296000000000006</v>
      </c>
    </row>
    <row r="2283" spans="1:12" x14ac:dyDescent="0.3">
      <c r="A2283" t="s">
        <v>27</v>
      </c>
      <c r="B2283" t="s">
        <v>21</v>
      </c>
      <c r="C2283" t="s">
        <v>14</v>
      </c>
      <c r="D2283" t="s">
        <v>22</v>
      </c>
      <c r="E2283" t="s">
        <v>23</v>
      </c>
      <c r="F2283" t="s">
        <v>24</v>
      </c>
      <c r="G2283" t="s">
        <v>25</v>
      </c>
      <c r="H2283" t="s">
        <v>31</v>
      </c>
      <c r="I2283">
        <v>310.12</v>
      </c>
      <c r="J2283">
        <v>2</v>
      </c>
      <c r="K2283">
        <v>0</v>
      </c>
      <c r="L2283">
        <v>80.631200000000007</v>
      </c>
    </row>
    <row r="2284" spans="1:12" x14ac:dyDescent="0.3">
      <c r="A2284" t="s">
        <v>27</v>
      </c>
      <c r="B2284" t="s">
        <v>21</v>
      </c>
      <c r="C2284" t="s">
        <v>14</v>
      </c>
      <c r="D2284" t="s">
        <v>22</v>
      </c>
      <c r="E2284" t="s">
        <v>23</v>
      </c>
      <c r="F2284" t="s">
        <v>24</v>
      </c>
      <c r="G2284" t="s">
        <v>25</v>
      </c>
      <c r="H2284" t="s">
        <v>36</v>
      </c>
      <c r="I2284">
        <v>70.463999999999999</v>
      </c>
      <c r="J2284">
        <v>6</v>
      </c>
      <c r="K2284">
        <v>0.2</v>
      </c>
      <c r="L2284">
        <v>22.9008</v>
      </c>
    </row>
    <row r="2285" spans="1:12" x14ac:dyDescent="0.3">
      <c r="A2285" t="s">
        <v>27</v>
      </c>
      <c r="B2285" t="s">
        <v>21</v>
      </c>
      <c r="C2285" t="s">
        <v>14</v>
      </c>
      <c r="D2285" t="s">
        <v>22</v>
      </c>
      <c r="E2285" t="s">
        <v>23</v>
      </c>
      <c r="F2285" t="s">
        <v>24</v>
      </c>
      <c r="G2285" t="s">
        <v>25</v>
      </c>
      <c r="H2285" t="s">
        <v>36</v>
      </c>
      <c r="I2285">
        <v>19.68</v>
      </c>
      <c r="J2285">
        <v>5</v>
      </c>
      <c r="K2285">
        <v>0.2</v>
      </c>
      <c r="L2285">
        <v>6.8879999999999999</v>
      </c>
    </row>
    <row r="2286" spans="1:12" x14ac:dyDescent="0.3">
      <c r="A2286" t="s">
        <v>27</v>
      </c>
      <c r="B2286" t="s">
        <v>21</v>
      </c>
      <c r="C2286" t="s">
        <v>14</v>
      </c>
      <c r="D2286" t="s">
        <v>22</v>
      </c>
      <c r="E2286" t="s">
        <v>23</v>
      </c>
      <c r="F2286" t="s">
        <v>24</v>
      </c>
      <c r="G2286" t="s">
        <v>25</v>
      </c>
      <c r="H2286" t="s">
        <v>37</v>
      </c>
      <c r="I2286">
        <v>140.66999999999999</v>
      </c>
      <c r="J2286">
        <v>3</v>
      </c>
      <c r="K2286">
        <v>0</v>
      </c>
      <c r="L2286">
        <v>54.8613</v>
      </c>
    </row>
    <row r="2287" spans="1:12" x14ac:dyDescent="0.3">
      <c r="A2287" t="s">
        <v>27</v>
      </c>
      <c r="B2287" t="s">
        <v>13</v>
      </c>
      <c r="C2287" t="s">
        <v>14</v>
      </c>
      <c r="D2287" t="s">
        <v>143</v>
      </c>
      <c r="E2287" t="s">
        <v>23</v>
      </c>
      <c r="F2287" t="s">
        <v>24</v>
      </c>
      <c r="G2287" t="s">
        <v>25</v>
      </c>
      <c r="H2287" t="s">
        <v>26</v>
      </c>
      <c r="I2287">
        <v>62.65</v>
      </c>
      <c r="J2287">
        <v>5</v>
      </c>
      <c r="K2287">
        <v>0</v>
      </c>
      <c r="L2287">
        <v>29.445499999999999</v>
      </c>
    </row>
    <row r="2288" spans="1:12" x14ac:dyDescent="0.3">
      <c r="A2288" t="s">
        <v>167</v>
      </c>
      <c r="B2288" t="s">
        <v>13</v>
      </c>
      <c r="C2288" t="s">
        <v>14</v>
      </c>
      <c r="D2288" t="s">
        <v>22</v>
      </c>
      <c r="E2288" t="s">
        <v>23</v>
      </c>
      <c r="F2288" t="s">
        <v>24</v>
      </c>
      <c r="G2288" t="s">
        <v>18</v>
      </c>
      <c r="H2288" t="s">
        <v>30</v>
      </c>
      <c r="I2288">
        <v>364.08</v>
      </c>
      <c r="J2288">
        <v>2</v>
      </c>
      <c r="K2288">
        <v>0.2</v>
      </c>
      <c r="L2288">
        <v>9.1020000000000003</v>
      </c>
    </row>
    <row r="2289" spans="1:12" x14ac:dyDescent="0.3">
      <c r="A2289" t="s">
        <v>167</v>
      </c>
      <c r="B2289" t="s">
        <v>13</v>
      </c>
      <c r="C2289" t="s">
        <v>14</v>
      </c>
      <c r="D2289" t="s">
        <v>22</v>
      </c>
      <c r="E2289" t="s">
        <v>23</v>
      </c>
      <c r="F2289" t="s">
        <v>24</v>
      </c>
      <c r="G2289" t="s">
        <v>18</v>
      </c>
      <c r="H2289" t="s">
        <v>30</v>
      </c>
      <c r="I2289">
        <v>71.087999999999994</v>
      </c>
      <c r="J2289">
        <v>2</v>
      </c>
      <c r="K2289">
        <v>0.2</v>
      </c>
      <c r="L2289">
        <v>-1.7771999999999999</v>
      </c>
    </row>
    <row r="2290" spans="1:12" x14ac:dyDescent="0.3">
      <c r="A2290" t="s">
        <v>27</v>
      </c>
      <c r="B2290" t="s">
        <v>21</v>
      </c>
      <c r="C2290" t="s">
        <v>14</v>
      </c>
      <c r="D2290" t="s">
        <v>51</v>
      </c>
      <c r="E2290" t="s">
        <v>23</v>
      </c>
      <c r="F2290" t="s">
        <v>24</v>
      </c>
      <c r="G2290" t="s">
        <v>18</v>
      </c>
      <c r="H2290" t="s">
        <v>20</v>
      </c>
      <c r="I2290">
        <v>1403.92</v>
      </c>
      <c r="J2290">
        <v>5</v>
      </c>
      <c r="K2290">
        <v>0.2</v>
      </c>
      <c r="L2290">
        <v>70.195999999999998</v>
      </c>
    </row>
    <row r="2291" spans="1:12" x14ac:dyDescent="0.3">
      <c r="A2291" t="s">
        <v>27</v>
      </c>
      <c r="B2291" t="s">
        <v>13</v>
      </c>
      <c r="C2291" t="s">
        <v>14</v>
      </c>
      <c r="D2291" t="s">
        <v>22</v>
      </c>
      <c r="E2291" t="s">
        <v>23</v>
      </c>
      <c r="F2291" t="s">
        <v>24</v>
      </c>
      <c r="G2291" t="s">
        <v>34</v>
      </c>
      <c r="H2291" t="s">
        <v>35</v>
      </c>
      <c r="I2291">
        <v>139.80000000000001</v>
      </c>
      <c r="J2291">
        <v>5</v>
      </c>
      <c r="K2291">
        <v>0.2</v>
      </c>
      <c r="L2291">
        <v>12.2325</v>
      </c>
    </row>
    <row r="2292" spans="1:12" x14ac:dyDescent="0.3">
      <c r="A2292" t="s">
        <v>27</v>
      </c>
      <c r="B2292" t="s">
        <v>43</v>
      </c>
      <c r="C2292" t="s">
        <v>14</v>
      </c>
      <c r="D2292" t="s">
        <v>51</v>
      </c>
      <c r="E2292" t="s">
        <v>23</v>
      </c>
      <c r="F2292" t="s">
        <v>24</v>
      </c>
      <c r="G2292" t="s">
        <v>25</v>
      </c>
      <c r="H2292" t="s">
        <v>40</v>
      </c>
      <c r="I2292">
        <v>50.04</v>
      </c>
      <c r="J2292">
        <v>6</v>
      </c>
      <c r="K2292">
        <v>0</v>
      </c>
      <c r="L2292">
        <v>25.02</v>
      </c>
    </row>
    <row r="2293" spans="1:12" x14ac:dyDescent="0.3">
      <c r="A2293" t="s">
        <v>27</v>
      </c>
      <c r="B2293" t="s">
        <v>13</v>
      </c>
      <c r="C2293" t="s">
        <v>14</v>
      </c>
      <c r="D2293" t="s">
        <v>621</v>
      </c>
      <c r="E2293" t="s">
        <v>23</v>
      </c>
      <c r="F2293" t="s">
        <v>24</v>
      </c>
      <c r="G2293" t="s">
        <v>25</v>
      </c>
      <c r="H2293" t="s">
        <v>109</v>
      </c>
      <c r="I2293">
        <v>97.3</v>
      </c>
      <c r="J2293">
        <v>7</v>
      </c>
      <c r="K2293">
        <v>0</v>
      </c>
      <c r="L2293">
        <v>28.216999999999999</v>
      </c>
    </row>
    <row r="2294" spans="1:12" x14ac:dyDescent="0.3">
      <c r="A2294" t="s">
        <v>27</v>
      </c>
      <c r="B2294" t="s">
        <v>13</v>
      </c>
      <c r="C2294" t="s">
        <v>14</v>
      </c>
      <c r="D2294" t="s">
        <v>51</v>
      </c>
      <c r="E2294" t="s">
        <v>23</v>
      </c>
      <c r="F2294" t="s">
        <v>24</v>
      </c>
      <c r="G2294" t="s">
        <v>25</v>
      </c>
      <c r="H2294" t="s">
        <v>37</v>
      </c>
      <c r="I2294">
        <v>152.91</v>
      </c>
      <c r="J2294">
        <v>3</v>
      </c>
      <c r="K2294">
        <v>0</v>
      </c>
      <c r="L2294">
        <v>42.814799999999998</v>
      </c>
    </row>
    <row r="2295" spans="1:12" x14ac:dyDescent="0.3">
      <c r="A2295" t="s">
        <v>27</v>
      </c>
      <c r="B2295" t="s">
        <v>13</v>
      </c>
      <c r="C2295" t="s">
        <v>14</v>
      </c>
      <c r="D2295" t="s">
        <v>51</v>
      </c>
      <c r="E2295" t="s">
        <v>23</v>
      </c>
      <c r="F2295" t="s">
        <v>24</v>
      </c>
      <c r="G2295" t="s">
        <v>25</v>
      </c>
      <c r="H2295" t="s">
        <v>40</v>
      </c>
      <c r="I2295">
        <v>92.94</v>
      </c>
      <c r="J2295">
        <v>3</v>
      </c>
      <c r="K2295">
        <v>0</v>
      </c>
      <c r="L2295">
        <v>41.823</v>
      </c>
    </row>
    <row r="2296" spans="1:12" x14ac:dyDescent="0.3">
      <c r="A2296" t="s">
        <v>27</v>
      </c>
      <c r="B2296" t="s">
        <v>13</v>
      </c>
      <c r="C2296" t="s">
        <v>14</v>
      </c>
      <c r="D2296" t="s">
        <v>51</v>
      </c>
      <c r="E2296" t="s">
        <v>23</v>
      </c>
      <c r="F2296" t="s">
        <v>24</v>
      </c>
      <c r="G2296" t="s">
        <v>25</v>
      </c>
      <c r="H2296" t="s">
        <v>36</v>
      </c>
      <c r="I2296">
        <v>17.856000000000002</v>
      </c>
      <c r="J2296">
        <v>4</v>
      </c>
      <c r="K2296">
        <v>0.2</v>
      </c>
      <c r="L2296">
        <v>6.2496</v>
      </c>
    </row>
    <row r="2297" spans="1:12" x14ac:dyDescent="0.3">
      <c r="A2297" t="s">
        <v>27</v>
      </c>
      <c r="B2297" t="s">
        <v>13</v>
      </c>
      <c r="C2297" t="s">
        <v>14</v>
      </c>
      <c r="D2297" t="s">
        <v>51</v>
      </c>
      <c r="E2297" t="s">
        <v>23</v>
      </c>
      <c r="F2297" t="s">
        <v>24</v>
      </c>
      <c r="G2297" t="s">
        <v>25</v>
      </c>
      <c r="H2297" t="s">
        <v>36</v>
      </c>
      <c r="I2297">
        <v>46.44</v>
      </c>
      <c r="J2297">
        <v>3</v>
      </c>
      <c r="K2297">
        <v>0.2</v>
      </c>
      <c r="L2297">
        <v>15.093</v>
      </c>
    </row>
    <row r="2298" spans="1:12" x14ac:dyDescent="0.3">
      <c r="A2298" t="s">
        <v>27</v>
      </c>
      <c r="B2298" t="s">
        <v>13</v>
      </c>
      <c r="C2298" t="s">
        <v>14</v>
      </c>
      <c r="D2298" t="s">
        <v>51</v>
      </c>
      <c r="E2298" t="s">
        <v>23</v>
      </c>
      <c r="F2298" t="s">
        <v>24</v>
      </c>
      <c r="G2298" t="s">
        <v>18</v>
      </c>
      <c r="H2298" t="s">
        <v>20</v>
      </c>
      <c r="I2298">
        <v>195.136</v>
      </c>
      <c r="J2298">
        <v>4</v>
      </c>
      <c r="K2298">
        <v>0.2</v>
      </c>
      <c r="L2298">
        <v>-12.196</v>
      </c>
    </row>
    <row r="2299" spans="1:12" x14ac:dyDescent="0.3">
      <c r="A2299" t="s">
        <v>27</v>
      </c>
      <c r="B2299" t="s">
        <v>13</v>
      </c>
      <c r="C2299" t="s">
        <v>14</v>
      </c>
      <c r="D2299" t="s">
        <v>158</v>
      </c>
      <c r="E2299" t="s">
        <v>23</v>
      </c>
      <c r="F2299" t="s">
        <v>24</v>
      </c>
      <c r="G2299" t="s">
        <v>25</v>
      </c>
      <c r="H2299" t="s">
        <v>40</v>
      </c>
      <c r="I2299">
        <v>10.9</v>
      </c>
      <c r="J2299">
        <v>5</v>
      </c>
      <c r="K2299">
        <v>0</v>
      </c>
      <c r="L2299">
        <v>5.1230000000000002</v>
      </c>
    </row>
    <row r="2300" spans="1:12" x14ac:dyDescent="0.3">
      <c r="A2300" t="s">
        <v>27</v>
      </c>
      <c r="B2300" t="s">
        <v>13</v>
      </c>
      <c r="C2300" t="s">
        <v>14</v>
      </c>
      <c r="D2300" t="s">
        <v>158</v>
      </c>
      <c r="E2300" t="s">
        <v>23</v>
      </c>
      <c r="F2300" t="s">
        <v>24</v>
      </c>
      <c r="G2300" t="s">
        <v>25</v>
      </c>
      <c r="H2300" t="s">
        <v>26</v>
      </c>
      <c r="I2300">
        <v>29.6</v>
      </c>
      <c r="J2300">
        <v>2</v>
      </c>
      <c r="K2300">
        <v>0</v>
      </c>
      <c r="L2300">
        <v>14.8</v>
      </c>
    </row>
    <row r="2301" spans="1:12" x14ac:dyDescent="0.3">
      <c r="A2301" t="s">
        <v>27</v>
      </c>
      <c r="B2301" t="s">
        <v>13</v>
      </c>
      <c r="C2301" t="s">
        <v>14</v>
      </c>
      <c r="D2301" t="s">
        <v>158</v>
      </c>
      <c r="E2301" t="s">
        <v>23</v>
      </c>
      <c r="F2301" t="s">
        <v>24</v>
      </c>
      <c r="G2301" t="s">
        <v>25</v>
      </c>
      <c r="H2301" t="s">
        <v>26</v>
      </c>
      <c r="I2301">
        <v>4.9800000000000004</v>
      </c>
      <c r="J2301">
        <v>1</v>
      </c>
      <c r="K2301">
        <v>0</v>
      </c>
      <c r="L2301">
        <v>2.2907999999999999</v>
      </c>
    </row>
    <row r="2302" spans="1:12" x14ac:dyDescent="0.3">
      <c r="A2302" t="s">
        <v>27</v>
      </c>
      <c r="B2302" t="s">
        <v>13</v>
      </c>
      <c r="C2302" t="s">
        <v>14</v>
      </c>
      <c r="D2302" t="s">
        <v>158</v>
      </c>
      <c r="E2302" t="s">
        <v>23</v>
      </c>
      <c r="F2302" t="s">
        <v>24</v>
      </c>
      <c r="G2302" t="s">
        <v>34</v>
      </c>
      <c r="H2302" t="s">
        <v>161</v>
      </c>
      <c r="I2302">
        <v>479.976</v>
      </c>
      <c r="J2302">
        <v>3</v>
      </c>
      <c r="K2302">
        <v>0.2</v>
      </c>
      <c r="L2302">
        <v>161.99189999999999</v>
      </c>
    </row>
    <row r="2303" spans="1:12" x14ac:dyDescent="0.3">
      <c r="A2303" t="s">
        <v>27</v>
      </c>
      <c r="B2303" t="s">
        <v>13</v>
      </c>
      <c r="C2303" t="s">
        <v>14</v>
      </c>
      <c r="D2303" t="s">
        <v>158</v>
      </c>
      <c r="E2303" t="s">
        <v>23</v>
      </c>
      <c r="F2303" t="s">
        <v>24</v>
      </c>
      <c r="G2303" t="s">
        <v>34</v>
      </c>
      <c r="H2303" t="s">
        <v>35</v>
      </c>
      <c r="I2303">
        <v>44.735999999999997</v>
      </c>
      <c r="J2303">
        <v>8</v>
      </c>
      <c r="K2303">
        <v>0.2</v>
      </c>
      <c r="L2303">
        <v>4.4736000000000002</v>
      </c>
    </row>
    <row r="2304" spans="1:12" x14ac:dyDescent="0.3">
      <c r="A2304" t="s">
        <v>27</v>
      </c>
      <c r="B2304" t="s">
        <v>13</v>
      </c>
      <c r="C2304" t="s">
        <v>14</v>
      </c>
      <c r="D2304" t="s">
        <v>158</v>
      </c>
      <c r="E2304" t="s">
        <v>23</v>
      </c>
      <c r="F2304" t="s">
        <v>24</v>
      </c>
      <c r="G2304" t="s">
        <v>25</v>
      </c>
      <c r="H2304" t="s">
        <v>33</v>
      </c>
      <c r="I2304">
        <v>5.76</v>
      </c>
      <c r="J2304">
        <v>2</v>
      </c>
      <c r="K2304">
        <v>0</v>
      </c>
      <c r="L2304">
        <v>1.6704000000000001</v>
      </c>
    </row>
    <row r="2305" spans="1:12" x14ac:dyDescent="0.3">
      <c r="A2305" t="s">
        <v>27</v>
      </c>
      <c r="B2305" t="s">
        <v>13</v>
      </c>
      <c r="C2305" t="s">
        <v>14</v>
      </c>
      <c r="D2305" t="s">
        <v>158</v>
      </c>
      <c r="E2305" t="s">
        <v>23</v>
      </c>
      <c r="F2305" t="s">
        <v>24</v>
      </c>
      <c r="G2305" t="s">
        <v>18</v>
      </c>
      <c r="H2305" t="s">
        <v>20</v>
      </c>
      <c r="I2305">
        <v>483.13600000000002</v>
      </c>
      <c r="J2305">
        <v>4</v>
      </c>
      <c r="K2305">
        <v>0.2</v>
      </c>
      <c r="L2305">
        <v>60.392000000000003</v>
      </c>
    </row>
    <row r="2306" spans="1:12" x14ac:dyDescent="0.3">
      <c r="A2306" t="s">
        <v>12</v>
      </c>
      <c r="B2306" t="s">
        <v>43</v>
      </c>
      <c r="C2306" t="s">
        <v>14</v>
      </c>
      <c r="D2306" t="s">
        <v>22</v>
      </c>
      <c r="E2306" t="s">
        <v>23</v>
      </c>
      <c r="F2306" t="s">
        <v>24</v>
      </c>
      <c r="G2306" t="s">
        <v>25</v>
      </c>
      <c r="H2306" t="s">
        <v>37</v>
      </c>
      <c r="I2306">
        <v>43.1</v>
      </c>
      <c r="J2306">
        <v>5</v>
      </c>
      <c r="K2306">
        <v>0</v>
      </c>
      <c r="L2306">
        <v>11.206</v>
      </c>
    </row>
    <row r="2307" spans="1:12" x14ac:dyDescent="0.3">
      <c r="A2307" t="s">
        <v>12</v>
      </c>
      <c r="B2307" t="s">
        <v>43</v>
      </c>
      <c r="C2307" t="s">
        <v>14</v>
      </c>
      <c r="D2307" t="s">
        <v>22</v>
      </c>
      <c r="E2307" t="s">
        <v>23</v>
      </c>
      <c r="F2307" t="s">
        <v>24</v>
      </c>
      <c r="G2307" t="s">
        <v>18</v>
      </c>
      <c r="H2307" t="s">
        <v>32</v>
      </c>
      <c r="I2307">
        <v>511.5</v>
      </c>
      <c r="J2307">
        <v>5</v>
      </c>
      <c r="K2307">
        <v>0</v>
      </c>
      <c r="L2307">
        <v>132.99</v>
      </c>
    </row>
    <row r="2308" spans="1:12" x14ac:dyDescent="0.3">
      <c r="A2308" t="s">
        <v>12</v>
      </c>
      <c r="B2308" t="s">
        <v>43</v>
      </c>
      <c r="C2308" t="s">
        <v>14</v>
      </c>
      <c r="D2308" t="s">
        <v>22</v>
      </c>
      <c r="E2308" t="s">
        <v>23</v>
      </c>
      <c r="F2308" t="s">
        <v>24</v>
      </c>
      <c r="G2308" t="s">
        <v>25</v>
      </c>
      <c r="H2308" t="s">
        <v>36</v>
      </c>
      <c r="I2308">
        <v>147.91999999999999</v>
      </c>
      <c r="J2308">
        <v>5</v>
      </c>
      <c r="K2308">
        <v>0.2</v>
      </c>
      <c r="L2308">
        <v>46.225000000000001</v>
      </c>
    </row>
    <row r="2309" spans="1:12" x14ac:dyDescent="0.3">
      <c r="A2309" t="s">
        <v>27</v>
      </c>
      <c r="B2309" t="s">
        <v>21</v>
      </c>
      <c r="C2309" t="s">
        <v>14</v>
      </c>
      <c r="D2309" t="s">
        <v>621</v>
      </c>
      <c r="E2309" t="s">
        <v>23</v>
      </c>
      <c r="F2309" t="s">
        <v>24</v>
      </c>
      <c r="G2309" t="s">
        <v>25</v>
      </c>
      <c r="H2309" t="s">
        <v>33</v>
      </c>
      <c r="I2309">
        <v>39.68</v>
      </c>
      <c r="J2309">
        <v>2</v>
      </c>
      <c r="K2309">
        <v>0</v>
      </c>
      <c r="L2309">
        <v>16.268799999999999</v>
      </c>
    </row>
    <row r="2310" spans="1:12" x14ac:dyDescent="0.3">
      <c r="A2310" t="s">
        <v>27</v>
      </c>
      <c r="B2310" t="s">
        <v>13</v>
      </c>
      <c r="C2310" t="s">
        <v>14</v>
      </c>
      <c r="D2310" t="s">
        <v>51</v>
      </c>
      <c r="E2310" t="s">
        <v>23</v>
      </c>
      <c r="F2310" t="s">
        <v>24</v>
      </c>
      <c r="G2310" t="s">
        <v>18</v>
      </c>
      <c r="H2310" t="s">
        <v>32</v>
      </c>
      <c r="I2310">
        <v>50.32</v>
      </c>
      <c r="J2310">
        <v>4</v>
      </c>
      <c r="K2310">
        <v>0</v>
      </c>
      <c r="L2310">
        <v>21.134399999999999</v>
      </c>
    </row>
    <row r="2311" spans="1:12" x14ac:dyDescent="0.3">
      <c r="A2311" t="s">
        <v>27</v>
      </c>
      <c r="B2311" t="s">
        <v>13</v>
      </c>
      <c r="C2311" t="s">
        <v>14</v>
      </c>
      <c r="D2311" t="s">
        <v>51</v>
      </c>
      <c r="E2311" t="s">
        <v>23</v>
      </c>
      <c r="F2311" t="s">
        <v>24</v>
      </c>
      <c r="G2311" t="s">
        <v>25</v>
      </c>
      <c r="H2311" t="s">
        <v>40</v>
      </c>
      <c r="I2311">
        <v>24.56</v>
      </c>
      <c r="J2311">
        <v>2</v>
      </c>
      <c r="K2311">
        <v>0</v>
      </c>
      <c r="L2311">
        <v>11.543200000000001</v>
      </c>
    </row>
    <row r="2312" spans="1:12" x14ac:dyDescent="0.3">
      <c r="A2312" t="s">
        <v>27</v>
      </c>
      <c r="B2312" t="s">
        <v>21</v>
      </c>
      <c r="C2312" t="s">
        <v>14</v>
      </c>
      <c r="D2312" t="s">
        <v>22</v>
      </c>
      <c r="E2312" t="s">
        <v>23</v>
      </c>
      <c r="F2312" t="s">
        <v>24</v>
      </c>
      <c r="G2312" t="s">
        <v>25</v>
      </c>
      <c r="H2312" t="s">
        <v>59</v>
      </c>
      <c r="I2312">
        <v>11.16</v>
      </c>
      <c r="J2312">
        <v>2</v>
      </c>
      <c r="K2312">
        <v>0</v>
      </c>
      <c r="L2312">
        <v>5.58</v>
      </c>
    </row>
    <row r="2313" spans="1:12" x14ac:dyDescent="0.3">
      <c r="A2313" t="s">
        <v>27</v>
      </c>
      <c r="B2313" t="s">
        <v>21</v>
      </c>
      <c r="C2313" t="s">
        <v>14</v>
      </c>
      <c r="D2313" t="s">
        <v>22</v>
      </c>
      <c r="E2313" t="s">
        <v>23</v>
      </c>
      <c r="F2313" t="s">
        <v>24</v>
      </c>
      <c r="G2313" t="s">
        <v>34</v>
      </c>
      <c r="H2313" t="s">
        <v>58</v>
      </c>
      <c r="I2313">
        <v>62.31</v>
      </c>
      <c r="J2313">
        <v>3</v>
      </c>
      <c r="K2313">
        <v>0</v>
      </c>
      <c r="L2313">
        <v>22.4316</v>
      </c>
    </row>
    <row r="2314" spans="1:12" x14ac:dyDescent="0.3">
      <c r="A2314" t="s">
        <v>27</v>
      </c>
      <c r="B2314" t="s">
        <v>21</v>
      </c>
      <c r="C2314" t="s">
        <v>14</v>
      </c>
      <c r="D2314" t="s">
        <v>22</v>
      </c>
      <c r="E2314" t="s">
        <v>23</v>
      </c>
      <c r="F2314" t="s">
        <v>24</v>
      </c>
      <c r="G2314" t="s">
        <v>34</v>
      </c>
      <c r="H2314" t="s">
        <v>58</v>
      </c>
      <c r="I2314">
        <v>159.97999999999999</v>
      </c>
      <c r="J2314">
        <v>2</v>
      </c>
      <c r="K2314">
        <v>0</v>
      </c>
      <c r="L2314">
        <v>57.592799999999997</v>
      </c>
    </row>
    <row r="2315" spans="1:12" x14ac:dyDescent="0.3">
      <c r="A2315" t="s">
        <v>61</v>
      </c>
      <c r="B2315" t="s">
        <v>21</v>
      </c>
      <c r="C2315" t="s">
        <v>14</v>
      </c>
      <c r="D2315" t="s">
        <v>207</v>
      </c>
      <c r="E2315" t="s">
        <v>23</v>
      </c>
      <c r="F2315" t="s">
        <v>24</v>
      </c>
      <c r="G2315" t="s">
        <v>18</v>
      </c>
      <c r="H2315" t="s">
        <v>32</v>
      </c>
      <c r="I2315">
        <v>131.88</v>
      </c>
      <c r="J2315">
        <v>7</v>
      </c>
      <c r="K2315">
        <v>0</v>
      </c>
      <c r="L2315">
        <v>55.389600000000002</v>
      </c>
    </row>
    <row r="2316" spans="1:12" x14ac:dyDescent="0.3">
      <c r="A2316" t="s">
        <v>61</v>
      </c>
      <c r="B2316" t="s">
        <v>21</v>
      </c>
      <c r="C2316" t="s">
        <v>14</v>
      </c>
      <c r="D2316" t="s">
        <v>207</v>
      </c>
      <c r="E2316" t="s">
        <v>23</v>
      </c>
      <c r="F2316" t="s">
        <v>24</v>
      </c>
      <c r="G2316" t="s">
        <v>25</v>
      </c>
      <c r="H2316" t="s">
        <v>36</v>
      </c>
      <c r="I2316">
        <v>25.032</v>
      </c>
      <c r="J2316">
        <v>3</v>
      </c>
      <c r="K2316">
        <v>0.2</v>
      </c>
      <c r="L2316">
        <v>7.8224999999999998</v>
      </c>
    </row>
    <row r="2317" spans="1:12" x14ac:dyDescent="0.3">
      <c r="A2317" t="s">
        <v>61</v>
      </c>
      <c r="B2317" t="s">
        <v>21</v>
      </c>
      <c r="C2317" t="s">
        <v>14</v>
      </c>
      <c r="D2317" t="s">
        <v>207</v>
      </c>
      <c r="E2317" t="s">
        <v>23</v>
      </c>
      <c r="F2317" t="s">
        <v>24</v>
      </c>
      <c r="G2317" t="s">
        <v>18</v>
      </c>
      <c r="H2317" t="s">
        <v>20</v>
      </c>
      <c r="I2317">
        <v>717.72</v>
      </c>
      <c r="J2317">
        <v>3</v>
      </c>
      <c r="K2317">
        <v>0.2</v>
      </c>
      <c r="L2317">
        <v>71.772000000000006</v>
      </c>
    </row>
    <row r="2318" spans="1:12" x14ac:dyDescent="0.3">
      <c r="A2318" t="s">
        <v>61</v>
      </c>
      <c r="B2318" t="s">
        <v>21</v>
      </c>
      <c r="C2318" t="s">
        <v>14</v>
      </c>
      <c r="D2318" t="s">
        <v>207</v>
      </c>
      <c r="E2318" t="s">
        <v>23</v>
      </c>
      <c r="F2318" t="s">
        <v>24</v>
      </c>
      <c r="G2318" t="s">
        <v>18</v>
      </c>
      <c r="H2318" t="s">
        <v>32</v>
      </c>
      <c r="I2318">
        <v>207.35</v>
      </c>
      <c r="J2318">
        <v>5</v>
      </c>
      <c r="K2318">
        <v>0</v>
      </c>
      <c r="L2318">
        <v>24.882000000000001</v>
      </c>
    </row>
    <row r="2319" spans="1:12" x14ac:dyDescent="0.3">
      <c r="A2319" t="s">
        <v>61</v>
      </c>
      <c r="B2319" t="s">
        <v>21</v>
      </c>
      <c r="C2319" t="s">
        <v>14</v>
      </c>
      <c r="D2319" t="s">
        <v>207</v>
      </c>
      <c r="E2319" t="s">
        <v>23</v>
      </c>
      <c r="F2319" t="s">
        <v>24</v>
      </c>
      <c r="G2319" t="s">
        <v>18</v>
      </c>
      <c r="H2319" t="s">
        <v>32</v>
      </c>
      <c r="I2319">
        <v>44.67</v>
      </c>
      <c r="J2319">
        <v>3</v>
      </c>
      <c r="K2319">
        <v>0</v>
      </c>
      <c r="L2319">
        <v>12.0609</v>
      </c>
    </row>
    <row r="2320" spans="1:12" x14ac:dyDescent="0.3">
      <c r="A2320" t="s">
        <v>61</v>
      </c>
      <c r="B2320" t="s">
        <v>21</v>
      </c>
      <c r="C2320" t="s">
        <v>14</v>
      </c>
      <c r="D2320" t="s">
        <v>207</v>
      </c>
      <c r="E2320" t="s">
        <v>23</v>
      </c>
      <c r="F2320" t="s">
        <v>24</v>
      </c>
      <c r="G2320" t="s">
        <v>25</v>
      </c>
      <c r="H2320" t="s">
        <v>40</v>
      </c>
      <c r="I2320">
        <v>209.7</v>
      </c>
      <c r="J2320">
        <v>2</v>
      </c>
      <c r="K2320">
        <v>0</v>
      </c>
      <c r="L2320">
        <v>100.65600000000001</v>
      </c>
    </row>
    <row r="2321" spans="1:12" x14ac:dyDescent="0.3">
      <c r="A2321" t="s">
        <v>61</v>
      </c>
      <c r="B2321" t="s">
        <v>21</v>
      </c>
      <c r="C2321" t="s">
        <v>14</v>
      </c>
      <c r="D2321" t="s">
        <v>533</v>
      </c>
      <c r="E2321" t="s">
        <v>23</v>
      </c>
      <c r="F2321" t="s">
        <v>24</v>
      </c>
      <c r="G2321" t="s">
        <v>18</v>
      </c>
      <c r="H2321" t="s">
        <v>20</v>
      </c>
      <c r="I2321">
        <v>362.13600000000002</v>
      </c>
      <c r="J2321">
        <v>3</v>
      </c>
      <c r="K2321">
        <v>0.2</v>
      </c>
      <c r="L2321">
        <v>-54.320399999999999</v>
      </c>
    </row>
    <row r="2322" spans="1:12" x14ac:dyDescent="0.3">
      <c r="A2322" t="s">
        <v>61</v>
      </c>
      <c r="B2322" t="s">
        <v>21</v>
      </c>
      <c r="C2322" t="s">
        <v>14</v>
      </c>
      <c r="D2322" t="s">
        <v>533</v>
      </c>
      <c r="E2322" t="s">
        <v>23</v>
      </c>
      <c r="F2322" t="s">
        <v>24</v>
      </c>
      <c r="G2322" t="s">
        <v>25</v>
      </c>
      <c r="H2322" t="s">
        <v>26</v>
      </c>
      <c r="I2322">
        <v>31.05</v>
      </c>
      <c r="J2322">
        <v>3</v>
      </c>
      <c r="K2322">
        <v>0</v>
      </c>
      <c r="L2322">
        <v>14.904</v>
      </c>
    </row>
    <row r="2323" spans="1:12" x14ac:dyDescent="0.3">
      <c r="A2323" t="s">
        <v>167</v>
      </c>
      <c r="B2323" t="s">
        <v>13</v>
      </c>
      <c r="C2323" t="s">
        <v>14</v>
      </c>
      <c r="D2323" t="s">
        <v>51</v>
      </c>
      <c r="E2323" t="s">
        <v>23</v>
      </c>
      <c r="F2323" t="s">
        <v>24</v>
      </c>
      <c r="G2323" t="s">
        <v>18</v>
      </c>
      <c r="H2323" t="s">
        <v>32</v>
      </c>
      <c r="I2323">
        <v>24.27</v>
      </c>
      <c r="J2323">
        <v>3</v>
      </c>
      <c r="K2323">
        <v>0</v>
      </c>
      <c r="L2323">
        <v>8.7371999999999996</v>
      </c>
    </row>
    <row r="2324" spans="1:12" x14ac:dyDescent="0.3">
      <c r="A2324" t="s">
        <v>167</v>
      </c>
      <c r="B2324" t="s">
        <v>13</v>
      </c>
      <c r="C2324" t="s">
        <v>14</v>
      </c>
      <c r="D2324" t="s">
        <v>51</v>
      </c>
      <c r="E2324" t="s">
        <v>23</v>
      </c>
      <c r="F2324" t="s">
        <v>24</v>
      </c>
      <c r="G2324" t="s">
        <v>34</v>
      </c>
      <c r="H2324" t="s">
        <v>161</v>
      </c>
      <c r="I2324">
        <v>2799.96</v>
      </c>
      <c r="J2324">
        <v>5</v>
      </c>
      <c r="K2324">
        <v>0.2</v>
      </c>
      <c r="L2324">
        <v>944.98649999999998</v>
      </c>
    </row>
    <row r="2325" spans="1:12" x14ac:dyDescent="0.3">
      <c r="A2325" t="s">
        <v>27</v>
      </c>
      <c r="B2325" t="s">
        <v>13</v>
      </c>
      <c r="C2325" t="s">
        <v>14</v>
      </c>
      <c r="D2325" t="s">
        <v>357</v>
      </c>
      <c r="E2325" t="s">
        <v>23</v>
      </c>
      <c r="F2325" t="s">
        <v>24</v>
      </c>
      <c r="G2325" t="s">
        <v>25</v>
      </c>
      <c r="H2325" t="s">
        <v>36</v>
      </c>
      <c r="I2325">
        <v>9.8719999999999999</v>
      </c>
      <c r="J2325">
        <v>2</v>
      </c>
      <c r="K2325">
        <v>0.2</v>
      </c>
      <c r="L2325">
        <v>3.4552</v>
      </c>
    </row>
    <row r="2326" spans="1:12" x14ac:dyDescent="0.3">
      <c r="A2326" t="s">
        <v>27</v>
      </c>
      <c r="B2326" t="s">
        <v>13</v>
      </c>
      <c r="C2326" t="s">
        <v>14</v>
      </c>
      <c r="D2326" t="s">
        <v>357</v>
      </c>
      <c r="E2326" t="s">
        <v>23</v>
      </c>
      <c r="F2326" t="s">
        <v>24</v>
      </c>
      <c r="G2326" t="s">
        <v>18</v>
      </c>
      <c r="H2326" t="s">
        <v>19</v>
      </c>
      <c r="I2326">
        <v>683.33199999999999</v>
      </c>
      <c r="J2326">
        <v>4</v>
      </c>
      <c r="K2326">
        <v>0.15</v>
      </c>
      <c r="L2326">
        <v>-40.195999999999998</v>
      </c>
    </row>
    <row r="2327" spans="1:12" x14ac:dyDescent="0.3">
      <c r="A2327" t="s">
        <v>27</v>
      </c>
      <c r="B2327" t="s">
        <v>13</v>
      </c>
      <c r="C2327" t="s">
        <v>14</v>
      </c>
      <c r="D2327" t="s">
        <v>357</v>
      </c>
      <c r="E2327" t="s">
        <v>23</v>
      </c>
      <c r="F2327" t="s">
        <v>24</v>
      </c>
      <c r="G2327" t="s">
        <v>25</v>
      </c>
      <c r="H2327" t="s">
        <v>40</v>
      </c>
      <c r="I2327">
        <v>29.96</v>
      </c>
      <c r="J2327">
        <v>7</v>
      </c>
      <c r="K2327">
        <v>0</v>
      </c>
      <c r="L2327">
        <v>13.481999999999999</v>
      </c>
    </row>
    <row r="2328" spans="1:12" x14ac:dyDescent="0.3">
      <c r="A2328" t="s">
        <v>12</v>
      </c>
      <c r="B2328" t="s">
        <v>21</v>
      </c>
      <c r="C2328" t="s">
        <v>14</v>
      </c>
      <c r="D2328" t="s">
        <v>22</v>
      </c>
      <c r="E2328" t="s">
        <v>23</v>
      </c>
      <c r="F2328" t="s">
        <v>24</v>
      </c>
      <c r="G2328" t="s">
        <v>18</v>
      </c>
      <c r="H2328" t="s">
        <v>30</v>
      </c>
      <c r="I2328">
        <v>71.087999999999994</v>
      </c>
      <c r="J2328">
        <v>2</v>
      </c>
      <c r="K2328">
        <v>0.2</v>
      </c>
      <c r="L2328">
        <v>-1.7771999999999999</v>
      </c>
    </row>
    <row r="2329" spans="1:12" x14ac:dyDescent="0.3">
      <c r="A2329" t="s">
        <v>27</v>
      </c>
      <c r="B2329" t="s">
        <v>13</v>
      </c>
      <c r="C2329" t="s">
        <v>14</v>
      </c>
      <c r="D2329" t="s">
        <v>51</v>
      </c>
      <c r="E2329" t="s">
        <v>23</v>
      </c>
      <c r="F2329" t="s">
        <v>24</v>
      </c>
      <c r="G2329" t="s">
        <v>34</v>
      </c>
      <c r="H2329" t="s">
        <v>58</v>
      </c>
      <c r="I2329">
        <v>223.58</v>
      </c>
      <c r="J2329">
        <v>14</v>
      </c>
      <c r="K2329">
        <v>0</v>
      </c>
      <c r="L2329">
        <v>87.196200000000005</v>
      </c>
    </row>
    <row r="2330" spans="1:12" x14ac:dyDescent="0.3">
      <c r="A2330" t="s">
        <v>27</v>
      </c>
      <c r="B2330" t="s">
        <v>13</v>
      </c>
      <c r="C2330" t="s">
        <v>14</v>
      </c>
      <c r="D2330" t="s">
        <v>207</v>
      </c>
      <c r="E2330" t="s">
        <v>23</v>
      </c>
      <c r="F2330" t="s">
        <v>24</v>
      </c>
      <c r="G2330" t="s">
        <v>25</v>
      </c>
      <c r="H2330" t="s">
        <v>31</v>
      </c>
      <c r="I2330">
        <v>998.82</v>
      </c>
      <c r="J2330">
        <v>9</v>
      </c>
      <c r="K2330">
        <v>0</v>
      </c>
      <c r="L2330">
        <v>29.964600000000001</v>
      </c>
    </row>
    <row r="2331" spans="1:12" x14ac:dyDescent="0.3">
      <c r="A2331" t="s">
        <v>27</v>
      </c>
      <c r="B2331" t="s">
        <v>13</v>
      </c>
      <c r="C2331" t="s">
        <v>14</v>
      </c>
      <c r="D2331" t="s">
        <v>207</v>
      </c>
      <c r="E2331" t="s">
        <v>23</v>
      </c>
      <c r="F2331" t="s">
        <v>24</v>
      </c>
      <c r="G2331" t="s">
        <v>25</v>
      </c>
      <c r="H2331" t="s">
        <v>109</v>
      </c>
      <c r="I2331">
        <v>51.15</v>
      </c>
      <c r="J2331">
        <v>5</v>
      </c>
      <c r="K2331">
        <v>0</v>
      </c>
      <c r="L2331">
        <v>13.298999999999999</v>
      </c>
    </row>
    <row r="2332" spans="1:12" x14ac:dyDescent="0.3">
      <c r="A2332" t="s">
        <v>12</v>
      </c>
      <c r="B2332" t="s">
        <v>21</v>
      </c>
      <c r="C2332" t="s">
        <v>14</v>
      </c>
      <c r="D2332" t="s">
        <v>22</v>
      </c>
      <c r="E2332" t="s">
        <v>23</v>
      </c>
      <c r="F2332" t="s">
        <v>24</v>
      </c>
      <c r="G2332" t="s">
        <v>25</v>
      </c>
      <c r="H2332" t="s">
        <v>36</v>
      </c>
      <c r="I2332">
        <v>55.264000000000003</v>
      </c>
      <c r="J2332">
        <v>2</v>
      </c>
      <c r="K2332">
        <v>0.2</v>
      </c>
      <c r="L2332">
        <v>20.724</v>
      </c>
    </row>
    <row r="2333" spans="1:12" x14ac:dyDescent="0.3">
      <c r="A2333" t="s">
        <v>12</v>
      </c>
      <c r="B2333" t="s">
        <v>21</v>
      </c>
      <c r="C2333" t="s">
        <v>14</v>
      </c>
      <c r="D2333" t="s">
        <v>22</v>
      </c>
      <c r="E2333" t="s">
        <v>23</v>
      </c>
      <c r="F2333" t="s">
        <v>24</v>
      </c>
      <c r="G2333" t="s">
        <v>25</v>
      </c>
      <c r="H2333" t="s">
        <v>40</v>
      </c>
      <c r="I2333">
        <v>6.48</v>
      </c>
      <c r="J2333">
        <v>1</v>
      </c>
      <c r="K2333">
        <v>0</v>
      </c>
      <c r="L2333">
        <v>3.1103999999999998</v>
      </c>
    </row>
    <row r="2334" spans="1:12" x14ac:dyDescent="0.3">
      <c r="A2334" t="s">
        <v>12</v>
      </c>
      <c r="B2334" t="s">
        <v>21</v>
      </c>
      <c r="C2334" t="s">
        <v>14</v>
      </c>
      <c r="D2334" t="s">
        <v>22</v>
      </c>
      <c r="E2334" t="s">
        <v>23</v>
      </c>
      <c r="F2334" t="s">
        <v>24</v>
      </c>
      <c r="G2334" t="s">
        <v>25</v>
      </c>
      <c r="H2334" t="s">
        <v>36</v>
      </c>
      <c r="I2334">
        <v>34.247999999999998</v>
      </c>
      <c r="J2334">
        <v>3</v>
      </c>
      <c r="K2334">
        <v>0.2</v>
      </c>
      <c r="L2334">
        <v>11.5587</v>
      </c>
    </row>
    <row r="2335" spans="1:12" x14ac:dyDescent="0.3">
      <c r="A2335" t="s">
        <v>12</v>
      </c>
      <c r="B2335" t="s">
        <v>21</v>
      </c>
      <c r="C2335" t="s">
        <v>14</v>
      </c>
      <c r="D2335" t="s">
        <v>22</v>
      </c>
      <c r="E2335" t="s">
        <v>23</v>
      </c>
      <c r="F2335" t="s">
        <v>24</v>
      </c>
      <c r="G2335" t="s">
        <v>18</v>
      </c>
      <c r="H2335" t="s">
        <v>30</v>
      </c>
      <c r="I2335">
        <v>273.56799999999998</v>
      </c>
      <c r="J2335">
        <v>2</v>
      </c>
      <c r="K2335">
        <v>0.2</v>
      </c>
      <c r="L2335">
        <v>10.258800000000001</v>
      </c>
    </row>
    <row r="2336" spans="1:12" x14ac:dyDescent="0.3">
      <c r="A2336" t="s">
        <v>27</v>
      </c>
      <c r="B2336" t="s">
        <v>43</v>
      </c>
      <c r="C2336" t="s">
        <v>14</v>
      </c>
      <c r="D2336" t="s">
        <v>22</v>
      </c>
      <c r="E2336" t="s">
        <v>23</v>
      </c>
      <c r="F2336" t="s">
        <v>24</v>
      </c>
      <c r="G2336" t="s">
        <v>34</v>
      </c>
      <c r="H2336" t="s">
        <v>35</v>
      </c>
      <c r="I2336">
        <v>271.95999999999998</v>
      </c>
      <c r="J2336">
        <v>5</v>
      </c>
      <c r="K2336">
        <v>0.2</v>
      </c>
      <c r="L2336">
        <v>27.196000000000002</v>
      </c>
    </row>
    <row r="2337" spans="1:12" x14ac:dyDescent="0.3">
      <c r="A2337" t="s">
        <v>27</v>
      </c>
      <c r="B2337" t="s">
        <v>43</v>
      </c>
      <c r="C2337" t="s">
        <v>14</v>
      </c>
      <c r="D2337" t="s">
        <v>22</v>
      </c>
      <c r="E2337" t="s">
        <v>23</v>
      </c>
      <c r="F2337" t="s">
        <v>24</v>
      </c>
      <c r="G2337" t="s">
        <v>25</v>
      </c>
      <c r="H2337" t="s">
        <v>33</v>
      </c>
      <c r="I2337">
        <v>18.690000000000001</v>
      </c>
      <c r="J2337">
        <v>7</v>
      </c>
      <c r="K2337">
        <v>0</v>
      </c>
      <c r="L2337">
        <v>5.2332000000000001</v>
      </c>
    </row>
    <row r="2338" spans="1:12" x14ac:dyDescent="0.3">
      <c r="A2338" t="s">
        <v>27</v>
      </c>
      <c r="B2338" t="s">
        <v>43</v>
      </c>
      <c r="C2338" t="s">
        <v>14</v>
      </c>
      <c r="D2338" t="s">
        <v>22</v>
      </c>
      <c r="E2338" t="s">
        <v>23</v>
      </c>
      <c r="F2338" t="s">
        <v>24</v>
      </c>
      <c r="G2338" t="s">
        <v>25</v>
      </c>
      <c r="H2338" t="s">
        <v>40</v>
      </c>
      <c r="I2338">
        <v>13.36</v>
      </c>
      <c r="J2338">
        <v>2</v>
      </c>
      <c r="K2338">
        <v>0</v>
      </c>
      <c r="L2338">
        <v>6.4127999999999998</v>
      </c>
    </row>
    <row r="2339" spans="1:12" x14ac:dyDescent="0.3">
      <c r="A2339" t="s">
        <v>27</v>
      </c>
      <c r="B2339" t="s">
        <v>43</v>
      </c>
      <c r="C2339" t="s">
        <v>14</v>
      </c>
      <c r="D2339" t="s">
        <v>22</v>
      </c>
      <c r="E2339" t="s">
        <v>23</v>
      </c>
      <c r="F2339" t="s">
        <v>24</v>
      </c>
      <c r="G2339" t="s">
        <v>34</v>
      </c>
      <c r="H2339" t="s">
        <v>35</v>
      </c>
      <c r="I2339">
        <v>249.584</v>
      </c>
      <c r="J2339">
        <v>2</v>
      </c>
      <c r="K2339">
        <v>0.2</v>
      </c>
      <c r="L2339">
        <v>31.198</v>
      </c>
    </row>
    <row r="2340" spans="1:12" x14ac:dyDescent="0.3">
      <c r="A2340" t="s">
        <v>27</v>
      </c>
      <c r="B2340" t="s">
        <v>43</v>
      </c>
      <c r="C2340" t="s">
        <v>14</v>
      </c>
      <c r="D2340" t="s">
        <v>22</v>
      </c>
      <c r="E2340" t="s">
        <v>23</v>
      </c>
      <c r="F2340" t="s">
        <v>24</v>
      </c>
      <c r="G2340" t="s">
        <v>25</v>
      </c>
      <c r="H2340" t="s">
        <v>76</v>
      </c>
      <c r="I2340">
        <v>13.86</v>
      </c>
      <c r="J2340">
        <v>7</v>
      </c>
      <c r="K2340">
        <v>0</v>
      </c>
      <c r="L2340">
        <v>0</v>
      </c>
    </row>
    <row r="2341" spans="1:12" x14ac:dyDescent="0.3">
      <c r="A2341" t="s">
        <v>27</v>
      </c>
      <c r="B2341" t="s">
        <v>43</v>
      </c>
      <c r="C2341" t="s">
        <v>14</v>
      </c>
      <c r="D2341" t="s">
        <v>22</v>
      </c>
      <c r="E2341" t="s">
        <v>23</v>
      </c>
      <c r="F2341" t="s">
        <v>24</v>
      </c>
      <c r="G2341" t="s">
        <v>25</v>
      </c>
      <c r="H2341" t="s">
        <v>36</v>
      </c>
      <c r="I2341">
        <v>13.375999999999999</v>
      </c>
      <c r="J2341">
        <v>4</v>
      </c>
      <c r="K2341">
        <v>0.2</v>
      </c>
      <c r="L2341">
        <v>4.6816000000000004</v>
      </c>
    </row>
    <row r="2342" spans="1:12" x14ac:dyDescent="0.3">
      <c r="A2342" t="s">
        <v>27</v>
      </c>
      <c r="B2342" t="s">
        <v>43</v>
      </c>
      <c r="C2342" t="s">
        <v>14</v>
      </c>
      <c r="D2342" t="s">
        <v>22</v>
      </c>
      <c r="E2342" t="s">
        <v>23</v>
      </c>
      <c r="F2342" t="s">
        <v>24</v>
      </c>
      <c r="G2342" t="s">
        <v>25</v>
      </c>
      <c r="H2342" t="s">
        <v>36</v>
      </c>
      <c r="I2342">
        <v>437.47199999999998</v>
      </c>
      <c r="J2342">
        <v>14</v>
      </c>
      <c r="K2342">
        <v>0.2</v>
      </c>
      <c r="L2342">
        <v>153.11519999999999</v>
      </c>
    </row>
    <row r="2343" spans="1:12" x14ac:dyDescent="0.3">
      <c r="A2343" t="s">
        <v>27</v>
      </c>
      <c r="B2343" t="s">
        <v>13</v>
      </c>
      <c r="C2343" t="s">
        <v>14</v>
      </c>
      <c r="D2343" t="s">
        <v>22</v>
      </c>
      <c r="E2343" t="s">
        <v>23</v>
      </c>
      <c r="F2343" t="s">
        <v>24</v>
      </c>
      <c r="G2343" t="s">
        <v>34</v>
      </c>
      <c r="H2343" t="s">
        <v>58</v>
      </c>
      <c r="I2343">
        <v>36.24</v>
      </c>
      <c r="J2343">
        <v>1</v>
      </c>
      <c r="K2343">
        <v>0</v>
      </c>
      <c r="L2343">
        <v>15.220800000000001</v>
      </c>
    </row>
    <row r="2344" spans="1:12" x14ac:dyDescent="0.3">
      <c r="A2344" t="s">
        <v>27</v>
      </c>
      <c r="B2344" t="s">
        <v>13</v>
      </c>
      <c r="C2344" t="s">
        <v>14</v>
      </c>
      <c r="D2344" t="s">
        <v>197</v>
      </c>
      <c r="E2344" t="s">
        <v>23</v>
      </c>
      <c r="F2344" t="s">
        <v>24</v>
      </c>
      <c r="G2344" t="s">
        <v>18</v>
      </c>
      <c r="H2344" t="s">
        <v>32</v>
      </c>
      <c r="I2344">
        <v>91.96</v>
      </c>
      <c r="J2344">
        <v>2</v>
      </c>
      <c r="K2344">
        <v>0</v>
      </c>
      <c r="L2344">
        <v>15.6332</v>
      </c>
    </row>
    <row r="2345" spans="1:12" x14ac:dyDescent="0.3">
      <c r="A2345" t="s">
        <v>27</v>
      </c>
      <c r="B2345" t="s">
        <v>13</v>
      </c>
      <c r="C2345" t="s">
        <v>14</v>
      </c>
      <c r="D2345" t="s">
        <v>197</v>
      </c>
      <c r="E2345" t="s">
        <v>23</v>
      </c>
      <c r="F2345" t="s">
        <v>24</v>
      </c>
      <c r="G2345" t="s">
        <v>34</v>
      </c>
      <c r="H2345" t="s">
        <v>35</v>
      </c>
      <c r="I2345">
        <v>258.57600000000002</v>
      </c>
      <c r="J2345">
        <v>2</v>
      </c>
      <c r="K2345">
        <v>0.2</v>
      </c>
      <c r="L2345">
        <v>19.3932</v>
      </c>
    </row>
    <row r="2346" spans="1:12" x14ac:dyDescent="0.3">
      <c r="A2346" t="s">
        <v>27</v>
      </c>
      <c r="B2346" t="s">
        <v>13</v>
      </c>
      <c r="C2346" t="s">
        <v>14</v>
      </c>
      <c r="D2346" t="s">
        <v>197</v>
      </c>
      <c r="E2346" t="s">
        <v>23</v>
      </c>
      <c r="F2346" t="s">
        <v>24</v>
      </c>
      <c r="G2346" t="s">
        <v>25</v>
      </c>
      <c r="H2346" t="s">
        <v>40</v>
      </c>
      <c r="I2346">
        <v>29.6</v>
      </c>
      <c r="J2346">
        <v>4</v>
      </c>
      <c r="K2346">
        <v>0</v>
      </c>
      <c r="L2346">
        <v>13.32</v>
      </c>
    </row>
    <row r="2347" spans="1:12" x14ac:dyDescent="0.3">
      <c r="A2347" t="s">
        <v>12</v>
      </c>
      <c r="B2347" t="s">
        <v>13</v>
      </c>
      <c r="C2347" t="s">
        <v>14</v>
      </c>
      <c r="D2347" t="s">
        <v>307</v>
      </c>
      <c r="E2347" t="s">
        <v>23</v>
      </c>
      <c r="F2347" t="s">
        <v>24</v>
      </c>
      <c r="G2347" t="s">
        <v>25</v>
      </c>
      <c r="H2347" t="s">
        <v>37</v>
      </c>
      <c r="I2347">
        <v>243.16</v>
      </c>
      <c r="J2347">
        <v>2</v>
      </c>
      <c r="K2347">
        <v>0</v>
      </c>
      <c r="L2347">
        <v>72.947999999999993</v>
      </c>
    </row>
    <row r="2348" spans="1:12" x14ac:dyDescent="0.3">
      <c r="A2348" t="s">
        <v>27</v>
      </c>
      <c r="B2348" t="s">
        <v>13</v>
      </c>
      <c r="C2348" t="s">
        <v>14</v>
      </c>
      <c r="D2348" t="s">
        <v>96</v>
      </c>
      <c r="E2348" t="s">
        <v>97</v>
      </c>
      <c r="F2348" t="s">
        <v>24</v>
      </c>
      <c r="G2348" t="s">
        <v>34</v>
      </c>
      <c r="H2348" t="s">
        <v>58</v>
      </c>
      <c r="I2348">
        <v>238.89599999999999</v>
      </c>
      <c r="J2348">
        <v>6</v>
      </c>
      <c r="K2348">
        <v>0.2</v>
      </c>
      <c r="L2348">
        <v>-26.875800000000002</v>
      </c>
    </row>
    <row r="2349" spans="1:12" x14ac:dyDescent="0.3">
      <c r="A2349" t="s">
        <v>27</v>
      </c>
      <c r="B2349" t="s">
        <v>13</v>
      </c>
      <c r="C2349" t="s">
        <v>14</v>
      </c>
      <c r="D2349" t="s">
        <v>96</v>
      </c>
      <c r="E2349" t="s">
        <v>97</v>
      </c>
      <c r="F2349" t="s">
        <v>24</v>
      </c>
      <c r="G2349" t="s">
        <v>18</v>
      </c>
      <c r="H2349" t="s">
        <v>32</v>
      </c>
      <c r="I2349">
        <v>102.36</v>
      </c>
      <c r="J2349">
        <v>3</v>
      </c>
      <c r="K2349">
        <v>0.2</v>
      </c>
      <c r="L2349">
        <v>-3.8384999999999998</v>
      </c>
    </row>
    <row r="2350" spans="1:12" x14ac:dyDescent="0.3">
      <c r="A2350" t="s">
        <v>27</v>
      </c>
      <c r="B2350" t="s">
        <v>13</v>
      </c>
      <c r="C2350" t="s">
        <v>14</v>
      </c>
      <c r="D2350" t="s">
        <v>96</v>
      </c>
      <c r="E2350" t="s">
        <v>97</v>
      </c>
      <c r="F2350" t="s">
        <v>24</v>
      </c>
      <c r="G2350" t="s">
        <v>25</v>
      </c>
      <c r="H2350" t="s">
        <v>36</v>
      </c>
      <c r="I2350">
        <v>36.881999999999998</v>
      </c>
      <c r="J2350">
        <v>3</v>
      </c>
      <c r="K2350">
        <v>0.7</v>
      </c>
      <c r="L2350">
        <v>-25.817399999999999</v>
      </c>
    </row>
    <row r="2351" spans="1:12" x14ac:dyDescent="0.3">
      <c r="A2351" t="s">
        <v>61</v>
      </c>
      <c r="B2351" t="s">
        <v>13</v>
      </c>
      <c r="C2351" t="s">
        <v>14</v>
      </c>
      <c r="D2351" t="s">
        <v>133</v>
      </c>
      <c r="E2351" t="s">
        <v>97</v>
      </c>
      <c r="F2351" t="s">
        <v>24</v>
      </c>
      <c r="G2351" t="s">
        <v>18</v>
      </c>
      <c r="H2351" t="s">
        <v>30</v>
      </c>
      <c r="I2351">
        <v>218.75</v>
      </c>
      <c r="J2351">
        <v>2</v>
      </c>
      <c r="K2351">
        <v>0.5</v>
      </c>
      <c r="L2351">
        <v>-161.875</v>
      </c>
    </row>
    <row r="2352" spans="1:12" x14ac:dyDescent="0.3">
      <c r="A2352" t="s">
        <v>61</v>
      </c>
      <c r="B2352" t="s">
        <v>13</v>
      </c>
      <c r="C2352" t="s">
        <v>14</v>
      </c>
      <c r="D2352" t="s">
        <v>133</v>
      </c>
      <c r="E2352" t="s">
        <v>97</v>
      </c>
      <c r="F2352" t="s">
        <v>24</v>
      </c>
      <c r="G2352" t="s">
        <v>25</v>
      </c>
      <c r="H2352" t="s">
        <v>37</v>
      </c>
      <c r="I2352">
        <v>2.6</v>
      </c>
      <c r="J2352">
        <v>1</v>
      </c>
      <c r="K2352">
        <v>0.2</v>
      </c>
      <c r="L2352">
        <v>0.29249999999999998</v>
      </c>
    </row>
    <row r="2353" spans="1:12" x14ac:dyDescent="0.3">
      <c r="A2353" t="s">
        <v>61</v>
      </c>
      <c r="B2353" t="s">
        <v>21</v>
      </c>
      <c r="C2353" t="s">
        <v>14</v>
      </c>
      <c r="D2353" t="s">
        <v>150</v>
      </c>
      <c r="E2353" t="s">
        <v>97</v>
      </c>
      <c r="F2353" t="s">
        <v>24</v>
      </c>
      <c r="G2353" t="s">
        <v>18</v>
      </c>
      <c r="H2353" t="s">
        <v>32</v>
      </c>
      <c r="I2353">
        <v>300.416</v>
      </c>
      <c r="J2353">
        <v>8</v>
      </c>
      <c r="K2353">
        <v>0.2</v>
      </c>
      <c r="L2353">
        <v>78.859200000000001</v>
      </c>
    </row>
    <row r="2354" spans="1:12" x14ac:dyDescent="0.3">
      <c r="A2354" t="s">
        <v>61</v>
      </c>
      <c r="B2354" t="s">
        <v>21</v>
      </c>
      <c r="C2354" t="s">
        <v>14</v>
      </c>
      <c r="D2354" t="s">
        <v>150</v>
      </c>
      <c r="E2354" t="s">
        <v>97</v>
      </c>
      <c r="F2354" t="s">
        <v>24</v>
      </c>
      <c r="G2354" t="s">
        <v>18</v>
      </c>
      <c r="H2354" t="s">
        <v>20</v>
      </c>
      <c r="I2354">
        <v>230.352</v>
      </c>
      <c r="J2354">
        <v>3</v>
      </c>
      <c r="K2354">
        <v>0.2</v>
      </c>
      <c r="L2354">
        <v>20.155799999999999</v>
      </c>
    </row>
    <row r="2355" spans="1:12" x14ac:dyDescent="0.3">
      <c r="A2355" t="s">
        <v>61</v>
      </c>
      <c r="B2355" t="s">
        <v>21</v>
      </c>
      <c r="C2355" t="s">
        <v>14</v>
      </c>
      <c r="D2355" t="s">
        <v>150</v>
      </c>
      <c r="E2355" t="s">
        <v>97</v>
      </c>
      <c r="F2355" t="s">
        <v>24</v>
      </c>
      <c r="G2355" t="s">
        <v>18</v>
      </c>
      <c r="H2355" t="s">
        <v>32</v>
      </c>
      <c r="I2355">
        <v>218.352</v>
      </c>
      <c r="J2355">
        <v>3</v>
      </c>
      <c r="K2355">
        <v>0.2</v>
      </c>
      <c r="L2355">
        <v>-24.564599999999999</v>
      </c>
    </row>
    <row r="2356" spans="1:12" x14ac:dyDescent="0.3">
      <c r="A2356" t="s">
        <v>61</v>
      </c>
      <c r="B2356" t="s">
        <v>21</v>
      </c>
      <c r="C2356" t="s">
        <v>14</v>
      </c>
      <c r="D2356" t="s">
        <v>150</v>
      </c>
      <c r="E2356" t="s">
        <v>97</v>
      </c>
      <c r="F2356" t="s">
        <v>24</v>
      </c>
      <c r="G2356" t="s">
        <v>25</v>
      </c>
      <c r="H2356" t="s">
        <v>36</v>
      </c>
      <c r="I2356">
        <v>78.599999999999994</v>
      </c>
      <c r="J2356">
        <v>5</v>
      </c>
      <c r="K2356">
        <v>0.7</v>
      </c>
      <c r="L2356">
        <v>-62.88</v>
      </c>
    </row>
    <row r="2357" spans="1:12" x14ac:dyDescent="0.3">
      <c r="A2357" t="s">
        <v>61</v>
      </c>
      <c r="B2357" t="s">
        <v>21</v>
      </c>
      <c r="C2357" t="s">
        <v>14</v>
      </c>
      <c r="D2357" t="s">
        <v>150</v>
      </c>
      <c r="E2357" t="s">
        <v>97</v>
      </c>
      <c r="F2357" t="s">
        <v>24</v>
      </c>
      <c r="G2357" t="s">
        <v>25</v>
      </c>
      <c r="H2357" t="s">
        <v>76</v>
      </c>
      <c r="I2357">
        <v>27.552</v>
      </c>
      <c r="J2357">
        <v>3</v>
      </c>
      <c r="K2357">
        <v>0.2</v>
      </c>
      <c r="L2357">
        <v>9.2988</v>
      </c>
    </row>
    <row r="2358" spans="1:12" x14ac:dyDescent="0.3">
      <c r="A2358" t="s">
        <v>12</v>
      </c>
      <c r="B2358" t="s">
        <v>21</v>
      </c>
      <c r="C2358" t="s">
        <v>14</v>
      </c>
      <c r="D2358" t="s">
        <v>155</v>
      </c>
      <c r="E2358" t="s">
        <v>97</v>
      </c>
      <c r="F2358" t="s">
        <v>24</v>
      </c>
      <c r="G2358" t="s">
        <v>18</v>
      </c>
      <c r="H2358" t="s">
        <v>32</v>
      </c>
      <c r="I2358">
        <v>15.135999999999999</v>
      </c>
      <c r="J2358">
        <v>4</v>
      </c>
      <c r="K2358">
        <v>0.2</v>
      </c>
      <c r="L2358">
        <v>3.5948000000000002</v>
      </c>
    </row>
    <row r="2359" spans="1:12" x14ac:dyDescent="0.3">
      <c r="A2359" t="s">
        <v>12</v>
      </c>
      <c r="B2359" t="s">
        <v>21</v>
      </c>
      <c r="C2359" t="s">
        <v>14</v>
      </c>
      <c r="D2359" t="s">
        <v>155</v>
      </c>
      <c r="E2359" t="s">
        <v>97</v>
      </c>
      <c r="F2359" t="s">
        <v>24</v>
      </c>
      <c r="G2359" t="s">
        <v>18</v>
      </c>
      <c r="H2359" t="s">
        <v>20</v>
      </c>
      <c r="I2359">
        <v>466.76799999999997</v>
      </c>
      <c r="J2359">
        <v>2</v>
      </c>
      <c r="K2359">
        <v>0.2</v>
      </c>
      <c r="L2359">
        <v>52.511400000000002</v>
      </c>
    </row>
    <row r="2360" spans="1:12" x14ac:dyDescent="0.3">
      <c r="A2360" t="s">
        <v>12</v>
      </c>
      <c r="B2360" t="s">
        <v>21</v>
      </c>
      <c r="C2360" t="s">
        <v>14</v>
      </c>
      <c r="D2360" t="s">
        <v>155</v>
      </c>
      <c r="E2360" t="s">
        <v>97</v>
      </c>
      <c r="F2360" t="s">
        <v>24</v>
      </c>
      <c r="G2360" t="s">
        <v>18</v>
      </c>
      <c r="H2360" t="s">
        <v>32</v>
      </c>
      <c r="I2360">
        <v>15.231999999999999</v>
      </c>
      <c r="J2360">
        <v>1</v>
      </c>
      <c r="K2360">
        <v>0.2</v>
      </c>
      <c r="L2360">
        <v>1.7136</v>
      </c>
    </row>
    <row r="2361" spans="1:12" x14ac:dyDescent="0.3">
      <c r="A2361" t="s">
        <v>12</v>
      </c>
      <c r="B2361" t="s">
        <v>21</v>
      </c>
      <c r="C2361" t="s">
        <v>14</v>
      </c>
      <c r="D2361" t="s">
        <v>155</v>
      </c>
      <c r="E2361" t="s">
        <v>97</v>
      </c>
      <c r="F2361" t="s">
        <v>24</v>
      </c>
      <c r="G2361" t="s">
        <v>25</v>
      </c>
      <c r="H2361" t="s">
        <v>26</v>
      </c>
      <c r="I2361">
        <v>6.2640000000000002</v>
      </c>
      <c r="J2361">
        <v>3</v>
      </c>
      <c r="K2361">
        <v>0.2</v>
      </c>
      <c r="L2361">
        <v>2.0358000000000001</v>
      </c>
    </row>
    <row r="2362" spans="1:12" x14ac:dyDescent="0.3">
      <c r="A2362" t="s">
        <v>61</v>
      </c>
      <c r="B2362" t="s">
        <v>13</v>
      </c>
      <c r="C2362" t="s">
        <v>14</v>
      </c>
      <c r="D2362" t="s">
        <v>182</v>
      </c>
      <c r="E2362" t="s">
        <v>97</v>
      </c>
      <c r="F2362" t="s">
        <v>24</v>
      </c>
      <c r="G2362" t="s">
        <v>34</v>
      </c>
      <c r="H2362" t="s">
        <v>58</v>
      </c>
      <c r="I2362">
        <v>196.75200000000001</v>
      </c>
      <c r="J2362">
        <v>6</v>
      </c>
      <c r="K2362">
        <v>0.2</v>
      </c>
      <c r="L2362">
        <v>56.566200000000002</v>
      </c>
    </row>
    <row r="2363" spans="1:12" x14ac:dyDescent="0.3">
      <c r="A2363" t="s">
        <v>27</v>
      </c>
      <c r="B2363" t="s">
        <v>21</v>
      </c>
      <c r="C2363" t="s">
        <v>14</v>
      </c>
      <c r="D2363" t="s">
        <v>198</v>
      </c>
      <c r="E2363" t="s">
        <v>97</v>
      </c>
      <c r="F2363" t="s">
        <v>24</v>
      </c>
      <c r="G2363" t="s">
        <v>25</v>
      </c>
      <c r="H2363" t="s">
        <v>36</v>
      </c>
      <c r="I2363">
        <v>22.62</v>
      </c>
      <c r="J2363">
        <v>2</v>
      </c>
      <c r="K2363">
        <v>0.7</v>
      </c>
      <c r="L2363">
        <v>-15.08</v>
      </c>
    </row>
    <row r="2364" spans="1:12" x14ac:dyDescent="0.3">
      <c r="A2364" t="s">
        <v>27</v>
      </c>
      <c r="B2364" t="s">
        <v>21</v>
      </c>
      <c r="C2364" t="s">
        <v>14</v>
      </c>
      <c r="D2364" t="s">
        <v>198</v>
      </c>
      <c r="E2364" t="s">
        <v>97</v>
      </c>
      <c r="F2364" t="s">
        <v>24</v>
      </c>
      <c r="G2364" t="s">
        <v>25</v>
      </c>
      <c r="H2364" t="s">
        <v>36</v>
      </c>
      <c r="I2364">
        <v>14.952</v>
      </c>
      <c r="J2364">
        <v>2</v>
      </c>
      <c r="K2364">
        <v>0.7</v>
      </c>
      <c r="L2364">
        <v>-11.961600000000001</v>
      </c>
    </row>
    <row r="2365" spans="1:12" x14ac:dyDescent="0.3">
      <c r="A2365" t="s">
        <v>27</v>
      </c>
      <c r="B2365" t="s">
        <v>21</v>
      </c>
      <c r="C2365" t="s">
        <v>14</v>
      </c>
      <c r="D2365" t="s">
        <v>198</v>
      </c>
      <c r="E2365" t="s">
        <v>97</v>
      </c>
      <c r="F2365" t="s">
        <v>24</v>
      </c>
      <c r="G2365" t="s">
        <v>18</v>
      </c>
      <c r="H2365" t="s">
        <v>20</v>
      </c>
      <c r="I2365">
        <v>801.56799999999998</v>
      </c>
      <c r="J2365">
        <v>2</v>
      </c>
      <c r="K2365">
        <v>0.2</v>
      </c>
      <c r="L2365">
        <v>50.097999999999999</v>
      </c>
    </row>
    <row r="2366" spans="1:12" x14ac:dyDescent="0.3">
      <c r="A2366" t="s">
        <v>27</v>
      </c>
      <c r="B2366" t="s">
        <v>21</v>
      </c>
      <c r="C2366" t="s">
        <v>14</v>
      </c>
      <c r="D2366" t="s">
        <v>198</v>
      </c>
      <c r="E2366" t="s">
        <v>97</v>
      </c>
      <c r="F2366" t="s">
        <v>24</v>
      </c>
      <c r="G2366" t="s">
        <v>25</v>
      </c>
      <c r="H2366" t="s">
        <v>36</v>
      </c>
      <c r="I2366">
        <v>2.3759999999999999</v>
      </c>
      <c r="J2366">
        <v>3</v>
      </c>
      <c r="K2366">
        <v>0.7</v>
      </c>
      <c r="L2366">
        <v>-1.9008</v>
      </c>
    </row>
    <row r="2367" spans="1:12" x14ac:dyDescent="0.3">
      <c r="A2367" t="s">
        <v>27</v>
      </c>
      <c r="B2367" t="s">
        <v>21</v>
      </c>
      <c r="C2367" t="s">
        <v>14</v>
      </c>
      <c r="D2367" t="s">
        <v>198</v>
      </c>
      <c r="E2367" t="s">
        <v>97</v>
      </c>
      <c r="F2367" t="s">
        <v>24</v>
      </c>
      <c r="G2367" t="s">
        <v>25</v>
      </c>
      <c r="H2367" t="s">
        <v>40</v>
      </c>
      <c r="I2367">
        <v>32.792000000000002</v>
      </c>
      <c r="J2367">
        <v>1</v>
      </c>
      <c r="K2367">
        <v>0.2</v>
      </c>
      <c r="L2367">
        <v>11.8871</v>
      </c>
    </row>
    <row r="2368" spans="1:12" x14ac:dyDescent="0.3">
      <c r="A2368" t="s">
        <v>27</v>
      </c>
      <c r="B2368" t="s">
        <v>13</v>
      </c>
      <c r="C2368" t="s">
        <v>14</v>
      </c>
      <c r="D2368" t="s">
        <v>133</v>
      </c>
      <c r="E2368" t="s">
        <v>97</v>
      </c>
      <c r="F2368" t="s">
        <v>24</v>
      </c>
      <c r="G2368" t="s">
        <v>34</v>
      </c>
      <c r="H2368" t="s">
        <v>35</v>
      </c>
      <c r="I2368">
        <v>470.37599999999998</v>
      </c>
      <c r="J2368">
        <v>3</v>
      </c>
      <c r="K2368">
        <v>0.2</v>
      </c>
      <c r="L2368">
        <v>52.917299999999997</v>
      </c>
    </row>
    <row r="2369" spans="1:12" x14ac:dyDescent="0.3">
      <c r="A2369" t="s">
        <v>27</v>
      </c>
      <c r="B2369" t="s">
        <v>13</v>
      </c>
      <c r="C2369" t="s">
        <v>14</v>
      </c>
      <c r="D2369" t="s">
        <v>133</v>
      </c>
      <c r="E2369" t="s">
        <v>97</v>
      </c>
      <c r="F2369" t="s">
        <v>24</v>
      </c>
      <c r="G2369" t="s">
        <v>34</v>
      </c>
      <c r="H2369" t="s">
        <v>35</v>
      </c>
      <c r="I2369">
        <v>105.584</v>
      </c>
      <c r="J2369">
        <v>2</v>
      </c>
      <c r="K2369">
        <v>0.2</v>
      </c>
      <c r="L2369">
        <v>9.2385999999999999</v>
      </c>
    </row>
    <row r="2370" spans="1:12" x14ac:dyDescent="0.3">
      <c r="A2370" t="s">
        <v>27</v>
      </c>
      <c r="B2370" t="s">
        <v>13</v>
      </c>
      <c r="C2370" t="s">
        <v>14</v>
      </c>
      <c r="D2370" t="s">
        <v>133</v>
      </c>
      <c r="E2370" t="s">
        <v>97</v>
      </c>
      <c r="F2370" t="s">
        <v>24</v>
      </c>
      <c r="G2370" t="s">
        <v>25</v>
      </c>
      <c r="H2370" t="s">
        <v>37</v>
      </c>
      <c r="I2370">
        <v>31.152000000000001</v>
      </c>
      <c r="J2370">
        <v>3</v>
      </c>
      <c r="K2370">
        <v>0.2</v>
      </c>
      <c r="L2370">
        <v>3.5045999999999999</v>
      </c>
    </row>
    <row r="2371" spans="1:12" x14ac:dyDescent="0.3">
      <c r="A2371" t="s">
        <v>27</v>
      </c>
      <c r="B2371" t="s">
        <v>13</v>
      </c>
      <c r="C2371" t="s">
        <v>14</v>
      </c>
      <c r="D2371" t="s">
        <v>133</v>
      </c>
      <c r="E2371" t="s">
        <v>97</v>
      </c>
      <c r="F2371" t="s">
        <v>24</v>
      </c>
      <c r="G2371" t="s">
        <v>25</v>
      </c>
      <c r="H2371" t="s">
        <v>36</v>
      </c>
      <c r="I2371">
        <v>6.7830000000000004</v>
      </c>
      <c r="J2371">
        <v>7</v>
      </c>
      <c r="K2371">
        <v>0.7</v>
      </c>
      <c r="L2371">
        <v>-4.7481</v>
      </c>
    </row>
    <row r="2372" spans="1:12" x14ac:dyDescent="0.3">
      <c r="A2372" t="s">
        <v>27</v>
      </c>
      <c r="B2372" t="s">
        <v>13</v>
      </c>
      <c r="C2372" t="s">
        <v>14</v>
      </c>
      <c r="D2372" t="s">
        <v>133</v>
      </c>
      <c r="E2372" t="s">
        <v>97</v>
      </c>
      <c r="F2372" t="s">
        <v>24</v>
      </c>
      <c r="G2372" t="s">
        <v>34</v>
      </c>
      <c r="H2372" t="s">
        <v>35</v>
      </c>
      <c r="I2372">
        <v>406.36799999999999</v>
      </c>
      <c r="J2372">
        <v>4</v>
      </c>
      <c r="K2372">
        <v>0.2</v>
      </c>
      <c r="L2372">
        <v>30.477599999999999</v>
      </c>
    </row>
    <row r="2373" spans="1:12" x14ac:dyDescent="0.3">
      <c r="A2373" t="s">
        <v>12</v>
      </c>
      <c r="B2373" t="s">
        <v>13</v>
      </c>
      <c r="C2373" t="s">
        <v>14</v>
      </c>
      <c r="D2373" t="s">
        <v>96</v>
      </c>
      <c r="E2373" t="s">
        <v>97</v>
      </c>
      <c r="F2373" t="s">
        <v>24</v>
      </c>
      <c r="G2373" t="s">
        <v>25</v>
      </c>
      <c r="H2373" t="s">
        <v>31</v>
      </c>
      <c r="I2373">
        <v>243.38399999999999</v>
      </c>
      <c r="J2373">
        <v>3</v>
      </c>
      <c r="K2373">
        <v>0.2</v>
      </c>
      <c r="L2373">
        <v>-51.719099999999997</v>
      </c>
    </row>
    <row r="2374" spans="1:12" x14ac:dyDescent="0.3">
      <c r="A2374" t="s">
        <v>12</v>
      </c>
      <c r="B2374" t="s">
        <v>13</v>
      </c>
      <c r="C2374" t="s">
        <v>14</v>
      </c>
      <c r="D2374" t="s">
        <v>96</v>
      </c>
      <c r="E2374" t="s">
        <v>97</v>
      </c>
      <c r="F2374" t="s">
        <v>24</v>
      </c>
      <c r="G2374" t="s">
        <v>34</v>
      </c>
      <c r="H2374" t="s">
        <v>58</v>
      </c>
      <c r="I2374">
        <v>119.8</v>
      </c>
      <c r="J2374">
        <v>5</v>
      </c>
      <c r="K2374">
        <v>0.2</v>
      </c>
      <c r="L2374">
        <v>29.95</v>
      </c>
    </row>
    <row r="2375" spans="1:12" x14ac:dyDescent="0.3">
      <c r="A2375" t="s">
        <v>12</v>
      </c>
      <c r="B2375" t="s">
        <v>13</v>
      </c>
      <c r="C2375" t="s">
        <v>14</v>
      </c>
      <c r="D2375" t="s">
        <v>96</v>
      </c>
      <c r="E2375" t="s">
        <v>97</v>
      </c>
      <c r="F2375" t="s">
        <v>24</v>
      </c>
      <c r="G2375" t="s">
        <v>34</v>
      </c>
      <c r="H2375" t="s">
        <v>35</v>
      </c>
      <c r="I2375">
        <v>300.76799999999997</v>
      </c>
      <c r="J2375">
        <v>4</v>
      </c>
      <c r="K2375">
        <v>0.2</v>
      </c>
      <c r="L2375">
        <v>30.076799999999999</v>
      </c>
    </row>
    <row r="2376" spans="1:12" x14ac:dyDescent="0.3">
      <c r="A2376" t="s">
        <v>27</v>
      </c>
      <c r="B2376" t="s">
        <v>13</v>
      </c>
      <c r="C2376" t="s">
        <v>14</v>
      </c>
      <c r="D2376" t="s">
        <v>96</v>
      </c>
      <c r="E2376" t="s">
        <v>97</v>
      </c>
      <c r="F2376" t="s">
        <v>24</v>
      </c>
      <c r="G2376" t="s">
        <v>25</v>
      </c>
      <c r="H2376" t="s">
        <v>36</v>
      </c>
      <c r="I2376">
        <v>18.882000000000001</v>
      </c>
      <c r="J2376">
        <v>3</v>
      </c>
      <c r="K2376">
        <v>0.7</v>
      </c>
      <c r="L2376">
        <v>-13.8468</v>
      </c>
    </row>
    <row r="2377" spans="1:12" x14ac:dyDescent="0.3">
      <c r="A2377" t="s">
        <v>27</v>
      </c>
      <c r="B2377" t="s">
        <v>13</v>
      </c>
      <c r="C2377" t="s">
        <v>14</v>
      </c>
      <c r="D2377" t="s">
        <v>96</v>
      </c>
      <c r="E2377" t="s">
        <v>97</v>
      </c>
      <c r="F2377" t="s">
        <v>24</v>
      </c>
      <c r="G2377" t="s">
        <v>25</v>
      </c>
      <c r="H2377" t="s">
        <v>37</v>
      </c>
      <c r="I2377">
        <v>122.328</v>
      </c>
      <c r="J2377">
        <v>3</v>
      </c>
      <c r="K2377">
        <v>0.2</v>
      </c>
      <c r="L2377">
        <v>12.232799999999999</v>
      </c>
    </row>
    <row r="2378" spans="1:12" x14ac:dyDescent="0.3">
      <c r="A2378" t="s">
        <v>27</v>
      </c>
      <c r="B2378" t="s">
        <v>13</v>
      </c>
      <c r="C2378" t="s">
        <v>14</v>
      </c>
      <c r="D2378" t="s">
        <v>133</v>
      </c>
      <c r="E2378" t="s">
        <v>97</v>
      </c>
      <c r="F2378" t="s">
        <v>24</v>
      </c>
      <c r="G2378" t="s">
        <v>25</v>
      </c>
      <c r="H2378" t="s">
        <v>33</v>
      </c>
      <c r="I2378">
        <v>43.176000000000002</v>
      </c>
      <c r="J2378">
        <v>3</v>
      </c>
      <c r="K2378">
        <v>0.2</v>
      </c>
      <c r="L2378">
        <v>4.3175999999999997</v>
      </c>
    </row>
    <row r="2379" spans="1:12" x14ac:dyDescent="0.3">
      <c r="A2379" t="s">
        <v>27</v>
      </c>
      <c r="B2379" t="s">
        <v>13</v>
      </c>
      <c r="C2379" t="s">
        <v>14</v>
      </c>
      <c r="D2379" t="s">
        <v>133</v>
      </c>
      <c r="E2379" t="s">
        <v>97</v>
      </c>
      <c r="F2379" t="s">
        <v>24</v>
      </c>
      <c r="G2379" t="s">
        <v>34</v>
      </c>
      <c r="H2379" t="s">
        <v>35</v>
      </c>
      <c r="I2379">
        <v>1983.9680000000001</v>
      </c>
      <c r="J2379">
        <v>4</v>
      </c>
      <c r="K2379">
        <v>0.2</v>
      </c>
      <c r="L2379">
        <v>247.99600000000001</v>
      </c>
    </row>
    <row r="2380" spans="1:12" x14ac:dyDescent="0.3">
      <c r="A2380" t="s">
        <v>12</v>
      </c>
      <c r="B2380" t="s">
        <v>13</v>
      </c>
      <c r="C2380" t="s">
        <v>14</v>
      </c>
      <c r="D2380" t="s">
        <v>182</v>
      </c>
      <c r="E2380" t="s">
        <v>97</v>
      </c>
      <c r="F2380" t="s">
        <v>24</v>
      </c>
      <c r="G2380" t="s">
        <v>25</v>
      </c>
      <c r="H2380" t="s">
        <v>33</v>
      </c>
      <c r="I2380">
        <v>3.3919999999999999</v>
      </c>
      <c r="J2380">
        <v>1</v>
      </c>
      <c r="K2380">
        <v>0.2</v>
      </c>
      <c r="L2380">
        <v>0.80559999999999998</v>
      </c>
    </row>
    <row r="2381" spans="1:12" x14ac:dyDescent="0.3">
      <c r="A2381" t="s">
        <v>12</v>
      </c>
      <c r="B2381" t="s">
        <v>13</v>
      </c>
      <c r="C2381" t="s">
        <v>14</v>
      </c>
      <c r="D2381" t="s">
        <v>182</v>
      </c>
      <c r="E2381" t="s">
        <v>97</v>
      </c>
      <c r="F2381" t="s">
        <v>24</v>
      </c>
      <c r="G2381" t="s">
        <v>34</v>
      </c>
      <c r="H2381" t="s">
        <v>35</v>
      </c>
      <c r="I2381">
        <v>559.98400000000004</v>
      </c>
      <c r="J2381">
        <v>2</v>
      </c>
      <c r="K2381">
        <v>0.2</v>
      </c>
      <c r="L2381">
        <v>55.998399999999997</v>
      </c>
    </row>
    <row r="2382" spans="1:12" x14ac:dyDescent="0.3">
      <c r="A2382" t="s">
        <v>12</v>
      </c>
      <c r="B2382" t="s">
        <v>13</v>
      </c>
      <c r="C2382" t="s">
        <v>14</v>
      </c>
      <c r="D2382" t="s">
        <v>182</v>
      </c>
      <c r="E2382" t="s">
        <v>97</v>
      </c>
      <c r="F2382" t="s">
        <v>24</v>
      </c>
      <c r="G2382" t="s">
        <v>18</v>
      </c>
      <c r="H2382" t="s">
        <v>20</v>
      </c>
      <c r="I2382">
        <v>603.91999999999996</v>
      </c>
      <c r="J2382">
        <v>5</v>
      </c>
      <c r="K2382">
        <v>0.2</v>
      </c>
      <c r="L2382">
        <v>75.489999999999995</v>
      </c>
    </row>
    <row r="2383" spans="1:12" x14ac:dyDescent="0.3">
      <c r="A2383" t="s">
        <v>27</v>
      </c>
      <c r="B2383" t="s">
        <v>43</v>
      </c>
      <c r="C2383" t="s">
        <v>14</v>
      </c>
      <c r="D2383" t="s">
        <v>133</v>
      </c>
      <c r="E2383" t="s">
        <v>97</v>
      </c>
      <c r="F2383" t="s">
        <v>24</v>
      </c>
      <c r="G2383" t="s">
        <v>25</v>
      </c>
      <c r="H2383" t="s">
        <v>40</v>
      </c>
      <c r="I2383">
        <v>29.472000000000001</v>
      </c>
      <c r="J2383">
        <v>3</v>
      </c>
      <c r="K2383">
        <v>0.2</v>
      </c>
      <c r="L2383">
        <v>9.9467999999999996</v>
      </c>
    </row>
    <row r="2384" spans="1:12" x14ac:dyDescent="0.3">
      <c r="A2384" t="s">
        <v>27</v>
      </c>
      <c r="B2384" t="s">
        <v>21</v>
      </c>
      <c r="C2384" t="s">
        <v>14</v>
      </c>
      <c r="D2384" t="s">
        <v>133</v>
      </c>
      <c r="E2384" t="s">
        <v>97</v>
      </c>
      <c r="F2384" t="s">
        <v>24</v>
      </c>
      <c r="G2384" t="s">
        <v>18</v>
      </c>
      <c r="H2384" t="s">
        <v>20</v>
      </c>
      <c r="I2384">
        <v>544.00800000000004</v>
      </c>
      <c r="J2384">
        <v>3</v>
      </c>
      <c r="K2384">
        <v>0.2</v>
      </c>
      <c r="L2384">
        <v>40.800600000000003</v>
      </c>
    </row>
    <row r="2385" spans="1:12" x14ac:dyDescent="0.3">
      <c r="A2385" t="s">
        <v>27</v>
      </c>
      <c r="B2385" t="s">
        <v>21</v>
      </c>
      <c r="C2385" t="s">
        <v>14</v>
      </c>
      <c r="D2385" t="s">
        <v>133</v>
      </c>
      <c r="E2385" t="s">
        <v>97</v>
      </c>
      <c r="F2385" t="s">
        <v>24</v>
      </c>
      <c r="G2385" t="s">
        <v>25</v>
      </c>
      <c r="H2385" t="s">
        <v>36</v>
      </c>
      <c r="I2385">
        <v>1.8720000000000001</v>
      </c>
      <c r="J2385">
        <v>3</v>
      </c>
      <c r="K2385">
        <v>0.7</v>
      </c>
      <c r="L2385">
        <v>-1.4352</v>
      </c>
    </row>
    <row r="2386" spans="1:12" x14ac:dyDescent="0.3">
      <c r="A2386" t="s">
        <v>27</v>
      </c>
      <c r="B2386" t="s">
        <v>21</v>
      </c>
      <c r="C2386" t="s">
        <v>14</v>
      </c>
      <c r="D2386" t="s">
        <v>133</v>
      </c>
      <c r="E2386" t="s">
        <v>97</v>
      </c>
      <c r="F2386" t="s">
        <v>24</v>
      </c>
      <c r="G2386" t="s">
        <v>18</v>
      </c>
      <c r="H2386" t="s">
        <v>20</v>
      </c>
      <c r="I2386">
        <v>854.35199999999998</v>
      </c>
      <c r="J2386">
        <v>3</v>
      </c>
      <c r="K2386">
        <v>0.2</v>
      </c>
      <c r="L2386">
        <v>10.679399999999999</v>
      </c>
    </row>
    <row r="2387" spans="1:12" x14ac:dyDescent="0.3">
      <c r="A2387" t="s">
        <v>27</v>
      </c>
      <c r="B2387" t="s">
        <v>21</v>
      </c>
      <c r="C2387" t="s">
        <v>14</v>
      </c>
      <c r="D2387" t="s">
        <v>133</v>
      </c>
      <c r="E2387" t="s">
        <v>97</v>
      </c>
      <c r="F2387" t="s">
        <v>24</v>
      </c>
      <c r="G2387" t="s">
        <v>25</v>
      </c>
      <c r="H2387" t="s">
        <v>31</v>
      </c>
      <c r="I2387">
        <v>593.56799999999998</v>
      </c>
      <c r="J2387">
        <v>2</v>
      </c>
      <c r="K2387">
        <v>0.2</v>
      </c>
      <c r="L2387">
        <v>0</v>
      </c>
    </row>
    <row r="2388" spans="1:12" x14ac:dyDescent="0.3">
      <c r="A2388" t="s">
        <v>27</v>
      </c>
      <c r="B2388" t="s">
        <v>21</v>
      </c>
      <c r="C2388" t="s">
        <v>14</v>
      </c>
      <c r="D2388" t="s">
        <v>133</v>
      </c>
      <c r="E2388" t="s">
        <v>97</v>
      </c>
      <c r="F2388" t="s">
        <v>24</v>
      </c>
      <c r="G2388" t="s">
        <v>25</v>
      </c>
      <c r="H2388" t="s">
        <v>31</v>
      </c>
      <c r="I2388">
        <v>338.04</v>
      </c>
      <c r="J2388">
        <v>3</v>
      </c>
      <c r="K2388">
        <v>0.2</v>
      </c>
      <c r="L2388">
        <v>-33.804000000000002</v>
      </c>
    </row>
    <row r="2389" spans="1:12" x14ac:dyDescent="0.3">
      <c r="A2389" t="s">
        <v>27</v>
      </c>
      <c r="B2389" t="s">
        <v>21</v>
      </c>
      <c r="C2389" t="s">
        <v>14</v>
      </c>
      <c r="D2389" t="s">
        <v>182</v>
      </c>
      <c r="E2389" t="s">
        <v>97</v>
      </c>
      <c r="F2389" t="s">
        <v>24</v>
      </c>
      <c r="G2389" t="s">
        <v>18</v>
      </c>
      <c r="H2389" t="s">
        <v>32</v>
      </c>
      <c r="I2389">
        <v>29.327999999999999</v>
      </c>
      <c r="J2389">
        <v>3</v>
      </c>
      <c r="K2389">
        <v>0.2</v>
      </c>
      <c r="L2389">
        <v>3.6659999999999999</v>
      </c>
    </row>
    <row r="2390" spans="1:12" x14ac:dyDescent="0.3">
      <c r="A2390" t="s">
        <v>27</v>
      </c>
      <c r="B2390" t="s">
        <v>13</v>
      </c>
      <c r="C2390" t="s">
        <v>14</v>
      </c>
      <c r="D2390" t="s">
        <v>290</v>
      </c>
      <c r="E2390" t="s">
        <v>97</v>
      </c>
      <c r="F2390" t="s">
        <v>24</v>
      </c>
      <c r="G2390" t="s">
        <v>25</v>
      </c>
      <c r="H2390" t="s">
        <v>37</v>
      </c>
      <c r="I2390">
        <v>845.72799999999995</v>
      </c>
      <c r="J2390">
        <v>13</v>
      </c>
      <c r="K2390">
        <v>0.2</v>
      </c>
      <c r="L2390">
        <v>84.572800000000001</v>
      </c>
    </row>
    <row r="2391" spans="1:12" x14ac:dyDescent="0.3">
      <c r="A2391" t="s">
        <v>27</v>
      </c>
      <c r="B2391" t="s">
        <v>13</v>
      </c>
      <c r="C2391" t="s">
        <v>14</v>
      </c>
      <c r="D2391" t="s">
        <v>150</v>
      </c>
      <c r="E2391" t="s">
        <v>97</v>
      </c>
      <c r="F2391" t="s">
        <v>24</v>
      </c>
      <c r="G2391" t="s">
        <v>18</v>
      </c>
      <c r="H2391" t="s">
        <v>19</v>
      </c>
      <c r="I2391">
        <v>590.05799999999999</v>
      </c>
      <c r="J2391">
        <v>7</v>
      </c>
      <c r="K2391">
        <v>0.7</v>
      </c>
      <c r="L2391">
        <v>-786.74400000000003</v>
      </c>
    </row>
    <row r="2392" spans="1:12" x14ac:dyDescent="0.3">
      <c r="A2392" t="s">
        <v>27</v>
      </c>
      <c r="B2392" t="s">
        <v>13</v>
      </c>
      <c r="C2392" t="s">
        <v>14</v>
      </c>
      <c r="D2392" t="s">
        <v>150</v>
      </c>
      <c r="E2392" t="s">
        <v>97</v>
      </c>
      <c r="F2392" t="s">
        <v>24</v>
      </c>
      <c r="G2392" t="s">
        <v>25</v>
      </c>
      <c r="H2392" t="s">
        <v>33</v>
      </c>
      <c r="I2392">
        <v>14.04</v>
      </c>
      <c r="J2392">
        <v>3</v>
      </c>
      <c r="K2392">
        <v>0.2</v>
      </c>
      <c r="L2392">
        <v>1.5794999999999999</v>
      </c>
    </row>
    <row r="2393" spans="1:12" x14ac:dyDescent="0.3">
      <c r="A2393" t="s">
        <v>27</v>
      </c>
      <c r="B2393" t="s">
        <v>21</v>
      </c>
      <c r="C2393" t="s">
        <v>14</v>
      </c>
      <c r="D2393" t="s">
        <v>96</v>
      </c>
      <c r="E2393" t="s">
        <v>97</v>
      </c>
      <c r="F2393" t="s">
        <v>24</v>
      </c>
      <c r="G2393" t="s">
        <v>25</v>
      </c>
      <c r="H2393" t="s">
        <v>31</v>
      </c>
      <c r="I2393">
        <v>139.42400000000001</v>
      </c>
      <c r="J2393">
        <v>4</v>
      </c>
      <c r="K2393">
        <v>0.2</v>
      </c>
      <c r="L2393">
        <v>17.428000000000001</v>
      </c>
    </row>
    <row r="2394" spans="1:12" x14ac:dyDescent="0.3">
      <c r="A2394" t="s">
        <v>27</v>
      </c>
      <c r="B2394" t="s">
        <v>21</v>
      </c>
      <c r="C2394" t="s">
        <v>14</v>
      </c>
      <c r="D2394" t="s">
        <v>96</v>
      </c>
      <c r="E2394" t="s">
        <v>97</v>
      </c>
      <c r="F2394" t="s">
        <v>24</v>
      </c>
      <c r="G2394" t="s">
        <v>18</v>
      </c>
      <c r="H2394" t="s">
        <v>30</v>
      </c>
      <c r="I2394">
        <v>727.45</v>
      </c>
      <c r="J2394">
        <v>5</v>
      </c>
      <c r="K2394">
        <v>0.5</v>
      </c>
      <c r="L2394">
        <v>-465.56799999999998</v>
      </c>
    </row>
    <row r="2395" spans="1:12" x14ac:dyDescent="0.3">
      <c r="A2395" t="s">
        <v>27</v>
      </c>
      <c r="B2395" t="s">
        <v>21</v>
      </c>
      <c r="C2395" t="s">
        <v>14</v>
      </c>
      <c r="D2395" t="s">
        <v>96</v>
      </c>
      <c r="E2395" t="s">
        <v>97</v>
      </c>
      <c r="F2395" t="s">
        <v>24</v>
      </c>
      <c r="G2395" t="s">
        <v>18</v>
      </c>
      <c r="H2395" t="s">
        <v>32</v>
      </c>
      <c r="I2395">
        <v>24.96</v>
      </c>
      <c r="J2395">
        <v>3</v>
      </c>
      <c r="K2395">
        <v>0.2</v>
      </c>
      <c r="L2395">
        <v>4.3680000000000003</v>
      </c>
    </row>
    <row r="2396" spans="1:12" x14ac:dyDescent="0.3">
      <c r="A2396" t="s">
        <v>61</v>
      </c>
      <c r="B2396" t="s">
        <v>13</v>
      </c>
      <c r="C2396" t="s">
        <v>14</v>
      </c>
      <c r="D2396" t="s">
        <v>133</v>
      </c>
      <c r="E2396" t="s">
        <v>97</v>
      </c>
      <c r="F2396" t="s">
        <v>24</v>
      </c>
      <c r="G2396" t="s">
        <v>25</v>
      </c>
      <c r="H2396" t="s">
        <v>40</v>
      </c>
      <c r="I2396">
        <v>88.768000000000001</v>
      </c>
      <c r="J2396">
        <v>2</v>
      </c>
      <c r="K2396">
        <v>0.2</v>
      </c>
      <c r="L2396">
        <v>31.0688</v>
      </c>
    </row>
    <row r="2397" spans="1:12" x14ac:dyDescent="0.3">
      <c r="A2397" t="s">
        <v>27</v>
      </c>
      <c r="B2397" t="s">
        <v>13</v>
      </c>
      <c r="C2397" t="s">
        <v>14</v>
      </c>
      <c r="D2397" t="s">
        <v>351</v>
      </c>
      <c r="E2397" t="s">
        <v>97</v>
      </c>
      <c r="F2397" t="s">
        <v>24</v>
      </c>
      <c r="G2397" t="s">
        <v>25</v>
      </c>
      <c r="H2397" t="s">
        <v>36</v>
      </c>
      <c r="I2397">
        <v>19.968</v>
      </c>
      <c r="J2397">
        <v>2</v>
      </c>
      <c r="K2397">
        <v>0.7</v>
      </c>
      <c r="L2397">
        <v>-13.311999999999999</v>
      </c>
    </row>
    <row r="2398" spans="1:12" x14ac:dyDescent="0.3">
      <c r="A2398" t="s">
        <v>27</v>
      </c>
      <c r="B2398" t="s">
        <v>13</v>
      </c>
      <c r="C2398" t="s">
        <v>14</v>
      </c>
      <c r="D2398" t="s">
        <v>351</v>
      </c>
      <c r="E2398" t="s">
        <v>97</v>
      </c>
      <c r="F2398" t="s">
        <v>24</v>
      </c>
      <c r="G2398" t="s">
        <v>25</v>
      </c>
      <c r="H2398" t="s">
        <v>31</v>
      </c>
      <c r="I2398">
        <v>33.488</v>
      </c>
      <c r="J2398">
        <v>7</v>
      </c>
      <c r="K2398">
        <v>0.2</v>
      </c>
      <c r="L2398">
        <v>-1.2558</v>
      </c>
    </row>
    <row r="2399" spans="1:12" x14ac:dyDescent="0.3">
      <c r="A2399" t="s">
        <v>27</v>
      </c>
      <c r="B2399" t="s">
        <v>13</v>
      </c>
      <c r="C2399" t="s">
        <v>14</v>
      </c>
      <c r="D2399" t="s">
        <v>351</v>
      </c>
      <c r="E2399" t="s">
        <v>97</v>
      </c>
      <c r="F2399" t="s">
        <v>24</v>
      </c>
      <c r="G2399" t="s">
        <v>25</v>
      </c>
      <c r="H2399" t="s">
        <v>36</v>
      </c>
      <c r="I2399">
        <v>8.7360000000000007</v>
      </c>
      <c r="J2399">
        <v>4</v>
      </c>
      <c r="K2399">
        <v>0.7</v>
      </c>
      <c r="L2399">
        <v>-6.1151999999999997</v>
      </c>
    </row>
    <row r="2400" spans="1:12" x14ac:dyDescent="0.3">
      <c r="A2400" t="s">
        <v>27</v>
      </c>
      <c r="B2400" t="s">
        <v>13</v>
      </c>
      <c r="C2400" t="s">
        <v>14</v>
      </c>
      <c r="D2400" t="s">
        <v>351</v>
      </c>
      <c r="E2400" t="s">
        <v>97</v>
      </c>
      <c r="F2400" t="s">
        <v>24</v>
      </c>
      <c r="G2400" t="s">
        <v>18</v>
      </c>
      <c r="H2400" t="s">
        <v>20</v>
      </c>
      <c r="I2400">
        <v>662.88</v>
      </c>
      <c r="J2400">
        <v>3</v>
      </c>
      <c r="K2400">
        <v>0.2</v>
      </c>
      <c r="L2400">
        <v>74.573999999999998</v>
      </c>
    </row>
    <row r="2401" spans="1:12" x14ac:dyDescent="0.3">
      <c r="A2401" t="s">
        <v>27</v>
      </c>
      <c r="B2401" t="s">
        <v>13</v>
      </c>
      <c r="C2401" t="s">
        <v>14</v>
      </c>
      <c r="D2401" t="s">
        <v>133</v>
      </c>
      <c r="E2401" t="s">
        <v>97</v>
      </c>
      <c r="F2401" t="s">
        <v>24</v>
      </c>
      <c r="G2401" t="s">
        <v>25</v>
      </c>
      <c r="H2401" t="s">
        <v>31</v>
      </c>
      <c r="I2401">
        <v>636.40800000000002</v>
      </c>
      <c r="J2401">
        <v>3</v>
      </c>
      <c r="K2401">
        <v>0.2</v>
      </c>
      <c r="L2401">
        <v>-15.9102</v>
      </c>
    </row>
    <row r="2402" spans="1:12" x14ac:dyDescent="0.3">
      <c r="A2402" t="s">
        <v>27</v>
      </c>
      <c r="B2402" t="s">
        <v>13</v>
      </c>
      <c r="C2402" t="s">
        <v>14</v>
      </c>
      <c r="D2402" t="s">
        <v>133</v>
      </c>
      <c r="E2402" t="s">
        <v>97</v>
      </c>
      <c r="F2402" t="s">
        <v>24</v>
      </c>
      <c r="G2402" t="s">
        <v>25</v>
      </c>
      <c r="H2402" t="s">
        <v>33</v>
      </c>
      <c r="I2402">
        <v>83.168000000000006</v>
      </c>
      <c r="J2402">
        <v>4</v>
      </c>
      <c r="K2402">
        <v>0.2</v>
      </c>
      <c r="L2402">
        <v>9.3564000000000007</v>
      </c>
    </row>
    <row r="2403" spans="1:12" x14ac:dyDescent="0.3">
      <c r="A2403" t="s">
        <v>12</v>
      </c>
      <c r="B2403" t="s">
        <v>13</v>
      </c>
      <c r="C2403" t="s">
        <v>14</v>
      </c>
      <c r="D2403" t="s">
        <v>378</v>
      </c>
      <c r="E2403" t="s">
        <v>97</v>
      </c>
      <c r="F2403" t="s">
        <v>24</v>
      </c>
      <c r="G2403" t="s">
        <v>18</v>
      </c>
      <c r="H2403" t="s">
        <v>19</v>
      </c>
      <c r="I2403">
        <v>72.293999999999997</v>
      </c>
      <c r="J2403">
        <v>1</v>
      </c>
      <c r="K2403">
        <v>0.7</v>
      </c>
      <c r="L2403">
        <v>-98.8018</v>
      </c>
    </row>
    <row r="2404" spans="1:12" x14ac:dyDescent="0.3">
      <c r="A2404" t="s">
        <v>61</v>
      </c>
      <c r="B2404" t="s">
        <v>43</v>
      </c>
      <c r="C2404" t="s">
        <v>14</v>
      </c>
      <c r="D2404" t="s">
        <v>387</v>
      </c>
      <c r="E2404" t="s">
        <v>97</v>
      </c>
      <c r="F2404" t="s">
        <v>24</v>
      </c>
      <c r="G2404" t="s">
        <v>25</v>
      </c>
      <c r="H2404" t="s">
        <v>59</v>
      </c>
      <c r="I2404">
        <v>14.352</v>
      </c>
      <c r="J2404">
        <v>3</v>
      </c>
      <c r="K2404">
        <v>0.2</v>
      </c>
      <c r="L2404">
        <v>5.2026000000000003</v>
      </c>
    </row>
    <row r="2405" spans="1:12" x14ac:dyDescent="0.3">
      <c r="A2405" t="s">
        <v>12</v>
      </c>
      <c r="B2405" t="s">
        <v>13</v>
      </c>
      <c r="C2405" t="s">
        <v>14</v>
      </c>
      <c r="D2405" t="s">
        <v>182</v>
      </c>
      <c r="E2405" t="s">
        <v>97</v>
      </c>
      <c r="F2405" t="s">
        <v>24</v>
      </c>
      <c r="G2405" t="s">
        <v>18</v>
      </c>
      <c r="H2405" t="s">
        <v>30</v>
      </c>
      <c r="I2405">
        <v>145.97999999999999</v>
      </c>
      <c r="J2405">
        <v>2</v>
      </c>
      <c r="K2405">
        <v>0.5</v>
      </c>
      <c r="L2405">
        <v>-99.266400000000004</v>
      </c>
    </row>
    <row r="2406" spans="1:12" x14ac:dyDescent="0.3">
      <c r="A2406" t="s">
        <v>12</v>
      </c>
      <c r="B2406" t="s">
        <v>13</v>
      </c>
      <c r="C2406" t="s">
        <v>14</v>
      </c>
      <c r="D2406" t="s">
        <v>182</v>
      </c>
      <c r="E2406" t="s">
        <v>97</v>
      </c>
      <c r="F2406" t="s">
        <v>24</v>
      </c>
      <c r="G2406" t="s">
        <v>25</v>
      </c>
      <c r="H2406" t="s">
        <v>40</v>
      </c>
      <c r="I2406">
        <v>35.808</v>
      </c>
      <c r="J2406">
        <v>4</v>
      </c>
      <c r="K2406">
        <v>0.2</v>
      </c>
      <c r="L2406">
        <v>12.5328</v>
      </c>
    </row>
    <row r="2407" spans="1:12" x14ac:dyDescent="0.3">
      <c r="A2407" t="s">
        <v>167</v>
      </c>
      <c r="B2407" t="s">
        <v>13</v>
      </c>
      <c r="C2407" t="s">
        <v>14</v>
      </c>
      <c r="D2407" t="s">
        <v>290</v>
      </c>
      <c r="E2407" t="s">
        <v>97</v>
      </c>
      <c r="F2407" t="s">
        <v>24</v>
      </c>
      <c r="G2407" t="s">
        <v>25</v>
      </c>
      <c r="H2407" t="s">
        <v>36</v>
      </c>
      <c r="I2407">
        <v>11.087999999999999</v>
      </c>
      <c r="J2407">
        <v>7</v>
      </c>
      <c r="K2407">
        <v>0.7</v>
      </c>
      <c r="L2407">
        <v>-8.1311999999999998</v>
      </c>
    </row>
    <row r="2408" spans="1:12" x14ac:dyDescent="0.3">
      <c r="A2408" t="s">
        <v>167</v>
      </c>
      <c r="B2408" t="s">
        <v>13</v>
      </c>
      <c r="C2408" t="s">
        <v>14</v>
      </c>
      <c r="D2408" t="s">
        <v>290</v>
      </c>
      <c r="E2408" t="s">
        <v>97</v>
      </c>
      <c r="F2408" t="s">
        <v>24</v>
      </c>
      <c r="G2408" t="s">
        <v>25</v>
      </c>
      <c r="H2408" t="s">
        <v>36</v>
      </c>
      <c r="I2408">
        <v>25.164000000000001</v>
      </c>
      <c r="J2408">
        <v>2</v>
      </c>
      <c r="K2408">
        <v>0.7</v>
      </c>
      <c r="L2408">
        <v>-16.776</v>
      </c>
    </row>
    <row r="2409" spans="1:12" x14ac:dyDescent="0.3">
      <c r="A2409" t="s">
        <v>27</v>
      </c>
      <c r="B2409" t="s">
        <v>13</v>
      </c>
      <c r="C2409" t="s">
        <v>14</v>
      </c>
      <c r="D2409" t="s">
        <v>411</v>
      </c>
      <c r="E2409" t="s">
        <v>97</v>
      </c>
      <c r="F2409" t="s">
        <v>24</v>
      </c>
      <c r="G2409" t="s">
        <v>25</v>
      </c>
      <c r="H2409" t="s">
        <v>40</v>
      </c>
      <c r="I2409">
        <v>15.48</v>
      </c>
      <c r="J2409">
        <v>3</v>
      </c>
      <c r="K2409">
        <v>0.2</v>
      </c>
      <c r="L2409">
        <v>5.6115000000000004</v>
      </c>
    </row>
    <row r="2410" spans="1:12" x14ac:dyDescent="0.3">
      <c r="A2410" t="s">
        <v>27</v>
      </c>
      <c r="B2410" t="s">
        <v>13</v>
      </c>
      <c r="C2410" t="s">
        <v>14</v>
      </c>
      <c r="D2410" t="s">
        <v>411</v>
      </c>
      <c r="E2410" t="s">
        <v>97</v>
      </c>
      <c r="F2410" t="s">
        <v>24</v>
      </c>
      <c r="G2410" t="s">
        <v>34</v>
      </c>
      <c r="H2410" t="s">
        <v>35</v>
      </c>
      <c r="I2410">
        <v>108.57599999999999</v>
      </c>
      <c r="J2410">
        <v>3</v>
      </c>
      <c r="K2410">
        <v>0.2</v>
      </c>
      <c r="L2410">
        <v>8.1432000000000002</v>
      </c>
    </row>
    <row r="2411" spans="1:12" x14ac:dyDescent="0.3">
      <c r="A2411" t="s">
        <v>27</v>
      </c>
      <c r="B2411" t="s">
        <v>21</v>
      </c>
      <c r="C2411" t="s">
        <v>14</v>
      </c>
      <c r="D2411" t="s">
        <v>150</v>
      </c>
      <c r="E2411" t="s">
        <v>97</v>
      </c>
      <c r="F2411" t="s">
        <v>24</v>
      </c>
      <c r="G2411" t="s">
        <v>25</v>
      </c>
      <c r="H2411" t="s">
        <v>37</v>
      </c>
      <c r="I2411">
        <v>60.984000000000002</v>
      </c>
      <c r="J2411">
        <v>7</v>
      </c>
      <c r="K2411">
        <v>0.2</v>
      </c>
      <c r="L2411">
        <v>4.5738000000000003</v>
      </c>
    </row>
    <row r="2412" spans="1:12" x14ac:dyDescent="0.3">
      <c r="A2412" t="s">
        <v>27</v>
      </c>
      <c r="B2412" t="s">
        <v>43</v>
      </c>
      <c r="C2412" t="s">
        <v>14</v>
      </c>
      <c r="D2412" t="s">
        <v>182</v>
      </c>
      <c r="E2412" t="s">
        <v>97</v>
      </c>
      <c r="F2412" t="s">
        <v>24</v>
      </c>
      <c r="G2412" t="s">
        <v>25</v>
      </c>
      <c r="H2412" t="s">
        <v>36</v>
      </c>
      <c r="I2412">
        <v>12.03</v>
      </c>
      <c r="J2412">
        <v>5</v>
      </c>
      <c r="K2412">
        <v>0.7</v>
      </c>
      <c r="L2412">
        <v>-9.2230000000000008</v>
      </c>
    </row>
    <row r="2413" spans="1:12" x14ac:dyDescent="0.3">
      <c r="A2413" t="s">
        <v>27</v>
      </c>
      <c r="B2413" t="s">
        <v>43</v>
      </c>
      <c r="C2413" t="s">
        <v>14</v>
      </c>
      <c r="D2413" t="s">
        <v>182</v>
      </c>
      <c r="E2413" t="s">
        <v>97</v>
      </c>
      <c r="F2413" t="s">
        <v>24</v>
      </c>
      <c r="G2413" t="s">
        <v>34</v>
      </c>
      <c r="H2413" t="s">
        <v>122</v>
      </c>
      <c r="I2413">
        <v>2549.9850000000001</v>
      </c>
      <c r="J2413">
        <v>5</v>
      </c>
      <c r="K2413">
        <v>0.7</v>
      </c>
      <c r="L2413">
        <v>-3399.98</v>
      </c>
    </row>
    <row r="2414" spans="1:12" x14ac:dyDescent="0.3">
      <c r="A2414" t="s">
        <v>27</v>
      </c>
      <c r="B2414" t="s">
        <v>43</v>
      </c>
      <c r="C2414" t="s">
        <v>14</v>
      </c>
      <c r="D2414" t="s">
        <v>182</v>
      </c>
      <c r="E2414" t="s">
        <v>97</v>
      </c>
      <c r="F2414" t="s">
        <v>24</v>
      </c>
      <c r="G2414" t="s">
        <v>25</v>
      </c>
      <c r="H2414" t="s">
        <v>36</v>
      </c>
      <c r="I2414">
        <v>21.594000000000001</v>
      </c>
      <c r="J2414">
        <v>2</v>
      </c>
      <c r="K2414">
        <v>0.7</v>
      </c>
      <c r="L2414">
        <v>-15.835599999999999</v>
      </c>
    </row>
    <row r="2415" spans="1:12" x14ac:dyDescent="0.3">
      <c r="A2415" t="s">
        <v>27</v>
      </c>
      <c r="B2415" t="s">
        <v>43</v>
      </c>
      <c r="C2415" t="s">
        <v>14</v>
      </c>
      <c r="D2415" t="s">
        <v>182</v>
      </c>
      <c r="E2415" t="s">
        <v>97</v>
      </c>
      <c r="F2415" t="s">
        <v>24</v>
      </c>
      <c r="G2415" t="s">
        <v>25</v>
      </c>
      <c r="H2415" t="s">
        <v>36</v>
      </c>
      <c r="I2415">
        <v>8.9640000000000004</v>
      </c>
      <c r="J2415">
        <v>6</v>
      </c>
      <c r="K2415">
        <v>0.7</v>
      </c>
      <c r="L2415">
        <v>-6.5735999999999999</v>
      </c>
    </row>
    <row r="2416" spans="1:12" x14ac:dyDescent="0.3">
      <c r="A2416" t="s">
        <v>27</v>
      </c>
      <c r="B2416" t="s">
        <v>43</v>
      </c>
      <c r="C2416" t="s">
        <v>14</v>
      </c>
      <c r="D2416" t="s">
        <v>182</v>
      </c>
      <c r="E2416" t="s">
        <v>97</v>
      </c>
      <c r="F2416" t="s">
        <v>24</v>
      </c>
      <c r="G2416" t="s">
        <v>25</v>
      </c>
      <c r="H2416" t="s">
        <v>40</v>
      </c>
      <c r="I2416">
        <v>20.736000000000001</v>
      </c>
      <c r="J2416">
        <v>4</v>
      </c>
      <c r="K2416">
        <v>0.2</v>
      </c>
      <c r="L2416">
        <v>7.2576000000000001</v>
      </c>
    </row>
    <row r="2417" spans="1:12" x14ac:dyDescent="0.3">
      <c r="A2417" t="s">
        <v>27</v>
      </c>
      <c r="B2417" t="s">
        <v>13</v>
      </c>
      <c r="C2417" t="s">
        <v>14</v>
      </c>
      <c r="D2417" t="s">
        <v>387</v>
      </c>
      <c r="E2417" t="s">
        <v>97</v>
      </c>
      <c r="F2417" t="s">
        <v>24</v>
      </c>
      <c r="G2417" t="s">
        <v>18</v>
      </c>
      <c r="H2417" t="s">
        <v>19</v>
      </c>
      <c r="I2417">
        <v>180.58799999999999</v>
      </c>
      <c r="J2417">
        <v>2</v>
      </c>
      <c r="K2417">
        <v>0.7</v>
      </c>
      <c r="L2417">
        <v>-240.78399999999999</v>
      </c>
    </row>
    <row r="2418" spans="1:12" x14ac:dyDescent="0.3">
      <c r="A2418" t="s">
        <v>27</v>
      </c>
      <c r="B2418" t="s">
        <v>13</v>
      </c>
      <c r="C2418" t="s">
        <v>14</v>
      </c>
      <c r="D2418" t="s">
        <v>387</v>
      </c>
      <c r="E2418" t="s">
        <v>97</v>
      </c>
      <c r="F2418" t="s">
        <v>24</v>
      </c>
      <c r="G2418" t="s">
        <v>34</v>
      </c>
      <c r="H2418" t="s">
        <v>58</v>
      </c>
      <c r="I2418">
        <v>47.984000000000002</v>
      </c>
      <c r="J2418">
        <v>2</v>
      </c>
      <c r="K2418">
        <v>0.2</v>
      </c>
      <c r="L2418">
        <v>0.5998</v>
      </c>
    </row>
    <row r="2419" spans="1:12" x14ac:dyDescent="0.3">
      <c r="A2419" t="s">
        <v>27</v>
      </c>
      <c r="B2419" t="s">
        <v>43</v>
      </c>
      <c r="C2419" t="s">
        <v>14</v>
      </c>
      <c r="D2419" t="s">
        <v>96</v>
      </c>
      <c r="E2419" t="s">
        <v>97</v>
      </c>
      <c r="F2419" t="s">
        <v>24</v>
      </c>
      <c r="G2419" t="s">
        <v>25</v>
      </c>
      <c r="H2419" t="s">
        <v>37</v>
      </c>
      <c r="I2419">
        <v>43.56</v>
      </c>
      <c r="J2419">
        <v>5</v>
      </c>
      <c r="K2419">
        <v>0.2</v>
      </c>
      <c r="L2419">
        <v>3.2669999999999999</v>
      </c>
    </row>
    <row r="2420" spans="1:12" x14ac:dyDescent="0.3">
      <c r="A2420" t="s">
        <v>27</v>
      </c>
      <c r="B2420" t="s">
        <v>43</v>
      </c>
      <c r="C2420" t="s">
        <v>14</v>
      </c>
      <c r="D2420" t="s">
        <v>96</v>
      </c>
      <c r="E2420" t="s">
        <v>97</v>
      </c>
      <c r="F2420" t="s">
        <v>24</v>
      </c>
      <c r="G2420" t="s">
        <v>25</v>
      </c>
      <c r="H2420" t="s">
        <v>109</v>
      </c>
      <c r="I2420">
        <v>5.84</v>
      </c>
      <c r="J2420">
        <v>2</v>
      </c>
      <c r="K2420">
        <v>0.2</v>
      </c>
      <c r="L2420">
        <v>0.73</v>
      </c>
    </row>
    <row r="2421" spans="1:12" x14ac:dyDescent="0.3">
      <c r="A2421" t="s">
        <v>27</v>
      </c>
      <c r="B2421" t="s">
        <v>13</v>
      </c>
      <c r="C2421" t="s">
        <v>14</v>
      </c>
      <c r="D2421" t="s">
        <v>133</v>
      </c>
      <c r="E2421" t="s">
        <v>97</v>
      </c>
      <c r="F2421" t="s">
        <v>24</v>
      </c>
      <c r="G2421" t="s">
        <v>34</v>
      </c>
      <c r="H2421" t="s">
        <v>58</v>
      </c>
      <c r="I2421">
        <v>431.928</v>
      </c>
      <c r="J2421">
        <v>9</v>
      </c>
      <c r="K2421">
        <v>0.2</v>
      </c>
      <c r="L2421">
        <v>64.789199999999994</v>
      </c>
    </row>
    <row r="2422" spans="1:12" x14ac:dyDescent="0.3">
      <c r="A2422" t="s">
        <v>12</v>
      </c>
      <c r="B2422" t="s">
        <v>21</v>
      </c>
      <c r="C2422" t="s">
        <v>14</v>
      </c>
      <c r="D2422" t="s">
        <v>133</v>
      </c>
      <c r="E2422" t="s">
        <v>97</v>
      </c>
      <c r="F2422" t="s">
        <v>24</v>
      </c>
      <c r="G2422" t="s">
        <v>34</v>
      </c>
      <c r="H2422" t="s">
        <v>122</v>
      </c>
      <c r="I2422">
        <v>59.994</v>
      </c>
      <c r="J2422">
        <v>2</v>
      </c>
      <c r="K2422">
        <v>0.7</v>
      </c>
      <c r="L2422">
        <v>-45.995399999999997</v>
      </c>
    </row>
    <row r="2423" spans="1:12" x14ac:dyDescent="0.3">
      <c r="A2423" t="s">
        <v>12</v>
      </c>
      <c r="B2423" t="s">
        <v>21</v>
      </c>
      <c r="C2423" t="s">
        <v>14</v>
      </c>
      <c r="D2423" t="s">
        <v>133</v>
      </c>
      <c r="E2423" t="s">
        <v>97</v>
      </c>
      <c r="F2423" t="s">
        <v>24</v>
      </c>
      <c r="G2423" t="s">
        <v>34</v>
      </c>
      <c r="H2423" t="s">
        <v>161</v>
      </c>
      <c r="I2423">
        <v>439.99200000000002</v>
      </c>
      <c r="J2423">
        <v>1</v>
      </c>
      <c r="K2423">
        <v>0.2</v>
      </c>
      <c r="L2423">
        <v>164.99700000000001</v>
      </c>
    </row>
    <row r="2424" spans="1:12" x14ac:dyDescent="0.3">
      <c r="A2424" t="s">
        <v>12</v>
      </c>
      <c r="B2424" t="s">
        <v>21</v>
      </c>
      <c r="C2424" t="s">
        <v>14</v>
      </c>
      <c r="D2424" t="s">
        <v>133</v>
      </c>
      <c r="E2424" t="s">
        <v>97</v>
      </c>
      <c r="F2424" t="s">
        <v>24</v>
      </c>
      <c r="G2424" t="s">
        <v>34</v>
      </c>
      <c r="H2424" t="s">
        <v>35</v>
      </c>
      <c r="I2424">
        <v>87.96</v>
      </c>
      <c r="J2424">
        <v>5</v>
      </c>
      <c r="K2424">
        <v>0.2</v>
      </c>
      <c r="L2424">
        <v>30.786000000000001</v>
      </c>
    </row>
    <row r="2425" spans="1:12" x14ac:dyDescent="0.3">
      <c r="A2425" t="s">
        <v>12</v>
      </c>
      <c r="B2425" t="s">
        <v>21</v>
      </c>
      <c r="C2425" t="s">
        <v>14</v>
      </c>
      <c r="D2425" t="s">
        <v>133</v>
      </c>
      <c r="E2425" t="s">
        <v>97</v>
      </c>
      <c r="F2425" t="s">
        <v>24</v>
      </c>
      <c r="G2425" t="s">
        <v>18</v>
      </c>
      <c r="H2425" t="s">
        <v>32</v>
      </c>
      <c r="I2425">
        <v>15.488</v>
      </c>
      <c r="J2425">
        <v>4</v>
      </c>
      <c r="K2425">
        <v>0.2</v>
      </c>
      <c r="L2425">
        <v>3.6783999999999999</v>
      </c>
    </row>
    <row r="2426" spans="1:12" x14ac:dyDescent="0.3">
      <c r="A2426" t="s">
        <v>27</v>
      </c>
      <c r="B2426" t="s">
        <v>21</v>
      </c>
      <c r="C2426" t="s">
        <v>14</v>
      </c>
      <c r="D2426" t="s">
        <v>133</v>
      </c>
      <c r="E2426" t="s">
        <v>97</v>
      </c>
      <c r="F2426" t="s">
        <v>24</v>
      </c>
      <c r="G2426" t="s">
        <v>25</v>
      </c>
      <c r="H2426" t="s">
        <v>37</v>
      </c>
      <c r="I2426">
        <v>18.72</v>
      </c>
      <c r="J2426">
        <v>2</v>
      </c>
      <c r="K2426">
        <v>0.2</v>
      </c>
      <c r="L2426">
        <v>3.51</v>
      </c>
    </row>
    <row r="2427" spans="1:12" x14ac:dyDescent="0.3">
      <c r="A2427" t="s">
        <v>167</v>
      </c>
      <c r="B2427" t="s">
        <v>13</v>
      </c>
      <c r="C2427" t="s">
        <v>14</v>
      </c>
      <c r="D2427" t="s">
        <v>466</v>
      </c>
      <c r="E2427" t="s">
        <v>97</v>
      </c>
      <c r="F2427" t="s">
        <v>24</v>
      </c>
      <c r="G2427" t="s">
        <v>34</v>
      </c>
      <c r="H2427" t="s">
        <v>58</v>
      </c>
      <c r="I2427">
        <v>447.94400000000002</v>
      </c>
      <c r="J2427">
        <v>7</v>
      </c>
      <c r="K2427">
        <v>0.2</v>
      </c>
      <c r="L2427">
        <v>89.588800000000006</v>
      </c>
    </row>
    <row r="2428" spans="1:12" x14ac:dyDescent="0.3">
      <c r="A2428" t="s">
        <v>27</v>
      </c>
      <c r="B2428" t="s">
        <v>21</v>
      </c>
      <c r="C2428" t="s">
        <v>14</v>
      </c>
      <c r="D2428" t="s">
        <v>133</v>
      </c>
      <c r="E2428" t="s">
        <v>97</v>
      </c>
      <c r="F2428" t="s">
        <v>24</v>
      </c>
      <c r="G2428" t="s">
        <v>34</v>
      </c>
      <c r="H2428" t="s">
        <v>35</v>
      </c>
      <c r="I2428">
        <v>159.98400000000001</v>
      </c>
      <c r="J2428">
        <v>2</v>
      </c>
      <c r="K2428">
        <v>0.2</v>
      </c>
      <c r="L2428">
        <v>13.9986</v>
      </c>
    </row>
    <row r="2429" spans="1:12" x14ac:dyDescent="0.3">
      <c r="A2429" t="s">
        <v>61</v>
      </c>
      <c r="B2429" t="s">
        <v>43</v>
      </c>
      <c r="C2429" t="s">
        <v>14</v>
      </c>
      <c r="D2429" t="s">
        <v>150</v>
      </c>
      <c r="E2429" t="s">
        <v>97</v>
      </c>
      <c r="F2429" t="s">
        <v>24</v>
      </c>
      <c r="G2429" t="s">
        <v>25</v>
      </c>
      <c r="H2429" t="s">
        <v>36</v>
      </c>
      <c r="I2429">
        <v>40.634999999999998</v>
      </c>
      <c r="J2429">
        <v>7</v>
      </c>
      <c r="K2429">
        <v>0.7</v>
      </c>
      <c r="L2429">
        <v>-32.508000000000003</v>
      </c>
    </row>
    <row r="2430" spans="1:12" x14ac:dyDescent="0.3">
      <c r="A2430" t="s">
        <v>27</v>
      </c>
      <c r="B2430" t="s">
        <v>21</v>
      </c>
      <c r="C2430" t="s">
        <v>14</v>
      </c>
      <c r="D2430" t="s">
        <v>182</v>
      </c>
      <c r="E2430" t="s">
        <v>97</v>
      </c>
      <c r="F2430" t="s">
        <v>24</v>
      </c>
      <c r="G2430" t="s">
        <v>25</v>
      </c>
      <c r="H2430" t="s">
        <v>33</v>
      </c>
      <c r="I2430">
        <v>6.8479999999999999</v>
      </c>
      <c r="J2430">
        <v>2</v>
      </c>
      <c r="K2430">
        <v>0.2</v>
      </c>
      <c r="L2430">
        <v>0.59919999999999995</v>
      </c>
    </row>
    <row r="2431" spans="1:12" x14ac:dyDescent="0.3">
      <c r="A2431" t="s">
        <v>61</v>
      </c>
      <c r="B2431" t="s">
        <v>21</v>
      </c>
      <c r="C2431" t="s">
        <v>14</v>
      </c>
      <c r="D2431" t="s">
        <v>96</v>
      </c>
      <c r="E2431" t="s">
        <v>97</v>
      </c>
      <c r="F2431" t="s">
        <v>24</v>
      </c>
      <c r="G2431" t="s">
        <v>34</v>
      </c>
      <c r="H2431" t="s">
        <v>58</v>
      </c>
      <c r="I2431">
        <v>169.06399999999999</v>
      </c>
      <c r="J2431">
        <v>7</v>
      </c>
      <c r="K2431">
        <v>0.2</v>
      </c>
      <c r="L2431">
        <v>-14.793100000000001</v>
      </c>
    </row>
    <row r="2432" spans="1:12" x14ac:dyDescent="0.3">
      <c r="A2432" t="s">
        <v>61</v>
      </c>
      <c r="B2432" t="s">
        <v>21</v>
      </c>
      <c r="C2432" t="s">
        <v>14</v>
      </c>
      <c r="D2432" t="s">
        <v>96</v>
      </c>
      <c r="E2432" t="s">
        <v>97</v>
      </c>
      <c r="F2432" t="s">
        <v>24</v>
      </c>
      <c r="G2432" t="s">
        <v>25</v>
      </c>
      <c r="H2432" t="s">
        <v>31</v>
      </c>
      <c r="I2432">
        <v>168.624</v>
      </c>
      <c r="J2432">
        <v>9</v>
      </c>
      <c r="K2432">
        <v>0.2</v>
      </c>
      <c r="L2432">
        <v>14.7546</v>
      </c>
    </row>
    <row r="2433" spans="1:12" x14ac:dyDescent="0.3">
      <c r="A2433" t="s">
        <v>61</v>
      </c>
      <c r="B2433" t="s">
        <v>13</v>
      </c>
      <c r="C2433" t="s">
        <v>14</v>
      </c>
      <c r="D2433" t="s">
        <v>150</v>
      </c>
      <c r="E2433" t="s">
        <v>97</v>
      </c>
      <c r="F2433" t="s">
        <v>24</v>
      </c>
      <c r="G2433" t="s">
        <v>25</v>
      </c>
      <c r="H2433" t="s">
        <v>33</v>
      </c>
      <c r="I2433">
        <v>11.327999999999999</v>
      </c>
      <c r="J2433">
        <v>2</v>
      </c>
      <c r="K2433">
        <v>0.2</v>
      </c>
      <c r="L2433">
        <v>2.5488</v>
      </c>
    </row>
    <row r="2434" spans="1:12" x14ac:dyDescent="0.3">
      <c r="A2434" t="s">
        <v>27</v>
      </c>
      <c r="B2434" t="s">
        <v>13</v>
      </c>
      <c r="C2434" t="s">
        <v>14</v>
      </c>
      <c r="D2434" t="s">
        <v>133</v>
      </c>
      <c r="E2434" t="s">
        <v>97</v>
      </c>
      <c r="F2434" t="s">
        <v>24</v>
      </c>
      <c r="G2434" t="s">
        <v>25</v>
      </c>
      <c r="H2434" t="s">
        <v>109</v>
      </c>
      <c r="I2434">
        <v>1332.4960000000001</v>
      </c>
      <c r="J2434">
        <v>2</v>
      </c>
      <c r="K2434">
        <v>0.2</v>
      </c>
      <c r="L2434">
        <v>-299.8116</v>
      </c>
    </row>
    <row r="2435" spans="1:12" x14ac:dyDescent="0.3">
      <c r="A2435" t="s">
        <v>61</v>
      </c>
      <c r="B2435" t="s">
        <v>43</v>
      </c>
      <c r="C2435" t="s">
        <v>14</v>
      </c>
      <c r="D2435" t="s">
        <v>96</v>
      </c>
      <c r="E2435" t="s">
        <v>97</v>
      </c>
      <c r="F2435" t="s">
        <v>24</v>
      </c>
      <c r="G2435" t="s">
        <v>18</v>
      </c>
      <c r="H2435" t="s">
        <v>32</v>
      </c>
      <c r="I2435">
        <v>32.776000000000003</v>
      </c>
      <c r="J2435">
        <v>1</v>
      </c>
      <c r="K2435">
        <v>0.2</v>
      </c>
      <c r="L2435">
        <v>3.2776000000000001</v>
      </c>
    </row>
    <row r="2436" spans="1:12" x14ac:dyDescent="0.3">
      <c r="A2436" t="s">
        <v>61</v>
      </c>
      <c r="B2436" t="s">
        <v>43</v>
      </c>
      <c r="C2436" t="s">
        <v>14</v>
      </c>
      <c r="D2436" t="s">
        <v>96</v>
      </c>
      <c r="E2436" t="s">
        <v>97</v>
      </c>
      <c r="F2436" t="s">
        <v>24</v>
      </c>
      <c r="G2436" t="s">
        <v>25</v>
      </c>
      <c r="H2436" t="s">
        <v>31</v>
      </c>
      <c r="I2436">
        <v>147.184</v>
      </c>
      <c r="J2436">
        <v>2</v>
      </c>
      <c r="K2436">
        <v>0.2</v>
      </c>
      <c r="L2436">
        <v>-29.436800000000002</v>
      </c>
    </row>
    <row r="2437" spans="1:12" x14ac:dyDescent="0.3">
      <c r="A2437" t="s">
        <v>61</v>
      </c>
      <c r="B2437" t="s">
        <v>43</v>
      </c>
      <c r="C2437" t="s">
        <v>14</v>
      </c>
      <c r="D2437" t="s">
        <v>96</v>
      </c>
      <c r="E2437" t="s">
        <v>97</v>
      </c>
      <c r="F2437" t="s">
        <v>24</v>
      </c>
      <c r="G2437" t="s">
        <v>34</v>
      </c>
      <c r="H2437" t="s">
        <v>58</v>
      </c>
      <c r="I2437">
        <v>54.384</v>
      </c>
      <c r="J2437">
        <v>2</v>
      </c>
      <c r="K2437">
        <v>0.2</v>
      </c>
      <c r="L2437">
        <v>1.3595999999999999</v>
      </c>
    </row>
    <row r="2438" spans="1:12" x14ac:dyDescent="0.3">
      <c r="A2438" t="s">
        <v>61</v>
      </c>
      <c r="B2438" t="s">
        <v>43</v>
      </c>
      <c r="C2438" t="s">
        <v>14</v>
      </c>
      <c r="D2438" t="s">
        <v>96</v>
      </c>
      <c r="E2438" t="s">
        <v>97</v>
      </c>
      <c r="F2438" t="s">
        <v>24</v>
      </c>
      <c r="G2438" t="s">
        <v>25</v>
      </c>
      <c r="H2438" t="s">
        <v>36</v>
      </c>
      <c r="I2438">
        <v>76.775999999999996</v>
      </c>
      <c r="J2438">
        <v>4</v>
      </c>
      <c r="K2438">
        <v>0.7</v>
      </c>
      <c r="L2438">
        <v>-58.861600000000003</v>
      </c>
    </row>
    <row r="2439" spans="1:12" x14ac:dyDescent="0.3">
      <c r="A2439" t="s">
        <v>61</v>
      </c>
      <c r="B2439" t="s">
        <v>43</v>
      </c>
      <c r="C2439" t="s">
        <v>14</v>
      </c>
      <c r="D2439" t="s">
        <v>96</v>
      </c>
      <c r="E2439" t="s">
        <v>97</v>
      </c>
      <c r="F2439" t="s">
        <v>24</v>
      </c>
      <c r="G2439" t="s">
        <v>25</v>
      </c>
      <c r="H2439" t="s">
        <v>40</v>
      </c>
      <c r="I2439">
        <v>14.352</v>
      </c>
      <c r="J2439">
        <v>3</v>
      </c>
      <c r="K2439">
        <v>0.2</v>
      </c>
      <c r="L2439">
        <v>5.2026000000000003</v>
      </c>
    </row>
    <row r="2440" spans="1:12" x14ac:dyDescent="0.3">
      <c r="A2440" t="s">
        <v>61</v>
      </c>
      <c r="B2440" t="s">
        <v>43</v>
      </c>
      <c r="C2440" t="s">
        <v>14</v>
      </c>
      <c r="D2440" t="s">
        <v>96</v>
      </c>
      <c r="E2440" t="s">
        <v>97</v>
      </c>
      <c r="F2440" t="s">
        <v>24</v>
      </c>
      <c r="G2440" t="s">
        <v>25</v>
      </c>
      <c r="H2440" t="s">
        <v>37</v>
      </c>
      <c r="I2440">
        <v>209.792</v>
      </c>
      <c r="J2440">
        <v>2</v>
      </c>
      <c r="K2440">
        <v>0.2</v>
      </c>
      <c r="L2440">
        <v>26.224</v>
      </c>
    </row>
    <row r="2441" spans="1:12" x14ac:dyDescent="0.3">
      <c r="A2441" t="s">
        <v>12</v>
      </c>
      <c r="B2441" t="s">
        <v>21</v>
      </c>
      <c r="C2441" t="s">
        <v>14</v>
      </c>
      <c r="D2441" t="s">
        <v>182</v>
      </c>
      <c r="E2441" t="s">
        <v>97</v>
      </c>
      <c r="F2441" t="s">
        <v>24</v>
      </c>
      <c r="G2441" t="s">
        <v>25</v>
      </c>
      <c r="H2441" t="s">
        <v>76</v>
      </c>
      <c r="I2441">
        <v>9.4320000000000004</v>
      </c>
      <c r="J2441">
        <v>3</v>
      </c>
      <c r="K2441">
        <v>0.2</v>
      </c>
      <c r="L2441">
        <v>3.0653999999999999</v>
      </c>
    </row>
    <row r="2442" spans="1:12" x14ac:dyDescent="0.3">
      <c r="A2442" t="s">
        <v>12</v>
      </c>
      <c r="B2442" t="s">
        <v>13</v>
      </c>
      <c r="C2442" t="s">
        <v>14</v>
      </c>
      <c r="D2442" t="s">
        <v>387</v>
      </c>
      <c r="E2442" t="s">
        <v>97</v>
      </c>
      <c r="F2442" t="s">
        <v>24</v>
      </c>
      <c r="G2442" t="s">
        <v>25</v>
      </c>
      <c r="H2442" t="s">
        <v>36</v>
      </c>
      <c r="I2442">
        <v>3.1680000000000001</v>
      </c>
      <c r="J2442">
        <v>4</v>
      </c>
      <c r="K2442">
        <v>0.7</v>
      </c>
      <c r="L2442">
        <v>-2.5344000000000002</v>
      </c>
    </row>
    <row r="2443" spans="1:12" x14ac:dyDescent="0.3">
      <c r="A2443" t="s">
        <v>12</v>
      </c>
      <c r="B2443" t="s">
        <v>13</v>
      </c>
      <c r="C2443" t="s">
        <v>14</v>
      </c>
      <c r="D2443" t="s">
        <v>387</v>
      </c>
      <c r="E2443" t="s">
        <v>97</v>
      </c>
      <c r="F2443" t="s">
        <v>24</v>
      </c>
      <c r="G2443" t="s">
        <v>18</v>
      </c>
      <c r="H2443" t="s">
        <v>20</v>
      </c>
      <c r="I2443">
        <v>579.13599999999997</v>
      </c>
      <c r="J2443">
        <v>4</v>
      </c>
      <c r="K2443">
        <v>0.2</v>
      </c>
      <c r="L2443">
        <v>-28.956800000000001</v>
      </c>
    </row>
    <row r="2444" spans="1:12" x14ac:dyDescent="0.3">
      <c r="A2444" t="s">
        <v>27</v>
      </c>
      <c r="B2444" t="s">
        <v>13</v>
      </c>
      <c r="C2444" t="s">
        <v>14</v>
      </c>
      <c r="D2444" t="s">
        <v>182</v>
      </c>
      <c r="E2444" t="s">
        <v>97</v>
      </c>
      <c r="F2444" t="s">
        <v>24</v>
      </c>
      <c r="G2444" t="s">
        <v>34</v>
      </c>
      <c r="H2444" t="s">
        <v>35</v>
      </c>
      <c r="I2444">
        <v>201.584</v>
      </c>
      <c r="J2444">
        <v>2</v>
      </c>
      <c r="K2444">
        <v>0.2</v>
      </c>
      <c r="L2444">
        <v>20.1584</v>
      </c>
    </row>
    <row r="2445" spans="1:12" x14ac:dyDescent="0.3">
      <c r="A2445" t="s">
        <v>27</v>
      </c>
      <c r="B2445" t="s">
        <v>13</v>
      </c>
      <c r="C2445" t="s">
        <v>14</v>
      </c>
      <c r="D2445" t="s">
        <v>150</v>
      </c>
      <c r="E2445" t="s">
        <v>97</v>
      </c>
      <c r="F2445" t="s">
        <v>24</v>
      </c>
      <c r="G2445" t="s">
        <v>25</v>
      </c>
      <c r="H2445" t="s">
        <v>33</v>
      </c>
      <c r="I2445">
        <v>13.12</v>
      </c>
      <c r="J2445">
        <v>5</v>
      </c>
      <c r="K2445">
        <v>0.2</v>
      </c>
      <c r="L2445">
        <v>1.1479999999999999</v>
      </c>
    </row>
    <row r="2446" spans="1:12" x14ac:dyDescent="0.3">
      <c r="A2446" t="s">
        <v>27</v>
      </c>
      <c r="B2446" t="s">
        <v>13</v>
      </c>
      <c r="C2446" t="s">
        <v>14</v>
      </c>
      <c r="D2446" t="s">
        <v>150</v>
      </c>
      <c r="E2446" t="s">
        <v>97</v>
      </c>
      <c r="F2446" t="s">
        <v>24</v>
      </c>
      <c r="G2446" t="s">
        <v>18</v>
      </c>
      <c r="H2446" t="s">
        <v>19</v>
      </c>
      <c r="I2446">
        <v>69.575999999999993</v>
      </c>
      <c r="J2446">
        <v>4</v>
      </c>
      <c r="K2446">
        <v>0.7</v>
      </c>
      <c r="L2446">
        <v>-143.79040000000001</v>
      </c>
    </row>
    <row r="2447" spans="1:12" x14ac:dyDescent="0.3">
      <c r="A2447" t="s">
        <v>27</v>
      </c>
      <c r="B2447" t="s">
        <v>13</v>
      </c>
      <c r="C2447" t="s">
        <v>14</v>
      </c>
      <c r="D2447" t="s">
        <v>150</v>
      </c>
      <c r="E2447" t="s">
        <v>97</v>
      </c>
      <c r="F2447" t="s">
        <v>24</v>
      </c>
      <c r="G2447" t="s">
        <v>25</v>
      </c>
      <c r="H2447" t="s">
        <v>33</v>
      </c>
      <c r="I2447">
        <v>4.2240000000000002</v>
      </c>
      <c r="J2447">
        <v>3</v>
      </c>
      <c r="K2447">
        <v>0.2</v>
      </c>
      <c r="L2447">
        <v>0.47520000000000001</v>
      </c>
    </row>
    <row r="2448" spans="1:12" x14ac:dyDescent="0.3">
      <c r="A2448" t="s">
        <v>27</v>
      </c>
      <c r="B2448" t="s">
        <v>13</v>
      </c>
      <c r="C2448" t="s">
        <v>14</v>
      </c>
      <c r="D2448" t="s">
        <v>150</v>
      </c>
      <c r="E2448" t="s">
        <v>97</v>
      </c>
      <c r="F2448" t="s">
        <v>24</v>
      </c>
      <c r="G2448" t="s">
        <v>34</v>
      </c>
      <c r="H2448" t="s">
        <v>58</v>
      </c>
      <c r="I2448">
        <v>58.08</v>
      </c>
      <c r="J2448">
        <v>4</v>
      </c>
      <c r="K2448">
        <v>0.2</v>
      </c>
      <c r="L2448">
        <v>-6.5339999999999998</v>
      </c>
    </row>
    <row r="2449" spans="1:12" x14ac:dyDescent="0.3">
      <c r="A2449" t="s">
        <v>27</v>
      </c>
      <c r="B2449" t="s">
        <v>13</v>
      </c>
      <c r="C2449" t="s">
        <v>14</v>
      </c>
      <c r="D2449" t="s">
        <v>150</v>
      </c>
      <c r="E2449" t="s">
        <v>97</v>
      </c>
      <c r="F2449" t="s">
        <v>24</v>
      </c>
      <c r="G2449" t="s">
        <v>18</v>
      </c>
      <c r="H2449" t="s">
        <v>32</v>
      </c>
      <c r="I2449">
        <v>52.415999999999997</v>
      </c>
      <c r="J2449">
        <v>9</v>
      </c>
      <c r="K2449">
        <v>0.2</v>
      </c>
      <c r="L2449">
        <v>15.069599999999999</v>
      </c>
    </row>
    <row r="2450" spans="1:12" x14ac:dyDescent="0.3">
      <c r="A2450" t="s">
        <v>27</v>
      </c>
      <c r="B2450" t="s">
        <v>13</v>
      </c>
      <c r="C2450" t="s">
        <v>14</v>
      </c>
      <c r="D2450" t="s">
        <v>150</v>
      </c>
      <c r="E2450" t="s">
        <v>97</v>
      </c>
      <c r="F2450" t="s">
        <v>24</v>
      </c>
      <c r="G2450" t="s">
        <v>18</v>
      </c>
      <c r="H2450" t="s">
        <v>32</v>
      </c>
      <c r="I2450">
        <v>54.92</v>
      </c>
      <c r="J2450">
        <v>5</v>
      </c>
      <c r="K2450">
        <v>0.2</v>
      </c>
      <c r="L2450">
        <v>10.984</v>
      </c>
    </row>
    <row r="2451" spans="1:12" x14ac:dyDescent="0.3">
      <c r="A2451" t="s">
        <v>27</v>
      </c>
      <c r="B2451" t="s">
        <v>13</v>
      </c>
      <c r="C2451" t="s">
        <v>14</v>
      </c>
      <c r="D2451" t="s">
        <v>150</v>
      </c>
      <c r="E2451" t="s">
        <v>97</v>
      </c>
      <c r="F2451" t="s">
        <v>24</v>
      </c>
      <c r="G2451" t="s">
        <v>18</v>
      </c>
      <c r="H2451" t="s">
        <v>30</v>
      </c>
      <c r="I2451">
        <v>364.95</v>
      </c>
      <c r="J2451">
        <v>5</v>
      </c>
      <c r="K2451">
        <v>0.5</v>
      </c>
      <c r="L2451">
        <v>-248.166</v>
      </c>
    </row>
    <row r="2452" spans="1:12" x14ac:dyDescent="0.3">
      <c r="A2452" t="s">
        <v>27</v>
      </c>
      <c r="B2452" t="s">
        <v>13</v>
      </c>
      <c r="C2452" t="s">
        <v>14</v>
      </c>
      <c r="D2452" t="s">
        <v>150</v>
      </c>
      <c r="E2452" t="s">
        <v>97</v>
      </c>
      <c r="F2452" t="s">
        <v>24</v>
      </c>
      <c r="G2452" t="s">
        <v>25</v>
      </c>
      <c r="H2452" t="s">
        <v>40</v>
      </c>
      <c r="I2452">
        <v>85.055999999999997</v>
      </c>
      <c r="J2452">
        <v>3</v>
      </c>
      <c r="K2452">
        <v>0.2</v>
      </c>
      <c r="L2452">
        <v>28.706399999999999</v>
      </c>
    </row>
    <row r="2453" spans="1:12" x14ac:dyDescent="0.3">
      <c r="A2453" t="s">
        <v>27</v>
      </c>
      <c r="B2453" t="s">
        <v>13</v>
      </c>
      <c r="C2453" t="s">
        <v>14</v>
      </c>
      <c r="D2453" t="s">
        <v>150</v>
      </c>
      <c r="E2453" t="s">
        <v>97</v>
      </c>
      <c r="F2453" t="s">
        <v>24</v>
      </c>
      <c r="G2453" t="s">
        <v>25</v>
      </c>
      <c r="H2453" t="s">
        <v>40</v>
      </c>
      <c r="I2453">
        <v>27.696000000000002</v>
      </c>
      <c r="J2453">
        <v>3</v>
      </c>
      <c r="K2453">
        <v>0.2</v>
      </c>
      <c r="L2453">
        <v>9.6936</v>
      </c>
    </row>
    <row r="2454" spans="1:12" x14ac:dyDescent="0.3">
      <c r="A2454" t="s">
        <v>27</v>
      </c>
      <c r="B2454" t="s">
        <v>13</v>
      </c>
      <c r="C2454" t="s">
        <v>14</v>
      </c>
      <c r="D2454" t="s">
        <v>96</v>
      </c>
      <c r="E2454" t="s">
        <v>97</v>
      </c>
      <c r="F2454" t="s">
        <v>24</v>
      </c>
      <c r="G2454" t="s">
        <v>25</v>
      </c>
      <c r="H2454" t="s">
        <v>59</v>
      </c>
      <c r="I2454">
        <v>12.536</v>
      </c>
      <c r="J2454">
        <v>1</v>
      </c>
      <c r="K2454">
        <v>0.2</v>
      </c>
      <c r="L2454">
        <v>4.2309000000000001</v>
      </c>
    </row>
    <row r="2455" spans="1:12" x14ac:dyDescent="0.3">
      <c r="A2455" t="s">
        <v>27</v>
      </c>
      <c r="B2455" t="s">
        <v>13</v>
      </c>
      <c r="C2455" t="s">
        <v>14</v>
      </c>
      <c r="D2455" t="s">
        <v>96</v>
      </c>
      <c r="E2455" t="s">
        <v>97</v>
      </c>
      <c r="F2455" t="s">
        <v>24</v>
      </c>
      <c r="G2455" t="s">
        <v>25</v>
      </c>
      <c r="H2455" t="s">
        <v>36</v>
      </c>
      <c r="I2455">
        <v>1.08</v>
      </c>
      <c r="J2455">
        <v>2</v>
      </c>
      <c r="K2455">
        <v>0.7</v>
      </c>
      <c r="L2455">
        <v>-0.79200000000000004</v>
      </c>
    </row>
    <row r="2456" spans="1:12" x14ac:dyDescent="0.3">
      <c r="A2456" t="s">
        <v>27</v>
      </c>
      <c r="B2456" t="s">
        <v>13</v>
      </c>
      <c r="C2456" t="s">
        <v>14</v>
      </c>
      <c r="D2456" t="s">
        <v>96</v>
      </c>
      <c r="E2456" t="s">
        <v>97</v>
      </c>
      <c r="F2456" t="s">
        <v>24</v>
      </c>
      <c r="G2456" t="s">
        <v>25</v>
      </c>
      <c r="H2456" t="s">
        <v>76</v>
      </c>
      <c r="I2456">
        <v>4.5119999999999996</v>
      </c>
      <c r="J2456">
        <v>3</v>
      </c>
      <c r="K2456">
        <v>0.2</v>
      </c>
      <c r="L2456">
        <v>0.84599999999999997</v>
      </c>
    </row>
    <row r="2457" spans="1:12" x14ac:dyDescent="0.3">
      <c r="A2457" t="s">
        <v>27</v>
      </c>
      <c r="B2457" t="s">
        <v>43</v>
      </c>
      <c r="C2457" t="s">
        <v>14</v>
      </c>
      <c r="D2457" t="s">
        <v>150</v>
      </c>
      <c r="E2457" t="s">
        <v>97</v>
      </c>
      <c r="F2457" t="s">
        <v>24</v>
      </c>
      <c r="G2457" t="s">
        <v>25</v>
      </c>
      <c r="H2457" t="s">
        <v>40</v>
      </c>
      <c r="I2457">
        <v>15.552</v>
      </c>
      <c r="J2457">
        <v>3</v>
      </c>
      <c r="K2457">
        <v>0.2</v>
      </c>
      <c r="L2457">
        <v>5.4432</v>
      </c>
    </row>
    <row r="2458" spans="1:12" x14ac:dyDescent="0.3">
      <c r="A2458" t="s">
        <v>27</v>
      </c>
      <c r="B2458" t="s">
        <v>43</v>
      </c>
      <c r="C2458" t="s">
        <v>14</v>
      </c>
      <c r="D2458" t="s">
        <v>150</v>
      </c>
      <c r="E2458" t="s">
        <v>97</v>
      </c>
      <c r="F2458" t="s">
        <v>24</v>
      </c>
      <c r="G2458" t="s">
        <v>18</v>
      </c>
      <c r="H2458" t="s">
        <v>20</v>
      </c>
      <c r="I2458">
        <v>1325.76</v>
      </c>
      <c r="J2458">
        <v>6</v>
      </c>
      <c r="K2458">
        <v>0.2</v>
      </c>
      <c r="L2458">
        <v>149.148</v>
      </c>
    </row>
    <row r="2459" spans="1:12" x14ac:dyDescent="0.3">
      <c r="A2459" t="s">
        <v>27</v>
      </c>
      <c r="B2459" t="s">
        <v>43</v>
      </c>
      <c r="C2459" t="s">
        <v>14</v>
      </c>
      <c r="D2459" t="s">
        <v>150</v>
      </c>
      <c r="E2459" t="s">
        <v>97</v>
      </c>
      <c r="F2459" t="s">
        <v>24</v>
      </c>
      <c r="G2459" t="s">
        <v>25</v>
      </c>
      <c r="H2459" t="s">
        <v>36</v>
      </c>
      <c r="I2459">
        <v>3.1080000000000001</v>
      </c>
      <c r="J2459">
        <v>2</v>
      </c>
      <c r="K2459">
        <v>0.7</v>
      </c>
      <c r="L2459">
        <v>-2.1756000000000002</v>
      </c>
    </row>
    <row r="2460" spans="1:12" x14ac:dyDescent="0.3">
      <c r="A2460" t="s">
        <v>61</v>
      </c>
      <c r="B2460" t="s">
        <v>21</v>
      </c>
      <c r="C2460" t="s">
        <v>14</v>
      </c>
      <c r="D2460" t="s">
        <v>521</v>
      </c>
      <c r="E2460" t="s">
        <v>97</v>
      </c>
      <c r="F2460" t="s">
        <v>24</v>
      </c>
      <c r="G2460" t="s">
        <v>25</v>
      </c>
      <c r="H2460" t="s">
        <v>40</v>
      </c>
      <c r="I2460">
        <v>7.968</v>
      </c>
      <c r="J2460">
        <v>2</v>
      </c>
      <c r="K2460">
        <v>0.2</v>
      </c>
      <c r="L2460">
        <v>2.8883999999999999</v>
      </c>
    </row>
    <row r="2461" spans="1:12" x14ac:dyDescent="0.3">
      <c r="A2461" t="s">
        <v>61</v>
      </c>
      <c r="B2461" t="s">
        <v>21</v>
      </c>
      <c r="C2461" t="s">
        <v>14</v>
      </c>
      <c r="D2461" t="s">
        <v>521</v>
      </c>
      <c r="E2461" t="s">
        <v>97</v>
      </c>
      <c r="F2461" t="s">
        <v>24</v>
      </c>
      <c r="G2461" t="s">
        <v>25</v>
      </c>
      <c r="H2461" t="s">
        <v>59</v>
      </c>
      <c r="I2461">
        <v>8.7840000000000007</v>
      </c>
      <c r="J2461">
        <v>1</v>
      </c>
      <c r="K2461">
        <v>0.2</v>
      </c>
      <c r="L2461">
        <v>3.1842000000000001</v>
      </c>
    </row>
    <row r="2462" spans="1:12" x14ac:dyDescent="0.3">
      <c r="A2462" t="s">
        <v>27</v>
      </c>
      <c r="B2462" t="s">
        <v>13</v>
      </c>
      <c r="C2462" t="s">
        <v>14</v>
      </c>
      <c r="D2462" t="s">
        <v>521</v>
      </c>
      <c r="E2462" t="s">
        <v>97</v>
      </c>
      <c r="F2462" t="s">
        <v>24</v>
      </c>
      <c r="G2462" t="s">
        <v>25</v>
      </c>
      <c r="H2462" t="s">
        <v>76</v>
      </c>
      <c r="I2462">
        <v>3.024</v>
      </c>
      <c r="J2462">
        <v>3</v>
      </c>
      <c r="K2462">
        <v>0.2</v>
      </c>
      <c r="L2462">
        <v>-0.6048</v>
      </c>
    </row>
    <row r="2463" spans="1:12" x14ac:dyDescent="0.3">
      <c r="A2463" t="s">
        <v>61</v>
      </c>
      <c r="B2463" t="s">
        <v>21</v>
      </c>
      <c r="C2463" t="s">
        <v>14</v>
      </c>
      <c r="D2463" t="s">
        <v>290</v>
      </c>
      <c r="E2463" t="s">
        <v>97</v>
      </c>
      <c r="F2463" t="s">
        <v>24</v>
      </c>
      <c r="G2463" t="s">
        <v>25</v>
      </c>
      <c r="H2463" t="s">
        <v>33</v>
      </c>
      <c r="I2463">
        <v>3.4079999999999999</v>
      </c>
      <c r="J2463">
        <v>1</v>
      </c>
      <c r="K2463">
        <v>0.2</v>
      </c>
      <c r="L2463">
        <v>0.89459999999999995</v>
      </c>
    </row>
    <row r="2464" spans="1:12" x14ac:dyDescent="0.3">
      <c r="A2464" t="s">
        <v>61</v>
      </c>
      <c r="B2464" t="s">
        <v>13</v>
      </c>
      <c r="C2464" t="s">
        <v>14</v>
      </c>
      <c r="D2464" t="s">
        <v>182</v>
      </c>
      <c r="E2464" t="s">
        <v>97</v>
      </c>
      <c r="F2464" t="s">
        <v>24</v>
      </c>
      <c r="G2464" t="s">
        <v>25</v>
      </c>
      <c r="H2464" t="s">
        <v>59</v>
      </c>
      <c r="I2464">
        <v>21.24</v>
      </c>
      <c r="J2464">
        <v>9</v>
      </c>
      <c r="K2464">
        <v>0.2</v>
      </c>
      <c r="L2464">
        <v>7.4340000000000002</v>
      </c>
    </row>
    <row r="2465" spans="1:12" x14ac:dyDescent="0.3">
      <c r="A2465" t="s">
        <v>61</v>
      </c>
      <c r="B2465" t="s">
        <v>13</v>
      </c>
      <c r="C2465" t="s">
        <v>14</v>
      </c>
      <c r="D2465" t="s">
        <v>182</v>
      </c>
      <c r="E2465" t="s">
        <v>97</v>
      </c>
      <c r="F2465" t="s">
        <v>24</v>
      </c>
      <c r="G2465" t="s">
        <v>25</v>
      </c>
      <c r="H2465" t="s">
        <v>36</v>
      </c>
      <c r="I2465">
        <v>9.5519999999999996</v>
      </c>
      <c r="J2465">
        <v>8</v>
      </c>
      <c r="K2465">
        <v>0.7</v>
      </c>
      <c r="L2465">
        <v>-7.3231999999999999</v>
      </c>
    </row>
    <row r="2466" spans="1:12" x14ac:dyDescent="0.3">
      <c r="A2466" t="s">
        <v>61</v>
      </c>
      <c r="B2466" t="s">
        <v>13</v>
      </c>
      <c r="C2466" t="s">
        <v>14</v>
      </c>
      <c r="D2466" t="s">
        <v>182</v>
      </c>
      <c r="E2466" t="s">
        <v>97</v>
      </c>
      <c r="F2466" t="s">
        <v>24</v>
      </c>
      <c r="G2466" t="s">
        <v>18</v>
      </c>
      <c r="H2466" t="s">
        <v>19</v>
      </c>
      <c r="I2466">
        <v>89.991</v>
      </c>
      <c r="J2466">
        <v>3</v>
      </c>
      <c r="K2466">
        <v>0.7</v>
      </c>
      <c r="L2466">
        <v>-152.9847</v>
      </c>
    </row>
    <row r="2467" spans="1:12" x14ac:dyDescent="0.3">
      <c r="A2467" t="s">
        <v>27</v>
      </c>
      <c r="B2467" t="s">
        <v>13</v>
      </c>
      <c r="C2467" t="s">
        <v>14</v>
      </c>
      <c r="D2467" t="s">
        <v>198</v>
      </c>
      <c r="E2467" t="s">
        <v>97</v>
      </c>
      <c r="F2467" t="s">
        <v>24</v>
      </c>
      <c r="G2467" t="s">
        <v>18</v>
      </c>
      <c r="H2467" t="s">
        <v>32</v>
      </c>
      <c r="I2467">
        <v>13.36</v>
      </c>
      <c r="J2467">
        <v>5</v>
      </c>
      <c r="K2467">
        <v>0.2</v>
      </c>
      <c r="L2467">
        <v>4.008</v>
      </c>
    </row>
    <row r="2468" spans="1:12" x14ac:dyDescent="0.3">
      <c r="A2468" t="s">
        <v>27</v>
      </c>
      <c r="B2468" t="s">
        <v>13</v>
      </c>
      <c r="C2468" t="s">
        <v>14</v>
      </c>
      <c r="D2468" t="s">
        <v>198</v>
      </c>
      <c r="E2468" t="s">
        <v>97</v>
      </c>
      <c r="F2468" t="s">
        <v>24</v>
      </c>
      <c r="G2468" t="s">
        <v>25</v>
      </c>
      <c r="H2468" t="s">
        <v>31</v>
      </c>
      <c r="I2468">
        <v>78.256</v>
      </c>
      <c r="J2468">
        <v>2</v>
      </c>
      <c r="K2468">
        <v>0.2</v>
      </c>
      <c r="L2468">
        <v>-17.607600000000001</v>
      </c>
    </row>
    <row r="2469" spans="1:12" x14ac:dyDescent="0.3">
      <c r="A2469" t="s">
        <v>27</v>
      </c>
      <c r="B2469" t="s">
        <v>13</v>
      </c>
      <c r="C2469" t="s">
        <v>14</v>
      </c>
      <c r="D2469" t="s">
        <v>198</v>
      </c>
      <c r="E2469" t="s">
        <v>97</v>
      </c>
      <c r="F2469" t="s">
        <v>24</v>
      </c>
      <c r="G2469" t="s">
        <v>18</v>
      </c>
      <c r="H2469" t="s">
        <v>19</v>
      </c>
      <c r="I2469">
        <v>102.018</v>
      </c>
      <c r="J2469">
        <v>7</v>
      </c>
      <c r="K2469">
        <v>0.7</v>
      </c>
      <c r="L2469">
        <v>-183.63239999999999</v>
      </c>
    </row>
    <row r="2470" spans="1:12" x14ac:dyDescent="0.3">
      <c r="A2470" t="s">
        <v>27</v>
      </c>
      <c r="B2470" t="s">
        <v>43</v>
      </c>
      <c r="C2470" t="s">
        <v>14</v>
      </c>
      <c r="D2470" t="s">
        <v>96</v>
      </c>
      <c r="E2470" t="s">
        <v>97</v>
      </c>
      <c r="F2470" t="s">
        <v>24</v>
      </c>
      <c r="G2470" t="s">
        <v>18</v>
      </c>
      <c r="H2470" t="s">
        <v>32</v>
      </c>
      <c r="I2470">
        <v>21.44</v>
      </c>
      <c r="J2470">
        <v>2</v>
      </c>
      <c r="K2470">
        <v>0.2</v>
      </c>
      <c r="L2470">
        <v>7.5039999999999996</v>
      </c>
    </row>
    <row r="2471" spans="1:12" x14ac:dyDescent="0.3">
      <c r="A2471" t="s">
        <v>27</v>
      </c>
      <c r="B2471" t="s">
        <v>43</v>
      </c>
      <c r="C2471" t="s">
        <v>14</v>
      </c>
      <c r="D2471" t="s">
        <v>96</v>
      </c>
      <c r="E2471" t="s">
        <v>97</v>
      </c>
      <c r="F2471" t="s">
        <v>24</v>
      </c>
      <c r="G2471" t="s">
        <v>25</v>
      </c>
      <c r="H2471" t="s">
        <v>31</v>
      </c>
      <c r="I2471">
        <v>511.05599999999998</v>
      </c>
      <c r="J2471">
        <v>9</v>
      </c>
      <c r="K2471">
        <v>0.2</v>
      </c>
      <c r="L2471">
        <v>-95.822999999999993</v>
      </c>
    </row>
    <row r="2472" spans="1:12" x14ac:dyDescent="0.3">
      <c r="A2472" t="s">
        <v>12</v>
      </c>
      <c r="B2472" t="s">
        <v>21</v>
      </c>
      <c r="C2472" t="s">
        <v>14</v>
      </c>
      <c r="D2472" t="s">
        <v>521</v>
      </c>
      <c r="E2472" t="s">
        <v>97</v>
      </c>
      <c r="F2472" t="s">
        <v>24</v>
      </c>
      <c r="G2472" t="s">
        <v>25</v>
      </c>
      <c r="H2472" t="s">
        <v>36</v>
      </c>
      <c r="I2472">
        <v>1.1879999999999999</v>
      </c>
      <c r="J2472">
        <v>2</v>
      </c>
      <c r="K2472">
        <v>0.7</v>
      </c>
      <c r="L2472">
        <v>-0.99</v>
      </c>
    </row>
    <row r="2473" spans="1:12" x14ac:dyDescent="0.3">
      <c r="A2473" t="s">
        <v>61</v>
      </c>
      <c r="B2473" t="s">
        <v>13</v>
      </c>
      <c r="C2473" t="s">
        <v>14</v>
      </c>
      <c r="D2473" t="s">
        <v>570</v>
      </c>
      <c r="E2473" t="s">
        <v>97</v>
      </c>
      <c r="F2473" t="s">
        <v>24</v>
      </c>
      <c r="G2473" t="s">
        <v>25</v>
      </c>
      <c r="H2473" t="s">
        <v>31</v>
      </c>
      <c r="I2473">
        <v>146.352</v>
      </c>
      <c r="J2473">
        <v>3</v>
      </c>
      <c r="K2473">
        <v>0.2</v>
      </c>
      <c r="L2473">
        <v>-32.929200000000002</v>
      </c>
    </row>
    <row r="2474" spans="1:12" x14ac:dyDescent="0.3">
      <c r="A2474" t="s">
        <v>61</v>
      </c>
      <c r="B2474" t="s">
        <v>21</v>
      </c>
      <c r="C2474" t="s">
        <v>14</v>
      </c>
      <c r="D2474" t="s">
        <v>96</v>
      </c>
      <c r="E2474" t="s">
        <v>97</v>
      </c>
      <c r="F2474" t="s">
        <v>24</v>
      </c>
      <c r="G2474" t="s">
        <v>25</v>
      </c>
      <c r="H2474" t="s">
        <v>40</v>
      </c>
      <c r="I2474">
        <v>177.536</v>
      </c>
      <c r="J2474">
        <v>4</v>
      </c>
      <c r="K2474">
        <v>0.2</v>
      </c>
      <c r="L2474">
        <v>62.137599999999999</v>
      </c>
    </row>
    <row r="2475" spans="1:12" x14ac:dyDescent="0.3">
      <c r="A2475" t="s">
        <v>61</v>
      </c>
      <c r="B2475" t="s">
        <v>21</v>
      </c>
      <c r="C2475" t="s">
        <v>14</v>
      </c>
      <c r="D2475" t="s">
        <v>96</v>
      </c>
      <c r="E2475" t="s">
        <v>97</v>
      </c>
      <c r="F2475" t="s">
        <v>24</v>
      </c>
      <c r="G2475" t="s">
        <v>25</v>
      </c>
      <c r="H2475" t="s">
        <v>37</v>
      </c>
      <c r="I2475">
        <v>32.432000000000002</v>
      </c>
      <c r="J2475">
        <v>2</v>
      </c>
      <c r="K2475">
        <v>0.2</v>
      </c>
      <c r="L2475">
        <v>3.2431999999999999</v>
      </c>
    </row>
    <row r="2476" spans="1:12" x14ac:dyDescent="0.3">
      <c r="A2476" t="s">
        <v>27</v>
      </c>
      <c r="B2476" t="s">
        <v>13</v>
      </c>
      <c r="C2476" t="s">
        <v>14</v>
      </c>
      <c r="D2476" t="s">
        <v>133</v>
      </c>
      <c r="E2476" t="s">
        <v>97</v>
      </c>
      <c r="F2476" t="s">
        <v>24</v>
      </c>
      <c r="G2476" t="s">
        <v>25</v>
      </c>
      <c r="H2476" t="s">
        <v>40</v>
      </c>
      <c r="I2476">
        <v>15.552</v>
      </c>
      <c r="J2476">
        <v>3</v>
      </c>
      <c r="K2476">
        <v>0.2</v>
      </c>
      <c r="L2476">
        <v>5.4432</v>
      </c>
    </row>
    <row r="2477" spans="1:12" x14ac:dyDescent="0.3">
      <c r="A2477" t="s">
        <v>27</v>
      </c>
      <c r="B2477" t="s">
        <v>13</v>
      </c>
      <c r="C2477" t="s">
        <v>14</v>
      </c>
      <c r="D2477" t="s">
        <v>133</v>
      </c>
      <c r="E2477" t="s">
        <v>97</v>
      </c>
      <c r="F2477" t="s">
        <v>24</v>
      </c>
      <c r="G2477" t="s">
        <v>25</v>
      </c>
      <c r="H2477" t="s">
        <v>109</v>
      </c>
      <c r="I2477">
        <v>6.8</v>
      </c>
      <c r="J2477">
        <v>1</v>
      </c>
      <c r="K2477">
        <v>0.2</v>
      </c>
      <c r="L2477">
        <v>0.51</v>
      </c>
    </row>
    <row r="2478" spans="1:12" x14ac:dyDescent="0.3">
      <c r="A2478" t="s">
        <v>27</v>
      </c>
      <c r="B2478" t="s">
        <v>13</v>
      </c>
      <c r="C2478" t="s">
        <v>14</v>
      </c>
      <c r="D2478" t="s">
        <v>133</v>
      </c>
      <c r="E2478" t="s">
        <v>97</v>
      </c>
      <c r="F2478" t="s">
        <v>24</v>
      </c>
      <c r="G2478" t="s">
        <v>18</v>
      </c>
      <c r="H2478" t="s">
        <v>32</v>
      </c>
      <c r="I2478">
        <v>4.2240000000000002</v>
      </c>
      <c r="J2478">
        <v>3</v>
      </c>
      <c r="K2478">
        <v>0.2</v>
      </c>
      <c r="L2478">
        <v>1.2672000000000001</v>
      </c>
    </row>
    <row r="2479" spans="1:12" x14ac:dyDescent="0.3">
      <c r="A2479" t="s">
        <v>27</v>
      </c>
      <c r="B2479" t="s">
        <v>13</v>
      </c>
      <c r="C2479" t="s">
        <v>14</v>
      </c>
      <c r="D2479" t="s">
        <v>133</v>
      </c>
      <c r="E2479" t="s">
        <v>97</v>
      </c>
      <c r="F2479" t="s">
        <v>24</v>
      </c>
      <c r="G2479" t="s">
        <v>34</v>
      </c>
      <c r="H2479" t="s">
        <v>35</v>
      </c>
      <c r="I2479">
        <v>143.63999999999999</v>
      </c>
      <c r="J2479">
        <v>9</v>
      </c>
      <c r="K2479">
        <v>0.2</v>
      </c>
      <c r="L2479">
        <v>10.773</v>
      </c>
    </row>
    <row r="2480" spans="1:12" x14ac:dyDescent="0.3">
      <c r="A2480" t="s">
        <v>27</v>
      </c>
      <c r="B2480" t="s">
        <v>13</v>
      </c>
      <c r="C2480" t="s">
        <v>14</v>
      </c>
      <c r="D2480" t="s">
        <v>133</v>
      </c>
      <c r="E2480" t="s">
        <v>97</v>
      </c>
      <c r="F2480" t="s">
        <v>24</v>
      </c>
      <c r="G2480" t="s">
        <v>25</v>
      </c>
      <c r="H2480" t="s">
        <v>40</v>
      </c>
      <c r="I2480">
        <v>31.103999999999999</v>
      </c>
      <c r="J2480">
        <v>6</v>
      </c>
      <c r="K2480">
        <v>0.2</v>
      </c>
      <c r="L2480">
        <v>10.8864</v>
      </c>
    </row>
    <row r="2481" spans="1:12" x14ac:dyDescent="0.3">
      <c r="A2481" t="s">
        <v>27</v>
      </c>
      <c r="B2481" t="s">
        <v>13</v>
      </c>
      <c r="C2481" t="s">
        <v>14</v>
      </c>
      <c r="D2481" t="s">
        <v>133</v>
      </c>
      <c r="E2481" t="s">
        <v>97</v>
      </c>
      <c r="F2481" t="s">
        <v>24</v>
      </c>
      <c r="G2481" t="s">
        <v>25</v>
      </c>
      <c r="H2481" t="s">
        <v>40</v>
      </c>
      <c r="I2481">
        <v>223.05600000000001</v>
      </c>
      <c r="J2481">
        <v>9</v>
      </c>
      <c r="K2481">
        <v>0.2</v>
      </c>
      <c r="L2481">
        <v>69.704999999999998</v>
      </c>
    </row>
    <row r="2482" spans="1:12" x14ac:dyDescent="0.3">
      <c r="A2482" t="s">
        <v>27</v>
      </c>
      <c r="B2482" t="s">
        <v>43</v>
      </c>
      <c r="C2482" t="s">
        <v>14</v>
      </c>
      <c r="D2482" t="s">
        <v>96</v>
      </c>
      <c r="E2482" t="s">
        <v>97</v>
      </c>
      <c r="F2482" t="s">
        <v>24</v>
      </c>
      <c r="G2482" t="s">
        <v>25</v>
      </c>
      <c r="H2482" t="s">
        <v>33</v>
      </c>
      <c r="I2482">
        <v>14.576000000000001</v>
      </c>
      <c r="J2482">
        <v>2</v>
      </c>
      <c r="K2482">
        <v>0.2</v>
      </c>
      <c r="L2482">
        <v>2.3685999999999998</v>
      </c>
    </row>
    <row r="2483" spans="1:12" x14ac:dyDescent="0.3">
      <c r="A2483" t="s">
        <v>61</v>
      </c>
      <c r="B2483" t="s">
        <v>13</v>
      </c>
      <c r="C2483" t="s">
        <v>14</v>
      </c>
      <c r="D2483" t="s">
        <v>588</v>
      </c>
      <c r="E2483" t="s">
        <v>97</v>
      </c>
      <c r="F2483" t="s">
        <v>24</v>
      </c>
      <c r="G2483" t="s">
        <v>18</v>
      </c>
      <c r="H2483" t="s">
        <v>32</v>
      </c>
      <c r="I2483">
        <v>266.35199999999998</v>
      </c>
      <c r="J2483">
        <v>3</v>
      </c>
      <c r="K2483">
        <v>0.2</v>
      </c>
      <c r="L2483">
        <v>-13.317600000000001</v>
      </c>
    </row>
    <row r="2484" spans="1:12" x14ac:dyDescent="0.3">
      <c r="A2484" t="s">
        <v>61</v>
      </c>
      <c r="B2484" t="s">
        <v>13</v>
      </c>
      <c r="C2484" t="s">
        <v>14</v>
      </c>
      <c r="D2484" t="s">
        <v>588</v>
      </c>
      <c r="E2484" t="s">
        <v>97</v>
      </c>
      <c r="F2484" t="s">
        <v>24</v>
      </c>
      <c r="G2484" t="s">
        <v>18</v>
      </c>
      <c r="H2484" t="s">
        <v>20</v>
      </c>
      <c r="I2484">
        <v>483.13600000000002</v>
      </c>
      <c r="J2484">
        <v>4</v>
      </c>
      <c r="K2484">
        <v>0.2</v>
      </c>
      <c r="L2484">
        <v>54.352800000000002</v>
      </c>
    </row>
    <row r="2485" spans="1:12" x14ac:dyDescent="0.3">
      <c r="A2485" t="s">
        <v>27</v>
      </c>
      <c r="B2485" t="s">
        <v>21</v>
      </c>
      <c r="C2485" t="s">
        <v>14</v>
      </c>
      <c r="D2485" t="s">
        <v>133</v>
      </c>
      <c r="E2485" t="s">
        <v>97</v>
      </c>
      <c r="F2485" t="s">
        <v>24</v>
      </c>
      <c r="G2485" t="s">
        <v>25</v>
      </c>
      <c r="H2485" t="s">
        <v>31</v>
      </c>
      <c r="I2485">
        <v>114.288</v>
      </c>
      <c r="J2485">
        <v>1</v>
      </c>
      <c r="K2485">
        <v>0.2</v>
      </c>
      <c r="L2485">
        <v>12.8574</v>
      </c>
    </row>
    <row r="2486" spans="1:12" x14ac:dyDescent="0.3">
      <c r="A2486" t="s">
        <v>27</v>
      </c>
      <c r="B2486" t="s">
        <v>21</v>
      </c>
      <c r="C2486" t="s">
        <v>14</v>
      </c>
      <c r="D2486" t="s">
        <v>133</v>
      </c>
      <c r="E2486" t="s">
        <v>97</v>
      </c>
      <c r="F2486" t="s">
        <v>24</v>
      </c>
      <c r="G2486" t="s">
        <v>25</v>
      </c>
      <c r="H2486" t="s">
        <v>36</v>
      </c>
      <c r="I2486">
        <v>36.624000000000002</v>
      </c>
      <c r="J2486">
        <v>8</v>
      </c>
      <c r="K2486">
        <v>0.7</v>
      </c>
      <c r="L2486">
        <v>-24.416</v>
      </c>
    </row>
    <row r="2487" spans="1:12" x14ac:dyDescent="0.3">
      <c r="A2487" t="s">
        <v>27</v>
      </c>
      <c r="B2487" t="s">
        <v>21</v>
      </c>
      <c r="C2487" t="s">
        <v>14</v>
      </c>
      <c r="D2487" t="s">
        <v>133</v>
      </c>
      <c r="E2487" t="s">
        <v>97</v>
      </c>
      <c r="F2487" t="s">
        <v>24</v>
      </c>
      <c r="G2487" t="s">
        <v>18</v>
      </c>
      <c r="H2487" t="s">
        <v>19</v>
      </c>
      <c r="I2487">
        <v>242.352</v>
      </c>
      <c r="J2487">
        <v>8</v>
      </c>
      <c r="K2487">
        <v>0.7</v>
      </c>
      <c r="L2487">
        <v>-363.52800000000002</v>
      </c>
    </row>
    <row r="2488" spans="1:12" x14ac:dyDescent="0.3">
      <c r="A2488" t="s">
        <v>27</v>
      </c>
      <c r="B2488" t="s">
        <v>21</v>
      </c>
      <c r="C2488" t="s">
        <v>14</v>
      </c>
      <c r="D2488" t="s">
        <v>133</v>
      </c>
      <c r="E2488" t="s">
        <v>97</v>
      </c>
      <c r="F2488" t="s">
        <v>24</v>
      </c>
      <c r="G2488" t="s">
        <v>34</v>
      </c>
      <c r="H2488" t="s">
        <v>35</v>
      </c>
      <c r="I2488">
        <v>49.616</v>
      </c>
      <c r="J2488">
        <v>2</v>
      </c>
      <c r="K2488">
        <v>0.2</v>
      </c>
      <c r="L2488">
        <v>4.9615999999999998</v>
      </c>
    </row>
    <row r="2489" spans="1:12" x14ac:dyDescent="0.3">
      <c r="A2489" t="s">
        <v>27</v>
      </c>
      <c r="B2489" t="s">
        <v>21</v>
      </c>
      <c r="C2489" t="s">
        <v>14</v>
      </c>
      <c r="D2489" t="s">
        <v>133</v>
      </c>
      <c r="E2489" t="s">
        <v>97</v>
      </c>
      <c r="F2489" t="s">
        <v>24</v>
      </c>
      <c r="G2489" t="s">
        <v>18</v>
      </c>
      <c r="H2489" t="s">
        <v>32</v>
      </c>
      <c r="I2489">
        <v>508.70400000000001</v>
      </c>
      <c r="J2489">
        <v>6</v>
      </c>
      <c r="K2489">
        <v>0.2</v>
      </c>
      <c r="L2489">
        <v>0</v>
      </c>
    </row>
    <row r="2490" spans="1:12" x14ac:dyDescent="0.3">
      <c r="A2490" t="s">
        <v>27</v>
      </c>
      <c r="B2490" t="s">
        <v>21</v>
      </c>
      <c r="C2490" t="s">
        <v>14</v>
      </c>
      <c r="D2490" t="s">
        <v>133</v>
      </c>
      <c r="E2490" t="s">
        <v>97</v>
      </c>
      <c r="F2490" t="s">
        <v>24</v>
      </c>
      <c r="G2490" t="s">
        <v>34</v>
      </c>
      <c r="H2490" t="s">
        <v>35</v>
      </c>
      <c r="I2490">
        <v>57.36</v>
      </c>
      <c r="J2490">
        <v>6</v>
      </c>
      <c r="K2490">
        <v>0.2</v>
      </c>
      <c r="L2490">
        <v>-14.34</v>
      </c>
    </row>
    <row r="2491" spans="1:12" x14ac:dyDescent="0.3">
      <c r="A2491" t="s">
        <v>27</v>
      </c>
      <c r="B2491" t="s">
        <v>21</v>
      </c>
      <c r="C2491" t="s">
        <v>14</v>
      </c>
      <c r="D2491" t="s">
        <v>133</v>
      </c>
      <c r="E2491" t="s">
        <v>97</v>
      </c>
      <c r="F2491" t="s">
        <v>24</v>
      </c>
      <c r="G2491" t="s">
        <v>18</v>
      </c>
      <c r="H2491" t="s">
        <v>20</v>
      </c>
      <c r="I2491">
        <v>906.68</v>
      </c>
      <c r="J2491">
        <v>5</v>
      </c>
      <c r="K2491">
        <v>0.2</v>
      </c>
      <c r="L2491">
        <v>68.001000000000005</v>
      </c>
    </row>
    <row r="2492" spans="1:12" x14ac:dyDescent="0.3">
      <c r="A2492" t="s">
        <v>61</v>
      </c>
      <c r="B2492" t="s">
        <v>43</v>
      </c>
      <c r="C2492" t="s">
        <v>14</v>
      </c>
      <c r="D2492" t="s">
        <v>133</v>
      </c>
      <c r="E2492" t="s">
        <v>97</v>
      </c>
      <c r="F2492" t="s">
        <v>24</v>
      </c>
      <c r="G2492" t="s">
        <v>34</v>
      </c>
      <c r="H2492" t="s">
        <v>58</v>
      </c>
      <c r="I2492">
        <v>63.823999999999998</v>
      </c>
      <c r="J2492">
        <v>2</v>
      </c>
      <c r="K2492">
        <v>0.2</v>
      </c>
      <c r="L2492">
        <v>13.5626</v>
      </c>
    </row>
    <row r="2493" spans="1:12" x14ac:dyDescent="0.3">
      <c r="A2493" t="s">
        <v>61</v>
      </c>
      <c r="B2493" t="s">
        <v>43</v>
      </c>
      <c r="C2493" t="s">
        <v>14</v>
      </c>
      <c r="D2493" t="s">
        <v>290</v>
      </c>
      <c r="E2493" t="s">
        <v>97</v>
      </c>
      <c r="F2493" t="s">
        <v>24</v>
      </c>
      <c r="G2493" t="s">
        <v>34</v>
      </c>
      <c r="H2493" t="s">
        <v>122</v>
      </c>
      <c r="I2493">
        <v>703.71</v>
      </c>
      <c r="J2493">
        <v>6</v>
      </c>
      <c r="K2493">
        <v>0.7</v>
      </c>
      <c r="L2493">
        <v>-938.28</v>
      </c>
    </row>
    <row r="2494" spans="1:12" x14ac:dyDescent="0.3">
      <c r="A2494" t="s">
        <v>61</v>
      </c>
      <c r="B2494" t="s">
        <v>43</v>
      </c>
      <c r="C2494" t="s">
        <v>14</v>
      </c>
      <c r="D2494" t="s">
        <v>290</v>
      </c>
      <c r="E2494" t="s">
        <v>97</v>
      </c>
      <c r="F2494" t="s">
        <v>24</v>
      </c>
      <c r="G2494" t="s">
        <v>25</v>
      </c>
      <c r="H2494" t="s">
        <v>36</v>
      </c>
      <c r="I2494">
        <v>17.904</v>
      </c>
      <c r="J2494">
        <v>4</v>
      </c>
      <c r="K2494">
        <v>0.7</v>
      </c>
      <c r="L2494">
        <v>-14.92</v>
      </c>
    </row>
    <row r="2495" spans="1:12" x14ac:dyDescent="0.3">
      <c r="A2495" t="s">
        <v>61</v>
      </c>
      <c r="B2495" t="s">
        <v>43</v>
      </c>
      <c r="C2495" t="s">
        <v>14</v>
      </c>
      <c r="D2495" t="s">
        <v>290</v>
      </c>
      <c r="E2495" t="s">
        <v>97</v>
      </c>
      <c r="F2495" t="s">
        <v>24</v>
      </c>
      <c r="G2495" t="s">
        <v>25</v>
      </c>
      <c r="H2495" t="s">
        <v>36</v>
      </c>
      <c r="I2495">
        <v>11.976000000000001</v>
      </c>
      <c r="J2495">
        <v>4</v>
      </c>
      <c r="K2495">
        <v>0.7</v>
      </c>
      <c r="L2495">
        <v>-9.1815999999999995</v>
      </c>
    </row>
    <row r="2496" spans="1:12" x14ac:dyDescent="0.3">
      <c r="A2496" t="s">
        <v>61</v>
      </c>
      <c r="B2496" t="s">
        <v>43</v>
      </c>
      <c r="C2496" t="s">
        <v>14</v>
      </c>
      <c r="D2496" t="s">
        <v>290</v>
      </c>
      <c r="E2496" t="s">
        <v>97</v>
      </c>
      <c r="F2496" t="s">
        <v>24</v>
      </c>
      <c r="G2496" t="s">
        <v>34</v>
      </c>
      <c r="H2496" t="s">
        <v>58</v>
      </c>
      <c r="I2496">
        <v>67.959999999999994</v>
      </c>
      <c r="J2496">
        <v>5</v>
      </c>
      <c r="K2496">
        <v>0.2</v>
      </c>
      <c r="L2496">
        <v>0.84950000000000003</v>
      </c>
    </row>
    <row r="2497" spans="1:12" x14ac:dyDescent="0.3">
      <c r="A2497" t="s">
        <v>27</v>
      </c>
      <c r="B2497" t="s">
        <v>21</v>
      </c>
      <c r="C2497" t="s">
        <v>14</v>
      </c>
      <c r="D2497" t="s">
        <v>150</v>
      </c>
      <c r="E2497" t="s">
        <v>97</v>
      </c>
      <c r="F2497" t="s">
        <v>24</v>
      </c>
      <c r="G2497" t="s">
        <v>25</v>
      </c>
      <c r="H2497" t="s">
        <v>40</v>
      </c>
      <c r="I2497">
        <v>29.6</v>
      </c>
      <c r="J2497">
        <v>5</v>
      </c>
      <c r="K2497">
        <v>0.2</v>
      </c>
      <c r="L2497">
        <v>9.25</v>
      </c>
    </row>
    <row r="2498" spans="1:12" x14ac:dyDescent="0.3">
      <c r="A2498" t="s">
        <v>27</v>
      </c>
      <c r="B2498" t="s">
        <v>21</v>
      </c>
      <c r="C2498" t="s">
        <v>14</v>
      </c>
      <c r="D2498" t="s">
        <v>150</v>
      </c>
      <c r="E2498" t="s">
        <v>97</v>
      </c>
      <c r="F2498" t="s">
        <v>24</v>
      </c>
      <c r="G2498" t="s">
        <v>25</v>
      </c>
      <c r="H2498" t="s">
        <v>36</v>
      </c>
      <c r="I2498">
        <v>1.9379999999999999</v>
      </c>
      <c r="J2498">
        <v>2</v>
      </c>
      <c r="K2498">
        <v>0.7</v>
      </c>
      <c r="L2498">
        <v>-1.3566</v>
      </c>
    </row>
    <row r="2499" spans="1:12" x14ac:dyDescent="0.3">
      <c r="A2499" t="s">
        <v>12</v>
      </c>
      <c r="B2499" t="s">
        <v>13</v>
      </c>
      <c r="C2499" t="s">
        <v>14</v>
      </c>
      <c r="D2499" t="s">
        <v>466</v>
      </c>
      <c r="E2499" t="s">
        <v>97</v>
      </c>
      <c r="F2499" t="s">
        <v>24</v>
      </c>
      <c r="G2499" t="s">
        <v>25</v>
      </c>
      <c r="H2499" t="s">
        <v>33</v>
      </c>
      <c r="I2499">
        <v>13.343999999999999</v>
      </c>
      <c r="J2499">
        <v>6</v>
      </c>
      <c r="K2499">
        <v>0.2</v>
      </c>
      <c r="L2499">
        <v>1.0007999999999999</v>
      </c>
    </row>
    <row r="2500" spans="1:12" x14ac:dyDescent="0.3">
      <c r="A2500" t="s">
        <v>12</v>
      </c>
      <c r="B2500" t="s">
        <v>13</v>
      </c>
      <c r="C2500" t="s">
        <v>14</v>
      </c>
      <c r="D2500" t="s">
        <v>466</v>
      </c>
      <c r="E2500" t="s">
        <v>97</v>
      </c>
      <c r="F2500" t="s">
        <v>24</v>
      </c>
      <c r="G2500" t="s">
        <v>34</v>
      </c>
      <c r="H2500" t="s">
        <v>58</v>
      </c>
      <c r="I2500">
        <v>76.751999999999995</v>
      </c>
      <c r="J2500">
        <v>6</v>
      </c>
      <c r="K2500">
        <v>0.2</v>
      </c>
      <c r="L2500">
        <v>10.5534</v>
      </c>
    </row>
    <row r="2501" spans="1:12" x14ac:dyDescent="0.3">
      <c r="A2501" t="s">
        <v>12</v>
      </c>
      <c r="B2501" t="s">
        <v>13</v>
      </c>
      <c r="C2501" t="s">
        <v>14</v>
      </c>
      <c r="D2501" t="s">
        <v>466</v>
      </c>
      <c r="E2501" t="s">
        <v>97</v>
      </c>
      <c r="F2501" t="s">
        <v>24</v>
      </c>
      <c r="G2501" t="s">
        <v>34</v>
      </c>
      <c r="H2501" t="s">
        <v>58</v>
      </c>
      <c r="I2501">
        <v>102.336</v>
      </c>
      <c r="J2501">
        <v>8</v>
      </c>
      <c r="K2501">
        <v>0.2</v>
      </c>
      <c r="L2501">
        <v>14.071199999999999</v>
      </c>
    </row>
    <row r="2502" spans="1:12" x14ac:dyDescent="0.3">
      <c r="A2502" t="s">
        <v>12</v>
      </c>
      <c r="B2502" t="s">
        <v>13</v>
      </c>
      <c r="C2502" t="s">
        <v>14</v>
      </c>
      <c r="D2502" t="s">
        <v>466</v>
      </c>
      <c r="E2502" t="s">
        <v>97</v>
      </c>
      <c r="F2502" t="s">
        <v>24</v>
      </c>
      <c r="G2502" t="s">
        <v>25</v>
      </c>
      <c r="H2502" t="s">
        <v>40</v>
      </c>
      <c r="I2502">
        <v>10.32</v>
      </c>
      <c r="J2502">
        <v>2</v>
      </c>
      <c r="K2502">
        <v>0.2</v>
      </c>
      <c r="L2502">
        <v>3.7410000000000001</v>
      </c>
    </row>
    <row r="2503" spans="1:12" x14ac:dyDescent="0.3">
      <c r="A2503" t="s">
        <v>12</v>
      </c>
      <c r="B2503" t="s">
        <v>13</v>
      </c>
      <c r="C2503" t="s">
        <v>14</v>
      </c>
      <c r="D2503" t="s">
        <v>466</v>
      </c>
      <c r="E2503" t="s">
        <v>97</v>
      </c>
      <c r="F2503" t="s">
        <v>24</v>
      </c>
      <c r="G2503" t="s">
        <v>25</v>
      </c>
      <c r="H2503" t="s">
        <v>109</v>
      </c>
      <c r="I2503">
        <v>47.32</v>
      </c>
      <c r="J2503">
        <v>7</v>
      </c>
      <c r="K2503">
        <v>0.2</v>
      </c>
      <c r="L2503">
        <v>5.915</v>
      </c>
    </row>
    <row r="2504" spans="1:12" x14ac:dyDescent="0.3">
      <c r="A2504" t="s">
        <v>12</v>
      </c>
      <c r="B2504" t="s">
        <v>13</v>
      </c>
      <c r="C2504" t="s">
        <v>14</v>
      </c>
      <c r="D2504" t="s">
        <v>466</v>
      </c>
      <c r="E2504" t="s">
        <v>97</v>
      </c>
      <c r="F2504" t="s">
        <v>24</v>
      </c>
      <c r="G2504" t="s">
        <v>18</v>
      </c>
      <c r="H2504" t="s">
        <v>32</v>
      </c>
      <c r="I2504">
        <v>23.376000000000001</v>
      </c>
      <c r="J2504">
        <v>3</v>
      </c>
      <c r="K2504">
        <v>0.2</v>
      </c>
      <c r="L2504">
        <v>7.0128000000000004</v>
      </c>
    </row>
    <row r="2505" spans="1:12" x14ac:dyDescent="0.3">
      <c r="A2505" t="s">
        <v>12</v>
      </c>
      <c r="B2505" t="s">
        <v>13</v>
      </c>
      <c r="C2505" t="s">
        <v>14</v>
      </c>
      <c r="D2505" t="s">
        <v>466</v>
      </c>
      <c r="E2505" t="s">
        <v>97</v>
      </c>
      <c r="F2505" t="s">
        <v>24</v>
      </c>
      <c r="G2505" t="s">
        <v>18</v>
      </c>
      <c r="H2505" t="s">
        <v>32</v>
      </c>
      <c r="I2505">
        <v>16.72</v>
      </c>
      <c r="J2505">
        <v>5</v>
      </c>
      <c r="K2505">
        <v>0.2</v>
      </c>
      <c r="L2505">
        <v>3.3439999999999999</v>
      </c>
    </row>
    <row r="2506" spans="1:12" x14ac:dyDescent="0.3">
      <c r="A2506" t="s">
        <v>12</v>
      </c>
      <c r="B2506" t="s">
        <v>13</v>
      </c>
      <c r="C2506" t="s">
        <v>14</v>
      </c>
      <c r="D2506" t="s">
        <v>466</v>
      </c>
      <c r="E2506" t="s">
        <v>97</v>
      </c>
      <c r="F2506" t="s">
        <v>24</v>
      </c>
      <c r="G2506" t="s">
        <v>18</v>
      </c>
      <c r="H2506" t="s">
        <v>32</v>
      </c>
      <c r="I2506">
        <v>16.192</v>
      </c>
      <c r="J2506">
        <v>1</v>
      </c>
      <c r="K2506">
        <v>0.2</v>
      </c>
      <c r="L2506">
        <v>4.6551999999999998</v>
      </c>
    </row>
    <row r="2507" spans="1:12" x14ac:dyDescent="0.3">
      <c r="A2507" t="s">
        <v>61</v>
      </c>
      <c r="B2507" t="s">
        <v>21</v>
      </c>
      <c r="C2507" t="s">
        <v>14</v>
      </c>
      <c r="D2507" t="s">
        <v>133</v>
      </c>
      <c r="E2507" t="s">
        <v>97</v>
      </c>
      <c r="F2507" t="s">
        <v>24</v>
      </c>
      <c r="G2507" t="s">
        <v>18</v>
      </c>
      <c r="H2507" t="s">
        <v>19</v>
      </c>
      <c r="I2507">
        <v>90.882000000000005</v>
      </c>
      <c r="J2507">
        <v>3</v>
      </c>
      <c r="K2507">
        <v>0.7</v>
      </c>
      <c r="L2507">
        <v>-190.85220000000001</v>
      </c>
    </row>
    <row r="2508" spans="1:12" x14ac:dyDescent="0.3">
      <c r="A2508" t="s">
        <v>61</v>
      </c>
      <c r="B2508" t="s">
        <v>21</v>
      </c>
      <c r="C2508" t="s">
        <v>14</v>
      </c>
      <c r="D2508" t="s">
        <v>133</v>
      </c>
      <c r="E2508" t="s">
        <v>97</v>
      </c>
      <c r="F2508" t="s">
        <v>24</v>
      </c>
      <c r="G2508" t="s">
        <v>34</v>
      </c>
      <c r="H2508" t="s">
        <v>35</v>
      </c>
      <c r="I2508">
        <v>15.992000000000001</v>
      </c>
      <c r="J2508">
        <v>1</v>
      </c>
      <c r="K2508">
        <v>0.2</v>
      </c>
      <c r="L2508">
        <v>-2.9984999999999999</v>
      </c>
    </row>
    <row r="2509" spans="1:12" x14ac:dyDescent="0.3">
      <c r="A2509" t="s">
        <v>61</v>
      </c>
      <c r="B2509" t="s">
        <v>21</v>
      </c>
      <c r="C2509" t="s">
        <v>14</v>
      </c>
      <c r="D2509" t="s">
        <v>133</v>
      </c>
      <c r="E2509" t="s">
        <v>97</v>
      </c>
      <c r="F2509" t="s">
        <v>24</v>
      </c>
      <c r="G2509" t="s">
        <v>18</v>
      </c>
      <c r="H2509" t="s">
        <v>20</v>
      </c>
      <c r="I2509">
        <v>120.78400000000001</v>
      </c>
      <c r="J2509">
        <v>1</v>
      </c>
      <c r="K2509">
        <v>0.2</v>
      </c>
      <c r="L2509">
        <v>13.588200000000001</v>
      </c>
    </row>
    <row r="2510" spans="1:12" x14ac:dyDescent="0.3">
      <c r="A2510" t="s">
        <v>12</v>
      </c>
      <c r="B2510" t="s">
        <v>13</v>
      </c>
      <c r="C2510" t="s">
        <v>14</v>
      </c>
      <c r="D2510" t="s">
        <v>96</v>
      </c>
      <c r="E2510" t="s">
        <v>97</v>
      </c>
      <c r="F2510" t="s">
        <v>24</v>
      </c>
      <c r="G2510" t="s">
        <v>25</v>
      </c>
      <c r="H2510" t="s">
        <v>36</v>
      </c>
      <c r="I2510">
        <v>4.8959999999999999</v>
      </c>
      <c r="J2510">
        <v>3</v>
      </c>
      <c r="K2510">
        <v>0.7</v>
      </c>
      <c r="L2510">
        <v>-3.4272</v>
      </c>
    </row>
    <row r="2511" spans="1:12" x14ac:dyDescent="0.3">
      <c r="A2511" t="s">
        <v>12</v>
      </c>
      <c r="B2511" t="s">
        <v>13</v>
      </c>
      <c r="C2511" t="s">
        <v>14</v>
      </c>
      <c r="D2511" t="s">
        <v>96</v>
      </c>
      <c r="E2511" t="s">
        <v>97</v>
      </c>
      <c r="F2511" t="s">
        <v>24</v>
      </c>
      <c r="G2511" t="s">
        <v>18</v>
      </c>
      <c r="H2511" t="s">
        <v>19</v>
      </c>
      <c r="I2511">
        <v>145.76400000000001</v>
      </c>
      <c r="J2511">
        <v>6</v>
      </c>
      <c r="K2511">
        <v>0.7</v>
      </c>
      <c r="L2511">
        <v>-247.7988</v>
      </c>
    </row>
    <row r="2512" spans="1:12" x14ac:dyDescent="0.3">
      <c r="A2512" t="s">
        <v>12</v>
      </c>
      <c r="B2512" t="s">
        <v>13</v>
      </c>
      <c r="C2512" t="s">
        <v>14</v>
      </c>
      <c r="D2512" t="s">
        <v>96</v>
      </c>
      <c r="E2512" t="s">
        <v>97</v>
      </c>
      <c r="F2512" t="s">
        <v>24</v>
      </c>
      <c r="G2512" t="s">
        <v>25</v>
      </c>
      <c r="H2512" t="s">
        <v>36</v>
      </c>
      <c r="I2512">
        <v>9.6120000000000001</v>
      </c>
      <c r="J2512">
        <v>6</v>
      </c>
      <c r="K2512">
        <v>0.7</v>
      </c>
      <c r="L2512">
        <v>-7.3692000000000002</v>
      </c>
    </row>
    <row r="2513" spans="1:12" x14ac:dyDescent="0.3">
      <c r="A2513" t="s">
        <v>61</v>
      </c>
      <c r="B2513" t="s">
        <v>13</v>
      </c>
      <c r="C2513" t="s">
        <v>14</v>
      </c>
      <c r="D2513" t="s">
        <v>96</v>
      </c>
      <c r="E2513" t="s">
        <v>97</v>
      </c>
      <c r="F2513" t="s">
        <v>24</v>
      </c>
      <c r="G2513" t="s">
        <v>34</v>
      </c>
      <c r="H2513" t="s">
        <v>35</v>
      </c>
      <c r="I2513">
        <v>125.944</v>
      </c>
      <c r="J2513">
        <v>7</v>
      </c>
      <c r="K2513">
        <v>0.2</v>
      </c>
      <c r="L2513">
        <v>15.743</v>
      </c>
    </row>
    <row r="2514" spans="1:12" x14ac:dyDescent="0.3">
      <c r="A2514" t="s">
        <v>27</v>
      </c>
      <c r="B2514" t="s">
        <v>13</v>
      </c>
      <c r="C2514" t="s">
        <v>14</v>
      </c>
      <c r="D2514" t="s">
        <v>466</v>
      </c>
      <c r="E2514" t="s">
        <v>97</v>
      </c>
      <c r="F2514" t="s">
        <v>24</v>
      </c>
      <c r="G2514" t="s">
        <v>25</v>
      </c>
      <c r="H2514" t="s">
        <v>109</v>
      </c>
      <c r="I2514">
        <v>10.944000000000001</v>
      </c>
      <c r="J2514">
        <v>2</v>
      </c>
      <c r="K2514">
        <v>0.2</v>
      </c>
      <c r="L2514">
        <v>0.95760000000000001</v>
      </c>
    </row>
    <row r="2515" spans="1:12" x14ac:dyDescent="0.3">
      <c r="A2515" t="s">
        <v>27</v>
      </c>
      <c r="B2515" t="s">
        <v>13</v>
      </c>
      <c r="C2515" t="s">
        <v>14</v>
      </c>
      <c r="D2515" t="s">
        <v>182</v>
      </c>
      <c r="E2515" t="s">
        <v>97</v>
      </c>
      <c r="F2515" t="s">
        <v>24</v>
      </c>
      <c r="G2515" t="s">
        <v>34</v>
      </c>
      <c r="H2515" t="s">
        <v>58</v>
      </c>
      <c r="I2515">
        <v>46.688000000000002</v>
      </c>
      <c r="J2515">
        <v>4</v>
      </c>
      <c r="K2515">
        <v>0.2</v>
      </c>
      <c r="L2515">
        <v>-2.9180000000000001</v>
      </c>
    </row>
    <row r="2516" spans="1:12" x14ac:dyDescent="0.3">
      <c r="A2516" t="s">
        <v>27</v>
      </c>
      <c r="B2516" t="s">
        <v>21</v>
      </c>
      <c r="C2516" t="s">
        <v>14</v>
      </c>
      <c r="D2516" t="s">
        <v>588</v>
      </c>
      <c r="E2516" t="s">
        <v>97</v>
      </c>
      <c r="F2516" t="s">
        <v>24</v>
      </c>
      <c r="G2516" t="s">
        <v>34</v>
      </c>
      <c r="H2516" t="s">
        <v>58</v>
      </c>
      <c r="I2516">
        <v>165.6</v>
      </c>
      <c r="J2516">
        <v>3</v>
      </c>
      <c r="K2516">
        <v>0.2</v>
      </c>
      <c r="L2516">
        <v>-6.21</v>
      </c>
    </row>
    <row r="2517" spans="1:12" x14ac:dyDescent="0.3">
      <c r="A2517" t="s">
        <v>61</v>
      </c>
      <c r="B2517" t="s">
        <v>21</v>
      </c>
      <c r="C2517" t="s">
        <v>14</v>
      </c>
      <c r="D2517" t="s">
        <v>96</v>
      </c>
      <c r="E2517" t="s">
        <v>97</v>
      </c>
      <c r="F2517" t="s">
        <v>24</v>
      </c>
      <c r="G2517" t="s">
        <v>18</v>
      </c>
      <c r="H2517" t="s">
        <v>32</v>
      </c>
      <c r="I2517">
        <v>24.64</v>
      </c>
      <c r="J2517">
        <v>4</v>
      </c>
      <c r="K2517">
        <v>0.2</v>
      </c>
      <c r="L2517">
        <v>4.0039999999999996</v>
      </c>
    </row>
    <row r="2518" spans="1:12" x14ac:dyDescent="0.3">
      <c r="A2518" t="s">
        <v>61</v>
      </c>
      <c r="B2518" t="s">
        <v>13</v>
      </c>
      <c r="C2518" t="s">
        <v>14</v>
      </c>
      <c r="D2518" t="s">
        <v>602</v>
      </c>
      <c r="E2518" t="s">
        <v>97</v>
      </c>
      <c r="F2518" t="s">
        <v>24</v>
      </c>
      <c r="G2518" t="s">
        <v>25</v>
      </c>
      <c r="H2518" t="s">
        <v>59</v>
      </c>
      <c r="I2518">
        <v>18.687999999999999</v>
      </c>
      <c r="J2518">
        <v>2</v>
      </c>
      <c r="K2518">
        <v>0.2</v>
      </c>
      <c r="L2518">
        <v>7.008</v>
      </c>
    </row>
    <row r="2519" spans="1:12" x14ac:dyDescent="0.3">
      <c r="A2519" t="s">
        <v>61</v>
      </c>
      <c r="B2519" t="s">
        <v>13</v>
      </c>
      <c r="C2519" t="s">
        <v>14</v>
      </c>
      <c r="D2519" t="s">
        <v>602</v>
      </c>
      <c r="E2519" t="s">
        <v>97</v>
      </c>
      <c r="F2519" t="s">
        <v>24</v>
      </c>
      <c r="G2519" t="s">
        <v>18</v>
      </c>
      <c r="H2519" t="s">
        <v>32</v>
      </c>
      <c r="I2519">
        <v>11.664</v>
      </c>
      <c r="J2519">
        <v>3</v>
      </c>
      <c r="K2519">
        <v>0.2</v>
      </c>
      <c r="L2519">
        <v>3.3534000000000002</v>
      </c>
    </row>
    <row r="2520" spans="1:12" x14ac:dyDescent="0.3">
      <c r="A2520" t="s">
        <v>27</v>
      </c>
      <c r="B2520" t="s">
        <v>21</v>
      </c>
      <c r="C2520" t="s">
        <v>14</v>
      </c>
      <c r="D2520" t="s">
        <v>150</v>
      </c>
      <c r="E2520" t="s">
        <v>97</v>
      </c>
      <c r="F2520" t="s">
        <v>24</v>
      </c>
      <c r="G2520" t="s">
        <v>25</v>
      </c>
      <c r="H2520" t="s">
        <v>40</v>
      </c>
      <c r="I2520">
        <v>15.696</v>
      </c>
      <c r="J2520">
        <v>3</v>
      </c>
      <c r="K2520">
        <v>0.2</v>
      </c>
      <c r="L2520">
        <v>5.1012000000000004</v>
      </c>
    </row>
    <row r="2521" spans="1:12" x14ac:dyDescent="0.3">
      <c r="A2521" t="s">
        <v>167</v>
      </c>
      <c r="B2521" t="s">
        <v>43</v>
      </c>
      <c r="C2521" t="s">
        <v>14</v>
      </c>
      <c r="D2521" t="s">
        <v>182</v>
      </c>
      <c r="E2521" t="s">
        <v>97</v>
      </c>
      <c r="F2521" t="s">
        <v>24</v>
      </c>
      <c r="G2521" t="s">
        <v>34</v>
      </c>
      <c r="H2521" t="s">
        <v>35</v>
      </c>
      <c r="I2521">
        <v>146.952</v>
      </c>
      <c r="J2521">
        <v>3</v>
      </c>
      <c r="K2521">
        <v>0.2</v>
      </c>
      <c r="L2521">
        <v>9.1844999999999999</v>
      </c>
    </row>
    <row r="2522" spans="1:12" x14ac:dyDescent="0.3">
      <c r="A2522" t="s">
        <v>167</v>
      </c>
      <c r="B2522" t="s">
        <v>43</v>
      </c>
      <c r="C2522" t="s">
        <v>14</v>
      </c>
      <c r="D2522" t="s">
        <v>182</v>
      </c>
      <c r="E2522" t="s">
        <v>97</v>
      </c>
      <c r="F2522" t="s">
        <v>24</v>
      </c>
      <c r="G2522" t="s">
        <v>18</v>
      </c>
      <c r="H2522" t="s">
        <v>20</v>
      </c>
      <c r="I2522">
        <v>83.135999999999996</v>
      </c>
      <c r="J2522">
        <v>4</v>
      </c>
      <c r="K2522">
        <v>0.2</v>
      </c>
      <c r="L2522">
        <v>5.1959999999999997</v>
      </c>
    </row>
    <row r="2523" spans="1:12" x14ac:dyDescent="0.3">
      <c r="A2523" t="s">
        <v>61</v>
      </c>
      <c r="B2523" t="s">
        <v>43</v>
      </c>
      <c r="C2523" t="s">
        <v>14</v>
      </c>
      <c r="D2523" t="s">
        <v>387</v>
      </c>
      <c r="E2523" t="s">
        <v>97</v>
      </c>
      <c r="F2523" t="s">
        <v>24</v>
      </c>
      <c r="G2523" t="s">
        <v>18</v>
      </c>
      <c r="H2523" t="s">
        <v>32</v>
      </c>
      <c r="I2523">
        <v>98.328000000000003</v>
      </c>
      <c r="J2523">
        <v>3</v>
      </c>
      <c r="K2523">
        <v>0.2</v>
      </c>
      <c r="L2523">
        <v>9.8328000000000007</v>
      </c>
    </row>
    <row r="2524" spans="1:12" x14ac:dyDescent="0.3">
      <c r="A2524" t="s">
        <v>12</v>
      </c>
      <c r="B2524" t="s">
        <v>13</v>
      </c>
      <c r="C2524" t="s">
        <v>14</v>
      </c>
      <c r="D2524" t="s">
        <v>387</v>
      </c>
      <c r="E2524" t="s">
        <v>97</v>
      </c>
      <c r="F2524" t="s">
        <v>24</v>
      </c>
      <c r="G2524" t="s">
        <v>25</v>
      </c>
      <c r="H2524" t="s">
        <v>26</v>
      </c>
      <c r="I2524">
        <v>11.696</v>
      </c>
      <c r="J2524">
        <v>2</v>
      </c>
      <c r="K2524">
        <v>0.2</v>
      </c>
      <c r="L2524">
        <v>3.9474</v>
      </c>
    </row>
    <row r="2525" spans="1:12" x14ac:dyDescent="0.3">
      <c r="A2525" t="s">
        <v>167</v>
      </c>
      <c r="B2525" t="s">
        <v>21</v>
      </c>
      <c r="C2525" t="s">
        <v>14</v>
      </c>
      <c r="D2525" t="s">
        <v>133</v>
      </c>
      <c r="E2525" t="s">
        <v>97</v>
      </c>
      <c r="F2525" t="s">
        <v>24</v>
      </c>
      <c r="G2525" t="s">
        <v>18</v>
      </c>
      <c r="H2525" t="s">
        <v>20</v>
      </c>
      <c r="I2525">
        <v>582.33600000000001</v>
      </c>
      <c r="J2525">
        <v>8</v>
      </c>
      <c r="K2525">
        <v>0.2</v>
      </c>
      <c r="L2525">
        <v>-29.116800000000001</v>
      </c>
    </row>
    <row r="2526" spans="1:12" x14ac:dyDescent="0.3">
      <c r="A2526" t="s">
        <v>27</v>
      </c>
      <c r="B2526" t="s">
        <v>21</v>
      </c>
      <c r="C2526" t="s">
        <v>14</v>
      </c>
      <c r="D2526" t="s">
        <v>351</v>
      </c>
      <c r="E2526" t="s">
        <v>97</v>
      </c>
      <c r="F2526" t="s">
        <v>24</v>
      </c>
      <c r="G2526" t="s">
        <v>18</v>
      </c>
      <c r="H2526" t="s">
        <v>32</v>
      </c>
      <c r="I2526">
        <v>68.432000000000002</v>
      </c>
      <c r="J2526">
        <v>7</v>
      </c>
      <c r="K2526">
        <v>0.2</v>
      </c>
      <c r="L2526">
        <v>8.5540000000000003</v>
      </c>
    </row>
    <row r="2527" spans="1:12" x14ac:dyDescent="0.3">
      <c r="A2527" t="s">
        <v>27</v>
      </c>
      <c r="B2527" t="s">
        <v>13</v>
      </c>
      <c r="C2527" t="s">
        <v>14</v>
      </c>
      <c r="D2527" t="s">
        <v>182</v>
      </c>
      <c r="E2527" t="s">
        <v>97</v>
      </c>
      <c r="F2527" t="s">
        <v>24</v>
      </c>
      <c r="G2527" t="s">
        <v>25</v>
      </c>
      <c r="H2527" t="s">
        <v>31</v>
      </c>
      <c r="I2527">
        <v>237.096</v>
      </c>
      <c r="J2527">
        <v>3</v>
      </c>
      <c r="K2527">
        <v>0.2</v>
      </c>
      <c r="L2527">
        <v>20.745899999999999</v>
      </c>
    </row>
    <row r="2528" spans="1:12" x14ac:dyDescent="0.3">
      <c r="A2528" t="s">
        <v>27</v>
      </c>
      <c r="B2528" t="s">
        <v>13</v>
      </c>
      <c r="C2528" t="s">
        <v>14</v>
      </c>
      <c r="D2528" t="s">
        <v>182</v>
      </c>
      <c r="E2528" t="s">
        <v>97</v>
      </c>
      <c r="F2528" t="s">
        <v>24</v>
      </c>
      <c r="G2528" t="s">
        <v>18</v>
      </c>
      <c r="H2528" t="s">
        <v>32</v>
      </c>
      <c r="I2528">
        <v>22.751999999999999</v>
      </c>
      <c r="J2528">
        <v>3</v>
      </c>
      <c r="K2528">
        <v>0.2</v>
      </c>
      <c r="L2528">
        <v>7.11</v>
      </c>
    </row>
    <row r="2529" spans="1:12" x14ac:dyDescent="0.3">
      <c r="A2529" t="s">
        <v>27</v>
      </c>
      <c r="B2529" t="s">
        <v>13</v>
      </c>
      <c r="C2529" t="s">
        <v>14</v>
      </c>
      <c r="D2529" t="s">
        <v>182</v>
      </c>
      <c r="E2529" t="s">
        <v>97</v>
      </c>
      <c r="F2529" t="s">
        <v>24</v>
      </c>
      <c r="G2529" t="s">
        <v>25</v>
      </c>
      <c r="H2529" t="s">
        <v>40</v>
      </c>
      <c r="I2529">
        <v>6.6719999999999997</v>
      </c>
      <c r="J2529">
        <v>1</v>
      </c>
      <c r="K2529">
        <v>0.2</v>
      </c>
      <c r="L2529">
        <v>2.085</v>
      </c>
    </row>
    <row r="2530" spans="1:12" x14ac:dyDescent="0.3">
      <c r="A2530" t="s">
        <v>27</v>
      </c>
      <c r="B2530" t="s">
        <v>13</v>
      </c>
      <c r="C2530" t="s">
        <v>14</v>
      </c>
      <c r="D2530" t="s">
        <v>125</v>
      </c>
      <c r="E2530" t="s">
        <v>126</v>
      </c>
      <c r="F2530" t="s">
        <v>56</v>
      </c>
      <c r="G2530" t="s">
        <v>25</v>
      </c>
      <c r="H2530" t="s">
        <v>36</v>
      </c>
      <c r="I2530">
        <v>7.16</v>
      </c>
      <c r="J2530">
        <v>2</v>
      </c>
      <c r="K2530">
        <v>0</v>
      </c>
      <c r="L2530">
        <v>3.4367999999999999</v>
      </c>
    </row>
    <row r="2531" spans="1:12" x14ac:dyDescent="0.3">
      <c r="A2531" t="s">
        <v>167</v>
      </c>
      <c r="B2531" t="s">
        <v>21</v>
      </c>
      <c r="C2531" t="s">
        <v>14</v>
      </c>
      <c r="D2531" t="s">
        <v>168</v>
      </c>
      <c r="E2531" t="s">
        <v>126</v>
      </c>
      <c r="F2531" t="s">
        <v>56</v>
      </c>
      <c r="G2531" t="s">
        <v>25</v>
      </c>
      <c r="H2531" t="s">
        <v>36</v>
      </c>
      <c r="I2531">
        <v>23.2</v>
      </c>
      <c r="J2531">
        <v>4</v>
      </c>
      <c r="K2531">
        <v>0</v>
      </c>
      <c r="L2531">
        <v>10.44</v>
      </c>
    </row>
    <row r="2532" spans="1:12" x14ac:dyDescent="0.3">
      <c r="A2532" t="s">
        <v>167</v>
      </c>
      <c r="B2532" t="s">
        <v>21</v>
      </c>
      <c r="C2532" t="s">
        <v>14</v>
      </c>
      <c r="D2532" t="s">
        <v>168</v>
      </c>
      <c r="E2532" t="s">
        <v>126</v>
      </c>
      <c r="F2532" t="s">
        <v>56</v>
      </c>
      <c r="G2532" t="s">
        <v>25</v>
      </c>
      <c r="H2532" t="s">
        <v>109</v>
      </c>
      <c r="I2532">
        <v>7.36</v>
      </c>
      <c r="J2532">
        <v>2</v>
      </c>
      <c r="K2532">
        <v>0</v>
      </c>
      <c r="L2532">
        <v>0.1472</v>
      </c>
    </row>
    <row r="2533" spans="1:12" x14ac:dyDescent="0.3">
      <c r="A2533" t="s">
        <v>167</v>
      </c>
      <c r="B2533" t="s">
        <v>21</v>
      </c>
      <c r="C2533" t="s">
        <v>14</v>
      </c>
      <c r="D2533" t="s">
        <v>168</v>
      </c>
      <c r="E2533" t="s">
        <v>126</v>
      </c>
      <c r="F2533" t="s">
        <v>56</v>
      </c>
      <c r="G2533" t="s">
        <v>25</v>
      </c>
      <c r="H2533" t="s">
        <v>31</v>
      </c>
      <c r="I2533">
        <v>104.79</v>
      </c>
      <c r="J2533">
        <v>7</v>
      </c>
      <c r="K2533">
        <v>0</v>
      </c>
      <c r="L2533">
        <v>29.341200000000001</v>
      </c>
    </row>
    <row r="2534" spans="1:12" x14ac:dyDescent="0.3">
      <c r="A2534" t="s">
        <v>167</v>
      </c>
      <c r="B2534" t="s">
        <v>21</v>
      </c>
      <c r="C2534" t="s">
        <v>14</v>
      </c>
      <c r="D2534" t="s">
        <v>168</v>
      </c>
      <c r="E2534" t="s">
        <v>126</v>
      </c>
      <c r="F2534" t="s">
        <v>56</v>
      </c>
      <c r="G2534" t="s">
        <v>18</v>
      </c>
      <c r="H2534" t="s">
        <v>19</v>
      </c>
      <c r="I2534">
        <v>1043.92</v>
      </c>
      <c r="J2534">
        <v>4</v>
      </c>
      <c r="K2534">
        <v>0</v>
      </c>
      <c r="L2534">
        <v>271.41919999999999</v>
      </c>
    </row>
    <row r="2535" spans="1:12" x14ac:dyDescent="0.3">
      <c r="A2535" t="s">
        <v>27</v>
      </c>
      <c r="B2535" t="s">
        <v>43</v>
      </c>
      <c r="C2535" t="s">
        <v>14</v>
      </c>
      <c r="D2535" t="s">
        <v>249</v>
      </c>
      <c r="E2535" t="s">
        <v>126</v>
      </c>
      <c r="F2535" t="s">
        <v>56</v>
      </c>
      <c r="G2535" t="s">
        <v>18</v>
      </c>
      <c r="H2535" t="s">
        <v>32</v>
      </c>
      <c r="I2535">
        <v>22.2</v>
      </c>
      <c r="J2535">
        <v>6</v>
      </c>
      <c r="K2535">
        <v>0</v>
      </c>
      <c r="L2535">
        <v>9.1020000000000003</v>
      </c>
    </row>
    <row r="2536" spans="1:12" x14ac:dyDescent="0.3">
      <c r="A2536" t="s">
        <v>61</v>
      </c>
      <c r="B2536" t="s">
        <v>21</v>
      </c>
      <c r="C2536" t="s">
        <v>14</v>
      </c>
      <c r="D2536" t="s">
        <v>249</v>
      </c>
      <c r="E2536" t="s">
        <v>126</v>
      </c>
      <c r="F2536" t="s">
        <v>56</v>
      </c>
      <c r="G2536" t="s">
        <v>25</v>
      </c>
      <c r="H2536" t="s">
        <v>40</v>
      </c>
      <c r="I2536">
        <v>11.34</v>
      </c>
      <c r="J2536">
        <v>1</v>
      </c>
      <c r="K2536">
        <v>0</v>
      </c>
      <c r="L2536">
        <v>5.5566000000000004</v>
      </c>
    </row>
    <row r="2537" spans="1:12" x14ac:dyDescent="0.3">
      <c r="A2537" t="s">
        <v>27</v>
      </c>
      <c r="B2537" t="s">
        <v>13</v>
      </c>
      <c r="C2537" t="s">
        <v>14</v>
      </c>
      <c r="D2537" t="s">
        <v>293</v>
      </c>
      <c r="E2537" t="s">
        <v>126</v>
      </c>
      <c r="F2537" t="s">
        <v>56</v>
      </c>
      <c r="G2537" t="s">
        <v>25</v>
      </c>
      <c r="H2537" t="s">
        <v>31</v>
      </c>
      <c r="I2537">
        <v>552.55999999999995</v>
      </c>
      <c r="J2537">
        <v>4</v>
      </c>
      <c r="K2537">
        <v>0</v>
      </c>
      <c r="L2537">
        <v>0</v>
      </c>
    </row>
    <row r="2538" spans="1:12" x14ac:dyDescent="0.3">
      <c r="A2538" t="s">
        <v>167</v>
      </c>
      <c r="B2538" t="s">
        <v>13</v>
      </c>
      <c r="C2538" t="s">
        <v>14</v>
      </c>
      <c r="D2538" t="s">
        <v>293</v>
      </c>
      <c r="E2538" t="s">
        <v>126</v>
      </c>
      <c r="F2538" t="s">
        <v>56</v>
      </c>
      <c r="G2538" t="s">
        <v>18</v>
      </c>
      <c r="H2538" t="s">
        <v>32</v>
      </c>
      <c r="I2538">
        <v>27.46</v>
      </c>
      <c r="J2538">
        <v>2</v>
      </c>
      <c r="K2538">
        <v>0</v>
      </c>
      <c r="L2538">
        <v>9.8856000000000002</v>
      </c>
    </row>
    <row r="2539" spans="1:12" x14ac:dyDescent="0.3">
      <c r="A2539" t="s">
        <v>61</v>
      </c>
      <c r="B2539" t="s">
        <v>13</v>
      </c>
      <c r="C2539" t="s">
        <v>14</v>
      </c>
      <c r="D2539" t="s">
        <v>340</v>
      </c>
      <c r="E2539" t="s">
        <v>126</v>
      </c>
      <c r="F2539" t="s">
        <v>56</v>
      </c>
      <c r="G2539" t="s">
        <v>25</v>
      </c>
      <c r="H2539" t="s">
        <v>33</v>
      </c>
      <c r="I2539">
        <v>21.4</v>
      </c>
      <c r="J2539">
        <v>5</v>
      </c>
      <c r="K2539">
        <v>0</v>
      </c>
      <c r="L2539">
        <v>6.2060000000000004</v>
      </c>
    </row>
    <row r="2540" spans="1:12" x14ac:dyDescent="0.3">
      <c r="A2540" t="s">
        <v>61</v>
      </c>
      <c r="B2540" t="s">
        <v>21</v>
      </c>
      <c r="C2540" t="s">
        <v>14</v>
      </c>
      <c r="D2540" t="s">
        <v>104</v>
      </c>
      <c r="E2540" t="s">
        <v>126</v>
      </c>
      <c r="F2540" t="s">
        <v>56</v>
      </c>
      <c r="G2540" t="s">
        <v>25</v>
      </c>
      <c r="H2540" t="s">
        <v>37</v>
      </c>
      <c r="I2540">
        <v>137.62</v>
      </c>
      <c r="J2540">
        <v>2</v>
      </c>
      <c r="K2540">
        <v>0</v>
      </c>
      <c r="L2540">
        <v>60.552799999999998</v>
      </c>
    </row>
    <row r="2541" spans="1:12" x14ac:dyDescent="0.3">
      <c r="A2541" t="s">
        <v>61</v>
      </c>
      <c r="B2541" t="s">
        <v>21</v>
      </c>
      <c r="C2541" t="s">
        <v>14</v>
      </c>
      <c r="D2541" t="s">
        <v>104</v>
      </c>
      <c r="E2541" t="s">
        <v>126</v>
      </c>
      <c r="F2541" t="s">
        <v>56</v>
      </c>
      <c r="G2541" t="s">
        <v>34</v>
      </c>
      <c r="H2541" t="s">
        <v>35</v>
      </c>
      <c r="I2541">
        <v>100.49</v>
      </c>
      <c r="J2541">
        <v>1</v>
      </c>
      <c r="K2541">
        <v>0</v>
      </c>
      <c r="L2541">
        <v>25.122499999999999</v>
      </c>
    </row>
    <row r="2542" spans="1:12" x14ac:dyDescent="0.3">
      <c r="A2542" t="s">
        <v>12</v>
      </c>
      <c r="B2542" t="s">
        <v>13</v>
      </c>
      <c r="C2542" t="s">
        <v>14</v>
      </c>
      <c r="D2542" t="s">
        <v>125</v>
      </c>
      <c r="E2542" t="s">
        <v>126</v>
      </c>
      <c r="F2542" t="s">
        <v>56</v>
      </c>
      <c r="G2542" t="s">
        <v>34</v>
      </c>
      <c r="H2542" t="s">
        <v>35</v>
      </c>
      <c r="I2542">
        <v>832.93</v>
      </c>
      <c r="J2542">
        <v>7</v>
      </c>
      <c r="K2542">
        <v>0</v>
      </c>
      <c r="L2542">
        <v>233.22040000000001</v>
      </c>
    </row>
    <row r="2543" spans="1:12" x14ac:dyDescent="0.3">
      <c r="A2543" t="s">
        <v>12</v>
      </c>
      <c r="B2543" t="s">
        <v>13</v>
      </c>
      <c r="C2543" t="s">
        <v>14</v>
      </c>
      <c r="D2543" t="s">
        <v>125</v>
      </c>
      <c r="E2543" t="s">
        <v>126</v>
      </c>
      <c r="F2543" t="s">
        <v>56</v>
      </c>
      <c r="G2543" t="s">
        <v>25</v>
      </c>
      <c r="H2543" t="s">
        <v>36</v>
      </c>
      <c r="I2543">
        <v>43.8</v>
      </c>
      <c r="J2543">
        <v>10</v>
      </c>
      <c r="K2543">
        <v>0</v>
      </c>
      <c r="L2543">
        <v>21.024000000000001</v>
      </c>
    </row>
    <row r="2544" spans="1:12" x14ac:dyDescent="0.3">
      <c r="A2544" t="s">
        <v>61</v>
      </c>
      <c r="B2544" t="s">
        <v>21</v>
      </c>
      <c r="C2544" t="s">
        <v>14</v>
      </c>
      <c r="D2544" t="s">
        <v>293</v>
      </c>
      <c r="E2544" t="s">
        <v>126</v>
      </c>
      <c r="F2544" t="s">
        <v>56</v>
      </c>
      <c r="G2544" t="s">
        <v>25</v>
      </c>
      <c r="H2544" t="s">
        <v>40</v>
      </c>
      <c r="I2544">
        <v>48.16</v>
      </c>
      <c r="J2544">
        <v>7</v>
      </c>
      <c r="K2544">
        <v>0</v>
      </c>
      <c r="L2544">
        <v>22.153600000000001</v>
      </c>
    </row>
    <row r="2545" spans="1:12" x14ac:dyDescent="0.3">
      <c r="A2545" t="s">
        <v>27</v>
      </c>
      <c r="B2545" t="s">
        <v>21</v>
      </c>
      <c r="C2545" t="s">
        <v>14</v>
      </c>
      <c r="D2545" t="s">
        <v>293</v>
      </c>
      <c r="E2545" t="s">
        <v>126</v>
      </c>
      <c r="F2545" t="s">
        <v>56</v>
      </c>
      <c r="G2545" t="s">
        <v>18</v>
      </c>
      <c r="H2545" t="s">
        <v>32</v>
      </c>
      <c r="I2545">
        <v>181.95</v>
      </c>
      <c r="J2545">
        <v>3</v>
      </c>
      <c r="K2545">
        <v>0</v>
      </c>
      <c r="L2545">
        <v>38.209499999999998</v>
      </c>
    </row>
    <row r="2546" spans="1:12" x14ac:dyDescent="0.3">
      <c r="A2546" t="s">
        <v>167</v>
      </c>
      <c r="B2546" t="s">
        <v>13</v>
      </c>
      <c r="C2546" t="s">
        <v>14</v>
      </c>
      <c r="D2546" t="s">
        <v>125</v>
      </c>
      <c r="E2546" t="s">
        <v>126</v>
      </c>
      <c r="F2546" t="s">
        <v>56</v>
      </c>
      <c r="G2546" t="s">
        <v>25</v>
      </c>
      <c r="H2546" t="s">
        <v>59</v>
      </c>
      <c r="I2546">
        <v>10.86</v>
      </c>
      <c r="J2546">
        <v>3</v>
      </c>
      <c r="K2546">
        <v>0</v>
      </c>
      <c r="L2546">
        <v>5.1041999999999996</v>
      </c>
    </row>
    <row r="2547" spans="1:12" x14ac:dyDescent="0.3">
      <c r="A2547" t="s">
        <v>167</v>
      </c>
      <c r="B2547" t="s">
        <v>13</v>
      </c>
      <c r="C2547" t="s">
        <v>14</v>
      </c>
      <c r="D2547" t="s">
        <v>125</v>
      </c>
      <c r="E2547" t="s">
        <v>126</v>
      </c>
      <c r="F2547" t="s">
        <v>56</v>
      </c>
      <c r="G2547" t="s">
        <v>25</v>
      </c>
      <c r="H2547" t="s">
        <v>37</v>
      </c>
      <c r="I2547">
        <v>426.79</v>
      </c>
      <c r="J2547">
        <v>7</v>
      </c>
      <c r="K2547">
        <v>0</v>
      </c>
      <c r="L2547">
        <v>123.76909999999999</v>
      </c>
    </row>
    <row r="2548" spans="1:12" x14ac:dyDescent="0.3">
      <c r="A2548" t="s">
        <v>167</v>
      </c>
      <c r="B2548" t="s">
        <v>13</v>
      </c>
      <c r="C2548" t="s">
        <v>14</v>
      </c>
      <c r="D2548" t="s">
        <v>125</v>
      </c>
      <c r="E2548" t="s">
        <v>126</v>
      </c>
      <c r="F2548" t="s">
        <v>56</v>
      </c>
      <c r="G2548" t="s">
        <v>18</v>
      </c>
      <c r="H2548" t="s">
        <v>30</v>
      </c>
      <c r="I2548">
        <v>181.797</v>
      </c>
      <c r="J2548">
        <v>1</v>
      </c>
      <c r="K2548">
        <v>0.3</v>
      </c>
      <c r="L2548">
        <v>-15.582599999999999</v>
      </c>
    </row>
    <row r="2549" spans="1:12" x14ac:dyDescent="0.3">
      <c r="A2549" t="s">
        <v>27</v>
      </c>
      <c r="B2549" t="s">
        <v>21</v>
      </c>
      <c r="C2549" t="s">
        <v>14</v>
      </c>
      <c r="D2549" t="s">
        <v>104</v>
      </c>
      <c r="E2549" t="s">
        <v>126</v>
      </c>
      <c r="F2549" t="s">
        <v>56</v>
      </c>
      <c r="G2549" t="s">
        <v>34</v>
      </c>
      <c r="H2549" t="s">
        <v>35</v>
      </c>
      <c r="I2549">
        <v>359.98</v>
      </c>
      <c r="J2549">
        <v>2</v>
      </c>
      <c r="K2549">
        <v>0</v>
      </c>
      <c r="L2549">
        <v>93.594800000000006</v>
      </c>
    </row>
    <row r="2550" spans="1:12" x14ac:dyDescent="0.3">
      <c r="A2550" t="s">
        <v>27</v>
      </c>
      <c r="B2550" t="s">
        <v>21</v>
      </c>
      <c r="C2550" t="s">
        <v>14</v>
      </c>
      <c r="D2550" t="s">
        <v>104</v>
      </c>
      <c r="E2550" t="s">
        <v>126</v>
      </c>
      <c r="F2550" t="s">
        <v>56</v>
      </c>
      <c r="G2550" t="s">
        <v>18</v>
      </c>
      <c r="H2550" t="s">
        <v>30</v>
      </c>
      <c r="I2550">
        <v>70.56</v>
      </c>
      <c r="J2550">
        <v>1</v>
      </c>
      <c r="K2550">
        <v>0.3</v>
      </c>
      <c r="L2550">
        <v>-4.032</v>
      </c>
    </row>
    <row r="2551" spans="1:12" x14ac:dyDescent="0.3">
      <c r="A2551" t="s">
        <v>27</v>
      </c>
      <c r="B2551" t="s">
        <v>21</v>
      </c>
      <c r="C2551" t="s">
        <v>14</v>
      </c>
      <c r="D2551" t="s">
        <v>104</v>
      </c>
      <c r="E2551" t="s">
        <v>126</v>
      </c>
      <c r="F2551" t="s">
        <v>56</v>
      </c>
      <c r="G2551" t="s">
        <v>25</v>
      </c>
      <c r="H2551" t="s">
        <v>36</v>
      </c>
      <c r="I2551">
        <v>20.88</v>
      </c>
      <c r="J2551">
        <v>2</v>
      </c>
      <c r="K2551">
        <v>0</v>
      </c>
      <c r="L2551">
        <v>9.6047999999999991</v>
      </c>
    </row>
    <row r="2552" spans="1:12" x14ac:dyDescent="0.3">
      <c r="A2552" t="s">
        <v>27</v>
      </c>
      <c r="B2552" t="s">
        <v>21</v>
      </c>
      <c r="C2552" t="s">
        <v>14</v>
      </c>
      <c r="D2552" t="s">
        <v>104</v>
      </c>
      <c r="E2552" t="s">
        <v>126</v>
      </c>
      <c r="F2552" t="s">
        <v>56</v>
      </c>
      <c r="G2552" t="s">
        <v>25</v>
      </c>
      <c r="H2552" t="s">
        <v>36</v>
      </c>
      <c r="I2552">
        <v>3.81</v>
      </c>
      <c r="J2552">
        <v>1</v>
      </c>
      <c r="K2552">
        <v>0</v>
      </c>
      <c r="L2552">
        <v>1.8288</v>
      </c>
    </row>
    <row r="2553" spans="1:12" x14ac:dyDescent="0.3">
      <c r="A2553" t="s">
        <v>12</v>
      </c>
      <c r="B2553" t="s">
        <v>13</v>
      </c>
      <c r="C2553" t="s">
        <v>14</v>
      </c>
      <c r="D2553" t="s">
        <v>125</v>
      </c>
      <c r="E2553" t="s">
        <v>126</v>
      </c>
      <c r="F2553" t="s">
        <v>56</v>
      </c>
      <c r="G2553" t="s">
        <v>25</v>
      </c>
      <c r="H2553" t="s">
        <v>36</v>
      </c>
      <c r="I2553">
        <v>88.08</v>
      </c>
      <c r="J2553">
        <v>6</v>
      </c>
      <c r="K2553">
        <v>0</v>
      </c>
      <c r="L2553">
        <v>40.516800000000003</v>
      </c>
    </row>
    <row r="2554" spans="1:12" x14ac:dyDescent="0.3">
      <c r="A2554" t="s">
        <v>12</v>
      </c>
      <c r="B2554" t="s">
        <v>13</v>
      </c>
      <c r="C2554" t="s">
        <v>14</v>
      </c>
      <c r="D2554" t="s">
        <v>125</v>
      </c>
      <c r="E2554" t="s">
        <v>126</v>
      </c>
      <c r="F2554" t="s">
        <v>56</v>
      </c>
      <c r="G2554" t="s">
        <v>18</v>
      </c>
      <c r="H2554" t="s">
        <v>20</v>
      </c>
      <c r="I2554">
        <v>751.92</v>
      </c>
      <c r="J2554">
        <v>4</v>
      </c>
      <c r="K2554">
        <v>0</v>
      </c>
      <c r="L2554">
        <v>150.38399999999999</v>
      </c>
    </row>
    <row r="2555" spans="1:12" x14ac:dyDescent="0.3">
      <c r="A2555" t="s">
        <v>12</v>
      </c>
      <c r="B2555" t="s">
        <v>21</v>
      </c>
      <c r="C2555" t="s">
        <v>14</v>
      </c>
      <c r="D2555" t="s">
        <v>125</v>
      </c>
      <c r="E2555" t="s">
        <v>126</v>
      </c>
      <c r="F2555" t="s">
        <v>56</v>
      </c>
      <c r="G2555" t="s">
        <v>25</v>
      </c>
      <c r="H2555" t="s">
        <v>26</v>
      </c>
      <c r="I2555">
        <v>13.05</v>
      </c>
      <c r="J2555">
        <v>5</v>
      </c>
      <c r="K2555">
        <v>0</v>
      </c>
      <c r="L2555">
        <v>6.0030000000000001</v>
      </c>
    </row>
    <row r="2556" spans="1:12" x14ac:dyDescent="0.3">
      <c r="A2556" t="s">
        <v>61</v>
      </c>
      <c r="B2556" t="s">
        <v>13</v>
      </c>
      <c r="C2556" t="s">
        <v>14</v>
      </c>
      <c r="D2556" t="s">
        <v>168</v>
      </c>
      <c r="E2556" t="s">
        <v>126</v>
      </c>
      <c r="F2556" t="s">
        <v>56</v>
      </c>
      <c r="G2556" t="s">
        <v>25</v>
      </c>
      <c r="H2556" t="s">
        <v>26</v>
      </c>
      <c r="I2556">
        <v>5.76</v>
      </c>
      <c r="J2556">
        <v>2</v>
      </c>
      <c r="K2556">
        <v>0</v>
      </c>
      <c r="L2556">
        <v>2.8224</v>
      </c>
    </row>
    <row r="2557" spans="1:12" x14ac:dyDescent="0.3">
      <c r="A2557" t="s">
        <v>61</v>
      </c>
      <c r="B2557" t="s">
        <v>13</v>
      </c>
      <c r="C2557" t="s">
        <v>14</v>
      </c>
      <c r="D2557" t="s">
        <v>506</v>
      </c>
      <c r="E2557" t="s">
        <v>126</v>
      </c>
      <c r="F2557" t="s">
        <v>56</v>
      </c>
      <c r="G2557" t="s">
        <v>25</v>
      </c>
      <c r="H2557" t="s">
        <v>109</v>
      </c>
      <c r="I2557">
        <v>65.17</v>
      </c>
      <c r="J2557">
        <v>7</v>
      </c>
      <c r="K2557">
        <v>0</v>
      </c>
      <c r="L2557">
        <v>18.8993</v>
      </c>
    </row>
    <row r="2558" spans="1:12" x14ac:dyDescent="0.3">
      <c r="A2558" t="s">
        <v>61</v>
      </c>
      <c r="B2558" t="s">
        <v>13</v>
      </c>
      <c r="C2558" t="s">
        <v>14</v>
      </c>
      <c r="D2558" t="s">
        <v>506</v>
      </c>
      <c r="E2558" t="s">
        <v>126</v>
      </c>
      <c r="F2558" t="s">
        <v>56</v>
      </c>
      <c r="G2558" t="s">
        <v>25</v>
      </c>
      <c r="H2558" t="s">
        <v>26</v>
      </c>
      <c r="I2558">
        <v>14.62</v>
      </c>
      <c r="J2558">
        <v>2</v>
      </c>
      <c r="K2558">
        <v>0</v>
      </c>
      <c r="L2558">
        <v>6.8714000000000004</v>
      </c>
    </row>
    <row r="2559" spans="1:12" x14ac:dyDescent="0.3">
      <c r="A2559" t="s">
        <v>61</v>
      </c>
      <c r="B2559" t="s">
        <v>13</v>
      </c>
      <c r="C2559" t="s">
        <v>14</v>
      </c>
      <c r="D2559" t="s">
        <v>506</v>
      </c>
      <c r="E2559" t="s">
        <v>126</v>
      </c>
      <c r="F2559" t="s">
        <v>56</v>
      </c>
      <c r="G2559" t="s">
        <v>18</v>
      </c>
      <c r="H2559" t="s">
        <v>32</v>
      </c>
      <c r="I2559">
        <v>173.24</v>
      </c>
      <c r="J2559">
        <v>4</v>
      </c>
      <c r="K2559">
        <v>0</v>
      </c>
      <c r="L2559">
        <v>17.324000000000002</v>
      </c>
    </row>
    <row r="2560" spans="1:12" x14ac:dyDescent="0.3">
      <c r="A2560" t="s">
        <v>27</v>
      </c>
      <c r="B2560" t="s">
        <v>13</v>
      </c>
      <c r="C2560" t="s">
        <v>14</v>
      </c>
      <c r="D2560" t="s">
        <v>249</v>
      </c>
      <c r="E2560" t="s">
        <v>126</v>
      </c>
      <c r="F2560" t="s">
        <v>56</v>
      </c>
      <c r="G2560" t="s">
        <v>25</v>
      </c>
      <c r="H2560" t="s">
        <v>36</v>
      </c>
      <c r="I2560">
        <v>10.36</v>
      </c>
      <c r="J2560">
        <v>2</v>
      </c>
      <c r="K2560">
        <v>0</v>
      </c>
      <c r="L2560">
        <v>5.0763999999999996</v>
      </c>
    </row>
    <row r="2561" spans="1:12" x14ac:dyDescent="0.3">
      <c r="A2561" t="s">
        <v>27</v>
      </c>
      <c r="B2561" t="s">
        <v>43</v>
      </c>
      <c r="C2561" t="s">
        <v>14</v>
      </c>
      <c r="D2561" t="s">
        <v>125</v>
      </c>
      <c r="E2561" t="s">
        <v>126</v>
      </c>
      <c r="F2561" t="s">
        <v>56</v>
      </c>
      <c r="G2561" t="s">
        <v>25</v>
      </c>
      <c r="H2561" t="s">
        <v>40</v>
      </c>
      <c r="I2561">
        <v>19.440000000000001</v>
      </c>
      <c r="J2561">
        <v>3</v>
      </c>
      <c r="K2561">
        <v>0</v>
      </c>
      <c r="L2561">
        <v>9.3312000000000008</v>
      </c>
    </row>
    <row r="2562" spans="1:12" x14ac:dyDescent="0.3">
      <c r="A2562" t="s">
        <v>27</v>
      </c>
      <c r="B2562" t="s">
        <v>43</v>
      </c>
      <c r="C2562" t="s">
        <v>14</v>
      </c>
      <c r="D2562" t="s">
        <v>125</v>
      </c>
      <c r="E2562" t="s">
        <v>126</v>
      </c>
      <c r="F2562" t="s">
        <v>56</v>
      </c>
      <c r="G2562" t="s">
        <v>18</v>
      </c>
      <c r="H2562" t="s">
        <v>20</v>
      </c>
      <c r="I2562">
        <v>897.15</v>
      </c>
      <c r="J2562">
        <v>3</v>
      </c>
      <c r="K2562">
        <v>0</v>
      </c>
      <c r="L2562">
        <v>251.202</v>
      </c>
    </row>
    <row r="2563" spans="1:12" x14ac:dyDescent="0.3">
      <c r="A2563" t="s">
        <v>27</v>
      </c>
      <c r="B2563" t="s">
        <v>13</v>
      </c>
      <c r="C2563" t="s">
        <v>14</v>
      </c>
      <c r="D2563" t="s">
        <v>506</v>
      </c>
      <c r="E2563" t="s">
        <v>126</v>
      </c>
      <c r="F2563" t="s">
        <v>56</v>
      </c>
      <c r="G2563" t="s">
        <v>25</v>
      </c>
      <c r="H2563" t="s">
        <v>33</v>
      </c>
      <c r="I2563">
        <v>3.52</v>
      </c>
      <c r="J2563">
        <v>2</v>
      </c>
      <c r="K2563">
        <v>0</v>
      </c>
      <c r="L2563">
        <v>1.0207999999999999</v>
      </c>
    </row>
    <row r="2564" spans="1:12" x14ac:dyDescent="0.3">
      <c r="A2564" t="s">
        <v>61</v>
      </c>
      <c r="B2564" t="s">
        <v>43</v>
      </c>
      <c r="C2564" t="s">
        <v>14</v>
      </c>
      <c r="D2564" t="s">
        <v>340</v>
      </c>
      <c r="E2564" t="s">
        <v>126</v>
      </c>
      <c r="F2564" t="s">
        <v>56</v>
      </c>
      <c r="G2564" t="s">
        <v>25</v>
      </c>
      <c r="H2564" t="s">
        <v>33</v>
      </c>
      <c r="I2564">
        <v>11.12</v>
      </c>
      <c r="J2564">
        <v>4</v>
      </c>
      <c r="K2564">
        <v>0</v>
      </c>
      <c r="L2564">
        <v>2.8912</v>
      </c>
    </row>
    <row r="2565" spans="1:12" x14ac:dyDescent="0.3">
      <c r="A2565" t="s">
        <v>27</v>
      </c>
      <c r="B2565" t="s">
        <v>13</v>
      </c>
      <c r="C2565" t="s">
        <v>14</v>
      </c>
      <c r="D2565" t="s">
        <v>125</v>
      </c>
      <c r="E2565" t="s">
        <v>126</v>
      </c>
      <c r="F2565" t="s">
        <v>56</v>
      </c>
      <c r="G2565" t="s">
        <v>25</v>
      </c>
      <c r="H2565" t="s">
        <v>109</v>
      </c>
      <c r="I2565">
        <v>11.64</v>
      </c>
      <c r="J2565">
        <v>3</v>
      </c>
      <c r="K2565">
        <v>0</v>
      </c>
      <c r="L2565">
        <v>3.3755999999999999</v>
      </c>
    </row>
    <row r="2566" spans="1:12" x14ac:dyDescent="0.3">
      <c r="A2566" t="s">
        <v>61</v>
      </c>
      <c r="B2566" t="s">
        <v>21</v>
      </c>
      <c r="C2566" t="s">
        <v>14</v>
      </c>
      <c r="D2566" t="s">
        <v>541</v>
      </c>
      <c r="E2566" t="s">
        <v>126</v>
      </c>
      <c r="F2566" t="s">
        <v>56</v>
      </c>
      <c r="G2566" t="s">
        <v>18</v>
      </c>
      <c r="H2566" t="s">
        <v>19</v>
      </c>
      <c r="I2566">
        <v>638.82000000000005</v>
      </c>
      <c r="J2566">
        <v>9</v>
      </c>
      <c r="K2566">
        <v>0</v>
      </c>
      <c r="L2566">
        <v>185.2578</v>
      </c>
    </row>
    <row r="2567" spans="1:12" x14ac:dyDescent="0.3">
      <c r="A2567" t="s">
        <v>61</v>
      </c>
      <c r="B2567" t="s">
        <v>21</v>
      </c>
      <c r="C2567" t="s">
        <v>14</v>
      </c>
      <c r="D2567" t="s">
        <v>541</v>
      </c>
      <c r="E2567" t="s">
        <v>126</v>
      </c>
      <c r="F2567" t="s">
        <v>56</v>
      </c>
      <c r="G2567" t="s">
        <v>25</v>
      </c>
      <c r="H2567" t="s">
        <v>109</v>
      </c>
      <c r="I2567">
        <v>30.69</v>
      </c>
      <c r="J2567">
        <v>3</v>
      </c>
      <c r="K2567">
        <v>0</v>
      </c>
      <c r="L2567">
        <v>7.9794</v>
      </c>
    </row>
    <row r="2568" spans="1:12" x14ac:dyDescent="0.3">
      <c r="A2568" t="s">
        <v>61</v>
      </c>
      <c r="B2568" t="s">
        <v>21</v>
      </c>
      <c r="C2568" t="s">
        <v>14</v>
      </c>
      <c r="D2568" t="s">
        <v>541</v>
      </c>
      <c r="E2568" t="s">
        <v>126</v>
      </c>
      <c r="F2568" t="s">
        <v>56</v>
      </c>
      <c r="G2568" t="s">
        <v>18</v>
      </c>
      <c r="H2568" t="s">
        <v>32</v>
      </c>
      <c r="I2568">
        <v>25.16</v>
      </c>
      <c r="J2568">
        <v>2</v>
      </c>
      <c r="K2568">
        <v>0</v>
      </c>
      <c r="L2568">
        <v>8.5543999999999993</v>
      </c>
    </row>
    <row r="2569" spans="1:12" x14ac:dyDescent="0.3">
      <c r="A2569" t="s">
        <v>12</v>
      </c>
      <c r="B2569" t="s">
        <v>21</v>
      </c>
      <c r="C2569" t="s">
        <v>14</v>
      </c>
      <c r="D2569" t="s">
        <v>340</v>
      </c>
      <c r="E2569" t="s">
        <v>126</v>
      </c>
      <c r="F2569" t="s">
        <v>56</v>
      </c>
      <c r="G2569" t="s">
        <v>25</v>
      </c>
      <c r="H2569" t="s">
        <v>37</v>
      </c>
      <c r="I2569">
        <v>79.47</v>
      </c>
      <c r="J2569">
        <v>3</v>
      </c>
      <c r="K2569">
        <v>0</v>
      </c>
      <c r="L2569">
        <v>22.2516</v>
      </c>
    </row>
    <row r="2570" spans="1:12" x14ac:dyDescent="0.3">
      <c r="A2570" t="s">
        <v>12</v>
      </c>
      <c r="B2570" t="s">
        <v>21</v>
      </c>
      <c r="C2570" t="s">
        <v>14</v>
      </c>
      <c r="D2570" t="s">
        <v>340</v>
      </c>
      <c r="E2570" t="s">
        <v>126</v>
      </c>
      <c r="F2570" t="s">
        <v>56</v>
      </c>
      <c r="G2570" t="s">
        <v>25</v>
      </c>
      <c r="H2570" t="s">
        <v>33</v>
      </c>
      <c r="I2570">
        <v>4.5599999999999996</v>
      </c>
      <c r="J2570">
        <v>2</v>
      </c>
      <c r="K2570">
        <v>0</v>
      </c>
      <c r="L2570">
        <v>2.0064000000000002</v>
      </c>
    </row>
    <row r="2571" spans="1:12" x14ac:dyDescent="0.3">
      <c r="A2571" t="s">
        <v>12</v>
      </c>
      <c r="B2571" t="s">
        <v>21</v>
      </c>
      <c r="C2571" t="s">
        <v>14</v>
      </c>
      <c r="D2571" t="s">
        <v>340</v>
      </c>
      <c r="E2571" t="s">
        <v>126</v>
      </c>
      <c r="F2571" t="s">
        <v>56</v>
      </c>
      <c r="G2571" t="s">
        <v>18</v>
      </c>
      <c r="H2571" t="s">
        <v>20</v>
      </c>
      <c r="I2571">
        <v>1133.3499999999999</v>
      </c>
      <c r="J2571">
        <v>5</v>
      </c>
      <c r="K2571">
        <v>0</v>
      </c>
      <c r="L2571">
        <v>294.67099999999999</v>
      </c>
    </row>
    <row r="2572" spans="1:12" x14ac:dyDescent="0.3">
      <c r="A2572" t="s">
        <v>27</v>
      </c>
      <c r="B2572" t="s">
        <v>13</v>
      </c>
      <c r="C2572" t="s">
        <v>14</v>
      </c>
      <c r="D2572" t="s">
        <v>168</v>
      </c>
      <c r="E2572" t="s">
        <v>126</v>
      </c>
      <c r="F2572" t="s">
        <v>56</v>
      </c>
      <c r="G2572" t="s">
        <v>25</v>
      </c>
      <c r="H2572" t="s">
        <v>40</v>
      </c>
      <c r="I2572">
        <v>274.8</v>
      </c>
      <c r="J2572">
        <v>5</v>
      </c>
      <c r="K2572">
        <v>0</v>
      </c>
      <c r="L2572">
        <v>134.65199999999999</v>
      </c>
    </row>
    <row r="2573" spans="1:12" x14ac:dyDescent="0.3">
      <c r="A2573" t="s">
        <v>27</v>
      </c>
      <c r="B2573" t="s">
        <v>13</v>
      </c>
      <c r="C2573" t="s">
        <v>14</v>
      </c>
      <c r="D2573" t="s">
        <v>168</v>
      </c>
      <c r="E2573" t="s">
        <v>126</v>
      </c>
      <c r="F2573" t="s">
        <v>56</v>
      </c>
      <c r="G2573" t="s">
        <v>25</v>
      </c>
      <c r="H2573" t="s">
        <v>31</v>
      </c>
      <c r="I2573">
        <v>195.64</v>
      </c>
      <c r="J2573">
        <v>4</v>
      </c>
      <c r="K2573">
        <v>0</v>
      </c>
      <c r="L2573">
        <v>3.9127999999999998</v>
      </c>
    </row>
    <row r="2574" spans="1:12" x14ac:dyDescent="0.3">
      <c r="A2574" t="s">
        <v>27</v>
      </c>
      <c r="B2574" t="s">
        <v>13</v>
      </c>
      <c r="C2574" t="s">
        <v>14</v>
      </c>
      <c r="D2574" t="s">
        <v>168</v>
      </c>
      <c r="E2574" t="s">
        <v>126</v>
      </c>
      <c r="F2574" t="s">
        <v>56</v>
      </c>
      <c r="G2574" t="s">
        <v>34</v>
      </c>
      <c r="H2574" t="s">
        <v>35</v>
      </c>
      <c r="I2574">
        <v>257.98</v>
      </c>
      <c r="J2574">
        <v>2</v>
      </c>
      <c r="K2574">
        <v>0</v>
      </c>
      <c r="L2574">
        <v>74.8142</v>
      </c>
    </row>
    <row r="2575" spans="1:12" x14ac:dyDescent="0.3">
      <c r="A2575" t="s">
        <v>27</v>
      </c>
      <c r="B2575" t="s">
        <v>13</v>
      </c>
      <c r="C2575" t="s">
        <v>14</v>
      </c>
      <c r="D2575" t="s">
        <v>168</v>
      </c>
      <c r="E2575" t="s">
        <v>126</v>
      </c>
      <c r="F2575" t="s">
        <v>56</v>
      </c>
      <c r="G2575" t="s">
        <v>25</v>
      </c>
      <c r="H2575" t="s">
        <v>33</v>
      </c>
      <c r="I2575">
        <v>119.04</v>
      </c>
      <c r="J2575">
        <v>6</v>
      </c>
      <c r="K2575">
        <v>0</v>
      </c>
      <c r="L2575">
        <v>48.806399999999996</v>
      </c>
    </row>
    <row r="2576" spans="1:12" x14ac:dyDescent="0.3">
      <c r="A2576" t="s">
        <v>27</v>
      </c>
      <c r="B2576" t="s">
        <v>21</v>
      </c>
      <c r="C2576" t="s">
        <v>14</v>
      </c>
      <c r="D2576" t="s">
        <v>125</v>
      </c>
      <c r="E2576" t="s">
        <v>126</v>
      </c>
      <c r="F2576" t="s">
        <v>56</v>
      </c>
      <c r="G2576" t="s">
        <v>25</v>
      </c>
      <c r="H2576" t="s">
        <v>31</v>
      </c>
      <c r="I2576">
        <v>579.51</v>
      </c>
      <c r="J2576">
        <v>3</v>
      </c>
      <c r="K2576">
        <v>0</v>
      </c>
      <c r="L2576">
        <v>81.131399999999999</v>
      </c>
    </row>
    <row r="2577" spans="1:12" x14ac:dyDescent="0.3">
      <c r="A2577" t="s">
        <v>27</v>
      </c>
      <c r="B2577" t="s">
        <v>21</v>
      </c>
      <c r="C2577" t="s">
        <v>14</v>
      </c>
      <c r="D2577" t="s">
        <v>125</v>
      </c>
      <c r="E2577" t="s">
        <v>126</v>
      </c>
      <c r="F2577" t="s">
        <v>56</v>
      </c>
      <c r="G2577" t="s">
        <v>34</v>
      </c>
      <c r="H2577" t="s">
        <v>35</v>
      </c>
      <c r="I2577">
        <v>14.99</v>
      </c>
      <c r="J2577">
        <v>1</v>
      </c>
      <c r="K2577">
        <v>0</v>
      </c>
      <c r="L2577">
        <v>7.3451000000000004</v>
      </c>
    </row>
    <row r="2578" spans="1:12" x14ac:dyDescent="0.3">
      <c r="A2578" t="s">
        <v>27</v>
      </c>
      <c r="B2578" t="s">
        <v>43</v>
      </c>
      <c r="C2578" t="s">
        <v>14</v>
      </c>
      <c r="D2578" t="s">
        <v>506</v>
      </c>
      <c r="E2578" t="s">
        <v>126</v>
      </c>
      <c r="F2578" t="s">
        <v>56</v>
      </c>
      <c r="G2578" t="s">
        <v>34</v>
      </c>
      <c r="H2578" t="s">
        <v>58</v>
      </c>
      <c r="I2578">
        <v>99.99</v>
      </c>
      <c r="J2578">
        <v>1</v>
      </c>
      <c r="K2578">
        <v>0</v>
      </c>
      <c r="L2578">
        <v>41.995800000000003</v>
      </c>
    </row>
    <row r="2579" spans="1:12" x14ac:dyDescent="0.3">
      <c r="A2579" t="s">
        <v>27</v>
      </c>
      <c r="B2579" t="s">
        <v>43</v>
      </c>
      <c r="C2579" t="s">
        <v>14</v>
      </c>
      <c r="D2579" t="s">
        <v>506</v>
      </c>
      <c r="E2579" t="s">
        <v>126</v>
      </c>
      <c r="F2579" t="s">
        <v>56</v>
      </c>
      <c r="G2579" t="s">
        <v>25</v>
      </c>
      <c r="H2579" t="s">
        <v>31</v>
      </c>
      <c r="I2579">
        <v>286.14999999999998</v>
      </c>
      <c r="J2579">
        <v>5</v>
      </c>
      <c r="K2579">
        <v>0</v>
      </c>
      <c r="L2579">
        <v>71.537499999999994</v>
      </c>
    </row>
    <row r="2580" spans="1:12" x14ac:dyDescent="0.3">
      <c r="A2580" t="s">
        <v>27</v>
      </c>
      <c r="B2580" t="s">
        <v>13</v>
      </c>
      <c r="C2580" t="s">
        <v>14</v>
      </c>
      <c r="D2580" t="s">
        <v>340</v>
      </c>
      <c r="E2580" t="s">
        <v>126</v>
      </c>
      <c r="F2580" t="s">
        <v>56</v>
      </c>
      <c r="G2580" t="s">
        <v>25</v>
      </c>
      <c r="H2580" t="s">
        <v>36</v>
      </c>
      <c r="I2580">
        <v>10.76</v>
      </c>
      <c r="J2580">
        <v>2</v>
      </c>
      <c r="K2580">
        <v>0</v>
      </c>
      <c r="L2580">
        <v>5.1647999999999996</v>
      </c>
    </row>
    <row r="2581" spans="1:12" x14ac:dyDescent="0.3">
      <c r="A2581" t="s">
        <v>27</v>
      </c>
      <c r="B2581" t="s">
        <v>13</v>
      </c>
      <c r="C2581" t="s">
        <v>14</v>
      </c>
      <c r="D2581" t="s">
        <v>340</v>
      </c>
      <c r="E2581" t="s">
        <v>126</v>
      </c>
      <c r="F2581" t="s">
        <v>56</v>
      </c>
      <c r="G2581" t="s">
        <v>25</v>
      </c>
      <c r="H2581" t="s">
        <v>40</v>
      </c>
      <c r="I2581">
        <v>45.68</v>
      </c>
      <c r="J2581">
        <v>2</v>
      </c>
      <c r="K2581">
        <v>0</v>
      </c>
      <c r="L2581">
        <v>21.012799999999999</v>
      </c>
    </row>
    <row r="2582" spans="1:12" x14ac:dyDescent="0.3">
      <c r="A2582" t="s">
        <v>27</v>
      </c>
      <c r="B2582" t="s">
        <v>13</v>
      </c>
      <c r="C2582" t="s">
        <v>14</v>
      </c>
      <c r="D2582" t="s">
        <v>340</v>
      </c>
      <c r="E2582" t="s">
        <v>126</v>
      </c>
      <c r="F2582" t="s">
        <v>56</v>
      </c>
      <c r="G2582" t="s">
        <v>25</v>
      </c>
      <c r="H2582" t="s">
        <v>33</v>
      </c>
      <c r="I2582">
        <v>6.7</v>
      </c>
      <c r="J2582">
        <v>1</v>
      </c>
      <c r="K2582">
        <v>0</v>
      </c>
      <c r="L2582">
        <v>2.2109999999999999</v>
      </c>
    </row>
    <row r="2583" spans="1:12" x14ac:dyDescent="0.3">
      <c r="A2583" t="s">
        <v>12</v>
      </c>
      <c r="B2583" t="s">
        <v>13</v>
      </c>
      <c r="C2583" t="s">
        <v>14</v>
      </c>
      <c r="D2583" t="s">
        <v>340</v>
      </c>
      <c r="E2583" t="s">
        <v>126</v>
      </c>
      <c r="F2583" t="s">
        <v>56</v>
      </c>
      <c r="G2583" t="s">
        <v>25</v>
      </c>
      <c r="H2583" t="s">
        <v>31</v>
      </c>
      <c r="I2583">
        <v>10.9</v>
      </c>
      <c r="J2583">
        <v>1</v>
      </c>
      <c r="K2583">
        <v>0</v>
      </c>
      <c r="L2583">
        <v>2.8340000000000001</v>
      </c>
    </row>
    <row r="2584" spans="1:12" x14ac:dyDescent="0.3">
      <c r="A2584" t="s">
        <v>12</v>
      </c>
      <c r="B2584" t="s">
        <v>13</v>
      </c>
      <c r="C2584" t="s">
        <v>14</v>
      </c>
      <c r="D2584" t="s">
        <v>340</v>
      </c>
      <c r="E2584" t="s">
        <v>126</v>
      </c>
      <c r="F2584" t="s">
        <v>56</v>
      </c>
      <c r="G2584" t="s">
        <v>25</v>
      </c>
      <c r="H2584" t="s">
        <v>40</v>
      </c>
      <c r="I2584">
        <v>79.92</v>
      </c>
      <c r="J2584">
        <v>4</v>
      </c>
      <c r="K2584">
        <v>0</v>
      </c>
      <c r="L2584">
        <v>37.562399999999997</v>
      </c>
    </row>
    <row r="2585" spans="1:12" x14ac:dyDescent="0.3">
      <c r="A2585" t="s">
        <v>12</v>
      </c>
      <c r="B2585" t="s">
        <v>13</v>
      </c>
      <c r="C2585" t="s">
        <v>14</v>
      </c>
      <c r="D2585" t="s">
        <v>340</v>
      </c>
      <c r="E2585" t="s">
        <v>126</v>
      </c>
      <c r="F2585" t="s">
        <v>56</v>
      </c>
      <c r="G2585" t="s">
        <v>25</v>
      </c>
      <c r="H2585" t="s">
        <v>40</v>
      </c>
      <c r="I2585">
        <v>146.82</v>
      </c>
      <c r="J2585">
        <v>3</v>
      </c>
      <c r="K2585">
        <v>0</v>
      </c>
      <c r="L2585">
        <v>73.41</v>
      </c>
    </row>
    <row r="2586" spans="1:12" x14ac:dyDescent="0.3">
      <c r="A2586" t="s">
        <v>61</v>
      </c>
      <c r="B2586" t="s">
        <v>13</v>
      </c>
      <c r="C2586" t="s">
        <v>14</v>
      </c>
      <c r="D2586" t="s">
        <v>125</v>
      </c>
      <c r="E2586" t="s">
        <v>126</v>
      </c>
      <c r="F2586" t="s">
        <v>56</v>
      </c>
      <c r="G2586" t="s">
        <v>25</v>
      </c>
      <c r="H2586" t="s">
        <v>36</v>
      </c>
      <c r="I2586">
        <v>62.94</v>
      </c>
      <c r="J2586">
        <v>3</v>
      </c>
      <c r="K2586">
        <v>0</v>
      </c>
      <c r="L2586">
        <v>30.211200000000002</v>
      </c>
    </row>
    <row r="2587" spans="1:12" x14ac:dyDescent="0.3">
      <c r="A2587" t="s">
        <v>61</v>
      </c>
      <c r="B2587" t="s">
        <v>13</v>
      </c>
      <c r="C2587" t="s">
        <v>14</v>
      </c>
      <c r="D2587" t="s">
        <v>125</v>
      </c>
      <c r="E2587" t="s">
        <v>126</v>
      </c>
      <c r="F2587" t="s">
        <v>56</v>
      </c>
      <c r="G2587" t="s">
        <v>25</v>
      </c>
      <c r="H2587" t="s">
        <v>36</v>
      </c>
      <c r="I2587">
        <v>30.88</v>
      </c>
      <c r="J2587">
        <v>2</v>
      </c>
      <c r="K2587">
        <v>0</v>
      </c>
      <c r="L2587">
        <v>15.44</v>
      </c>
    </row>
    <row r="2588" spans="1:12" x14ac:dyDescent="0.3">
      <c r="A2588" t="s">
        <v>61</v>
      </c>
      <c r="B2588" t="s">
        <v>13</v>
      </c>
      <c r="C2588" t="s">
        <v>14</v>
      </c>
      <c r="D2588" t="s">
        <v>125</v>
      </c>
      <c r="E2588" t="s">
        <v>126</v>
      </c>
      <c r="F2588" t="s">
        <v>56</v>
      </c>
      <c r="G2588" t="s">
        <v>25</v>
      </c>
      <c r="H2588" t="s">
        <v>37</v>
      </c>
      <c r="I2588">
        <v>465.16</v>
      </c>
      <c r="J2588">
        <v>2</v>
      </c>
      <c r="K2588">
        <v>0</v>
      </c>
      <c r="L2588">
        <v>120.94159999999999</v>
      </c>
    </row>
    <row r="2589" spans="1:12" x14ac:dyDescent="0.3">
      <c r="A2589" t="s">
        <v>61</v>
      </c>
      <c r="B2589" t="s">
        <v>13</v>
      </c>
      <c r="C2589" t="s">
        <v>14</v>
      </c>
      <c r="D2589" t="s">
        <v>125</v>
      </c>
      <c r="E2589" t="s">
        <v>126</v>
      </c>
      <c r="F2589" t="s">
        <v>56</v>
      </c>
      <c r="G2589" t="s">
        <v>25</v>
      </c>
      <c r="H2589" t="s">
        <v>40</v>
      </c>
      <c r="I2589">
        <v>27.12</v>
      </c>
      <c r="J2589">
        <v>4</v>
      </c>
      <c r="K2589">
        <v>0</v>
      </c>
      <c r="L2589">
        <v>12.475199999999999</v>
      </c>
    </row>
    <row r="2590" spans="1:12" x14ac:dyDescent="0.3">
      <c r="A2590" t="s">
        <v>27</v>
      </c>
      <c r="B2590" t="s">
        <v>21</v>
      </c>
      <c r="C2590" t="s">
        <v>14</v>
      </c>
      <c r="D2590" t="s">
        <v>506</v>
      </c>
      <c r="E2590" t="s">
        <v>126</v>
      </c>
      <c r="F2590" t="s">
        <v>56</v>
      </c>
      <c r="G2590" t="s">
        <v>25</v>
      </c>
      <c r="H2590" t="s">
        <v>36</v>
      </c>
      <c r="I2590">
        <v>7.96</v>
      </c>
      <c r="J2590">
        <v>2</v>
      </c>
      <c r="K2590">
        <v>0</v>
      </c>
      <c r="L2590">
        <v>3.7412000000000001</v>
      </c>
    </row>
    <row r="2591" spans="1:12" x14ac:dyDescent="0.3">
      <c r="A2591" t="s">
        <v>27</v>
      </c>
      <c r="B2591" t="s">
        <v>21</v>
      </c>
      <c r="C2591" t="s">
        <v>14</v>
      </c>
      <c r="D2591" t="s">
        <v>506</v>
      </c>
      <c r="E2591" t="s">
        <v>126</v>
      </c>
      <c r="F2591" t="s">
        <v>56</v>
      </c>
      <c r="G2591" t="s">
        <v>34</v>
      </c>
      <c r="H2591" t="s">
        <v>35</v>
      </c>
      <c r="I2591">
        <v>566.97</v>
      </c>
      <c r="J2591">
        <v>3</v>
      </c>
      <c r="K2591">
        <v>0</v>
      </c>
      <c r="L2591">
        <v>153.08189999999999</v>
      </c>
    </row>
    <row r="2592" spans="1:12" x14ac:dyDescent="0.3">
      <c r="A2592" t="s">
        <v>27</v>
      </c>
      <c r="B2592" t="s">
        <v>21</v>
      </c>
      <c r="C2592" t="s">
        <v>14</v>
      </c>
      <c r="D2592" t="s">
        <v>506</v>
      </c>
      <c r="E2592" t="s">
        <v>126</v>
      </c>
      <c r="F2592" t="s">
        <v>56</v>
      </c>
      <c r="G2592" t="s">
        <v>25</v>
      </c>
      <c r="H2592" t="s">
        <v>33</v>
      </c>
      <c r="I2592">
        <v>9.84</v>
      </c>
      <c r="J2592">
        <v>3</v>
      </c>
      <c r="K2592">
        <v>0</v>
      </c>
      <c r="L2592">
        <v>2.8536000000000001</v>
      </c>
    </row>
    <row r="2593" spans="1:12" x14ac:dyDescent="0.3">
      <c r="A2593" t="s">
        <v>27</v>
      </c>
      <c r="B2593" t="s">
        <v>21</v>
      </c>
      <c r="C2593" t="s">
        <v>14</v>
      </c>
      <c r="D2593" t="s">
        <v>293</v>
      </c>
      <c r="E2593" t="s">
        <v>126</v>
      </c>
      <c r="F2593" t="s">
        <v>56</v>
      </c>
      <c r="G2593" t="s">
        <v>25</v>
      </c>
      <c r="H2593" t="s">
        <v>36</v>
      </c>
      <c r="I2593">
        <v>26.9</v>
      </c>
      <c r="J2593">
        <v>5</v>
      </c>
      <c r="K2593">
        <v>0</v>
      </c>
      <c r="L2593">
        <v>13.180999999999999</v>
      </c>
    </row>
    <row r="2594" spans="1:12" x14ac:dyDescent="0.3">
      <c r="A2594" t="s">
        <v>27</v>
      </c>
      <c r="B2594" t="s">
        <v>43</v>
      </c>
      <c r="C2594" t="s">
        <v>14</v>
      </c>
      <c r="D2594" t="s">
        <v>506</v>
      </c>
      <c r="E2594" t="s">
        <v>126</v>
      </c>
      <c r="F2594" t="s">
        <v>56</v>
      </c>
      <c r="G2594" t="s">
        <v>25</v>
      </c>
      <c r="H2594" t="s">
        <v>31</v>
      </c>
      <c r="I2594">
        <v>38.619999999999997</v>
      </c>
      <c r="J2594">
        <v>2</v>
      </c>
      <c r="K2594">
        <v>0</v>
      </c>
      <c r="L2594">
        <v>10.813599999999999</v>
      </c>
    </row>
    <row r="2595" spans="1:12" x14ac:dyDescent="0.3">
      <c r="A2595" t="s">
        <v>27</v>
      </c>
      <c r="B2595" t="s">
        <v>43</v>
      </c>
      <c r="C2595" t="s">
        <v>14</v>
      </c>
      <c r="D2595" t="s">
        <v>506</v>
      </c>
      <c r="E2595" t="s">
        <v>126</v>
      </c>
      <c r="F2595" t="s">
        <v>56</v>
      </c>
      <c r="G2595" t="s">
        <v>34</v>
      </c>
      <c r="H2595" t="s">
        <v>58</v>
      </c>
      <c r="I2595">
        <v>59.98</v>
      </c>
      <c r="J2595">
        <v>2</v>
      </c>
      <c r="K2595">
        <v>0</v>
      </c>
      <c r="L2595">
        <v>10.7964</v>
      </c>
    </row>
    <row r="2596" spans="1:12" x14ac:dyDescent="0.3">
      <c r="A2596" t="s">
        <v>27</v>
      </c>
      <c r="B2596" t="s">
        <v>13</v>
      </c>
      <c r="C2596" t="s">
        <v>14</v>
      </c>
      <c r="D2596" t="s">
        <v>293</v>
      </c>
      <c r="E2596" t="s">
        <v>126</v>
      </c>
      <c r="F2596" t="s">
        <v>56</v>
      </c>
      <c r="G2596" t="s">
        <v>34</v>
      </c>
      <c r="H2596" t="s">
        <v>58</v>
      </c>
      <c r="I2596">
        <v>238</v>
      </c>
      <c r="J2596">
        <v>2</v>
      </c>
      <c r="K2596">
        <v>0</v>
      </c>
      <c r="L2596">
        <v>38.08</v>
      </c>
    </row>
    <row r="2597" spans="1:12" x14ac:dyDescent="0.3">
      <c r="A2597" t="s">
        <v>27</v>
      </c>
      <c r="B2597" t="s">
        <v>13</v>
      </c>
      <c r="C2597" t="s">
        <v>14</v>
      </c>
      <c r="D2597" t="s">
        <v>293</v>
      </c>
      <c r="E2597" t="s">
        <v>126</v>
      </c>
      <c r="F2597" t="s">
        <v>56</v>
      </c>
      <c r="G2597" t="s">
        <v>25</v>
      </c>
      <c r="H2597" t="s">
        <v>40</v>
      </c>
      <c r="I2597">
        <v>61.96</v>
      </c>
      <c r="J2597">
        <v>2</v>
      </c>
      <c r="K2597">
        <v>0</v>
      </c>
      <c r="L2597">
        <v>27.882000000000001</v>
      </c>
    </row>
    <row r="2598" spans="1:12" x14ac:dyDescent="0.3">
      <c r="A2598" t="s">
        <v>27</v>
      </c>
      <c r="B2598" t="s">
        <v>43</v>
      </c>
      <c r="C2598" t="s">
        <v>14</v>
      </c>
      <c r="D2598" t="s">
        <v>541</v>
      </c>
      <c r="E2598" t="s">
        <v>126</v>
      </c>
      <c r="F2598" t="s">
        <v>56</v>
      </c>
      <c r="G2598" t="s">
        <v>34</v>
      </c>
      <c r="H2598" t="s">
        <v>58</v>
      </c>
      <c r="I2598">
        <v>199.75</v>
      </c>
      <c r="J2598">
        <v>5</v>
      </c>
      <c r="K2598">
        <v>0</v>
      </c>
      <c r="L2598">
        <v>87.89</v>
      </c>
    </row>
    <row r="2599" spans="1:12" x14ac:dyDescent="0.3">
      <c r="A2599" t="s">
        <v>61</v>
      </c>
      <c r="B2599" t="s">
        <v>43</v>
      </c>
      <c r="C2599" t="s">
        <v>14</v>
      </c>
      <c r="D2599" t="s">
        <v>598</v>
      </c>
      <c r="E2599" t="s">
        <v>126</v>
      </c>
      <c r="F2599" t="s">
        <v>56</v>
      </c>
      <c r="G2599" t="s">
        <v>34</v>
      </c>
      <c r="H2599" t="s">
        <v>58</v>
      </c>
      <c r="I2599">
        <v>59.97</v>
      </c>
      <c r="J2599">
        <v>3</v>
      </c>
      <c r="K2599">
        <v>0</v>
      </c>
      <c r="L2599">
        <v>14.9925</v>
      </c>
    </row>
    <row r="2600" spans="1:12" x14ac:dyDescent="0.3">
      <c r="A2600" t="s">
        <v>61</v>
      </c>
      <c r="B2600" t="s">
        <v>43</v>
      </c>
      <c r="C2600" t="s">
        <v>14</v>
      </c>
      <c r="D2600" t="s">
        <v>598</v>
      </c>
      <c r="E2600" t="s">
        <v>126</v>
      </c>
      <c r="F2600" t="s">
        <v>56</v>
      </c>
      <c r="G2600" t="s">
        <v>25</v>
      </c>
      <c r="H2600" t="s">
        <v>40</v>
      </c>
      <c r="I2600">
        <v>13.36</v>
      </c>
      <c r="J2600">
        <v>2</v>
      </c>
      <c r="K2600">
        <v>0</v>
      </c>
      <c r="L2600">
        <v>6.4127999999999998</v>
      </c>
    </row>
    <row r="2601" spans="1:12" x14ac:dyDescent="0.3">
      <c r="A2601" t="s">
        <v>27</v>
      </c>
      <c r="B2601" t="s">
        <v>13</v>
      </c>
      <c r="C2601" t="s">
        <v>14</v>
      </c>
      <c r="D2601" t="s">
        <v>168</v>
      </c>
      <c r="E2601" t="s">
        <v>126</v>
      </c>
      <c r="F2601" t="s">
        <v>56</v>
      </c>
      <c r="G2601" t="s">
        <v>25</v>
      </c>
      <c r="H2601" t="s">
        <v>31</v>
      </c>
      <c r="I2601">
        <v>16.239999999999998</v>
      </c>
      <c r="J2601">
        <v>1</v>
      </c>
      <c r="K2601">
        <v>0</v>
      </c>
      <c r="L2601">
        <v>2.4359999999999999</v>
      </c>
    </row>
    <row r="2602" spans="1:12" x14ac:dyDescent="0.3">
      <c r="A2602" t="s">
        <v>27</v>
      </c>
      <c r="B2602" t="s">
        <v>13</v>
      </c>
      <c r="C2602" t="s">
        <v>14</v>
      </c>
      <c r="D2602" t="s">
        <v>168</v>
      </c>
      <c r="E2602" t="s">
        <v>126</v>
      </c>
      <c r="F2602" t="s">
        <v>56</v>
      </c>
      <c r="G2602" t="s">
        <v>25</v>
      </c>
      <c r="H2602" t="s">
        <v>31</v>
      </c>
      <c r="I2602">
        <v>77.55</v>
      </c>
      <c r="J2602">
        <v>5</v>
      </c>
      <c r="K2602">
        <v>0</v>
      </c>
      <c r="L2602">
        <v>21.713999999999999</v>
      </c>
    </row>
    <row r="2603" spans="1:12" x14ac:dyDescent="0.3">
      <c r="A2603" t="s">
        <v>27</v>
      </c>
      <c r="B2603" t="s">
        <v>43</v>
      </c>
      <c r="C2603" t="s">
        <v>14</v>
      </c>
      <c r="D2603" t="s">
        <v>599</v>
      </c>
      <c r="E2603" t="s">
        <v>126</v>
      </c>
      <c r="F2603" t="s">
        <v>56</v>
      </c>
      <c r="G2603" t="s">
        <v>18</v>
      </c>
      <c r="H2603" t="s">
        <v>32</v>
      </c>
      <c r="I2603">
        <v>27.46</v>
      </c>
      <c r="J2603">
        <v>2</v>
      </c>
      <c r="K2603">
        <v>0</v>
      </c>
      <c r="L2603">
        <v>9.8856000000000002</v>
      </c>
    </row>
    <row r="2604" spans="1:12" x14ac:dyDescent="0.3">
      <c r="A2604" t="s">
        <v>27</v>
      </c>
      <c r="B2604" t="s">
        <v>13</v>
      </c>
      <c r="C2604" t="s">
        <v>14</v>
      </c>
      <c r="D2604" t="s">
        <v>104</v>
      </c>
      <c r="E2604" t="s">
        <v>126</v>
      </c>
      <c r="F2604" t="s">
        <v>56</v>
      </c>
      <c r="G2604" t="s">
        <v>25</v>
      </c>
      <c r="H2604" t="s">
        <v>36</v>
      </c>
      <c r="I2604">
        <v>25.3</v>
      </c>
      <c r="J2604">
        <v>5</v>
      </c>
      <c r="K2604">
        <v>0</v>
      </c>
      <c r="L2604">
        <v>11.891</v>
      </c>
    </row>
    <row r="2605" spans="1:12" x14ac:dyDescent="0.3">
      <c r="A2605" t="s">
        <v>27</v>
      </c>
      <c r="B2605" t="s">
        <v>13</v>
      </c>
      <c r="C2605" t="s">
        <v>14</v>
      </c>
      <c r="D2605" t="s">
        <v>104</v>
      </c>
      <c r="E2605" t="s">
        <v>126</v>
      </c>
      <c r="F2605" t="s">
        <v>56</v>
      </c>
      <c r="G2605" t="s">
        <v>25</v>
      </c>
      <c r="H2605" t="s">
        <v>31</v>
      </c>
      <c r="I2605">
        <v>95.94</v>
      </c>
      <c r="J2605">
        <v>3</v>
      </c>
      <c r="K2605">
        <v>0</v>
      </c>
      <c r="L2605">
        <v>9.5939999999999994</v>
      </c>
    </row>
    <row r="2606" spans="1:12" x14ac:dyDescent="0.3">
      <c r="A2606" t="s">
        <v>27</v>
      </c>
      <c r="B2606" t="s">
        <v>13</v>
      </c>
      <c r="C2606" t="s">
        <v>14</v>
      </c>
      <c r="D2606" t="s">
        <v>249</v>
      </c>
      <c r="E2606" t="s">
        <v>126</v>
      </c>
      <c r="F2606" t="s">
        <v>56</v>
      </c>
      <c r="G2606" t="s">
        <v>25</v>
      </c>
      <c r="H2606" t="s">
        <v>37</v>
      </c>
      <c r="I2606">
        <v>370.14</v>
      </c>
      <c r="J2606">
        <v>3</v>
      </c>
      <c r="K2606">
        <v>0</v>
      </c>
      <c r="L2606">
        <v>144.3546</v>
      </c>
    </row>
    <row r="2607" spans="1:12" x14ac:dyDescent="0.3">
      <c r="A2607" t="s">
        <v>167</v>
      </c>
      <c r="B2607" t="s">
        <v>13</v>
      </c>
      <c r="C2607" t="s">
        <v>14</v>
      </c>
      <c r="D2607" t="s">
        <v>541</v>
      </c>
      <c r="E2607" t="s">
        <v>126</v>
      </c>
      <c r="F2607" t="s">
        <v>56</v>
      </c>
      <c r="G2607" t="s">
        <v>25</v>
      </c>
      <c r="H2607" t="s">
        <v>33</v>
      </c>
      <c r="I2607">
        <v>15.48</v>
      </c>
      <c r="J2607">
        <v>3</v>
      </c>
      <c r="K2607">
        <v>0</v>
      </c>
      <c r="L2607">
        <v>4.4892000000000003</v>
      </c>
    </row>
    <row r="2608" spans="1:12" x14ac:dyDescent="0.3">
      <c r="A2608" t="s">
        <v>167</v>
      </c>
      <c r="B2608" t="s">
        <v>13</v>
      </c>
      <c r="C2608" t="s">
        <v>14</v>
      </c>
      <c r="D2608" t="s">
        <v>541</v>
      </c>
      <c r="E2608" t="s">
        <v>126</v>
      </c>
      <c r="F2608" t="s">
        <v>56</v>
      </c>
      <c r="G2608" t="s">
        <v>25</v>
      </c>
      <c r="H2608" t="s">
        <v>40</v>
      </c>
      <c r="I2608">
        <v>51.84</v>
      </c>
      <c r="J2608">
        <v>8</v>
      </c>
      <c r="K2608">
        <v>0</v>
      </c>
      <c r="L2608">
        <v>24.883199999999999</v>
      </c>
    </row>
    <row r="2609" spans="1:12" x14ac:dyDescent="0.3">
      <c r="A2609" t="s">
        <v>27</v>
      </c>
      <c r="B2609" t="s">
        <v>21</v>
      </c>
      <c r="C2609" t="s">
        <v>14</v>
      </c>
      <c r="D2609" t="s">
        <v>125</v>
      </c>
      <c r="E2609" t="s">
        <v>126</v>
      </c>
      <c r="F2609" t="s">
        <v>56</v>
      </c>
      <c r="G2609" t="s">
        <v>25</v>
      </c>
      <c r="H2609" t="s">
        <v>31</v>
      </c>
      <c r="I2609">
        <v>470.36</v>
      </c>
      <c r="J2609">
        <v>11</v>
      </c>
      <c r="K2609">
        <v>0</v>
      </c>
      <c r="L2609">
        <v>122.2936</v>
      </c>
    </row>
    <row r="2610" spans="1:12" x14ac:dyDescent="0.3">
      <c r="A2610" t="s">
        <v>27</v>
      </c>
      <c r="B2610" t="s">
        <v>13</v>
      </c>
      <c r="C2610" t="s">
        <v>14</v>
      </c>
      <c r="D2610" t="s">
        <v>293</v>
      </c>
      <c r="E2610" t="s">
        <v>126</v>
      </c>
      <c r="F2610" t="s">
        <v>56</v>
      </c>
      <c r="G2610" t="s">
        <v>25</v>
      </c>
      <c r="H2610" t="s">
        <v>36</v>
      </c>
      <c r="I2610">
        <v>9.84</v>
      </c>
      <c r="J2610">
        <v>2</v>
      </c>
      <c r="K2610">
        <v>0</v>
      </c>
      <c r="L2610">
        <v>4.7232000000000003</v>
      </c>
    </row>
    <row r="2611" spans="1:12" x14ac:dyDescent="0.3">
      <c r="A2611" t="s">
        <v>27</v>
      </c>
      <c r="B2611" t="s">
        <v>13</v>
      </c>
      <c r="C2611" t="s">
        <v>14</v>
      </c>
      <c r="D2611" t="s">
        <v>293</v>
      </c>
      <c r="E2611" t="s">
        <v>126</v>
      </c>
      <c r="F2611" t="s">
        <v>56</v>
      </c>
      <c r="G2611" t="s">
        <v>25</v>
      </c>
      <c r="H2611" t="s">
        <v>40</v>
      </c>
      <c r="I2611">
        <v>7.78</v>
      </c>
      <c r="J2611">
        <v>1</v>
      </c>
      <c r="K2611">
        <v>0</v>
      </c>
      <c r="L2611">
        <v>3.5009999999999999</v>
      </c>
    </row>
    <row r="2612" spans="1:12" x14ac:dyDescent="0.3">
      <c r="A2612" t="s">
        <v>27</v>
      </c>
      <c r="B2612" t="s">
        <v>13</v>
      </c>
      <c r="C2612" t="s">
        <v>14</v>
      </c>
      <c r="D2612" t="s">
        <v>70</v>
      </c>
      <c r="E2612" t="s">
        <v>71</v>
      </c>
      <c r="F2612" t="s">
        <v>56</v>
      </c>
      <c r="G2612" t="s">
        <v>34</v>
      </c>
      <c r="H2612" t="s">
        <v>58</v>
      </c>
      <c r="I2612">
        <v>45</v>
      </c>
      <c r="J2612">
        <v>3</v>
      </c>
      <c r="K2612">
        <v>0</v>
      </c>
      <c r="L2612">
        <v>4.95</v>
      </c>
    </row>
    <row r="2613" spans="1:12" x14ac:dyDescent="0.3">
      <c r="A2613" t="s">
        <v>27</v>
      </c>
      <c r="B2613" t="s">
        <v>13</v>
      </c>
      <c r="C2613" t="s">
        <v>14</v>
      </c>
      <c r="D2613" t="s">
        <v>70</v>
      </c>
      <c r="E2613" t="s">
        <v>71</v>
      </c>
      <c r="F2613" t="s">
        <v>56</v>
      </c>
      <c r="G2613" t="s">
        <v>34</v>
      </c>
      <c r="H2613" t="s">
        <v>35</v>
      </c>
      <c r="I2613">
        <v>21.8</v>
      </c>
      <c r="J2613">
        <v>2</v>
      </c>
      <c r="K2613">
        <v>0</v>
      </c>
      <c r="L2613">
        <v>6.1040000000000001</v>
      </c>
    </row>
    <row r="2614" spans="1:12" x14ac:dyDescent="0.3">
      <c r="A2614" t="s">
        <v>61</v>
      </c>
      <c r="B2614" t="s">
        <v>13</v>
      </c>
      <c r="C2614" t="s">
        <v>14</v>
      </c>
      <c r="D2614" t="s">
        <v>105</v>
      </c>
      <c r="E2614" t="s">
        <v>71</v>
      </c>
      <c r="F2614" t="s">
        <v>56</v>
      </c>
      <c r="G2614" t="s">
        <v>18</v>
      </c>
      <c r="H2614" t="s">
        <v>32</v>
      </c>
      <c r="I2614">
        <v>47.04</v>
      </c>
      <c r="J2614">
        <v>3</v>
      </c>
      <c r="K2614">
        <v>0</v>
      </c>
      <c r="L2614">
        <v>18.345600000000001</v>
      </c>
    </row>
    <row r="2615" spans="1:12" x14ac:dyDescent="0.3">
      <c r="A2615" t="s">
        <v>61</v>
      </c>
      <c r="B2615" t="s">
        <v>13</v>
      </c>
      <c r="C2615" t="s">
        <v>14</v>
      </c>
      <c r="D2615" t="s">
        <v>105</v>
      </c>
      <c r="E2615" t="s">
        <v>71</v>
      </c>
      <c r="F2615" t="s">
        <v>56</v>
      </c>
      <c r="G2615" t="s">
        <v>25</v>
      </c>
      <c r="H2615" t="s">
        <v>36</v>
      </c>
      <c r="I2615">
        <v>30.84</v>
      </c>
      <c r="J2615">
        <v>4</v>
      </c>
      <c r="K2615">
        <v>0</v>
      </c>
      <c r="L2615">
        <v>13.878</v>
      </c>
    </row>
    <row r="2616" spans="1:12" x14ac:dyDescent="0.3">
      <c r="A2616" t="s">
        <v>61</v>
      </c>
      <c r="B2616" t="s">
        <v>13</v>
      </c>
      <c r="C2616" t="s">
        <v>14</v>
      </c>
      <c r="D2616" t="s">
        <v>105</v>
      </c>
      <c r="E2616" t="s">
        <v>71</v>
      </c>
      <c r="F2616" t="s">
        <v>56</v>
      </c>
      <c r="G2616" t="s">
        <v>25</v>
      </c>
      <c r="H2616" t="s">
        <v>31</v>
      </c>
      <c r="I2616">
        <v>226.56</v>
      </c>
      <c r="J2616">
        <v>6</v>
      </c>
      <c r="K2616">
        <v>0</v>
      </c>
      <c r="L2616">
        <v>63.436799999999998</v>
      </c>
    </row>
    <row r="2617" spans="1:12" x14ac:dyDescent="0.3">
      <c r="A2617" t="s">
        <v>61</v>
      </c>
      <c r="B2617" t="s">
        <v>13</v>
      </c>
      <c r="C2617" t="s">
        <v>14</v>
      </c>
      <c r="D2617" t="s">
        <v>105</v>
      </c>
      <c r="E2617" t="s">
        <v>71</v>
      </c>
      <c r="F2617" t="s">
        <v>56</v>
      </c>
      <c r="G2617" t="s">
        <v>25</v>
      </c>
      <c r="H2617" t="s">
        <v>59</v>
      </c>
      <c r="I2617">
        <v>115.02</v>
      </c>
      <c r="J2617">
        <v>9</v>
      </c>
      <c r="K2617">
        <v>0</v>
      </c>
      <c r="L2617">
        <v>51.759</v>
      </c>
    </row>
    <row r="2618" spans="1:12" x14ac:dyDescent="0.3">
      <c r="A2618" t="s">
        <v>61</v>
      </c>
      <c r="B2618" t="s">
        <v>13</v>
      </c>
      <c r="C2618" t="s">
        <v>14</v>
      </c>
      <c r="D2618" t="s">
        <v>105</v>
      </c>
      <c r="E2618" t="s">
        <v>71</v>
      </c>
      <c r="F2618" t="s">
        <v>56</v>
      </c>
      <c r="G2618" t="s">
        <v>34</v>
      </c>
      <c r="H2618" t="s">
        <v>35</v>
      </c>
      <c r="I2618">
        <v>68.040000000000006</v>
      </c>
      <c r="J2618">
        <v>7</v>
      </c>
      <c r="K2618">
        <v>0</v>
      </c>
      <c r="L2618">
        <v>19.7316</v>
      </c>
    </row>
    <row r="2619" spans="1:12" x14ac:dyDescent="0.3">
      <c r="A2619" t="s">
        <v>61</v>
      </c>
      <c r="B2619" t="s">
        <v>13</v>
      </c>
      <c r="C2619" t="s">
        <v>14</v>
      </c>
      <c r="D2619" t="s">
        <v>70</v>
      </c>
      <c r="E2619" t="s">
        <v>71</v>
      </c>
      <c r="F2619" t="s">
        <v>56</v>
      </c>
      <c r="G2619" t="s">
        <v>18</v>
      </c>
      <c r="H2619" t="s">
        <v>32</v>
      </c>
      <c r="I2619">
        <v>9.94</v>
      </c>
      <c r="J2619">
        <v>2</v>
      </c>
      <c r="K2619">
        <v>0</v>
      </c>
      <c r="L2619">
        <v>3.0813999999999999</v>
      </c>
    </row>
    <row r="2620" spans="1:12" x14ac:dyDescent="0.3">
      <c r="A2620" t="s">
        <v>12</v>
      </c>
      <c r="B2620" t="s">
        <v>21</v>
      </c>
      <c r="C2620" t="s">
        <v>14</v>
      </c>
      <c r="D2620" t="s">
        <v>113</v>
      </c>
      <c r="E2620" t="s">
        <v>71</v>
      </c>
      <c r="F2620" t="s">
        <v>56</v>
      </c>
      <c r="G2620" t="s">
        <v>25</v>
      </c>
      <c r="H2620" t="s">
        <v>76</v>
      </c>
      <c r="I2620">
        <v>26.18</v>
      </c>
      <c r="J2620">
        <v>7</v>
      </c>
      <c r="K2620">
        <v>0</v>
      </c>
      <c r="L2620">
        <v>0.52359999999999995</v>
      </c>
    </row>
    <row r="2621" spans="1:12" x14ac:dyDescent="0.3">
      <c r="A2621" t="s">
        <v>12</v>
      </c>
      <c r="B2621" t="s">
        <v>21</v>
      </c>
      <c r="C2621" t="s">
        <v>14</v>
      </c>
      <c r="D2621" t="s">
        <v>113</v>
      </c>
      <c r="E2621" t="s">
        <v>71</v>
      </c>
      <c r="F2621" t="s">
        <v>56</v>
      </c>
      <c r="G2621" t="s">
        <v>25</v>
      </c>
      <c r="H2621" t="s">
        <v>40</v>
      </c>
      <c r="I2621">
        <v>7.3</v>
      </c>
      <c r="J2621">
        <v>2</v>
      </c>
      <c r="K2621">
        <v>0</v>
      </c>
      <c r="L2621">
        <v>3.431</v>
      </c>
    </row>
    <row r="2622" spans="1:12" x14ac:dyDescent="0.3">
      <c r="A2622" t="s">
        <v>12</v>
      </c>
      <c r="B2622" t="s">
        <v>21</v>
      </c>
      <c r="C2622" t="s">
        <v>14</v>
      </c>
      <c r="D2622" t="s">
        <v>70</v>
      </c>
      <c r="E2622" t="s">
        <v>71</v>
      </c>
      <c r="F2622" t="s">
        <v>56</v>
      </c>
      <c r="G2622" t="s">
        <v>18</v>
      </c>
      <c r="H2622" t="s">
        <v>32</v>
      </c>
      <c r="I2622">
        <v>211.96</v>
      </c>
      <c r="J2622">
        <v>2</v>
      </c>
      <c r="K2622">
        <v>0</v>
      </c>
      <c r="L2622">
        <v>42.392000000000003</v>
      </c>
    </row>
    <row r="2623" spans="1:12" x14ac:dyDescent="0.3">
      <c r="A2623" t="s">
        <v>27</v>
      </c>
      <c r="B2623" t="s">
        <v>13</v>
      </c>
      <c r="C2623" t="s">
        <v>14</v>
      </c>
      <c r="D2623" t="s">
        <v>113</v>
      </c>
      <c r="E2623" t="s">
        <v>71</v>
      </c>
      <c r="F2623" t="s">
        <v>56</v>
      </c>
      <c r="G2623" t="s">
        <v>25</v>
      </c>
      <c r="H2623" t="s">
        <v>33</v>
      </c>
      <c r="I2623">
        <v>155.94</v>
      </c>
      <c r="J2623">
        <v>6</v>
      </c>
      <c r="K2623">
        <v>0</v>
      </c>
      <c r="L2623">
        <v>45.2226</v>
      </c>
    </row>
    <row r="2624" spans="1:12" x14ac:dyDescent="0.3">
      <c r="A2624" t="s">
        <v>27</v>
      </c>
      <c r="B2624" t="s">
        <v>13</v>
      </c>
      <c r="C2624" t="s">
        <v>14</v>
      </c>
      <c r="D2624" t="s">
        <v>105</v>
      </c>
      <c r="E2624" t="s">
        <v>71</v>
      </c>
      <c r="F2624" t="s">
        <v>56</v>
      </c>
      <c r="G2624" t="s">
        <v>25</v>
      </c>
      <c r="H2624" t="s">
        <v>36</v>
      </c>
      <c r="I2624">
        <v>26.55</v>
      </c>
      <c r="J2624">
        <v>3</v>
      </c>
      <c r="K2624">
        <v>0</v>
      </c>
      <c r="L2624">
        <v>13.009499999999999</v>
      </c>
    </row>
    <row r="2625" spans="1:12" x14ac:dyDescent="0.3">
      <c r="A2625" t="s">
        <v>27</v>
      </c>
      <c r="B2625" t="s">
        <v>13</v>
      </c>
      <c r="C2625" t="s">
        <v>14</v>
      </c>
      <c r="D2625" t="s">
        <v>105</v>
      </c>
      <c r="E2625" t="s">
        <v>71</v>
      </c>
      <c r="F2625" t="s">
        <v>56</v>
      </c>
      <c r="G2625" t="s">
        <v>18</v>
      </c>
      <c r="H2625" t="s">
        <v>30</v>
      </c>
      <c r="I2625">
        <v>310.44299999999998</v>
      </c>
      <c r="J2625">
        <v>3</v>
      </c>
      <c r="K2625">
        <v>0.3</v>
      </c>
      <c r="L2625">
        <v>-48.783900000000003</v>
      </c>
    </row>
    <row r="2626" spans="1:12" x14ac:dyDescent="0.3">
      <c r="A2626" t="s">
        <v>12</v>
      </c>
      <c r="B2626" t="s">
        <v>21</v>
      </c>
      <c r="C2626" t="s">
        <v>14</v>
      </c>
      <c r="D2626" t="s">
        <v>113</v>
      </c>
      <c r="E2626" t="s">
        <v>71</v>
      </c>
      <c r="F2626" t="s">
        <v>56</v>
      </c>
      <c r="G2626" t="s">
        <v>25</v>
      </c>
      <c r="H2626" t="s">
        <v>31</v>
      </c>
      <c r="I2626">
        <v>85.52</v>
      </c>
      <c r="J2626">
        <v>2</v>
      </c>
      <c r="K2626">
        <v>0</v>
      </c>
      <c r="L2626">
        <v>22.235199999999999</v>
      </c>
    </row>
    <row r="2627" spans="1:12" x14ac:dyDescent="0.3">
      <c r="A2627" t="s">
        <v>12</v>
      </c>
      <c r="B2627" t="s">
        <v>21</v>
      </c>
      <c r="C2627" t="s">
        <v>14</v>
      </c>
      <c r="D2627" t="s">
        <v>113</v>
      </c>
      <c r="E2627" t="s">
        <v>71</v>
      </c>
      <c r="F2627" t="s">
        <v>56</v>
      </c>
      <c r="G2627" t="s">
        <v>25</v>
      </c>
      <c r="H2627" t="s">
        <v>33</v>
      </c>
      <c r="I2627">
        <v>9.84</v>
      </c>
      <c r="J2627">
        <v>3</v>
      </c>
      <c r="K2627">
        <v>0</v>
      </c>
      <c r="L2627">
        <v>2.6568000000000001</v>
      </c>
    </row>
    <row r="2628" spans="1:12" x14ac:dyDescent="0.3">
      <c r="A2628" t="s">
        <v>12</v>
      </c>
      <c r="B2628" t="s">
        <v>21</v>
      </c>
      <c r="C2628" t="s">
        <v>14</v>
      </c>
      <c r="D2628" t="s">
        <v>113</v>
      </c>
      <c r="E2628" t="s">
        <v>71</v>
      </c>
      <c r="F2628" t="s">
        <v>56</v>
      </c>
      <c r="G2628" t="s">
        <v>25</v>
      </c>
      <c r="H2628" t="s">
        <v>40</v>
      </c>
      <c r="I2628">
        <v>20.04</v>
      </c>
      <c r="J2628">
        <v>3</v>
      </c>
      <c r="K2628">
        <v>0</v>
      </c>
      <c r="L2628">
        <v>9.6191999999999993</v>
      </c>
    </row>
    <row r="2629" spans="1:12" x14ac:dyDescent="0.3">
      <c r="A2629" t="s">
        <v>27</v>
      </c>
      <c r="B2629" t="s">
        <v>13</v>
      </c>
      <c r="C2629" t="s">
        <v>14</v>
      </c>
      <c r="D2629" t="s">
        <v>113</v>
      </c>
      <c r="E2629" t="s">
        <v>71</v>
      </c>
      <c r="F2629" t="s">
        <v>56</v>
      </c>
      <c r="G2629" t="s">
        <v>34</v>
      </c>
      <c r="H2629" t="s">
        <v>35</v>
      </c>
      <c r="I2629">
        <v>377.97</v>
      </c>
      <c r="J2629">
        <v>3</v>
      </c>
      <c r="K2629">
        <v>0</v>
      </c>
      <c r="L2629">
        <v>94.492500000000007</v>
      </c>
    </row>
    <row r="2630" spans="1:12" x14ac:dyDescent="0.3">
      <c r="A2630" t="s">
        <v>27</v>
      </c>
      <c r="B2630" t="s">
        <v>13</v>
      </c>
      <c r="C2630" t="s">
        <v>14</v>
      </c>
      <c r="D2630" t="s">
        <v>113</v>
      </c>
      <c r="E2630" t="s">
        <v>71</v>
      </c>
      <c r="F2630" t="s">
        <v>56</v>
      </c>
      <c r="G2630" t="s">
        <v>25</v>
      </c>
      <c r="H2630" t="s">
        <v>40</v>
      </c>
      <c r="I2630">
        <v>42.28</v>
      </c>
      <c r="J2630">
        <v>7</v>
      </c>
      <c r="K2630">
        <v>0</v>
      </c>
      <c r="L2630">
        <v>19.871600000000001</v>
      </c>
    </row>
    <row r="2631" spans="1:12" x14ac:dyDescent="0.3">
      <c r="A2631" t="s">
        <v>27</v>
      </c>
      <c r="B2631" t="s">
        <v>13</v>
      </c>
      <c r="C2631" t="s">
        <v>14</v>
      </c>
      <c r="D2631" t="s">
        <v>113</v>
      </c>
      <c r="E2631" t="s">
        <v>71</v>
      </c>
      <c r="F2631" t="s">
        <v>56</v>
      </c>
      <c r="G2631" t="s">
        <v>18</v>
      </c>
      <c r="H2631" t="s">
        <v>19</v>
      </c>
      <c r="I2631">
        <v>299.97000000000003</v>
      </c>
      <c r="J2631">
        <v>3</v>
      </c>
      <c r="K2631">
        <v>0</v>
      </c>
      <c r="L2631">
        <v>56.994300000000003</v>
      </c>
    </row>
    <row r="2632" spans="1:12" x14ac:dyDescent="0.3">
      <c r="A2632" t="s">
        <v>27</v>
      </c>
      <c r="B2632" t="s">
        <v>13</v>
      </c>
      <c r="C2632" t="s">
        <v>14</v>
      </c>
      <c r="D2632" t="s">
        <v>113</v>
      </c>
      <c r="E2632" t="s">
        <v>71</v>
      </c>
      <c r="F2632" t="s">
        <v>56</v>
      </c>
      <c r="G2632" t="s">
        <v>34</v>
      </c>
      <c r="H2632" t="s">
        <v>35</v>
      </c>
      <c r="I2632">
        <v>89.98</v>
      </c>
      <c r="J2632">
        <v>2</v>
      </c>
      <c r="K2632">
        <v>0</v>
      </c>
      <c r="L2632">
        <v>43.190399999999997</v>
      </c>
    </row>
    <row r="2633" spans="1:12" x14ac:dyDescent="0.3">
      <c r="A2633" t="s">
        <v>61</v>
      </c>
      <c r="B2633" t="s">
        <v>21</v>
      </c>
      <c r="C2633" t="s">
        <v>14</v>
      </c>
      <c r="D2633" t="s">
        <v>113</v>
      </c>
      <c r="E2633" t="s">
        <v>71</v>
      </c>
      <c r="F2633" t="s">
        <v>56</v>
      </c>
      <c r="G2633" t="s">
        <v>34</v>
      </c>
      <c r="H2633" t="s">
        <v>35</v>
      </c>
      <c r="I2633">
        <v>83.97</v>
      </c>
      <c r="J2633">
        <v>3</v>
      </c>
      <c r="K2633">
        <v>0</v>
      </c>
      <c r="L2633">
        <v>23.511600000000001</v>
      </c>
    </row>
    <row r="2634" spans="1:12" x14ac:dyDescent="0.3">
      <c r="A2634" t="s">
        <v>61</v>
      </c>
      <c r="B2634" t="s">
        <v>21</v>
      </c>
      <c r="C2634" t="s">
        <v>14</v>
      </c>
      <c r="D2634" t="s">
        <v>113</v>
      </c>
      <c r="E2634" t="s">
        <v>71</v>
      </c>
      <c r="F2634" t="s">
        <v>56</v>
      </c>
      <c r="G2634" t="s">
        <v>34</v>
      </c>
      <c r="H2634" t="s">
        <v>58</v>
      </c>
      <c r="I2634">
        <v>104.97</v>
      </c>
      <c r="J2634">
        <v>3</v>
      </c>
      <c r="K2634">
        <v>0</v>
      </c>
      <c r="L2634">
        <v>7.3479000000000001</v>
      </c>
    </row>
    <row r="2635" spans="1:12" x14ac:dyDescent="0.3">
      <c r="A2635" t="s">
        <v>27</v>
      </c>
      <c r="B2635" t="s">
        <v>21</v>
      </c>
      <c r="C2635" t="s">
        <v>14</v>
      </c>
      <c r="D2635" t="s">
        <v>113</v>
      </c>
      <c r="E2635" t="s">
        <v>71</v>
      </c>
      <c r="F2635" t="s">
        <v>56</v>
      </c>
      <c r="G2635" t="s">
        <v>25</v>
      </c>
      <c r="H2635" t="s">
        <v>31</v>
      </c>
      <c r="I2635">
        <v>2934.33</v>
      </c>
      <c r="J2635">
        <v>7</v>
      </c>
      <c r="K2635">
        <v>0</v>
      </c>
      <c r="L2635">
        <v>792.26909999999998</v>
      </c>
    </row>
    <row r="2636" spans="1:12" x14ac:dyDescent="0.3">
      <c r="A2636" t="s">
        <v>27</v>
      </c>
      <c r="B2636" t="s">
        <v>21</v>
      </c>
      <c r="C2636" t="s">
        <v>14</v>
      </c>
      <c r="D2636" t="s">
        <v>113</v>
      </c>
      <c r="E2636" t="s">
        <v>71</v>
      </c>
      <c r="F2636" t="s">
        <v>56</v>
      </c>
      <c r="G2636" t="s">
        <v>18</v>
      </c>
      <c r="H2636" t="s">
        <v>32</v>
      </c>
      <c r="I2636">
        <v>124.41</v>
      </c>
      <c r="J2636">
        <v>3</v>
      </c>
      <c r="K2636">
        <v>0</v>
      </c>
      <c r="L2636">
        <v>14.9292</v>
      </c>
    </row>
    <row r="2637" spans="1:12" x14ac:dyDescent="0.3">
      <c r="A2637" t="s">
        <v>27</v>
      </c>
      <c r="B2637" t="s">
        <v>21</v>
      </c>
      <c r="C2637" t="s">
        <v>14</v>
      </c>
      <c r="D2637" t="s">
        <v>113</v>
      </c>
      <c r="E2637" t="s">
        <v>71</v>
      </c>
      <c r="F2637" t="s">
        <v>56</v>
      </c>
      <c r="G2637" t="s">
        <v>25</v>
      </c>
      <c r="H2637" t="s">
        <v>33</v>
      </c>
      <c r="I2637">
        <v>57.75</v>
      </c>
      <c r="J2637">
        <v>5</v>
      </c>
      <c r="K2637">
        <v>0</v>
      </c>
      <c r="L2637">
        <v>26.565000000000001</v>
      </c>
    </row>
    <row r="2638" spans="1:12" x14ac:dyDescent="0.3">
      <c r="A2638" t="s">
        <v>27</v>
      </c>
      <c r="B2638" t="s">
        <v>13</v>
      </c>
      <c r="C2638" t="s">
        <v>14</v>
      </c>
      <c r="D2638" t="s">
        <v>113</v>
      </c>
      <c r="E2638" t="s">
        <v>71</v>
      </c>
      <c r="F2638" t="s">
        <v>56</v>
      </c>
      <c r="G2638" t="s">
        <v>25</v>
      </c>
      <c r="H2638" t="s">
        <v>36</v>
      </c>
      <c r="I2638">
        <v>447.86</v>
      </c>
      <c r="J2638">
        <v>7</v>
      </c>
      <c r="K2638">
        <v>0</v>
      </c>
      <c r="L2638">
        <v>219.45140000000001</v>
      </c>
    </row>
    <row r="2639" spans="1:12" x14ac:dyDescent="0.3">
      <c r="A2639" t="s">
        <v>27</v>
      </c>
      <c r="B2639" t="s">
        <v>13</v>
      </c>
      <c r="C2639" t="s">
        <v>14</v>
      </c>
      <c r="D2639" t="s">
        <v>113</v>
      </c>
      <c r="E2639" t="s">
        <v>71</v>
      </c>
      <c r="F2639" t="s">
        <v>56</v>
      </c>
      <c r="G2639" t="s">
        <v>34</v>
      </c>
      <c r="H2639" t="s">
        <v>35</v>
      </c>
      <c r="I2639">
        <v>479.95</v>
      </c>
      <c r="J2639">
        <v>5</v>
      </c>
      <c r="K2639">
        <v>0</v>
      </c>
      <c r="L2639">
        <v>129.5865</v>
      </c>
    </row>
    <row r="2640" spans="1:12" x14ac:dyDescent="0.3">
      <c r="A2640" t="s">
        <v>27</v>
      </c>
      <c r="B2640" t="s">
        <v>13</v>
      </c>
      <c r="C2640" t="s">
        <v>14</v>
      </c>
      <c r="D2640" t="s">
        <v>113</v>
      </c>
      <c r="E2640" t="s">
        <v>71</v>
      </c>
      <c r="F2640" t="s">
        <v>56</v>
      </c>
      <c r="G2640" t="s">
        <v>25</v>
      </c>
      <c r="H2640" t="s">
        <v>40</v>
      </c>
      <c r="I2640">
        <v>166.44</v>
      </c>
      <c r="J2640">
        <v>3</v>
      </c>
      <c r="K2640">
        <v>0</v>
      </c>
      <c r="L2640">
        <v>79.891199999999998</v>
      </c>
    </row>
    <row r="2641" spans="1:12" x14ac:dyDescent="0.3">
      <c r="A2641" t="s">
        <v>27</v>
      </c>
      <c r="B2641" t="s">
        <v>13</v>
      </c>
      <c r="C2641" t="s">
        <v>14</v>
      </c>
      <c r="D2641" t="s">
        <v>113</v>
      </c>
      <c r="E2641" t="s">
        <v>71</v>
      </c>
      <c r="F2641" t="s">
        <v>56</v>
      </c>
      <c r="G2641" t="s">
        <v>25</v>
      </c>
      <c r="H2641" t="s">
        <v>31</v>
      </c>
      <c r="I2641">
        <v>29.9</v>
      </c>
      <c r="J2641">
        <v>5</v>
      </c>
      <c r="K2641">
        <v>0</v>
      </c>
      <c r="L2641">
        <v>5.0830000000000002</v>
      </c>
    </row>
    <row r="2642" spans="1:12" x14ac:dyDescent="0.3">
      <c r="A2642" t="s">
        <v>27</v>
      </c>
      <c r="B2642" t="s">
        <v>21</v>
      </c>
      <c r="C2642" t="s">
        <v>14</v>
      </c>
      <c r="D2642" t="s">
        <v>113</v>
      </c>
      <c r="E2642" t="s">
        <v>71</v>
      </c>
      <c r="F2642" t="s">
        <v>56</v>
      </c>
      <c r="G2642" t="s">
        <v>25</v>
      </c>
      <c r="H2642" t="s">
        <v>36</v>
      </c>
      <c r="I2642">
        <v>7.92</v>
      </c>
      <c r="J2642">
        <v>4</v>
      </c>
      <c r="K2642">
        <v>0</v>
      </c>
      <c r="L2642">
        <v>3.5640000000000001</v>
      </c>
    </row>
    <row r="2643" spans="1:12" x14ac:dyDescent="0.3">
      <c r="A2643" t="s">
        <v>27</v>
      </c>
      <c r="B2643" t="s">
        <v>13</v>
      </c>
      <c r="C2643" t="s">
        <v>14</v>
      </c>
      <c r="D2643" t="s">
        <v>113</v>
      </c>
      <c r="E2643" t="s">
        <v>71</v>
      </c>
      <c r="F2643" t="s">
        <v>56</v>
      </c>
      <c r="G2643" t="s">
        <v>25</v>
      </c>
      <c r="H2643" t="s">
        <v>31</v>
      </c>
      <c r="I2643">
        <v>360.38</v>
      </c>
      <c r="J2643">
        <v>2</v>
      </c>
      <c r="K2643">
        <v>0</v>
      </c>
      <c r="L2643">
        <v>93.698800000000006</v>
      </c>
    </row>
    <row r="2644" spans="1:12" x14ac:dyDescent="0.3">
      <c r="A2644" t="s">
        <v>27</v>
      </c>
      <c r="B2644" t="s">
        <v>13</v>
      </c>
      <c r="C2644" t="s">
        <v>14</v>
      </c>
      <c r="D2644" t="s">
        <v>113</v>
      </c>
      <c r="E2644" t="s">
        <v>71</v>
      </c>
      <c r="F2644" t="s">
        <v>56</v>
      </c>
      <c r="G2644" t="s">
        <v>25</v>
      </c>
      <c r="H2644" t="s">
        <v>33</v>
      </c>
      <c r="I2644">
        <v>11.16</v>
      </c>
      <c r="J2644">
        <v>2</v>
      </c>
      <c r="K2644">
        <v>0</v>
      </c>
      <c r="L2644">
        <v>2.79</v>
      </c>
    </row>
    <row r="2645" spans="1:12" x14ac:dyDescent="0.3">
      <c r="A2645" t="s">
        <v>27</v>
      </c>
      <c r="B2645" t="s">
        <v>13</v>
      </c>
      <c r="C2645" t="s">
        <v>14</v>
      </c>
      <c r="D2645" t="s">
        <v>113</v>
      </c>
      <c r="E2645" t="s">
        <v>71</v>
      </c>
      <c r="F2645" t="s">
        <v>56</v>
      </c>
      <c r="G2645" t="s">
        <v>25</v>
      </c>
      <c r="H2645" t="s">
        <v>26</v>
      </c>
      <c r="I2645">
        <v>14.94</v>
      </c>
      <c r="J2645">
        <v>3</v>
      </c>
      <c r="K2645">
        <v>0</v>
      </c>
      <c r="L2645">
        <v>6.8723999999999998</v>
      </c>
    </row>
    <row r="2646" spans="1:12" x14ac:dyDescent="0.3">
      <c r="A2646" t="s">
        <v>167</v>
      </c>
      <c r="B2646" t="s">
        <v>13</v>
      </c>
      <c r="C2646" t="s">
        <v>14</v>
      </c>
      <c r="D2646" t="s">
        <v>113</v>
      </c>
      <c r="E2646" t="s">
        <v>71</v>
      </c>
      <c r="F2646" t="s">
        <v>56</v>
      </c>
      <c r="G2646" t="s">
        <v>34</v>
      </c>
      <c r="H2646" t="s">
        <v>35</v>
      </c>
      <c r="I2646">
        <v>129.97999999999999</v>
      </c>
      <c r="J2646">
        <v>2</v>
      </c>
      <c r="K2646">
        <v>0</v>
      </c>
      <c r="L2646">
        <v>62.3904</v>
      </c>
    </row>
    <row r="2647" spans="1:12" x14ac:dyDescent="0.3">
      <c r="A2647" t="s">
        <v>167</v>
      </c>
      <c r="B2647" t="s">
        <v>13</v>
      </c>
      <c r="C2647" t="s">
        <v>14</v>
      </c>
      <c r="D2647" t="s">
        <v>113</v>
      </c>
      <c r="E2647" t="s">
        <v>71</v>
      </c>
      <c r="F2647" t="s">
        <v>56</v>
      </c>
      <c r="G2647" t="s">
        <v>25</v>
      </c>
      <c r="H2647" t="s">
        <v>36</v>
      </c>
      <c r="I2647">
        <v>32.54</v>
      </c>
      <c r="J2647">
        <v>2</v>
      </c>
      <c r="K2647">
        <v>0</v>
      </c>
      <c r="L2647">
        <v>15.944599999999999</v>
      </c>
    </row>
    <row r="2648" spans="1:12" x14ac:dyDescent="0.3">
      <c r="A2648" t="s">
        <v>27</v>
      </c>
      <c r="B2648" t="s">
        <v>13</v>
      </c>
      <c r="C2648" t="s">
        <v>14</v>
      </c>
      <c r="D2648" t="s">
        <v>70</v>
      </c>
      <c r="E2648" t="s">
        <v>71</v>
      </c>
      <c r="F2648" t="s">
        <v>56</v>
      </c>
      <c r="G2648" t="s">
        <v>18</v>
      </c>
      <c r="H2648" t="s">
        <v>32</v>
      </c>
      <c r="I2648">
        <v>76.14</v>
      </c>
      <c r="J2648">
        <v>3</v>
      </c>
      <c r="K2648">
        <v>0</v>
      </c>
      <c r="L2648">
        <v>26.649000000000001</v>
      </c>
    </row>
    <row r="2649" spans="1:12" x14ac:dyDescent="0.3">
      <c r="A2649" t="s">
        <v>27</v>
      </c>
      <c r="B2649" t="s">
        <v>13</v>
      </c>
      <c r="C2649" t="s">
        <v>14</v>
      </c>
      <c r="D2649" t="s">
        <v>70</v>
      </c>
      <c r="E2649" t="s">
        <v>71</v>
      </c>
      <c r="F2649" t="s">
        <v>56</v>
      </c>
      <c r="G2649" t="s">
        <v>25</v>
      </c>
      <c r="H2649" t="s">
        <v>36</v>
      </c>
      <c r="I2649">
        <v>19.96</v>
      </c>
      <c r="J2649">
        <v>2</v>
      </c>
      <c r="K2649">
        <v>0</v>
      </c>
      <c r="L2649">
        <v>9.3811999999999998</v>
      </c>
    </row>
    <row r="2650" spans="1:12" x14ac:dyDescent="0.3">
      <c r="A2650" t="s">
        <v>27</v>
      </c>
      <c r="B2650" t="s">
        <v>13</v>
      </c>
      <c r="C2650" t="s">
        <v>14</v>
      </c>
      <c r="D2650" t="s">
        <v>113</v>
      </c>
      <c r="E2650" t="s">
        <v>71</v>
      </c>
      <c r="F2650" t="s">
        <v>56</v>
      </c>
      <c r="G2650" t="s">
        <v>34</v>
      </c>
      <c r="H2650" t="s">
        <v>161</v>
      </c>
      <c r="I2650">
        <v>10499.97</v>
      </c>
      <c r="J2650">
        <v>3</v>
      </c>
      <c r="K2650">
        <v>0</v>
      </c>
      <c r="L2650">
        <v>5039.9856</v>
      </c>
    </row>
    <row r="2651" spans="1:12" x14ac:dyDescent="0.3">
      <c r="A2651" t="s">
        <v>12</v>
      </c>
      <c r="B2651" t="s">
        <v>21</v>
      </c>
      <c r="C2651" t="s">
        <v>14</v>
      </c>
      <c r="D2651" t="s">
        <v>105</v>
      </c>
      <c r="E2651" t="s">
        <v>71</v>
      </c>
      <c r="F2651" t="s">
        <v>56</v>
      </c>
      <c r="G2651" t="s">
        <v>25</v>
      </c>
      <c r="H2651" t="s">
        <v>31</v>
      </c>
      <c r="I2651">
        <v>77.55</v>
      </c>
      <c r="J2651">
        <v>5</v>
      </c>
      <c r="K2651">
        <v>0</v>
      </c>
      <c r="L2651">
        <v>21.713999999999999</v>
      </c>
    </row>
    <row r="2652" spans="1:12" x14ac:dyDescent="0.3">
      <c r="A2652" t="s">
        <v>27</v>
      </c>
      <c r="B2652" t="s">
        <v>13</v>
      </c>
      <c r="C2652" t="s">
        <v>14</v>
      </c>
      <c r="D2652" t="s">
        <v>113</v>
      </c>
      <c r="E2652" t="s">
        <v>71</v>
      </c>
      <c r="F2652" t="s">
        <v>56</v>
      </c>
      <c r="G2652" t="s">
        <v>25</v>
      </c>
      <c r="H2652" t="s">
        <v>37</v>
      </c>
      <c r="I2652">
        <v>100.94</v>
      </c>
      <c r="J2652">
        <v>7</v>
      </c>
      <c r="K2652">
        <v>0</v>
      </c>
      <c r="L2652">
        <v>33.310200000000002</v>
      </c>
    </row>
    <row r="2653" spans="1:12" x14ac:dyDescent="0.3">
      <c r="A2653" t="s">
        <v>27</v>
      </c>
      <c r="B2653" t="s">
        <v>13</v>
      </c>
      <c r="C2653" t="s">
        <v>14</v>
      </c>
      <c r="D2653" t="s">
        <v>105</v>
      </c>
      <c r="E2653" t="s">
        <v>71</v>
      </c>
      <c r="F2653" t="s">
        <v>56</v>
      </c>
      <c r="G2653" t="s">
        <v>18</v>
      </c>
      <c r="H2653" t="s">
        <v>20</v>
      </c>
      <c r="I2653">
        <v>1268.82</v>
      </c>
      <c r="J2653">
        <v>9</v>
      </c>
      <c r="K2653">
        <v>0</v>
      </c>
      <c r="L2653">
        <v>266.4522</v>
      </c>
    </row>
    <row r="2654" spans="1:12" x14ac:dyDescent="0.3">
      <c r="A2654" t="s">
        <v>27</v>
      </c>
      <c r="B2654" t="s">
        <v>13</v>
      </c>
      <c r="C2654" t="s">
        <v>14</v>
      </c>
      <c r="D2654" t="s">
        <v>105</v>
      </c>
      <c r="E2654" t="s">
        <v>71</v>
      </c>
      <c r="F2654" t="s">
        <v>56</v>
      </c>
      <c r="G2654" t="s">
        <v>18</v>
      </c>
      <c r="H2654" t="s">
        <v>19</v>
      </c>
      <c r="I2654">
        <v>283.92</v>
      </c>
      <c r="J2654">
        <v>4</v>
      </c>
      <c r="K2654">
        <v>0</v>
      </c>
      <c r="L2654">
        <v>82.336799999999997</v>
      </c>
    </row>
    <row r="2655" spans="1:12" x14ac:dyDescent="0.3">
      <c r="A2655" t="s">
        <v>27</v>
      </c>
      <c r="B2655" t="s">
        <v>13</v>
      </c>
      <c r="C2655" t="s">
        <v>14</v>
      </c>
      <c r="D2655" t="s">
        <v>105</v>
      </c>
      <c r="E2655" t="s">
        <v>71</v>
      </c>
      <c r="F2655" t="s">
        <v>56</v>
      </c>
      <c r="G2655" t="s">
        <v>25</v>
      </c>
      <c r="H2655" t="s">
        <v>33</v>
      </c>
      <c r="I2655">
        <v>5.68</v>
      </c>
      <c r="J2655">
        <v>2</v>
      </c>
      <c r="K2655">
        <v>0</v>
      </c>
      <c r="L2655">
        <v>1.7607999999999999</v>
      </c>
    </row>
    <row r="2656" spans="1:12" x14ac:dyDescent="0.3">
      <c r="A2656" t="s">
        <v>61</v>
      </c>
      <c r="B2656" t="s">
        <v>21</v>
      </c>
      <c r="C2656" t="s">
        <v>14</v>
      </c>
      <c r="D2656" t="s">
        <v>105</v>
      </c>
      <c r="E2656" t="s">
        <v>71</v>
      </c>
      <c r="F2656" t="s">
        <v>56</v>
      </c>
      <c r="G2656" t="s">
        <v>18</v>
      </c>
      <c r="H2656" t="s">
        <v>30</v>
      </c>
      <c r="I2656">
        <v>199.83600000000001</v>
      </c>
      <c r="J2656">
        <v>4</v>
      </c>
      <c r="K2656">
        <v>0.3</v>
      </c>
      <c r="L2656">
        <v>-37.112400000000001</v>
      </c>
    </row>
    <row r="2657" spans="1:12" x14ac:dyDescent="0.3">
      <c r="A2657" t="s">
        <v>61</v>
      </c>
      <c r="B2657" t="s">
        <v>21</v>
      </c>
      <c r="C2657" t="s">
        <v>14</v>
      </c>
      <c r="D2657" t="s">
        <v>105</v>
      </c>
      <c r="E2657" t="s">
        <v>71</v>
      </c>
      <c r="F2657" t="s">
        <v>56</v>
      </c>
      <c r="G2657" t="s">
        <v>34</v>
      </c>
      <c r="H2657" t="s">
        <v>35</v>
      </c>
      <c r="I2657">
        <v>716</v>
      </c>
      <c r="J2657">
        <v>2</v>
      </c>
      <c r="K2657">
        <v>0</v>
      </c>
      <c r="L2657">
        <v>193.32</v>
      </c>
    </row>
    <row r="2658" spans="1:12" x14ac:dyDescent="0.3">
      <c r="A2658" t="s">
        <v>61</v>
      </c>
      <c r="B2658" t="s">
        <v>21</v>
      </c>
      <c r="C2658" t="s">
        <v>14</v>
      </c>
      <c r="D2658" t="s">
        <v>105</v>
      </c>
      <c r="E2658" t="s">
        <v>71</v>
      </c>
      <c r="F2658" t="s">
        <v>56</v>
      </c>
      <c r="G2658" t="s">
        <v>25</v>
      </c>
      <c r="H2658" t="s">
        <v>36</v>
      </c>
      <c r="I2658">
        <v>221.06</v>
      </c>
      <c r="J2658">
        <v>7</v>
      </c>
      <c r="K2658">
        <v>0</v>
      </c>
      <c r="L2658">
        <v>103.8982</v>
      </c>
    </row>
    <row r="2659" spans="1:12" x14ac:dyDescent="0.3">
      <c r="A2659" t="s">
        <v>61</v>
      </c>
      <c r="B2659" t="s">
        <v>13</v>
      </c>
      <c r="C2659" t="s">
        <v>14</v>
      </c>
      <c r="D2659" t="s">
        <v>105</v>
      </c>
      <c r="E2659" t="s">
        <v>71</v>
      </c>
      <c r="F2659" t="s">
        <v>56</v>
      </c>
      <c r="G2659" t="s">
        <v>34</v>
      </c>
      <c r="H2659" t="s">
        <v>35</v>
      </c>
      <c r="I2659">
        <v>391.98</v>
      </c>
      <c r="J2659">
        <v>2</v>
      </c>
      <c r="K2659">
        <v>0</v>
      </c>
      <c r="L2659">
        <v>113.6742</v>
      </c>
    </row>
    <row r="2660" spans="1:12" x14ac:dyDescent="0.3">
      <c r="A2660" t="s">
        <v>27</v>
      </c>
      <c r="B2660" t="s">
        <v>21</v>
      </c>
      <c r="C2660" t="s">
        <v>14</v>
      </c>
      <c r="D2660" t="s">
        <v>113</v>
      </c>
      <c r="E2660" t="s">
        <v>71</v>
      </c>
      <c r="F2660" t="s">
        <v>56</v>
      </c>
      <c r="G2660" t="s">
        <v>25</v>
      </c>
      <c r="H2660" t="s">
        <v>31</v>
      </c>
      <c r="I2660">
        <v>465.18</v>
      </c>
      <c r="J2660">
        <v>3</v>
      </c>
      <c r="K2660">
        <v>0</v>
      </c>
      <c r="L2660">
        <v>120.9468</v>
      </c>
    </row>
    <row r="2661" spans="1:12" x14ac:dyDescent="0.3">
      <c r="A2661" t="s">
        <v>27</v>
      </c>
      <c r="B2661" t="s">
        <v>13</v>
      </c>
      <c r="C2661" t="s">
        <v>14</v>
      </c>
      <c r="D2661" t="s">
        <v>113</v>
      </c>
      <c r="E2661" t="s">
        <v>71</v>
      </c>
      <c r="F2661" t="s">
        <v>56</v>
      </c>
      <c r="G2661" t="s">
        <v>18</v>
      </c>
      <c r="H2661" t="s">
        <v>32</v>
      </c>
      <c r="I2661">
        <v>10.68</v>
      </c>
      <c r="J2661">
        <v>4</v>
      </c>
      <c r="K2661">
        <v>0</v>
      </c>
      <c r="L2661">
        <v>4.0583999999999998</v>
      </c>
    </row>
    <row r="2662" spans="1:12" x14ac:dyDescent="0.3">
      <c r="A2662" t="s">
        <v>27</v>
      </c>
      <c r="B2662" t="s">
        <v>13</v>
      </c>
      <c r="C2662" t="s">
        <v>14</v>
      </c>
      <c r="D2662" t="s">
        <v>113</v>
      </c>
      <c r="E2662" t="s">
        <v>71</v>
      </c>
      <c r="F2662" t="s">
        <v>56</v>
      </c>
      <c r="G2662" t="s">
        <v>25</v>
      </c>
      <c r="H2662" t="s">
        <v>40</v>
      </c>
      <c r="I2662">
        <v>17.34</v>
      </c>
      <c r="J2662">
        <v>3</v>
      </c>
      <c r="K2662">
        <v>0</v>
      </c>
      <c r="L2662">
        <v>8.4966000000000008</v>
      </c>
    </row>
    <row r="2663" spans="1:12" x14ac:dyDescent="0.3">
      <c r="A2663" t="s">
        <v>27</v>
      </c>
      <c r="B2663" t="s">
        <v>13</v>
      </c>
      <c r="C2663" t="s">
        <v>14</v>
      </c>
      <c r="D2663" t="s">
        <v>113</v>
      </c>
      <c r="E2663" t="s">
        <v>71</v>
      </c>
      <c r="F2663" t="s">
        <v>56</v>
      </c>
      <c r="G2663" t="s">
        <v>25</v>
      </c>
      <c r="H2663" t="s">
        <v>40</v>
      </c>
      <c r="I2663">
        <v>3.38</v>
      </c>
      <c r="J2663">
        <v>1</v>
      </c>
      <c r="K2663">
        <v>0</v>
      </c>
      <c r="L2663">
        <v>1.5548</v>
      </c>
    </row>
    <row r="2664" spans="1:12" x14ac:dyDescent="0.3">
      <c r="A2664" t="s">
        <v>27</v>
      </c>
      <c r="B2664" t="s">
        <v>21</v>
      </c>
      <c r="C2664" t="s">
        <v>14</v>
      </c>
      <c r="D2664" t="s">
        <v>105</v>
      </c>
      <c r="E2664" t="s">
        <v>71</v>
      </c>
      <c r="F2664" t="s">
        <v>56</v>
      </c>
      <c r="G2664" t="s">
        <v>25</v>
      </c>
      <c r="H2664" t="s">
        <v>26</v>
      </c>
      <c r="I2664">
        <v>22.5</v>
      </c>
      <c r="J2664">
        <v>6</v>
      </c>
      <c r="K2664">
        <v>0</v>
      </c>
      <c r="L2664">
        <v>10.8</v>
      </c>
    </row>
    <row r="2665" spans="1:12" x14ac:dyDescent="0.3">
      <c r="A2665" t="s">
        <v>27</v>
      </c>
      <c r="B2665" t="s">
        <v>21</v>
      </c>
      <c r="C2665" t="s">
        <v>14</v>
      </c>
      <c r="D2665" t="s">
        <v>105</v>
      </c>
      <c r="E2665" t="s">
        <v>71</v>
      </c>
      <c r="F2665" t="s">
        <v>56</v>
      </c>
      <c r="G2665" t="s">
        <v>25</v>
      </c>
      <c r="H2665" t="s">
        <v>26</v>
      </c>
      <c r="I2665">
        <v>9.9600000000000009</v>
      </c>
      <c r="J2665">
        <v>2</v>
      </c>
      <c r="K2665">
        <v>0</v>
      </c>
      <c r="L2665">
        <v>4.5815999999999999</v>
      </c>
    </row>
    <row r="2666" spans="1:12" x14ac:dyDescent="0.3">
      <c r="A2666" t="s">
        <v>27</v>
      </c>
      <c r="B2666" t="s">
        <v>21</v>
      </c>
      <c r="C2666" t="s">
        <v>14</v>
      </c>
      <c r="D2666" t="s">
        <v>105</v>
      </c>
      <c r="E2666" t="s">
        <v>71</v>
      </c>
      <c r="F2666" t="s">
        <v>56</v>
      </c>
      <c r="G2666" t="s">
        <v>25</v>
      </c>
      <c r="H2666" t="s">
        <v>36</v>
      </c>
      <c r="I2666">
        <v>213.08</v>
      </c>
      <c r="J2666">
        <v>7</v>
      </c>
      <c r="K2666">
        <v>0</v>
      </c>
      <c r="L2666">
        <v>102.2784</v>
      </c>
    </row>
    <row r="2667" spans="1:12" x14ac:dyDescent="0.3">
      <c r="A2667" t="s">
        <v>27</v>
      </c>
      <c r="B2667" t="s">
        <v>21</v>
      </c>
      <c r="C2667" t="s">
        <v>14</v>
      </c>
      <c r="D2667" t="s">
        <v>105</v>
      </c>
      <c r="E2667" t="s">
        <v>71</v>
      </c>
      <c r="F2667" t="s">
        <v>56</v>
      </c>
      <c r="G2667" t="s">
        <v>18</v>
      </c>
      <c r="H2667" t="s">
        <v>19</v>
      </c>
      <c r="I2667">
        <v>1025.8800000000001</v>
      </c>
      <c r="J2667">
        <v>6</v>
      </c>
      <c r="K2667">
        <v>0</v>
      </c>
      <c r="L2667">
        <v>235.95240000000001</v>
      </c>
    </row>
    <row r="2668" spans="1:12" x14ac:dyDescent="0.3">
      <c r="A2668" t="s">
        <v>27</v>
      </c>
      <c r="B2668" t="s">
        <v>13</v>
      </c>
      <c r="C2668" t="s">
        <v>14</v>
      </c>
      <c r="D2668" t="s">
        <v>113</v>
      </c>
      <c r="E2668" t="s">
        <v>71</v>
      </c>
      <c r="F2668" t="s">
        <v>56</v>
      </c>
      <c r="G2668" t="s">
        <v>25</v>
      </c>
      <c r="H2668" t="s">
        <v>36</v>
      </c>
      <c r="I2668">
        <v>128.4</v>
      </c>
      <c r="J2668">
        <v>3</v>
      </c>
      <c r="K2668">
        <v>0</v>
      </c>
      <c r="L2668">
        <v>62.915999999999997</v>
      </c>
    </row>
    <row r="2669" spans="1:12" x14ac:dyDescent="0.3">
      <c r="A2669" t="s">
        <v>27</v>
      </c>
      <c r="B2669" t="s">
        <v>13</v>
      </c>
      <c r="C2669" t="s">
        <v>14</v>
      </c>
      <c r="D2669" t="s">
        <v>113</v>
      </c>
      <c r="E2669" t="s">
        <v>71</v>
      </c>
      <c r="F2669" t="s">
        <v>56</v>
      </c>
      <c r="G2669" t="s">
        <v>34</v>
      </c>
      <c r="H2669" t="s">
        <v>122</v>
      </c>
      <c r="I2669">
        <v>65.97</v>
      </c>
      <c r="J2669">
        <v>3</v>
      </c>
      <c r="K2669">
        <v>0</v>
      </c>
      <c r="L2669">
        <v>31.0059</v>
      </c>
    </row>
    <row r="2670" spans="1:12" x14ac:dyDescent="0.3">
      <c r="A2670" t="s">
        <v>61</v>
      </c>
      <c r="B2670" t="s">
        <v>43</v>
      </c>
      <c r="C2670" t="s">
        <v>14</v>
      </c>
      <c r="D2670" t="s">
        <v>113</v>
      </c>
      <c r="E2670" t="s">
        <v>71</v>
      </c>
      <c r="F2670" t="s">
        <v>56</v>
      </c>
      <c r="G2670" t="s">
        <v>34</v>
      </c>
      <c r="H2670" t="s">
        <v>58</v>
      </c>
      <c r="I2670">
        <v>119.85</v>
      </c>
      <c r="J2670">
        <v>3</v>
      </c>
      <c r="K2670">
        <v>0</v>
      </c>
      <c r="L2670">
        <v>52.734000000000002</v>
      </c>
    </row>
    <row r="2671" spans="1:12" x14ac:dyDescent="0.3">
      <c r="A2671" t="s">
        <v>61</v>
      </c>
      <c r="B2671" t="s">
        <v>43</v>
      </c>
      <c r="C2671" t="s">
        <v>14</v>
      </c>
      <c r="D2671" t="s">
        <v>113</v>
      </c>
      <c r="E2671" t="s">
        <v>71</v>
      </c>
      <c r="F2671" t="s">
        <v>56</v>
      </c>
      <c r="G2671" t="s">
        <v>25</v>
      </c>
      <c r="H2671" t="s">
        <v>36</v>
      </c>
      <c r="I2671">
        <v>30.44</v>
      </c>
      <c r="J2671">
        <v>2</v>
      </c>
      <c r="K2671">
        <v>0</v>
      </c>
      <c r="L2671">
        <v>14.9156</v>
      </c>
    </row>
    <row r="2672" spans="1:12" x14ac:dyDescent="0.3">
      <c r="A2672" t="s">
        <v>61</v>
      </c>
      <c r="B2672" t="s">
        <v>43</v>
      </c>
      <c r="C2672" t="s">
        <v>14</v>
      </c>
      <c r="D2672" t="s">
        <v>113</v>
      </c>
      <c r="E2672" t="s">
        <v>71</v>
      </c>
      <c r="F2672" t="s">
        <v>56</v>
      </c>
      <c r="G2672" t="s">
        <v>25</v>
      </c>
      <c r="H2672" t="s">
        <v>36</v>
      </c>
      <c r="I2672">
        <v>69.28</v>
      </c>
      <c r="J2672">
        <v>2</v>
      </c>
      <c r="K2672">
        <v>0</v>
      </c>
      <c r="L2672">
        <v>33.254399999999997</v>
      </c>
    </row>
    <row r="2673" spans="1:12" x14ac:dyDescent="0.3">
      <c r="A2673" t="s">
        <v>61</v>
      </c>
      <c r="B2673" t="s">
        <v>43</v>
      </c>
      <c r="C2673" t="s">
        <v>14</v>
      </c>
      <c r="D2673" t="s">
        <v>113</v>
      </c>
      <c r="E2673" t="s">
        <v>71</v>
      </c>
      <c r="F2673" t="s">
        <v>56</v>
      </c>
      <c r="G2673" t="s">
        <v>34</v>
      </c>
      <c r="H2673" t="s">
        <v>35</v>
      </c>
      <c r="I2673">
        <v>587.97</v>
      </c>
      <c r="J2673">
        <v>3</v>
      </c>
      <c r="K2673">
        <v>0</v>
      </c>
      <c r="L2673">
        <v>170.51130000000001</v>
      </c>
    </row>
    <row r="2674" spans="1:12" x14ac:dyDescent="0.3">
      <c r="A2674" t="s">
        <v>27</v>
      </c>
      <c r="B2674" t="s">
        <v>21</v>
      </c>
      <c r="C2674" t="s">
        <v>14</v>
      </c>
      <c r="D2674" t="s">
        <v>113</v>
      </c>
      <c r="E2674" t="s">
        <v>71</v>
      </c>
      <c r="F2674" t="s">
        <v>56</v>
      </c>
      <c r="G2674" t="s">
        <v>34</v>
      </c>
      <c r="H2674" t="s">
        <v>35</v>
      </c>
      <c r="I2674">
        <v>158.99</v>
      </c>
      <c r="J2674">
        <v>1</v>
      </c>
      <c r="K2674">
        <v>0</v>
      </c>
      <c r="L2674">
        <v>41.337400000000002</v>
      </c>
    </row>
    <row r="2675" spans="1:12" x14ac:dyDescent="0.3">
      <c r="A2675" t="s">
        <v>27</v>
      </c>
      <c r="B2675" t="s">
        <v>21</v>
      </c>
      <c r="C2675" t="s">
        <v>14</v>
      </c>
      <c r="D2675" t="s">
        <v>113</v>
      </c>
      <c r="E2675" t="s">
        <v>71</v>
      </c>
      <c r="F2675" t="s">
        <v>56</v>
      </c>
      <c r="G2675" t="s">
        <v>18</v>
      </c>
      <c r="H2675" t="s">
        <v>20</v>
      </c>
      <c r="I2675">
        <v>291.10000000000002</v>
      </c>
      <c r="J2675">
        <v>5</v>
      </c>
      <c r="K2675">
        <v>0</v>
      </c>
      <c r="L2675">
        <v>75.686000000000007</v>
      </c>
    </row>
    <row r="2676" spans="1:12" x14ac:dyDescent="0.3">
      <c r="A2676" t="s">
        <v>27</v>
      </c>
      <c r="B2676" t="s">
        <v>21</v>
      </c>
      <c r="C2676" t="s">
        <v>14</v>
      </c>
      <c r="D2676" t="s">
        <v>113</v>
      </c>
      <c r="E2676" t="s">
        <v>71</v>
      </c>
      <c r="F2676" t="s">
        <v>56</v>
      </c>
      <c r="G2676" t="s">
        <v>25</v>
      </c>
      <c r="H2676" t="s">
        <v>36</v>
      </c>
      <c r="I2676">
        <v>11.12</v>
      </c>
      <c r="J2676">
        <v>4</v>
      </c>
      <c r="K2676">
        <v>0</v>
      </c>
      <c r="L2676">
        <v>5.4488000000000003</v>
      </c>
    </row>
    <row r="2677" spans="1:12" x14ac:dyDescent="0.3">
      <c r="A2677" t="s">
        <v>27</v>
      </c>
      <c r="B2677" t="s">
        <v>13</v>
      </c>
      <c r="C2677" t="s">
        <v>14</v>
      </c>
      <c r="D2677" t="s">
        <v>113</v>
      </c>
      <c r="E2677" t="s">
        <v>71</v>
      </c>
      <c r="F2677" t="s">
        <v>56</v>
      </c>
      <c r="G2677" t="s">
        <v>25</v>
      </c>
      <c r="H2677" t="s">
        <v>40</v>
      </c>
      <c r="I2677">
        <v>16.45</v>
      </c>
      <c r="J2677">
        <v>5</v>
      </c>
      <c r="K2677">
        <v>0</v>
      </c>
      <c r="L2677">
        <v>7.5670000000000002</v>
      </c>
    </row>
    <row r="2678" spans="1:12" x14ac:dyDescent="0.3">
      <c r="A2678" t="s">
        <v>27</v>
      </c>
      <c r="B2678" t="s">
        <v>13</v>
      </c>
      <c r="C2678" t="s">
        <v>14</v>
      </c>
      <c r="D2678" t="s">
        <v>113</v>
      </c>
      <c r="E2678" t="s">
        <v>71</v>
      </c>
      <c r="F2678" t="s">
        <v>56</v>
      </c>
      <c r="G2678" t="s">
        <v>18</v>
      </c>
      <c r="H2678" t="s">
        <v>32</v>
      </c>
      <c r="I2678">
        <v>19.920000000000002</v>
      </c>
      <c r="J2678">
        <v>4</v>
      </c>
      <c r="K2678">
        <v>0</v>
      </c>
      <c r="L2678">
        <v>6.5735999999999999</v>
      </c>
    </row>
    <row r="2679" spans="1:12" x14ac:dyDescent="0.3">
      <c r="A2679" t="s">
        <v>27</v>
      </c>
      <c r="B2679" t="s">
        <v>43</v>
      </c>
      <c r="C2679" t="s">
        <v>14</v>
      </c>
      <c r="D2679" t="s">
        <v>113</v>
      </c>
      <c r="E2679" t="s">
        <v>71</v>
      </c>
      <c r="F2679" t="s">
        <v>56</v>
      </c>
      <c r="G2679" t="s">
        <v>25</v>
      </c>
      <c r="H2679" t="s">
        <v>37</v>
      </c>
      <c r="I2679">
        <v>39.479999999999997</v>
      </c>
      <c r="J2679">
        <v>1</v>
      </c>
      <c r="K2679">
        <v>0</v>
      </c>
      <c r="L2679">
        <v>11.054399999999999</v>
      </c>
    </row>
    <row r="2680" spans="1:12" x14ac:dyDescent="0.3">
      <c r="A2680" t="s">
        <v>27</v>
      </c>
      <c r="B2680" t="s">
        <v>21</v>
      </c>
      <c r="C2680" t="s">
        <v>14</v>
      </c>
      <c r="D2680" t="s">
        <v>113</v>
      </c>
      <c r="E2680" t="s">
        <v>71</v>
      </c>
      <c r="F2680" t="s">
        <v>56</v>
      </c>
      <c r="G2680" t="s">
        <v>25</v>
      </c>
      <c r="H2680" t="s">
        <v>33</v>
      </c>
      <c r="I2680">
        <v>59.52</v>
      </c>
      <c r="J2680">
        <v>3</v>
      </c>
      <c r="K2680">
        <v>0</v>
      </c>
      <c r="L2680">
        <v>15.475199999999999</v>
      </c>
    </row>
    <row r="2681" spans="1:12" x14ac:dyDescent="0.3">
      <c r="A2681" t="s">
        <v>27</v>
      </c>
      <c r="B2681" t="s">
        <v>21</v>
      </c>
      <c r="C2681" t="s">
        <v>14</v>
      </c>
      <c r="D2681" t="s">
        <v>113</v>
      </c>
      <c r="E2681" t="s">
        <v>71</v>
      </c>
      <c r="F2681" t="s">
        <v>56</v>
      </c>
      <c r="G2681" t="s">
        <v>25</v>
      </c>
      <c r="H2681" t="s">
        <v>59</v>
      </c>
      <c r="I2681">
        <v>57.96</v>
      </c>
      <c r="J2681">
        <v>7</v>
      </c>
      <c r="K2681">
        <v>0</v>
      </c>
      <c r="L2681">
        <v>27.241199999999999</v>
      </c>
    </row>
    <row r="2682" spans="1:12" x14ac:dyDescent="0.3">
      <c r="A2682" t="s">
        <v>27</v>
      </c>
      <c r="B2682" t="s">
        <v>21</v>
      </c>
      <c r="C2682" t="s">
        <v>14</v>
      </c>
      <c r="D2682" t="s">
        <v>113</v>
      </c>
      <c r="E2682" t="s">
        <v>71</v>
      </c>
      <c r="F2682" t="s">
        <v>56</v>
      </c>
      <c r="G2682" t="s">
        <v>18</v>
      </c>
      <c r="H2682" t="s">
        <v>19</v>
      </c>
      <c r="I2682">
        <v>441.96</v>
      </c>
      <c r="J2682">
        <v>2</v>
      </c>
      <c r="K2682">
        <v>0</v>
      </c>
      <c r="L2682">
        <v>101.6508</v>
      </c>
    </row>
    <row r="2683" spans="1:12" x14ac:dyDescent="0.3">
      <c r="A2683" t="s">
        <v>27</v>
      </c>
      <c r="B2683" t="s">
        <v>21</v>
      </c>
      <c r="C2683" t="s">
        <v>14</v>
      </c>
      <c r="D2683" t="s">
        <v>113</v>
      </c>
      <c r="E2683" t="s">
        <v>71</v>
      </c>
      <c r="F2683" t="s">
        <v>56</v>
      </c>
      <c r="G2683" t="s">
        <v>25</v>
      </c>
      <c r="H2683" t="s">
        <v>40</v>
      </c>
      <c r="I2683">
        <v>68.040000000000006</v>
      </c>
      <c r="J2683">
        <v>6</v>
      </c>
      <c r="K2683">
        <v>0</v>
      </c>
      <c r="L2683">
        <v>33.339599999999997</v>
      </c>
    </row>
    <row r="2684" spans="1:12" x14ac:dyDescent="0.3">
      <c r="A2684" t="s">
        <v>27</v>
      </c>
      <c r="B2684" t="s">
        <v>43</v>
      </c>
      <c r="C2684" t="s">
        <v>14</v>
      </c>
      <c r="D2684" t="s">
        <v>113</v>
      </c>
      <c r="E2684" t="s">
        <v>71</v>
      </c>
      <c r="F2684" t="s">
        <v>56</v>
      </c>
      <c r="G2684" t="s">
        <v>25</v>
      </c>
      <c r="H2684" t="s">
        <v>33</v>
      </c>
      <c r="I2684">
        <v>8.64</v>
      </c>
      <c r="J2684">
        <v>3</v>
      </c>
      <c r="K2684">
        <v>0</v>
      </c>
      <c r="L2684">
        <v>2.5055999999999998</v>
      </c>
    </row>
    <row r="2685" spans="1:12" x14ac:dyDescent="0.3">
      <c r="A2685" t="s">
        <v>27</v>
      </c>
      <c r="B2685" t="s">
        <v>43</v>
      </c>
      <c r="C2685" t="s">
        <v>14</v>
      </c>
      <c r="D2685" t="s">
        <v>113</v>
      </c>
      <c r="E2685" t="s">
        <v>71</v>
      </c>
      <c r="F2685" t="s">
        <v>56</v>
      </c>
      <c r="G2685" t="s">
        <v>34</v>
      </c>
      <c r="H2685" t="s">
        <v>58</v>
      </c>
      <c r="I2685">
        <v>149.97</v>
      </c>
      <c r="J2685">
        <v>3</v>
      </c>
      <c r="K2685">
        <v>0</v>
      </c>
      <c r="L2685">
        <v>52.4895</v>
      </c>
    </row>
    <row r="2686" spans="1:12" x14ac:dyDescent="0.3">
      <c r="A2686" t="s">
        <v>27</v>
      </c>
      <c r="B2686" t="s">
        <v>13</v>
      </c>
      <c r="C2686" t="s">
        <v>14</v>
      </c>
      <c r="D2686" t="s">
        <v>70</v>
      </c>
      <c r="E2686" t="s">
        <v>71</v>
      </c>
      <c r="F2686" t="s">
        <v>56</v>
      </c>
      <c r="G2686" t="s">
        <v>34</v>
      </c>
      <c r="H2686" t="s">
        <v>35</v>
      </c>
      <c r="I2686">
        <v>19.98</v>
      </c>
      <c r="J2686">
        <v>2</v>
      </c>
      <c r="K2686">
        <v>0</v>
      </c>
      <c r="L2686">
        <v>5.1947999999999999</v>
      </c>
    </row>
    <row r="2687" spans="1:12" x14ac:dyDescent="0.3">
      <c r="A2687" t="s">
        <v>12</v>
      </c>
      <c r="B2687" t="s">
        <v>43</v>
      </c>
      <c r="C2687" t="s">
        <v>14</v>
      </c>
      <c r="D2687" t="s">
        <v>113</v>
      </c>
      <c r="E2687" t="s">
        <v>71</v>
      </c>
      <c r="F2687" t="s">
        <v>56</v>
      </c>
      <c r="G2687" t="s">
        <v>25</v>
      </c>
      <c r="H2687" t="s">
        <v>36</v>
      </c>
      <c r="I2687">
        <v>299.52</v>
      </c>
      <c r="J2687">
        <v>9</v>
      </c>
      <c r="K2687">
        <v>0</v>
      </c>
      <c r="L2687">
        <v>149.76</v>
      </c>
    </row>
    <row r="2688" spans="1:12" x14ac:dyDescent="0.3">
      <c r="A2688" t="s">
        <v>27</v>
      </c>
      <c r="B2688" t="s">
        <v>21</v>
      </c>
      <c r="C2688" t="s">
        <v>14</v>
      </c>
      <c r="D2688" t="s">
        <v>113</v>
      </c>
      <c r="E2688" t="s">
        <v>71</v>
      </c>
      <c r="F2688" t="s">
        <v>56</v>
      </c>
      <c r="G2688" t="s">
        <v>18</v>
      </c>
      <c r="H2688" t="s">
        <v>32</v>
      </c>
      <c r="I2688">
        <v>83.92</v>
      </c>
      <c r="J2688">
        <v>4</v>
      </c>
      <c r="K2688">
        <v>0</v>
      </c>
      <c r="L2688">
        <v>5.8743999999999996</v>
      </c>
    </row>
    <row r="2689" spans="1:12" x14ac:dyDescent="0.3">
      <c r="A2689" t="s">
        <v>27</v>
      </c>
      <c r="B2689" t="s">
        <v>21</v>
      </c>
      <c r="C2689" t="s">
        <v>14</v>
      </c>
      <c r="D2689" t="s">
        <v>113</v>
      </c>
      <c r="E2689" t="s">
        <v>71</v>
      </c>
      <c r="F2689" t="s">
        <v>56</v>
      </c>
      <c r="G2689" t="s">
        <v>34</v>
      </c>
      <c r="H2689" t="s">
        <v>58</v>
      </c>
      <c r="I2689">
        <v>141.9</v>
      </c>
      <c r="J2689">
        <v>5</v>
      </c>
      <c r="K2689">
        <v>0</v>
      </c>
      <c r="L2689">
        <v>58.179000000000002</v>
      </c>
    </row>
    <row r="2690" spans="1:12" x14ac:dyDescent="0.3">
      <c r="A2690" t="s">
        <v>27</v>
      </c>
      <c r="B2690" t="s">
        <v>21</v>
      </c>
      <c r="C2690" t="s">
        <v>14</v>
      </c>
      <c r="D2690" t="s">
        <v>113</v>
      </c>
      <c r="E2690" t="s">
        <v>71</v>
      </c>
      <c r="F2690" t="s">
        <v>56</v>
      </c>
      <c r="G2690" t="s">
        <v>18</v>
      </c>
      <c r="H2690" t="s">
        <v>32</v>
      </c>
      <c r="I2690">
        <v>39.979999999999997</v>
      </c>
      <c r="J2690">
        <v>2</v>
      </c>
      <c r="K2690">
        <v>0</v>
      </c>
      <c r="L2690">
        <v>9.1953999999999994</v>
      </c>
    </row>
    <row r="2691" spans="1:12" x14ac:dyDescent="0.3">
      <c r="A2691" t="s">
        <v>27</v>
      </c>
      <c r="B2691" t="s">
        <v>21</v>
      </c>
      <c r="C2691" t="s">
        <v>14</v>
      </c>
      <c r="D2691" t="s">
        <v>113</v>
      </c>
      <c r="E2691" t="s">
        <v>71</v>
      </c>
      <c r="F2691" t="s">
        <v>56</v>
      </c>
      <c r="G2691" t="s">
        <v>25</v>
      </c>
      <c r="H2691" t="s">
        <v>33</v>
      </c>
      <c r="I2691">
        <v>28.91</v>
      </c>
      <c r="J2691">
        <v>7</v>
      </c>
      <c r="K2691">
        <v>0</v>
      </c>
      <c r="L2691">
        <v>8.673</v>
      </c>
    </row>
    <row r="2692" spans="1:12" x14ac:dyDescent="0.3">
      <c r="A2692" t="s">
        <v>27</v>
      </c>
      <c r="B2692" t="s">
        <v>21</v>
      </c>
      <c r="C2692" t="s">
        <v>14</v>
      </c>
      <c r="D2692" t="s">
        <v>113</v>
      </c>
      <c r="E2692" t="s">
        <v>71</v>
      </c>
      <c r="F2692" t="s">
        <v>56</v>
      </c>
      <c r="G2692" t="s">
        <v>25</v>
      </c>
      <c r="H2692" t="s">
        <v>33</v>
      </c>
      <c r="I2692">
        <v>174.95</v>
      </c>
      <c r="J2692">
        <v>5</v>
      </c>
      <c r="K2692">
        <v>0</v>
      </c>
      <c r="L2692">
        <v>45.487000000000002</v>
      </c>
    </row>
    <row r="2693" spans="1:12" x14ac:dyDescent="0.3">
      <c r="A2693" t="s">
        <v>12</v>
      </c>
      <c r="B2693" t="s">
        <v>13</v>
      </c>
      <c r="C2693" t="s">
        <v>14</v>
      </c>
      <c r="D2693" t="s">
        <v>105</v>
      </c>
      <c r="E2693" t="s">
        <v>71</v>
      </c>
      <c r="F2693" t="s">
        <v>56</v>
      </c>
      <c r="G2693" t="s">
        <v>34</v>
      </c>
      <c r="H2693" t="s">
        <v>35</v>
      </c>
      <c r="I2693">
        <v>307.98</v>
      </c>
      <c r="J2693">
        <v>2</v>
      </c>
      <c r="K2693">
        <v>0</v>
      </c>
      <c r="L2693">
        <v>89.3142</v>
      </c>
    </row>
    <row r="2694" spans="1:12" x14ac:dyDescent="0.3">
      <c r="A2694" t="s">
        <v>12</v>
      </c>
      <c r="B2694" t="s">
        <v>13</v>
      </c>
      <c r="C2694" t="s">
        <v>14</v>
      </c>
      <c r="D2694" t="s">
        <v>105</v>
      </c>
      <c r="E2694" t="s">
        <v>71</v>
      </c>
      <c r="F2694" t="s">
        <v>56</v>
      </c>
      <c r="G2694" t="s">
        <v>25</v>
      </c>
      <c r="H2694" t="s">
        <v>40</v>
      </c>
      <c r="I2694">
        <v>44.1</v>
      </c>
      <c r="J2694">
        <v>6</v>
      </c>
      <c r="K2694">
        <v>0</v>
      </c>
      <c r="L2694">
        <v>20.727</v>
      </c>
    </row>
    <row r="2695" spans="1:12" x14ac:dyDescent="0.3">
      <c r="A2695" t="s">
        <v>12</v>
      </c>
      <c r="B2695" t="s">
        <v>13</v>
      </c>
      <c r="C2695" t="s">
        <v>14</v>
      </c>
      <c r="D2695" t="s">
        <v>105</v>
      </c>
      <c r="E2695" t="s">
        <v>71</v>
      </c>
      <c r="F2695" t="s">
        <v>56</v>
      </c>
      <c r="G2695" t="s">
        <v>25</v>
      </c>
      <c r="H2695" t="s">
        <v>33</v>
      </c>
      <c r="I2695">
        <v>13.12</v>
      </c>
      <c r="J2695">
        <v>4</v>
      </c>
      <c r="K2695">
        <v>0</v>
      </c>
      <c r="L2695">
        <v>5.6416000000000004</v>
      </c>
    </row>
    <row r="2696" spans="1:12" x14ac:dyDescent="0.3">
      <c r="A2696" t="s">
        <v>12</v>
      </c>
      <c r="B2696" t="s">
        <v>13</v>
      </c>
      <c r="C2696" t="s">
        <v>14</v>
      </c>
      <c r="D2696" t="s">
        <v>105</v>
      </c>
      <c r="E2696" t="s">
        <v>71</v>
      </c>
      <c r="F2696" t="s">
        <v>56</v>
      </c>
      <c r="G2696" t="s">
        <v>25</v>
      </c>
      <c r="H2696" t="s">
        <v>59</v>
      </c>
      <c r="I2696">
        <v>16.559999999999999</v>
      </c>
      <c r="J2696">
        <v>2</v>
      </c>
      <c r="K2696">
        <v>0</v>
      </c>
      <c r="L2696">
        <v>7.7831999999999999</v>
      </c>
    </row>
    <row r="2697" spans="1:12" x14ac:dyDescent="0.3">
      <c r="A2697" t="s">
        <v>12</v>
      </c>
      <c r="B2697" t="s">
        <v>13</v>
      </c>
      <c r="C2697" t="s">
        <v>14</v>
      </c>
      <c r="D2697" t="s">
        <v>105</v>
      </c>
      <c r="E2697" t="s">
        <v>71</v>
      </c>
      <c r="F2697" t="s">
        <v>56</v>
      </c>
      <c r="G2697" t="s">
        <v>25</v>
      </c>
      <c r="H2697" t="s">
        <v>40</v>
      </c>
      <c r="I2697">
        <v>38.880000000000003</v>
      </c>
      <c r="J2697">
        <v>6</v>
      </c>
      <c r="K2697">
        <v>0</v>
      </c>
      <c r="L2697">
        <v>18.662400000000002</v>
      </c>
    </row>
    <row r="2698" spans="1:12" x14ac:dyDescent="0.3">
      <c r="A2698" t="s">
        <v>61</v>
      </c>
      <c r="B2698" t="s">
        <v>13</v>
      </c>
      <c r="C2698" t="s">
        <v>14</v>
      </c>
      <c r="D2698" t="s">
        <v>70</v>
      </c>
      <c r="E2698" t="s">
        <v>71</v>
      </c>
      <c r="F2698" t="s">
        <v>56</v>
      </c>
      <c r="G2698" t="s">
        <v>25</v>
      </c>
      <c r="H2698" t="s">
        <v>33</v>
      </c>
      <c r="I2698">
        <v>9.84</v>
      </c>
      <c r="J2698">
        <v>3</v>
      </c>
      <c r="K2698">
        <v>0</v>
      </c>
      <c r="L2698">
        <v>2.8536000000000001</v>
      </c>
    </row>
    <row r="2699" spans="1:12" x14ac:dyDescent="0.3">
      <c r="A2699" t="s">
        <v>61</v>
      </c>
      <c r="B2699" t="s">
        <v>13</v>
      </c>
      <c r="C2699" t="s">
        <v>14</v>
      </c>
      <c r="D2699" t="s">
        <v>70</v>
      </c>
      <c r="E2699" t="s">
        <v>71</v>
      </c>
      <c r="F2699" t="s">
        <v>56</v>
      </c>
      <c r="G2699" t="s">
        <v>25</v>
      </c>
      <c r="H2699" t="s">
        <v>36</v>
      </c>
      <c r="I2699">
        <v>34.5</v>
      </c>
      <c r="J2699">
        <v>3</v>
      </c>
      <c r="K2699">
        <v>0</v>
      </c>
      <c r="L2699">
        <v>15.525</v>
      </c>
    </row>
    <row r="2700" spans="1:12" x14ac:dyDescent="0.3">
      <c r="A2700" t="s">
        <v>27</v>
      </c>
      <c r="B2700" t="s">
        <v>13</v>
      </c>
      <c r="C2700" t="s">
        <v>14</v>
      </c>
      <c r="D2700" t="s">
        <v>113</v>
      </c>
      <c r="E2700" t="s">
        <v>71</v>
      </c>
      <c r="F2700" t="s">
        <v>56</v>
      </c>
      <c r="G2700" t="s">
        <v>25</v>
      </c>
      <c r="H2700" t="s">
        <v>26</v>
      </c>
      <c r="I2700">
        <v>17.28</v>
      </c>
      <c r="J2700">
        <v>6</v>
      </c>
      <c r="K2700">
        <v>0</v>
      </c>
      <c r="L2700">
        <v>7.9488000000000003</v>
      </c>
    </row>
    <row r="2701" spans="1:12" x14ac:dyDescent="0.3">
      <c r="A2701" t="s">
        <v>27</v>
      </c>
      <c r="B2701" t="s">
        <v>43</v>
      </c>
      <c r="C2701" t="s">
        <v>14</v>
      </c>
      <c r="D2701" t="s">
        <v>105</v>
      </c>
      <c r="E2701" t="s">
        <v>71</v>
      </c>
      <c r="F2701" t="s">
        <v>56</v>
      </c>
      <c r="G2701" t="s">
        <v>25</v>
      </c>
      <c r="H2701" t="s">
        <v>40</v>
      </c>
      <c r="I2701">
        <v>11.54</v>
      </c>
      <c r="J2701">
        <v>1</v>
      </c>
      <c r="K2701">
        <v>0</v>
      </c>
      <c r="L2701">
        <v>5.5392000000000001</v>
      </c>
    </row>
    <row r="2702" spans="1:12" x14ac:dyDescent="0.3">
      <c r="A2702" t="s">
        <v>27</v>
      </c>
      <c r="B2702" t="s">
        <v>43</v>
      </c>
      <c r="C2702" t="s">
        <v>14</v>
      </c>
      <c r="D2702" t="s">
        <v>105</v>
      </c>
      <c r="E2702" t="s">
        <v>71</v>
      </c>
      <c r="F2702" t="s">
        <v>56</v>
      </c>
      <c r="G2702" t="s">
        <v>25</v>
      </c>
      <c r="H2702" t="s">
        <v>36</v>
      </c>
      <c r="I2702">
        <v>849.95</v>
      </c>
      <c r="J2702">
        <v>5</v>
      </c>
      <c r="K2702">
        <v>0</v>
      </c>
      <c r="L2702">
        <v>390.97699999999998</v>
      </c>
    </row>
    <row r="2703" spans="1:12" x14ac:dyDescent="0.3">
      <c r="A2703" t="s">
        <v>27</v>
      </c>
      <c r="B2703" t="s">
        <v>43</v>
      </c>
      <c r="C2703" t="s">
        <v>14</v>
      </c>
      <c r="D2703" t="s">
        <v>105</v>
      </c>
      <c r="E2703" t="s">
        <v>71</v>
      </c>
      <c r="F2703" t="s">
        <v>56</v>
      </c>
      <c r="G2703" t="s">
        <v>25</v>
      </c>
      <c r="H2703" t="s">
        <v>36</v>
      </c>
      <c r="I2703">
        <v>11.01</v>
      </c>
      <c r="J2703">
        <v>3</v>
      </c>
      <c r="K2703">
        <v>0</v>
      </c>
      <c r="L2703">
        <v>5.3948999999999998</v>
      </c>
    </row>
    <row r="2704" spans="1:12" x14ac:dyDescent="0.3">
      <c r="A2704" t="s">
        <v>27</v>
      </c>
      <c r="B2704" t="s">
        <v>13</v>
      </c>
      <c r="C2704" t="s">
        <v>14</v>
      </c>
      <c r="D2704" t="s">
        <v>113</v>
      </c>
      <c r="E2704" t="s">
        <v>71</v>
      </c>
      <c r="F2704" t="s">
        <v>56</v>
      </c>
      <c r="G2704" t="s">
        <v>25</v>
      </c>
      <c r="H2704" t="s">
        <v>26</v>
      </c>
      <c r="I2704">
        <v>9.4499999999999993</v>
      </c>
      <c r="J2704">
        <v>3</v>
      </c>
      <c r="K2704">
        <v>0</v>
      </c>
      <c r="L2704">
        <v>4.5359999999999996</v>
      </c>
    </row>
    <row r="2705" spans="1:12" x14ac:dyDescent="0.3">
      <c r="A2705" t="s">
        <v>12</v>
      </c>
      <c r="B2705" t="s">
        <v>21</v>
      </c>
      <c r="C2705" t="s">
        <v>14</v>
      </c>
      <c r="D2705" t="s">
        <v>113</v>
      </c>
      <c r="E2705" t="s">
        <v>71</v>
      </c>
      <c r="F2705" t="s">
        <v>56</v>
      </c>
      <c r="G2705" t="s">
        <v>18</v>
      </c>
      <c r="H2705" t="s">
        <v>32</v>
      </c>
      <c r="I2705">
        <v>13.4</v>
      </c>
      <c r="J2705">
        <v>1</v>
      </c>
      <c r="K2705">
        <v>0</v>
      </c>
      <c r="L2705">
        <v>6.4320000000000004</v>
      </c>
    </row>
    <row r="2706" spans="1:12" x14ac:dyDescent="0.3">
      <c r="A2706" t="s">
        <v>12</v>
      </c>
      <c r="B2706" t="s">
        <v>21</v>
      </c>
      <c r="C2706" t="s">
        <v>14</v>
      </c>
      <c r="D2706" t="s">
        <v>113</v>
      </c>
      <c r="E2706" t="s">
        <v>71</v>
      </c>
      <c r="F2706" t="s">
        <v>56</v>
      </c>
      <c r="G2706" t="s">
        <v>25</v>
      </c>
      <c r="H2706" t="s">
        <v>40</v>
      </c>
      <c r="I2706">
        <v>4.9800000000000004</v>
      </c>
      <c r="J2706">
        <v>1</v>
      </c>
      <c r="K2706">
        <v>0</v>
      </c>
      <c r="L2706">
        <v>2.3405999999999998</v>
      </c>
    </row>
    <row r="2707" spans="1:12" x14ac:dyDescent="0.3">
      <c r="A2707" t="s">
        <v>12</v>
      </c>
      <c r="B2707" t="s">
        <v>21</v>
      </c>
      <c r="C2707" t="s">
        <v>14</v>
      </c>
      <c r="D2707" t="s">
        <v>113</v>
      </c>
      <c r="E2707" t="s">
        <v>71</v>
      </c>
      <c r="F2707" t="s">
        <v>56</v>
      </c>
      <c r="G2707" t="s">
        <v>25</v>
      </c>
      <c r="H2707" t="s">
        <v>59</v>
      </c>
      <c r="I2707">
        <v>109.69</v>
      </c>
      <c r="J2707">
        <v>7</v>
      </c>
      <c r="K2707">
        <v>0</v>
      </c>
      <c r="L2707">
        <v>51.554299999999998</v>
      </c>
    </row>
    <row r="2708" spans="1:12" x14ac:dyDescent="0.3">
      <c r="A2708" t="s">
        <v>27</v>
      </c>
      <c r="B2708" t="s">
        <v>13</v>
      </c>
      <c r="C2708" t="s">
        <v>14</v>
      </c>
      <c r="D2708" t="s">
        <v>42</v>
      </c>
      <c r="E2708" t="s">
        <v>260</v>
      </c>
      <c r="F2708" t="s">
        <v>56</v>
      </c>
      <c r="G2708" t="s">
        <v>25</v>
      </c>
      <c r="H2708" t="s">
        <v>33</v>
      </c>
      <c r="I2708">
        <v>22.74</v>
      </c>
      <c r="J2708">
        <v>3</v>
      </c>
      <c r="K2708">
        <v>0</v>
      </c>
      <c r="L2708">
        <v>8.8686000000000007</v>
      </c>
    </row>
    <row r="2709" spans="1:12" x14ac:dyDescent="0.3">
      <c r="A2709" t="s">
        <v>27</v>
      </c>
      <c r="B2709" t="s">
        <v>13</v>
      </c>
      <c r="C2709" t="s">
        <v>14</v>
      </c>
      <c r="D2709" t="s">
        <v>42</v>
      </c>
      <c r="E2709" t="s">
        <v>260</v>
      </c>
      <c r="F2709" t="s">
        <v>56</v>
      </c>
      <c r="G2709" t="s">
        <v>18</v>
      </c>
      <c r="H2709" t="s">
        <v>20</v>
      </c>
      <c r="I2709">
        <v>1267.53</v>
      </c>
      <c r="J2709">
        <v>3</v>
      </c>
      <c r="K2709">
        <v>0</v>
      </c>
      <c r="L2709">
        <v>316.88249999999999</v>
      </c>
    </row>
    <row r="2710" spans="1:12" x14ac:dyDescent="0.3">
      <c r="A2710" t="s">
        <v>27</v>
      </c>
      <c r="B2710" t="s">
        <v>13</v>
      </c>
      <c r="C2710" t="s">
        <v>14</v>
      </c>
      <c r="D2710" t="s">
        <v>42</v>
      </c>
      <c r="E2710" t="s">
        <v>260</v>
      </c>
      <c r="F2710" t="s">
        <v>56</v>
      </c>
      <c r="G2710" t="s">
        <v>34</v>
      </c>
      <c r="H2710" t="s">
        <v>122</v>
      </c>
      <c r="I2710">
        <v>1379.92</v>
      </c>
      <c r="J2710">
        <v>8</v>
      </c>
      <c r="K2710">
        <v>0</v>
      </c>
      <c r="L2710">
        <v>648.56240000000003</v>
      </c>
    </row>
    <row r="2711" spans="1:12" x14ac:dyDescent="0.3">
      <c r="A2711" t="s">
        <v>27</v>
      </c>
      <c r="B2711" t="s">
        <v>13</v>
      </c>
      <c r="C2711" t="s">
        <v>14</v>
      </c>
      <c r="D2711" t="s">
        <v>42</v>
      </c>
      <c r="E2711" t="s">
        <v>260</v>
      </c>
      <c r="F2711" t="s">
        <v>56</v>
      </c>
      <c r="G2711" t="s">
        <v>25</v>
      </c>
      <c r="H2711" t="s">
        <v>40</v>
      </c>
      <c r="I2711">
        <v>19.440000000000001</v>
      </c>
      <c r="J2711">
        <v>3</v>
      </c>
      <c r="K2711">
        <v>0</v>
      </c>
      <c r="L2711">
        <v>9.3312000000000008</v>
      </c>
    </row>
    <row r="2712" spans="1:12" x14ac:dyDescent="0.3">
      <c r="A2712" t="s">
        <v>27</v>
      </c>
      <c r="B2712" t="s">
        <v>13</v>
      </c>
      <c r="C2712" t="s">
        <v>14</v>
      </c>
      <c r="D2712" t="s">
        <v>42</v>
      </c>
      <c r="E2712" t="s">
        <v>260</v>
      </c>
      <c r="F2712" t="s">
        <v>56</v>
      </c>
      <c r="G2712" t="s">
        <v>25</v>
      </c>
      <c r="H2712" t="s">
        <v>36</v>
      </c>
      <c r="I2712">
        <v>9.64</v>
      </c>
      <c r="J2712">
        <v>2</v>
      </c>
      <c r="K2712">
        <v>0</v>
      </c>
      <c r="L2712">
        <v>4.4344000000000001</v>
      </c>
    </row>
    <row r="2713" spans="1:12" x14ac:dyDescent="0.3">
      <c r="A2713" t="s">
        <v>27</v>
      </c>
      <c r="B2713" t="s">
        <v>13</v>
      </c>
      <c r="C2713" t="s">
        <v>14</v>
      </c>
      <c r="D2713" t="s">
        <v>42</v>
      </c>
      <c r="E2713" t="s">
        <v>260</v>
      </c>
      <c r="F2713" t="s">
        <v>56</v>
      </c>
      <c r="G2713" t="s">
        <v>25</v>
      </c>
      <c r="H2713" t="s">
        <v>40</v>
      </c>
      <c r="I2713">
        <v>12.7</v>
      </c>
      <c r="J2713">
        <v>2</v>
      </c>
      <c r="K2713">
        <v>0</v>
      </c>
      <c r="L2713">
        <v>5.8419999999999996</v>
      </c>
    </row>
    <row r="2714" spans="1:12" x14ac:dyDescent="0.3">
      <c r="A2714" t="s">
        <v>27</v>
      </c>
      <c r="B2714" t="s">
        <v>13</v>
      </c>
      <c r="C2714" t="s">
        <v>14</v>
      </c>
      <c r="D2714" t="s">
        <v>42</v>
      </c>
      <c r="E2714" t="s">
        <v>260</v>
      </c>
      <c r="F2714" t="s">
        <v>56</v>
      </c>
      <c r="G2714" t="s">
        <v>18</v>
      </c>
      <c r="H2714" t="s">
        <v>32</v>
      </c>
      <c r="I2714">
        <v>41.37</v>
      </c>
      <c r="J2714">
        <v>3</v>
      </c>
      <c r="K2714">
        <v>0</v>
      </c>
      <c r="L2714">
        <v>17.375399999999999</v>
      </c>
    </row>
    <row r="2715" spans="1:12" x14ac:dyDescent="0.3">
      <c r="A2715" t="s">
        <v>12</v>
      </c>
      <c r="B2715" t="s">
        <v>43</v>
      </c>
      <c r="C2715" t="s">
        <v>14</v>
      </c>
      <c r="D2715" t="s">
        <v>42</v>
      </c>
      <c r="E2715" t="s">
        <v>260</v>
      </c>
      <c r="F2715" t="s">
        <v>56</v>
      </c>
      <c r="G2715" t="s">
        <v>25</v>
      </c>
      <c r="H2715" t="s">
        <v>40</v>
      </c>
      <c r="I2715">
        <v>40.08</v>
      </c>
      <c r="J2715">
        <v>6</v>
      </c>
      <c r="K2715">
        <v>0</v>
      </c>
      <c r="L2715">
        <v>19.238399999999999</v>
      </c>
    </row>
    <row r="2716" spans="1:12" x14ac:dyDescent="0.3">
      <c r="A2716" t="s">
        <v>12</v>
      </c>
      <c r="B2716" t="s">
        <v>43</v>
      </c>
      <c r="C2716" t="s">
        <v>14</v>
      </c>
      <c r="D2716" t="s">
        <v>42</v>
      </c>
      <c r="E2716" t="s">
        <v>260</v>
      </c>
      <c r="F2716" t="s">
        <v>56</v>
      </c>
      <c r="G2716" t="s">
        <v>18</v>
      </c>
      <c r="H2716" t="s">
        <v>32</v>
      </c>
      <c r="I2716">
        <v>37.68</v>
      </c>
      <c r="J2716">
        <v>2</v>
      </c>
      <c r="K2716">
        <v>0</v>
      </c>
      <c r="L2716">
        <v>15.8256</v>
      </c>
    </row>
    <row r="2717" spans="1:12" x14ac:dyDescent="0.3">
      <c r="A2717" t="s">
        <v>12</v>
      </c>
      <c r="B2717" t="s">
        <v>43</v>
      </c>
      <c r="C2717" t="s">
        <v>14</v>
      </c>
      <c r="D2717" t="s">
        <v>42</v>
      </c>
      <c r="E2717" t="s">
        <v>260</v>
      </c>
      <c r="F2717" t="s">
        <v>56</v>
      </c>
      <c r="G2717" t="s">
        <v>25</v>
      </c>
      <c r="H2717" t="s">
        <v>33</v>
      </c>
      <c r="I2717">
        <v>33.92</v>
      </c>
      <c r="J2717">
        <v>8</v>
      </c>
      <c r="K2717">
        <v>0</v>
      </c>
      <c r="L2717">
        <v>13.2288</v>
      </c>
    </row>
    <row r="2718" spans="1:12" x14ac:dyDescent="0.3">
      <c r="A2718" t="s">
        <v>27</v>
      </c>
      <c r="B2718" t="s">
        <v>13</v>
      </c>
      <c r="C2718" t="s">
        <v>14</v>
      </c>
      <c r="D2718" t="s">
        <v>28</v>
      </c>
      <c r="E2718" t="s">
        <v>29</v>
      </c>
      <c r="F2718" t="s">
        <v>17</v>
      </c>
      <c r="G2718" t="s">
        <v>18</v>
      </c>
      <c r="H2718" t="s">
        <v>30</v>
      </c>
      <c r="I2718">
        <v>957.57749999999999</v>
      </c>
      <c r="J2718">
        <v>5</v>
      </c>
      <c r="K2718">
        <v>0.45</v>
      </c>
      <c r="L2718">
        <v>-383.03100000000001</v>
      </c>
    </row>
    <row r="2719" spans="1:12" x14ac:dyDescent="0.3">
      <c r="A2719" t="s">
        <v>27</v>
      </c>
      <c r="B2719" t="s">
        <v>13</v>
      </c>
      <c r="C2719" t="s">
        <v>14</v>
      </c>
      <c r="D2719" t="s">
        <v>28</v>
      </c>
      <c r="E2719" t="s">
        <v>29</v>
      </c>
      <c r="F2719" t="s">
        <v>17</v>
      </c>
      <c r="G2719" t="s">
        <v>25</v>
      </c>
      <c r="H2719" t="s">
        <v>31</v>
      </c>
      <c r="I2719">
        <v>22.367999999999999</v>
      </c>
      <c r="J2719">
        <v>2</v>
      </c>
      <c r="K2719">
        <v>0.2</v>
      </c>
      <c r="L2719">
        <v>2.5164</v>
      </c>
    </row>
    <row r="2720" spans="1:12" x14ac:dyDescent="0.3">
      <c r="A2720" t="s">
        <v>27</v>
      </c>
      <c r="B2720" t="s">
        <v>21</v>
      </c>
      <c r="C2720" t="s">
        <v>14</v>
      </c>
      <c r="D2720" t="s">
        <v>65</v>
      </c>
      <c r="E2720" t="s">
        <v>29</v>
      </c>
      <c r="F2720" t="s">
        <v>17</v>
      </c>
      <c r="G2720" t="s">
        <v>25</v>
      </c>
      <c r="H2720" t="s">
        <v>31</v>
      </c>
      <c r="I2720">
        <v>95.616</v>
      </c>
      <c r="J2720">
        <v>2</v>
      </c>
      <c r="K2720">
        <v>0.2</v>
      </c>
      <c r="L2720">
        <v>9.5616000000000003</v>
      </c>
    </row>
    <row r="2721" spans="1:12" x14ac:dyDescent="0.3">
      <c r="A2721" t="s">
        <v>27</v>
      </c>
      <c r="B2721" t="s">
        <v>43</v>
      </c>
      <c r="C2721" t="s">
        <v>14</v>
      </c>
      <c r="D2721" t="s">
        <v>140</v>
      </c>
      <c r="E2721" t="s">
        <v>29</v>
      </c>
      <c r="F2721" t="s">
        <v>17</v>
      </c>
      <c r="G2721" t="s">
        <v>18</v>
      </c>
      <c r="H2721" t="s">
        <v>30</v>
      </c>
      <c r="I2721">
        <v>233.86</v>
      </c>
      <c r="J2721">
        <v>2</v>
      </c>
      <c r="K2721">
        <v>0.45</v>
      </c>
      <c r="L2721">
        <v>-102.048</v>
      </c>
    </row>
    <row r="2722" spans="1:12" x14ac:dyDescent="0.3">
      <c r="A2722" t="s">
        <v>27</v>
      </c>
      <c r="B2722" t="s">
        <v>43</v>
      </c>
      <c r="C2722" t="s">
        <v>14</v>
      </c>
      <c r="D2722" t="s">
        <v>140</v>
      </c>
      <c r="E2722" t="s">
        <v>29</v>
      </c>
      <c r="F2722" t="s">
        <v>17</v>
      </c>
      <c r="G2722" t="s">
        <v>18</v>
      </c>
      <c r="H2722" t="s">
        <v>30</v>
      </c>
      <c r="I2722">
        <v>620.61450000000002</v>
      </c>
      <c r="J2722">
        <v>3</v>
      </c>
      <c r="K2722">
        <v>0.45</v>
      </c>
      <c r="L2722">
        <v>-248.2458</v>
      </c>
    </row>
    <row r="2723" spans="1:12" x14ac:dyDescent="0.3">
      <c r="A2723" t="s">
        <v>27</v>
      </c>
      <c r="B2723" t="s">
        <v>43</v>
      </c>
      <c r="C2723" t="s">
        <v>14</v>
      </c>
      <c r="D2723" t="s">
        <v>140</v>
      </c>
      <c r="E2723" t="s">
        <v>29</v>
      </c>
      <c r="F2723" t="s">
        <v>17</v>
      </c>
      <c r="G2723" t="s">
        <v>25</v>
      </c>
      <c r="H2723" t="s">
        <v>36</v>
      </c>
      <c r="I2723">
        <v>5.3280000000000003</v>
      </c>
      <c r="J2723">
        <v>2</v>
      </c>
      <c r="K2723">
        <v>0.7</v>
      </c>
      <c r="L2723">
        <v>-3.552</v>
      </c>
    </row>
    <row r="2724" spans="1:12" x14ac:dyDescent="0.3">
      <c r="A2724" t="s">
        <v>27</v>
      </c>
      <c r="B2724" t="s">
        <v>43</v>
      </c>
      <c r="C2724" t="s">
        <v>14</v>
      </c>
      <c r="D2724" t="s">
        <v>140</v>
      </c>
      <c r="E2724" t="s">
        <v>29</v>
      </c>
      <c r="F2724" t="s">
        <v>17</v>
      </c>
      <c r="G2724" t="s">
        <v>18</v>
      </c>
      <c r="H2724" t="s">
        <v>32</v>
      </c>
      <c r="I2724">
        <v>258.072</v>
      </c>
      <c r="J2724">
        <v>3</v>
      </c>
      <c r="K2724">
        <v>0.2</v>
      </c>
      <c r="L2724">
        <v>0</v>
      </c>
    </row>
    <row r="2725" spans="1:12" x14ac:dyDescent="0.3">
      <c r="A2725" t="s">
        <v>27</v>
      </c>
      <c r="B2725" t="s">
        <v>43</v>
      </c>
      <c r="C2725" t="s">
        <v>14</v>
      </c>
      <c r="D2725" t="s">
        <v>140</v>
      </c>
      <c r="E2725" t="s">
        <v>29</v>
      </c>
      <c r="F2725" t="s">
        <v>17</v>
      </c>
      <c r="G2725" t="s">
        <v>34</v>
      </c>
      <c r="H2725" t="s">
        <v>58</v>
      </c>
      <c r="I2725">
        <v>617.976</v>
      </c>
      <c r="J2725">
        <v>3</v>
      </c>
      <c r="K2725">
        <v>0.2</v>
      </c>
      <c r="L2725">
        <v>-7.7247000000000003</v>
      </c>
    </row>
    <row r="2726" spans="1:12" x14ac:dyDescent="0.3">
      <c r="A2726" t="s">
        <v>12</v>
      </c>
      <c r="B2726" t="s">
        <v>21</v>
      </c>
      <c r="C2726" t="s">
        <v>14</v>
      </c>
      <c r="D2726" t="s">
        <v>149</v>
      </c>
      <c r="E2726" t="s">
        <v>29</v>
      </c>
      <c r="F2726" t="s">
        <v>17</v>
      </c>
      <c r="G2726" t="s">
        <v>25</v>
      </c>
      <c r="H2726" t="s">
        <v>36</v>
      </c>
      <c r="I2726">
        <v>254.05799999999999</v>
      </c>
      <c r="J2726">
        <v>7</v>
      </c>
      <c r="K2726">
        <v>0.7</v>
      </c>
      <c r="L2726">
        <v>-169.37200000000001</v>
      </c>
    </row>
    <row r="2727" spans="1:12" x14ac:dyDescent="0.3">
      <c r="A2727" t="s">
        <v>12</v>
      </c>
      <c r="B2727" t="s">
        <v>21</v>
      </c>
      <c r="C2727" t="s">
        <v>14</v>
      </c>
      <c r="D2727" t="s">
        <v>149</v>
      </c>
      <c r="E2727" t="s">
        <v>29</v>
      </c>
      <c r="F2727" t="s">
        <v>17</v>
      </c>
      <c r="G2727" t="s">
        <v>25</v>
      </c>
      <c r="H2727" t="s">
        <v>37</v>
      </c>
      <c r="I2727">
        <v>194.52799999999999</v>
      </c>
      <c r="J2727">
        <v>2</v>
      </c>
      <c r="K2727">
        <v>0.2</v>
      </c>
      <c r="L2727">
        <v>24.315999999999999</v>
      </c>
    </row>
    <row r="2728" spans="1:12" x14ac:dyDescent="0.3">
      <c r="A2728" t="s">
        <v>12</v>
      </c>
      <c r="B2728" t="s">
        <v>21</v>
      </c>
      <c r="C2728" t="s">
        <v>14</v>
      </c>
      <c r="D2728" t="s">
        <v>149</v>
      </c>
      <c r="E2728" t="s">
        <v>29</v>
      </c>
      <c r="F2728" t="s">
        <v>17</v>
      </c>
      <c r="G2728" t="s">
        <v>25</v>
      </c>
      <c r="H2728" t="s">
        <v>109</v>
      </c>
      <c r="I2728">
        <v>961.48</v>
      </c>
      <c r="J2728">
        <v>5</v>
      </c>
      <c r="K2728">
        <v>0.2</v>
      </c>
      <c r="L2728">
        <v>-204.31450000000001</v>
      </c>
    </row>
    <row r="2729" spans="1:12" x14ac:dyDescent="0.3">
      <c r="A2729" t="s">
        <v>27</v>
      </c>
      <c r="B2729" t="s">
        <v>21</v>
      </c>
      <c r="C2729" t="s">
        <v>14</v>
      </c>
      <c r="D2729" t="s">
        <v>157</v>
      </c>
      <c r="E2729" t="s">
        <v>29</v>
      </c>
      <c r="F2729" t="s">
        <v>17</v>
      </c>
      <c r="G2729" t="s">
        <v>34</v>
      </c>
      <c r="H2729" t="s">
        <v>35</v>
      </c>
      <c r="I2729">
        <v>178.38399999999999</v>
      </c>
      <c r="J2729">
        <v>2</v>
      </c>
      <c r="K2729">
        <v>0.2</v>
      </c>
      <c r="L2729">
        <v>22.297999999999998</v>
      </c>
    </row>
    <row r="2730" spans="1:12" x14ac:dyDescent="0.3">
      <c r="A2730" t="s">
        <v>27</v>
      </c>
      <c r="B2730" t="s">
        <v>21</v>
      </c>
      <c r="C2730" t="s">
        <v>14</v>
      </c>
      <c r="D2730" t="s">
        <v>157</v>
      </c>
      <c r="E2730" t="s">
        <v>29</v>
      </c>
      <c r="F2730" t="s">
        <v>17</v>
      </c>
      <c r="G2730" t="s">
        <v>25</v>
      </c>
      <c r="H2730" t="s">
        <v>40</v>
      </c>
      <c r="I2730">
        <v>15.552</v>
      </c>
      <c r="J2730">
        <v>3</v>
      </c>
      <c r="K2730">
        <v>0.2</v>
      </c>
      <c r="L2730">
        <v>5.4432</v>
      </c>
    </row>
    <row r="2731" spans="1:12" x14ac:dyDescent="0.3">
      <c r="A2731" t="s">
        <v>27</v>
      </c>
      <c r="B2731" t="s">
        <v>13</v>
      </c>
      <c r="C2731" t="s">
        <v>14</v>
      </c>
      <c r="D2731" t="s">
        <v>172</v>
      </c>
      <c r="E2731" t="s">
        <v>29</v>
      </c>
      <c r="F2731" t="s">
        <v>17</v>
      </c>
      <c r="G2731" t="s">
        <v>18</v>
      </c>
      <c r="H2731" t="s">
        <v>30</v>
      </c>
      <c r="I2731">
        <v>375.45749999999998</v>
      </c>
      <c r="J2731">
        <v>3</v>
      </c>
      <c r="K2731">
        <v>0.45</v>
      </c>
      <c r="L2731">
        <v>-157.0095</v>
      </c>
    </row>
    <row r="2732" spans="1:12" x14ac:dyDescent="0.3">
      <c r="A2732" t="s">
        <v>27</v>
      </c>
      <c r="B2732" t="s">
        <v>13</v>
      </c>
      <c r="C2732" t="s">
        <v>14</v>
      </c>
      <c r="D2732" t="s">
        <v>172</v>
      </c>
      <c r="E2732" t="s">
        <v>29</v>
      </c>
      <c r="F2732" t="s">
        <v>17</v>
      </c>
      <c r="G2732" t="s">
        <v>34</v>
      </c>
      <c r="H2732" t="s">
        <v>58</v>
      </c>
      <c r="I2732">
        <v>83.975999999999999</v>
      </c>
      <c r="J2732">
        <v>3</v>
      </c>
      <c r="K2732">
        <v>0.2</v>
      </c>
      <c r="L2732">
        <v>-1.0497000000000001</v>
      </c>
    </row>
    <row r="2733" spans="1:12" x14ac:dyDescent="0.3">
      <c r="A2733" t="s">
        <v>61</v>
      </c>
      <c r="B2733" t="s">
        <v>13</v>
      </c>
      <c r="C2733" t="s">
        <v>14</v>
      </c>
      <c r="D2733" t="s">
        <v>179</v>
      </c>
      <c r="E2733" t="s">
        <v>29</v>
      </c>
      <c r="F2733" t="s">
        <v>17</v>
      </c>
      <c r="G2733" t="s">
        <v>25</v>
      </c>
      <c r="H2733" t="s">
        <v>40</v>
      </c>
      <c r="I2733">
        <v>9.5679999999999996</v>
      </c>
      <c r="J2733">
        <v>2</v>
      </c>
      <c r="K2733">
        <v>0.2</v>
      </c>
      <c r="L2733">
        <v>3.4683999999999999</v>
      </c>
    </row>
    <row r="2734" spans="1:12" x14ac:dyDescent="0.3">
      <c r="A2734" t="s">
        <v>27</v>
      </c>
      <c r="B2734" t="s">
        <v>13</v>
      </c>
      <c r="C2734" t="s">
        <v>14</v>
      </c>
      <c r="D2734" t="s">
        <v>188</v>
      </c>
      <c r="E2734" t="s">
        <v>29</v>
      </c>
      <c r="F2734" t="s">
        <v>17</v>
      </c>
      <c r="G2734" t="s">
        <v>25</v>
      </c>
      <c r="H2734" t="s">
        <v>36</v>
      </c>
      <c r="I2734">
        <v>4.8120000000000003</v>
      </c>
      <c r="J2734">
        <v>2</v>
      </c>
      <c r="K2734">
        <v>0.7</v>
      </c>
      <c r="L2734">
        <v>-3.6892</v>
      </c>
    </row>
    <row r="2735" spans="1:12" x14ac:dyDescent="0.3">
      <c r="A2735" t="s">
        <v>27</v>
      </c>
      <c r="B2735" t="s">
        <v>13</v>
      </c>
      <c r="C2735" t="s">
        <v>14</v>
      </c>
      <c r="D2735" t="s">
        <v>188</v>
      </c>
      <c r="E2735" t="s">
        <v>29</v>
      </c>
      <c r="F2735" t="s">
        <v>17</v>
      </c>
      <c r="G2735" t="s">
        <v>34</v>
      </c>
      <c r="H2735" t="s">
        <v>58</v>
      </c>
      <c r="I2735">
        <v>247.8</v>
      </c>
      <c r="J2735">
        <v>5</v>
      </c>
      <c r="K2735">
        <v>0.2</v>
      </c>
      <c r="L2735">
        <v>-18.585000000000001</v>
      </c>
    </row>
    <row r="2736" spans="1:12" x14ac:dyDescent="0.3">
      <c r="A2736" t="s">
        <v>27</v>
      </c>
      <c r="B2736" t="s">
        <v>43</v>
      </c>
      <c r="C2736" t="s">
        <v>14</v>
      </c>
      <c r="D2736" t="s">
        <v>203</v>
      </c>
      <c r="E2736" t="s">
        <v>29</v>
      </c>
      <c r="F2736" t="s">
        <v>17</v>
      </c>
      <c r="G2736" t="s">
        <v>18</v>
      </c>
      <c r="H2736" t="s">
        <v>20</v>
      </c>
      <c r="I2736">
        <v>683.952</v>
      </c>
      <c r="J2736">
        <v>3</v>
      </c>
      <c r="K2736">
        <v>0.2</v>
      </c>
      <c r="L2736">
        <v>42.747</v>
      </c>
    </row>
    <row r="2737" spans="1:12" x14ac:dyDescent="0.3">
      <c r="A2737" t="s">
        <v>27</v>
      </c>
      <c r="B2737" t="s">
        <v>43</v>
      </c>
      <c r="C2737" t="s">
        <v>14</v>
      </c>
      <c r="D2737" t="s">
        <v>203</v>
      </c>
      <c r="E2737" t="s">
        <v>29</v>
      </c>
      <c r="F2737" t="s">
        <v>17</v>
      </c>
      <c r="G2737" t="s">
        <v>18</v>
      </c>
      <c r="H2737" t="s">
        <v>32</v>
      </c>
      <c r="I2737">
        <v>45.695999999999998</v>
      </c>
      <c r="J2737">
        <v>3</v>
      </c>
      <c r="K2737">
        <v>0.2</v>
      </c>
      <c r="L2737">
        <v>5.1407999999999996</v>
      </c>
    </row>
    <row r="2738" spans="1:12" x14ac:dyDescent="0.3">
      <c r="A2738" t="s">
        <v>61</v>
      </c>
      <c r="B2738" t="s">
        <v>13</v>
      </c>
      <c r="C2738" t="s">
        <v>14</v>
      </c>
      <c r="D2738" t="s">
        <v>188</v>
      </c>
      <c r="E2738" t="s">
        <v>29</v>
      </c>
      <c r="F2738" t="s">
        <v>17</v>
      </c>
      <c r="G2738" t="s">
        <v>18</v>
      </c>
      <c r="H2738" t="s">
        <v>32</v>
      </c>
      <c r="I2738">
        <v>34.503999999999998</v>
      </c>
      <c r="J2738">
        <v>1</v>
      </c>
      <c r="K2738">
        <v>0.2</v>
      </c>
      <c r="L2738">
        <v>6.0381999999999998</v>
      </c>
    </row>
    <row r="2739" spans="1:12" x14ac:dyDescent="0.3">
      <c r="A2739" t="s">
        <v>12</v>
      </c>
      <c r="B2739" t="s">
        <v>13</v>
      </c>
      <c r="C2739" t="s">
        <v>14</v>
      </c>
      <c r="D2739" t="s">
        <v>140</v>
      </c>
      <c r="E2739" t="s">
        <v>29</v>
      </c>
      <c r="F2739" t="s">
        <v>17</v>
      </c>
      <c r="G2739" t="s">
        <v>25</v>
      </c>
      <c r="H2739" t="s">
        <v>37</v>
      </c>
      <c r="I2739">
        <v>13</v>
      </c>
      <c r="J2739">
        <v>5</v>
      </c>
      <c r="K2739">
        <v>0.2</v>
      </c>
      <c r="L2739">
        <v>1.3</v>
      </c>
    </row>
    <row r="2740" spans="1:12" x14ac:dyDescent="0.3">
      <c r="A2740" t="s">
        <v>12</v>
      </c>
      <c r="B2740" t="s">
        <v>13</v>
      </c>
      <c r="C2740" t="s">
        <v>14</v>
      </c>
      <c r="D2740" t="s">
        <v>140</v>
      </c>
      <c r="E2740" t="s">
        <v>29</v>
      </c>
      <c r="F2740" t="s">
        <v>17</v>
      </c>
      <c r="G2740" t="s">
        <v>18</v>
      </c>
      <c r="H2740" t="s">
        <v>32</v>
      </c>
      <c r="I2740">
        <v>13.128</v>
      </c>
      <c r="J2740">
        <v>3</v>
      </c>
      <c r="K2740">
        <v>0.2</v>
      </c>
      <c r="L2740">
        <v>3.7743000000000002</v>
      </c>
    </row>
    <row r="2741" spans="1:12" x14ac:dyDescent="0.3">
      <c r="A2741" t="s">
        <v>27</v>
      </c>
      <c r="B2741" t="s">
        <v>13</v>
      </c>
      <c r="C2741" t="s">
        <v>14</v>
      </c>
      <c r="D2741" t="s">
        <v>140</v>
      </c>
      <c r="E2741" t="s">
        <v>29</v>
      </c>
      <c r="F2741" t="s">
        <v>17</v>
      </c>
      <c r="G2741" t="s">
        <v>25</v>
      </c>
      <c r="H2741" t="s">
        <v>31</v>
      </c>
      <c r="I2741">
        <v>142.77600000000001</v>
      </c>
      <c r="J2741">
        <v>1</v>
      </c>
      <c r="K2741">
        <v>0.2</v>
      </c>
      <c r="L2741">
        <v>17.847000000000001</v>
      </c>
    </row>
    <row r="2742" spans="1:12" x14ac:dyDescent="0.3">
      <c r="A2742" t="s">
        <v>27</v>
      </c>
      <c r="B2742" t="s">
        <v>13</v>
      </c>
      <c r="C2742" t="s">
        <v>14</v>
      </c>
      <c r="D2742" t="s">
        <v>140</v>
      </c>
      <c r="E2742" t="s">
        <v>29</v>
      </c>
      <c r="F2742" t="s">
        <v>17</v>
      </c>
      <c r="G2742" t="s">
        <v>18</v>
      </c>
      <c r="H2742" t="s">
        <v>32</v>
      </c>
      <c r="I2742">
        <v>45.695999999999998</v>
      </c>
      <c r="J2742">
        <v>3</v>
      </c>
      <c r="K2742">
        <v>0.2</v>
      </c>
      <c r="L2742">
        <v>5.1407999999999996</v>
      </c>
    </row>
    <row r="2743" spans="1:12" x14ac:dyDescent="0.3">
      <c r="A2743" t="s">
        <v>27</v>
      </c>
      <c r="B2743" t="s">
        <v>13</v>
      </c>
      <c r="C2743" t="s">
        <v>14</v>
      </c>
      <c r="D2743" t="s">
        <v>140</v>
      </c>
      <c r="E2743" t="s">
        <v>29</v>
      </c>
      <c r="F2743" t="s">
        <v>17</v>
      </c>
      <c r="G2743" t="s">
        <v>25</v>
      </c>
      <c r="H2743" t="s">
        <v>36</v>
      </c>
      <c r="I2743">
        <v>7.218</v>
      </c>
      <c r="J2743">
        <v>3</v>
      </c>
      <c r="K2743">
        <v>0.7</v>
      </c>
      <c r="L2743">
        <v>-5.5338000000000003</v>
      </c>
    </row>
    <row r="2744" spans="1:12" x14ac:dyDescent="0.3">
      <c r="A2744" t="s">
        <v>27</v>
      </c>
      <c r="B2744" t="s">
        <v>13</v>
      </c>
      <c r="C2744" t="s">
        <v>14</v>
      </c>
      <c r="D2744" t="s">
        <v>140</v>
      </c>
      <c r="E2744" t="s">
        <v>29</v>
      </c>
      <c r="F2744" t="s">
        <v>17</v>
      </c>
      <c r="G2744" t="s">
        <v>25</v>
      </c>
      <c r="H2744" t="s">
        <v>36</v>
      </c>
      <c r="I2744">
        <v>43.188000000000002</v>
      </c>
      <c r="J2744">
        <v>4</v>
      </c>
      <c r="K2744">
        <v>0.7</v>
      </c>
      <c r="L2744">
        <v>-31.671199999999999</v>
      </c>
    </row>
    <row r="2745" spans="1:12" x14ac:dyDescent="0.3">
      <c r="A2745" t="s">
        <v>27</v>
      </c>
      <c r="B2745" t="s">
        <v>13</v>
      </c>
      <c r="C2745" t="s">
        <v>14</v>
      </c>
      <c r="D2745" t="s">
        <v>140</v>
      </c>
      <c r="E2745" t="s">
        <v>29</v>
      </c>
      <c r="F2745" t="s">
        <v>17</v>
      </c>
      <c r="G2745" t="s">
        <v>25</v>
      </c>
      <c r="H2745" t="s">
        <v>40</v>
      </c>
      <c r="I2745">
        <v>131.904</v>
      </c>
      <c r="J2745">
        <v>3</v>
      </c>
      <c r="K2745">
        <v>0.2</v>
      </c>
      <c r="L2745">
        <v>47.815199999999997</v>
      </c>
    </row>
    <row r="2746" spans="1:12" x14ac:dyDescent="0.3">
      <c r="A2746" t="s">
        <v>12</v>
      </c>
      <c r="B2746" t="s">
        <v>13</v>
      </c>
      <c r="C2746" t="s">
        <v>14</v>
      </c>
      <c r="D2746" t="s">
        <v>179</v>
      </c>
      <c r="E2746" t="s">
        <v>29</v>
      </c>
      <c r="F2746" t="s">
        <v>17</v>
      </c>
      <c r="G2746" t="s">
        <v>34</v>
      </c>
      <c r="H2746" t="s">
        <v>58</v>
      </c>
      <c r="I2746">
        <v>17.88</v>
      </c>
      <c r="J2746">
        <v>3</v>
      </c>
      <c r="K2746">
        <v>0.2</v>
      </c>
      <c r="L2746">
        <v>2.4584999999999999</v>
      </c>
    </row>
    <row r="2747" spans="1:12" x14ac:dyDescent="0.3">
      <c r="A2747" t="s">
        <v>12</v>
      </c>
      <c r="B2747" t="s">
        <v>13</v>
      </c>
      <c r="C2747" t="s">
        <v>14</v>
      </c>
      <c r="D2747" t="s">
        <v>179</v>
      </c>
      <c r="E2747" t="s">
        <v>29</v>
      </c>
      <c r="F2747" t="s">
        <v>17</v>
      </c>
      <c r="G2747" t="s">
        <v>25</v>
      </c>
      <c r="H2747" t="s">
        <v>26</v>
      </c>
      <c r="I2747">
        <v>235.94399999999999</v>
      </c>
      <c r="J2747">
        <v>3</v>
      </c>
      <c r="K2747">
        <v>0.2</v>
      </c>
      <c r="L2747">
        <v>85.529700000000005</v>
      </c>
    </row>
    <row r="2748" spans="1:12" x14ac:dyDescent="0.3">
      <c r="A2748" t="s">
        <v>27</v>
      </c>
      <c r="B2748" t="s">
        <v>13</v>
      </c>
      <c r="C2748" t="s">
        <v>14</v>
      </c>
      <c r="D2748" t="s">
        <v>226</v>
      </c>
      <c r="E2748" t="s">
        <v>29</v>
      </c>
      <c r="F2748" t="s">
        <v>17</v>
      </c>
      <c r="G2748" t="s">
        <v>25</v>
      </c>
      <c r="H2748" t="s">
        <v>59</v>
      </c>
      <c r="I2748">
        <v>24.448</v>
      </c>
      <c r="J2748">
        <v>4</v>
      </c>
      <c r="K2748">
        <v>0.2</v>
      </c>
      <c r="L2748">
        <v>8.8623999999999992</v>
      </c>
    </row>
    <row r="2749" spans="1:12" x14ac:dyDescent="0.3">
      <c r="A2749" t="s">
        <v>27</v>
      </c>
      <c r="B2749" t="s">
        <v>21</v>
      </c>
      <c r="C2749" t="s">
        <v>14</v>
      </c>
      <c r="D2749" t="s">
        <v>228</v>
      </c>
      <c r="E2749" t="s">
        <v>29</v>
      </c>
      <c r="F2749" t="s">
        <v>17</v>
      </c>
      <c r="G2749" t="s">
        <v>25</v>
      </c>
      <c r="H2749" t="s">
        <v>109</v>
      </c>
      <c r="I2749">
        <v>45.584000000000003</v>
      </c>
      <c r="J2749">
        <v>7</v>
      </c>
      <c r="K2749">
        <v>0.2</v>
      </c>
      <c r="L2749">
        <v>5.1281999999999996</v>
      </c>
    </row>
    <row r="2750" spans="1:12" x14ac:dyDescent="0.3">
      <c r="A2750" t="s">
        <v>27</v>
      </c>
      <c r="B2750" t="s">
        <v>21</v>
      </c>
      <c r="C2750" t="s">
        <v>14</v>
      </c>
      <c r="D2750" t="s">
        <v>188</v>
      </c>
      <c r="E2750" t="s">
        <v>29</v>
      </c>
      <c r="F2750" t="s">
        <v>17</v>
      </c>
      <c r="G2750" t="s">
        <v>18</v>
      </c>
      <c r="H2750" t="s">
        <v>30</v>
      </c>
      <c r="I2750">
        <v>383.43799999999999</v>
      </c>
      <c r="J2750">
        <v>4</v>
      </c>
      <c r="K2750">
        <v>0.45</v>
      </c>
      <c r="L2750">
        <v>-167.3184</v>
      </c>
    </row>
    <row r="2751" spans="1:12" x14ac:dyDescent="0.3">
      <c r="A2751" t="s">
        <v>27</v>
      </c>
      <c r="B2751" t="s">
        <v>21</v>
      </c>
      <c r="C2751" t="s">
        <v>14</v>
      </c>
      <c r="D2751" t="s">
        <v>157</v>
      </c>
      <c r="E2751" t="s">
        <v>29</v>
      </c>
      <c r="F2751" t="s">
        <v>17</v>
      </c>
      <c r="G2751" t="s">
        <v>18</v>
      </c>
      <c r="H2751" t="s">
        <v>32</v>
      </c>
      <c r="I2751">
        <v>310.88</v>
      </c>
      <c r="J2751">
        <v>2</v>
      </c>
      <c r="K2751">
        <v>0.2</v>
      </c>
      <c r="L2751">
        <v>23.315999999999999</v>
      </c>
    </row>
    <row r="2752" spans="1:12" x14ac:dyDescent="0.3">
      <c r="A2752" t="s">
        <v>27</v>
      </c>
      <c r="B2752" t="s">
        <v>21</v>
      </c>
      <c r="C2752" t="s">
        <v>14</v>
      </c>
      <c r="D2752" t="s">
        <v>140</v>
      </c>
      <c r="E2752" t="s">
        <v>29</v>
      </c>
      <c r="F2752" t="s">
        <v>17</v>
      </c>
      <c r="G2752" t="s">
        <v>25</v>
      </c>
      <c r="H2752" t="s">
        <v>33</v>
      </c>
      <c r="I2752">
        <v>35.216000000000001</v>
      </c>
      <c r="J2752">
        <v>2</v>
      </c>
      <c r="K2752">
        <v>0.2</v>
      </c>
      <c r="L2752">
        <v>2.6412</v>
      </c>
    </row>
    <row r="2753" spans="1:12" x14ac:dyDescent="0.3">
      <c r="A2753" t="s">
        <v>27</v>
      </c>
      <c r="B2753" t="s">
        <v>21</v>
      </c>
      <c r="C2753" t="s">
        <v>14</v>
      </c>
      <c r="D2753" t="s">
        <v>140</v>
      </c>
      <c r="E2753" t="s">
        <v>29</v>
      </c>
      <c r="F2753" t="s">
        <v>17</v>
      </c>
      <c r="G2753" t="s">
        <v>25</v>
      </c>
      <c r="H2753" t="s">
        <v>37</v>
      </c>
      <c r="I2753">
        <v>23.696000000000002</v>
      </c>
      <c r="J2753">
        <v>2</v>
      </c>
      <c r="K2753">
        <v>0.2</v>
      </c>
      <c r="L2753">
        <v>6.5164</v>
      </c>
    </row>
    <row r="2754" spans="1:12" x14ac:dyDescent="0.3">
      <c r="A2754" t="s">
        <v>27</v>
      </c>
      <c r="B2754" t="s">
        <v>21</v>
      </c>
      <c r="C2754" t="s">
        <v>14</v>
      </c>
      <c r="D2754" t="s">
        <v>140</v>
      </c>
      <c r="E2754" t="s">
        <v>29</v>
      </c>
      <c r="F2754" t="s">
        <v>17</v>
      </c>
      <c r="G2754" t="s">
        <v>34</v>
      </c>
      <c r="H2754" t="s">
        <v>122</v>
      </c>
      <c r="I2754">
        <v>265.47500000000002</v>
      </c>
      <c r="J2754">
        <v>1</v>
      </c>
      <c r="K2754">
        <v>0.5</v>
      </c>
      <c r="L2754">
        <v>-111.4995</v>
      </c>
    </row>
    <row r="2755" spans="1:12" x14ac:dyDescent="0.3">
      <c r="A2755" t="s">
        <v>12</v>
      </c>
      <c r="B2755" t="s">
        <v>21</v>
      </c>
      <c r="C2755" t="s">
        <v>14</v>
      </c>
      <c r="D2755" t="s">
        <v>188</v>
      </c>
      <c r="E2755" t="s">
        <v>29</v>
      </c>
      <c r="F2755" t="s">
        <v>17</v>
      </c>
      <c r="G2755" t="s">
        <v>34</v>
      </c>
      <c r="H2755" t="s">
        <v>58</v>
      </c>
      <c r="I2755">
        <v>191.47200000000001</v>
      </c>
      <c r="J2755">
        <v>6</v>
      </c>
      <c r="K2755">
        <v>0.2</v>
      </c>
      <c r="L2755">
        <v>40.687800000000003</v>
      </c>
    </row>
    <row r="2756" spans="1:12" x14ac:dyDescent="0.3">
      <c r="A2756" t="s">
        <v>12</v>
      </c>
      <c r="B2756" t="s">
        <v>21</v>
      </c>
      <c r="C2756" t="s">
        <v>14</v>
      </c>
      <c r="D2756" t="s">
        <v>188</v>
      </c>
      <c r="E2756" t="s">
        <v>29</v>
      </c>
      <c r="F2756" t="s">
        <v>17</v>
      </c>
      <c r="G2756" t="s">
        <v>25</v>
      </c>
      <c r="H2756" t="s">
        <v>33</v>
      </c>
      <c r="I2756">
        <v>5.2480000000000002</v>
      </c>
      <c r="J2756">
        <v>2</v>
      </c>
      <c r="K2756">
        <v>0.2</v>
      </c>
      <c r="L2756">
        <v>0.59040000000000004</v>
      </c>
    </row>
    <row r="2757" spans="1:12" x14ac:dyDescent="0.3">
      <c r="A2757" t="s">
        <v>12</v>
      </c>
      <c r="B2757" t="s">
        <v>21</v>
      </c>
      <c r="C2757" t="s">
        <v>14</v>
      </c>
      <c r="D2757" t="s">
        <v>188</v>
      </c>
      <c r="E2757" t="s">
        <v>29</v>
      </c>
      <c r="F2757" t="s">
        <v>17</v>
      </c>
      <c r="G2757" t="s">
        <v>34</v>
      </c>
      <c r="H2757" t="s">
        <v>35</v>
      </c>
      <c r="I2757">
        <v>59.183999999999997</v>
      </c>
      <c r="J2757">
        <v>2</v>
      </c>
      <c r="K2757">
        <v>0.2</v>
      </c>
      <c r="L2757">
        <v>5.1786000000000003</v>
      </c>
    </row>
    <row r="2758" spans="1:12" x14ac:dyDescent="0.3">
      <c r="A2758" t="s">
        <v>12</v>
      </c>
      <c r="B2758" t="s">
        <v>13</v>
      </c>
      <c r="C2758" t="s">
        <v>14</v>
      </c>
      <c r="D2758" t="s">
        <v>256</v>
      </c>
      <c r="E2758" t="s">
        <v>29</v>
      </c>
      <c r="F2758" t="s">
        <v>17</v>
      </c>
      <c r="G2758" t="s">
        <v>25</v>
      </c>
      <c r="H2758" t="s">
        <v>26</v>
      </c>
      <c r="I2758">
        <v>4.6079999999999997</v>
      </c>
      <c r="J2758">
        <v>2</v>
      </c>
      <c r="K2758">
        <v>0.2</v>
      </c>
      <c r="L2758">
        <v>1.6704000000000001</v>
      </c>
    </row>
    <row r="2759" spans="1:12" x14ac:dyDescent="0.3">
      <c r="A2759" t="s">
        <v>12</v>
      </c>
      <c r="B2759" t="s">
        <v>43</v>
      </c>
      <c r="C2759" t="s">
        <v>14</v>
      </c>
      <c r="D2759" t="s">
        <v>188</v>
      </c>
      <c r="E2759" t="s">
        <v>29</v>
      </c>
      <c r="F2759" t="s">
        <v>17</v>
      </c>
      <c r="G2759" t="s">
        <v>18</v>
      </c>
      <c r="H2759" t="s">
        <v>20</v>
      </c>
      <c r="I2759">
        <v>1166.92</v>
      </c>
      <c r="J2759">
        <v>5</v>
      </c>
      <c r="K2759">
        <v>0.2</v>
      </c>
      <c r="L2759">
        <v>131.27850000000001</v>
      </c>
    </row>
    <row r="2760" spans="1:12" x14ac:dyDescent="0.3">
      <c r="A2760" t="s">
        <v>27</v>
      </c>
      <c r="B2760" t="s">
        <v>13</v>
      </c>
      <c r="C2760" t="s">
        <v>14</v>
      </c>
      <c r="D2760" t="s">
        <v>179</v>
      </c>
      <c r="E2760" t="s">
        <v>29</v>
      </c>
      <c r="F2760" t="s">
        <v>17</v>
      </c>
      <c r="G2760" t="s">
        <v>34</v>
      </c>
      <c r="H2760" t="s">
        <v>35</v>
      </c>
      <c r="I2760">
        <v>1363.96</v>
      </c>
      <c r="J2760">
        <v>5</v>
      </c>
      <c r="K2760">
        <v>0.2</v>
      </c>
      <c r="L2760">
        <v>85.247500000000002</v>
      </c>
    </row>
    <row r="2761" spans="1:12" x14ac:dyDescent="0.3">
      <c r="A2761" t="s">
        <v>27</v>
      </c>
      <c r="B2761" t="s">
        <v>13</v>
      </c>
      <c r="C2761" t="s">
        <v>14</v>
      </c>
      <c r="D2761" t="s">
        <v>179</v>
      </c>
      <c r="E2761" t="s">
        <v>29</v>
      </c>
      <c r="F2761" t="s">
        <v>17</v>
      </c>
      <c r="G2761" t="s">
        <v>18</v>
      </c>
      <c r="H2761" t="s">
        <v>32</v>
      </c>
      <c r="I2761">
        <v>102.36</v>
      </c>
      <c r="J2761">
        <v>3</v>
      </c>
      <c r="K2761">
        <v>0.2</v>
      </c>
      <c r="L2761">
        <v>-3.8384999999999998</v>
      </c>
    </row>
    <row r="2762" spans="1:12" x14ac:dyDescent="0.3">
      <c r="A2762" t="s">
        <v>167</v>
      </c>
      <c r="B2762" t="s">
        <v>13</v>
      </c>
      <c r="C2762" t="s">
        <v>14</v>
      </c>
      <c r="D2762" t="s">
        <v>272</v>
      </c>
      <c r="E2762" t="s">
        <v>29</v>
      </c>
      <c r="F2762" t="s">
        <v>17</v>
      </c>
      <c r="G2762" t="s">
        <v>25</v>
      </c>
      <c r="H2762" t="s">
        <v>31</v>
      </c>
      <c r="I2762">
        <v>85.224000000000004</v>
      </c>
      <c r="J2762">
        <v>3</v>
      </c>
      <c r="K2762">
        <v>0.2</v>
      </c>
      <c r="L2762">
        <v>7.4570999999999996</v>
      </c>
    </row>
    <row r="2763" spans="1:12" x14ac:dyDescent="0.3">
      <c r="A2763" t="s">
        <v>167</v>
      </c>
      <c r="B2763" t="s">
        <v>21</v>
      </c>
      <c r="C2763" t="s">
        <v>14</v>
      </c>
      <c r="D2763" t="s">
        <v>281</v>
      </c>
      <c r="E2763" t="s">
        <v>29</v>
      </c>
      <c r="F2763" t="s">
        <v>17</v>
      </c>
      <c r="G2763" t="s">
        <v>25</v>
      </c>
      <c r="H2763" t="s">
        <v>40</v>
      </c>
      <c r="I2763">
        <v>15.552</v>
      </c>
      <c r="J2763">
        <v>3</v>
      </c>
      <c r="K2763">
        <v>0.2</v>
      </c>
      <c r="L2763">
        <v>5.4432</v>
      </c>
    </row>
    <row r="2764" spans="1:12" x14ac:dyDescent="0.3">
      <c r="A2764" t="s">
        <v>167</v>
      </c>
      <c r="B2764" t="s">
        <v>21</v>
      </c>
      <c r="C2764" t="s">
        <v>14</v>
      </c>
      <c r="D2764" t="s">
        <v>281</v>
      </c>
      <c r="E2764" t="s">
        <v>29</v>
      </c>
      <c r="F2764" t="s">
        <v>17</v>
      </c>
      <c r="G2764" t="s">
        <v>18</v>
      </c>
      <c r="H2764" t="s">
        <v>32</v>
      </c>
      <c r="I2764">
        <v>15.712</v>
      </c>
      <c r="J2764">
        <v>4</v>
      </c>
      <c r="K2764">
        <v>0.2</v>
      </c>
      <c r="L2764">
        <v>2.5531999999999999</v>
      </c>
    </row>
    <row r="2765" spans="1:12" x14ac:dyDescent="0.3">
      <c r="A2765" t="s">
        <v>167</v>
      </c>
      <c r="B2765" t="s">
        <v>21</v>
      </c>
      <c r="C2765" t="s">
        <v>14</v>
      </c>
      <c r="D2765" t="s">
        <v>281</v>
      </c>
      <c r="E2765" t="s">
        <v>29</v>
      </c>
      <c r="F2765" t="s">
        <v>17</v>
      </c>
      <c r="G2765" t="s">
        <v>25</v>
      </c>
      <c r="H2765" t="s">
        <v>31</v>
      </c>
      <c r="I2765">
        <v>24.672000000000001</v>
      </c>
      <c r="J2765">
        <v>2</v>
      </c>
      <c r="K2765">
        <v>0.2</v>
      </c>
      <c r="L2765">
        <v>2.1587999999999998</v>
      </c>
    </row>
    <row r="2766" spans="1:12" x14ac:dyDescent="0.3">
      <c r="A2766" t="s">
        <v>167</v>
      </c>
      <c r="B2766" t="s">
        <v>21</v>
      </c>
      <c r="C2766" t="s">
        <v>14</v>
      </c>
      <c r="D2766" t="s">
        <v>281</v>
      </c>
      <c r="E2766" t="s">
        <v>29</v>
      </c>
      <c r="F2766" t="s">
        <v>17</v>
      </c>
      <c r="G2766" t="s">
        <v>18</v>
      </c>
      <c r="H2766" t="s">
        <v>32</v>
      </c>
      <c r="I2766">
        <v>55.968000000000004</v>
      </c>
      <c r="J2766">
        <v>1</v>
      </c>
      <c r="K2766">
        <v>0.2</v>
      </c>
      <c r="L2766">
        <v>-2.0988000000000002</v>
      </c>
    </row>
    <row r="2767" spans="1:12" x14ac:dyDescent="0.3">
      <c r="A2767" t="s">
        <v>167</v>
      </c>
      <c r="B2767" t="s">
        <v>13</v>
      </c>
      <c r="C2767" t="s">
        <v>14</v>
      </c>
      <c r="D2767" t="s">
        <v>283</v>
      </c>
      <c r="E2767" t="s">
        <v>29</v>
      </c>
      <c r="F2767" t="s">
        <v>17</v>
      </c>
      <c r="G2767" t="s">
        <v>18</v>
      </c>
      <c r="H2767" t="s">
        <v>32</v>
      </c>
      <c r="I2767">
        <v>47.951999999999998</v>
      </c>
      <c r="J2767">
        <v>3</v>
      </c>
      <c r="K2767">
        <v>0.2</v>
      </c>
      <c r="L2767">
        <v>13.786199999999999</v>
      </c>
    </row>
    <row r="2768" spans="1:12" x14ac:dyDescent="0.3">
      <c r="A2768" t="s">
        <v>167</v>
      </c>
      <c r="B2768" t="s">
        <v>13</v>
      </c>
      <c r="C2768" t="s">
        <v>14</v>
      </c>
      <c r="D2768" t="s">
        <v>283</v>
      </c>
      <c r="E2768" t="s">
        <v>29</v>
      </c>
      <c r="F2768" t="s">
        <v>17</v>
      </c>
      <c r="G2768" t="s">
        <v>25</v>
      </c>
      <c r="H2768" t="s">
        <v>36</v>
      </c>
      <c r="I2768">
        <v>37.424999999999997</v>
      </c>
      <c r="J2768">
        <v>5</v>
      </c>
      <c r="K2768">
        <v>0.7</v>
      </c>
      <c r="L2768">
        <v>-29.94</v>
      </c>
    </row>
    <row r="2769" spans="1:12" x14ac:dyDescent="0.3">
      <c r="A2769" t="s">
        <v>167</v>
      </c>
      <c r="B2769" t="s">
        <v>13</v>
      </c>
      <c r="C2769" t="s">
        <v>14</v>
      </c>
      <c r="D2769" t="s">
        <v>283</v>
      </c>
      <c r="E2769" t="s">
        <v>29</v>
      </c>
      <c r="F2769" t="s">
        <v>17</v>
      </c>
      <c r="G2769" t="s">
        <v>18</v>
      </c>
      <c r="H2769" t="s">
        <v>32</v>
      </c>
      <c r="I2769">
        <v>63.968000000000004</v>
      </c>
      <c r="J2769">
        <v>2</v>
      </c>
      <c r="K2769">
        <v>0.2</v>
      </c>
      <c r="L2769">
        <v>0</v>
      </c>
    </row>
    <row r="2770" spans="1:12" x14ac:dyDescent="0.3">
      <c r="A2770" t="s">
        <v>167</v>
      </c>
      <c r="B2770" t="s">
        <v>13</v>
      </c>
      <c r="C2770" t="s">
        <v>14</v>
      </c>
      <c r="D2770" t="s">
        <v>283</v>
      </c>
      <c r="E2770" t="s">
        <v>29</v>
      </c>
      <c r="F2770" t="s">
        <v>17</v>
      </c>
      <c r="G2770" t="s">
        <v>18</v>
      </c>
      <c r="H2770" t="s">
        <v>32</v>
      </c>
      <c r="I2770">
        <v>165.048</v>
      </c>
      <c r="J2770">
        <v>3</v>
      </c>
      <c r="K2770">
        <v>0.2</v>
      </c>
      <c r="L2770">
        <v>41.262</v>
      </c>
    </row>
    <row r="2771" spans="1:12" x14ac:dyDescent="0.3">
      <c r="A2771" t="s">
        <v>27</v>
      </c>
      <c r="B2771" t="s">
        <v>13</v>
      </c>
      <c r="C2771" t="s">
        <v>14</v>
      </c>
      <c r="D2771" t="s">
        <v>188</v>
      </c>
      <c r="E2771" t="s">
        <v>29</v>
      </c>
      <c r="F2771" t="s">
        <v>17</v>
      </c>
      <c r="G2771" t="s">
        <v>34</v>
      </c>
      <c r="H2771" t="s">
        <v>35</v>
      </c>
      <c r="I2771">
        <v>863.88</v>
      </c>
      <c r="J2771">
        <v>3</v>
      </c>
      <c r="K2771">
        <v>0.2</v>
      </c>
      <c r="L2771">
        <v>107.985</v>
      </c>
    </row>
    <row r="2772" spans="1:12" x14ac:dyDescent="0.3">
      <c r="A2772" t="s">
        <v>61</v>
      </c>
      <c r="B2772" t="s">
        <v>13</v>
      </c>
      <c r="C2772" t="s">
        <v>14</v>
      </c>
      <c r="D2772" t="s">
        <v>188</v>
      </c>
      <c r="E2772" t="s">
        <v>29</v>
      </c>
      <c r="F2772" t="s">
        <v>17</v>
      </c>
      <c r="G2772" t="s">
        <v>25</v>
      </c>
      <c r="H2772" t="s">
        <v>26</v>
      </c>
      <c r="I2772">
        <v>15.12</v>
      </c>
      <c r="J2772">
        <v>3</v>
      </c>
      <c r="K2772">
        <v>0.2</v>
      </c>
      <c r="L2772">
        <v>4.9139999999999997</v>
      </c>
    </row>
    <row r="2773" spans="1:12" x14ac:dyDescent="0.3">
      <c r="A2773" t="s">
        <v>61</v>
      </c>
      <c r="B2773" t="s">
        <v>13</v>
      </c>
      <c r="C2773" t="s">
        <v>14</v>
      </c>
      <c r="D2773" t="s">
        <v>188</v>
      </c>
      <c r="E2773" t="s">
        <v>29</v>
      </c>
      <c r="F2773" t="s">
        <v>17</v>
      </c>
      <c r="G2773" t="s">
        <v>25</v>
      </c>
      <c r="H2773" t="s">
        <v>36</v>
      </c>
      <c r="I2773">
        <v>17.43</v>
      </c>
      <c r="J2773">
        <v>1</v>
      </c>
      <c r="K2773">
        <v>0.7</v>
      </c>
      <c r="L2773">
        <v>-13.363</v>
      </c>
    </row>
    <row r="2774" spans="1:12" x14ac:dyDescent="0.3">
      <c r="A2774" t="s">
        <v>61</v>
      </c>
      <c r="B2774" t="s">
        <v>13</v>
      </c>
      <c r="C2774" t="s">
        <v>14</v>
      </c>
      <c r="D2774" t="s">
        <v>188</v>
      </c>
      <c r="E2774" t="s">
        <v>29</v>
      </c>
      <c r="F2774" t="s">
        <v>17</v>
      </c>
      <c r="G2774" t="s">
        <v>25</v>
      </c>
      <c r="H2774" t="s">
        <v>40</v>
      </c>
      <c r="I2774">
        <v>251.64</v>
      </c>
      <c r="J2774">
        <v>3</v>
      </c>
      <c r="K2774">
        <v>0.2</v>
      </c>
      <c r="L2774">
        <v>88.073999999999998</v>
      </c>
    </row>
    <row r="2775" spans="1:12" x14ac:dyDescent="0.3">
      <c r="A2775" t="s">
        <v>27</v>
      </c>
      <c r="B2775" t="s">
        <v>21</v>
      </c>
      <c r="C2775" t="s">
        <v>14</v>
      </c>
      <c r="D2775" t="s">
        <v>291</v>
      </c>
      <c r="E2775" t="s">
        <v>29</v>
      </c>
      <c r="F2775" t="s">
        <v>17</v>
      </c>
      <c r="G2775" t="s">
        <v>34</v>
      </c>
      <c r="H2775" t="s">
        <v>35</v>
      </c>
      <c r="I2775">
        <v>575.91999999999996</v>
      </c>
      <c r="J2775">
        <v>2</v>
      </c>
      <c r="K2775">
        <v>0.2</v>
      </c>
      <c r="L2775">
        <v>71.989999999999995</v>
      </c>
    </row>
    <row r="2776" spans="1:12" x14ac:dyDescent="0.3">
      <c r="A2776" t="s">
        <v>27</v>
      </c>
      <c r="B2776" t="s">
        <v>21</v>
      </c>
      <c r="C2776" t="s">
        <v>14</v>
      </c>
      <c r="D2776" t="s">
        <v>291</v>
      </c>
      <c r="E2776" t="s">
        <v>29</v>
      </c>
      <c r="F2776" t="s">
        <v>17</v>
      </c>
      <c r="G2776" t="s">
        <v>25</v>
      </c>
      <c r="H2776" t="s">
        <v>36</v>
      </c>
      <c r="I2776">
        <v>5.1840000000000002</v>
      </c>
      <c r="J2776">
        <v>6</v>
      </c>
      <c r="K2776">
        <v>0.7</v>
      </c>
      <c r="L2776">
        <v>-3.6288</v>
      </c>
    </row>
    <row r="2777" spans="1:12" x14ac:dyDescent="0.3">
      <c r="A2777" t="s">
        <v>167</v>
      </c>
      <c r="B2777" t="s">
        <v>43</v>
      </c>
      <c r="C2777" t="s">
        <v>14</v>
      </c>
      <c r="D2777" t="s">
        <v>188</v>
      </c>
      <c r="E2777" t="s">
        <v>29</v>
      </c>
      <c r="F2777" t="s">
        <v>17</v>
      </c>
      <c r="G2777" t="s">
        <v>34</v>
      </c>
      <c r="H2777" t="s">
        <v>58</v>
      </c>
      <c r="I2777">
        <v>255.96799999999999</v>
      </c>
      <c r="J2777">
        <v>4</v>
      </c>
      <c r="K2777">
        <v>0.2</v>
      </c>
      <c r="L2777">
        <v>31.995999999999999</v>
      </c>
    </row>
    <row r="2778" spans="1:12" x14ac:dyDescent="0.3">
      <c r="A2778" t="s">
        <v>27</v>
      </c>
      <c r="B2778" t="s">
        <v>21</v>
      </c>
      <c r="C2778" t="s">
        <v>14</v>
      </c>
      <c r="D2778" t="s">
        <v>179</v>
      </c>
      <c r="E2778" t="s">
        <v>29</v>
      </c>
      <c r="F2778" t="s">
        <v>17</v>
      </c>
      <c r="G2778" t="s">
        <v>25</v>
      </c>
      <c r="H2778" t="s">
        <v>40</v>
      </c>
      <c r="I2778">
        <v>74.352000000000004</v>
      </c>
      <c r="J2778">
        <v>3</v>
      </c>
      <c r="K2778">
        <v>0.2</v>
      </c>
      <c r="L2778">
        <v>23.234999999999999</v>
      </c>
    </row>
    <row r="2779" spans="1:12" x14ac:dyDescent="0.3">
      <c r="A2779" t="s">
        <v>27</v>
      </c>
      <c r="B2779" t="s">
        <v>21</v>
      </c>
      <c r="C2779" t="s">
        <v>14</v>
      </c>
      <c r="D2779" t="s">
        <v>188</v>
      </c>
      <c r="E2779" t="s">
        <v>29</v>
      </c>
      <c r="F2779" t="s">
        <v>17</v>
      </c>
      <c r="G2779" t="s">
        <v>25</v>
      </c>
      <c r="H2779" t="s">
        <v>36</v>
      </c>
      <c r="I2779">
        <v>68.742000000000004</v>
      </c>
      <c r="J2779">
        <v>9</v>
      </c>
      <c r="K2779">
        <v>0.7</v>
      </c>
      <c r="L2779">
        <v>-48.119399999999999</v>
      </c>
    </row>
    <row r="2780" spans="1:12" x14ac:dyDescent="0.3">
      <c r="A2780" t="s">
        <v>61</v>
      </c>
      <c r="B2780" t="s">
        <v>43</v>
      </c>
      <c r="C2780" t="s">
        <v>14</v>
      </c>
      <c r="D2780" t="s">
        <v>228</v>
      </c>
      <c r="E2780" t="s">
        <v>29</v>
      </c>
      <c r="F2780" t="s">
        <v>17</v>
      </c>
      <c r="G2780" t="s">
        <v>25</v>
      </c>
      <c r="H2780" t="s">
        <v>76</v>
      </c>
      <c r="I2780">
        <v>7.1040000000000001</v>
      </c>
      <c r="J2780">
        <v>2</v>
      </c>
      <c r="K2780">
        <v>0.2</v>
      </c>
      <c r="L2780">
        <v>2.3976000000000002</v>
      </c>
    </row>
    <row r="2781" spans="1:12" x14ac:dyDescent="0.3">
      <c r="A2781" t="s">
        <v>61</v>
      </c>
      <c r="B2781" t="s">
        <v>43</v>
      </c>
      <c r="C2781" t="s">
        <v>14</v>
      </c>
      <c r="D2781" t="s">
        <v>228</v>
      </c>
      <c r="E2781" t="s">
        <v>29</v>
      </c>
      <c r="F2781" t="s">
        <v>17</v>
      </c>
      <c r="G2781" t="s">
        <v>25</v>
      </c>
      <c r="H2781" t="s">
        <v>36</v>
      </c>
      <c r="I2781">
        <v>398.35199999999998</v>
      </c>
      <c r="J2781">
        <v>8</v>
      </c>
      <c r="K2781">
        <v>0.7</v>
      </c>
      <c r="L2781">
        <v>-331.96</v>
      </c>
    </row>
    <row r="2782" spans="1:12" x14ac:dyDescent="0.3">
      <c r="A2782" t="s">
        <v>12</v>
      </c>
      <c r="B2782" t="s">
        <v>13</v>
      </c>
      <c r="C2782" t="s">
        <v>14</v>
      </c>
      <c r="D2782" t="s">
        <v>345</v>
      </c>
      <c r="E2782" t="s">
        <v>29</v>
      </c>
      <c r="F2782" t="s">
        <v>17</v>
      </c>
      <c r="G2782" t="s">
        <v>25</v>
      </c>
      <c r="H2782" t="s">
        <v>59</v>
      </c>
      <c r="I2782">
        <v>7.8239999999999998</v>
      </c>
      <c r="J2782">
        <v>1</v>
      </c>
      <c r="K2782">
        <v>0.2</v>
      </c>
      <c r="L2782">
        <v>2.9340000000000002</v>
      </c>
    </row>
    <row r="2783" spans="1:12" x14ac:dyDescent="0.3">
      <c r="A2783" t="s">
        <v>12</v>
      </c>
      <c r="B2783" t="s">
        <v>13</v>
      </c>
      <c r="C2783" t="s">
        <v>14</v>
      </c>
      <c r="D2783" t="s">
        <v>179</v>
      </c>
      <c r="E2783" t="s">
        <v>29</v>
      </c>
      <c r="F2783" t="s">
        <v>17</v>
      </c>
      <c r="G2783" t="s">
        <v>25</v>
      </c>
      <c r="H2783" t="s">
        <v>59</v>
      </c>
      <c r="I2783">
        <v>29.808</v>
      </c>
      <c r="J2783">
        <v>2</v>
      </c>
      <c r="K2783">
        <v>0.2</v>
      </c>
      <c r="L2783">
        <v>10.805400000000001</v>
      </c>
    </row>
    <row r="2784" spans="1:12" x14ac:dyDescent="0.3">
      <c r="A2784" t="s">
        <v>12</v>
      </c>
      <c r="B2784" t="s">
        <v>13</v>
      </c>
      <c r="C2784" t="s">
        <v>14</v>
      </c>
      <c r="D2784" t="s">
        <v>179</v>
      </c>
      <c r="E2784" t="s">
        <v>29</v>
      </c>
      <c r="F2784" t="s">
        <v>17</v>
      </c>
      <c r="G2784" t="s">
        <v>25</v>
      </c>
      <c r="H2784" t="s">
        <v>36</v>
      </c>
      <c r="I2784">
        <v>505.17599999999999</v>
      </c>
      <c r="J2784">
        <v>4</v>
      </c>
      <c r="K2784">
        <v>0.7</v>
      </c>
      <c r="L2784">
        <v>-336.78399999999999</v>
      </c>
    </row>
    <row r="2785" spans="1:12" x14ac:dyDescent="0.3">
      <c r="A2785" t="s">
        <v>12</v>
      </c>
      <c r="B2785" t="s">
        <v>13</v>
      </c>
      <c r="C2785" t="s">
        <v>14</v>
      </c>
      <c r="D2785" t="s">
        <v>179</v>
      </c>
      <c r="E2785" t="s">
        <v>29</v>
      </c>
      <c r="F2785" t="s">
        <v>17</v>
      </c>
      <c r="G2785" t="s">
        <v>18</v>
      </c>
      <c r="H2785" t="s">
        <v>30</v>
      </c>
      <c r="I2785">
        <v>174.05850000000001</v>
      </c>
      <c r="J2785">
        <v>3</v>
      </c>
      <c r="K2785">
        <v>0.45</v>
      </c>
      <c r="L2785">
        <v>-110.7645</v>
      </c>
    </row>
    <row r="2786" spans="1:12" x14ac:dyDescent="0.3">
      <c r="A2786" t="s">
        <v>27</v>
      </c>
      <c r="B2786" t="s">
        <v>21</v>
      </c>
      <c r="C2786" t="s">
        <v>14</v>
      </c>
      <c r="D2786" t="s">
        <v>349</v>
      </c>
      <c r="E2786" t="s">
        <v>29</v>
      </c>
      <c r="F2786" t="s">
        <v>17</v>
      </c>
      <c r="G2786" t="s">
        <v>25</v>
      </c>
      <c r="H2786" t="s">
        <v>36</v>
      </c>
      <c r="I2786">
        <v>2.952</v>
      </c>
      <c r="J2786">
        <v>2</v>
      </c>
      <c r="K2786">
        <v>0.7</v>
      </c>
      <c r="L2786">
        <v>-2.1648000000000001</v>
      </c>
    </row>
    <row r="2787" spans="1:12" x14ac:dyDescent="0.3">
      <c r="A2787" t="s">
        <v>27</v>
      </c>
      <c r="B2787" t="s">
        <v>21</v>
      </c>
      <c r="C2787" t="s">
        <v>14</v>
      </c>
      <c r="D2787" t="s">
        <v>349</v>
      </c>
      <c r="E2787" t="s">
        <v>29</v>
      </c>
      <c r="F2787" t="s">
        <v>17</v>
      </c>
      <c r="G2787" t="s">
        <v>25</v>
      </c>
      <c r="H2787" t="s">
        <v>36</v>
      </c>
      <c r="I2787">
        <v>27.018000000000001</v>
      </c>
      <c r="J2787">
        <v>6</v>
      </c>
      <c r="K2787">
        <v>0.7</v>
      </c>
      <c r="L2787">
        <v>-21.6144</v>
      </c>
    </row>
    <row r="2788" spans="1:12" x14ac:dyDescent="0.3">
      <c r="A2788" t="s">
        <v>27</v>
      </c>
      <c r="B2788" t="s">
        <v>43</v>
      </c>
      <c r="C2788" t="s">
        <v>14</v>
      </c>
      <c r="D2788" t="s">
        <v>283</v>
      </c>
      <c r="E2788" t="s">
        <v>29</v>
      </c>
      <c r="F2788" t="s">
        <v>17</v>
      </c>
      <c r="G2788" t="s">
        <v>25</v>
      </c>
      <c r="H2788" t="s">
        <v>26</v>
      </c>
      <c r="I2788">
        <v>4.6079999999999997</v>
      </c>
      <c r="J2788">
        <v>2</v>
      </c>
      <c r="K2788">
        <v>0.2</v>
      </c>
      <c r="L2788">
        <v>1.6704000000000001</v>
      </c>
    </row>
    <row r="2789" spans="1:12" x14ac:dyDescent="0.3">
      <c r="A2789" t="s">
        <v>27</v>
      </c>
      <c r="B2789" t="s">
        <v>43</v>
      </c>
      <c r="C2789" t="s">
        <v>14</v>
      </c>
      <c r="D2789" t="s">
        <v>283</v>
      </c>
      <c r="E2789" t="s">
        <v>29</v>
      </c>
      <c r="F2789" t="s">
        <v>17</v>
      </c>
      <c r="G2789" t="s">
        <v>25</v>
      </c>
      <c r="H2789" t="s">
        <v>33</v>
      </c>
      <c r="I2789">
        <v>15.528</v>
      </c>
      <c r="J2789">
        <v>3</v>
      </c>
      <c r="K2789">
        <v>0.2</v>
      </c>
      <c r="L2789">
        <v>4.8525</v>
      </c>
    </row>
    <row r="2790" spans="1:12" x14ac:dyDescent="0.3">
      <c r="A2790" t="s">
        <v>27</v>
      </c>
      <c r="B2790" t="s">
        <v>43</v>
      </c>
      <c r="C2790" t="s">
        <v>14</v>
      </c>
      <c r="D2790" t="s">
        <v>283</v>
      </c>
      <c r="E2790" t="s">
        <v>29</v>
      </c>
      <c r="F2790" t="s">
        <v>17</v>
      </c>
      <c r="G2790" t="s">
        <v>25</v>
      </c>
      <c r="H2790" t="s">
        <v>26</v>
      </c>
      <c r="I2790">
        <v>11.952</v>
      </c>
      <c r="J2790">
        <v>3</v>
      </c>
      <c r="K2790">
        <v>0.2</v>
      </c>
      <c r="L2790">
        <v>3.8843999999999999</v>
      </c>
    </row>
    <row r="2791" spans="1:12" x14ac:dyDescent="0.3">
      <c r="A2791" t="s">
        <v>27</v>
      </c>
      <c r="B2791" t="s">
        <v>13</v>
      </c>
      <c r="C2791" t="s">
        <v>14</v>
      </c>
      <c r="D2791" t="s">
        <v>283</v>
      </c>
      <c r="E2791" t="s">
        <v>29</v>
      </c>
      <c r="F2791" t="s">
        <v>17</v>
      </c>
      <c r="G2791" t="s">
        <v>25</v>
      </c>
      <c r="H2791" t="s">
        <v>40</v>
      </c>
      <c r="I2791">
        <v>15.552</v>
      </c>
      <c r="J2791">
        <v>3</v>
      </c>
      <c r="K2791">
        <v>0.2</v>
      </c>
      <c r="L2791">
        <v>5.4432</v>
      </c>
    </row>
    <row r="2792" spans="1:12" x14ac:dyDescent="0.3">
      <c r="A2792" t="s">
        <v>27</v>
      </c>
      <c r="B2792" t="s">
        <v>13</v>
      </c>
      <c r="C2792" t="s">
        <v>14</v>
      </c>
      <c r="D2792" t="s">
        <v>366</v>
      </c>
      <c r="E2792" t="s">
        <v>29</v>
      </c>
      <c r="F2792" t="s">
        <v>17</v>
      </c>
      <c r="G2792" t="s">
        <v>25</v>
      </c>
      <c r="H2792" t="s">
        <v>36</v>
      </c>
      <c r="I2792">
        <v>2.8079999999999998</v>
      </c>
      <c r="J2792">
        <v>3</v>
      </c>
      <c r="K2792">
        <v>0.7</v>
      </c>
      <c r="L2792">
        <v>-1.9656</v>
      </c>
    </row>
    <row r="2793" spans="1:12" x14ac:dyDescent="0.3">
      <c r="A2793" t="s">
        <v>27</v>
      </c>
      <c r="B2793" t="s">
        <v>43</v>
      </c>
      <c r="C2793" t="s">
        <v>14</v>
      </c>
      <c r="D2793" t="s">
        <v>291</v>
      </c>
      <c r="E2793" t="s">
        <v>29</v>
      </c>
      <c r="F2793" t="s">
        <v>17</v>
      </c>
      <c r="G2793" t="s">
        <v>25</v>
      </c>
      <c r="H2793" t="s">
        <v>33</v>
      </c>
      <c r="I2793">
        <v>17.856000000000002</v>
      </c>
      <c r="J2793">
        <v>4</v>
      </c>
      <c r="K2793">
        <v>0.2</v>
      </c>
      <c r="L2793">
        <v>2.0087999999999999</v>
      </c>
    </row>
    <row r="2794" spans="1:12" x14ac:dyDescent="0.3">
      <c r="A2794" t="s">
        <v>27</v>
      </c>
      <c r="B2794" t="s">
        <v>21</v>
      </c>
      <c r="C2794" t="s">
        <v>14</v>
      </c>
      <c r="D2794" t="s">
        <v>188</v>
      </c>
      <c r="E2794" t="s">
        <v>29</v>
      </c>
      <c r="F2794" t="s">
        <v>17</v>
      </c>
      <c r="G2794" t="s">
        <v>25</v>
      </c>
      <c r="H2794" t="s">
        <v>33</v>
      </c>
      <c r="I2794">
        <v>2.8159999999999998</v>
      </c>
      <c r="J2794">
        <v>2</v>
      </c>
      <c r="K2794">
        <v>0.2</v>
      </c>
      <c r="L2794">
        <v>0.98560000000000003</v>
      </c>
    </row>
    <row r="2795" spans="1:12" x14ac:dyDescent="0.3">
      <c r="A2795" t="s">
        <v>27</v>
      </c>
      <c r="B2795" t="s">
        <v>21</v>
      </c>
      <c r="C2795" t="s">
        <v>14</v>
      </c>
      <c r="D2795" t="s">
        <v>179</v>
      </c>
      <c r="E2795" t="s">
        <v>29</v>
      </c>
      <c r="F2795" t="s">
        <v>17</v>
      </c>
      <c r="G2795" t="s">
        <v>25</v>
      </c>
      <c r="H2795" t="s">
        <v>33</v>
      </c>
      <c r="I2795">
        <v>47.96</v>
      </c>
      <c r="J2795">
        <v>5</v>
      </c>
      <c r="K2795">
        <v>0.2</v>
      </c>
      <c r="L2795">
        <v>4.1965000000000003</v>
      </c>
    </row>
    <row r="2796" spans="1:12" x14ac:dyDescent="0.3">
      <c r="A2796" t="s">
        <v>27</v>
      </c>
      <c r="B2796" t="s">
        <v>13</v>
      </c>
      <c r="C2796" t="s">
        <v>14</v>
      </c>
      <c r="D2796" t="s">
        <v>140</v>
      </c>
      <c r="E2796" t="s">
        <v>29</v>
      </c>
      <c r="F2796" t="s">
        <v>17</v>
      </c>
      <c r="G2796" t="s">
        <v>18</v>
      </c>
      <c r="H2796" t="s">
        <v>32</v>
      </c>
      <c r="I2796">
        <v>7.9039999999999999</v>
      </c>
      <c r="J2796">
        <v>2</v>
      </c>
      <c r="K2796">
        <v>0.2</v>
      </c>
      <c r="L2796">
        <v>2.1736</v>
      </c>
    </row>
    <row r="2797" spans="1:12" x14ac:dyDescent="0.3">
      <c r="A2797" t="s">
        <v>61</v>
      </c>
      <c r="B2797" t="s">
        <v>13</v>
      </c>
      <c r="C2797" t="s">
        <v>14</v>
      </c>
      <c r="D2797" t="s">
        <v>179</v>
      </c>
      <c r="E2797" t="s">
        <v>29</v>
      </c>
      <c r="F2797" t="s">
        <v>17</v>
      </c>
      <c r="G2797" t="s">
        <v>25</v>
      </c>
      <c r="H2797" t="s">
        <v>59</v>
      </c>
      <c r="I2797">
        <v>37.607999999999997</v>
      </c>
      <c r="J2797">
        <v>3</v>
      </c>
      <c r="K2797">
        <v>0.2</v>
      </c>
      <c r="L2797">
        <v>12.6927</v>
      </c>
    </row>
    <row r="2798" spans="1:12" x14ac:dyDescent="0.3">
      <c r="A2798" t="s">
        <v>27</v>
      </c>
      <c r="B2798" t="s">
        <v>43</v>
      </c>
      <c r="C2798" t="s">
        <v>14</v>
      </c>
      <c r="D2798" t="s">
        <v>140</v>
      </c>
      <c r="E2798" t="s">
        <v>29</v>
      </c>
      <c r="F2798" t="s">
        <v>17</v>
      </c>
      <c r="G2798" t="s">
        <v>25</v>
      </c>
      <c r="H2798" t="s">
        <v>36</v>
      </c>
      <c r="I2798">
        <v>45.66</v>
      </c>
      <c r="J2798">
        <v>5</v>
      </c>
      <c r="K2798">
        <v>0.7</v>
      </c>
      <c r="L2798">
        <v>-33.484000000000002</v>
      </c>
    </row>
    <row r="2799" spans="1:12" x14ac:dyDescent="0.3">
      <c r="A2799" t="s">
        <v>27</v>
      </c>
      <c r="B2799" t="s">
        <v>43</v>
      </c>
      <c r="C2799" t="s">
        <v>14</v>
      </c>
      <c r="D2799" t="s">
        <v>28</v>
      </c>
      <c r="E2799" t="s">
        <v>29</v>
      </c>
      <c r="F2799" t="s">
        <v>17</v>
      </c>
      <c r="G2799" t="s">
        <v>25</v>
      </c>
      <c r="H2799" t="s">
        <v>40</v>
      </c>
      <c r="I2799">
        <v>10.368</v>
      </c>
      <c r="J2799">
        <v>2</v>
      </c>
      <c r="K2799">
        <v>0.2</v>
      </c>
      <c r="L2799">
        <v>3.6288</v>
      </c>
    </row>
    <row r="2800" spans="1:12" x14ac:dyDescent="0.3">
      <c r="A2800" t="s">
        <v>27</v>
      </c>
      <c r="B2800" t="s">
        <v>13</v>
      </c>
      <c r="C2800" t="s">
        <v>14</v>
      </c>
      <c r="D2800" t="s">
        <v>403</v>
      </c>
      <c r="E2800" t="s">
        <v>29</v>
      </c>
      <c r="F2800" t="s">
        <v>17</v>
      </c>
      <c r="G2800" t="s">
        <v>34</v>
      </c>
      <c r="H2800" t="s">
        <v>35</v>
      </c>
      <c r="I2800">
        <v>705.54399999999998</v>
      </c>
      <c r="J2800">
        <v>7</v>
      </c>
      <c r="K2800">
        <v>0.2</v>
      </c>
      <c r="L2800">
        <v>70.554400000000001</v>
      </c>
    </row>
    <row r="2801" spans="1:12" x14ac:dyDescent="0.3">
      <c r="A2801" t="s">
        <v>27</v>
      </c>
      <c r="B2801" t="s">
        <v>21</v>
      </c>
      <c r="C2801" t="s">
        <v>14</v>
      </c>
      <c r="D2801" t="s">
        <v>281</v>
      </c>
      <c r="E2801" t="s">
        <v>29</v>
      </c>
      <c r="F2801" t="s">
        <v>17</v>
      </c>
      <c r="G2801" t="s">
        <v>25</v>
      </c>
      <c r="H2801" t="s">
        <v>37</v>
      </c>
      <c r="I2801">
        <v>6.992</v>
      </c>
      <c r="J2801">
        <v>2</v>
      </c>
      <c r="K2801">
        <v>0.2</v>
      </c>
      <c r="L2801">
        <v>0.52439999999999998</v>
      </c>
    </row>
    <row r="2802" spans="1:12" x14ac:dyDescent="0.3">
      <c r="A2802" t="s">
        <v>27</v>
      </c>
      <c r="B2802" t="s">
        <v>21</v>
      </c>
      <c r="C2802" t="s">
        <v>14</v>
      </c>
      <c r="D2802" t="s">
        <v>188</v>
      </c>
      <c r="E2802" t="s">
        <v>29</v>
      </c>
      <c r="F2802" t="s">
        <v>17</v>
      </c>
      <c r="G2802" t="s">
        <v>25</v>
      </c>
      <c r="H2802" t="s">
        <v>36</v>
      </c>
      <c r="I2802">
        <v>1.167</v>
      </c>
      <c r="J2802">
        <v>1</v>
      </c>
      <c r="K2802">
        <v>0.7</v>
      </c>
      <c r="L2802">
        <v>-0.85580000000000001</v>
      </c>
    </row>
    <row r="2803" spans="1:12" x14ac:dyDescent="0.3">
      <c r="A2803" t="s">
        <v>27</v>
      </c>
      <c r="B2803" t="s">
        <v>13</v>
      </c>
      <c r="C2803" t="s">
        <v>14</v>
      </c>
      <c r="D2803" t="s">
        <v>228</v>
      </c>
      <c r="E2803" t="s">
        <v>29</v>
      </c>
      <c r="F2803" t="s">
        <v>17</v>
      </c>
      <c r="G2803" t="s">
        <v>18</v>
      </c>
      <c r="H2803" t="s">
        <v>32</v>
      </c>
      <c r="I2803">
        <v>15.384</v>
      </c>
      <c r="J2803">
        <v>1</v>
      </c>
      <c r="K2803">
        <v>0.2</v>
      </c>
      <c r="L2803">
        <v>4.0382999999999996</v>
      </c>
    </row>
    <row r="2804" spans="1:12" x14ac:dyDescent="0.3">
      <c r="A2804" t="s">
        <v>27</v>
      </c>
      <c r="B2804" t="s">
        <v>43</v>
      </c>
      <c r="C2804" t="s">
        <v>14</v>
      </c>
      <c r="D2804" t="s">
        <v>188</v>
      </c>
      <c r="E2804" t="s">
        <v>29</v>
      </c>
      <c r="F2804" t="s">
        <v>17</v>
      </c>
      <c r="G2804" t="s">
        <v>34</v>
      </c>
      <c r="H2804" t="s">
        <v>122</v>
      </c>
      <c r="I2804">
        <v>821.3</v>
      </c>
      <c r="J2804">
        <v>4</v>
      </c>
      <c r="K2804">
        <v>0.5</v>
      </c>
      <c r="L2804">
        <v>-16.425999999999998</v>
      </c>
    </row>
    <row r="2805" spans="1:12" x14ac:dyDescent="0.3">
      <c r="A2805" t="s">
        <v>27</v>
      </c>
      <c r="B2805" t="s">
        <v>43</v>
      </c>
      <c r="C2805" t="s">
        <v>14</v>
      </c>
      <c r="D2805" t="s">
        <v>188</v>
      </c>
      <c r="E2805" t="s">
        <v>29</v>
      </c>
      <c r="F2805" t="s">
        <v>17</v>
      </c>
      <c r="G2805" t="s">
        <v>34</v>
      </c>
      <c r="H2805" t="s">
        <v>122</v>
      </c>
      <c r="I2805">
        <v>22638.48</v>
      </c>
      <c r="J2805">
        <v>6</v>
      </c>
      <c r="K2805">
        <v>0.5</v>
      </c>
      <c r="L2805">
        <v>-1811.0784000000001</v>
      </c>
    </row>
    <row r="2806" spans="1:12" x14ac:dyDescent="0.3">
      <c r="A2806" t="s">
        <v>27</v>
      </c>
      <c r="B2806" t="s">
        <v>43</v>
      </c>
      <c r="C2806" t="s">
        <v>14</v>
      </c>
      <c r="D2806" t="s">
        <v>188</v>
      </c>
      <c r="E2806" t="s">
        <v>29</v>
      </c>
      <c r="F2806" t="s">
        <v>17</v>
      </c>
      <c r="G2806" t="s">
        <v>25</v>
      </c>
      <c r="H2806" t="s">
        <v>40</v>
      </c>
      <c r="I2806">
        <v>21.376000000000001</v>
      </c>
      <c r="J2806">
        <v>4</v>
      </c>
      <c r="K2806">
        <v>0.2</v>
      </c>
      <c r="L2806">
        <v>7.4816000000000003</v>
      </c>
    </row>
    <row r="2807" spans="1:12" x14ac:dyDescent="0.3">
      <c r="A2807" t="s">
        <v>27</v>
      </c>
      <c r="B2807" t="s">
        <v>43</v>
      </c>
      <c r="C2807" t="s">
        <v>14</v>
      </c>
      <c r="D2807" t="s">
        <v>188</v>
      </c>
      <c r="E2807" t="s">
        <v>29</v>
      </c>
      <c r="F2807" t="s">
        <v>17</v>
      </c>
      <c r="G2807" t="s">
        <v>25</v>
      </c>
      <c r="H2807" t="s">
        <v>33</v>
      </c>
      <c r="I2807">
        <v>8.016</v>
      </c>
      <c r="J2807">
        <v>3</v>
      </c>
      <c r="K2807">
        <v>0.2</v>
      </c>
      <c r="L2807">
        <v>1.002</v>
      </c>
    </row>
    <row r="2808" spans="1:12" x14ac:dyDescent="0.3">
      <c r="A2808" t="s">
        <v>27</v>
      </c>
      <c r="B2808" t="s">
        <v>43</v>
      </c>
      <c r="C2808" t="s">
        <v>14</v>
      </c>
      <c r="D2808" t="s">
        <v>188</v>
      </c>
      <c r="E2808" t="s">
        <v>29</v>
      </c>
      <c r="F2808" t="s">
        <v>17</v>
      </c>
      <c r="G2808" t="s">
        <v>18</v>
      </c>
      <c r="H2808" t="s">
        <v>32</v>
      </c>
      <c r="I2808">
        <v>30.768000000000001</v>
      </c>
      <c r="J2808">
        <v>2</v>
      </c>
      <c r="K2808">
        <v>0.2</v>
      </c>
      <c r="L2808">
        <v>8.0765999999999991</v>
      </c>
    </row>
    <row r="2809" spans="1:12" x14ac:dyDescent="0.3">
      <c r="A2809" t="s">
        <v>27</v>
      </c>
      <c r="B2809" t="s">
        <v>43</v>
      </c>
      <c r="C2809" t="s">
        <v>14</v>
      </c>
      <c r="D2809" t="s">
        <v>188</v>
      </c>
      <c r="E2809" t="s">
        <v>29</v>
      </c>
      <c r="F2809" t="s">
        <v>17</v>
      </c>
      <c r="G2809" t="s">
        <v>25</v>
      </c>
      <c r="H2809" t="s">
        <v>76</v>
      </c>
      <c r="I2809">
        <v>18.936</v>
      </c>
      <c r="J2809">
        <v>3</v>
      </c>
      <c r="K2809">
        <v>0.2</v>
      </c>
      <c r="L2809">
        <v>5.9175000000000004</v>
      </c>
    </row>
    <row r="2810" spans="1:12" x14ac:dyDescent="0.3">
      <c r="A2810" t="s">
        <v>27</v>
      </c>
      <c r="B2810" t="s">
        <v>43</v>
      </c>
      <c r="C2810" t="s">
        <v>14</v>
      </c>
      <c r="D2810" t="s">
        <v>188</v>
      </c>
      <c r="E2810" t="s">
        <v>29</v>
      </c>
      <c r="F2810" t="s">
        <v>17</v>
      </c>
      <c r="G2810" t="s">
        <v>18</v>
      </c>
      <c r="H2810" t="s">
        <v>32</v>
      </c>
      <c r="I2810">
        <v>122.352</v>
      </c>
      <c r="J2810">
        <v>3</v>
      </c>
      <c r="K2810">
        <v>0.2</v>
      </c>
      <c r="L2810">
        <v>15.294</v>
      </c>
    </row>
    <row r="2811" spans="1:12" x14ac:dyDescent="0.3">
      <c r="A2811" t="s">
        <v>27</v>
      </c>
      <c r="B2811" t="s">
        <v>13</v>
      </c>
      <c r="C2811" t="s">
        <v>14</v>
      </c>
      <c r="D2811" t="s">
        <v>188</v>
      </c>
      <c r="E2811" t="s">
        <v>29</v>
      </c>
      <c r="F2811" t="s">
        <v>17</v>
      </c>
      <c r="G2811" t="s">
        <v>25</v>
      </c>
      <c r="H2811" t="s">
        <v>36</v>
      </c>
      <c r="I2811">
        <v>12.827999999999999</v>
      </c>
      <c r="J2811">
        <v>2</v>
      </c>
      <c r="K2811">
        <v>0.7</v>
      </c>
      <c r="L2811">
        <v>-8.9795999999999996</v>
      </c>
    </row>
    <row r="2812" spans="1:12" x14ac:dyDescent="0.3">
      <c r="A2812" t="s">
        <v>27</v>
      </c>
      <c r="B2812" t="s">
        <v>13</v>
      </c>
      <c r="C2812" t="s">
        <v>14</v>
      </c>
      <c r="D2812" t="s">
        <v>403</v>
      </c>
      <c r="E2812" t="s">
        <v>29</v>
      </c>
      <c r="F2812" t="s">
        <v>17</v>
      </c>
      <c r="G2812" t="s">
        <v>25</v>
      </c>
      <c r="H2812" t="s">
        <v>36</v>
      </c>
      <c r="I2812">
        <v>8.2260000000000009</v>
      </c>
      <c r="J2812">
        <v>3</v>
      </c>
      <c r="K2812">
        <v>0.7</v>
      </c>
      <c r="L2812">
        <v>-6.0324</v>
      </c>
    </row>
    <row r="2813" spans="1:12" x14ac:dyDescent="0.3">
      <c r="A2813" t="s">
        <v>61</v>
      </c>
      <c r="B2813" t="s">
        <v>13</v>
      </c>
      <c r="C2813" t="s">
        <v>14</v>
      </c>
      <c r="D2813" t="s">
        <v>28</v>
      </c>
      <c r="E2813" t="s">
        <v>29</v>
      </c>
      <c r="F2813" t="s">
        <v>17</v>
      </c>
      <c r="G2813" t="s">
        <v>18</v>
      </c>
      <c r="H2813" t="s">
        <v>32</v>
      </c>
      <c r="I2813">
        <v>19.103999999999999</v>
      </c>
      <c r="J2813">
        <v>3</v>
      </c>
      <c r="K2813">
        <v>0.2</v>
      </c>
      <c r="L2813">
        <v>5.7312000000000003</v>
      </c>
    </row>
    <row r="2814" spans="1:12" x14ac:dyDescent="0.3">
      <c r="A2814" t="s">
        <v>27</v>
      </c>
      <c r="B2814" t="s">
        <v>21</v>
      </c>
      <c r="C2814" t="s">
        <v>14</v>
      </c>
      <c r="D2814" t="s">
        <v>418</v>
      </c>
      <c r="E2814" t="s">
        <v>29</v>
      </c>
      <c r="F2814" t="s">
        <v>17</v>
      </c>
      <c r="G2814" t="s">
        <v>18</v>
      </c>
      <c r="H2814" t="s">
        <v>32</v>
      </c>
      <c r="I2814">
        <v>23.68</v>
      </c>
      <c r="J2814">
        <v>8</v>
      </c>
      <c r="K2814">
        <v>0.2</v>
      </c>
      <c r="L2814">
        <v>6.2160000000000002</v>
      </c>
    </row>
    <row r="2815" spans="1:12" x14ac:dyDescent="0.3">
      <c r="A2815" t="s">
        <v>27</v>
      </c>
      <c r="B2815" t="s">
        <v>21</v>
      </c>
      <c r="C2815" t="s">
        <v>14</v>
      </c>
      <c r="D2815" t="s">
        <v>418</v>
      </c>
      <c r="E2815" t="s">
        <v>29</v>
      </c>
      <c r="F2815" t="s">
        <v>17</v>
      </c>
      <c r="G2815" t="s">
        <v>34</v>
      </c>
      <c r="H2815" t="s">
        <v>58</v>
      </c>
      <c r="I2815">
        <v>2.3759999999999999</v>
      </c>
      <c r="J2815">
        <v>3</v>
      </c>
      <c r="K2815">
        <v>0.2</v>
      </c>
      <c r="L2815">
        <v>0.74250000000000005</v>
      </c>
    </row>
    <row r="2816" spans="1:12" x14ac:dyDescent="0.3">
      <c r="A2816" t="s">
        <v>61</v>
      </c>
      <c r="B2816" t="s">
        <v>21</v>
      </c>
      <c r="C2816" t="s">
        <v>14</v>
      </c>
      <c r="D2816" t="s">
        <v>179</v>
      </c>
      <c r="E2816" t="s">
        <v>29</v>
      </c>
      <c r="F2816" t="s">
        <v>17</v>
      </c>
      <c r="G2816" t="s">
        <v>34</v>
      </c>
      <c r="H2816" t="s">
        <v>35</v>
      </c>
      <c r="I2816">
        <v>783.96</v>
      </c>
      <c r="J2816">
        <v>5</v>
      </c>
      <c r="K2816">
        <v>0.2</v>
      </c>
      <c r="L2816">
        <v>78.396000000000001</v>
      </c>
    </row>
    <row r="2817" spans="1:12" x14ac:dyDescent="0.3">
      <c r="A2817" t="s">
        <v>61</v>
      </c>
      <c r="B2817" t="s">
        <v>13</v>
      </c>
      <c r="C2817" t="s">
        <v>14</v>
      </c>
      <c r="D2817" t="s">
        <v>403</v>
      </c>
      <c r="E2817" t="s">
        <v>29</v>
      </c>
      <c r="F2817" t="s">
        <v>17</v>
      </c>
      <c r="G2817" t="s">
        <v>34</v>
      </c>
      <c r="H2817" t="s">
        <v>122</v>
      </c>
      <c r="I2817">
        <v>695.7</v>
      </c>
      <c r="J2817">
        <v>2</v>
      </c>
      <c r="K2817">
        <v>0.5</v>
      </c>
      <c r="L2817">
        <v>-27.827999999999999</v>
      </c>
    </row>
    <row r="2818" spans="1:12" x14ac:dyDescent="0.3">
      <c r="A2818" t="s">
        <v>27</v>
      </c>
      <c r="B2818" t="s">
        <v>21</v>
      </c>
      <c r="C2818" t="s">
        <v>14</v>
      </c>
      <c r="D2818" t="s">
        <v>226</v>
      </c>
      <c r="E2818" t="s">
        <v>29</v>
      </c>
      <c r="F2818" t="s">
        <v>17</v>
      </c>
      <c r="G2818" t="s">
        <v>25</v>
      </c>
      <c r="H2818" t="s">
        <v>36</v>
      </c>
      <c r="I2818">
        <v>7.4340000000000002</v>
      </c>
      <c r="J2818">
        <v>6</v>
      </c>
      <c r="K2818">
        <v>0.7</v>
      </c>
      <c r="L2818">
        <v>-5.6993999999999998</v>
      </c>
    </row>
    <row r="2819" spans="1:12" x14ac:dyDescent="0.3">
      <c r="A2819" t="s">
        <v>27</v>
      </c>
      <c r="B2819" t="s">
        <v>13</v>
      </c>
      <c r="C2819" t="s">
        <v>14</v>
      </c>
      <c r="D2819" t="s">
        <v>421</v>
      </c>
      <c r="E2819" t="s">
        <v>29</v>
      </c>
      <c r="F2819" t="s">
        <v>17</v>
      </c>
      <c r="G2819" t="s">
        <v>25</v>
      </c>
      <c r="H2819" t="s">
        <v>40</v>
      </c>
      <c r="I2819">
        <v>20.736000000000001</v>
      </c>
      <c r="J2819">
        <v>4</v>
      </c>
      <c r="K2819">
        <v>0.2</v>
      </c>
      <c r="L2819">
        <v>7.2576000000000001</v>
      </c>
    </row>
    <row r="2820" spans="1:12" x14ac:dyDescent="0.3">
      <c r="A2820" t="s">
        <v>27</v>
      </c>
      <c r="B2820" t="s">
        <v>13</v>
      </c>
      <c r="C2820" t="s">
        <v>14</v>
      </c>
      <c r="D2820" t="s">
        <v>157</v>
      </c>
      <c r="E2820" t="s">
        <v>29</v>
      </c>
      <c r="F2820" t="s">
        <v>17</v>
      </c>
      <c r="G2820" t="s">
        <v>18</v>
      </c>
      <c r="H2820" t="s">
        <v>32</v>
      </c>
      <c r="I2820">
        <v>17.088000000000001</v>
      </c>
      <c r="J2820">
        <v>2</v>
      </c>
      <c r="K2820">
        <v>0.2</v>
      </c>
      <c r="L2820">
        <v>1.0680000000000001</v>
      </c>
    </row>
    <row r="2821" spans="1:12" x14ac:dyDescent="0.3">
      <c r="A2821" t="s">
        <v>27</v>
      </c>
      <c r="B2821" t="s">
        <v>13</v>
      </c>
      <c r="C2821" t="s">
        <v>14</v>
      </c>
      <c r="D2821" t="s">
        <v>281</v>
      </c>
      <c r="E2821" t="s">
        <v>29</v>
      </c>
      <c r="F2821" t="s">
        <v>17</v>
      </c>
      <c r="G2821" t="s">
        <v>25</v>
      </c>
      <c r="H2821" t="s">
        <v>37</v>
      </c>
      <c r="I2821">
        <v>387.13600000000002</v>
      </c>
      <c r="J2821">
        <v>4</v>
      </c>
      <c r="K2821">
        <v>0.2</v>
      </c>
      <c r="L2821">
        <v>24.196000000000002</v>
      </c>
    </row>
    <row r="2822" spans="1:12" x14ac:dyDescent="0.3">
      <c r="A2822" t="s">
        <v>61</v>
      </c>
      <c r="B2822" t="s">
        <v>21</v>
      </c>
      <c r="C2822" t="s">
        <v>14</v>
      </c>
      <c r="D2822" t="s">
        <v>203</v>
      </c>
      <c r="E2822" t="s">
        <v>29</v>
      </c>
      <c r="F2822" t="s">
        <v>17</v>
      </c>
      <c r="G2822" t="s">
        <v>18</v>
      </c>
      <c r="H2822" t="s">
        <v>20</v>
      </c>
      <c r="I2822">
        <v>1123.92</v>
      </c>
      <c r="J2822">
        <v>5</v>
      </c>
      <c r="K2822">
        <v>0.2</v>
      </c>
      <c r="L2822">
        <v>-182.637</v>
      </c>
    </row>
    <row r="2823" spans="1:12" x14ac:dyDescent="0.3">
      <c r="A2823" t="s">
        <v>61</v>
      </c>
      <c r="B2823" t="s">
        <v>21</v>
      </c>
      <c r="C2823" t="s">
        <v>14</v>
      </c>
      <c r="D2823" t="s">
        <v>203</v>
      </c>
      <c r="E2823" t="s">
        <v>29</v>
      </c>
      <c r="F2823" t="s">
        <v>17</v>
      </c>
      <c r="G2823" t="s">
        <v>34</v>
      </c>
      <c r="H2823" t="s">
        <v>35</v>
      </c>
      <c r="I2823">
        <v>249.584</v>
      </c>
      <c r="J2823">
        <v>2</v>
      </c>
      <c r="K2823">
        <v>0.2</v>
      </c>
      <c r="L2823">
        <v>31.198</v>
      </c>
    </row>
    <row r="2824" spans="1:12" x14ac:dyDescent="0.3">
      <c r="A2824" t="s">
        <v>61</v>
      </c>
      <c r="B2824" t="s">
        <v>21</v>
      </c>
      <c r="C2824" t="s">
        <v>14</v>
      </c>
      <c r="D2824" t="s">
        <v>203</v>
      </c>
      <c r="E2824" t="s">
        <v>29</v>
      </c>
      <c r="F2824" t="s">
        <v>17</v>
      </c>
      <c r="G2824" t="s">
        <v>18</v>
      </c>
      <c r="H2824" t="s">
        <v>32</v>
      </c>
      <c r="I2824">
        <v>48.671999999999997</v>
      </c>
      <c r="J2824">
        <v>3</v>
      </c>
      <c r="K2824">
        <v>0.2</v>
      </c>
      <c r="L2824">
        <v>7.3007999999999997</v>
      </c>
    </row>
    <row r="2825" spans="1:12" x14ac:dyDescent="0.3">
      <c r="A2825" t="s">
        <v>61</v>
      </c>
      <c r="B2825" t="s">
        <v>21</v>
      </c>
      <c r="C2825" t="s">
        <v>14</v>
      </c>
      <c r="D2825" t="s">
        <v>203</v>
      </c>
      <c r="E2825" t="s">
        <v>29</v>
      </c>
      <c r="F2825" t="s">
        <v>17</v>
      </c>
      <c r="G2825" t="s">
        <v>25</v>
      </c>
      <c r="H2825" t="s">
        <v>33</v>
      </c>
      <c r="I2825">
        <v>60.768000000000001</v>
      </c>
      <c r="J2825">
        <v>2</v>
      </c>
      <c r="K2825">
        <v>0.2</v>
      </c>
      <c r="L2825">
        <v>7.5960000000000001</v>
      </c>
    </row>
    <row r="2826" spans="1:12" x14ac:dyDescent="0.3">
      <c r="A2826" t="s">
        <v>61</v>
      </c>
      <c r="B2826" t="s">
        <v>21</v>
      </c>
      <c r="C2826" t="s">
        <v>14</v>
      </c>
      <c r="D2826" t="s">
        <v>203</v>
      </c>
      <c r="E2826" t="s">
        <v>29</v>
      </c>
      <c r="F2826" t="s">
        <v>17</v>
      </c>
      <c r="G2826" t="s">
        <v>25</v>
      </c>
      <c r="H2826" t="s">
        <v>36</v>
      </c>
      <c r="I2826">
        <v>78.599999999999994</v>
      </c>
      <c r="J2826">
        <v>5</v>
      </c>
      <c r="K2826">
        <v>0.7</v>
      </c>
      <c r="L2826">
        <v>-62.88</v>
      </c>
    </row>
    <row r="2827" spans="1:12" x14ac:dyDescent="0.3">
      <c r="A2827" t="s">
        <v>61</v>
      </c>
      <c r="B2827" t="s">
        <v>21</v>
      </c>
      <c r="C2827" t="s">
        <v>14</v>
      </c>
      <c r="D2827" t="s">
        <v>203</v>
      </c>
      <c r="E2827" t="s">
        <v>29</v>
      </c>
      <c r="F2827" t="s">
        <v>17</v>
      </c>
      <c r="G2827" t="s">
        <v>25</v>
      </c>
      <c r="H2827" t="s">
        <v>36</v>
      </c>
      <c r="I2827">
        <v>3.7679999999999998</v>
      </c>
      <c r="J2827">
        <v>2</v>
      </c>
      <c r="K2827">
        <v>0.7</v>
      </c>
      <c r="L2827">
        <v>-3.14</v>
      </c>
    </row>
    <row r="2828" spans="1:12" x14ac:dyDescent="0.3">
      <c r="A2828" t="s">
        <v>61</v>
      </c>
      <c r="B2828" t="s">
        <v>21</v>
      </c>
      <c r="C2828" t="s">
        <v>14</v>
      </c>
      <c r="D2828" t="s">
        <v>203</v>
      </c>
      <c r="E2828" t="s">
        <v>29</v>
      </c>
      <c r="F2828" t="s">
        <v>17</v>
      </c>
      <c r="G2828" t="s">
        <v>25</v>
      </c>
      <c r="H2828" t="s">
        <v>31</v>
      </c>
      <c r="I2828">
        <v>1036.624</v>
      </c>
      <c r="J2828">
        <v>2</v>
      </c>
      <c r="K2828">
        <v>0.2</v>
      </c>
      <c r="L2828">
        <v>51.831200000000003</v>
      </c>
    </row>
    <row r="2829" spans="1:12" x14ac:dyDescent="0.3">
      <c r="A2829" t="s">
        <v>61</v>
      </c>
      <c r="B2829" t="s">
        <v>21</v>
      </c>
      <c r="C2829" t="s">
        <v>14</v>
      </c>
      <c r="D2829" t="s">
        <v>203</v>
      </c>
      <c r="E2829" t="s">
        <v>29</v>
      </c>
      <c r="F2829" t="s">
        <v>17</v>
      </c>
      <c r="G2829" t="s">
        <v>25</v>
      </c>
      <c r="H2829" t="s">
        <v>31</v>
      </c>
      <c r="I2829">
        <v>563.80799999999999</v>
      </c>
      <c r="J2829">
        <v>4</v>
      </c>
      <c r="K2829">
        <v>0.2</v>
      </c>
      <c r="L2829">
        <v>21.142800000000001</v>
      </c>
    </row>
    <row r="2830" spans="1:12" x14ac:dyDescent="0.3">
      <c r="A2830" t="s">
        <v>27</v>
      </c>
      <c r="B2830" t="s">
        <v>21</v>
      </c>
      <c r="C2830" t="s">
        <v>14</v>
      </c>
      <c r="D2830" t="s">
        <v>403</v>
      </c>
      <c r="E2830" t="s">
        <v>29</v>
      </c>
      <c r="F2830" t="s">
        <v>17</v>
      </c>
      <c r="G2830" t="s">
        <v>18</v>
      </c>
      <c r="H2830" t="s">
        <v>20</v>
      </c>
      <c r="I2830">
        <v>390.27199999999999</v>
      </c>
      <c r="J2830">
        <v>8</v>
      </c>
      <c r="K2830">
        <v>0.2</v>
      </c>
      <c r="L2830">
        <v>-24.391999999999999</v>
      </c>
    </row>
    <row r="2831" spans="1:12" x14ac:dyDescent="0.3">
      <c r="A2831" t="s">
        <v>27</v>
      </c>
      <c r="B2831" t="s">
        <v>21</v>
      </c>
      <c r="C2831" t="s">
        <v>14</v>
      </c>
      <c r="D2831" t="s">
        <v>403</v>
      </c>
      <c r="E2831" t="s">
        <v>29</v>
      </c>
      <c r="F2831" t="s">
        <v>17</v>
      </c>
      <c r="G2831" t="s">
        <v>25</v>
      </c>
      <c r="H2831" t="s">
        <v>40</v>
      </c>
      <c r="I2831">
        <v>62.192</v>
      </c>
      <c r="J2831">
        <v>13</v>
      </c>
      <c r="K2831">
        <v>0.2</v>
      </c>
      <c r="L2831">
        <v>19.434999999999999</v>
      </c>
    </row>
    <row r="2832" spans="1:12" x14ac:dyDescent="0.3">
      <c r="A2832" t="s">
        <v>27</v>
      </c>
      <c r="B2832" t="s">
        <v>21</v>
      </c>
      <c r="C2832" t="s">
        <v>14</v>
      </c>
      <c r="D2832" t="s">
        <v>188</v>
      </c>
      <c r="E2832" t="s">
        <v>29</v>
      </c>
      <c r="F2832" t="s">
        <v>17</v>
      </c>
      <c r="G2832" t="s">
        <v>25</v>
      </c>
      <c r="H2832" t="s">
        <v>26</v>
      </c>
      <c r="I2832">
        <v>4.6079999999999997</v>
      </c>
      <c r="J2832">
        <v>2</v>
      </c>
      <c r="K2832">
        <v>0.2</v>
      </c>
      <c r="L2832">
        <v>1.6704000000000001</v>
      </c>
    </row>
    <row r="2833" spans="1:12" x14ac:dyDescent="0.3">
      <c r="A2833" t="s">
        <v>12</v>
      </c>
      <c r="B2833" t="s">
        <v>21</v>
      </c>
      <c r="C2833" t="s">
        <v>14</v>
      </c>
      <c r="D2833" t="s">
        <v>179</v>
      </c>
      <c r="E2833" t="s">
        <v>29</v>
      </c>
      <c r="F2833" t="s">
        <v>17</v>
      </c>
      <c r="G2833" t="s">
        <v>25</v>
      </c>
      <c r="H2833" t="s">
        <v>26</v>
      </c>
      <c r="I2833">
        <v>10.08</v>
      </c>
      <c r="J2833">
        <v>4</v>
      </c>
      <c r="K2833">
        <v>0.2</v>
      </c>
      <c r="L2833">
        <v>3.528</v>
      </c>
    </row>
    <row r="2834" spans="1:12" x14ac:dyDescent="0.3">
      <c r="A2834" t="s">
        <v>61</v>
      </c>
      <c r="B2834" t="s">
        <v>21</v>
      </c>
      <c r="C2834" t="s">
        <v>14</v>
      </c>
      <c r="D2834" t="s">
        <v>140</v>
      </c>
      <c r="E2834" t="s">
        <v>29</v>
      </c>
      <c r="F2834" t="s">
        <v>17</v>
      </c>
      <c r="G2834" t="s">
        <v>25</v>
      </c>
      <c r="H2834" t="s">
        <v>59</v>
      </c>
      <c r="I2834">
        <v>2.8959999999999999</v>
      </c>
      <c r="J2834">
        <v>1</v>
      </c>
      <c r="K2834">
        <v>0.2</v>
      </c>
      <c r="L2834">
        <v>0.97740000000000005</v>
      </c>
    </row>
    <row r="2835" spans="1:12" x14ac:dyDescent="0.3">
      <c r="A2835" t="s">
        <v>27</v>
      </c>
      <c r="B2835" t="s">
        <v>43</v>
      </c>
      <c r="C2835" t="s">
        <v>14</v>
      </c>
      <c r="D2835" t="s">
        <v>188</v>
      </c>
      <c r="E2835" t="s">
        <v>29</v>
      </c>
      <c r="F2835" t="s">
        <v>17</v>
      </c>
      <c r="G2835" t="s">
        <v>25</v>
      </c>
      <c r="H2835" t="s">
        <v>40</v>
      </c>
      <c r="I2835">
        <v>5.08</v>
      </c>
      <c r="J2835">
        <v>1</v>
      </c>
      <c r="K2835">
        <v>0.2</v>
      </c>
      <c r="L2835">
        <v>1.651</v>
      </c>
    </row>
    <row r="2836" spans="1:12" x14ac:dyDescent="0.3">
      <c r="A2836" t="s">
        <v>12</v>
      </c>
      <c r="B2836" t="s">
        <v>13</v>
      </c>
      <c r="C2836" t="s">
        <v>14</v>
      </c>
      <c r="D2836" t="s">
        <v>188</v>
      </c>
      <c r="E2836" t="s">
        <v>29</v>
      </c>
      <c r="F2836" t="s">
        <v>17</v>
      </c>
      <c r="G2836" t="s">
        <v>34</v>
      </c>
      <c r="H2836" t="s">
        <v>58</v>
      </c>
      <c r="I2836">
        <v>47.991999999999997</v>
      </c>
      <c r="J2836">
        <v>1</v>
      </c>
      <c r="K2836">
        <v>0.2</v>
      </c>
      <c r="L2836">
        <v>7.1988000000000003</v>
      </c>
    </row>
    <row r="2837" spans="1:12" x14ac:dyDescent="0.3">
      <c r="A2837" t="s">
        <v>27</v>
      </c>
      <c r="B2837" t="s">
        <v>43</v>
      </c>
      <c r="C2837" t="s">
        <v>14</v>
      </c>
      <c r="D2837" t="s">
        <v>28</v>
      </c>
      <c r="E2837" t="s">
        <v>29</v>
      </c>
      <c r="F2837" t="s">
        <v>17</v>
      </c>
      <c r="G2837" t="s">
        <v>25</v>
      </c>
      <c r="H2837" t="s">
        <v>31</v>
      </c>
      <c r="I2837">
        <v>147.184</v>
      </c>
      <c r="J2837">
        <v>2</v>
      </c>
      <c r="K2837">
        <v>0.2</v>
      </c>
      <c r="L2837">
        <v>-29.436800000000002</v>
      </c>
    </row>
    <row r="2838" spans="1:12" x14ac:dyDescent="0.3">
      <c r="A2838" t="s">
        <v>27</v>
      </c>
      <c r="B2838" t="s">
        <v>13</v>
      </c>
      <c r="C2838" t="s">
        <v>14</v>
      </c>
      <c r="D2838" t="s">
        <v>421</v>
      </c>
      <c r="E2838" t="s">
        <v>29</v>
      </c>
      <c r="F2838" t="s">
        <v>17</v>
      </c>
      <c r="G2838" t="s">
        <v>34</v>
      </c>
      <c r="H2838" t="s">
        <v>58</v>
      </c>
      <c r="I2838">
        <v>87.168000000000006</v>
      </c>
      <c r="J2838">
        <v>3</v>
      </c>
      <c r="K2838">
        <v>0.2</v>
      </c>
      <c r="L2838">
        <v>10.896000000000001</v>
      </c>
    </row>
    <row r="2839" spans="1:12" x14ac:dyDescent="0.3">
      <c r="A2839" t="s">
        <v>27</v>
      </c>
      <c r="B2839" t="s">
        <v>13</v>
      </c>
      <c r="C2839" t="s">
        <v>14</v>
      </c>
      <c r="D2839" t="s">
        <v>457</v>
      </c>
      <c r="E2839" t="s">
        <v>29</v>
      </c>
      <c r="F2839" t="s">
        <v>17</v>
      </c>
      <c r="G2839" t="s">
        <v>25</v>
      </c>
      <c r="H2839" t="s">
        <v>40</v>
      </c>
      <c r="I2839">
        <v>14.496</v>
      </c>
      <c r="J2839">
        <v>3</v>
      </c>
      <c r="K2839">
        <v>0.2</v>
      </c>
      <c r="L2839">
        <v>4.8924000000000003</v>
      </c>
    </row>
    <row r="2840" spans="1:12" x14ac:dyDescent="0.3">
      <c r="A2840" t="s">
        <v>27</v>
      </c>
      <c r="B2840" t="s">
        <v>21</v>
      </c>
      <c r="C2840" t="s">
        <v>14</v>
      </c>
      <c r="D2840" t="s">
        <v>188</v>
      </c>
      <c r="E2840" t="s">
        <v>29</v>
      </c>
      <c r="F2840" t="s">
        <v>17</v>
      </c>
      <c r="G2840" t="s">
        <v>25</v>
      </c>
      <c r="H2840" t="s">
        <v>31</v>
      </c>
      <c r="I2840">
        <v>113.568</v>
      </c>
      <c r="J2840">
        <v>2</v>
      </c>
      <c r="K2840">
        <v>0.2</v>
      </c>
      <c r="L2840">
        <v>-21.294</v>
      </c>
    </row>
    <row r="2841" spans="1:12" x14ac:dyDescent="0.3">
      <c r="A2841" t="s">
        <v>27</v>
      </c>
      <c r="B2841" t="s">
        <v>21</v>
      </c>
      <c r="C2841" t="s">
        <v>14</v>
      </c>
      <c r="D2841" t="s">
        <v>458</v>
      </c>
      <c r="E2841" t="s">
        <v>29</v>
      </c>
      <c r="F2841" t="s">
        <v>17</v>
      </c>
      <c r="G2841" t="s">
        <v>25</v>
      </c>
      <c r="H2841" t="s">
        <v>59</v>
      </c>
      <c r="I2841">
        <v>8.6880000000000006</v>
      </c>
      <c r="J2841">
        <v>3</v>
      </c>
      <c r="K2841">
        <v>0.2</v>
      </c>
      <c r="L2841">
        <v>2.9321999999999999</v>
      </c>
    </row>
    <row r="2842" spans="1:12" x14ac:dyDescent="0.3">
      <c r="A2842" t="s">
        <v>27</v>
      </c>
      <c r="B2842" t="s">
        <v>21</v>
      </c>
      <c r="C2842" t="s">
        <v>14</v>
      </c>
      <c r="D2842" t="s">
        <v>458</v>
      </c>
      <c r="E2842" t="s">
        <v>29</v>
      </c>
      <c r="F2842" t="s">
        <v>17</v>
      </c>
      <c r="G2842" t="s">
        <v>18</v>
      </c>
      <c r="H2842" t="s">
        <v>32</v>
      </c>
      <c r="I2842">
        <v>30.88</v>
      </c>
      <c r="J2842">
        <v>4</v>
      </c>
      <c r="K2842">
        <v>0.2</v>
      </c>
      <c r="L2842">
        <v>3.86</v>
      </c>
    </row>
    <row r="2843" spans="1:12" x14ac:dyDescent="0.3">
      <c r="A2843" t="s">
        <v>27</v>
      </c>
      <c r="B2843" t="s">
        <v>21</v>
      </c>
      <c r="C2843" t="s">
        <v>14</v>
      </c>
      <c r="D2843" t="s">
        <v>458</v>
      </c>
      <c r="E2843" t="s">
        <v>29</v>
      </c>
      <c r="F2843" t="s">
        <v>17</v>
      </c>
      <c r="G2843" t="s">
        <v>18</v>
      </c>
      <c r="H2843" t="s">
        <v>32</v>
      </c>
      <c r="I2843">
        <v>6.4080000000000004</v>
      </c>
      <c r="J2843">
        <v>3</v>
      </c>
      <c r="K2843">
        <v>0.2</v>
      </c>
      <c r="L2843">
        <v>1.4418</v>
      </c>
    </row>
    <row r="2844" spans="1:12" x14ac:dyDescent="0.3">
      <c r="A2844" t="s">
        <v>27</v>
      </c>
      <c r="B2844" t="s">
        <v>13</v>
      </c>
      <c r="C2844" t="s">
        <v>14</v>
      </c>
      <c r="D2844" t="s">
        <v>459</v>
      </c>
      <c r="E2844" t="s">
        <v>29</v>
      </c>
      <c r="F2844" t="s">
        <v>17</v>
      </c>
      <c r="G2844" t="s">
        <v>25</v>
      </c>
      <c r="H2844" t="s">
        <v>36</v>
      </c>
      <c r="I2844">
        <v>2.694</v>
      </c>
      <c r="J2844">
        <v>2</v>
      </c>
      <c r="K2844">
        <v>0.7</v>
      </c>
      <c r="L2844">
        <v>-2.2450000000000001</v>
      </c>
    </row>
    <row r="2845" spans="1:12" x14ac:dyDescent="0.3">
      <c r="A2845" t="s">
        <v>12</v>
      </c>
      <c r="B2845" t="s">
        <v>21</v>
      </c>
      <c r="C2845" t="s">
        <v>14</v>
      </c>
      <c r="D2845" t="s">
        <v>228</v>
      </c>
      <c r="E2845" t="s">
        <v>29</v>
      </c>
      <c r="F2845" t="s">
        <v>17</v>
      </c>
      <c r="G2845" t="s">
        <v>18</v>
      </c>
      <c r="H2845" t="s">
        <v>20</v>
      </c>
      <c r="I2845">
        <v>1013.832</v>
      </c>
      <c r="J2845">
        <v>9</v>
      </c>
      <c r="K2845">
        <v>0.2</v>
      </c>
      <c r="L2845">
        <v>101.3832</v>
      </c>
    </row>
    <row r="2846" spans="1:12" x14ac:dyDescent="0.3">
      <c r="A2846" t="s">
        <v>12</v>
      </c>
      <c r="B2846" t="s">
        <v>21</v>
      </c>
      <c r="C2846" t="s">
        <v>14</v>
      </c>
      <c r="D2846" t="s">
        <v>228</v>
      </c>
      <c r="E2846" t="s">
        <v>29</v>
      </c>
      <c r="F2846" t="s">
        <v>17</v>
      </c>
      <c r="G2846" t="s">
        <v>25</v>
      </c>
      <c r="H2846" t="s">
        <v>76</v>
      </c>
      <c r="I2846">
        <v>1.984</v>
      </c>
      <c r="J2846">
        <v>2</v>
      </c>
      <c r="K2846">
        <v>0.2</v>
      </c>
      <c r="L2846">
        <v>0.66959999999999997</v>
      </c>
    </row>
    <row r="2847" spans="1:12" x14ac:dyDescent="0.3">
      <c r="A2847" t="s">
        <v>12</v>
      </c>
      <c r="B2847" t="s">
        <v>13</v>
      </c>
      <c r="C2847" t="s">
        <v>14</v>
      </c>
      <c r="D2847" t="s">
        <v>179</v>
      </c>
      <c r="E2847" t="s">
        <v>29</v>
      </c>
      <c r="F2847" t="s">
        <v>17</v>
      </c>
      <c r="G2847" t="s">
        <v>25</v>
      </c>
      <c r="H2847" t="s">
        <v>76</v>
      </c>
      <c r="I2847">
        <v>6.9119999999999999</v>
      </c>
      <c r="J2847">
        <v>3</v>
      </c>
      <c r="K2847">
        <v>0.2</v>
      </c>
      <c r="L2847">
        <v>2.3328000000000002</v>
      </c>
    </row>
    <row r="2848" spans="1:12" x14ac:dyDescent="0.3">
      <c r="A2848" t="s">
        <v>12</v>
      </c>
      <c r="B2848" t="s">
        <v>13</v>
      </c>
      <c r="C2848" t="s">
        <v>14</v>
      </c>
      <c r="D2848" t="s">
        <v>179</v>
      </c>
      <c r="E2848" t="s">
        <v>29</v>
      </c>
      <c r="F2848" t="s">
        <v>17</v>
      </c>
      <c r="G2848" t="s">
        <v>34</v>
      </c>
      <c r="H2848" t="s">
        <v>58</v>
      </c>
      <c r="I2848">
        <v>383.976</v>
      </c>
      <c r="J2848">
        <v>3</v>
      </c>
      <c r="K2848">
        <v>0.2</v>
      </c>
      <c r="L2848">
        <v>81.594899999999996</v>
      </c>
    </row>
    <row r="2849" spans="1:12" x14ac:dyDescent="0.3">
      <c r="A2849" t="s">
        <v>12</v>
      </c>
      <c r="B2849" t="s">
        <v>13</v>
      </c>
      <c r="C2849" t="s">
        <v>14</v>
      </c>
      <c r="D2849" t="s">
        <v>179</v>
      </c>
      <c r="E2849" t="s">
        <v>29</v>
      </c>
      <c r="F2849" t="s">
        <v>17</v>
      </c>
      <c r="G2849" t="s">
        <v>25</v>
      </c>
      <c r="H2849" t="s">
        <v>40</v>
      </c>
      <c r="I2849">
        <v>10.368</v>
      </c>
      <c r="J2849">
        <v>2</v>
      </c>
      <c r="K2849">
        <v>0.2</v>
      </c>
      <c r="L2849">
        <v>3.6288</v>
      </c>
    </row>
    <row r="2850" spans="1:12" x14ac:dyDescent="0.3">
      <c r="A2850" t="s">
        <v>12</v>
      </c>
      <c r="B2850" t="s">
        <v>13</v>
      </c>
      <c r="C2850" t="s">
        <v>14</v>
      </c>
      <c r="D2850" t="s">
        <v>179</v>
      </c>
      <c r="E2850" t="s">
        <v>29</v>
      </c>
      <c r="F2850" t="s">
        <v>17</v>
      </c>
      <c r="G2850" t="s">
        <v>34</v>
      </c>
      <c r="H2850" t="s">
        <v>58</v>
      </c>
      <c r="I2850">
        <v>335.94400000000002</v>
      </c>
      <c r="J2850">
        <v>7</v>
      </c>
      <c r="K2850">
        <v>0.2</v>
      </c>
      <c r="L2850">
        <v>41.993000000000002</v>
      </c>
    </row>
    <row r="2851" spans="1:12" x14ac:dyDescent="0.3">
      <c r="A2851" t="s">
        <v>12</v>
      </c>
      <c r="B2851" t="s">
        <v>43</v>
      </c>
      <c r="C2851" t="s">
        <v>14</v>
      </c>
      <c r="D2851" t="s">
        <v>179</v>
      </c>
      <c r="E2851" t="s">
        <v>29</v>
      </c>
      <c r="F2851" t="s">
        <v>17</v>
      </c>
      <c r="G2851" t="s">
        <v>34</v>
      </c>
      <c r="H2851" t="s">
        <v>35</v>
      </c>
      <c r="I2851">
        <v>71.975999999999999</v>
      </c>
      <c r="J2851">
        <v>3</v>
      </c>
      <c r="K2851">
        <v>0.2</v>
      </c>
      <c r="L2851">
        <v>8.9969999999999999</v>
      </c>
    </row>
    <row r="2852" spans="1:12" x14ac:dyDescent="0.3">
      <c r="A2852" t="s">
        <v>27</v>
      </c>
      <c r="B2852" t="s">
        <v>43</v>
      </c>
      <c r="C2852" t="s">
        <v>14</v>
      </c>
      <c r="D2852" t="s">
        <v>28</v>
      </c>
      <c r="E2852" t="s">
        <v>29</v>
      </c>
      <c r="F2852" t="s">
        <v>17</v>
      </c>
      <c r="G2852" t="s">
        <v>34</v>
      </c>
      <c r="H2852" t="s">
        <v>58</v>
      </c>
      <c r="I2852">
        <v>41.423999999999999</v>
      </c>
      <c r="J2852">
        <v>2</v>
      </c>
      <c r="K2852">
        <v>0.2</v>
      </c>
      <c r="L2852">
        <v>8.2848000000000006</v>
      </c>
    </row>
    <row r="2853" spans="1:12" x14ac:dyDescent="0.3">
      <c r="A2853" t="s">
        <v>61</v>
      </c>
      <c r="B2853" t="s">
        <v>13</v>
      </c>
      <c r="C2853" t="s">
        <v>14</v>
      </c>
      <c r="D2853" t="s">
        <v>179</v>
      </c>
      <c r="E2853" t="s">
        <v>29</v>
      </c>
      <c r="F2853" t="s">
        <v>17</v>
      </c>
      <c r="G2853" t="s">
        <v>25</v>
      </c>
      <c r="H2853" t="s">
        <v>40</v>
      </c>
      <c r="I2853">
        <v>251.64</v>
      </c>
      <c r="J2853">
        <v>3</v>
      </c>
      <c r="K2853">
        <v>0.2</v>
      </c>
      <c r="L2853">
        <v>88.073999999999998</v>
      </c>
    </row>
    <row r="2854" spans="1:12" x14ac:dyDescent="0.3">
      <c r="A2854" t="s">
        <v>27</v>
      </c>
      <c r="B2854" t="s">
        <v>21</v>
      </c>
      <c r="C2854" t="s">
        <v>14</v>
      </c>
      <c r="D2854" t="s">
        <v>458</v>
      </c>
      <c r="E2854" t="s">
        <v>29</v>
      </c>
      <c r="F2854" t="s">
        <v>17</v>
      </c>
      <c r="G2854" t="s">
        <v>25</v>
      </c>
      <c r="H2854" t="s">
        <v>33</v>
      </c>
      <c r="I2854">
        <v>11.76</v>
      </c>
      <c r="J2854">
        <v>5</v>
      </c>
      <c r="K2854">
        <v>0.2</v>
      </c>
      <c r="L2854">
        <v>1.323</v>
      </c>
    </row>
    <row r="2855" spans="1:12" x14ac:dyDescent="0.3">
      <c r="A2855" t="s">
        <v>27</v>
      </c>
      <c r="B2855" t="s">
        <v>21</v>
      </c>
      <c r="C2855" t="s">
        <v>14</v>
      </c>
      <c r="D2855" t="s">
        <v>458</v>
      </c>
      <c r="E2855" t="s">
        <v>29</v>
      </c>
      <c r="F2855" t="s">
        <v>17</v>
      </c>
      <c r="G2855" t="s">
        <v>25</v>
      </c>
      <c r="H2855" t="s">
        <v>36</v>
      </c>
      <c r="I2855">
        <v>5.2380000000000004</v>
      </c>
      <c r="J2855">
        <v>2</v>
      </c>
      <c r="K2855">
        <v>0.7</v>
      </c>
      <c r="L2855">
        <v>-4.0157999999999996</v>
      </c>
    </row>
    <row r="2856" spans="1:12" x14ac:dyDescent="0.3">
      <c r="A2856" t="s">
        <v>27</v>
      </c>
      <c r="B2856" t="s">
        <v>21</v>
      </c>
      <c r="C2856" t="s">
        <v>14</v>
      </c>
      <c r="D2856" t="s">
        <v>458</v>
      </c>
      <c r="E2856" t="s">
        <v>29</v>
      </c>
      <c r="F2856" t="s">
        <v>17</v>
      </c>
      <c r="G2856" t="s">
        <v>25</v>
      </c>
      <c r="H2856" t="s">
        <v>36</v>
      </c>
      <c r="I2856">
        <v>4.6619999999999999</v>
      </c>
      <c r="J2856">
        <v>3</v>
      </c>
      <c r="K2856">
        <v>0.7</v>
      </c>
      <c r="L2856">
        <v>-3.7296</v>
      </c>
    </row>
    <row r="2857" spans="1:12" x14ac:dyDescent="0.3">
      <c r="A2857" t="s">
        <v>27</v>
      </c>
      <c r="B2857" t="s">
        <v>21</v>
      </c>
      <c r="C2857" t="s">
        <v>14</v>
      </c>
      <c r="D2857" t="s">
        <v>458</v>
      </c>
      <c r="E2857" t="s">
        <v>29</v>
      </c>
      <c r="F2857" t="s">
        <v>17</v>
      </c>
      <c r="G2857" t="s">
        <v>18</v>
      </c>
      <c r="H2857" t="s">
        <v>20</v>
      </c>
      <c r="I2857">
        <v>523.91999999999996</v>
      </c>
      <c r="J2857">
        <v>5</v>
      </c>
      <c r="K2857">
        <v>0.2</v>
      </c>
      <c r="L2857">
        <v>-72.039000000000001</v>
      </c>
    </row>
    <row r="2858" spans="1:12" x14ac:dyDescent="0.3">
      <c r="A2858" t="s">
        <v>27</v>
      </c>
      <c r="B2858" t="s">
        <v>21</v>
      </c>
      <c r="C2858" t="s">
        <v>14</v>
      </c>
      <c r="D2858" t="s">
        <v>458</v>
      </c>
      <c r="E2858" t="s">
        <v>29</v>
      </c>
      <c r="F2858" t="s">
        <v>17</v>
      </c>
      <c r="G2858" t="s">
        <v>34</v>
      </c>
      <c r="H2858" t="s">
        <v>35</v>
      </c>
      <c r="I2858">
        <v>100.792</v>
      </c>
      <c r="J2858">
        <v>1</v>
      </c>
      <c r="K2858">
        <v>0.2</v>
      </c>
      <c r="L2858">
        <v>10.0792</v>
      </c>
    </row>
    <row r="2859" spans="1:12" x14ac:dyDescent="0.3">
      <c r="A2859" t="s">
        <v>27</v>
      </c>
      <c r="B2859" t="s">
        <v>21</v>
      </c>
      <c r="C2859" t="s">
        <v>14</v>
      </c>
      <c r="D2859" t="s">
        <v>458</v>
      </c>
      <c r="E2859" t="s">
        <v>29</v>
      </c>
      <c r="F2859" t="s">
        <v>17</v>
      </c>
      <c r="G2859" t="s">
        <v>18</v>
      </c>
      <c r="H2859" t="s">
        <v>20</v>
      </c>
      <c r="I2859">
        <v>146.136</v>
      </c>
      <c r="J2859">
        <v>3</v>
      </c>
      <c r="K2859">
        <v>0.2</v>
      </c>
      <c r="L2859">
        <v>16.440300000000001</v>
      </c>
    </row>
    <row r="2860" spans="1:12" x14ac:dyDescent="0.3">
      <c r="A2860" t="s">
        <v>167</v>
      </c>
      <c r="B2860" t="s">
        <v>13</v>
      </c>
      <c r="C2860" t="s">
        <v>14</v>
      </c>
      <c r="D2860" t="s">
        <v>188</v>
      </c>
      <c r="E2860" t="s">
        <v>29</v>
      </c>
      <c r="F2860" t="s">
        <v>17</v>
      </c>
      <c r="G2860" t="s">
        <v>34</v>
      </c>
      <c r="H2860" t="s">
        <v>35</v>
      </c>
      <c r="I2860">
        <v>823.96</v>
      </c>
      <c r="J2860">
        <v>5</v>
      </c>
      <c r="K2860">
        <v>0.2</v>
      </c>
      <c r="L2860">
        <v>51.497500000000002</v>
      </c>
    </row>
    <row r="2861" spans="1:12" x14ac:dyDescent="0.3">
      <c r="A2861" t="s">
        <v>167</v>
      </c>
      <c r="B2861" t="s">
        <v>13</v>
      </c>
      <c r="C2861" t="s">
        <v>14</v>
      </c>
      <c r="D2861" t="s">
        <v>188</v>
      </c>
      <c r="E2861" t="s">
        <v>29</v>
      </c>
      <c r="F2861" t="s">
        <v>17</v>
      </c>
      <c r="G2861" t="s">
        <v>25</v>
      </c>
      <c r="H2861" t="s">
        <v>40</v>
      </c>
      <c r="I2861">
        <v>15.984</v>
      </c>
      <c r="J2861">
        <v>2</v>
      </c>
      <c r="K2861">
        <v>0.2</v>
      </c>
      <c r="L2861">
        <v>4.9950000000000001</v>
      </c>
    </row>
    <row r="2862" spans="1:12" x14ac:dyDescent="0.3">
      <c r="A2862" t="s">
        <v>27</v>
      </c>
      <c r="B2862" t="s">
        <v>13</v>
      </c>
      <c r="C2862" t="s">
        <v>14</v>
      </c>
      <c r="D2862" t="s">
        <v>140</v>
      </c>
      <c r="E2862" t="s">
        <v>29</v>
      </c>
      <c r="F2862" t="s">
        <v>17</v>
      </c>
      <c r="G2862" t="s">
        <v>25</v>
      </c>
      <c r="H2862" t="s">
        <v>36</v>
      </c>
      <c r="I2862">
        <v>38.19</v>
      </c>
      <c r="J2862">
        <v>5</v>
      </c>
      <c r="K2862">
        <v>0.7</v>
      </c>
      <c r="L2862">
        <v>-26.733000000000001</v>
      </c>
    </row>
    <row r="2863" spans="1:12" x14ac:dyDescent="0.3">
      <c r="A2863" t="s">
        <v>27</v>
      </c>
      <c r="B2863" t="s">
        <v>13</v>
      </c>
      <c r="C2863" t="s">
        <v>14</v>
      </c>
      <c r="D2863" t="s">
        <v>272</v>
      </c>
      <c r="E2863" t="s">
        <v>29</v>
      </c>
      <c r="F2863" t="s">
        <v>17</v>
      </c>
      <c r="G2863" t="s">
        <v>25</v>
      </c>
      <c r="H2863" t="s">
        <v>40</v>
      </c>
      <c r="I2863">
        <v>44.384</v>
      </c>
      <c r="J2863">
        <v>1</v>
      </c>
      <c r="K2863">
        <v>0.2</v>
      </c>
      <c r="L2863">
        <v>15.5344</v>
      </c>
    </row>
    <row r="2864" spans="1:12" x14ac:dyDescent="0.3">
      <c r="A2864" t="s">
        <v>27</v>
      </c>
      <c r="B2864" t="s">
        <v>13</v>
      </c>
      <c r="C2864" t="s">
        <v>14</v>
      </c>
      <c r="D2864" t="s">
        <v>272</v>
      </c>
      <c r="E2864" t="s">
        <v>29</v>
      </c>
      <c r="F2864" t="s">
        <v>17</v>
      </c>
      <c r="G2864" t="s">
        <v>25</v>
      </c>
      <c r="H2864" t="s">
        <v>109</v>
      </c>
      <c r="I2864">
        <v>2.944</v>
      </c>
      <c r="J2864">
        <v>1</v>
      </c>
      <c r="K2864">
        <v>0.2</v>
      </c>
      <c r="L2864">
        <v>-0.66239999999999999</v>
      </c>
    </row>
    <row r="2865" spans="1:12" x14ac:dyDescent="0.3">
      <c r="A2865" t="s">
        <v>27</v>
      </c>
      <c r="B2865" t="s">
        <v>21</v>
      </c>
      <c r="C2865" t="s">
        <v>14</v>
      </c>
      <c r="D2865" t="s">
        <v>140</v>
      </c>
      <c r="E2865" t="s">
        <v>29</v>
      </c>
      <c r="F2865" t="s">
        <v>17</v>
      </c>
      <c r="G2865" t="s">
        <v>18</v>
      </c>
      <c r="H2865" t="s">
        <v>32</v>
      </c>
      <c r="I2865">
        <v>63.552</v>
      </c>
      <c r="J2865">
        <v>3</v>
      </c>
      <c r="K2865">
        <v>0.2</v>
      </c>
      <c r="L2865">
        <v>14.299200000000001</v>
      </c>
    </row>
    <row r="2866" spans="1:12" x14ac:dyDescent="0.3">
      <c r="A2866" t="s">
        <v>27</v>
      </c>
      <c r="B2866" t="s">
        <v>21</v>
      </c>
      <c r="C2866" t="s">
        <v>14</v>
      </c>
      <c r="D2866" t="s">
        <v>140</v>
      </c>
      <c r="E2866" t="s">
        <v>29</v>
      </c>
      <c r="F2866" t="s">
        <v>17</v>
      </c>
      <c r="G2866" t="s">
        <v>25</v>
      </c>
      <c r="H2866" t="s">
        <v>109</v>
      </c>
      <c r="I2866">
        <v>41.375999999999998</v>
      </c>
      <c r="J2866">
        <v>3</v>
      </c>
      <c r="K2866">
        <v>0.2</v>
      </c>
      <c r="L2866">
        <v>4.6547999999999998</v>
      </c>
    </row>
    <row r="2867" spans="1:12" x14ac:dyDescent="0.3">
      <c r="A2867" t="s">
        <v>27</v>
      </c>
      <c r="B2867" t="s">
        <v>21</v>
      </c>
      <c r="C2867" t="s">
        <v>14</v>
      </c>
      <c r="D2867" t="s">
        <v>140</v>
      </c>
      <c r="E2867" t="s">
        <v>29</v>
      </c>
      <c r="F2867" t="s">
        <v>17</v>
      </c>
      <c r="G2867" t="s">
        <v>25</v>
      </c>
      <c r="H2867" t="s">
        <v>33</v>
      </c>
      <c r="I2867">
        <v>172.70400000000001</v>
      </c>
      <c r="J2867">
        <v>6</v>
      </c>
      <c r="K2867">
        <v>0.2</v>
      </c>
      <c r="L2867">
        <v>10.794</v>
      </c>
    </row>
    <row r="2868" spans="1:12" x14ac:dyDescent="0.3">
      <c r="A2868" t="s">
        <v>12</v>
      </c>
      <c r="B2868" t="s">
        <v>21</v>
      </c>
      <c r="C2868" t="s">
        <v>14</v>
      </c>
      <c r="D2868" t="s">
        <v>459</v>
      </c>
      <c r="E2868" t="s">
        <v>29</v>
      </c>
      <c r="F2868" t="s">
        <v>17</v>
      </c>
      <c r="G2868" t="s">
        <v>18</v>
      </c>
      <c r="H2868" t="s">
        <v>19</v>
      </c>
      <c r="I2868">
        <v>231.92</v>
      </c>
      <c r="J2868">
        <v>5</v>
      </c>
      <c r="K2868">
        <v>0.2</v>
      </c>
      <c r="L2868">
        <v>5.798</v>
      </c>
    </row>
    <row r="2869" spans="1:12" x14ac:dyDescent="0.3">
      <c r="A2869" t="s">
        <v>27</v>
      </c>
      <c r="B2869" t="s">
        <v>13</v>
      </c>
      <c r="C2869" t="s">
        <v>14</v>
      </c>
      <c r="D2869" t="s">
        <v>477</v>
      </c>
      <c r="E2869" t="s">
        <v>29</v>
      </c>
      <c r="F2869" t="s">
        <v>17</v>
      </c>
      <c r="G2869" t="s">
        <v>18</v>
      </c>
      <c r="H2869" t="s">
        <v>32</v>
      </c>
      <c r="I2869">
        <v>220.06399999999999</v>
      </c>
      <c r="J2869">
        <v>4</v>
      </c>
      <c r="K2869">
        <v>0.2</v>
      </c>
      <c r="L2869">
        <v>55.015999999999998</v>
      </c>
    </row>
    <row r="2870" spans="1:12" x14ac:dyDescent="0.3">
      <c r="A2870" t="s">
        <v>27</v>
      </c>
      <c r="B2870" t="s">
        <v>13</v>
      </c>
      <c r="C2870" t="s">
        <v>14</v>
      </c>
      <c r="D2870" t="s">
        <v>477</v>
      </c>
      <c r="E2870" t="s">
        <v>29</v>
      </c>
      <c r="F2870" t="s">
        <v>17</v>
      </c>
      <c r="G2870" t="s">
        <v>18</v>
      </c>
      <c r="H2870" t="s">
        <v>32</v>
      </c>
      <c r="I2870">
        <v>339.13600000000002</v>
      </c>
      <c r="J2870">
        <v>4</v>
      </c>
      <c r="K2870">
        <v>0.2</v>
      </c>
      <c r="L2870">
        <v>0</v>
      </c>
    </row>
    <row r="2871" spans="1:12" x14ac:dyDescent="0.3">
      <c r="A2871" t="s">
        <v>12</v>
      </c>
      <c r="B2871" t="s">
        <v>13</v>
      </c>
      <c r="C2871" t="s">
        <v>14</v>
      </c>
      <c r="D2871" t="s">
        <v>188</v>
      </c>
      <c r="E2871" t="s">
        <v>29</v>
      </c>
      <c r="F2871" t="s">
        <v>17</v>
      </c>
      <c r="G2871" t="s">
        <v>18</v>
      </c>
      <c r="H2871" t="s">
        <v>32</v>
      </c>
      <c r="I2871">
        <v>91.031999999999996</v>
      </c>
      <c r="J2871">
        <v>3</v>
      </c>
      <c r="K2871">
        <v>0.2</v>
      </c>
      <c r="L2871">
        <v>-2.2757999999999998</v>
      </c>
    </row>
    <row r="2872" spans="1:12" x14ac:dyDescent="0.3">
      <c r="A2872" t="s">
        <v>27</v>
      </c>
      <c r="B2872" t="s">
        <v>13</v>
      </c>
      <c r="C2872" t="s">
        <v>14</v>
      </c>
      <c r="D2872" t="s">
        <v>478</v>
      </c>
      <c r="E2872" t="s">
        <v>29</v>
      </c>
      <c r="F2872" t="s">
        <v>17</v>
      </c>
      <c r="G2872" t="s">
        <v>25</v>
      </c>
      <c r="H2872" t="s">
        <v>40</v>
      </c>
      <c r="I2872">
        <v>11.952</v>
      </c>
      <c r="J2872">
        <v>3</v>
      </c>
      <c r="K2872">
        <v>0.2</v>
      </c>
      <c r="L2872">
        <v>4.0338000000000003</v>
      </c>
    </row>
    <row r="2873" spans="1:12" x14ac:dyDescent="0.3">
      <c r="A2873" t="s">
        <v>27</v>
      </c>
      <c r="B2873" t="s">
        <v>13</v>
      </c>
      <c r="C2873" t="s">
        <v>14</v>
      </c>
      <c r="D2873" t="s">
        <v>478</v>
      </c>
      <c r="E2873" t="s">
        <v>29</v>
      </c>
      <c r="F2873" t="s">
        <v>17</v>
      </c>
      <c r="G2873" t="s">
        <v>25</v>
      </c>
      <c r="H2873" t="s">
        <v>40</v>
      </c>
      <c r="I2873">
        <v>15.552</v>
      </c>
      <c r="J2873">
        <v>3</v>
      </c>
      <c r="K2873">
        <v>0.2</v>
      </c>
      <c r="L2873">
        <v>5.6375999999999999</v>
      </c>
    </row>
    <row r="2874" spans="1:12" x14ac:dyDescent="0.3">
      <c r="A2874" t="s">
        <v>167</v>
      </c>
      <c r="B2874" t="s">
        <v>13</v>
      </c>
      <c r="C2874" t="s">
        <v>14</v>
      </c>
      <c r="D2874" t="s">
        <v>203</v>
      </c>
      <c r="E2874" t="s">
        <v>29</v>
      </c>
      <c r="F2874" t="s">
        <v>17</v>
      </c>
      <c r="G2874" t="s">
        <v>34</v>
      </c>
      <c r="H2874" t="s">
        <v>35</v>
      </c>
      <c r="I2874">
        <v>55.944000000000003</v>
      </c>
      <c r="J2874">
        <v>7</v>
      </c>
      <c r="K2874">
        <v>0.2</v>
      </c>
      <c r="L2874">
        <v>-13.2867</v>
      </c>
    </row>
    <row r="2875" spans="1:12" x14ac:dyDescent="0.3">
      <c r="A2875" t="s">
        <v>167</v>
      </c>
      <c r="B2875" t="s">
        <v>13</v>
      </c>
      <c r="C2875" t="s">
        <v>14</v>
      </c>
      <c r="D2875" t="s">
        <v>203</v>
      </c>
      <c r="E2875" t="s">
        <v>29</v>
      </c>
      <c r="F2875" t="s">
        <v>17</v>
      </c>
      <c r="G2875" t="s">
        <v>25</v>
      </c>
      <c r="H2875" t="s">
        <v>33</v>
      </c>
      <c r="I2875">
        <v>10.688000000000001</v>
      </c>
      <c r="J2875">
        <v>2</v>
      </c>
      <c r="K2875">
        <v>0.2</v>
      </c>
      <c r="L2875">
        <v>2.2711999999999999</v>
      </c>
    </row>
    <row r="2876" spans="1:12" x14ac:dyDescent="0.3">
      <c r="A2876" t="s">
        <v>167</v>
      </c>
      <c r="B2876" t="s">
        <v>13</v>
      </c>
      <c r="C2876" t="s">
        <v>14</v>
      </c>
      <c r="D2876" t="s">
        <v>203</v>
      </c>
      <c r="E2876" t="s">
        <v>29</v>
      </c>
      <c r="F2876" t="s">
        <v>17</v>
      </c>
      <c r="G2876" t="s">
        <v>34</v>
      </c>
      <c r="H2876" t="s">
        <v>35</v>
      </c>
      <c r="I2876">
        <v>11.824</v>
      </c>
      <c r="J2876">
        <v>2</v>
      </c>
      <c r="K2876">
        <v>0.2</v>
      </c>
      <c r="L2876">
        <v>1.0346</v>
      </c>
    </row>
    <row r="2877" spans="1:12" x14ac:dyDescent="0.3">
      <c r="A2877" t="s">
        <v>12</v>
      </c>
      <c r="B2877" t="s">
        <v>13</v>
      </c>
      <c r="C2877" t="s">
        <v>14</v>
      </c>
      <c r="D2877" t="s">
        <v>403</v>
      </c>
      <c r="E2877" t="s">
        <v>29</v>
      </c>
      <c r="F2877" t="s">
        <v>17</v>
      </c>
      <c r="G2877" t="s">
        <v>34</v>
      </c>
      <c r="H2877" t="s">
        <v>35</v>
      </c>
      <c r="I2877">
        <v>4367.8959999999997</v>
      </c>
      <c r="J2877">
        <v>13</v>
      </c>
      <c r="K2877">
        <v>0.2</v>
      </c>
      <c r="L2877">
        <v>327.59219999999999</v>
      </c>
    </row>
    <row r="2878" spans="1:12" x14ac:dyDescent="0.3">
      <c r="A2878" t="s">
        <v>12</v>
      </c>
      <c r="B2878" t="s">
        <v>13</v>
      </c>
      <c r="C2878" t="s">
        <v>14</v>
      </c>
      <c r="D2878" t="s">
        <v>403</v>
      </c>
      <c r="E2878" t="s">
        <v>29</v>
      </c>
      <c r="F2878" t="s">
        <v>17</v>
      </c>
      <c r="G2878" t="s">
        <v>25</v>
      </c>
      <c r="H2878" t="s">
        <v>40</v>
      </c>
      <c r="I2878">
        <v>49.567999999999998</v>
      </c>
      <c r="J2878">
        <v>2</v>
      </c>
      <c r="K2878">
        <v>0.2</v>
      </c>
      <c r="L2878">
        <v>15.49</v>
      </c>
    </row>
    <row r="2879" spans="1:12" x14ac:dyDescent="0.3">
      <c r="A2879" t="s">
        <v>12</v>
      </c>
      <c r="B2879" t="s">
        <v>13</v>
      </c>
      <c r="C2879" t="s">
        <v>14</v>
      </c>
      <c r="D2879" t="s">
        <v>403</v>
      </c>
      <c r="E2879" t="s">
        <v>29</v>
      </c>
      <c r="F2879" t="s">
        <v>17</v>
      </c>
      <c r="G2879" t="s">
        <v>25</v>
      </c>
      <c r="H2879" t="s">
        <v>37</v>
      </c>
      <c r="I2879">
        <v>161.376</v>
      </c>
      <c r="J2879">
        <v>6</v>
      </c>
      <c r="K2879">
        <v>0.2</v>
      </c>
      <c r="L2879">
        <v>12.103199999999999</v>
      </c>
    </row>
    <row r="2880" spans="1:12" x14ac:dyDescent="0.3">
      <c r="A2880" t="s">
        <v>12</v>
      </c>
      <c r="B2880" t="s">
        <v>13</v>
      </c>
      <c r="C2880" t="s">
        <v>14</v>
      </c>
      <c r="D2880" t="s">
        <v>403</v>
      </c>
      <c r="E2880" t="s">
        <v>29</v>
      </c>
      <c r="F2880" t="s">
        <v>17</v>
      </c>
      <c r="G2880" t="s">
        <v>18</v>
      </c>
      <c r="H2880" t="s">
        <v>32</v>
      </c>
      <c r="I2880">
        <v>2.7839999999999998</v>
      </c>
      <c r="J2880">
        <v>2</v>
      </c>
      <c r="K2880">
        <v>0.2</v>
      </c>
      <c r="L2880">
        <v>0.41760000000000003</v>
      </c>
    </row>
    <row r="2881" spans="1:12" x14ac:dyDescent="0.3">
      <c r="A2881" t="s">
        <v>12</v>
      </c>
      <c r="B2881" t="s">
        <v>13</v>
      </c>
      <c r="C2881" t="s">
        <v>14</v>
      </c>
      <c r="D2881" t="s">
        <v>403</v>
      </c>
      <c r="E2881" t="s">
        <v>29</v>
      </c>
      <c r="F2881" t="s">
        <v>17</v>
      </c>
      <c r="G2881" t="s">
        <v>25</v>
      </c>
      <c r="H2881" t="s">
        <v>40</v>
      </c>
      <c r="I2881">
        <v>8.7200000000000006</v>
      </c>
      <c r="J2881">
        <v>5</v>
      </c>
      <c r="K2881">
        <v>0.2</v>
      </c>
      <c r="L2881">
        <v>2.9430000000000001</v>
      </c>
    </row>
    <row r="2882" spans="1:12" x14ac:dyDescent="0.3">
      <c r="A2882" t="s">
        <v>27</v>
      </c>
      <c r="B2882" t="s">
        <v>13</v>
      </c>
      <c r="C2882" t="s">
        <v>14</v>
      </c>
      <c r="D2882" t="s">
        <v>228</v>
      </c>
      <c r="E2882" t="s">
        <v>29</v>
      </c>
      <c r="F2882" t="s">
        <v>17</v>
      </c>
      <c r="G2882" t="s">
        <v>25</v>
      </c>
      <c r="H2882" t="s">
        <v>40</v>
      </c>
      <c r="I2882">
        <v>15.552</v>
      </c>
      <c r="J2882">
        <v>3</v>
      </c>
      <c r="K2882">
        <v>0.2</v>
      </c>
      <c r="L2882">
        <v>5.4432</v>
      </c>
    </row>
    <row r="2883" spans="1:12" x14ac:dyDescent="0.3">
      <c r="A2883" t="s">
        <v>27</v>
      </c>
      <c r="B2883" t="s">
        <v>13</v>
      </c>
      <c r="C2883" t="s">
        <v>14</v>
      </c>
      <c r="D2883" t="s">
        <v>228</v>
      </c>
      <c r="E2883" t="s">
        <v>29</v>
      </c>
      <c r="F2883" t="s">
        <v>17</v>
      </c>
      <c r="G2883" t="s">
        <v>25</v>
      </c>
      <c r="H2883" t="s">
        <v>37</v>
      </c>
      <c r="I2883">
        <v>17.920000000000002</v>
      </c>
      <c r="J2883">
        <v>5</v>
      </c>
      <c r="K2883">
        <v>0.2</v>
      </c>
      <c r="L2883">
        <v>1.1200000000000001</v>
      </c>
    </row>
    <row r="2884" spans="1:12" x14ac:dyDescent="0.3">
      <c r="A2884" t="s">
        <v>27</v>
      </c>
      <c r="B2884" t="s">
        <v>13</v>
      </c>
      <c r="C2884" t="s">
        <v>14</v>
      </c>
      <c r="D2884" t="s">
        <v>488</v>
      </c>
      <c r="E2884" t="s">
        <v>29</v>
      </c>
      <c r="F2884" t="s">
        <v>17</v>
      </c>
      <c r="G2884" t="s">
        <v>34</v>
      </c>
      <c r="H2884" t="s">
        <v>58</v>
      </c>
      <c r="I2884">
        <v>50.88</v>
      </c>
      <c r="J2884">
        <v>6</v>
      </c>
      <c r="K2884">
        <v>0.2</v>
      </c>
      <c r="L2884">
        <v>14.628</v>
      </c>
    </row>
    <row r="2885" spans="1:12" x14ac:dyDescent="0.3">
      <c r="A2885" t="s">
        <v>27</v>
      </c>
      <c r="B2885" t="s">
        <v>13</v>
      </c>
      <c r="C2885" t="s">
        <v>14</v>
      </c>
      <c r="D2885" t="s">
        <v>488</v>
      </c>
      <c r="E2885" t="s">
        <v>29</v>
      </c>
      <c r="F2885" t="s">
        <v>17</v>
      </c>
      <c r="G2885" t="s">
        <v>25</v>
      </c>
      <c r="H2885" t="s">
        <v>59</v>
      </c>
      <c r="I2885">
        <v>27.312000000000001</v>
      </c>
      <c r="J2885">
        <v>2</v>
      </c>
      <c r="K2885">
        <v>0.2</v>
      </c>
      <c r="L2885">
        <v>9.2178000000000004</v>
      </c>
    </row>
    <row r="2886" spans="1:12" x14ac:dyDescent="0.3">
      <c r="A2886" t="s">
        <v>27</v>
      </c>
      <c r="B2886" t="s">
        <v>13</v>
      </c>
      <c r="C2886" t="s">
        <v>14</v>
      </c>
      <c r="D2886" t="s">
        <v>495</v>
      </c>
      <c r="E2886" t="s">
        <v>29</v>
      </c>
      <c r="F2886" t="s">
        <v>17</v>
      </c>
      <c r="G2886" t="s">
        <v>25</v>
      </c>
      <c r="H2886" t="s">
        <v>33</v>
      </c>
      <c r="I2886">
        <v>15.552</v>
      </c>
      <c r="J2886">
        <v>3</v>
      </c>
      <c r="K2886">
        <v>0.2</v>
      </c>
      <c r="L2886">
        <v>2.3328000000000002</v>
      </c>
    </row>
    <row r="2887" spans="1:12" x14ac:dyDescent="0.3">
      <c r="A2887" t="s">
        <v>27</v>
      </c>
      <c r="B2887" t="s">
        <v>21</v>
      </c>
      <c r="C2887" t="s">
        <v>14</v>
      </c>
      <c r="D2887" t="s">
        <v>188</v>
      </c>
      <c r="E2887" t="s">
        <v>29</v>
      </c>
      <c r="F2887" t="s">
        <v>17</v>
      </c>
      <c r="G2887" t="s">
        <v>25</v>
      </c>
      <c r="H2887" t="s">
        <v>31</v>
      </c>
      <c r="I2887">
        <v>1347.52</v>
      </c>
      <c r="J2887">
        <v>8</v>
      </c>
      <c r="K2887">
        <v>0.2</v>
      </c>
      <c r="L2887">
        <v>84.22</v>
      </c>
    </row>
    <row r="2888" spans="1:12" x14ac:dyDescent="0.3">
      <c r="A2888" t="s">
        <v>27</v>
      </c>
      <c r="B2888" t="s">
        <v>43</v>
      </c>
      <c r="C2888" t="s">
        <v>14</v>
      </c>
      <c r="D2888" t="s">
        <v>477</v>
      </c>
      <c r="E2888" t="s">
        <v>29</v>
      </c>
      <c r="F2888" t="s">
        <v>17</v>
      </c>
      <c r="G2888" t="s">
        <v>18</v>
      </c>
      <c r="H2888" t="s">
        <v>20</v>
      </c>
      <c r="I2888">
        <v>419.13600000000002</v>
      </c>
      <c r="J2888">
        <v>4</v>
      </c>
      <c r="K2888">
        <v>0.2</v>
      </c>
      <c r="L2888">
        <v>-57.6312</v>
      </c>
    </row>
    <row r="2889" spans="1:12" x14ac:dyDescent="0.3">
      <c r="A2889" t="s">
        <v>27</v>
      </c>
      <c r="B2889" t="s">
        <v>13</v>
      </c>
      <c r="C2889" t="s">
        <v>14</v>
      </c>
      <c r="D2889" t="s">
        <v>188</v>
      </c>
      <c r="E2889" t="s">
        <v>29</v>
      </c>
      <c r="F2889" t="s">
        <v>17</v>
      </c>
      <c r="G2889" t="s">
        <v>25</v>
      </c>
      <c r="H2889" t="s">
        <v>33</v>
      </c>
      <c r="I2889">
        <v>47.616</v>
      </c>
      <c r="J2889">
        <v>3</v>
      </c>
      <c r="K2889">
        <v>0.2</v>
      </c>
      <c r="L2889">
        <v>3.5712000000000002</v>
      </c>
    </row>
    <row r="2890" spans="1:12" x14ac:dyDescent="0.3">
      <c r="A2890" t="s">
        <v>27</v>
      </c>
      <c r="B2890" t="s">
        <v>13</v>
      </c>
      <c r="C2890" t="s">
        <v>14</v>
      </c>
      <c r="D2890" t="s">
        <v>188</v>
      </c>
      <c r="E2890" t="s">
        <v>29</v>
      </c>
      <c r="F2890" t="s">
        <v>17</v>
      </c>
      <c r="G2890" t="s">
        <v>25</v>
      </c>
      <c r="H2890" t="s">
        <v>40</v>
      </c>
      <c r="I2890">
        <v>23.48</v>
      </c>
      <c r="J2890">
        <v>5</v>
      </c>
      <c r="K2890">
        <v>0.2</v>
      </c>
      <c r="L2890">
        <v>8.218</v>
      </c>
    </row>
    <row r="2891" spans="1:12" x14ac:dyDescent="0.3">
      <c r="A2891" t="s">
        <v>27</v>
      </c>
      <c r="B2891" t="s">
        <v>13</v>
      </c>
      <c r="C2891" t="s">
        <v>14</v>
      </c>
      <c r="D2891" t="s">
        <v>188</v>
      </c>
      <c r="E2891" t="s">
        <v>29</v>
      </c>
      <c r="F2891" t="s">
        <v>17</v>
      </c>
      <c r="G2891" t="s">
        <v>25</v>
      </c>
      <c r="H2891" t="s">
        <v>26</v>
      </c>
      <c r="I2891">
        <v>3</v>
      </c>
      <c r="J2891">
        <v>1</v>
      </c>
      <c r="K2891">
        <v>0.2</v>
      </c>
      <c r="L2891">
        <v>1.05</v>
      </c>
    </row>
    <row r="2892" spans="1:12" x14ac:dyDescent="0.3">
      <c r="A2892" t="s">
        <v>27</v>
      </c>
      <c r="B2892" t="s">
        <v>13</v>
      </c>
      <c r="C2892" t="s">
        <v>14</v>
      </c>
      <c r="D2892" t="s">
        <v>172</v>
      </c>
      <c r="E2892" t="s">
        <v>29</v>
      </c>
      <c r="F2892" t="s">
        <v>17</v>
      </c>
      <c r="G2892" t="s">
        <v>25</v>
      </c>
      <c r="H2892" t="s">
        <v>36</v>
      </c>
      <c r="I2892">
        <v>7.5060000000000002</v>
      </c>
      <c r="J2892">
        <v>9</v>
      </c>
      <c r="K2892">
        <v>0.7</v>
      </c>
      <c r="L2892">
        <v>-6.0048000000000004</v>
      </c>
    </row>
    <row r="2893" spans="1:12" x14ac:dyDescent="0.3">
      <c r="A2893" t="s">
        <v>27</v>
      </c>
      <c r="B2893" t="s">
        <v>13</v>
      </c>
      <c r="C2893" t="s">
        <v>14</v>
      </c>
      <c r="D2893" t="s">
        <v>172</v>
      </c>
      <c r="E2893" t="s">
        <v>29</v>
      </c>
      <c r="F2893" t="s">
        <v>17</v>
      </c>
      <c r="G2893" t="s">
        <v>25</v>
      </c>
      <c r="H2893" t="s">
        <v>26</v>
      </c>
      <c r="I2893">
        <v>16.559999999999999</v>
      </c>
      <c r="J2893">
        <v>2</v>
      </c>
      <c r="K2893">
        <v>0.2</v>
      </c>
      <c r="L2893">
        <v>5.7960000000000003</v>
      </c>
    </row>
    <row r="2894" spans="1:12" x14ac:dyDescent="0.3">
      <c r="A2894" t="s">
        <v>27</v>
      </c>
      <c r="B2894" t="s">
        <v>43</v>
      </c>
      <c r="C2894" t="s">
        <v>14</v>
      </c>
      <c r="D2894" t="s">
        <v>349</v>
      </c>
      <c r="E2894" t="s">
        <v>29</v>
      </c>
      <c r="F2894" t="s">
        <v>17</v>
      </c>
      <c r="G2894" t="s">
        <v>25</v>
      </c>
      <c r="H2894" t="s">
        <v>36</v>
      </c>
      <c r="I2894">
        <v>9.8879999999999999</v>
      </c>
      <c r="J2894">
        <v>2</v>
      </c>
      <c r="K2894">
        <v>0.7</v>
      </c>
      <c r="L2894">
        <v>-6.9215999999999998</v>
      </c>
    </row>
    <row r="2895" spans="1:12" x14ac:dyDescent="0.3">
      <c r="A2895" t="s">
        <v>27</v>
      </c>
      <c r="B2895" t="s">
        <v>43</v>
      </c>
      <c r="C2895" t="s">
        <v>14</v>
      </c>
      <c r="D2895" t="s">
        <v>349</v>
      </c>
      <c r="E2895" t="s">
        <v>29</v>
      </c>
      <c r="F2895" t="s">
        <v>17</v>
      </c>
      <c r="G2895" t="s">
        <v>25</v>
      </c>
      <c r="H2895" t="s">
        <v>37</v>
      </c>
      <c r="I2895">
        <v>671.54399999999998</v>
      </c>
      <c r="J2895">
        <v>3</v>
      </c>
      <c r="K2895">
        <v>0.2</v>
      </c>
      <c r="L2895">
        <v>50.3658</v>
      </c>
    </row>
    <row r="2896" spans="1:12" x14ac:dyDescent="0.3">
      <c r="A2896" t="s">
        <v>27</v>
      </c>
      <c r="B2896" t="s">
        <v>13</v>
      </c>
      <c r="C2896" t="s">
        <v>14</v>
      </c>
      <c r="D2896" t="s">
        <v>172</v>
      </c>
      <c r="E2896" t="s">
        <v>29</v>
      </c>
      <c r="F2896" t="s">
        <v>17</v>
      </c>
      <c r="G2896" t="s">
        <v>25</v>
      </c>
      <c r="H2896" t="s">
        <v>36</v>
      </c>
      <c r="I2896">
        <v>3.8820000000000001</v>
      </c>
      <c r="J2896">
        <v>2</v>
      </c>
      <c r="K2896">
        <v>0.7</v>
      </c>
      <c r="L2896">
        <v>-2.5880000000000001</v>
      </c>
    </row>
    <row r="2897" spans="1:12" x14ac:dyDescent="0.3">
      <c r="A2897" t="s">
        <v>27</v>
      </c>
      <c r="B2897" t="s">
        <v>13</v>
      </c>
      <c r="C2897" t="s">
        <v>14</v>
      </c>
      <c r="D2897" t="s">
        <v>172</v>
      </c>
      <c r="E2897" t="s">
        <v>29</v>
      </c>
      <c r="F2897" t="s">
        <v>17</v>
      </c>
      <c r="G2897" t="s">
        <v>25</v>
      </c>
      <c r="H2897" t="s">
        <v>40</v>
      </c>
      <c r="I2897">
        <v>115.29600000000001</v>
      </c>
      <c r="J2897">
        <v>3</v>
      </c>
      <c r="K2897">
        <v>0.2</v>
      </c>
      <c r="L2897">
        <v>40.3536</v>
      </c>
    </row>
    <row r="2898" spans="1:12" x14ac:dyDescent="0.3">
      <c r="A2898" t="s">
        <v>27</v>
      </c>
      <c r="B2898" t="s">
        <v>21</v>
      </c>
      <c r="C2898" t="s">
        <v>14</v>
      </c>
      <c r="D2898" t="s">
        <v>188</v>
      </c>
      <c r="E2898" t="s">
        <v>29</v>
      </c>
      <c r="F2898" t="s">
        <v>17</v>
      </c>
      <c r="G2898" t="s">
        <v>25</v>
      </c>
      <c r="H2898" t="s">
        <v>36</v>
      </c>
      <c r="I2898">
        <v>57.582000000000001</v>
      </c>
      <c r="J2898">
        <v>3</v>
      </c>
      <c r="K2898">
        <v>0.7</v>
      </c>
      <c r="L2898">
        <v>-44.1462</v>
      </c>
    </row>
    <row r="2899" spans="1:12" x14ac:dyDescent="0.3">
      <c r="A2899" t="s">
        <v>27</v>
      </c>
      <c r="B2899" t="s">
        <v>21</v>
      </c>
      <c r="C2899" t="s">
        <v>14</v>
      </c>
      <c r="D2899" t="s">
        <v>188</v>
      </c>
      <c r="E2899" t="s">
        <v>29</v>
      </c>
      <c r="F2899" t="s">
        <v>17</v>
      </c>
      <c r="G2899" t="s">
        <v>25</v>
      </c>
      <c r="H2899" t="s">
        <v>40</v>
      </c>
      <c r="I2899">
        <v>31.103999999999999</v>
      </c>
      <c r="J2899">
        <v>6</v>
      </c>
      <c r="K2899">
        <v>0.2</v>
      </c>
      <c r="L2899">
        <v>10.8864</v>
      </c>
    </row>
    <row r="2900" spans="1:12" x14ac:dyDescent="0.3">
      <c r="A2900" t="s">
        <v>27</v>
      </c>
      <c r="B2900" t="s">
        <v>21</v>
      </c>
      <c r="C2900" t="s">
        <v>14</v>
      </c>
      <c r="D2900" t="s">
        <v>188</v>
      </c>
      <c r="E2900" t="s">
        <v>29</v>
      </c>
      <c r="F2900" t="s">
        <v>17</v>
      </c>
      <c r="G2900" t="s">
        <v>18</v>
      </c>
      <c r="H2900" t="s">
        <v>32</v>
      </c>
      <c r="I2900">
        <v>30.192</v>
      </c>
      <c r="J2900">
        <v>3</v>
      </c>
      <c r="K2900">
        <v>0.2</v>
      </c>
      <c r="L2900">
        <v>8.3027999999999995</v>
      </c>
    </row>
    <row r="2901" spans="1:12" x14ac:dyDescent="0.3">
      <c r="A2901" t="s">
        <v>27</v>
      </c>
      <c r="B2901" t="s">
        <v>21</v>
      </c>
      <c r="C2901" t="s">
        <v>14</v>
      </c>
      <c r="D2901" t="s">
        <v>188</v>
      </c>
      <c r="E2901" t="s">
        <v>29</v>
      </c>
      <c r="F2901" t="s">
        <v>17</v>
      </c>
      <c r="G2901" t="s">
        <v>34</v>
      </c>
      <c r="H2901" t="s">
        <v>35</v>
      </c>
      <c r="I2901">
        <v>43.6</v>
      </c>
      <c r="J2901">
        <v>5</v>
      </c>
      <c r="K2901">
        <v>0.2</v>
      </c>
      <c r="L2901">
        <v>4.3600000000000003</v>
      </c>
    </row>
    <row r="2902" spans="1:12" x14ac:dyDescent="0.3">
      <c r="A2902" t="s">
        <v>27</v>
      </c>
      <c r="B2902" t="s">
        <v>21</v>
      </c>
      <c r="C2902" t="s">
        <v>14</v>
      </c>
      <c r="D2902" t="s">
        <v>188</v>
      </c>
      <c r="E2902" t="s">
        <v>29</v>
      </c>
      <c r="F2902" t="s">
        <v>17</v>
      </c>
      <c r="G2902" t="s">
        <v>25</v>
      </c>
      <c r="H2902" t="s">
        <v>33</v>
      </c>
      <c r="I2902">
        <v>4.7679999999999998</v>
      </c>
      <c r="J2902">
        <v>2</v>
      </c>
      <c r="K2902">
        <v>0.2</v>
      </c>
      <c r="L2902">
        <v>0.41720000000000002</v>
      </c>
    </row>
    <row r="2903" spans="1:12" x14ac:dyDescent="0.3">
      <c r="A2903" t="s">
        <v>27</v>
      </c>
      <c r="B2903" t="s">
        <v>21</v>
      </c>
      <c r="C2903" t="s">
        <v>14</v>
      </c>
      <c r="D2903" t="s">
        <v>188</v>
      </c>
      <c r="E2903" t="s">
        <v>29</v>
      </c>
      <c r="F2903" t="s">
        <v>17</v>
      </c>
      <c r="G2903" t="s">
        <v>25</v>
      </c>
      <c r="H2903" t="s">
        <v>36</v>
      </c>
      <c r="I2903">
        <v>10.38</v>
      </c>
      <c r="J2903">
        <v>2</v>
      </c>
      <c r="K2903">
        <v>0.7</v>
      </c>
      <c r="L2903">
        <v>-7.6120000000000001</v>
      </c>
    </row>
    <row r="2904" spans="1:12" x14ac:dyDescent="0.3">
      <c r="A2904" t="s">
        <v>27</v>
      </c>
      <c r="B2904" t="s">
        <v>21</v>
      </c>
      <c r="C2904" t="s">
        <v>14</v>
      </c>
      <c r="D2904" t="s">
        <v>188</v>
      </c>
      <c r="E2904" t="s">
        <v>29</v>
      </c>
      <c r="F2904" t="s">
        <v>17</v>
      </c>
      <c r="G2904" t="s">
        <v>25</v>
      </c>
      <c r="H2904" t="s">
        <v>36</v>
      </c>
      <c r="I2904">
        <v>13.391999999999999</v>
      </c>
      <c r="J2904">
        <v>8</v>
      </c>
      <c r="K2904">
        <v>0.7</v>
      </c>
      <c r="L2904">
        <v>-9.8208000000000002</v>
      </c>
    </row>
    <row r="2905" spans="1:12" x14ac:dyDescent="0.3">
      <c r="A2905" t="s">
        <v>61</v>
      </c>
      <c r="B2905" t="s">
        <v>13</v>
      </c>
      <c r="C2905" t="s">
        <v>14</v>
      </c>
      <c r="D2905" t="s">
        <v>514</v>
      </c>
      <c r="E2905" t="s">
        <v>29</v>
      </c>
      <c r="F2905" t="s">
        <v>17</v>
      </c>
      <c r="G2905" t="s">
        <v>25</v>
      </c>
      <c r="H2905" t="s">
        <v>36</v>
      </c>
      <c r="I2905">
        <v>2.214</v>
      </c>
      <c r="J2905">
        <v>3</v>
      </c>
      <c r="K2905">
        <v>0.7</v>
      </c>
      <c r="L2905">
        <v>-1.476</v>
      </c>
    </row>
    <row r="2906" spans="1:12" x14ac:dyDescent="0.3">
      <c r="A2906" t="s">
        <v>12</v>
      </c>
      <c r="B2906" t="s">
        <v>13</v>
      </c>
      <c r="C2906" t="s">
        <v>14</v>
      </c>
      <c r="D2906" t="s">
        <v>28</v>
      </c>
      <c r="E2906" t="s">
        <v>29</v>
      </c>
      <c r="F2906" t="s">
        <v>17</v>
      </c>
      <c r="G2906" t="s">
        <v>25</v>
      </c>
      <c r="H2906" t="s">
        <v>36</v>
      </c>
      <c r="I2906">
        <v>7.7640000000000002</v>
      </c>
      <c r="J2906">
        <v>4</v>
      </c>
      <c r="K2906">
        <v>0.7</v>
      </c>
      <c r="L2906">
        <v>-5.1760000000000002</v>
      </c>
    </row>
    <row r="2907" spans="1:12" x14ac:dyDescent="0.3">
      <c r="A2907" t="s">
        <v>61</v>
      </c>
      <c r="B2907" t="s">
        <v>21</v>
      </c>
      <c r="C2907" t="s">
        <v>14</v>
      </c>
      <c r="D2907" t="s">
        <v>188</v>
      </c>
      <c r="E2907" t="s">
        <v>29</v>
      </c>
      <c r="F2907" t="s">
        <v>17</v>
      </c>
      <c r="G2907" t="s">
        <v>18</v>
      </c>
      <c r="H2907" t="s">
        <v>20</v>
      </c>
      <c r="I2907">
        <v>207.98400000000001</v>
      </c>
      <c r="J2907">
        <v>2</v>
      </c>
      <c r="K2907">
        <v>0.2</v>
      </c>
      <c r="L2907">
        <v>-28.597799999999999</v>
      </c>
    </row>
    <row r="2908" spans="1:12" x14ac:dyDescent="0.3">
      <c r="A2908" t="s">
        <v>61</v>
      </c>
      <c r="B2908" t="s">
        <v>21</v>
      </c>
      <c r="C2908" t="s">
        <v>14</v>
      </c>
      <c r="D2908" t="s">
        <v>188</v>
      </c>
      <c r="E2908" t="s">
        <v>29</v>
      </c>
      <c r="F2908" t="s">
        <v>17</v>
      </c>
      <c r="G2908" t="s">
        <v>25</v>
      </c>
      <c r="H2908" t="s">
        <v>40</v>
      </c>
      <c r="I2908">
        <v>36.112000000000002</v>
      </c>
      <c r="J2908">
        <v>2</v>
      </c>
      <c r="K2908">
        <v>0.2</v>
      </c>
      <c r="L2908">
        <v>12.639200000000001</v>
      </c>
    </row>
    <row r="2909" spans="1:12" x14ac:dyDescent="0.3">
      <c r="A2909" t="s">
        <v>61</v>
      </c>
      <c r="B2909" t="s">
        <v>21</v>
      </c>
      <c r="C2909" t="s">
        <v>14</v>
      </c>
      <c r="D2909" t="s">
        <v>188</v>
      </c>
      <c r="E2909" t="s">
        <v>29</v>
      </c>
      <c r="F2909" t="s">
        <v>17</v>
      </c>
      <c r="G2909" t="s">
        <v>18</v>
      </c>
      <c r="H2909" t="s">
        <v>32</v>
      </c>
      <c r="I2909">
        <v>35.567999999999998</v>
      </c>
      <c r="J2909">
        <v>2</v>
      </c>
      <c r="K2909">
        <v>0.2</v>
      </c>
      <c r="L2909">
        <v>5.7797999999999998</v>
      </c>
    </row>
    <row r="2910" spans="1:12" x14ac:dyDescent="0.3">
      <c r="A2910" t="s">
        <v>61</v>
      </c>
      <c r="B2910" t="s">
        <v>21</v>
      </c>
      <c r="C2910" t="s">
        <v>14</v>
      </c>
      <c r="D2910" t="s">
        <v>188</v>
      </c>
      <c r="E2910" t="s">
        <v>29</v>
      </c>
      <c r="F2910" t="s">
        <v>17</v>
      </c>
      <c r="G2910" t="s">
        <v>25</v>
      </c>
      <c r="H2910" t="s">
        <v>40</v>
      </c>
      <c r="I2910">
        <v>88.768000000000001</v>
      </c>
      <c r="J2910">
        <v>2</v>
      </c>
      <c r="K2910">
        <v>0.2</v>
      </c>
      <c r="L2910">
        <v>31.0688</v>
      </c>
    </row>
    <row r="2911" spans="1:12" x14ac:dyDescent="0.3">
      <c r="A2911" t="s">
        <v>12</v>
      </c>
      <c r="B2911" t="s">
        <v>21</v>
      </c>
      <c r="C2911" t="s">
        <v>14</v>
      </c>
      <c r="D2911" t="s">
        <v>188</v>
      </c>
      <c r="E2911" t="s">
        <v>29</v>
      </c>
      <c r="F2911" t="s">
        <v>17</v>
      </c>
      <c r="G2911" t="s">
        <v>34</v>
      </c>
      <c r="H2911" t="s">
        <v>58</v>
      </c>
      <c r="I2911">
        <v>717.12</v>
      </c>
      <c r="J2911">
        <v>9</v>
      </c>
      <c r="K2911">
        <v>0.2</v>
      </c>
      <c r="L2911">
        <v>152.38800000000001</v>
      </c>
    </row>
    <row r="2912" spans="1:12" x14ac:dyDescent="0.3">
      <c r="A2912" t="s">
        <v>27</v>
      </c>
      <c r="B2912" t="s">
        <v>13</v>
      </c>
      <c r="C2912" t="s">
        <v>14</v>
      </c>
      <c r="D2912" t="s">
        <v>291</v>
      </c>
      <c r="E2912" t="s">
        <v>29</v>
      </c>
      <c r="F2912" t="s">
        <v>17</v>
      </c>
      <c r="G2912" t="s">
        <v>18</v>
      </c>
      <c r="H2912" t="s">
        <v>20</v>
      </c>
      <c r="I2912">
        <v>186.304</v>
      </c>
      <c r="J2912">
        <v>4</v>
      </c>
      <c r="K2912">
        <v>0.2</v>
      </c>
      <c r="L2912">
        <v>13.972799999999999</v>
      </c>
    </row>
    <row r="2913" spans="1:12" x14ac:dyDescent="0.3">
      <c r="A2913" t="s">
        <v>27</v>
      </c>
      <c r="B2913" t="s">
        <v>13</v>
      </c>
      <c r="C2913" t="s">
        <v>14</v>
      </c>
      <c r="D2913" t="s">
        <v>291</v>
      </c>
      <c r="E2913" t="s">
        <v>29</v>
      </c>
      <c r="F2913" t="s">
        <v>17</v>
      </c>
      <c r="G2913" t="s">
        <v>34</v>
      </c>
      <c r="H2913" t="s">
        <v>35</v>
      </c>
      <c r="I2913">
        <v>107.976</v>
      </c>
      <c r="J2913">
        <v>3</v>
      </c>
      <c r="K2913">
        <v>0.2</v>
      </c>
      <c r="L2913">
        <v>37.791600000000003</v>
      </c>
    </row>
    <row r="2914" spans="1:12" x14ac:dyDescent="0.3">
      <c r="A2914" t="s">
        <v>27</v>
      </c>
      <c r="B2914" t="s">
        <v>13</v>
      </c>
      <c r="C2914" t="s">
        <v>14</v>
      </c>
      <c r="D2914" t="s">
        <v>188</v>
      </c>
      <c r="E2914" t="s">
        <v>29</v>
      </c>
      <c r="F2914" t="s">
        <v>17</v>
      </c>
      <c r="G2914" t="s">
        <v>25</v>
      </c>
      <c r="H2914" t="s">
        <v>31</v>
      </c>
      <c r="I2914">
        <v>1801.6320000000001</v>
      </c>
      <c r="J2914">
        <v>6</v>
      </c>
      <c r="K2914">
        <v>0.2</v>
      </c>
      <c r="L2914">
        <v>-337.80599999999998</v>
      </c>
    </row>
    <row r="2915" spans="1:12" x14ac:dyDescent="0.3">
      <c r="A2915" t="s">
        <v>61</v>
      </c>
      <c r="B2915" t="s">
        <v>43</v>
      </c>
      <c r="C2915" t="s">
        <v>14</v>
      </c>
      <c r="D2915" t="s">
        <v>179</v>
      </c>
      <c r="E2915" t="s">
        <v>29</v>
      </c>
      <c r="F2915" t="s">
        <v>17</v>
      </c>
      <c r="G2915" t="s">
        <v>25</v>
      </c>
      <c r="H2915" t="s">
        <v>36</v>
      </c>
      <c r="I2915">
        <v>3.7440000000000002</v>
      </c>
      <c r="J2915">
        <v>4</v>
      </c>
      <c r="K2915">
        <v>0.7</v>
      </c>
      <c r="L2915">
        <v>-2.6208</v>
      </c>
    </row>
    <row r="2916" spans="1:12" x14ac:dyDescent="0.3">
      <c r="A2916" t="s">
        <v>61</v>
      </c>
      <c r="B2916" t="s">
        <v>13</v>
      </c>
      <c r="C2916" t="s">
        <v>14</v>
      </c>
      <c r="D2916" t="s">
        <v>179</v>
      </c>
      <c r="E2916" t="s">
        <v>29</v>
      </c>
      <c r="F2916" t="s">
        <v>17</v>
      </c>
      <c r="G2916" t="s">
        <v>25</v>
      </c>
      <c r="H2916" t="s">
        <v>31</v>
      </c>
      <c r="I2916">
        <v>4.4640000000000004</v>
      </c>
      <c r="J2916">
        <v>1</v>
      </c>
      <c r="K2916">
        <v>0.2</v>
      </c>
      <c r="L2916">
        <v>0.33479999999999999</v>
      </c>
    </row>
    <row r="2917" spans="1:12" x14ac:dyDescent="0.3">
      <c r="A2917" t="s">
        <v>61</v>
      </c>
      <c r="B2917" t="s">
        <v>13</v>
      </c>
      <c r="C2917" t="s">
        <v>14</v>
      </c>
      <c r="D2917" t="s">
        <v>157</v>
      </c>
      <c r="E2917" t="s">
        <v>29</v>
      </c>
      <c r="F2917" t="s">
        <v>17</v>
      </c>
      <c r="G2917" t="s">
        <v>18</v>
      </c>
      <c r="H2917" t="s">
        <v>32</v>
      </c>
      <c r="I2917">
        <v>31.984000000000002</v>
      </c>
      <c r="J2917">
        <v>2</v>
      </c>
      <c r="K2917">
        <v>0.2</v>
      </c>
      <c r="L2917">
        <v>1.9990000000000001</v>
      </c>
    </row>
    <row r="2918" spans="1:12" x14ac:dyDescent="0.3">
      <c r="A2918" t="s">
        <v>61</v>
      </c>
      <c r="B2918" t="s">
        <v>21</v>
      </c>
      <c r="C2918" t="s">
        <v>14</v>
      </c>
      <c r="D2918" t="s">
        <v>226</v>
      </c>
      <c r="E2918" t="s">
        <v>29</v>
      </c>
      <c r="F2918" t="s">
        <v>17</v>
      </c>
      <c r="G2918" t="s">
        <v>18</v>
      </c>
      <c r="H2918" t="s">
        <v>32</v>
      </c>
      <c r="I2918">
        <v>19.52</v>
      </c>
      <c r="J2918">
        <v>2</v>
      </c>
      <c r="K2918">
        <v>0.2</v>
      </c>
      <c r="L2918">
        <v>5.3680000000000003</v>
      </c>
    </row>
    <row r="2919" spans="1:12" x14ac:dyDescent="0.3">
      <c r="A2919" t="s">
        <v>61</v>
      </c>
      <c r="B2919" t="s">
        <v>21</v>
      </c>
      <c r="C2919" t="s">
        <v>14</v>
      </c>
      <c r="D2919" t="s">
        <v>226</v>
      </c>
      <c r="E2919" t="s">
        <v>29</v>
      </c>
      <c r="F2919" t="s">
        <v>17</v>
      </c>
      <c r="G2919" t="s">
        <v>25</v>
      </c>
      <c r="H2919" t="s">
        <v>36</v>
      </c>
      <c r="I2919">
        <v>9.81</v>
      </c>
      <c r="J2919">
        <v>5</v>
      </c>
      <c r="K2919">
        <v>0.7</v>
      </c>
      <c r="L2919">
        <v>-6.867</v>
      </c>
    </row>
    <row r="2920" spans="1:12" x14ac:dyDescent="0.3">
      <c r="A2920" t="s">
        <v>61</v>
      </c>
      <c r="B2920" t="s">
        <v>21</v>
      </c>
      <c r="C2920" t="s">
        <v>14</v>
      </c>
      <c r="D2920" t="s">
        <v>226</v>
      </c>
      <c r="E2920" t="s">
        <v>29</v>
      </c>
      <c r="F2920" t="s">
        <v>17</v>
      </c>
      <c r="G2920" t="s">
        <v>18</v>
      </c>
      <c r="H2920" t="s">
        <v>32</v>
      </c>
      <c r="I2920">
        <v>213.21600000000001</v>
      </c>
      <c r="J2920">
        <v>3</v>
      </c>
      <c r="K2920">
        <v>0.2</v>
      </c>
      <c r="L2920">
        <v>15.991199999999999</v>
      </c>
    </row>
    <row r="2921" spans="1:12" x14ac:dyDescent="0.3">
      <c r="A2921" t="s">
        <v>12</v>
      </c>
      <c r="B2921" t="s">
        <v>13</v>
      </c>
      <c r="C2921" t="s">
        <v>14</v>
      </c>
      <c r="D2921" t="s">
        <v>532</v>
      </c>
      <c r="E2921" t="s">
        <v>29</v>
      </c>
      <c r="F2921" t="s">
        <v>17</v>
      </c>
      <c r="G2921" t="s">
        <v>25</v>
      </c>
      <c r="H2921" t="s">
        <v>33</v>
      </c>
      <c r="I2921">
        <v>2.0640000000000001</v>
      </c>
      <c r="J2921">
        <v>1</v>
      </c>
      <c r="K2921">
        <v>0.2</v>
      </c>
      <c r="L2921">
        <v>0.15479999999999999</v>
      </c>
    </row>
    <row r="2922" spans="1:12" x14ac:dyDescent="0.3">
      <c r="A2922" t="s">
        <v>27</v>
      </c>
      <c r="B2922" t="s">
        <v>21</v>
      </c>
      <c r="C2922" t="s">
        <v>14</v>
      </c>
      <c r="D2922" t="s">
        <v>179</v>
      </c>
      <c r="E2922" t="s">
        <v>29</v>
      </c>
      <c r="F2922" t="s">
        <v>17</v>
      </c>
      <c r="G2922" t="s">
        <v>25</v>
      </c>
      <c r="H2922" t="s">
        <v>36</v>
      </c>
      <c r="I2922">
        <v>1.869</v>
      </c>
      <c r="J2922">
        <v>1</v>
      </c>
      <c r="K2922">
        <v>0.7</v>
      </c>
      <c r="L2922">
        <v>-1.3083</v>
      </c>
    </row>
    <row r="2923" spans="1:12" x14ac:dyDescent="0.3">
      <c r="A2923" t="s">
        <v>27</v>
      </c>
      <c r="B2923" t="s">
        <v>13</v>
      </c>
      <c r="C2923" t="s">
        <v>14</v>
      </c>
      <c r="D2923" t="s">
        <v>179</v>
      </c>
      <c r="E2923" t="s">
        <v>29</v>
      </c>
      <c r="F2923" t="s">
        <v>17</v>
      </c>
      <c r="G2923" t="s">
        <v>18</v>
      </c>
      <c r="H2923" t="s">
        <v>20</v>
      </c>
      <c r="I2923">
        <v>419.13600000000002</v>
      </c>
      <c r="J2923">
        <v>4</v>
      </c>
      <c r="K2923">
        <v>0.2</v>
      </c>
      <c r="L2923">
        <v>-68.1096</v>
      </c>
    </row>
    <row r="2924" spans="1:12" x14ac:dyDescent="0.3">
      <c r="A2924" t="s">
        <v>27</v>
      </c>
      <c r="B2924" t="s">
        <v>13</v>
      </c>
      <c r="C2924" t="s">
        <v>14</v>
      </c>
      <c r="D2924" t="s">
        <v>179</v>
      </c>
      <c r="E2924" t="s">
        <v>29</v>
      </c>
      <c r="F2924" t="s">
        <v>17</v>
      </c>
      <c r="G2924" t="s">
        <v>25</v>
      </c>
      <c r="H2924" t="s">
        <v>59</v>
      </c>
      <c r="I2924">
        <v>23.472000000000001</v>
      </c>
      <c r="J2924">
        <v>3</v>
      </c>
      <c r="K2924">
        <v>0.2</v>
      </c>
      <c r="L2924">
        <v>7.6284000000000001</v>
      </c>
    </row>
    <row r="2925" spans="1:12" x14ac:dyDescent="0.3">
      <c r="A2925" t="s">
        <v>12</v>
      </c>
      <c r="B2925" t="s">
        <v>21</v>
      </c>
      <c r="C2925" t="s">
        <v>14</v>
      </c>
      <c r="D2925" t="s">
        <v>188</v>
      </c>
      <c r="E2925" t="s">
        <v>29</v>
      </c>
      <c r="F2925" t="s">
        <v>17</v>
      </c>
      <c r="G2925" t="s">
        <v>34</v>
      </c>
      <c r="H2925" t="s">
        <v>35</v>
      </c>
      <c r="I2925">
        <v>23.975999999999999</v>
      </c>
      <c r="J2925">
        <v>3</v>
      </c>
      <c r="K2925">
        <v>0.2</v>
      </c>
      <c r="L2925">
        <v>-5.6943000000000001</v>
      </c>
    </row>
    <row r="2926" spans="1:12" x14ac:dyDescent="0.3">
      <c r="A2926" t="s">
        <v>12</v>
      </c>
      <c r="B2926" t="s">
        <v>21</v>
      </c>
      <c r="C2926" t="s">
        <v>14</v>
      </c>
      <c r="D2926" t="s">
        <v>188</v>
      </c>
      <c r="E2926" t="s">
        <v>29</v>
      </c>
      <c r="F2926" t="s">
        <v>17</v>
      </c>
      <c r="G2926" t="s">
        <v>25</v>
      </c>
      <c r="H2926" t="s">
        <v>26</v>
      </c>
      <c r="I2926">
        <v>6.2640000000000002</v>
      </c>
      <c r="J2926">
        <v>3</v>
      </c>
      <c r="K2926">
        <v>0.2</v>
      </c>
      <c r="L2926">
        <v>2.0358000000000001</v>
      </c>
    </row>
    <row r="2927" spans="1:12" x14ac:dyDescent="0.3">
      <c r="A2927" t="s">
        <v>12</v>
      </c>
      <c r="B2927" t="s">
        <v>21</v>
      </c>
      <c r="C2927" t="s">
        <v>14</v>
      </c>
      <c r="D2927" t="s">
        <v>188</v>
      </c>
      <c r="E2927" t="s">
        <v>29</v>
      </c>
      <c r="F2927" t="s">
        <v>17</v>
      </c>
      <c r="G2927" t="s">
        <v>25</v>
      </c>
      <c r="H2927" t="s">
        <v>37</v>
      </c>
      <c r="I2927">
        <v>20.808</v>
      </c>
      <c r="J2927">
        <v>3</v>
      </c>
      <c r="K2927">
        <v>0.2</v>
      </c>
      <c r="L2927">
        <v>1.8207</v>
      </c>
    </row>
    <row r="2928" spans="1:12" x14ac:dyDescent="0.3">
      <c r="A2928" t="s">
        <v>12</v>
      </c>
      <c r="B2928" t="s">
        <v>21</v>
      </c>
      <c r="C2928" t="s">
        <v>14</v>
      </c>
      <c r="D2928" t="s">
        <v>188</v>
      </c>
      <c r="E2928" t="s">
        <v>29</v>
      </c>
      <c r="F2928" t="s">
        <v>17</v>
      </c>
      <c r="G2928" t="s">
        <v>18</v>
      </c>
      <c r="H2928" t="s">
        <v>20</v>
      </c>
      <c r="I2928">
        <v>218.352</v>
      </c>
      <c r="J2928">
        <v>3</v>
      </c>
      <c r="K2928">
        <v>0.2</v>
      </c>
      <c r="L2928">
        <v>-19.105799999999999</v>
      </c>
    </row>
    <row r="2929" spans="1:12" x14ac:dyDescent="0.3">
      <c r="A2929" t="s">
        <v>27</v>
      </c>
      <c r="B2929" t="s">
        <v>21</v>
      </c>
      <c r="C2929" t="s">
        <v>14</v>
      </c>
      <c r="D2929" t="s">
        <v>188</v>
      </c>
      <c r="E2929" t="s">
        <v>29</v>
      </c>
      <c r="F2929" t="s">
        <v>17</v>
      </c>
      <c r="G2929" t="s">
        <v>34</v>
      </c>
      <c r="H2929" t="s">
        <v>35</v>
      </c>
      <c r="I2929">
        <v>79.959999999999994</v>
      </c>
      <c r="J2929">
        <v>5</v>
      </c>
      <c r="K2929">
        <v>0.2</v>
      </c>
      <c r="L2929">
        <v>27.986000000000001</v>
      </c>
    </row>
    <row r="2930" spans="1:12" x14ac:dyDescent="0.3">
      <c r="A2930" t="s">
        <v>27</v>
      </c>
      <c r="B2930" t="s">
        <v>21</v>
      </c>
      <c r="C2930" t="s">
        <v>14</v>
      </c>
      <c r="D2930" t="s">
        <v>179</v>
      </c>
      <c r="E2930" t="s">
        <v>29</v>
      </c>
      <c r="F2930" t="s">
        <v>17</v>
      </c>
      <c r="G2930" t="s">
        <v>25</v>
      </c>
      <c r="H2930" t="s">
        <v>26</v>
      </c>
      <c r="I2930">
        <v>13.872</v>
      </c>
      <c r="J2930">
        <v>6</v>
      </c>
      <c r="K2930">
        <v>0.2</v>
      </c>
      <c r="L2930">
        <v>4.6818</v>
      </c>
    </row>
    <row r="2931" spans="1:12" x14ac:dyDescent="0.3">
      <c r="A2931" t="s">
        <v>27</v>
      </c>
      <c r="B2931" t="s">
        <v>21</v>
      </c>
      <c r="C2931" t="s">
        <v>14</v>
      </c>
      <c r="D2931" t="s">
        <v>179</v>
      </c>
      <c r="E2931" t="s">
        <v>29</v>
      </c>
      <c r="F2931" t="s">
        <v>17</v>
      </c>
      <c r="G2931" t="s">
        <v>18</v>
      </c>
      <c r="H2931" t="s">
        <v>20</v>
      </c>
      <c r="I2931">
        <v>273.55200000000002</v>
      </c>
      <c r="J2931">
        <v>3</v>
      </c>
      <c r="K2931">
        <v>0.2</v>
      </c>
      <c r="L2931">
        <v>-13.6776</v>
      </c>
    </row>
    <row r="2932" spans="1:12" x14ac:dyDescent="0.3">
      <c r="A2932" t="s">
        <v>167</v>
      </c>
      <c r="B2932" t="s">
        <v>13</v>
      </c>
      <c r="C2932" t="s">
        <v>14</v>
      </c>
      <c r="D2932" t="s">
        <v>349</v>
      </c>
      <c r="E2932" t="s">
        <v>29</v>
      </c>
      <c r="F2932" t="s">
        <v>17</v>
      </c>
      <c r="G2932" t="s">
        <v>25</v>
      </c>
      <c r="H2932" t="s">
        <v>76</v>
      </c>
      <c r="I2932">
        <v>14.32</v>
      </c>
      <c r="J2932">
        <v>5</v>
      </c>
      <c r="K2932">
        <v>0.2</v>
      </c>
      <c r="L2932">
        <v>5.1909999999999998</v>
      </c>
    </row>
    <row r="2933" spans="1:12" x14ac:dyDescent="0.3">
      <c r="A2933" t="s">
        <v>167</v>
      </c>
      <c r="B2933" t="s">
        <v>13</v>
      </c>
      <c r="C2933" t="s">
        <v>14</v>
      </c>
      <c r="D2933" t="s">
        <v>349</v>
      </c>
      <c r="E2933" t="s">
        <v>29</v>
      </c>
      <c r="F2933" t="s">
        <v>17</v>
      </c>
      <c r="G2933" t="s">
        <v>18</v>
      </c>
      <c r="H2933" t="s">
        <v>32</v>
      </c>
      <c r="I2933">
        <v>129.88800000000001</v>
      </c>
      <c r="J2933">
        <v>6</v>
      </c>
      <c r="K2933">
        <v>0.2</v>
      </c>
      <c r="L2933">
        <v>12.988799999999999</v>
      </c>
    </row>
    <row r="2934" spans="1:12" x14ac:dyDescent="0.3">
      <c r="A2934" t="s">
        <v>167</v>
      </c>
      <c r="B2934" t="s">
        <v>13</v>
      </c>
      <c r="C2934" t="s">
        <v>14</v>
      </c>
      <c r="D2934" t="s">
        <v>349</v>
      </c>
      <c r="E2934" t="s">
        <v>29</v>
      </c>
      <c r="F2934" t="s">
        <v>17</v>
      </c>
      <c r="G2934" t="s">
        <v>25</v>
      </c>
      <c r="H2934" t="s">
        <v>59</v>
      </c>
      <c r="I2934">
        <v>48.944000000000003</v>
      </c>
      <c r="J2934">
        <v>7</v>
      </c>
      <c r="K2934">
        <v>0.2</v>
      </c>
      <c r="L2934">
        <v>16.518599999999999</v>
      </c>
    </row>
    <row r="2935" spans="1:12" x14ac:dyDescent="0.3">
      <c r="A2935" t="s">
        <v>61</v>
      </c>
      <c r="B2935" t="s">
        <v>13</v>
      </c>
      <c r="C2935" t="s">
        <v>14</v>
      </c>
      <c r="D2935" t="s">
        <v>228</v>
      </c>
      <c r="E2935" t="s">
        <v>29</v>
      </c>
      <c r="F2935" t="s">
        <v>17</v>
      </c>
      <c r="G2935" t="s">
        <v>34</v>
      </c>
      <c r="H2935" t="s">
        <v>122</v>
      </c>
      <c r="I2935">
        <v>32.984999999999999</v>
      </c>
      <c r="J2935">
        <v>3</v>
      </c>
      <c r="K2935">
        <v>0.5</v>
      </c>
      <c r="L2935">
        <v>-1.9791000000000001</v>
      </c>
    </row>
    <row r="2936" spans="1:12" x14ac:dyDescent="0.3">
      <c r="A2936" t="s">
        <v>12</v>
      </c>
      <c r="B2936" t="s">
        <v>21</v>
      </c>
      <c r="C2936" t="s">
        <v>14</v>
      </c>
      <c r="D2936" t="s">
        <v>188</v>
      </c>
      <c r="E2936" t="s">
        <v>29</v>
      </c>
      <c r="F2936" t="s">
        <v>17</v>
      </c>
      <c r="G2936" t="s">
        <v>18</v>
      </c>
      <c r="H2936" t="s">
        <v>32</v>
      </c>
      <c r="I2936">
        <v>12.32</v>
      </c>
      <c r="J2936">
        <v>5</v>
      </c>
      <c r="K2936">
        <v>0.2</v>
      </c>
      <c r="L2936">
        <v>1.8480000000000001</v>
      </c>
    </row>
    <row r="2937" spans="1:12" x14ac:dyDescent="0.3">
      <c r="A2937" t="s">
        <v>12</v>
      </c>
      <c r="B2937" t="s">
        <v>21</v>
      </c>
      <c r="C2937" t="s">
        <v>14</v>
      </c>
      <c r="D2937" t="s">
        <v>188</v>
      </c>
      <c r="E2937" t="s">
        <v>29</v>
      </c>
      <c r="F2937" t="s">
        <v>17</v>
      </c>
      <c r="G2937" t="s">
        <v>25</v>
      </c>
      <c r="H2937" t="s">
        <v>36</v>
      </c>
      <c r="I2937">
        <v>4.4189999999999996</v>
      </c>
      <c r="J2937">
        <v>3</v>
      </c>
      <c r="K2937">
        <v>0.7</v>
      </c>
      <c r="L2937">
        <v>-3.0933000000000002</v>
      </c>
    </row>
    <row r="2938" spans="1:12" x14ac:dyDescent="0.3">
      <c r="A2938" t="s">
        <v>61</v>
      </c>
      <c r="B2938" t="s">
        <v>13</v>
      </c>
      <c r="C2938" t="s">
        <v>14</v>
      </c>
      <c r="D2938" t="s">
        <v>140</v>
      </c>
      <c r="E2938" t="s">
        <v>29</v>
      </c>
      <c r="F2938" t="s">
        <v>17</v>
      </c>
      <c r="G2938" t="s">
        <v>34</v>
      </c>
      <c r="H2938" t="s">
        <v>58</v>
      </c>
      <c r="I2938">
        <v>11.672000000000001</v>
      </c>
      <c r="J2938">
        <v>1</v>
      </c>
      <c r="K2938">
        <v>0.2</v>
      </c>
      <c r="L2938">
        <v>-0.72950000000000004</v>
      </c>
    </row>
    <row r="2939" spans="1:12" x14ac:dyDescent="0.3">
      <c r="A2939" t="s">
        <v>27</v>
      </c>
      <c r="B2939" t="s">
        <v>13</v>
      </c>
      <c r="C2939" t="s">
        <v>14</v>
      </c>
      <c r="D2939" t="s">
        <v>179</v>
      </c>
      <c r="E2939" t="s">
        <v>29</v>
      </c>
      <c r="F2939" t="s">
        <v>17</v>
      </c>
      <c r="G2939" t="s">
        <v>25</v>
      </c>
      <c r="H2939" t="s">
        <v>36</v>
      </c>
      <c r="I2939">
        <v>64.2</v>
      </c>
      <c r="J2939">
        <v>5</v>
      </c>
      <c r="K2939">
        <v>0.7</v>
      </c>
      <c r="L2939">
        <v>-42.8</v>
      </c>
    </row>
    <row r="2940" spans="1:12" x14ac:dyDescent="0.3">
      <c r="A2940" t="s">
        <v>27</v>
      </c>
      <c r="B2940" t="s">
        <v>13</v>
      </c>
      <c r="C2940" t="s">
        <v>14</v>
      </c>
      <c r="D2940" t="s">
        <v>179</v>
      </c>
      <c r="E2940" t="s">
        <v>29</v>
      </c>
      <c r="F2940" t="s">
        <v>17</v>
      </c>
      <c r="G2940" t="s">
        <v>25</v>
      </c>
      <c r="H2940" t="s">
        <v>36</v>
      </c>
      <c r="I2940">
        <v>38.520000000000003</v>
      </c>
      <c r="J2940">
        <v>3</v>
      </c>
      <c r="K2940">
        <v>0.7</v>
      </c>
      <c r="L2940">
        <v>-26.963999999999999</v>
      </c>
    </row>
    <row r="2941" spans="1:12" x14ac:dyDescent="0.3">
      <c r="A2941" t="s">
        <v>27</v>
      </c>
      <c r="B2941" t="s">
        <v>13</v>
      </c>
      <c r="C2941" t="s">
        <v>14</v>
      </c>
      <c r="D2941" t="s">
        <v>179</v>
      </c>
      <c r="E2941" t="s">
        <v>29</v>
      </c>
      <c r="F2941" t="s">
        <v>17</v>
      </c>
      <c r="G2941" t="s">
        <v>34</v>
      </c>
      <c r="H2941" t="s">
        <v>58</v>
      </c>
      <c r="I2941">
        <v>72.599999999999994</v>
      </c>
      <c r="J2941">
        <v>5</v>
      </c>
      <c r="K2941">
        <v>0.2</v>
      </c>
      <c r="L2941">
        <v>-8.1675000000000004</v>
      </c>
    </row>
    <row r="2942" spans="1:12" x14ac:dyDescent="0.3">
      <c r="A2942" t="s">
        <v>27</v>
      </c>
      <c r="B2942" t="s">
        <v>13</v>
      </c>
      <c r="C2942" t="s">
        <v>14</v>
      </c>
      <c r="D2942" t="s">
        <v>179</v>
      </c>
      <c r="E2942" t="s">
        <v>29</v>
      </c>
      <c r="F2942" t="s">
        <v>17</v>
      </c>
      <c r="G2942" t="s">
        <v>25</v>
      </c>
      <c r="H2942" t="s">
        <v>36</v>
      </c>
      <c r="I2942">
        <v>12.294</v>
      </c>
      <c r="J2942">
        <v>1</v>
      </c>
      <c r="K2942">
        <v>0.7</v>
      </c>
      <c r="L2942">
        <v>-8.6058000000000003</v>
      </c>
    </row>
    <row r="2943" spans="1:12" x14ac:dyDescent="0.3">
      <c r="A2943" t="s">
        <v>167</v>
      </c>
      <c r="B2943" t="s">
        <v>13</v>
      </c>
      <c r="C2943" t="s">
        <v>14</v>
      </c>
      <c r="D2943" t="s">
        <v>179</v>
      </c>
      <c r="E2943" t="s">
        <v>29</v>
      </c>
      <c r="F2943" t="s">
        <v>17</v>
      </c>
      <c r="G2943" t="s">
        <v>18</v>
      </c>
      <c r="H2943" t="s">
        <v>20</v>
      </c>
      <c r="I2943">
        <v>239.24</v>
      </c>
      <c r="J2943">
        <v>1</v>
      </c>
      <c r="K2943">
        <v>0.2</v>
      </c>
      <c r="L2943">
        <v>23.923999999999999</v>
      </c>
    </row>
    <row r="2944" spans="1:12" x14ac:dyDescent="0.3">
      <c r="A2944" t="s">
        <v>27</v>
      </c>
      <c r="B2944" t="s">
        <v>21</v>
      </c>
      <c r="C2944" t="s">
        <v>14</v>
      </c>
      <c r="D2944" t="s">
        <v>179</v>
      </c>
      <c r="E2944" t="s">
        <v>29</v>
      </c>
      <c r="F2944" t="s">
        <v>17</v>
      </c>
      <c r="G2944" t="s">
        <v>25</v>
      </c>
      <c r="H2944" t="s">
        <v>36</v>
      </c>
      <c r="I2944">
        <v>16.146000000000001</v>
      </c>
      <c r="J2944">
        <v>9</v>
      </c>
      <c r="K2944">
        <v>0.7</v>
      </c>
      <c r="L2944">
        <v>-12.9168</v>
      </c>
    </row>
    <row r="2945" spans="1:12" x14ac:dyDescent="0.3">
      <c r="A2945" t="s">
        <v>27</v>
      </c>
      <c r="B2945" t="s">
        <v>21</v>
      </c>
      <c r="C2945" t="s">
        <v>14</v>
      </c>
      <c r="D2945" t="s">
        <v>179</v>
      </c>
      <c r="E2945" t="s">
        <v>29</v>
      </c>
      <c r="F2945" t="s">
        <v>17</v>
      </c>
      <c r="G2945" t="s">
        <v>25</v>
      </c>
      <c r="H2945" t="s">
        <v>36</v>
      </c>
      <c r="I2945">
        <v>1345.4849999999999</v>
      </c>
      <c r="J2945">
        <v>5</v>
      </c>
      <c r="K2945">
        <v>0.7</v>
      </c>
      <c r="L2945">
        <v>-1031.5385000000001</v>
      </c>
    </row>
    <row r="2946" spans="1:12" x14ac:dyDescent="0.3">
      <c r="A2946" t="s">
        <v>27</v>
      </c>
      <c r="B2946" t="s">
        <v>21</v>
      </c>
      <c r="C2946" t="s">
        <v>14</v>
      </c>
      <c r="D2946" t="s">
        <v>179</v>
      </c>
      <c r="E2946" t="s">
        <v>29</v>
      </c>
      <c r="F2946" t="s">
        <v>17</v>
      </c>
      <c r="G2946" t="s">
        <v>25</v>
      </c>
      <c r="H2946" t="s">
        <v>33</v>
      </c>
      <c r="I2946">
        <v>13.632</v>
      </c>
      <c r="J2946">
        <v>4</v>
      </c>
      <c r="K2946">
        <v>0.2</v>
      </c>
      <c r="L2946">
        <v>3.5783999999999998</v>
      </c>
    </row>
    <row r="2947" spans="1:12" x14ac:dyDescent="0.3">
      <c r="A2947" t="s">
        <v>12</v>
      </c>
      <c r="B2947" t="s">
        <v>13</v>
      </c>
      <c r="C2947" t="s">
        <v>14</v>
      </c>
      <c r="D2947" t="s">
        <v>478</v>
      </c>
      <c r="E2947" t="s">
        <v>29</v>
      </c>
      <c r="F2947" t="s">
        <v>17</v>
      </c>
      <c r="G2947" t="s">
        <v>25</v>
      </c>
      <c r="H2947" t="s">
        <v>40</v>
      </c>
      <c r="I2947">
        <v>32.064</v>
      </c>
      <c r="J2947">
        <v>6</v>
      </c>
      <c r="K2947">
        <v>0.2</v>
      </c>
      <c r="L2947">
        <v>11.2224</v>
      </c>
    </row>
    <row r="2948" spans="1:12" x14ac:dyDescent="0.3">
      <c r="A2948" t="s">
        <v>61</v>
      </c>
      <c r="B2948" t="s">
        <v>21</v>
      </c>
      <c r="C2948" t="s">
        <v>14</v>
      </c>
      <c r="D2948" t="s">
        <v>203</v>
      </c>
      <c r="E2948" t="s">
        <v>29</v>
      </c>
      <c r="F2948" t="s">
        <v>17</v>
      </c>
      <c r="G2948" t="s">
        <v>34</v>
      </c>
      <c r="H2948" t="s">
        <v>35</v>
      </c>
      <c r="I2948">
        <v>323.976</v>
      </c>
      <c r="J2948">
        <v>3</v>
      </c>
      <c r="K2948">
        <v>0.2</v>
      </c>
      <c r="L2948">
        <v>28.347899999999999</v>
      </c>
    </row>
    <row r="2949" spans="1:12" x14ac:dyDescent="0.3">
      <c r="A2949" t="s">
        <v>61</v>
      </c>
      <c r="B2949" t="s">
        <v>21</v>
      </c>
      <c r="C2949" t="s">
        <v>14</v>
      </c>
      <c r="D2949" t="s">
        <v>203</v>
      </c>
      <c r="E2949" t="s">
        <v>29</v>
      </c>
      <c r="F2949" t="s">
        <v>17</v>
      </c>
      <c r="G2949" t="s">
        <v>25</v>
      </c>
      <c r="H2949" t="s">
        <v>26</v>
      </c>
      <c r="I2949">
        <v>11.808</v>
      </c>
      <c r="J2949">
        <v>4</v>
      </c>
      <c r="K2949">
        <v>0.2</v>
      </c>
      <c r="L2949">
        <v>3.9851999999999999</v>
      </c>
    </row>
    <row r="2950" spans="1:12" x14ac:dyDescent="0.3">
      <c r="A2950" t="s">
        <v>61</v>
      </c>
      <c r="B2950" t="s">
        <v>21</v>
      </c>
      <c r="C2950" t="s">
        <v>14</v>
      </c>
      <c r="D2950" t="s">
        <v>203</v>
      </c>
      <c r="E2950" t="s">
        <v>29</v>
      </c>
      <c r="F2950" t="s">
        <v>17</v>
      </c>
      <c r="G2950" t="s">
        <v>25</v>
      </c>
      <c r="H2950" t="s">
        <v>31</v>
      </c>
      <c r="I2950">
        <v>26.16</v>
      </c>
      <c r="J2950">
        <v>3</v>
      </c>
      <c r="K2950">
        <v>0.2</v>
      </c>
      <c r="L2950">
        <v>1.962</v>
      </c>
    </row>
    <row r="2951" spans="1:12" x14ac:dyDescent="0.3">
      <c r="A2951" t="s">
        <v>61</v>
      </c>
      <c r="B2951" t="s">
        <v>21</v>
      </c>
      <c r="C2951" t="s">
        <v>14</v>
      </c>
      <c r="D2951" t="s">
        <v>203</v>
      </c>
      <c r="E2951" t="s">
        <v>29</v>
      </c>
      <c r="F2951" t="s">
        <v>17</v>
      </c>
      <c r="G2951" t="s">
        <v>25</v>
      </c>
      <c r="H2951" t="s">
        <v>36</v>
      </c>
      <c r="I2951">
        <v>33.57</v>
      </c>
      <c r="J2951">
        <v>5</v>
      </c>
      <c r="K2951">
        <v>0.7</v>
      </c>
      <c r="L2951">
        <v>-25.736999999999998</v>
      </c>
    </row>
    <row r="2952" spans="1:12" x14ac:dyDescent="0.3">
      <c r="A2952" t="s">
        <v>61</v>
      </c>
      <c r="B2952" t="s">
        <v>21</v>
      </c>
      <c r="C2952" t="s">
        <v>14</v>
      </c>
      <c r="D2952" t="s">
        <v>203</v>
      </c>
      <c r="E2952" t="s">
        <v>29</v>
      </c>
      <c r="F2952" t="s">
        <v>17</v>
      </c>
      <c r="G2952" t="s">
        <v>18</v>
      </c>
      <c r="H2952" t="s">
        <v>32</v>
      </c>
      <c r="I2952">
        <v>4.992</v>
      </c>
      <c r="J2952">
        <v>3</v>
      </c>
      <c r="K2952">
        <v>0.2</v>
      </c>
      <c r="L2952">
        <v>1.3728</v>
      </c>
    </row>
    <row r="2953" spans="1:12" x14ac:dyDescent="0.3">
      <c r="A2953" t="s">
        <v>61</v>
      </c>
      <c r="B2953" t="s">
        <v>21</v>
      </c>
      <c r="C2953" t="s">
        <v>14</v>
      </c>
      <c r="D2953" t="s">
        <v>203</v>
      </c>
      <c r="E2953" t="s">
        <v>29</v>
      </c>
      <c r="F2953" t="s">
        <v>17</v>
      </c>
      <c r="G2953" t="s">
        <v>18</v>
      </c>
      <c r="H2953" t="s">
        <v>32</v>
      </c>
      <c r="I2953">
        <v>20.015999999999998</v>
      </c>
      <c r="J2953">
        <v>3</v>
      </c>
      <c r="K2953">
        <v>0.2</v>
      </c>
      <c r="L2953">
        <v>5.5044000000000004</v>
      </c>
    </row>
    <row r="2954" spans="1:12" x14ac:dyDescent="0.3">
      <c r="A2954" t="s">
        <v>61</v>
      </c>
      <c r="B2954" t="s">
        <v>21</v>
      </c>
      <c r="C2954" t="s">
        <v>14</v>
      </c>
      <c r="D2954" t="s">
        <v>203</v>
      </c>
      <c r="E2954" t="s">
        <v>29</v>
      </c>
      <c r="F2954" t="s">
        <v>17</v>
      </c>
      <c r="G2954" t="s">
        <v>34</v>
      </c>
      <c r="H2954" t="s">
        <v>58</v>
      </c>
      <c r="I2954">
        <v>170.24</v>
      </c>
      <c r="J2954">
        <v>2</v>
      </c>
      <c r="K2954">
        <v>0.2</v>
      </c>
      <c r="L2954">
        <v>53.2</v>
      </c>
    </row>
    <row r="2955" spans="1:12" x14ac:dyDescent="0.3">
      <c r="A2955" t="s">
        <v>12</v>
      </c>
      <c r="B2955" t="s">
        <v>43</v>
      </c>
      <c r="C2955" t="s">
        <v>14</v>
      </c>
      <c r="D2955" t="s">
        <v>149</v>
      </c>
      <c r="E2955" t="s">
        <v>29</v>
      </c>
      <c r="F2955" t="s">
        <v>17</v>
      </c>
      <c r="G2955" t="s">
        <v>25</v>
      </c>
      <c r="H2955" t="s">
        <v>36</v>
      </c>
      <c r="I2955">
        <v>3.444</v>
      </c>
      <c r="J2955">
        <v>1</v>
      </c>
      <c r="K2955">
        <v>0.7</v>
      </c>
      <c r="L2955">
        <v>-2.5255999999999998</v>
      </c>
    </row>
    <row r="2956" spans="1:12" x14ac:dyDescent="0.3">
      <c r="A2956" t="s">
        <v>27</v>
      </c>
      <c r="B2956" t="s">
        <v>21</v>
      </c>
      <c r="C2956" t="s">
        <v>14</v>
      </c>
      <c r="D2956" t="s">
        <v>188</v>
      </c>
      <c r="E2956" t="s">
        <v>29</v>
      </c>
      <c r="F2956" t="s">
        <v>17</v>
      </c>
      <c r="G2956" t="s">
        <v>25</v>
      </c>
      <c r="H2956" t="s">
        <v>40</v>
      </c>
      <c r="I2956">
        <v>10.368</v>
      </c>
      <c r="J2956">
        <v>2</v>
      </c>
      <c r="K2956">
        <v>0.2</v>
      </c>
      <c r="L2956">
        <v>3.6288</v>
      </c>
    </row>
    <row r="2957" spans="1:12" x14ac:dyDescent="0.3">
      <c r="A2957" t="s">
        <v>27</v>
      </c>
      <c r="B2957" t="s">
        <v>21</v>
      </c>
      <c r="C2957" t="s">
        <v>14</v>
      </c>
      <c r="D2957" t="s">
        <v>179</v>
      </c>
      <c r="E2957" t="s">
        <v>29</v>
      </c>
      <c r="F2957" t="s">
        <v>17</v>
      </c>
      <c r="G2957" t="s">
        <v>34</v>
      </c>
      <c r="H2957" t="s">
        <v>35</v>
      </c>
      <c r="I2957">
        <v>361.37599999999998</v>
      </c>
      <c r="J2957">
        <v>2</v>
      </c>
      <c r="K2957">
        <v>0.2</v>
      </c>
      <c r="L2957">
        <v>27.103200000000001</v>
      </c>
    </row>
    <row r="2958" spans="1:12" x14ac:dyDescent="0.3">
      <c r="A2958" t="s">
        <v>12</v>
      </c>
      <c r="B2958" t="s">
        <v>43</v>
      </c>
      <c r="C2958" t="s">
        <v>14</v>
      </c>
      <c r="D2958" t="s">
        <v>478</v>
      </c>
      <c r="E2958" t="s">
        <v>29</v>
      </c>
      <c r="F2958" t="s">
        <v>17</v>
      </c>
      <c r="G2958" t="s">
        <v>25</v>
      </c>
      <c r="H2958" t="s">
        <v>36</v>
      </c>
      <c r="I2958">
        <v>11.52</v>
      </c>
      <c r="J2958">
        <v>5</v>
      </c>
      <c r="K2958">
        <v>0.7</v>
      </c>
      <c r="L2958">
        <v>-7.68</v>
      </c>
    </row>
    <row r="2959" spans="1:12" x14ac:dyDescent="0.3">
      <c r="A2959" t="s">
        <v>27</v>
      </c>
      <c r="B2959" t="s">
        <v>13</v>
      </c>
      <c r="C2959" t="s">
        <v>14</v>
      </c>
      <c r="D2959" t="s">
        <v>172</v>
      </c>
      <c r="E2959" t="s">
        <v>29</v>
      </c>
      <c r="F2959" t="s">
        <v>17</v>
      </c>
      <c r="G2959" t="s">
        <v>25</v>
      </c>
      <c r="H2959" t="s">
        <v>36</v>
      </c>
      <c r="I2959">
        <v>4.5540000000000003</v>
      </c>
      <c r="J2959">
        <v>3</v>
      </c>
      <c r="K2959">
        <v>0.7</v>
      </c>
      <c r="L2959">
        <v>-3.4914000000000001</v>
      </c>
    </row>
    <row r="2960" spans="1:12" x14ac:dyDescent="0.3">
      <c r="A2960" t="s">
        <v>27</v>
      </c>
      <c r="B2960" t="s">
        <v>13</v>
      </c>
      <c r="C2960" t="s">
        <v>14</v>
      </c>
      <c r="D2960" t="s">
        <v>172</v>
      </c>
      <c r="E2960" t="s">
        <v>29</v>
      </c>
      <c r="F2960" t="s">
        <v>17</v>
      </c>
      <c r="G2960" t="s">
        <v>25</v>
      </c>
      <c r="H2960" t="s">
        <v>37</v>
      </c>
      <c r="I2960">
        <v>5.2</v>
      </c>
      <c r="J2960">
        <v>2</v>
      </c>
      <c r="K2960">
        <v>0.2</v>
      </c>
      <c r="L2960">
        <v>0.58499999999999996</v>
      </c>
    </row>
    <row r="2961" spans="1:12" x14ac:dyDescent="0.3">
      <c r="A2961" t="s">
        <v>27</v>
      </c>
      <c r="B2961" t="s">
        <v>13</v>
      </c>
      <c r="C2961" t="s">
        <v>14</v>
      </c>
      <c r="D2961" t="s">
        <v>172</v>
      </c>
      <c r="E2961" t="s">
        <v>29</v>
      </c>
      <c r="F2961" t="s">
        <v>17</v>
      </c>
      <c r="G2961" t="s">
        <v>34</v>
      </c>
      <c r="H2961" t="s">
        <v>58</v>
      </c>
      <c r="I2961">
        <v>205.99199999999999</v>
      </c>
      <c r="J2961">
        <v>1</v>
      </c>
      <c r="K2961">
        <v>0.2</v>
      </c>
      <c r="L2961">
        <v>-2.5749</v>
      </c>
    </row>
    <row r="2962" spans="1:12" x14ac:dyDescent="0.3">
      <c r="A2962" t="s">
        <v>27</v>
      </c>
      <c r="B2962" t="s">
        <v>13</v>
      </c>
      <c r="C2962" t="s">
        <v>14</v>
      </c>
      <c r="D2962" t="s">
        <v>172</v>
      </c>
      <c r="E2962" t="s">
        <v>29</v>
      </c>
      <c r="F2962" t="s">
        <v>17</v>
      </c>
      <c r="G2962" t="s">
        <v>25</v>
      </c>
      <c r="H2962" t="s">
        <v>40</v>
      </c>
      <c r="I2962">
        <v>15.552</v>
      </c>
      <c r="J2962">
        <v>3</v>
      </c>
      <c r="K2962">
        <v>0.2</v>
      </c>
      <c r="L2962">
        <v>5.4432</v>
      </c>
    </row>
    <row r="2963" spans="1:12" x14ac:dyDescent="0.3">
      <c r="A2963" t="s">
        <v>27</v>
      </c>
      <c r="B2963" t="s">
        <v>13</v>
      </c>
      <c r="C2963" t="s">
        <v>14</v>
      </c>
      <c r="D2963" t="s">
        <v>172</v>
      </c>
      <c r="E2963" t="s">
        <v>29</v>
      </c>
      <c r="F2963" t="s">
        <v>17</v>
      </c>
      <c r="G2963" t="s">
        <v>34</v>
      </c>
      <c r="H2963" t="s">
        <v>35</v>
      </c>
      <c r="I2963">
        <v>503.96</v>
      </c>
      <c r="J2963">
        <v>5</v>
      </c>
      <c r="K2963">
        <v>0.2</v>
      </c>
      <c r="L2963">
        <v>50.396000000000001</v>
      </c>
    </row>
    <row r="2964" spans="1:12" x14ac:dyDescent="0.3">
      <c r="A2964" t="s">
        <v>27</v>
      </c>
      <c r="B2964" t="s">
        <v>13</v>
      </c>
      <c r="C2964" t="s">
        <v>14</v>
      </c>
      <c r="D2964" t="s">
        <v>172</v>
      </c>
      <c r="E2964" t="s">
        <v>29</v>
      </c>
      <c r="F2964" t="s">
        <v>17</v>
      </c>
      <c r="G2964" t="s">
        <v>25</v>
      </c>
      <c r="H2964" t="s">
        <v>37</v>
      </c>
      <c r="I2964">
        <v>24.472000000000001</v>
      </c>
      <c r="J2964">
        <v>7</v>
      </c>
      <c r="K2964">
        <v>0.2</v>
      </c>
      <c r="L2964">
        <v>1.8353999999999999</v>
      </c>
    </row>
    <row r="2965" spans="1:12" x14ac:dyDescent="0.3">
      <c r="A2965" t="s">
        <v>27</v>
      </c>
      <c r="B2965" t="s">
        <v>13</v>
      </c>
      <c r="C2965" t="s">
        <v>14</v>
      </c>
      <c r="D2965" t="s">
        <v>172</v>
      </c>
      <c r="E2965" t="s">
        <v>29</v>
      </c>
      <c r="F2965" t="s">
        <v>17</v>
      </c>
      <c r="G2965" t="s">
        <v>18</v>
      </c>
      <c r="H2965" t="s">
        <v>19</v>
      </c>
      <c r="I2965">
        <v>241.56800000000001</v>
      </c>
      <c r="J2965">
        <v>2</v>
      </c>
      <c r="K2965">
        <v>0.2</v>
      </c>
      <c r="L2965">
        <v>0</v>
      </c>
    </row>
    <row r="2966" spans="1:12" x14ac:dyDescent="0.3">
      <c r="A2966" t="s">
        <v>27</v>
      </c>
      <c r="B2966" t="s">
        <v>13</v>
      </c>
      <c r="C2966" t="s">
        <v>14</v>
      </c>
      <c r="D2966" t="s">
        <v>172</v>
      </c>
      <c r="E2966" t="s">
        <v>29</v>
      </c>
      <c r="F2966" t="s">
        <v>17</v>
      </c>
      <c r="G2966" t="s">
        <v>34</v>
      </c>
      <c r="H2966" t="s">
        <v>58</v>
      </c>
      <c r="I2966">
        <v>110.4</v>
      </c>
      <c r="J2966">
        <v>2</v>
      </c>
      <c r="K2966">
        <v>0.2</v>
      </c>
      <c r="L2966">
        <v>-4.1399999999999997</v>
      </c>
    </row>
    <row r="2967" spans="1:12" x14ac:dyDescent="0.3">
      <c r="A2967" t="s">
        <v>27</v>
      </c>
      <c r="B2967" t="s">
        <v>21</v>
      </c>
      <c r="C2967" t="s">
        <v>14</v>
      </c>
      <c r="D2967" t="s">
        <v>421</v>
      </c>
      <c r="E2967" t="s">
        <v>29</v>
      </c>
      <c r="F2967" t="s">
        <v>17</v>
      </c>
      <c r="G2967" t="s">
        <v>18</v>
      </c>
      <c r="H2967" t="s">
        <v>19</v>
      </c>
      <c r="I2967">
        <v>289.56799999999998</v>
      </c>
      <c r="J2967">
        <v>2</v>
      </c>
      <c r="K2967">
        <v>0.2</v>
      </c>
      <c r="L2967">
        <v>10.8588</v>
      </c>
    </row>
    <row r="2968" spans="1:12" x14ac:dyDescent="0.3">
      <c r="A2968" t="s">
        <v>27</v>
      </c>
      <c r="B2968" t="s">
        <v>21</v>
      </c>
      <c r="C2968" t="s">
        <v>14</v>
      </c>
      <c r="D2968" t="s">
        <v>421</v>
      </c>
      <c r="E2968" t="s">
        <v>29</v>
      </c>
      <c r="F2968" t="s">
        <v>17</v>
      </c>
      <c r="G2968" t="s">
        <v>25</v>
      </c>
      <c r="H2968" t="s">
        <v>31</v>
      </c>
      <c r="I2968">
        <v>39.72</v>
      </c>
      <c r="J2968">
        <v>5</v>
      </c>
      <c r="K2968">
        <v>0.2</v>
      </c>
      <c r="L2968">
        <v>4.4684999999999997</v>
      </c>
    </row>
    <row r="2969" spans="1:12" x14ac:dyDescent="0.3">
      <c r="A2969" t="s">
        <v>27</v>
      </c>
      <c r="B2969" t="s">
        <v>21</v>
      </c>
      <c r="C2969" t="s">
        <v>14</v>
      </c>
      <c r="D2969" t="s">
        <v>421</v>
      </c>
      <c r="E2969" t="s">
        <v>29</v>
      </c>
      <c r="F2969" t="s">
        <v>17</v>
      </c>
      <c r="G2969" t="s">
        <v>34</v>
      </c>
      <c r="H2969" t="s">
        <v>35</v>
      </c>
      <c r="I2969">
        <v>244.768</v>
      </c>
      <c r="J2969">
        <v>4</v>
      </c>
      <c r="K2969">
        <v>0.2</v>
      </c>
      <c r="L2969">
        <v>24.476800000000001</v>
      </c>
    </row>
    <row r="2970" spans="1:12" x14ac:dyDescent="0.3">
      <c r="A2970" t="s">
        <v>61</v>
      </c>
      <c r="B2970" t="s">
        <v>13</v>
      </c>
      <c r="C2970" t="s">
        <v>14</v>
      </c>
      <c r="D2970" t="s">
        <v>569</v>
      </c>
      <c r="E2970" t="s">
        <v>29</v>
      </c>
      <c r="F2970" t="s">
        <v>17</v>
      </c>
      <c r="G2970" t="s">
        <v>25</v>
      </c>
      <c r="H2970" t="s">
        <v>26</v>
      </c>
      <c r="I2970">
        <v>9.9120000000000008</v>
      </c>
      <c r="J2970">
        <v>3</v>
      </c>
      <c r="K2970">
        <v>0.2</v>
      </c>
      <c r="L2970">
        <v>3.2214</v>
      </c>
    </row>
    <row r="2971" spans="1:12" x14ac:dyDescent="0.3">
      <c r="A2971" t="s">
        <v>27</v>
      </c>
      <c r="B2971" t="s">
        <v>13</v>
      </c>
      <c r="C2971" t="s">
        <v>14</v>
      </c>
      <c r="D2971" t="s">
        <v>188</v>
      </c>
      <c r="E2971" t="s">
        <v>29</v>
      </c>
      <c r="F2971" t="s">
        <v>17</v>
      </c>
      <c r="G2971" t="s">
        <v>25</v>
      </c>
      <c r="H2971" t="s">
        <v>36</v>
      </c>
      <c r="I2971">
        <v>1.365</v>
      </c>
      <c r="J2971">
        <v>1</v>
      </c>
      <c r="K2971">
        <v>0.7</v>
      </c>
      <c r="L2971">
        <v>-0.91</v>
      </c>
    </row>
    <row r="2972" spans="1:12" x14ac:dyDescent="0.3">
      <c r="A2972" t="s">
        <v>27</v>
      </c>
      <c r="B2972" t="s">
        <v>13</v>
      </c>
      <c r="C2972" t="s">
        <v>14</v>
      </c>
      <c r="D2972" t="s">
        <v>188</v>
      </c>
      <c r="E2972" t="s">
        <v>29</v>
      </c>
      <c r="F2972" t="s">
        <v>17</v>
      </c>
      <c r="G2972" t="s">
        <v>25</v>
      </c>
      <c r="H2972" t="s">
        <v>40</v>
      </c>
      <c r="I2972">
        <v>62.015999999999998</v>
      </c>
      <c r="J2972">
        <v>2</v>
      </c>
      <c r="K2972">
        <v>0.2</v>
      </c>
      <c r="L2972">
        <v>22.480799999999999</v>
      </c>
    </row>
    <row r="2973" spans="1:12" x14ac:dyDescent="0.3">
      <c r="A2973" t="s">
        <v>27</v>
      </c>
      <c r="B2973" t="s">
        <v>21</v>
      </c>
      <c r="C2973" t="s">
        <v>14</v>
      </c>
      <c r="D2973" t="s">
        <v>28</v>
      </c>
      <c r="E2973" t="s">
        <v>29</v>
      </c>
      <c r="F2973" t="s">
        <v>17</v>
      </c>
      <c r="G2973" t="s">
        <v>34</v>
      </c>
      <c r="H2973" t="s">
        <v>35</v>
      </c>
      <c r="I2973">
        <v>519.67999999999995</v>
      </c>
      <c r="J2973">
        <v>7</v>
      </c>
      <c r="K2973">
        <v>0.2</v>
      </c>
      <c r="L2973">
        <v>58.463999999999999</v>
      </c>
    </row>
    <row r="2974" spans="1:12" x14ac:dyDescent="0.3">
      <c r="A2974" t="s">
        <v>27</v>
      </c>
      <c r="B2974" t="s">
        <v>21</v>
      </c>
      <c r="C2974" t="s">
        <v>14</v>
      </c>
      <c r="D2974" t="s">
        <v>179</v>
      </c>
      <c r="E2974" t="s">
        <v>29</v>
      </c>
      <c r="F2974" t="s">
        <v>17</v>
      </c>
      <c r="G2974" t="s">
        <v>18</v>
      </c>
      <c r="H2974" t="s">
        <v>32</v>
      </c>
      <c r="I2974">
        <v>50.496000000000002</v>
      </c>
      <c r="J2974">
        <v>6</v>
      </c>
      <c r="K2974">
        <v>0.2</v>
      </c>
      <c r="L2974">
        <v>8.2056000000000004</v>
      </c>
    </row>
    <row r="2975" spans="1:12" x14ac:dyDescent="0.3">
      <c r="A2975" t="s">
        <v>27</v>
      </c>
      <c r="B2975" t="s">
        <v>43</v>
      </c>
      <c r="C2975" t="s">
        <v>14</v>
      </c>
      <c r="D2975" t="s">
        <v>179</v>
      </c>
      <c r="E2975" t="s">
        <v>29</v>
      </c>
      <c r="F2975" t="s">
        <v>17</v>
      </c>
      <c r="G2975" t="s">
        <v>25</v>
      </c>
      <c r="H2975" t="s">
        <v>26</v>
      </c>
      <c r="I2975">
        <v>11.696</v>
      </c>
      <c r="J2975">
        <v>2</v>
      </c>
      <c r="K2975">
        <v>0.2</v>
      </c>
      <c r="L2975">
        <v>3.9474</v>
      </c>
    </row>
    <row r="2976" spans="1:12" x14ac:dyDescent="0.3">
      <c r="A2976" t="s">
        <v>27</v>
      </c>
      <c r="B2976" t="s">
        <v>13</v>
      </c>
      <c r="C2976" t="s">
        <v>14</v>
      </c>
      <c r="D2976" t="s">
        <v>578</v>
      </c>
      <c r="E2976" t="s">
        <v>29</v>
      </c>
      <c r="F2976" t="s">
        <v>17</v>
      </c>
      <c r="G2976" t="s">
        <v>34</v>
      </c>
      <c r="H2976" t="s">
        <v>35</v>
      </c>
      <c r="I2976">
        <v>55.984000000000002</v>
      </c>
      <c r="J2976">
        <v>2</v>
      </c>
      <c r="K2976">
        <v>0.2</v>
      </c>
      <c r="L2976">
        <v>4.1988000000000003</v>
      </c>
    </row>
    <row r="2977" spans="1:12" x14ac:dyDescent="0.3">
      <c r="A2977" t="s">
        <v>12</v>
      </c>
      <c r="B2977" t="s">
        <v>21</v>
      </c>
      <c r="C2977" t="s">
        <v>14</v>
      </c>
      <c r="D2977" t="s">
        <v>28</v>
      </c>
      <c r="E2977" t="s">
        <v>29</v>
      </c>
      <c r="F2977" t="s">
        <v>17</v>
      </c>
      <c r="G2977" t="s">
        <v>25</v>
      </c>
      <c r="H2977" t="s">
        <v>37</v>
      </c>
      <c r="I2977">
        <v>1158.1199999999999</v>
      </c>
      <c r="J2977">
        <v>5</v>
      </c>
      <c r="K2977">
        <v>0.2</v>
      </c>
      <c r="L2977">
        <v>130.2885</v>
      </c>
    </row>
    <row r="2978" spans="1:12" x14ac:dyDescent="0.3">
      <c r="A2978" t="s">
        <v>12</v>
      </c>
      <c r="B2978" t="s">
        <v>13</v>
      </c>
      <c r="C2978" t="s">
        <v>14</v>
      </c>
      <c r="D2978" t="s">
        <v>203</v>
      </c>
      <c r="E2978" t="s">
        <v>29</v>
      </c>
      <c r="F2978" t="s">
        <v>17</v>
      </c>
      <c r="G2978" t="s">
        <v>34</v>
      </c>
      <c r="H2978" t="s">
        <v>161</v>
      </c>
      <c r="I2978">
        <v>479.98399999999998</v>
      </c>
      <c r="J2978">
        <v>2</v>
      </c>
      <c r="K2978">
        <v>0.2</v>
      </c>
      <c r="L2978">
        <v>89.997</v>
      </c>
    </row>
    <row r="2979" spans="1:12" x14ac:dyDescent="0.3">
      <c r="A2979" t="s">
        <v>27</v>
      </c>
      <c r="B2979" t="s">
        <v>13</v>
      </c>
      <c r="C2979" t="s">
        <v>14</v>
      </c>
      <c r="D2979" t="s">
        <v>179</v>
      </c>
      <c r="E2979" t="s">
        <v>29</v>
      </c>
      <c r="F2979" t="s">
        <v>17</v>
      </c>
      <c r="G2979" t="s">
        <v>25</v>
      </c>
      <c r="H2979" t="s">
        <v>36</v>
      </c>
      <c r="I2979">
        <v>7.23</v>
      </c>
      <c r="J2979">
        <v>5</v>
      </c>
      <c r="K2979">
        <v>0.7</v>
      </c>
      <c r="L2979">
        <v>-5.7839999999999998</v>
      </c>
    </row>
    <row r="2980" spans="1:12" x14ac:dyDescent="0.3">
      <c r="A2980" t="s">
        <v>27</v>
      </c>
      <c r="B2980" t="s">
        <v>13</v>
      </c>
      <c r="C2980" t="s">
        <v>14</v>
      </c>
      <c r="D2980" t="s">
        <v>179</v>
      </c>
      <c r="E2980" t="s">
        <v>29</v>
      </c>
      <c r="F2980" t="s">
        <v>17</v>
      </c>
      <c r="G2980" t="s">
        <v>25</v>
      </c>
      <c r="H2980" t="s">
        <v>31</v>
      </c>
      <c r="I2980">
        <v>17.440000000000001</v>
      </c>
      <c r="J2980">
        <v>2</v>
      </c>
      <c r="K2980">
        <v>0.2</v>
      </c>
      <c r="L2980">
        <v>1.3080000000000001</v>
      </c>
    </row>
    <row r="2981" spans="1:12" x14ac:dyDescent="0.3">
      <c r="A2981" t="s">
        <v>27</v>
      </c>
      <c r="B2981" t="s">
        <v>13</v>
      </c>
      <c r="C2981" t="s">
        <v>14</v>
      </c>
      <c r="D2981" t="s">
        <v>179</v>
      </c>
      <c r="E2981" t="s">
        <v>29</v>
      </c>
      <c r="F2981" t="s">
        <v>17</v>
      </c>
      <c r="G2981" t="s">
        <v>25</v>
      </c>
      <c r="H2981" t="s">
        <v>36</v>
      </c>
      <c r="I2981">
        <v>62.88</v>
      </c>
      <c r="J2981">
        <v>4</v>
      </c>
      <c r="K2981">
        <v>0.7</v>
      </c>
      <c r="L2981">
        <v>-50.304000000000002</v>
      </c>
    </row>
    <row r="2982" spans="1:12" x14ac:dyDescent="0.3">
      <c r="A2982" t="s">
        <v>27</v>
      </c>
      <c r="B2982" t="s">
        <v>13</v>
      </c>
      <c r="C2982" t="s">
        <v>14</v>
      </c>
      <c r="D2982" t="s">
        <v>179</v>
      </c>
      <c r="E2982" t="s">
        <v>29</v>
      </c>
      <c r="F2982" t="s">
        <v>17</v>
      </c>
      <c r="G2982" t="s">
        <v>18</v>
      </c>
      <c r="H2982" t="s">
        <v>19</v>
      </c>
      <c r="I2982">
        <v>290.35199999999998</v>
      </c>
      <c r="J2982">
        <v>3</v>
      </c>
      <c r="K2982">
        <v>0.2</v>
      </c>
      <c r="L2982">
        <v>-36.293999999999997</v>
      </c>
    </row>
    <row r="2983" spans="1:12" x14ac:dyDescent="0.3">
      <c r="A2983" t="s">
        <v>12</v>
      </c>
      <c r="B2983" t="s">
        <v>13</v>
      </c>
      <c r="C2983" t="s">
        <v>14</v>
      </c>
      <c r="D2983" t="s">
        <v>228</v>
      </c>
      <c r="E2983" t="s">
        <v>29</v>
      </c>
      <c r="F2983" t="s">
        <v>17</v>
      </c>
      <c r="G2983" t="s">
        <v>25</v>
      </c>
      <c r="H2983" t="s">
        <v>36</v>
      </c>
      <c r="I2983">
        <v>5.3879999999999999</v>
      </c>
      <c r="J2983">
        <v>4</v>
      </c>
      <c r="K2983">
        <v>0.7</v>
      </c>
      <c r="L2983">
        <v>-4.49</v>
      </c>
    </row>
    <row r="2984" spans="1:12" x14ac:dyDescent="0.3">
      <c r="A2984" t="s">
        <v>12</v>
      </c>
      <c r="B2984" t="s">
        <v>13</v>
      </c>
      <c r="C2984" t="s">
        <v>14</v>
      </c>
      <c r="D2984" t="s">
        <v>228</v>
      </c>
      <c r="E2984" t="s">
        <v>29</v>
      </c>
      <c r="F2984" t="s">
        <v>17</v>
      </c>
      <c r="G2984" t="s">
        <v>25</v>
      </c>
      <c r="H2984" t="s">
        <v>33</v>
      </c>
      <c r="I2984">
        <v>30.975999999999999</v>
      </c>
      <c r="J2984">
        <v>8</v>
      </c>
      <c r="K2984">
        <v>0.2</v>
      </c>
      <c r="L2984">
        <v>5.0335999999999999</v>
      </c>
    </row>
    <row r="2985" spans="1:12" x14ac:dyDescent="0.3">
      <c r="A2985" t="s">
        <v>27</v>
      </c>
      <c r="B2985" t="s">
        <v>13</v>
      </c>
      <c r="C2985" t="s">
        <v>14</v>
      </c>
      <c r="D2985" t="s">
        <v>28</v>
      </c>
      <c r="E2985" t="s">
        <v>29</v>
      </c>
      <c r="F2985" t="s">
        <v>17</v>
      </c>
      <c r="G2985" t="s">
        <v>34</v>
      </c>
      <c r="H2985" t="s">
        <v>35</v>
      </c>
      <c r="I2985">
        <v>116.76</v>
      </c>
      <c r="J2985">
        <v>1</v>
      </c>
      <c r="K2985">
        <v>0.2</v>
      </c>
      <c r="L2985">
        <v>14.595000000000001</v>
      </c>
    </row>
    <row r="2986" spans="1:12" x14ac:dyDescent="0.3">
      <c r="A2986" t="s">
        <v>27</v>
      </c>
      <c r="B2986" t="s">
        <v>13</v>
      </c>
      <c r="C2986" t="s">
        <v>14</v>
      </c>
      <c r="D2986" t="s">
        <v>28</v>
      </c>
      <c r="E2986" t="s">
        <v>29</v>
      </c>
      <c r="F2986" t="s">
        <v>17</v>
      </c>
      <c r="G2986" t="s">
        <v>18</v>
      </c>
      <c r="H2986" t="s">
        <v>30</v>
      </c>
      <c r="I2986">
        <v>331.02300000000002</v>
      </c>
      <c r="J2986">
        <v>7</v>
      </c>
      <c r="K2986">
        <v>0.45</v>
      </c>
      <c r="L2986">
        <v>-114.35339999999999</v>
      </c>
    </row>
    <row r="2987" spans="1:12" x14ac:dyDescent="0.3">
      <c r="A2987" t="s">
        <v>27</v>
      </c>
      <c r="B2987" t="s">
        <v>21</v>
      </c>
      <c r="C2987" t="s">
        <v>14</v>
      </c>
      <c r="D2987" t="s">
        <v>478</v>
      </c>
      <c r="E2987" t="s">
        <v>29</v>
      </c>
      <c r="F2987" t="s">
        <v>17</v>
      </c>
      <c r="G2987" t="s">
        <v>25</v>
      </c>
      <c r="H2987" t="s">
        <v>26</v>
      </c>
      <c r="I2987">
        <v>9.2159999999999993</v>
      </c>
      <c r="J2987">
        <v>4</v>
      </c>
      <c r="K2987">
        <v>0.2</v>
      </c>
      <c r="L2987">
        <v>3.3408000000000002</v>
      </c>
    </row>
    <row r="2988" spans="1:12" x14ac:dyDescent="0.3">
      <c r="A2988" t="s">
        <v>27</v>
      </c>
      <c r="B2988" t="s">
        <v>43</v>
      </c>
      <c r="C2988" t="s">
        <v>14</v>
      </c>
      <c r="D2988" t="s">
        <v>28</v>
      </c>
      <c r="E2988" t="s">
        <v>29</v>
      </c>
      <c r="F2988" t="s">
        <v>17</v>
      </c>
      <c r="G2988" t="s">
        <v>34</v>
      </c>
      <c r="H2988" t="s">
        <v>58</v>
      </c>
      <c r="I2988">
        <v>799.92</v>
      </c>
      <c r="J2988">
        <v>10</v>
      </c>
      <c r="K2988">
        <v>0.2</v>
      </c>
      <c r="L2988">
        <v>239.976</v>
      </c>
    </row>
    <row r="2989" spans="1:12" x14ac:dyDescent="0.3">
      <c r="A2989" t="s">
        <v>27</v>
      </c>
      <c r="B2989" t="s">
        <v>13</v>
      </c>
      <c r="C2989" t="s">
        <v>14</v>
      </c>
      <c r="D2989" t="s">
        <v>283</v>
      </c>
      <c r="E2989" t="s">
        <v>29</v>
      </c>
      <c r="F2989" t="s">
        <v>17</v>
      </c>
      <c r="G2989" t="s">
        <v>18</v>
      </c>
      <c r="H2989" t="s">
        <v>20</v>
      </c>
      <c r="I2989">
        <v>97.183999999999997</v>
      </c>
      <c r="J2989">
        <v>2</v>
      </c>
      <c r="K2989">
        <v>0.2</v>
      </c>
      <c r="L2989">
        <v>6.0739999999999998</v>
      </c>
    </row>
    <row r="2990" spans="1:12" x14ac:dyDescent="0.3">
      <c r="A2990" t="s">
        <v>27</v>
      </c>
      <c r="B2990" t="s">
        <v>13</v>
      </c>
      <c r="C2990" t="s">
        <v>14</v>
      </c>
      <c r="D2990" t="s">
        <v>283</v>
      </c>
      <c r="E2990" t="s">
        <v>29</v>
      </c>
      <c r="F2990" t="s">
        <v>17</v>
      </c>
      <c r="G2990" t="s">
        <v>25</v>
      </c>
      <c r="H2990" t="s">
        <v>40</v>
      </c>
      <c r="I2990">
        <v>10.368</v>
      </c>
      <c r="J2990">
        <v>2</v>
      </c>
      <c r="K2990">
        <v>0.2</v>
      </c>
      <c r="L2990">
        <v>3.6288</v>
      </c>
    </row>
    <row r="2991" spans="1:12" x14ac:dyDescent="0.3">
      <c r="A2991" t="s">
        <v>27</v>
      </c>
      <c r="B2991" t="s">
        <v>13</v>
      </c>
      <c r="C2991" t="s">
        <v>14</v>
      </c>
      <c r="D2991" t="s">
        <v>179</v>
      </c>
      <c r="E2991" t="s">
        <v>29</v>
      </c>
      <c r="F2991" t="s">
        <v>17</v>
      </c>
      <c r="G2991" t="s">
        <v>25</v>
      </c>
      <c r="H2991" t="s">
        <v>36</v>
      </c>
      <c r="I2991">
        <v>1.8720000000000001</v>
      </c>
      <c r="J2991">
        <v>2</v>
      </c>
      <c r="K2991">
        <v>0.7</v>
      </c>
      <c r="L2991">
        <v>-1.3104</v>
      </c>
    </row>
    <row r="2992" spans="1:12" x14ac:dyDescent="0.3">
      <c r="A2992" t="s">
        <v>27</v>
      </c>
      <c r="B2992" t="s">
        <v>13</v>
      </c>
      <c r="C2992" t="s">
        <v>14</v>
      </c>
      <c r="D2992" t="s">
        <v>179</v>
      </c>
      <c r="E2992" t="s">
        <v>29</v>
      </c>
      <c r="F2992" t="s">
        <v>17</v>
      </c>
      <c r="G2992" t="s">
        <v>25</v>
      </c>
      <c r="H2992" t="s">
        <v>36</v>
      </c>
      <c r="I2992">
        <v>11.214</v>
      </c>
      <c r="J2992">
        <v>2</v>
      </c>
      <c r="K2992">
        <v>0.7</v>
      </c>
      <c r="L2992">
        <v>-8.5974000000000004</v>
      </c>
    </row>
    <row r="2993" spans="1:12" x14ac:dyDescent="0.3">
      <c r="A2993" t="s">
        <v>27</v>
      </c>
      <c r="B2993" t="s">
        <v>13</v>
      </c>
      <c r="C2993" t="s">
        <v>14</v>
      </c>
      <c r="D2993" t="s">
        <v>179</v>
      </c>
      <c r="E2993" t="s">
        <v>29</v>
      </c>
      <c r="F2993" t="s">
        <v>17</v>
      </c>
      <c r="G2993" t="s">
        <v>25</v>
      </c>
      <c r="H2993" t="s">
        <v>33</v>
      </c>
      <c r="I2993">
        <v>37.375999999999998</v>
      </c>
      <c r="J2993">
        <v>8</v>
      </c>
      <c r="K2993">
        <v>0.2</v>
      </c>
      <c r="L2993">
        <v>7.4752000000000001</v>
      </c>
    </row>
    <row r="2994" spans="1:12" x14ac:dyDescent="0.3">
      <c r="A2994" t="s">
        <v>27</v>
      </c>
      <c r="B2994" t="s">
        <v>13</v>
      </c>
      <c r="C2994" t="s">
        <v>14</v>
      </c>
      <c r="D2994" t="s">
        <v>140</v>
      </c>
      <c r="E2994" t="s">
        <v>29</v>
      </c>
      <c r="F2994" t="s">
        <v>17</v>
      </c>
      <c r="G2994" t="s">
        <v>18</v>
      </c>
      <c r="H2994" t="s">
        <v>32</v>
      </c>
      <c r="I2994">
        <v>67.36</v>
      </c>
      <c r="J2994">
        <v>2</v>
      </c>
      <c r="K2994">
        <v>0.2</v>
      </c>
      <c r="L2994">
        <v>10.103999999999999</v>
      </c>
    </row>
    <row r="2995" spans="1:12" x14ac:dyDescent="0.3">
      <c r="A2995" t="s">
        <v>27</v>
      </c>
      <c r="B2995" t="s">
        <v>13</v>
      </c>
      <c r="C2995" t="s">
        <v>14</v>
      </c>
      <c r="D2995" t="s">
        <v>140</v>
      </c>
      <c r="E2995" t="s">
        <v>29</v>
      </c>
      <c r="F2995" t="s">
        <v>17</v>
      </c>
      <c r="G2995" t="s">
        <v>18</v>
      </c>
      <c r="H2995" t="s">
        <v>32</v>
      </c>
      <c r="I2995">
        <v>54.527999999999999</v>
      </c>
      <c r="J2995">
        <v>3</v>
      </c>
      <c r="K2995">
        <v>0.2</v>
      </c>
      <c r="L2995">
        <v>14.313599999999999</v>
      </c>
    </row>
    <row r="2996" spans="1:12" x14ac:dyDescent="0.3">
      <c r="A2996" t="s">
        <v>27</v>
      </c>
      <c r="B2996" t="s">
        <v>21</v>
      </c>
      <c r="C2996" t="s">
        <v>14</v>
      </c>
      <c r="D2996" t="s">
        <v>188</v>
      </c>
      <c r="E2996" t="s">
        <v>29</v>
      </c>
      <c r="F2996" t="s">
        <v>17</v>
      </c>
      <c r="G2996" t="s">
        <v>18</v>
      </c>
      <c r="H2996" t="s">
        <v>30</v>
      </c>
      <c r="I2996">
        <v>721.875</v>
      </c>
      <c r="J2996">
        <v>6</v>
      </c>
      <c r="K2996">
        <v>0.45</v>
      </c>
      <c r="L2996">
        <v>-420</v>
      </c>
    </row>
    <row r="2997" spans="1:12" x14ac:dyDescent="0.3">
      <c r="A2997" t="s">
        <v>27</v>
      </c>
      <c r="B2997" t="s">
        <v>21</v>
      </c>
      <c r="C2997" t="s">
        <v>14</v>
      </c>
      <c r="D2997" t="s">
        <v>188</v>
      </c>
      <c r="E2997" t="s">
        <v>29</v>
      </c>
      <c r="F2997" t="s">
        <v>17</v>
      </c>
      <c r="G2997" t="s">
        <v>34</v>
      </c>
      <c r="H2997" t="s">
        <v>35</v>
      </c>
      <c r="I2997">
        <v>73.567999999999998</v>
      </c>
      <c r="J2997">
        <v>4</v>
      </c>
      <c r="K2997">
        <v>0.2</v>
      </c>
      <c r="L2997">
        <v>-16.552800000000001</v>
      </c>
    </row>
    <row r="2998" spans="1:12" x14ac:dyDescent="0.3">
      <c r="A2998" t="s">
        <v>27</v>
      </c>
      <c r="B2998" t="s">
        <v>21</v>
      </c>
      <c r="C2998" t="s">
        <v>14</v>
      </c>
      <c r="D2998" t="s">
        <v>188</v>
      </c>
      <c r="E2998" t="s">
        <v>29</v>
      </c>
      <c r="F2998" t="s">
        <v>17</v>
      </c>
      <c r="G2998" t="s">
        <v>25</v>
      </c>
      <c r="H2998" t="s">
        <v>33</v>
      </c>
      <c r="I2998">
        <v>13.584</v>
      </c>
      <c r="J2998">
        <v>1</v>
      </c>
      <c r="K2998">
        <v>0.2</v>
      </c>
      <c r="L2998">
        <v>1.3584000000000001</v>
      </c>
    </row>
    <row r="2999" spans="1:12" x14ac:dyDescent="0.3">
      <c r="A2999" t="s">
        <v>27</v>
      </c>
      <c r="B2999" t="s">
        <v>21</v>
      </c>
      <c r="C2999" t="s">
        <v>14</v>
      </c>
      <c r="D2999" t="s">
        <v>188</v>
      </c>
      <c r="E2999" t="s">
        <v>29</v>
      </c>
      <c r="F2999" t="s">
        <v>17</v>
      </c>
      <c r="G2999" t="s">
        <v>18</v>
      </c>
      <c r="H2999" t="s">
        <v>20</v>
      </c>
      <c r="I2999">
        <v>64.784000000000006</v>
      </c>
      <c r="J2999">
        <v>1</v>
      </c>
      <c r="K2999">
        <v>0.2</v>
      </c>
      <c r="L2999">
        <v>-12.147</v>
      </c>
    </row>
    <row r="3000" spans="1:12" x14ac:dyDescent="0.3">
      <c r="A3000" t="s">
        <v>61</v>
      </c>
      <c r="B3000" t="s">
        <v>21</v>
      </c>
      <c r="C3000" t="s">
        <v>14</v>
      </c>
      <c r="D3000" t="s">
        <v>179</v>
      </c>
      <c r="E3000" t="s">
        <v>29</v>
      </c>
      <c r="F3000" t="s">
        <v>17</v>
      </c>
      <c r="G3000" t="s">
        <v>25</v>
      </c>
      <c r="H3000" t="s">
        <v>36</v>
      </c>
      <c r="I3000">
        <v>15.57</v>
      </c>
      <c r="J3000">
        <v>3</v>
      </c>
      <c r="K3000">
        <v>0.7</v>
      </c>
      <c r="L3000">
        <v>-11.936999999999999</v>
      </c>
    </row>
    <row r="3001" spans="1:12" x14ac:dyDescent="0.3">
      <c r="A3001" t="s">
        <v>27</v>
      </c>
      <c r="B3001" t="s">
        <v>21</v>
      </c>
      <c r="C3001" t="s">
        <v>14</v>
      </c>
      <c r="D3001" t="s">
        <v>421</v>
      </c>
      <c r="E3001" t="s">
        <v>29</v>
      </c>
      <c r="F3001" t="s">
        <v>17</v>
      </c>
      <c r="G3001" t="s">
        <v>25</v>
      </c>
      <c r="H3001" t="s">
        <v>36</v>
      </c>
      <c r="I3001">
        <v>6.6420000000000003</v>
      </c>
      <c r="J3001">
        <v>9</v>
      </c>
      <c r="K3001">
        <v>0.7</v>
      </c>
      <c r="L3001">
        <v>-4.4279999999999999</v>
      </c>
    </row>
    <row r="3002" spans="1:12" x14ac:dyDescent="0.3">
      <c r="A3002" t="s">
        <v>27</v>
      </c>
      <c r="B3002" t="s">
        <v>43</v>
      </c>
      <c r="C3002" t="s">
        <v>14</v>
      </c>
      <c r="D3002" t="s">
        <v>403</v>
      </c>
      <c r="E3002" t="s">
        <v>29</v>
      </c>
      <c r="F3002" t="s">
        <v>17</v>
      </c>
      <c r="G3002" t="s">
        <v>34</v>
      </c>
      <c r="H3002" t="s">
        <v>58</v>
      </c>
      <c r="I3002">
        <v>431.976</v>
      </c>
      <c r="J3002">
        <v>3</v>
      </c>
      <c r="K3002">
        <v>0.2</v>
      </c>
      <c r="L3002">
        <v>-75.595799999999997</v>
      </c>
    </row>
    <row r="3003" spans="1:12" x14ac:dyDescent="0.3">
      <c r="A3003" t="s">
        <v>27</v>
      </c>
      <c r="B3003" t="s">
        <v>13</v>
      </c>
      <c r="C3003" t="s">
        <v>14</v>
      </c>
      <c r="D3003" t="s">
        <v>403</v>
      </c>
      <c r="E3003" t="s">
        <v>29</v>
      </c>
      <c r="F3003" t="s">
        <v>17</v>
      </c>
      <c r="G3003" t="s">
        <v>25</v>
      </c>
      <c r="H3003" t="s">
        <v>40</v>
      </c>
      <c r="I3003">
        <v>26.72</v>
      </c>
      <c r="J3003">
        <v>5</v>
      </c>
      <c r="K3003">
        <v>0.2</v>
      </c>
      <c r="L3003">
        <v>9.3520000000000003</v>
      </c>
    </row>
    <row r="3004" spans="1:12" x14ac:dyDescent="0.3">
      <c r="A3004" t="s">
        <v>27</v>
      </c>
      <c r="B3004" t="s">
        <v>43</v>
      </c>
      <c r="C3004" t="s">
        <v>14</v>
      </c>
      <c r="D3004" t="s">
        <v>578</v>
      </c>
      <c r="E3004" t="s">
        <v>29</v>
      </c>
      <c r="F3004" t="s">
        <v>17</v>
      </c>
      <c r="G3004" t="s">
        <v>25</v>
      </c>
      <c r="H3004" t="s">
        <v>33</v>
      </c>
      <c r="I3004">
        <v>13.12</v>
      </c>
      <c r="J3004">
        <v>5</v>
      </c>
      <c r="K3004">
        <v>0.2</v>
      </c>
      <c r="L3004">
        <v>2.1320000000000001</v>
      </c>
    </row>
    <row r="3005" spans="1:12" x14ac:dyDescent="0.3">
      <c r="A3005" t="s">
        <v>27</v>
      </c>
      <c r="B3005" t="s">
        <v>43</v>
      </c>
      <c r="C3005" t="s">
        <v>14</v>
      </c>
      <c r="D3005" t="s">
        <v>478</v>
      </c>
      <c r="E3005" t="s">
        <v>29</v>
      </c>
      <c r="F3005" t="s">
        <v>17</v>
      </c>
      <c r="G3005" t="s">
        <v>34</v>
      </c>
      <c r="H3005" t="s">
        <v>35</v>
      </c>
      <c r="I3005">
        <v>383.96</v>
      </c>
      <c r="J3005">
        <v>5</v>
      </c>
      <c r="K3005">
        <v>0.2</v>
      </c>
      <c r="L3005">
        <v>38.396000000000001</v>
      </c>
    </row>
    <row r="3006" spans="1:12" x14ac:dyDescent="0.3">
      <c r="A3006" t="s">
        <v>27</v>
      </c>
      <c r="B3006" t="s">
        <v>43</v>
      </c>
      <c r="C3006" t="s">
        <v>14</v>
      </c>
      <c r="D3006" t="s">
        <v>478</v>
      </c>
      <c r="E3006" t="s">
        <v>29</v>
      </c>
      <c r="F3006" t="s">
        <v>17</v>
      </c>
      <c r="G3006" t="s">
        <v>25</v>
      </c>
      <c r="H3006" t="s">
        <v>36</v>
      </c>
      <c r="I3006">
        <v>15.57</v>
      </c>
      <c r="J3006">
        <v>3</v>
      </c>
      <c r="K3006">
        <v>0.7</v>
      </c>
      <c r="L3006">
        <v>-11.417999999999999</v>
      </c>
    </row>
    <row r="3007" spans="1:12" x14ac:dyDescent="0.3">
      <c r="A3007" t="s">
        <v>12</v>
      </c>
      <c r="B3007" t="s">
        <v>21</v>
      </c>
      <c r="C3007" t="s">
        <v>14</v>
      </c>
      <c r="D3007" t="s">
        <v>477</v>
      </c>
      <c r="E3007" t="s">
        <v>29</v>
      </c>
      <c r="F3007" t="s">
        <v>17</v>
      </c>
      <c r="G3007" t="s">
        <v>25</v>
      </c>
      <c r="H3007" t="s">
        <v>31</v>
      </c>
      <c r="I3007">
        <v>81.36</v>
      </c>
      <c r="J3007">
        <v>5</v>
      </c>
      <c r="K3007">
        <v>0.2</v>
      </c>
      <c r="L3007">
        <v>-19.323</v>
      </c>
    </row>
    <row r="3008" spans="1:12" x14ac:dyDescent="0.3">
      <c r="A3008" t="s">
        <v>12</v>
      </c>
      <c r="B3008" t="s">
        <v>21</v>
      </c>
      <c r="C3008" t="s">
        <v>14</v>
      </c>
      <c r="D3008" t="s">
        <v>477</v>
      </c>
      <c r="E3008" t="s">
        <v>29</v>
      </c>
      <c r="F3008" t="s">
        <v>17</v>
      </c>
      <c r="G3008" t="s">
        <v>25</v>
      </c>
      <c r="H3008" t="s">
        <v>36</v>
      </c>
      <c r="I3008">
        <v>20.231999999999999</v>
      </c>
      <c r="J3008">
        <v>8</v>
      </c>
      <c r="K3008">
        <v>0.7</v>
      </c>
      <c r="L3008">
        <v>-16.185600000000001</v>
      </c>
    </row>
    <row r="3009" spans="1:12" x14ac:dyDescent="0.3">
      <c r="A3009" t="s">
        <v>12</v>
      </c>
      <c r="B3009" t="s">
        <v>21</v>
      </c>
      <c r="C3009" t="s">
        <v>14</v>
      </c>
      <c r="D3009" t="s">
        <v>477</v>
      </c>
      <c r="E3009" t="s">
        <v>29</v>
      </c>
      <c r="F3009" t="s">
        <v>17</v>
      </c>
      <c r="G3009" t="s">
        <v>25</v>
      </c>
      <c r="H3009" t="s">
        <v>37</v>
      </c>
      <c r="I3009">
        <v>389.05599999999998</v>
      </c>
      <c r="J3009">
        <v>4</v>
      </c>
      <c r="K3009">
        <v>0.2</v>
      </c>
      <c r="L3009">
        <v>48.631999999999998</v>
      </c>
    </row>
    <row r="3010" spans="1:12" x14ac:dyDescent="0.3">
      <c r="A3010" t="s">
        <v>12</v>
      </c>
      <c r="B3010" t="s">
        <v>21</v>
      </c>
      <c r="C3010" t="s">
        <v>14</v>
      </c>
      <c r="D3010" t="s">
        <v>477</v>
      </c>
      <c r="E3010" t="s">
        <v>29</v>
      </c>
      <c r="F3010" t="s">
        <v>17</v>
      </c>
      <c r="G3010" t="s">
        <v>25</v>
      </c>
      <c r="H3010" t="s">
        <v>40</v>
      </c>
      <c r="I3010">
        <v>20.736000000000001</v>
      </c>
      <c r="J3010">
        <v>4</v>
      </c>
      <c r="K3010">
        <v>0.2</v>
      </c>
      <c r="L3010">
        <v>7.2576000000000001</v>
      </c>
    </row>
    <row r="3011" spans="1:12" x14ac:dyDescent="0.3">
      <c r="A3011" t="s">
        <v>12</v>
      </c>
      <c r="B3011" t="s">
        <v>21</v>
      </c>
      <c r="C3011" t="s">
        <v>14</v>
      </c>
      <c r="D3011" t="s">
        <v>477</v>
      </c>
      <c r="E3011" t="s">
        <v>29</v>
      </c>
      <c r="F3011" t="s">
        <v>17</v>
      </c>
      <c r="G3011" t="s">
        <v>25</v>
      </c>
      <c r="H3011" t="s">
        <v>40</v>
      </c>
      <c r="I3011">
        <v>41.472000000000001</v>
      </c>
      <c r="J3011">
        <v>8</v>
      </c>
      <c r="K3011">
        <v>0.2</v>
      </c>
      <c r="L3011">
        <v>14.5152</v>
      </c>
    </row>
    <row r="3012" spans="1:12" x14ac:dyDescent="0.3">
      <c r="A3012" t="s">
        <v>61</v>
      </c>
      <c r="B3012" t="s">
        <v>13</v>
      </c>
      <c r="C3012" t="s">
        <v>14</v>
      </c>
      <c r="D3012" t="s">
        <v>256</v>
      </c>
      <c r="E3012" t="s">
        <v>29</v>
      </c>
      <c r="F3012" t="s">
        <v>17</v>
      </c>
      <c r="G3012" t="s">
        <v>25</v>
      </c>
      <c r="H3012" t="s">
        <v>36</v>
      </c>
      <c r="I3012">
        <v>39.936</v>
      </c>
      <c r="J3012">
        <v>4</v>
      </c>
      <c r="K3012">
        <v>0.7</v>
      </c>
      <c r="L3012">
        <v>-26.623999999999999</v>
      </c>
    </row>
    <row r="3013" spans="1:12" x14ac:dyDescent="0.3">
      <c r="A3013" t="s">
        <v>61</v>
      </c>
      <c r="B3013" t="s">
        <v>13</v>
      </c>
      <c r="C3013" t="s">
        <v>14</v>
      </c>
      <c r="D3013" t="s">
        <v>256</v>
      </c>
      <c r="E3013" t="s">
        <v>29</v>
      </c>
      <c r="F3013" t="s">
        <v>17</v>
      </c>
      <c r="G3013" t="s">
        <v>34</v>
      </c>
      <c r="H3013" t="s">
        <v>58</v>
      </c>
      <c r="I3013">
        <v>18.463999999999999</v>
      </c>
      <c r="J3013">
        <v>2</v>
      </c>
      <c r="K3013">
        <v>0.2</v>
      </c>
      <c r="L3013">
        <v>2.3079999999999998</v>
      </c>
    </row>
    <row r="3014" spans="1:12" x14ac:dyDescent="0.3">
      <c r="A3014" t="s">
        <v>27</v>
      </c>
      <c r="B3014" t="s">
        <v>21</v>
      </c>
      <c r="C3014" t="s">
        <v>14</v>
      </c>
      <c r="D3014" t="s">
        <v>203</v>
      </c>
      <c r="E3014" t="s">
        <v>29</v>
      </c>
      <c r="F3014" t="s">
        <v>17</v>
      </c>
      <c r="G3014" t="s">
        <v>18</v>
      </c>
      <c r="H3014" t="s">
        <v>30</v>
      </c>
      <c r="I3014">
        <v>562.29250000000002</v>
      </c>
      <c r="J3014">
        <v>7</v>
      </c>
      <c r="K3014">
        <v>0.45</v>
      </c>
      <c r="L3014">
        <v>-255.58750000000001</v>
      </c>
    </row>
    <row r="3015" spans="1:12" x14ac:dyDescent="0.3">
      <c r="A3015" t="s">
        <v>27</v>
      </c>
      <c r="B3015" t="s">
        <v>13</v>
      </c>
      <c r="C3015" t="s">
        <v>14</v>
      </c>
      <c r="D3015" t="s">
        <v>488</v>
      </c>
      <c r="E3015" t="s">
        <v>29</v>
      </c>
      <c r="F3015" t="s">
        <v>17</v>
      </c>
      <c r="G3015" t="s">
        <v>18</v>
      </c>
      <c r="H3015" t="s">
        <v>30</v>
      </c>
      <c r="I3015">
        <v>191.5155</v>
      </c>
      <c r="J3015">
        <v>1</v>
      </c>
      <c r="K3015">
        <v>0.45</v>
      </c>
      <c r="L3015">
        <v>-76.606200000000001</v>
      </c>
    </row>
    <row r="3016" spans="1:12" x14ac:dyDescent="0.3">
      <c r="A3016" t="s">
        <v>27</v>
      </c>
      <c r="B3016" t="s">
        <v>13</v>
      </c>
      <c r="C3016" t="s">
        <v>14</v>
      </c>
      <c r="D3016" t="s">
        <v>488</v>
      </c>
      <c r="E3016" t="s">
        <v>29</v>
      </c>
      <c r="F3016" t="s">
        <v>17</v>
      </c>
      <c r="G3016" t="s">
        <v>25</v>
      </c>
      <c r="H3016" t="s">
        <v>33</v>
      </c>
      <c r="I3016">
        <v>2.6240000000000001</v>
      </c>
      <c r="J3016">
        <v>1</v>
      </c>
      <c r="K3016">
        <v>0.2</v>
      </c>
      <c r="L3016">
        <v>0.4264</v>
      </c>
    </row>
    <row r="3017" spans="1:12" x14ac:dyDescent="0.3">
      <c r="A3017" t="s">
        <v>27</v>
      </c>
      <c r="B3017" t="s">
        <v>13</v>
      </c>
      <c r="C3017" t="s">
        <v>14</v>
      </c>
      <c r="D3017" t="s">
        <v>188</v>
      </c>
      <c r="E3017" t="s">
        <v>29</v>
      </c>
      <c r="F3017" t="s">
        <v>17</v>
      </c>
      <c r="G3017" t="s">
        <v>25</v>
      </c>
      <c r="H3017" t="s">
        <v>109</v>
      </c>
      <c r="I3017">
        <v>3.3279999999999998</v>
      </c>
      <c r="J3017">
        <v>2</v>
      </c>
      <c r="K3017">
        <v>0.2</v>
      </c>
      <c r="L3017">
        <v>0.41599999999999998</v>
      </c>
    </row>
    <row r="3018" spans="1:12" x14ac:dyDescent="0.3">
      <c r="A3018" t="s">
        <v>27</v>
      </c>
      <c r="B3018" t="s">
        <v>13</v>
      </c>
      <c r="C3018" t="s">
        <v>14</v>
      </c>
      <c r="D3018" t="s">
        <v>188</v>
      </c>
      <c r="E3018" t="s">
        <v>29</v>
      </c>
      <c r="F3018" t="s">
        <v>17</v>
      </c>
      <c r="G3018" t="s">
        <v>18</v>
      </c>
      <c r="H3018" t="s">
        <v>30</v>
      </c>
      <c r="I3018">
        <v>933.26199999999994</v>
      </c>
      <c r="J3018">
        <v>4</v>
      </c>
      <c r="K3018">
        <v>0.45</v>
      </c>
      <c r="L3018">
        <v>-458.14679999999998</v>
      </c>
    </row>
    <row r="3019" spans="1:12" x14ac:dyDescent="0.3">
      <c r="A3019" t="s">
        <v>27</v>
      </c>
      <c r="B3019" t="s">
        <v>13</v>
      </c>
      <c r="C3019" t="s">
        <v>14</v>
      </c>
      <c r="D3019" t="s">
        <v>188</v>
      </c>
      <c r="E3019" t="s">
        <v>29</v>
      </c>
      <c r="F3019" t="s">
        <v>17</v>
      </c>
      <c r="G3019" t="s">
        <v>18</v>
      </c>
      <c r="H3019" t="s">
        <v>20</v>
      </c>
      <c r="I3019">
        <v>2803.92</v>
      </c>
      <c r="J3019">
        <v>5</v>
      </c>
      <c r="K3019">
        <v>0.2</v>
      </c>
      <c r="L3019">
        <v>0</v>
      </c>
    </row>
    <row r="3020" spans="1:12" x14ac:dyDescent="0.3">
      <c r="A3020" t="s">
        <v>167</v>
      </c>
      <c r="B3020" t="s">
        <v>13</v>
      </c>
      <c r="C3020" t="s">
        <v>14</v>
      </c>
      <c r="D3020" t="s">
        <v>188</v>
      </c>
      <c r="E3020" t="s">
        <v>29</v>
      </c>
      <c r="F3020" t="s">
        <v>17</v>
      </c>
      <c r="G3020" t="s">
        <v>25</v>
      </c>
      <c r="H3020" t="s">
        <v>31</v>
      </c>
      <c r="I3020">
        <v>4.7679999999999998</v>
      </c>
      <c r="J3020">
        <v>2</v>
      </c>
      <c r="K3020">
        <v>0.2</v>
      </c>
      <c r="L3020">
        <v>-0.77480000000000004</v>
      </c>
    </row>
    <row r="3021" spans="1:12" x14ac:dyDescent="0.3">
      <c r="A3021" t="s">
        <v>167</v>
      </c>
      <c r="B3021" t="s">
        <v>13</v>
      </c>
      <c r="C3021" t="s">
        <v>14</v>
      </c>
      <c r="D3021" t="s">
        <v>188</v>
      </c>
      <c r="E3021" t="s">
        <v>29</v>
      </c>
      <c r="F3021" t="s">
        <v>17</v>
      </c>
      <c r="G3021" t="s">
        <v>25</v>
      </c>
      <c r="H3021" t="s">
        <v>40</v>
      </c>
      <c r="I3021">
        <v>6.6719999999999997</v>
      </c>
      <c r="J3021">
        <v>1</v>
      </c>
      <c r="K3021">
        <v>0.2</v>
      </c>
      <c r="L3021">
        <v>2.5019999999999998</v>
      </c>
    </row>
    <row r="3022" spans="1:12" x14ac:dyDescent="0.3">
      <c r="A3022" t="s">
        <v>167</v>
      </c>
      <c r="B3022" t="s">
        <v>13</v>
      </c>
      <c r="C3022" t="s">
        <v>14</v>
      </c>
      <c r="D3022" t="s">
        <v>188</v>
      </c>
      <c r="E3022" t="s">
        <v>29</v>
      </c>
      <c r="F3022" t="s">
        <v>17</v>
      </c>
      <c r="G3022" t="s">
        <v>25</v>
      </c>
      <c r="H3022" t="s">
        <v>33</v>
      </c>
      <c r="I3022">
        <v>4.4480000000000004</v>
      </c>
      <c r="J3022">
        <v>2</v>
      </c>
      <c r="K3022">
        <v>0.2</v>
      </c>
      <c r="L3022">
        <v>1.1120000000000001</v>
      </c>
    </row>
    <row r="3023" spans="1:12" x14ac:dyDescent="0.3">
      <c r="A3023" t="s">
        <v>167</v>
      </c>
      <c r="B3023" t="s">
        <v>13</v>
      </c>
      <c r="C3023" t="s">
        <v>14</v>
      </c>
      <c r="D3023" t="s">
        <v>188</v>
      </c>
      <c r="E3023" t="s">
        <v>29</v>
      </c>
      <c r="F3023" t="s">
        <v>17</v>
      </c>
      <c r="G3023" t="s">
        <v>18</v>
      </c>
      <c r="H3023" t="s">
        <v>32</v>
      </c>
      <c r="I3023">
        <v>43.936</v>
      </c>
      <c r="J3023">
        <v>4</v>
      </c>
      <c r="K3023">
        <v>0.2</v>
      </c>
      <c r="L3023">
        <v>6.0411999999999999</v>
      </c>
    </row>
    <row r="3024" spans="1:12" x14ac:dyDescent="0.3">
      <c r="A3024" t="s">
        <v>27</v>
      </c>
      <c r="B3024" t="s">
        <v>43</v>
      </c>
      <c r="C3024" t="s">
        <v>14</v>
      </c>
      <c r="D3024" t="s">
        <v>140</v>
      </c>
      <c r="E3024" t="s">
        <v>29</v>
      </c>
      <c r="F3024" t="s">
        <v>17</v>
      </c>
      <c r="G3024" t="s">
        <v>25</v>
      </c>
      <c r="H3024" t="s">
        <v>36</v>
      </c>
      <c r="I3024">
        <v>3.762</v>
      </c>
      <c r="J3024">
        <v>3</v>
      </c>
      <c r="K3024">
        <v>0.7</v>
      </c>
      <c r="L3024">
        <v>-2.7587999999999999</v>
      </c>
    </row>
    <row r="3025" spans="1:12" x14ac:dyDescent="0.3">
      <c r="A3025" t="s">
        <v>27</v>
      </c>
      <c r="B3025" t="s">
        <v>43</v>
      </c>
      <c r="C3025" t="s">
        <v>14</v>
      </c>
      <c r="D3025" t="s">
        <v>140</v>
      </c>
      <c r="E3025" t="s">
        <v>29</v>
      </c>
      <c r="F3025" t="s">
        <v>17</v>
      </c>
      <c r="G3025" t="s">
        <v>25</v>
      </c>
      <c r="H3025" t="s">
        <v>36</v>
      </c>
      <c r="I3025">
        <v>34.86</v>
      </c>
      <c r="J3025">
        <v>2</v>
      </c>
      <c r="K3025">
        <v>0.7</v>
      </c>
      <c r="L3025">
        <v>-26.725999999999999</v>
      </c>
    </row>
    <row r="3026" spans="1:12" x14ac:dyDescent="0.3">
      <c r="A3026" t="s">
        <v>27</v>
      </c>
      <c r="B3026" t="s">
        <v>43</v>
      </c>
      <c r="C3026" t="s">
        <v>14</v>
      </c>
      <c r="D3026" t="s">
        <v>140</v>
      </c>
      <c r="E3026" t="s">
        <v>29</v>
      </c>
      <c r="F3026" t="s">
        <v>17</v>
      </c>
      <c r="G3026" t="s">
        <v>25</v>
      </c>
      <c r="H3026" t="s">
        <v>31</v>
      </c>
      <c r="I3026">
        <v>432.45600000000002</v>
      </c>
      <c r="J3026">
        <v>3</v>
      </c>
      <c r="K3026">
        <v>0.2</v>
      </c>
      <c r="L3026">
        <v>32.434199999999997</v>
      </c>
    </row>
    <row r="3027" spans="1:12" x14ac:dyDescent="0.3">
      <c r="A3027" t="s">
        <v>27</v>
      </c>
      <c r="B3027" t="s">
        <v>43</v>
      </c>
      <c r="C3027" t="s">
        <v>14</v>
      </c>
      <c r="D3027" t="s">
        <v>179</v>
      </c>
      <c r="E3027" t="s">
        <v>29</v>
      </c>
      <c r="F3027" t="s">
        <v>17</v>
      </c>
      <c r="G3027" t="s">
        <v>25</v>
      </c>
      <c r="H3027" t="s">
        <v>40</v>
      </c>
      <c r="I3027">
        <v>31.103999999999999</v>
      </c>
      <c r="J3027">
        <v>6</v>
      </c>
      <c r="K3027">
        <v>0.2</v>
      </c>
      <c r="L3027">
        <v>10.8864</v>
      </c>
    </row>
    <row r="3028" spans="1:12" x14ac:dyDescent="0.3">
      <c r="A3028" t="s">
        <v>27</v>
      </c>
      <c r="B3028" t="s">
        <v>43</v>
      </c>
      <c r="C3028" t="s">
        <v>14</v>
      </c>
      <c r="D3028" t="s">
        <v>179</v>
      </c>
      <c r="E3028" t="s">
        <v>29</v>
      </c>
      <c r="F3028" t="s">
        <v>17</v>
      </c>
      <c r="G3028" t="s">
        <v>25</v>
      </c>
      <c r="H3028" t="s">
        <v>33</v>
      </c>
      <c r="I3028">
        <v>47.96</v>
      </c>
      <c r="J3028">
        <v>5</v>
      </c>
      <c r="K3028">
        <v>0.2</v>
      </c>
      <c r="L3028">
        <v>4.1965000000000003</v>
      </c>
    </row>
    <row r="3029" spans="1:12" x14ac:dyDescent="0.3">
      <c r="A3029" t="s">
        <v>27</v>
      </c>
      <c r="B3029" t="s">
        <v>43</v>
      </c>
      <c r="C3029" t="s">
        <v>14</v>
      </c>
      <c r="D3029" t="s">
        <v>179</v>
      </c>
      <c r="E3029" t="s">
        <v>29</v>
      </c>
      <c r="F3029" t="s">
        <v>17</v>
      </c>
      <c r="G3029" t="s">
        <v>34</v>
      </c>
      <c r="H3029" t="s">
        <v>58</v>
      </c>
      <c r="I3029">
        <v>158.928</v>
      </c>
      <c r="J3029">
        <v>7</v>
      </c>
      <c r="K3029">
        <v>0.2</v>
      </c>
      <c r="L3029">
        <v>41.718600000000002</v>
      </c>
    </row>
    <row r="3030" spans="1:12" x14ac:dyDescent="0.3">
      <c r="A3030" t="s">
        <v>27</v>
      </c>
      <c r="B3030" t="s">
        <v>43</v>
      </c>
      <c r="C3030" t="s">
        <v>14</v>
      </c>
      <c r="D3030" t="s">
        <v>179</v>
      </c>
      <c r="E3030" t="s">
        <v>29</v>
      </c>
      <c r="F3030" t="s">
        <v>17</v>
      </c>
      <c r="G3030" t="s">
        <v>25</v>
      </c>
      <c r="H3030" t="s">
        <v>37</v>
      </c>
      <c r="I3030">
        <v>211.24799999999999</v>
      </c>
      <c r="J3030">
        <v>6</v>
      </c>
      <c r="K3030">
        <v>0.2</v>
      </c>
      <c r="L3030">
        <v>15.8436</v>
      </c>
    </row>
    <row r="3031" spans="1:12" x14ac:dyDescent="0.3">
      <c r="A3031" t="s">
        <v>27</v>
      </c>
      <c r="B3031" t="s">
        <v>43</v>
      </c>
      <c r="C3031" t="s">
        <v>14</v>
      </c>
      <c r="D3031" t="s">
        <v>179</v>
      </c>
      <c r="E3031" t="s">
        <v>29</v>
      </c>
      <c r="F3031" t="s">
        <v>17</v>
      </c>
      <c r="G3031" t="s">
        <v>25</v>
      </c>
      <c r="H3031" t="s">
        <v>109</v>
      </c>
      <c r="I3031">
        <v>5.5519999999999996</v>
      </c>
      <c r="J3031">
        <v>2</v>
      </c>
      <c r="K3031">
        <v>0.2</v>
      </c>
      <c r="L3031">
        <v>-1.0409999999999999</v>
      </c>
    </row>
    <row r="3032" spans="1:12" x14ac:dyDescent="0.3">
      <c r="A3032" t="s">
        <v>27</v>
      </c>
      <c r="B3032" t="s">
        <v>43</v>
      </c>
      <c r="C3032" t="s">
        <v>14</v>
      </c>
      <c r="D3032" t="s">
        <v>179</v>
      </c>
      <c r="E3032" t="s">
        <v>29</v>
      </c>
      <c r="F3032" t="s">
        <v>17</v>
      </c>
      <c r="G3032" t="s">
        <v>25</v>
      </c>
      <c r="H3032" t="s">
        <v>26</v>
      </c>
      <c r="I3032">
        <v>2.952</v>
      </c>
      <c r="J3032">
        <v>1</v>
      </c>
      <c r="K3032">
        <v>0.2</v>
      </c>
      <c r="L3032">
        <v>0.99629999999999996</v>
      </c>
    </row>
    <row r="3033" spans="1:12" x14ac:dyDescent="0.3">
      <c r="A3033" t="s">
        <v>61</v>
      </c>
      <c r="B3033" t="s">
        <v>43</v>
      </c>
      <c r="C3033" t="s">
        <v>14</v>
      </c>
      <c r="D3033" t="s">
        <v>228</v>
      </c>
      <c r="E3033" t="s">
        <v>29</v>
      </c>
      <c r="F3033" t="s">
        <v>17</v>
      </c>
      <c r="G3033" t="s">
        <v>25</v>
      </c>
      <c r="H3033" t="s">
        <v>31</v>
      </c>
      <c r="I3033">
        <v>61.68</v>
      </c>
      <c r="J3033">
        <v>5</v>
      </c>
      <c r="K3033">
        <v>0.2</v>
      </c>
      <c r="L3033">
        <v>5.3970000000000002</v>
      </c>
    </row>
    <row r="3034" spans="1:12" x14ac:dyDescent="0.3">
      <c r="A3034" t="s">
        <v>61</v>
      </c>
      <c r="B3034" t="s">
        <v>43</v>
      </c>
      <c r="C3034" t="s">
        <v>14</v>
      </c>
      <c r="D3034" t="s">
        <v>228</v>
      </c>
      <c r="E3034" t="s">
        <v>29</v>
      </c>
      <c r="F3034" t="s">
        <v>17</v>
      </c>
      <c r="G3034" t="s">
        <v>34</v>
      </c>
      <c r="H3034" t="s">
        <v>35</v>
      </c>
      <c r="I3034">
        <v>158.376</v>
      </c>
      <c r="J3034">
        <v>3</v>
      </c>
      <c r="K3034">
        <v>0.2</v>
      </c>
      <c r="L3034">
        <v>13.857900000000001</v>
      </c>
    </row>
    <row r="3035" spans="1:12" x14ac:dyDescent="0.3">
      <c r="A3035" t="s">
        <v>27</v>
      </c>
      <c r="B3035" t="s">
        <v>13</v>
      </c>
      <c r="C3035" t="s">
        <v>14</v>
      </c>
      <c r="D3035" t="s">
        <v>597</v>
      </c>
      <c r="E3035" t="s">
        <v>29</v>
      </c>
      <c r="F3035" t="s">
        <v>17</v>
      </c>
      <c r="G3035" t="s">
        <v>34</v>
      </c>
      <c r="H3035" t="s">
        <v>35</v>
      </c>
      <c r="I3035">
        <v>751.98400000000004</v>
      </c>
      <c r="J3035">
        <v>2</v>
      </c>
      <c r="K3035">
        <v>0.2</v>
      </c>
      <c r="L3035">
        <v>84.598200000000006</v>
      </c>
    </row>
    <row r="3036" spans="1:12" x14ac:dyDescent="0.3">
      <c r="A3036" t="s">
        <v>27</v>
      </c>
      <c r="B3036" t="s">
        <v>21</v>
      </c>
      <c r="C3036" t="s">
        <v>14</v>
      </c>
      <c r="D3036" t="s">
        <v>418</v>
      </c>
      <c r="E3036" t="s">
        <v>29</v>
      </c>
      <c r="F3036" t="s">
        <v>17</v>
      </c>
      <c r="G3036" t="s">
        <v>25</v>
      </c>
      <c r="H3036" t="s">
        <v>37</v>
      </c>
      <c r="I3036">
        <v>64.384</v>
      </c>
      <c r="J3036">
        <v>1</v>
      </c>
      <c r="K3036">
        <v>0.2</v>
      </c>
      <c r="L3036">
        <v>8.048</v>
      </c>
    </row>
    <row r="3037" spans="1:12" x14ac:dyDescent="0.3">
      <c r="A3037" t="s">
        <v>12</v>
      </c>
      <c r="B3037" t="s">
        <v>13</v>
      </c>
      <c r="C3037" t="s">
        <v>14</v>
      </c>
      <c r="D3037" t="s">
        <v>478</v>
      </c>
      <c r="E3037" t="s">
        <v>29</v>
      </c>
      <c r="F3037" t="s">
        <v>17</v>
      </c>
      <c r="G3037" t="s">
        <v>25</v>
      </c>
      <c r="H3037" t="s">
        <v>31</v>
      </c>
      <c r="I3037">
        <v>9.952</v>
      </c>
      <c r="J3037">
        <v>1</v>
      </c>
      <c r="K3037">
        <v>0.2</v>
      </c>
      <c r="L3037">
        <v>0.99519999999999997</v>
      </c>
    </row>
    <row r="3038" spans="1:12" x14ac:dyDescent="0.3">
      <c r="A3038" t="s">
        <v>27</v>
      </c>
      <c r="B3038" t="s">
        <v>21</v>
      </c>
      <c r="C3038" t="s">
        <v>14</v>
      </c>
      <c r="D3038" t="s">
        <v>421</v>
      </c>
      <c r="E3038" t="s">
        <v>29</v>
      </c>
      <c r="F3038" t="s">
        <v>17</v>
      </c>
      <c r="G3038" t="s">
        <v>25</v>
      </c>
      <c r="H3038" t="s">
        <v>40</v>
      </c>
      <c r="I3038">
        <v>20.736000000000001</v>
      </c>
      <c r="J3038">
        <v>4</v>
      </c>
      <c r="K3038">
        <v>0.2</v>
      </c>
      <c r="L3038">
        <v>7.2576000000000001</v>
      </c>
    </row>
    <row r="3039" spans="1:12" x14ac:dyDescent="0.3">
      <c r="A3039" t="s">
        <v>167</v>
      </c>
      <c r="B3039" t="s">
        <v>13</v>
      </c>
      <c r="C3039" t="s">
        <v>14</v>
      </c>
      <c r="D3039" t="s">
        <v>458</v>
      </c>
      <c r="E3039" t="s">
        <v>29</v>
      </c>
      <c r="F3039" t="s">
        <v>17</v>
      </c>
      <c r="G3039" t="s">
        <v>34</v>
      </c>
      <c r="H3039" t="s">
        <v>58</v>
      </c>
      <c r="I3039">
        <v>447.94400000000002</v>
      </c>
      <c r="J3039">
        <v>7</v>
      </c>
      <c r="K3039">
        <v>0.2</v>
      </c>
      <c r="L3039">
        <v>89.588800000000006</v>
      </c>
    </row>
    <row r="3040" spans="1:12" x14ac:dyDescent="0.3">
      <c r="A3040" t="s">
        <v>167</v>
      </c>
      <c r="B3040" t="s">
        <v>13</v>
      </c>
      <c r="C3040" t="s">
        <v>14</v>
      </c>
      <c r="D3040" t="s">
        <v>458</v>
      </c>
      <c r="E3040" t="s">
        <v>29</v>
      </c>
      <c r="F3040" t="s">
        <v>17</v>
      </c>
      <c r="G3040" t="s">
        <v>25</v>
      </c>
      <c r="H3040" t="s">
        <v>31</v>
      </c>
      <c r="I3040">
        <v>150.40799999999999</v>
      </c>
      <c r="J3040">
        <v>9</v>
      </c>
      <c r="K3040">
        <v>0.2</v>
      </c>
      <c r="L3040">
        <v>-33.841799999999999</v>
      </c>
    </row>
    <row r="3041" spans="1:12" x14ac:dyDescent="0.3">
      <c r="A3041" t="s">
        <v>27</v>
      </c>
      <c r="B3041" t="s">
        <v>43</v>
      </c>
      <c r="C3041" t="s">
        <v>14</v>
      </c>
      <c r="D3041" t="s">
        <v>600</v>
      </c>
      <c r="E3041" t="s">
        <v>29</v>
      </c>
      <c r="F3041" t="s">
        <v>17</v>
      </c>
      <c r="G3041" t="s">
        <v>25</v>
      </c>
      <c r="H3041" t="s">
        <v>36</v>
      </c>
      <c r="I3041">
        <v>4.8419999999999996</v>
      </c>
      <c r="J3041">
        <v>3</v>
      </c>
      <c r="K3041">
        <v>0.7</v>
      </c>
      <c r="L3041">
        <v>-3.5508000000000002</v>
      </c>
    </row>
    <row r="3042" spans="1:12" x14ac:dyDescent="0.3">
      <c r="A3042" t="s">
        <v>27</v>
      </c>
      <c r="B3042" t="s">
        <v>43</v>
      </c>
      <c r="C3042" t="s">
        <v>14</v>
      </c>
      <c r="D3042" t="s">
        <v>600</v>
      </c>
      <c r="E3042" t="s">
        <v>29</v>
      </c>
      <c r="F3042" t="s">
        <v>17</v>
      </c>
      <c r="G3042" t="s">
        <v>18</v>
      </c>
      <c r="H3042" t="s">
        <v>32</v>
      </c>
      <c r="I3042">
        <v>220.70400000000001</v>
      </c>
      <c r="J3042">
        <v>6</v>
      </c>
      <c r="K3042">
        <v>0.2</v>
      </c>
      <c r="L3042">
        <v>-8.2764000000000006</v>
      </c>
    </row>
    <row r="3043" spans="1:12" x14ac:dyDescent="0.3">
      <c r="A3043" t="s">
        <v>12</v>
      </c>
      <c r="B3043" t="s">
        <v>13</v>
      </c>
      <c r="C3043" t="s">
        <v>14</v>
      </c>
      <c r="D3043" t="s">
        <v>459</v>
      </c>
      <c r="E3043" t="s">
        <v>29</v>
      </c>
      <c r="F3043" t="s">
        <v>17</v>
      </c>
      <c r="G3043" t="s">
        <v>25</v>
      </c>
      <c r="H3043" t="s">
        <v>37</v>
      </c>
      <c r="I3043">
        <v>14.336</v>
      </c>
      <c r="J3043">
        <v>4</v>
      </c>
      <c r="K3043">
        <v>0.2</v>
      </c>
      <c r="L3043">
        <v>0.89600000000000002</v>
      </c>
    </row>
    <row r="3044" spans="1:12" x14ac:dyDescent="0.3">
      <c r="A3044" t="s">
        <v>27</v>
      </c>
      <c r="B3044" t="s">
        <v>43</v>
      </c>
      <c r="C3044" t="s">
        <v>14</v>
      </c>
      <c r="D3044" t="s">
        <v>188</v>
      </c>
      <c r="E3044" t="s">
        <v>29</v>
      </c>
      <c r="F3044" t="s">
        <v>17</v>
      </c>
      <c r="G3044" t="s">
        <v>34</v>
      </c>
      <c r="H3044" t="s">
        <v>58</v>
      </c>
      <c r="I3044">
        <v>191.976</v>
      </c>
      <c r="J3044">
        <v>3</v>
      </c>
      <c r="K3044">
        <v>0.2</v>
      </c>
      <c r="L3044">
        <v>38.395200000000003</v>
      </c>
    </row>
    <row r="3045" spans="1:12" x14ac:dyDescent="0.3">
      <c r="A3045" t="s">
        <v>27</v>
      </c>
      <c r="B3045" t="s">
        <v>43</v>
      </c>
      <c r="C3045" t="s">
        <v>14</v>
      </c>
      <c r="D3045" t="s">
        <v>188</v>
      </c>
      <c r="E3045" t="s">
        <v>29</v>
      </c>
      <c r="F3045" t="s">
        <v>17</v>
      </c>
      <c r="G3045" t="s">
        <v>34</v>
      </c>
      <c r="H3045" t="s">
        <v>35</v>
      </c>
      <c r="I3045">
        <v>499.16800000000001</v>
      </c>
      <c r="J3045">
        <v>4</v>
      </c>
      <c r="K3045">
        <v>0.2</v>
      </c>
      <c r="L3045">
        <v>31.198</v>
      </c>
    </row>
    <row r="3046" spans="1:12" x14ac:dyDescent="0.3">
      <c r="A3046" t="s">
        <v>27</v>
      </c>
      <c r="B3046" t="s">
        <v>13</v>
      </c>
      <c r="C3046" t="s">
        <v>14</v>
      </c>
      <c r="D3046" t="s">
        <v>179</v>
      </c>
      <c r="E3046" t="s">
        <v>29</v>
      </c>
      <c r="F3046" t="s">
        <v>17</v>
      </c>
      <c r="G3046" t="s">
        <v>25</v>
      </c>
      <c r="H3046" t="s">
        <v>36</v>
      </c>
      <c r="I3046">
        <v>121.104</v>
      </c>
      <c r="J3046">
        <v>6</v>
      </c>
      <c r="K3046">
        <v>0.7</v>
      </c>
      <c r="L3046">
        <v>-100.92</v>
      </c>
    </row>
    <row r="3047" spans="1:12" x14ac:dyDescent="0.3">
      <c r="A3047" t="s">
        <v>27</v>
      </c>
      <c r="B3047" t="s">
        <v>13</v>
      </c>
      <c r="C3047" t="s">
        <v>14</v>
      </c>
      <c r="D3047" t="s">
        <v>179</v>
      </c>
      <c r="E3047" t="s">
        <v>29</v>
      </c>
      <c r="F3047" t="s">
        <v>17</v>
      </c>
      <c r="G3047" t="s">
        <v>34</v>
      </c>
      <c r="H3047" t="s">
        <v>58</v>
      </c>
      <c r="I3047">
        <v>111.96</v>
      </c>
      <c r="J3047">
        <v>5</v>
      </c>
      <c r="K3047">
        <v>0.2</v>
      </c>
      <c r="L3047">
        <v>-1.3995</v>
      </c>
    </row>
    <row r="3048" spans="1:12" x14ac:dyDescent="0.3">
      <c r="A3048" t="s">
        <v>27</v>
      </c>
      <c r="B3048" t="s">
        <v>13</v>
      </c>
      <c r="C3048" t="s">
        <v>14</v>
      </c>
      <c r="D3048" t="s">
        <v>28</v>
      </c>
      <c r="E3048" t="s">
        <v>29</v>
      </c>
      <c r="F3048" t="s">
        <v>17</v>
      </c>
      <c r="G3048" t="s">
        <v>18</v>
      </c>
      <c r="H3048" t="s">
        <v>19</v>
      </c>
      <c r="I3048">
        <v>723.92</v>
      </c>
      <c r="J3048">
        <v>5</v>
      </c>
      <c r="K3048">
        <v>0.2</v>
      </c>
      <c r="L3048">
        <v>-81.441000000000003</v>
      </c>
    </row>
    <row r="3049" spans="1:12" x14ac:dyDescent="0.3">
      <c r="A3049" t="s">
        <v>12</v>
      </c>
      <c r="B3049" t="s">
        <v>43</v>
      </c>
      <c r="C3049" t="s">
        <v>14</v>
      </c>
      <c r="D3049" t="s">
        <v>179</v>
      </c>
      <c r="E3049" t="s">
        <v>29</v>
      </c>
      <c r="F3049" t="s">
        <v>17</v>
      </c>
      <c r="G3049" t="s">
        <v>25</v>
      </c>
      <c r="H3049" t="s">
        <v>40</v>
      </c>
      <c r="I3049">
        <v>37.408000000000001</v>
      </c>
      <c r="J3049">
        <v>7</v>
      </c>
      <c r="K3049">
        <v>0.2</v>
      </c>
      <c r="L3049">
        <v>13.0928</v>
      </c>
    </row>
    <row r="3050" spans="1:12" x14ac:dyDescent="0.3">
      <c r="A3050" t="s">
        <v>12</v>
      </c>
      <c r="B3050" t="s">
        <v>43</v>
      </c>
      <c r="C3050" t="s">
        <v>14</v>
      </c>
      <c r="D3050" t="s">
        <v>179</v>
      </c>
      <c r="E3050" t="s">
        <v>29</v>
      </c>
      <c r="F3050" t="s">
        <v>17</v>
      </c>
      <c r="G3050" t="s">
        <v>25</v>
      </c>
      <c r="H3050" t="s">
        <v>40</v>
      </c>
      <c r="I3050">
        <v>25.344000000000001</v>
      </c>
      <c r="J3050">
        <v>6</v>
      </c>
      <c r="K3050">
        <v>0.2</v>
      </c>
      <c r="L3050">
        <v>8.8704000000000001</v>
      </c>
    </row>
    <row r="3051" spans="1:12" x14ac:dyDescent="0.3">
      <c r="A3051" t="s">
        <v>27</v>
      </c>
      <c r="B3051" t="s">
        <v>43</v>
      </c>
      <c r="C3051" t="s">
        <v>14</v>
      </c>
      <c r="D3051" t="s">
        <v>403</v>
      </c>
      <c r="E3051" t="s">
        <v>29</v>
      </c>
      <c r="F3051" t="s">
        <v>17</v>
      </c>
      <c r="G3051" t="s">
        <v>25</v>
      </c>
      <c r="H3051" t="s">
        <v>40</v>
      </c>
      <c r="I3051">
        <v>93.248000000000005</v>
      </c>
      <c r="J3051">
        <v>4</v>
      </c>
      <c r="K3051">
        <v>0.2</v>
      </c>
      <c r="L3051">
        <v>31.4712</v>
      </c>
    </row>
    <row r="3052" spans="1:12" x14ac:dyDescent="0.3">
      <c r="A3052" t="s">
        <v>27</v>
      </c>
      <c r="B3052" t="s">
        <v>43</v>
      </c>
      <c r="C3052" t="s">
        <v>14</v>
      </c>
      <c r="D3052" t="s">
        <v>403</v>
      </c>
      <c r="E3052" t="s">
        <v>29</v>
      </c>
      <c r="F3052" t="s">
        <v>17</v>
      </c>
      <c r="G3052" t="s">
        <v>34</v>
      </c>
      <c r="H3052" t="s">
        <v>35</v>
      </c>
      <c r="I3052">
        <v>177.48</v>
      </c>
      <c r="J3052">
        <v>3</v>
      </c>
      <c r="K3052">
        <v>0.2</v>
      </c>
      <c r="L3052">
        <v>19.9665</v>
      </c>
    </row>
    <row r="3053" spans="1:12" x14ac:dyDescent="0.3">
      <c r="A3053" t="s">
        <v>27</v>
      </c>
      <c r="B3053" t="s">
        <v>13</v>
      </c>
      <c r="C3053" t="s">
        <v>14</v>
      </c>
      <c r="D3053" t="s">
        <v>421</v>
      </c>
      <c r="E3053" t="s">
        <v>29</v>
      </c>
      <c r="F3053" t="s">
        <v>17</v>
      </c>
      <c r="G3053" t="s">
        <v>34</v>
      </c>
      <c r="H3053" t="s">
        <v>161</v>
      </c>
      <c r="I3053">
        <v>959.98400000000004</v>
      </c>
      <c r="J3053">
        <v>2</v>
      </c>
      <c r="K3053">
        <v>0.2</v>
      </c>
      <c r="L3053">
        <v>311.9948</v>
      </c>
    </row>
    <row r="3054" spans="1:12" x14ac:dyDescent="0.3">
      <c r="A3054" t="s">
        <v>27</v>
      </c>
      <c r="B3054" t="s">
        <v>13</v>
      </c>
      <c r="C3054" t="s">
        <v>14</v>
      </c>
      <c r="D3054" t="s">
        <v>421</v>
      </c>
      <c r="E3054" t="s">
        <v>29</v>
      </c>
      <c r="F3054" t="s">
        <v>17</v>
      </c>
      <c r="G3054" t="s">
        <v>25</v>
      </c>
      <c r="H3054" t="s">
        <v>36</v>
      </c>
      <c r="I3054">
        <v>4.0860000000000003</v>
      </c>
      <c r="J3054">
        <v>2</v>
      </c>
      <c r="K3054">
        <v>0.7</v>
      </c>
      <c r="L3054">
        <v>-2.9964</v>
      </c>
    </row>
    <row r="3055" spans="1:12" x14ac:dyDescent="0.3">
      <c r="A3055" t="s">
        <v>27</v>
      </c>
      <c r="B3055" t="s">
        <v>13</v>
      </c>
      <c r="C3055" t="s">
        <v>14</v>
      </c>
      <c r="D3055" t="s">
        <v>421</v>
      </c>
      <c r="E3055" t="s">
        <v>29</v>
      </c>
      <c r="F3055" t="s">
        <v>17</v>
      </c>
      <c r="G3055" t="s">
        <v>25</v>
      </c>
      <c r="H3055" t="s">
        <v>33</v>
      </c>
      <c r="I3055">
        <v>55.984000000000002</v>
      </c>
      <c r="J3055">
        <v>2</v>
      </c>
      <c r="K3055">
        <v>0.2</v>
      </c>
      <c r="L3055">
        <v>4.1988000000000003</v>
      </c>
    </row>
    <row r="3056" spans="1:12" x14ac:dyDescent="0.3">
      <c r="A3056" t="s">
        <v>27</v>
      </c>
      <c r="B3056" t="s">
        <v>13</v>
      </c>
      <c r="C3056" t="s">
        <v>14</v>
      </c>
      <c r="D3056" t="s">
        <v>421</v>
      </c>
      <c r="E3056" t="s">
        <v>29</v>
      </c>
      <c r="F3056" t="s">
        <v>17</v>
      </c>
      <c r="G3056" t="s">
        <v>25</v>
      </c>
      <c r="H3056" t="s">
        <v>40</v>
      </c>
      <c r="I3056">
        <v>10.688000000000001</v>
      </c>
      <c r="J3056">
        <v>2</v>
      </c>
      <c r="K3056">
        <v>0.2</v>
      </c>
      <c r="L3056">
        <v>3.7408000000000001</v>
      </c>
    </row>
    <row r="3057" spans="1:12" x14ac:dyDescent="0.3">
      <c r="A3057" t="s">
        <v>27</v>
      </c>
      <c r="B3057" t="s">
        <v>21</v>
      </c>
      <c r="C3057" t="s">
        <v>14</v>
      </c>
      <c r="D3057" t="s">
        <v>606</v>
      </c>
      <c r="E3057" t="s">
        <v>29</v>
      </c>
      <c r="F3057" t="s">
        <v>17</v>
      </c>
      <c r="G3057" t="s">
        <v>34</v>
      </c>
      <c r="H3057" t="s">
        <v>35</v>
      </c>
      <c r="I3057">
        <v>52.68</v>
      </c>
      <c r="J3057">
        <v>3</v>
      </c>
      <c r="K3057">
        <v>0.2</v>
      </c>
      <c r="L3057">
        <v>19.754999999999999</v>
      </c>
    </row>
    <row r="3058" spans="1:12" x14ac:dyDescent="0.3">
      <c r="A3058" t="s">
        <v>27</v>
      </c>
      <c r="B3058" t="s">
        <v>21</v>
      </c>
      <c r="C3058" t="s">
        <v>14</v>
      </c>
      <c r="D3058" t="s">
        <v>606</v>
      </c>
      <c r="E3058" t="s">
        <v>29</v>
      </c>
      <c r="F3058" t="s">
        <v>17</v>
      </c>
      <c r="G3058" t="s">
        <v>18</v>
      </c>
      <c r="H3058" t="s">
        <v>32</v>
      </c>
      <c r="I3058">
        <v>11.568</v>
      </c>
      <c r="J3058">
        <v>3</v>
      </c>
      <c r="K3058">
        <v>0.2</v>
      </c>
      <c r="L3058">
        <v>2.6027999999999998</v>
      </c>
    </row>
    <row r="3059" spans="1:12" x14ac:dyDescent="0.3">
      <c r="A3059" t="s">
        <v>12</v>
      </c>
      <c r="B3059" t="s">
        <v>13</v>
      </c>
      <c r="C3059" t="s">
        <v>14</v>
      </c>
      <c r="D3059" t="s">
        <v>457</v>
      </c>
      <c r="E3059" t="s">
        <v>29</v>
      </c>
      <c r="F3059" t="s">
        <v>17</v>
      </c>
      <c r="G3059" t="s">
        <v>25</v>
      </c>
      <c r="H3059" t="s">
        <v>109</v>
      </c>
      <c r="I3059">
        <v>7.6319999999999997</v>
      </c>
      <c r="J3059">
        <v>3</v>
      </c>
      <c r="K3059">
        <v>0.2</v>
      </c>
      <c r="L3059">
        <v>-1.8126</v>
      </c>
    </row>
    <row r="3060" spans="1:12" x14ac:dyDescent="0.3">
      <c r="A3060" t="s">
        <v>12</v>
      </c>
      <c r="B3060" t="s">
        <v>13</v>
      </c>
      <c r="C3060" t="s">
        <v>14</v>
      </c>
      <c r="D3060" t="s">
        <v>188</v>
      </c>
      <c r="E3060" t="s">
        <v>29</v>
      </c>
      <c r="F3060" t="s">
        <v>17</v>
      </c>
      <c r="G3060" t="s">
        <v>18</v>
      </c>
      <c r="H3060" t="s">
        <v>19</v>
      </c>
      <c r="I3060">
        <v>155.45599999999999</v>
      </c>
      <c r="J3060">
        <v>4</v>
      </c>
      <c r="K3060">
        <v>0.2</v>
      </c>
      <c r="L3060">
        <v>-7.7728000000000002</v>
      </c>
    </row>
    <row r="3061" spans="1:12" x14ac:dyDescent="0.3">
      <c r="A3061" t="s">
        <v>61</v>
      </c>
      <c r="B3061" t="s">
        <v>13</v>
      </c>
      <c r="C3061" t="s">
        <v>14</v>
      </c>
      <c r="D3061" t="s">
        <v>228</v>
      </c>
      <c r="E3061" t="s">
        <v>29</v>
      </c>
      <c r="F3061" t="s">
        <v>17</v>
      </c>
      <c r="G3061" t="s">
        <v>18</v>
      </c>
      <c r="H3061" t="s">
        <v>32</v>
      </c>
      <c r="I3061">
        <v>21</v>
      </c>
      <c r="J3061">
        <v>3</v>
      </c>
      <c r="K3061">
        <v>0.2</v>
      </c>
      <c r="L3061">
        <v>5.7750000000000004</v>
      </c>
    </row>
    <row r="3062" spans="1:12" x14ac:dyDescent="0.3">
      <c r="A3062" t="s">
        <v>61</v>
      </c>
      <c r="B3062" t="s">
        <v>13</v>
      </c>
      <c r="C3062" t="s">
        <v>14</v>
      </c>
      <c r="D3062" t="s">
        <v>228</v>
      </c>
      <c r="E3062" t="s">
        <v>29</v>
      </c>
      <c r="F3062" t="s">
        <v>17</v>
      </c>
      <c r="G3062" t="s">
        <v>34</v>
      </c>
      <c r="H3062" t="s">
        <v>122</v>
      </c>
      <c r="I3062">
        <v>120</v>
      </c>
      <c r="J3062">
        <v>2</v>
      </c>
      <c r="K3062">
        <v>0.5</v>
      </c>
      <c r="L3062">
        <v>-7.2</v>
      </c>
    </row>
    <row r="3063" spans="1:12" x14ac:dyDescent="0.3">
      <c r="A3063" t="s">
        <v>61</v>
      </c>
      <c r="B3063" t="s">
        <v>13</v>
      </c>
      <c r="C3063" t="s">
        <v>14</v>
      </c>
      <c r="D3063" t="s">
        <v>478</v>
      </c>
      <c r="E3063" t="s">
        <v>29</v>
      </c>
      <c r="F3063" t="s">
        <v>17</v>
      </c>
      <c r="G3063" t="s">
        <v>25</v>
      </c>
      <c r="H3063" t="s">
        <v>40</v>
      </c>
      <c r="I3063">
        <v>91.36</v>
      </c>
      <c r="J3063">
        <v>5</v>
      </c>
      <c r="K3063">
        <v>0.2</v>
      </c>
      <c r="L3063">
        <v>29.692</v>
      </c>
    </row>
    <row r="3064" spans="1:12" x14ac:dyDescent="0.3">
      <c r="A3064" t="s">
        <v>61</v>
      </c>
      <c r="B3064" t="s">
        <v>13</v>
      </c>
      <c r="C3064" t="s">
        <v>14</v>
      </c>
      <c r="D3064" t="s">
        <v>478</v>
      </c>
      <c r="E3064" t="s">
        <v>29</v>
      </c>
      <c r="F3064" t="s">
        <v>17</v>
      </c>
      <c r="G3064" t="s">
        <v>25</v>
      </c>
      <c r="H3064" t="s">
        <v>37</v>
      </c>
      <c r="I3064">
        <v>152.24</v>
      </c>
      <c r="J3064">
        <v>5</v>
      </c>
      <c r="K3064">
        <v>0.2</v>
      </c>
      <c r="L3064">
        <v>17.126999999999999</v>
      </c>
    </row>
    <row r="3065" spans="1:12" x14ac:dyDescent="0.3">
      <c r="A3065" t="s">
        <v>27</v>
      </c>
      <c r="B3065" t="s">
        <v>13</v>
      </c>
      <c r="C3065" t="s">
        <v>14</v>
      </c>
      <c r="D3065" t="s">
        <v>478</v>
      </c>
      <c r="E3065" t="s">
        <v>29</v>
      </c>
      <c r="F3065" t="s">
        <v>17</v>
      </c>
      <c r="G3065" t="s">
        <v>18</v>
      </c>
      <c r="H3065" t="s">
        <v>32</v>
      </c>
      <c r="I3065">
        <v>337.08800000000002</v>
      </c>
      <c r="J3065">
        <v>4</v>
      </c>
      <c r="K3065">
        <v>0.2</v>
      </c>
      <c r="L3065">
        <v>16.854399999999998</v>
      </c>
    </row>
    <row r="3066" spans="1:12" x14ac:dyDescent="0.3">
      <c r="A3066" t="s">
        <v>27</v>
      </c>
      <c r="B3066" t="s">
        <v>13</v>
      </c>
      <c r="C3066" t="s">
        <v>14</v>
      </c>
      <c r="D3066" t="s">
        <v>157</v>
      </c>
      <c r="E3066" t="s">
        <v>29</v>
      </c>
      <c r="F3066" t="s">
        <v>17</v>
      </c>
      <c r="G3066" t="s">
        <v>25</v>
      </c>
      <c r="H3066" t="s">
        <v>36</v>
      </c>
      <c r="I3066">
        <v>18.335999999999999</v>
      </c>
      <c r="J3066">
        <v>2</v>
      </c>
      <c r="K3066">
        <v>0.7</v>
      </c>
      <c r="L3066">
        <v>-12.224</v>
      </c>
    </row>
    <row r="3067" spans="1:12" x14ac:dyDescent="0.3">
      <c r="A3067" t="s">
        <v>27</v>
      </c>
      <c r="B3067" t="s">
        <v>13</v>
      </c>
      <c r="C3067" t="s">
        <v>14</v>
      </c>
      <c r="D3067" t="s">
        <v>157</v>
      </c>
      <c r="E3067" t="s">
        <v>29</v>
      </c>
      <c r="F3067" t="s">
        <v>17</v>
      </c>
      <c r="G3067" t="s">
        <v>34</v>
      </c>
      <c r="H3067" t="s">
        <v>35</v>
      </c>
      <c r="I3067">
        <v>180.96</v>
      </c>
      <c r="J3067">
        <v>5</v>
      </c>
      <c r="K3067">
        <v>0.2</v>
      </c>
      <c r="L3067">
        <v>13.571999999999999</v>
      </c>
    </row>
    <row r="3068" spans="1:12" x14ac:dyDescent="0.3">
      <c r="A3068" t="s">
        <v>27</v>
      </c>
      <c r="B3068" t="s">
        <v>21</v>
      </c>
      <c r="C3068" t="s">
        <v>14</v>
      </c>
      <c r="D3068" t="s">
        <v>403</v>
      </c>
      <c r="E3068" t="s">
        <v>29</v>
      </c>
      <c r="F3068" t="s">
        <v>17</v>
      </c>
      <c r="G3068" t="s">
        <v>25</v>
      </c>
      <c r="H3068" t="s">
        <v>40</v>
      </c>
      <c r="I3068">
        <v>56.783999999999999</v>
      </c>
      <c r="J3068">
        <v>7</v>
      </c>
      <c r="K3068">
        <v>0.2</v>
      </c>
      <c r="L3068">
        <v>20.584199999999999</v>
      </c>
    </row>
    <row r="3069" spans="1:12" x14ac:dyDescent="0.3">
      <c r="A3069" t="s">
        <v>27</v>
      </c>
      <c r="B3069" t="s">
        <v>21</v>
      </c>
      <c r="C3069" t="s">
        <v>14</v>
      </c>
      <c r="D3069" t="s">
        <v>403</v>
      </c>
      <c r="E3069" t="s">
        <v>29</v>
      </c>
      <c r="F3069" t="s">
        <v>17</v>
      </c>
      <c r="G3069" t="s">
        <v>25</v>
      </c>
      <c r="H3069" t="s">
        <v>36</v>
      </c>
      <c r="I3069">
        <v>5.6070000000000002</v>
      </c>
      <c r="J3069">
        <v>3</v>
      </c>
      <c r="K3069">
        <v>0.7</v>
      </c>
      <c r="L3069">
        <v>-3.9249000000000001</v>
      </c>
    </row>
    <row r="3070" spans="1:12" x14ac:dyDescent="0.3">
      <c r="A3070" t="s">
        <v>27</v>
      </c>
      <c r="B3070" t="s">
        <v>21</v>
      </c>
      <c r="C3070" t="s">
        <v>14</v>
      </c>
      <c r="D3070" t="s">
        <v>403</v>
      </c>
      <c r="E3070" t="s">
        <v>29</v>
      </c>
      <c r="F3070" t="s">
        <v>17</v>
      </c>
      <c r="G3070" t="s">
        <v>25</v>
      </c>
      <c r="H3070" t="s">
        <v>33</v>
      </c>
      <c r="I3070">
        <v>6.5759999999999996</v>
      </c>
      <c r="J3070">
        <v>3</v>
      </c>
      <c r="K3070">
        <v>0.2</v>
      </c>
      <c r="L3070">
        <v>0.57540000000000002</v>
      </c>
    </row>
    <row r="3071" spans="1:12" x14ac:dyDescent="0.3">
      <c r="A3071" t="s">
        <v>12</v>
      </c>
      <c r="B3071" t="s">
        <v>21</v>
      </c>
      <c r="C3071" t="s">
        <v>14</v>
      </c>
      <c r="D3071" t="s">
        <v>569</v>
      </c>
      <c r="E3071" t="s">
        <v>29</v>
      </c>
      <c r="F3071" t="s">
        <v>17</v>
      </c>
      <c r="G3071" t="s">
        <v>25</v>
      </c>
      <c r="H3071" t="s">
        <v>31</v>
      </c>
      <c r="I3071">
        <v>184.70400000000001</v>
      </c>
      <c r="J3071">
        <v>6</v>
      </c>
      <c r="K3071">
        <v>0.2</v>
      </c>
      <c r="L3071">
        <v>13.8528</v>
      </c>
    </row>
    <row r="3072" spans="1:12" x14ac:dyDescent="0.3">
      <c r="A3072" t="s">
        <v>12</v>
      </c>
      <c r="B3072" t="s">
        <v>21</v>
      </c>
      <c r="C3072" t="s">
        <v>14</v>
      </c>
      <c r="D3072" t="s">
        <v>569</v>
      </c>
      <c r="E3072" t="s">
        <v>29</v>
      </c>
      <c r="F3072" t="s">
        <v>17</v>
      </c>
      <c r="G3072" t="s">
        <v>34</v>
      </c>
      <c r="H3072" t="s">
        <v>58</v>
      </c>
      <c r="I3072">
        <v>47.92</v>
      </c>
      <c r="J3072">
        <v>2</v>
      </c>
      <c r="K3072">
        <v>0.2</v>
      </c>
      <c r="L3072">
        <v>11.98</v>
      </c>
    </row>
    <row r="3073" spans="1:12" x14ac:dyDescent="0.3">
      <c r="A3073" t="s">
        <v>27</v>
      </c>
      <c r="B3073" t="s">
        <v>13</v>
      </c>
      <c r="C3073" t="s">
        <v>14</v>
      </c>
      <c r="D3073" t="s">
        <v>578</v>
      </c>
      <c r="E3073" t="s">
        <v>29</v>
      </c>
      <c r="F3073" t="s">
        <v>17</v>
      </c>
      <c r="G3073" t="s">
        <v>25</v>
      </c>
      <c r="H3073" t="s">
        <v>40</v>
      </c>
      <c r="I3073">
        <v>72.224000000000004</v>
      </c>
      <c r="J3073">
        <v>4</v>
      </c>
      <c r="K3073">
        <v>0.2</v>
      </c>
      <c r="L3073">
        <v>25.278400000000001</v>
      </c>
    </row>
    <row r="3074" spans="1:12" x14ac:dyDescent="0.3">
      <c r="A3074" t="s">
        <v>61</v>
      </c>
      <c r="B3074" t="s">
        <v>13</v>
      </c>
      <c r="C3074" t="s">
        <v>14</v>
      </c>
      <c r="D3074" t="s">
        <v>281</v>
      </c>
      <c r="E3074" t="s">
        <v>29</v>
      </c>
      <c r="F3074" t="s">
        <v>17</v>
      </c>
      <c r="G3074" t="s">
        <v>18</v>
      </c>
      <c r="H3074" t="s">
        <v>19</v>
      </c>
      <c r="I3074">
        <v>314.35199999999998</v>
      </c>
      <c r="J3074">
        <v>3</v>
      </c>
      <c r="K3074">
        <v>0.2</v>
      </c>
      <c r="L3074">
        <v>-15.717599999999999</v>
      </c>
    </row>
    <row r="3075" spans="1:12" x14ac:dyDescent="0.3">
      <c r="A3075" t="s">
        <v>61</v>
      </c>
      <c r="B3075" t="s">
        <v>13</v>
      </c>
      <c r="C3075" t="s">
        <v>14</v>
      </c>
      <c r="D3075" t="s">
        <v>281</v>
      </c>
      <c r="E3075" t="s">
        <v>29</v>
      </c>
      <c r="F3075" t="s">
        <v>17</v>
      </c>
      <c r="G3075" t="s">
        <v>25</v>
      </c>
      <c r="H3075" t="s">
        <v>26</v>
      </c>
      <c r="I3075">
        <v>4.6079999999999997</v>
      </c>
      <c r="J3075">
        <v>2</v>
      </c>
      <c r="K3075">
        <v>0.2</v>
      </c>
      <c r="L3075">
        <v>1.4976</v>
      </c>
    </row>
    <row r="3076" spans="1:12" x14ac:dyDescent="0.3">
      <c r="A3076" t="s">
        <v>12</v>
      </c>
      <c r="B3076" t="s">
        <v>13</v>
      </c>
      <c r="C3076" t="s">
        <v>14</v>
      </c>
      <c r="D3076" t="s">
        <v>140</v>
      </c>
      <c r="E3076" t="s">
        <v>29</v>
      </c>
      <c r="F3076" t="s">
        <v>17</v>
      </c>
      <c r="G3076" t="s">
        <v>25</v>
      </c>
      <c r="H3076" t="s">
        <v>40</v>
      </c>
      <c r="I3076">
        <v>45.527999999999999</v>
      </c>
      <c r="J3076">
        <v>3</v>
      </c>
      <c r="K3076">
        <v>0.2</v>
      </c>
      <c r="L3076">
        <v>15.934799999999999</v>
      </c>
    </row>
    <row r="3077" spans="1:12" x14ac:dyDescent="0.3">
      <c r="A3077" t="s">
        <v>12</v>
      </c>
      <c r="B3077" t="s">
        <v>13</v>
      </c>
      <c r="C3077" t="s">
        <v>14</v>
      </c>
      <c r="D3077" t="s">
        <v>140</v>
      </c>
      <c r="E3077" t="s">
        <v>29</v>
      </c>
      <c r="F3077" t="s">
        <v>17</v>
      </c>
      <c r="G3077" t="s">
        <v>18</v>
      </c>
      <c r="H3077" t="s">
        <v>20</v>
      </c>
      <c r="I3077">
        <v>64.784000000000006</v>
      </c>
      <c r="J3077">
        <v>1</v>
      </c>
      <c r="K3077">
        <v>0.2</v>
      </c>
      <c r="L3077">
        <v>6.4783999999999997</v>
      </c>
    </row>
    <row r="3078" spans="1:12" x14ac:dyDescent="0.3">
      <c r="A3078" t="s">
        <v>12</v>
      </c>
      <c r="B3078" t="s">
        <v>13</v>
      </c>
      <c r="C3078" t="s">
        <v>14</v>
      </c>
      <c r="D3078" t="s">
        <v>140</v>
      </c>
      <c r="E3078" t="s">
        <v>29</v>
      </c>
      <c r="F3078" t="s">
        <v>17</v>
      </c>
      <c r="G3078" t="s">
        <v>25</v>
      </c>
      <c r="H3078" t="s">
        <v>31</v>
      </c>
      <c r="I3078">
        <v>424.27199999999999</v>
      </c>
      <c r="J3078">
        <v>2</v>
      </c>
      <c r="K3078">
        <v>0.2</v>
      </c>
      <c r="L3078">
        <v>-10.6068</v>
      </c>
    </row>
    <row r="3079" spans="1:12" x14ac:dyDescent="0.3">
      <c r="A3079" t="s">
        <v>12</v>
      </c>
      <c r="B3079" t="s">
        <v>13</v>
      </c>
      <c r="C3079" t="s">
        <v>14</v>
      </c>
      <c r="D3079" t="s">
        <v>140</v>
      </c>
      <c r="E3079" t="s">
        <v>29</v>
      </c>
      <c r="F3079" t="s">
        <v>17</v>
      </c>
      <c r="G3079" t="s">
        <v>25</v>
      </c>
      <c r="H3079" t="s">
        <v>33</v>
      </c>
      <c r="I3079">
        <v>1.3440000000000001</v>
      </c>
      <c r="J3079">
        <v>1</v>
      </c>
      <c r="K3079">
        <v>0.2</v>
      </c>
      <c r="L3079">
        <v>0.504</v>
      </c>
    </row>
    <row r="3080" spans="1:12" x14ac:dyDescent="0.3">
      <c r="A3080" t="s">
        <v>12</v>
      </c>
      <c r="B3080" t="s">
        <v>13</v>
      </c>
      <c r="C3080" t="s">
        <v>14</v>
      </c>
      <c r="D3080" t="s">
        <v>140</v>
      </c>
      <c r="E3080" t="s">
        <v>29</v>
      </c>
      <c r="F3080" t="s">
        <v>17</v>
      </c>
      <c r="G3080" t="s">
        <v>25</v>
      </c>
      <c r="H3080" t="s">
        <v>31</v>
      </c>
      <c r="I3080">
        <v>83.92</v>
      </c>
      <c r="J3080">
        <v>5</v>
      </c>
      <c r="K3080">
        <v>0.2</v>
      </c>
      <c r="L3080">
        <v>-1.0489999999999999</v>
      </c>
    </row>
    <row r="3081" spans="1:12" x14ac:dyDescent="0.3">
      <c r="A3081" t="s">
        <v>27</v>
      </c>
      <c r="B3081" t="s">
        <v>43</v>
      </c>
      <c r="C3081" t="s">
        <v>14</v>
      </c>
      <c r="D3081" t="s">
        <v>188</v>
      </c>
      <c r="E3081" t="s">
        <v>29</v>
      </c>
      <c r="F3081" t="s">
        <v>17</v>
      </c>
      <c r="G3081" t="s">
        <v>25</v>
      </c>
      <c r="H3081" t="s">
        <v>33</v>
      </c>
      <c r="I3081">
        <v>16.256</v>
      </c>
      <c r="J3081">
        <v>2</v>
      </c>
      <c r="K3081">
        <v>0.2</v>
      </c>
      <c r="L3081">
        <v>1.2192000000000001</v>
      </c>
    </row>
    <row r="3082" spans="1:12" x14ac:dyDescent="0.3">
      <c r="A3082" t="s">
        <v>27</v>
      </c>
      <c r="B3082" t="s">
        <v>43</v>
      </c>
      <c r="C3082" t="s">
        <v>14</v>
      </c>
      <c r="D3082" t="s">
        <v>188</v>
      </c>
      <c r="E3082" t="s">
        <v>29</v>
      </c>
      <c r="F3082" t="s">
        <v>17</v>
      </c>
      <c r="G3082" t="s">
        <v>34</v>
      </c>
      <c r="H3082" t="s">
        <v>35</v>
      </c>
      <c r="I3082">
        <v>219.184</v>
      </c>
      <c r="J3082">
        <v>2</v>
      </c>
      <c r="K3082">
        <v>0.2</v>
      </c>
      <c r="L3082">
        <v>19.178599999999999</v>
      </c>
    </row>
    <row r="3083" spans="1:12" x14ac:dyDescent="0.3">
      <c r="A3083" t="s">
        <v>27</v>
      </c>
      <c r="B3083" t="s">
        <v>43</v>
      </c>
      <c r="C3083" t="s">
        <v>14</v>
      </c>
      <c r="D3083" t="s">
        <v>188</v>
      </c>
      <c r="E3083" t="s">
        <v>29</v>
      </c>
      <c r="F3083" t="s">
        <v>17</v>
      </c>
      <c r="G3083" t="s">
        <v>25</v>
      </c>
      <c r="H3083" t="s">
        <v>40</v>
      </c>
      <c r="I3083">
        <v>91.055999999999997</v>
      </c>
      <c r="J3083">
        <v>6</v>
      </c>
      <c r="K3083">
        <v>0.2</v>
      </c>
      <c r="L3083">
        <v>31.869599999999998</v>
      </c>
    </row>
    <row r="3084" spans="1:12" x14ac:dyDescent="0.3">
      <c r="A3084" t="s">
        <v>167</v>
      </c>
      <c r="B3084" t="s">
        <v>13</v>
      </c>
      <c r="C3084" t="s">
        <v>14</v>
      </c>
      <c r="D3084" t="s">
        <v>140</v>
      </c>
      <c r="E3084" t="s">
        <v>29</v>
      </c>
      <c r="F3084" t="s">
        <v>17</v>
      </c>
      <c r="G3084" t="s">
        <v>18</v>
      </c>
      <c r="H3084" t="s">
        <v>20</v>
      </c>
      <c r="I3084">
        <v>1125.4880000000001</v>
      </c>
      <c r="J3084">
        <v>7</v>
      </c>
      <c r="K3084">
        <v>0.2</v>
      </c>
      <c r="L3084">
        <v>98.480199999999996</v>
      </c>
    </row>
    <row r="3085" spans="1:12" x14ac:dyDescent="0.3">
      <c r="A3085" t="s">
        <v>167</v>
      </c>
      <c r="B3085" t="s">
        <v>13</v>
      </c>
      <c r="C3085" t="s">
        <v>14</v>
      </c>
      <c r="D3085" t="s">
        <v>140</v>
      </c>
      <c r="E3085" t="s">
        <v>29</v>
      </c>
      <c r="F3085" t="s">
        <v>17</v>
      </c>
      <c r="G3085" t="s">
        <v>25</v>
      </c>
      <c r="H3085" t="s">
        <v>36</v>
      </c>
      <c r="I3085">
        <v>12.645</v>
      </c>
      <c r="J3085">
        <v>5</v>
      </c>
      <c r="K3085">
        <v>0.7</v>
      </c>
      <c r="L3085">
        <v>-10.116</v>
      </c>
    </row>
    <row r="3086" spans="1:12" x14ac:dyDescent="0.3">
      <c r="A3086" t="s">
        <v>167</v>
      </c>
      <c r="B3086" t="s">
        <v>13</v>
      </c>
      <c r="C3086" t="s">
        <v>14</v>
      </c>
      <c r="D3086" t="s">
        <v>140</v>
      </c>
      <c r="E3086" t="s">
        <v>29</v>
      </c>
      <c r="F3086" t="s">
        <v>17</v>
      </c>
      <c r="G3086" t="s">
        <v>25</v>
      </c>
      <c r="H3086" t="s">
        <v>33</v>
      </c>
      <c r="I3086">
        <v>4.032</v>
      </c>
      <c r="J3086">
        <v>2</v>
      </c>
      <c r="K3086">
        <v>0.2</v>
      </c>
      <c r="L3086">
        <v>1.0584</v>
      </c>
    </row>
    <row r="3087" spans="1:12" x14ac:dyDescent="0.3">
      <c r="A3087" t="s">
        <v>61</v>
      </c>
      <c r="B3087" t="s">
        <v>21</v>
      </c>
      <c r="C3087" t="s">
        <v>14</v>
      </c>
      <c r="D3087" t="s">
        <v>179</v>
      </c>
      <c r="E3087" t="s">
        <v>29</v>
      </c>
      <c r="F3087" t="s">
        <v>17</v>
      </c>
      <c r="G3087" t="s">
        <v>25</v>
      </c>
      <c r="H3087" t="s">
        <v>40</v>
      </c>
      <c r="I3087">
        <v>31.007999999999999</v>
      </c>
      <c r="J3087">
        <v>1</v>
      </c>
      <c r="K3087">
        <v>0.2</v>
      </c>
      <c r="L3087">
        <v>11.240399999999999</v>
      </c>
    </row>
    <row r="3088" spans="1:12" x14ac:dyDescent="0.3">
      <c r="A3088" t="s">
        <v>27</v>
      </c>
      <c r="B3088" t="s">
        <v>43</v>
      </c>
      <c r="C3088" t="s">
        <v>14</v>
      </c>
      <c r="D3088" t="s">
        <v>228</v>
      </c>
      <c r="E3088" t="s">
        <v>29</v>
      </c>
      <c r="F3088" t="s">
        <v>17</v>
      </c>
      <c r="G3088" t="s">
        <v>18</v>
      </c>
      <c r="H3088" t="s">
        <v>19</v>
      </c>
      <c r="I3088">
        <v>339.92</v>
      </c>
      <c r="J3088">
        <v>5</v>
      </c>
      <c r="K3088">
        <v>0.2</v>
      </c>
      <c r="L3088">
        <v>8.4979999999999993</v>
      </c>
    </row>
    <row r="3089" spans="1:12" x14ac:dyDescent="0.3">
      <c r="A3089" t="s">
        <v>27</v>
      </c>
      <c r="B3089" t="s">
        <v>43</v>
      </c>
      <c r="C3089" t="s">
        <v>14</v>
      </c>
      <c r="D3089" t="s">
        <v>228</v>
      </c>
      <c r="E3089" t="s">
        <v>29</v>
      </c>
      <c r="F3089" t="s">
        <v>17</v>
      </c>
      <c r="G3089" t="s">
        <v>25</v>
      </c>
      <c r="H3089" t="s">
        <v>40</v>
      </c>
      <c r="I3089">
        <v>10.528</v>
      </c>
      <c r="J3089">
        <v>4</v>
      </c>
      <c r="K3089">
        <v>0.2</v>
      </c>
      <c r="L3089">
        <v>3.4216000000000002</v>
      </c>
    </row>
    <row r="3090" spans="1:12" x14ac:dyDescent="0.3">
      <c r="A3090" t="s">
        <v>27</v>
      </c>
      <c r="B3090" t="s">
        <v>43</v>
      </c>
      <c r="C3090" t="s">
        <v>14</v>
      </c>
      <c r="D3090" t="s">
        <v>228</v>
      </c>
      <c r="E3090" t="s">
        <v>29</v>
      </c>
      <c r="F3090" t="s">
        <v>17</v>
      </c>
      <c r="G3090" t="s">
        <v>25</v>
      </c>
      <c r="H3090" t="s">
        <v>37</v>
      </c>
      <c r="I3090">
        <v>42.384</v>
      </c>
      <c r="J3090">
        <v>2</v>
      </c>
      <c r="K3090">
        <v>0.2</v>
      </c>
      <c r="L3090">
        <v>4.2384000000000004</v>
      </c>
    </row>
    <row r="3091" spans="1:12" x14ac:dyDescent="0.3">
      <c r="A3091" t="s">
        <v>27</v>
      </c>
      <c r="B3091" t="s">
        <v>43</v>
      </c>
      <c r="C3091" t="s">
        <v>14</v>
      </c>
      <c r="D3091" t="s">
        <v>28</v>
      </c>
      <c r="E3091" t="s">
        <v>29</v>
      </c>
      <c r="F3091" t="s">
        <v>17</v>
      </c>
      <c r="G3091" t="s">
        <v>18</v>
      </c>
      <c r="H3091" t="s">
        <v>32</v>
      </c>
      <c r="I3091">
        <v>45.567999999999998</v>
      </c>
      <c r="J3091">
        <v>2</v>
      </c>
      <c r="K3091">
        <v>0.2</v>
      </c>
      <c r="L3091">
        <v>9.6831999999999994</v>
      </c>
    </row>
    <row r="3092" spans="1:12" x14ac:dyDescent="0.3">
      <c r="A3092" t="s">
        <v>27</v>
      </c>
      <c r="B3092" t="s">
        <v>43</v>
      </c>
      <c r="C3092" t="s">
        <v>14</v>
      </c>
      <c r="D3092" t="s">
        <v>28</v>
      </c>
      <c r="E3092" t="s">
        <v>29</v>
      </c>
      <c r="F3092" t="s">
        <v>17</v>
      </c>
      <c r="G3092" t="s">
        <v>25</v>
      </c>
      <c r="H3092" t="s">
        <v>36</v>
      </c>
      <c r="I3092">
        <v>28.751999999999999</v>
      </c>
      <c r="J3092">
        <v>8</v>
      </c>
      <c r="K3092">
        <v>0.7</v>
      </c>
      <c r="L3092">
        <v>-21.084800000000001</v>
      </c>
    </row>
    <row r="3093" spans="1:12" x14ac:dyDescent="0.3">
      <c r="A3093" t="s">
        <v>27</v>
      </c>
      <c r="B3093" t="s">
        <v>21</v>
      </c>
      <c r="C3093" t="s">
        <v>14</v>
      </c>
      <c r="D3093" t="s">
        <v>157</v>
      </c>
      <c r="E3093" t="s">
        <v>29</v>
      </c>
      <c r="F3093" t="s">
        <v>17</v>
      </c>
      <c r="G3093" t="s">
        <v>25</v>
      </c>
      <c r="H3093" t="s">
        <v>40</v>
      </c>
      <c r="I3093">
        <v>173.488</v>
      </c>
      <c r="J3093">
        <v>7</v>
      </c>
      <c r="K3093">
        <v>0.2</v>
      </c>
      <c r="L3093">
        <v>54.215000000000003</v>
      </c>
    </row>
    <row r="3094" spans="1:12" x14ac:dyDescent="0.3">
      <c r="A3094" t="s">
        <v>27</v>
      </c>
      <c r="B3094" t="s">
        <v>21</v>
      </c>
      <c r="C3094" t="s">
        <v>14</v>
      </c>
      <c r="D3094" t="s">
        <v>157</v>
      </c>
      <c r="E3094" t="s">
        <v>29</v>
      </c>
      <c r="F3094" t="s">
        <v>17</v>
      </c>
      <c r="G3094" t="s">
        <v>25</v>
      </c>
      <c r="H3094" t="s">
        <v>31</v>
      </c>
      <c r="I3094">
        <v>516.96</v>
      </c>
      <c r="J3094">
        <v>4</v>
      </c>
      <c r="K3094">
        <v>0.2</v>
      </c>
      <c r="L3094">
        <v>-6.4619999999999997</v>
      </c>
    </row>
    <row r="3095" spans="1:12" x14ac:dyDescent="0.3">
      <c r="A3095" t="s">
        <v>27</v>
      </c>
      <c r="B3095" t="s">
        <v>21</v>
      </c>
      <c r="C3095" t="s">
        <v>14</v>
      </c>
      <c r="D3095" t="s">
        <v>157</v>
      </c>
      <c r="E3095" t="s">
        <v>29</v>
      </c>
      <c r="F3095" t="s">
        <v>17</v>
      </c>
      <c r="G3095" t="s">
        <v>18</v>
      </c>
      <c r="H3095" t="s">
        <v>32</v>
      </c>
      <c r="I3095">
        <v>173.208</v>
      </c>
      <c r="J3095">
        <v>7</v>
      </c>
      <c r="K3095">
        <v>0.2</v>
      </c>
      <c r="L3095">
        <v>45.467100000000002</v>
      </c>
    </row>
    <row r="3096" spans="1:12" x14ac:dyDescent="0.3">
      <c r="A3096" t="s">
        <v>27</v>
      </c>
      <c r="B3096" t="s">
        <v>21</v>
      </c>
      <c r="C3096" t="s">
        <v>14</v>
      </c>
      <c r="D3096" t="s">
        <v>157</v>
      </c>
      <c r="E3096" t="s">
        <v>29</v>
      </c>
      <c r="F3096" t="s">
        <v>17</v>
      </c>
      <c r="G3096" t="s">
        <v>25</v>
      </c>
      <c r="H3096" t="s">
        <v>33</v>
      </c>
      <c r="I3096">
        <v>4.4480000000000004</v>
      </c>
      <c r="J3096">
        <v>2</v>
      </c>
      <c r="K3096">
        <v>0.2</v>
      </c>
      <c r="L3096">
        <v>0.33360000000000001</v>
      </c>
    </row>
    <row r="3097" spans="1:12" x14ac:dyDescent="0.3">
      <c r="A3097" t="s">
        <v>27</v>
      </c>
      <c r="B3097" t="s">
        <v>21</v>
      </c>
      <c r="C3097" t="s">
        <v>14</v>
      </c>
      <c r="D3097" t="s">
        <v>157</v>
      </c>
      <c r="E3097" t="s">
        <v>29</v>
      </c>
      <c r="F3097" t="s">
        <v>17</v>
      </c>
      <c r="G3097" t="s">
        <v>25</v>
      </c>
      <c r="H3097" t="s">
        <v>26</v>
      </c>
      <c r="I3097">
        <v>9</v>
      </c>
      <c r="J3097">
        <v>3</v>
      </c>
      <c r="K3097">
        <v>0.2</v>
      </c>
      <c r="L3097">
        <v>3.15</v>
      </c>
    </row>
    <row r="3098" spans="1:12" x14ac:dyDescent="0.3">
      <c r="A3098" t="s">
        <v>27</v>
      </c>
      <c r="B3098" t="s">
        <v>21</v>
      </c>
      <c r="C3098" t="s">
        <v>14</v>
      </c>
      <c r="D3098" t="s">
        <v>157</v>
      </c>
      <c r="E3098" t="s">
        <v>29</v>
      </c>
      <c r="F3098" t="s">
        <v>17</v>
      </c>
      <c r="G3098" t="s">
        <v>25</v>
      </c>
      <c r="H3098" t="s">
        <v>40</v>
      </c>
      <c r="I3098">
        <v>42.24</v>
      </c>
      <c r="J3098">
        <v>10</v>
      </c>
      <c r="K3098">
        <v>0.2</v>
      </c>
      <c r="L3098">
        <v>13.2</v>
      </c>
    </row>
    <row r="3099" spans="1:12" x14ac:dyDescent="0.3">
      <c r="A3099" t="s">
        <v>27</v>
      </c>
      <c r="B3099" t="s">
        <v>21</v>
      </c>
      <c r="C3099" t="s">
        <v>14</v>
      </c>
      <c r="D3099" t="s">
        <v>157</v>
      </c>
      <c r="E3099" t="s">
        <v>29</v>
      </c>
      <c r="F3099" t="s">
        <v>17</v>
      </c>
      <c r="G3099" t="s">
        <v>25</v>
      </c>
      <c r="H3099" t="s">
        <v>36</v>
      </c>
      <c r="I3099">
        <v>18.263999999999999</v>
      </c>
      <c r="J3099">
        <v>2</v>
      </c>
      <c r="K3099">
        <v>0.7</v>
      </c>
      <c r="L3099">
        <v>-13.393599999999999</v>
      </c>
    </row>
    <row r="3100" spans="1:12" x14ac:dyDescent="0.3">
      <c r="A3100" t="s">
        <v>12</v>
      </c>
      <c r="B3100" t="s">
        <v>13</v>
      </c>
      <c r="C3100" t="s">
        <v>14</v>
      </c>
      <c r="D3100" t="s">
        <v>179</v>
      </c>
      <c r="E3100" t="s">
        <v>29</v>
      </c>
      <c r="F3100" t="s">
        <v>17</v>
      </c>
      <c r="G3100" t="s">
        <v>18</v>
      </c>
      <c r="H3100" t="s">
        <v>32</v>
      </c>
      <c r="I3100">
        <v>25.248000000000001</v>
      </c>
      <c r="J3100">
        <v>3</v>
      </c>
      <c r="K3100">
        <v>0.2</v>
      </c>
      <c r="L3100">
        <v>4.1028000000000002</v>
      </c>
    </row>
    <row r="3101" spans="1:12" x14ac:dyDescent="0.3">
      <c r="A3101" t="s">
        <v>61</v>
      </c>
      <c r="B3101" t="s">
        <v>21</v>
      </c>
      <c r="C3101" t="s">
        <v>14</v>
      </c>
      <c r="D3101" t="s">
        <v>102</v>
      </c>
      <c r="E3101" t="s">
        <v>166</v>
      </c>
      <c r="F3101" t="s">
        <v>17</v>
      </c>
      <c r="G3101" t="s">
        <v>25</v>
      </c>
      <c r="H3101" t="s">
        <v>37</v>
      </c>
      <c r="I3101">
        <v>647.84</v>
      </c>
      <c r="J3101">
        <v>8</v>
      </c>
      <c r="K3101">
        <v>0</v>
      </c>
      <c r="L3101">
        <v>168.4384</v>
      </c>
    </row>
    <row r="3102" spans="1:12" x14ac:dyDescent="0.3">
      <c r="A3102" t="s">
        <v>61</v>
      </c>
      <c r="B3102" t="s">
        <v>21</v>
      </c>
      <c r="C3102" t="s">
        <v>14</v>
      </c>
      <c r="D3102" t="s">
        <v>102</v>
      </c>
      <c r="E3102" t="s">
        <v>166</v>
      </c>
      <c r="F3102" t="s">
        <v>17</v>
      </c>
      <c r="G3102" t="s">
        <v>25</v>
      </c>
      <c r="H3102" t="s">
        <v>26</v>
      </c>
      <c r="I3102">
        <v>20.7</v>
      </c>
      <c r="J3102">
        <v>2</v>
      </c>
      <c r="K3102">
        <v>0</v>
      </c>
      <c r="L3102">
        <v>9.9359999999999999</v>
      </c>
    </row>
    <row r="3103" spans="1:12" x14ac:dyDescent="0.3">
      <c r="A3103" t="s">
        <v>27</v>
      </c>
      <c r="B3103" t="s">
        <v>13</v>
      </c>
      <c r="C3103" t="s">
        <v>14</v>
      </c>
      <c r="D3103" t="s">
        <v>199</v>
      </c>
      <c r="E3103" t="s">
        <v>166</v>
      </c>
      <c r="F3103" t="s">
        <v>17</v>
      </c>
      <c r="G3103" t="s">
        <v>25</v>
      </c>
      <c r="H3103" t="s">
        <v>33</v>
      </c>
      <c r="I3103">
        <v>2.74</v>
      </c>
      <c r="J3103">
        <v>1</v>
      </c>
      <c r="K3103">
        <v>0</v>
      </c>
      <c r="L3103">
        <v>0.73980000000000001</v>
      </c>
    </row>
    <row r="3104" spans="1:12" x14ac:dyDescent="0.3">
      <c r="A3104" t="s">
        <v>27</v>
      </c>
      <c r="B3104" t="s">
        <v>13</v>
      </c>
      <c r="C3104" t="s">
        <v>14</v>
      </c>
      <c r="D3104" t="s">
        <v>199</v>
      </c>
      <c r="E3104" t="s">
        <v>166</v>
      </c>
      <c r="F3104" t="s">
        <v>17</v>
      </c>
      <c r="G3104" t="s">
        <v>25</v>
      </c>
      <c r="H3104" t="s">
        <v>33</v>
      </c>
      <c r="I3104">
        <v>8.34</v>
      </c>
      <c r="J3104">
        <v>3</v>
      </c>
      <c r="K3104">
        <v>0</v>
      </c>
      <c r="L3104">
        <v>2.1684000000000001</v>
      </c>
    </row>
    <row r="3105" spans="1:12" x14ac:dyDescent="0.3">
      <c r="A3105" t="s">
        <v>27</v>
      </c>
      <c r="B3105" t="s">
        <v>13</v>
      </c>
      <c r="C3105" t="s">
        <v>14</v>
      </c>
      <c r="D3105" t="s">
        <v>199</v>
      </c>
      <c r="E3105" t="s">
        <v>166</v>
      </c>
      <c r="F3105" t="s">
        <v>17</v>
      </c>
      <c r="G3105" t="s">
        <v>25</v>
      </c>
      <c r="H3105" t="s">
        <v>31</v>
      </c>
      <c r="I3105">
        <v>46.74</v>
      </c>
      <c r="J3105">
        <v>3</v>
      </c>
      <c r="K3105">
        <v>0</v>
      </c>
      <c r="L3105">
        <v>11.685</v>
      </c>
    </row>
    <row r="3106" spans="1:12" x14ac:dyDescent="0.3">
      <c r="A3106" t="s">
        <v>27</v>
      </c>
      <c r="B3106" t="s">
        <v>13</v>
      </c>
      <c r="C3106" t="s">
        <v>14</v>
      </c>
      <c r="D3106" t="s">
        <v>199</v>
      </c>
      <c r="E3106" t="s">
        <v>166</v>
      </c>
      <c r="F3106" t="s">
        <v>17</v>
      </c>
      <c r="G3106" t="s">
        <v>25</v>
      </c>
      <c r="H3106" t="s">
        <v>36</v>
      </c>
      <c r="I3106">
        <v>6354.95</v>
      </c>
      <c r="J3106">
        <v>5</v>
      </c>
      <c r="K3106">
        <v>0</v>
      </c>
      <c r="L3106">
        <v>3177.4749999999999</v>
      </c>
    </row>
    <row r="3107" spans="1:12" x14ac:dyDescent="0.3">
      <c r="A3107" t="s">
        <v>12</v>
      </c>
      <c r="B3107" t="s">
        <v>21</v>
      </c>
      <c r="C3107" t="s">
        <v>14</v>
      </c>
      <c r="D3107" t="s">
        <v>213</v>
      </c>
      <c r="E3107" t="s">
        <v>166</v>
      </c>
      <c r="F3107" t="s">
        <v>17</v>
      </c>
      <c r="G3107" t="s">
        <v>18</v>
      </c>
      <c r="H3107" t="s">
        <v>20</v>
      </c>
      <c r="I3107">
        <v>392.94</v>
      </c>
      <c r="J3107">
        <v>3</v>
      </c>
      <c r="K3107">
        <v>0</v>
      </c>
      <c r="L3107">
        <v>43.223399999999998</v>
      </c>
    </row>
    <row r="3108" spans="1:12" x14ac:dyDescent="0.3">
      <c r="A3108" t="s">
        <v>27</v>
      </c>
      <c r="B3108" t="s">
        <v>21</v>
      </c>
      <c r="C3108" t="s">
        <v>14</v>
      </c>
      <c r="D3108" t="s">
        <v>199</v>
      </c>
      <c r="E3108" t="s">
        <v>166</v>
      </c>
      <c r="F3108" t="s">
        <v>17</v>
      </c>
      <c r="G3108" t="s">
        <v>25</v>
      </c>
      <c r="H3108" t="s">
        <v>26</v>
      </c>
      <c r="I3108">
        <v>12.39</v>
      </c>
      <c r="J3108">
        <v>3</v>
      </c>
      <c r="K3108">
        <v>0</v>
      </c>
      <c r="L3108">
        <v>5.6993999999999998</v>
      </c>
    </row>
    <row r="3109" spans="1:12" x14ac:dyDescent="0.3">
      <c r="A3109" t="s">
        <v>27</v>
      </c>
      <c r="B3109" t="s">
        <v>13</v>
      </c>
      <c r="C3109" t="s">
        <v>14</v>
      </c>
      <c r="D3109" t="s">
        <v>269</v>
      </c>
      <c r="E3109" t="s">
        <v>166</v>
      </c>
      <c r="F3109" t="s">
        <v>17</v>
      </c>
      <c r="G3109" t="s">
        <v>25</v>
      </c>
      <c r="H3109" t="s">
        <v>40</v>
      </c>
      <c r="I3109">
        <v>279.89999999999998</v>
      </c>
      <c r="J3109">
        <v>5</v>
      </c>
      <c r="K3109">
        <v>0</v>
      </c>
      <c r="L3109">
        <v>137.15100000000001</v>
      </c>
    </row>
    <row r="3110" spans="1:12" x14ac:dyDescent="0.3">
      <c r="A3110" t="s">
        <v>27</v>
      </c>
      <c r="B3110" t="s">
        <v>13</v>
      </c>
      <c r="C3110" t="s">
        <v>14</v>
      </c>
      <c r="D3110" t="s">
        <v>269</v>
      </c>
      <c r="E3110" t="s">
        <v>166</v>
      </c>
      <c r="F3110" t="s">
        <v>17</v>
      </c>
      <c r="G3110" t="s">
        <v>34</v>
      </c>
      <c r="H3110" t="s">
        <v>58</v>
      </c>
      <c r="I3110">
        <v>619.95000000000005</v>
      </c>
      <c r="J3110">
        <v>5</v>
      </c>
      <c r="K3110">
        <v>0</v>
      </c>
      <c r="L3110">
        <v>111.59099999999999</v>
      </c>
    </row>
    <row r="3111" spans="1:12" x14ac:dyDescent="0.3">
      <c r="A3111" t="s">
        <v>27</v>
      </c>
      <c r="B3111" t="s">
        <v>13</v>
      </c>
      <c r="C3111" t="s">
        <v>14</v>
      </c>
      <c r="D3111" t="s">
        <v>269</v>
      </c>
      <c r="E3111" t="s">
        <v>166</v>
      </c>
      <c r="F3111" t="s">
        <v>17</v>
      </c>
      <c r="G3111" t="s">
        <v>25</v>
      </c>
      <c r="H3111" t="s">
        <v>40</v>
      </c>
      <c r="I3111">
        <v>4.3600000000000003</v>
      </c>
      <c r="J3111">
        <v>2</v>
      </c>
      <c r="K3111">
        <v>0</v>
      </c>
      <c r="L3111">
        <v>2.0491999999999999</v>
      </c>
    </row>
    <row r="3112" spans="1:12" x14ac:dyDescent="0.3">
      <c r="A3112" t="s">
        <v>27</v>
      </c>
      <c r="B3112" t="s">
        <v>13</v>
      </c>
      <c r="C3112" t="s">
        <v>14</v>
      </c>
      <c r="D3112" t="s">
        <v>269</v>
      </c>
      <c r="E3112" t="s">
        <v>166</v>
      </c>
      <c r="F3112" t="s">
        <v>17</v>
      </c>
      <c r="G3112" t="s">
        <v>25</v>
      </c>
      <c r="H3112" t="s">
        <v>59</v>
      </c>
      <c r="I3112">
        <v>15.28</v>
      </c>
      <c r="J3112">
        <v>2</v>
      </c>
      <c r="K3112">
        <v>0</v>
      </c>
      <c r="L3112">
        <v>7.4871999999999996</v>
      </c>
    </row>
    <row r="3113" spans="1:12" x14ac:dyDescent="0.3">
      <c r="A3113" t="s">
        <v>61</v>
      </c>
      <c r="B3113" t="s">
        <v>21</v>
      </c>
      <c r="C3113" t="s">
        <v>14</v>
      </c>
      <c r="D3113" t="s">
        <v>287</v>
      </c>
      <c r="E3113" t="s">
        <v>166</v>
      </c>
      <c r="F3113" t="s">
        <v>17</v>
      </c>
      <c r="G3113" t="s">
        <v>34</v>
      </c>
      <c r="H3113" t="s">
        <v>58</v>
      </c>
      <c r="I3113">
        <v>32.97</v>
      </c>
      <c r="J3113">
        <v>3</v>
      </c>
      <c r="K3113">
        <v>0</v>
      </c>
      <c r="L3113">
        <v>12.8583</v>
      </c>
    </row>
    <row r="3114" spans="1:12" x14ac:dyDescent="0.3">
      <c r="A3114" t="s">
        <v>61</v>
      </c>
      <c r="B3114" t="s">
        <v>21</v>
      </c>
      <c r="C3114" t="s">
        <v>14</v>
      </c>
      <c r="D3114" t="s">
        <v>287</v>
      </c>
      <c r="E3114" t="s">
        <v>166</v>
      </c>
      <c r="F3114" t="s">
        <v>17</v>
      </c>
      <c r="G3114" t="s">
        <v>34</v>
      </c>
      <c r="H3114" t="s">
        <v>58</v>
      </c>
      <c r="I3114">
        <v>83.88</v>
      </c>
      <c r="J3114">
        <v>4</v>
      </c>
      <c r="K3114">
        <v>0</v>
      </c>
      <c r="L3114">
        <v>30.1968</v>
      </c>
    </row>
    <row r="3115" spans="1:12" x14ac:dyDescent="0.3">
      <c r="A3115" t="s">
        <v>27</v>
      </c>
      <c r="B3115" t="s">
        <v>13</v>
      </c>
      <c r="C3115" t="s">
        <v>14</v>
      </c>
      <c r="D3115" t="s">
        <v>102</v>
      </c>
      <c r="E3115" t="s">
        <v>166</v>
      </c>
      <c r="F3115" t="s">
        <v>17</v>
      </c>
      <c r="G3115" t="s">
        <v>18</v>
      </c>
      <c r="H3115" t="s">
        <v>32</v>
      </c>
      <c r="I3115">
        <v>23.99</v>
      </c>
      <c r="J3115">
        <v>1</v>
      </c>
      <c r="K3115">
        <v>0</v>
      </c>
      <c r="L3115">
        <v>5.5176999999999996</v>
      </c>
    </row>
    <row r="3116" spans="1:12" x14ac:dyDescent="0.3">
      <c r="A3116" t="s">
        <v>27</v>
      </c>
      <c r="B3116" t="s">
        <v>13</v>
      </c>
      <c r="C3116" t="s">
        <v>14</v>
      </c>
      <c r="D3116" t="s">
        <v>102</v>
      </c>
      <c r="E3116" t="s">
        <v>166</v>
      </c>
      <c r="F3116" t="s">
        <v>17</v>
      </c>
      <c r="G3116" t="s">
        <v>34</v>
      </c>
      <c r="H3116" t="s">
        <v>35</v>
      </c>
      <c r="I3116">
        <v>287.97000000000003</v>
      </c>
      <c r="J3116">
        <v>3</v>
      </c>
      <c r="K3116">
        <v>0</v>
      </c>
      <c r="L3116">
        <v>77.751900000000006</v>
      </c>
    </row>
    <row r="3117" spans="1:12" x14ac:dyDescent="0.3">
      <c r="A3117" t="s">
        <v>167</v>
      </c>
      <c r="B3117" t="s">
        <v>43</v>
      </c>
      <c r="C3117" t="s">
        <v>14</v>
      </c>
      <c r="D3117" t="s">
        <v>298</v>
      </c>
      <c r="E3117" t="s">
        <v>166</v>
      </c>
      <c r="F3117" t="s">
        <v>17</v>
      </c>
      <c r="G3117" t="s">
        <v>25</v>
      </c>
      <c r="H3117" t="s">
        <v>31</v>
      </c>
      <c r="I3117">
        <v>80.98</v>
      </c>
      <c r="J3117">
        <v>1</v>
      </c>
      <c r="K3117">
        <v>0</v>
      </c>
      <c r="L3117">
        <v>1.6195999999999999</v>
      </c>
    </row>
    <row r="3118" spans="1:12" x14ac:dyDescent="0.3">
      <c r="A3118" t="s">
        <v>167</v>
      </c>
      <c r="B3118" t="s">
        <v>43</v>
      </c>
      <c r="C3118" t="s">
        <v>14</v>
      </c>
      <c r="D3118" t="s">
        <v>298</v>
      </c>
      <c r="E3118" t="s">
        <v>166</v>
      </c>
      <c r="F3118" t="s">
        <v>17</v>
      </c>
      <c r="G3118" t="s">
        <v>25</v>
      </c>
      <c r="H3118" t="s">
        <v>40</v>
      </c>
      <c r="I3118">
        <v>348.84</v>
      </c>
      <c r="J3118">
        <v>9</v>
      </c>
      <c r="K3118">
        <v>0</v>
      </c>
      <c r="L3118">
        <v>170.9316</v>
      </c>
    </row>
    <row r="3119" spans="1:12" x14ac:dyDescent="0.3">
      <c r="A3119" t="s">
        <v>167</v>
      </c>
      <c r="B3119" t="s">
        <v>43</v>
      </c>
      <c r="C3119" t="s">
        <v>14</v>
      </c>
      <c r="D3119" t="s">
        <v>298</v>
      </c>
      <c r="E3119" t="s">
        <v>166</v>
      </c>
      <c r="F3119" t="s">
        <v>17</v>
      </c>
      <c r="G3119" t="s">
        <v>25</v>
      </c>
      <c r="H3119" t="s">
        <v>76</v>
      </c>
      <c r="I3119">
        <v>9.4499999999999993</v>
      </c>
      <c r="J3119">
        <v>5</v>
      </c>
      <c r="K3119">
        <v>0</v>
      </c>
      <c r="L3119">
        <v>0.189</v>
      </c>
    </row>
    <row r="3120" spans="1:12" x14ac:dyDescent="0.3">
      <c r="A3120" t="s">
        <v>167</v>
      </c>
      <c r="B3120" t="s">
        <v>43</v>
      </c>
      <c r="C3120" t="s">
        <v>14</v>
      </c>
      <c r="D3120" t="s">
        <v>298</v>
      </c>
      <c r="E3120" t="s">
        <v>166</v>
      </c>
      <c r="F3120" t="s">
        <v>17</v>
      </c>
      <c r="G3120" t="s">
        <v>18</v>
      </c>
      <c r="H3120" t="s">
        <v>32</v>
      </c>
      <c r="I3120">
        <v>18.84</v>
      </c>
      <c r="J3120">
        <v>3</v>
      </c>
      <c r="K3120">
        <v>0</v>
      </c>
      <c r="L3120">
        <v>7.1592000000000002</v>
      </c>
    </row>
    <row r="3121" spans="1:12" x14ac:dyDescent="0.3">
      <c r="A3121" t="s">
        <v>167</v>
      </c>
      <c r="B3121" t="s">
        <v>43</v>
      </c>
      <c r="C3121" t="s">
        <v>14</v>
      </c>
      <c r="D3121" t="s">
        <v>298</v>
      </c>
      <c r="E3121" t="s">
        <v>166</v>
      </c>
      <c r="F3121" t="s">
        <v>17</v>
      </c>
      <c r="G3121" t="s">
        <v>18</v>
      </c>
      <c r="H3121" t="s">
        <v>19</v>
      </c>
      <c r="I3121">
        <v>239.98</v>
      </c>
      <c r="J3121">
        <v>2</v>
      </c>
      <c r="K3121">
        <v>0</v>
      </c>
      <c r="L3121">
        <v>52.7956</v>
      </c>
    </row>
    <row r="3122" spans="1:12" x14ac:dyDescent="0.3">
      <c r="A3122" t="s">
        <v>167</v>
      </c>
      <c r="B3122" t="s">
        <v>43</v>
      </c>
      <c r="C3122" t="s">
        <v>14</v>
      </c>
      <c r="D3122" t="s">
        <v>298</v>
      </c>
      <c r="E3122" t="s">
        <v>166</v>
      </c>
      <c r="F3122" t="s">
        <v>17</v>
      </c>
      <c r="G3122" t="s">
        <v>25</v>
      </c>
      <c r="H3122" t="s">
        <v>59</v>
      </c>
      <c r="I3122">
        <v>167.96</v>
      </c>
      <c r="J3122">
        <v>2</v>
      </c>
      <c r="K3122">
        <v>0</v>
      </c>
      <c r="L3122">
        <v>78.941199999999995</v>
      </c>
    </row>
    <row r="3123" spans="1:12" x14ac:dyDescent="0.3">
      <c r="A3123" t="s">
        <v>167</v>
      </c>
      <c r="B3123" t="s">
        <v>43</v>
      </c>
      <c r="C3123" t="s">
        <v>14</v>
      </c>
      <c r="D3123" t="s">
        <v>298</v>
      </c>
      <c r="E3123" t="s">
        <v>166</v>
      </c>
      <c r="F3123" t="s">
        <v>17</v>
      </c>
      <c r="G3123" t="s">
        <v>34</v>
      </c>
      <c r="H3123" t="s">
        <v>35</v>
      </c>
      <c r="I3123">
        <v>104.85</v>
      </c>
      <c r="J3123">
        <v>3</v>
      </c>
      <c r="K3123">
        <v>0</v>
      </c>
      <c r="L3123">
        <v>28.3095</v>
      </c>
    </row>
    <row r="3124" spans="1:12" x14ac:dyDescent="0.3">
      <c r="A3124" t="s">
        <v>167</v>
      </c>
      <c r="B3124" t="s">
        <v>43</v>
      </c>
      <c r="C3124" t="s">
        <v>14</v>
      </c>
      <c r="D3124" t="s">
        <v>298</v>
      </c>
      <c r="E3124" t="s">
        <v>166</v>
      </c>
      <c r="F3124" t="s">
        <v>17</v>
      </c>
      <c r="G3124" t="s">
        <v>34</v>
      </c>
      <c r="H3124" t="s">
        <v>35</v>
      </c>
      <c r="I3124">
        <v>484.83</v>
      </c>
      <c r="J3124">
        <v>3</v>
      </c>
      <c r="K3124">
        <v>0</v>
      </c>
      <c r="L3124">
        <v>126.0558</v>
      </c>
    </row>
    <row r="3125" spans="1:12" x14ac:dyDescent="0.3">
      <c r="A3125" t="s">
        <v>167</v>
      </c>
      <c r="B3125" t="s">
        <v>43</v>
      </c>
      <c r="C3125" t="s">
        <v>14</v>
      </c>
      <c r="D3125" t="s">
        <v>298</v>
      </c>
      <c r="E3125" t="s">
        <v>166</v>
      </c>
      <c r="F3125" t="s">
        <v>17</v>
      </c>
      <c r="G3125" t="s">
        <v>25</v>
      </c>
      <c r="H3125" t="s">
        <v>40</v>
      </c>
      <c r="I3125">
        <v>122.97</v>
      </c>
      <c r="J3125">
        <v>3</v>
      </c>
      <c r="K3125">
        <v>0</v>
      </c>
      <c r="L3125">
        <v>60.255299999999998</v>
      </c>
    </row>
    <row r="3126" spans="1:12" x14ac:dyDescent="0.3">
      <c r="A3126" t="s">
        <v>167</v>
      </c>
      <c r="B3126" t="s">
        <v>43</v>
      </c>
      <c r="C3126" t="s">
        <v>14</v>
      </c>
      <c r="D3126" t="s">
        <v>298</v>
      </c>
      <c r="E3126" t="s">
        <v>166</v>
      </c>
      <c r="F3126" t="s">
        <v>17</v>
      </c>
      <c r="G3126" t="s">
        <v>25</v>
      </c>
      <c r="H3126" t="s">
        <v>31</v>
      </c>
      <c r="I3126">
        <v>154.44</v>
      </c>
      <c r="J3126">
        <v>3</v>
      </c>
      <c r="K3126">
        <v>0</v>
      </c>
      <c r="L3126">
        <v>1.5444</v>
      </c>
    </row>
    <row r="3127" spans="1:12" x14ac:dyDescent="0.3">
      <c r="A3127" t="s">
        <v>167</v>
      </c>
      <c r="B3127" t="s">
        <v>43</v>
      </c>
      <c r="C3127" t="s">
        <v>14</v>
      </c>
      <c r="D3127" t="s">
        <v>298</v>
      </c>
      <c r="E3127" t="s">
        <v>166</v>
      </c>
      <c r="F3127" t="s">
        <v>17</v>
      </c>
      <c r="G3127" t="s">
        <v>25</v>
      </c>
      <c r="H3127" t="s">
        <v>40</v>
      </c>
      <c r="I3127">
        <v>342.37</v>
      </c>
      <c r="J3127">
        <v>7</v>
      </c>
      <c r="K3127">
        <v>0</v>
      </c>
      <c r="L3127">
        <v>160.91390000000001</v>
      </c>
    </row>
    <row r="3128" spans="1:12" x14ac:dyDescent="0.3">
      <c r="A3128" t="s">
        <v>27</v>
      </c>
      <c r="B3128" t="s">
        <v>43</v>
      </c>
      <c r="C3128" t="s">
        <v>14</v>
      </c>
      <c r="D3128" t="s">
        <v>102</v>
      </c>
      <c r="E3128" t="s">
        <v>166</v>
      </c>
      <c r="F3128" t="s">
        <v>17</v>
      </c>
      <c r="G3128" t="s">
        <v>25</v>
      </c>
      <c r="H3128" t="s">
        <v>36</v>
      </c>
      <c r="I3128">
        <v>91.2</v>
      </c>
      <c r="J3128">
        <v>3</v>
      </c>
      <c r="K3128">
        <v>0</v>
      </c>
      <c r="L3128">
        <v>41.951999999999998</v>
      </c>
    </row>
    <row r="3129" spans="1:12" x14ac:dyDescent="0.3">
      <c r="A3129" t="s">
        <v>27</v>
      </c>
      <c r="B3129" t="s">
        <v>43</v>
      </c>
      <c r="C3129" t="s">
        <v>14</v>
      </c>
      <c r="D3129" t="s">
        <v>102</v>
      </c>
      <c r="E3129" t="s">
        <v>166</v>
      </c>
      <c r="F3129" t="s">
        <v>17</v>
      </c>
      <c r="G3129" t="s">
        <v>18</v>
      </c>
      <c r="H3129" t="s">
        <v>30</v>
      </c>
      <c r="I3129">
        <v>452.94</v>
      </c>
      <c r="J3129">
        <v>3</v>
      </c>
      <c r="K3129">
        <v>0</v>
      </c>
      <c r="L3129">
        <v>67.941000000000003</v>
      </c>
    </row>
    <row r="3130" spans="1:12" x14ac:dyDescent="0.3">
      <c r="A3130" t="s">
        <v>12</v>
      </c>
      <c r="B3130" t="s">
        <v>13</v>
      </c>
      <c r="C3130" t="s">
        <v>14</v>
      </c>
      <c r="D3130" t="s">
        <v>102</v>
      </c>
      <c r="E3130" t="s">
        <v>166</v>
      </c>
      <c r="F3130" t="s">
        <v>17</v>
      </c>
      <c r="G3130" t="s">
        <v>25</v>
      </c>
      <c r="H3130" t="s">
        <v>33</v>
      </c>
      <c r="I3130">
        <v>40.049999999999997</v>
      </c>
      <c r="J3130">
        <v>3</v>
      </c>
      <c r="K3130">
        <v>0</v>
      </c>
      <c r="L3130">
        <v>11.214</v>
      </c>
    </row>
    <row r="3131" spans="1:12" x14ac:dyDescent="0.3">
      <c r="A3131" t="s">
        <v>27</v>
      </c>
      <c r="B3131" t="s">
        <v>13</v>
      </c>
      <c r="C3131" t="s">
        <v>14</v>
      </c>
      <c r="D3131" t="s">
        <v>102</v>
      </c>
      <c r="E3131" t="s">
        <v>166</v>
      </c>
      <c r="F3131" t="s">
        <v>17</v>
      </c>
      <c r="G3131" t="s">
        <v>34</v>
      </c>
      <c r="H3131" t="s">
        <v>122</v>
      </c>
      <c r="I3131">
        <v>396</v>
      </c>
      <c r="J3131">
        <v>4</v>
      </c>
      <c r="K3131">
        <v>0</v>
      </c>
      <c r="L3131">
        <v>190.08</v>
      </c>
    </row>
    <row r="3132" spans="1:12" x14ac:dyDescent="0.3">
      <c r="A3132" t="s">
        <v>27</v>
      </c>
      <c r="B3132" t="s">
        <v>21</v>
      </c>
      <c r="C3132" t="s">
        <v>14</v>
      </c>
      <c r="D3132" t="s">
        <v>199</v>
      </c>
      <c r="E3132" t="s">
        <v>166</v>
      </c>
      <c r="F3132" t="s">
        <v>17</v>
      </c>
      <c r="G3132" t="s">
        <v>25</v>
      </c>
      <c r="H3132" t="s">
        <v>33</v>
      </c>
      <c r="I3132">
        <v>12.84</v>
      </c>
      <c r="J3132">
        <v>3</v>
      </c>
      <c r="K3132">
        <v>0</v>
      </c>
      <c r="L3132">
        <v>3.7235999999999998</v>
      </c>
    </row>
    <row r="3133" spans="1:12" x14ac:dyDescent="0.3">
      <c r="A3133" t="s">
        <v>12</v>
      </c>
      <c r="B3133" t="s">
        <v>21</v>
      </c>
      <c r="C3133" t="s">
        <v>14</v>
      </c>
      <c r="D3133" t="s">
        <v>287</v>
      </c>
      <c r="E3133" t="s">
        <v>166</v>
      </c>
      <c r="F3133" t="s">
        <v>17</v>
      </c>
      <c r="G3133" t="s">
        <v>25</v>
      </c>
      <c r="H3133" t="s">
        <v>40</v>
      </c>
      <c r="I3133">
        <v>38.880000000000003</v>
      </c>
      <c r="J3133">
        <v>6</v>
      </c>
      <c r="K3133">
        <v>0</v>
      </c>
      <c r="L3133">
        <v>18.662400000000002</v>
      </c>
    </row>
    <row r="3134" spans="1:12" x14ac:dyDescent="0.3">
      <c r="A3134" t="s">
        <v>12</v>
      </c>
      <c r="B3134" t="s">
        <v>21</v>
      </c>
      <c r="C3134" t="s">
        <v>14</v>
      </c>
      <c r="D3134" t="s">
        <v>269</v>
      </c>
      <c r="E3134" t="s">
        <v>166</v>
      </c>
      <c r="F3134" t="s">
        <v>17</v>
      </c>
      <c r="G3134" t="s">
        <v>25</v>
      </c>
      <c r="H3134" t="s">
        <v>37</v>
      </c>
      <c r="I3134">
        <v>1245.8599999999999</v>
      </c>
      <c r="J3134">
        <v>7</v>
      </c>
      <c r="K3134">
        <v>0</v>
      </c>
      <c r="L3134">
        <v>361.29939999999999</v>
      </c>
    </row>
    <row r="3135" spans="1:12" x14ac:dyDescent="0.3">
      <c r="A3135" t="s">
        <v>61</v>
      </c>
      <c r="B3135" t="s">
        <v>13</v>
      </c>
      <c r="C3135" t="s">
        <v>14</v>
      </c>
      <c r="D3135" t="s">
        <v>269</v>
      </c>
      <c r="E3135" t="s">
        <v>166</v>
      </c>
      <c r="F3135" t="s">
        <v>17</v>
      </c>
      <c r="G3135" t="s">
        <v>34</v>
      </c>
      <c r="H3135" t="s">
        <v>58</v>
      </c>
      <c r="I3135">
        <v>149.94999999999999</v>
      </c>
      <c r="J3135">
        <v>5</v>
      </c>
      <c r="K3135">
        <v>0</v>
      </c>
      <c r="L3135">
        <v>65.977999999999994</v>
      </c>
    </row>
    <row r="3136" spans="1:12" x14ac:dyDescent="0.3">
      <c r="A3136" t="s">
        <v>12</v>
      </c>
      <c r="B3136" t="s">
        <v>21</v>
      </c>
      <c r="C3136" t="s">
        <v>14</v>
      </c>
      <c r="D3136" t="s">
        <v>102</v>
      </c>
      <c r="E3136" t="s">
        <v>166</v>
      </c>
      <c r="F3136" t="s">
        <v>17</v>
      </c>
      <c r="G3136" t="s">
        <v>25</v>
      </c>
      <c r="H3136" t="s">
        <v>36</v>
      </c>
      <c r="I3136">
        <v>3.76</v>
      </c>
      <c r="J3136">
        <v>2</v>
      </c>
      <c r="K3136">
        <v>0</v>
      </c>
      <c r="L3136">
        <v>1.8048</v>
      </c>
    </row>
    <row r="3137" spans="1:12" x14ac:dyDescent="0.3">
      <c r="A3137" t="s">
        <v>12</v>
      </c>
      <c r="B3137" t="s">
        <v>13</v>
      </c>
      <c r="C3137" t="s">
        <v>14</v>
      </c>
      <c r="D3137" t="s">
        <v>199</v>
      </c>
      <c r="E3137" t="s">
        <v>166</v>
      </c>
      <c r="F3137" t="s">
        <v>17</v>
      </c>
      <c r="G3137" t="s">
        <v>34</v>
      </c>
      <c r="H3137" t="s">
        <v>58</v>
      </c>
      <c r="I3137">
        <v>499.98</v>
      </c>
      <c r="J3137">
        <v>2</v>
      </c>
      <c r="K3137">
        <v>0</v>
      </c>
      <c r="L3137">
        <v>114.9954</v>
      </c>
    </row>
    <row r="3138" spans="1:12" x14ac:dyDescent="0.3">
      <c r="A3138" t="s">
        <v>12</v>
      </c>
      <c r="B3138" t="s">
        <v>13</v>
      </c>
      <c r="C3138" t="s">
        <v>14</v>
      </c>
      <c r="D3138" t="s">
        <v>199</v>
      </c>
      <c r="E3138" t="s">
        <v>166</v>
      </c>
      <c r="F3138" t="s">
        <v>17</v>
      </c>
      <c r="G3138" t="s">
        <v>25</v>
      </c>
      <c r="H3138" t="s">
        <v>40</v>
      </c>
      <c r="I3138">
        <v>5.28</v>
      </c>
      <c r="J3138">
        <v>1</v>
      </c>
      <c r="K3138">
        <v>0</v>
      </c>
      <c r="L3138">
        <v>2.3759999999999999</v>
      </c>
    </row>
    <row r="3139" spans="1:12" x14ac:dyDescent="0.3">
      <c r="A3139" t="s">
        <v>12</v>
      </c>
      <c r="B3139" t="s">
        <v>13</v>
      </c>
      <c r="C3139" t="s">
        <v>14</v>
      </c>
      <c r="D3139" t="s">
        <v>199</v>
      </c>
      <c r="E3139" t="s">
        <v>166</v>
      </c>
      <c r="F3139" t="s">
        <v>17</v>
      </c>
      <c r="G3139" t="s">
        <v>25</v>
      </c>
      <c r="H3139" t="s">
        <v>36</v>
      </c>
      <c r="I3139">
        <v>8.26</v>
      </c>
      <c r="J3139">
        <v>2</v>
      </c>
      <c r="K3139">
        <v>0</v>
      </c>
      <c r="L3139">
        <v>3.8822000000000001</v>
      </c>
    </row>
    <row r="3140" spans="1:12" x14ac:dyDescent="0.3">
      <c r="A3140" t="s">
        <v>27</v>
      </c>
      <c r="B3140" t="s">
        <v>21</v>
      </c>
      <c r="C3140" t="s">
        <v>14</v>
      </c>
      <c r="D3140" t="s">
        <v>102</v>
      </c>
      <c r="E3140" t="s">
        <v>166</v>
      </c>
      <c r="F3140" t="s">
        <v>17</v>
      </c>
      <c r="G3140" t="s">
        <v>34</v>
      </c>
      <c r="H3140" t="s">
        <v>35</v>
      </c>
      <c r="I3140">
        <v>287.97000000000003</v>
      </c>
      <c r="J3140">
        <v>3</v>
      </c>
      <c r="K3140">
        <v>0</v>
      </c>
      <c r="L3140">
        <v>77.751900000000006</v>
      </c>
    </row>
    <row r="3141" spans="1:12" x14ac:dyDescent="0.3">
      <c r="A3141" t="s">
        <v>27</v>
      </c>
      <c r="B3141" t="s">
        <v>21</v>
      </c>
      <c r="C3141" t="s">
        <v>14</v>
      </c>
      <c r="D3141" t="s">
        <v>102</v>
      </c>
      <c r="E3141" t="s">
        <v>166</v>
      </c>
      <c r="F3141" t="s">
        <v>17</v>
      </c>
      <c r="G3141" t="s">
        <v>18</v>
      </c>
      <c r="H3141" t="s">
        <v>32</v>
      </c>
      <c r="I3141">
        <v>595.38</v>
      </c>
      <c r="J3141">
        <v>6</v>
      </c>
      <c r="K3141">
        <v>0</v>
      </c>
      <c r="L3141">
        <v>297.69</v>
      </c>
    </row>
    <row r="3142" spans="1:12" x14ac:dyDescent="0.3">
      <c r="A3142" t="s">
        <v>27</v>
      </c>
      <c r="B3142" t="s">
        <v>21</v>
      </c>
      <c r="C3142" t="s">
        <v>14</v>
      </c>
      <c r="D3142" t="s">
        <v>102</v>
      </c>
      <c r="E3142" t="s">
        <v>166</v>
      </c>
      <c r="F3142" t="s">
        <v>17</v>
      </c>
      <c r="G3142" t="s">
        <v>25</v>
      </c>
      <c r="H3142" t="s">
        <v>40</v>
      </c>
      <c r="I3142">
        <v>12.96</v>
      </c>
      <c r="J3142">
        <v>2</v>
      </c>
      <c r="K3142">
        <v>0</v>
      </c>
      <c r="L3142">
        <v>6.2207999999999997</v>
      </c>
    </row>
    <row r="3143" spans="1:12" x14ac:dyDescent="0.3">
      <c r="A3143" t="s">
        <v>27</v>
      </c>
      <c r="B3143" t="s">
        <v>21</v>
      </c>
      <c r="C3143" t="s">
        <v>14</v>
      </c>
      <c r="D3143" t="s">
        <v>102</v>
      </c>
      <c r="E3143" t="s">
        <v>166</v>
      </c>
      <c r="F3143" t="s">
        <v>17</v>
      </c>
      <c r="G3143" t="s">
        <v>34</v>
      </c>
      <c r="H3143" t="s">
        <v>58</v>
      </c>
      <c r="I3143">
        <v>316</v>
      </c>
      <c r="J3143">
        <v>4</v>
      </c>
      <c r="K3143">
        <v>0</v>
      </c>
      <c r="L3143">
        <v>31.6</v>
      </c>
    </row>
    <row r="3144" spans="1:12" x14ac:dyDescent="0.3">
      <c r="A3144" t="s">
        <v>12</v>
      </c>
      <c r="B3144" t="s">
        <v>43</v>
      </c>
      <c r="C3144" t="s">
        <v>14</v>
      </c>
      <c r="D3144" t="s">
        <v>269</v>
      </c>
      <c r="E3144" t="s">
        <v>166</v>
      </c>
      <c r="F3144" t="s">
        <v>17</v>
      </c>
      <c r="G3144" t="s">
        <v>18</v>
      </c>
      <c r="H3144" t="s">
        <v>20</v>
      </c>
      <c r="I3144">
        <v>723.92</v>
      </c>
      <c r="J3144">
        <v>4</v>
      </c>
      <c r="K3144">
        <v>0</v>
      </c>
      <c r="L3144">
        <v>188.2192</v>
      </c>
    </row>
    <row r="3145" spans="1:12" x14ac:dyDescent="0.3">
      <c r="A3145" t="s">
        <v>12</v>
      </c>
      <c r="B3145" t="s">
        <v>43</v>
      </c>
      <c r="C3145" t="s">
        <v>14</v>
      </c>
      <c r="D3145" t="s">
        <v>269</v>
      </c>
      <c r="E3145" t="s">
        <v>166</v>
      </c>
      <c r="F3145" t="s">
        <v>17</v>
      </c>
      <c r="G3145" t="s">
        <v>25</v>
      </c>
      <c r="H3145" t="s">
        <v>40</v>
      </c>
      <c r="I3145">
        <v>106.32</v>
      </c>
      <c r="J3145">
        <v>3</v>
      </c>
      <c r="K3145">
        <v>0</v>
      </c>
      <c r="L3145">
        <v>49.970399999999998</v>
      </c>
    </row>
    <row r="3146" spans="1:12" x14ac:dyDescent="0.3">
      <c r="A3146" t="s">
        <v>27</v>
      </c>
      <c r="B3146" t="s">
        <v>13</v>
      </c>
      <c r="C3146" t="s">
        <v>14</v>
      </c>
      <c r="D3146" t="s">
        <v>213</v>
      </c>
      <c r="E3146" t="s">
        <v>166</v>
      </c>
      <c r="F3146" t="s">
        <v>17</v>
      </c>
      <c r="G3146" t="s">
        <v>25</v>
      </c>
      <c r="H3146" t="s">
        <v>33</v>
      </c>
      <c r="I3146">
        <v>41.86</v>
      </c>
      <c r="J3146">
        <v>7</v>
      </c>
      <c r="K3146">
        <v>0</v>
      </c>
      <c r="L3146">
        <v>10.465</v>
      </c>
    </row>
    <row r="3147" spans="1:12" x14ac:dyDescent="0.3">
      <c r="A3147" t="s">
        <v>27</v>
      </c>
      <c r="B3147" t="s">
        <v>13</v>
      </c>
      <c r="C3147" t="s">
        <v>14</v>
      </c>
      <c r="D3147" t="s">
        <v>298</v>
      </c>
      <c r="E3147" t="s">
        <v>166</v>
      </c>
      <c r="F3147" t="s">
        <v>17</v>
      </c>
      <c r="G3147" t="s">
        <v>25</v>
      </c>
      <c r="H3147" t="s">
        <v>76</v>
      </c>
      <c r="I3147">
        <v>5.67</v>
      </c>
      <c r="J3147">
        <v>3</v>
      </c>
      <c r="K3147">
        <v>0</v>
      </c>
      <c r="L3147">
        <v>0.1134</v>
      </c>
    </row>
    <row r="3148" spans="1:12" x14ac:dyDescent="0.3">
      <c r="A3148" t="s">
        <v>27</v>
      </c>
      <c r="B3148" t="s">
        <v>21</v>
      </c>
      <c r="C3148" t="s">
        <v>14</v>
      </c>
      <c r="D3148" t="s">
        <v>102</v>
      </c>
      <c r="E3148" t="s">
        <v>166</v>
      </c>
      <c r="F3148" t="s">
        <v>17</v>
      </c>
      <c r="G3148" t="s">
        <v>25</v>
      </c>
      <c r="H3148" t="s">
        <v>59</v>
      </c>
      <c r="I3148">
        <v>16.23</v>
      </c>
      <c r="J3148">
        <v>3</v>
      </c>
      <c r="K3148">
        <v>0</v>
      </c>
      <c r="L3148">
        <v>7.9527000000000001</v>
      </c>
    </row>
    <row r="3149" spans="1:12" x14ac:dyDescent="0.3">
      <c r="A3149" t="s">
        <v>27</v>
      </c>
      <c r="B3149" t="s">
        <v>21</v>
      </c>
      <c r="C3149" t="s">
        <v>14</v>
      </c>
      <c r="D3149" t="s">
        <v>102</v>
      </c>
      <c r="E3149" t="s">
        <v>166</v>
      </c>
      <c r="F3149" t="s">
        <v>17</v>
      </c>
      <c r="G3149" t="s">
        <v>25</v>
      </c>
      <c r="H3149" t="s">
        <v>36</v>
      </c>
      <c r="I3149">
        <v>319.89999999999998</v>
      </c>
      <c r="J3149">
        <v>5</v>
      </c>
      <c r="K3149">
        <v>0</v>
      </c>
      <c r="L3149">
        <v>156.751</v>
      </c>
    </row>
    <row r="3150" spans="1:12" x14ac:dyDescent="0.3">
      <c r="A3150" t="s">
        <v>27</v>
      </c>
      <c r="B3150" t="s">
        <v>21</v>
      </c>
      <c r="C3150" t="s">
        <v>14</v>
      </c>
      <c r="D3150" t="s">
        <v>102</v>
      </c>
      <c r="E3150" t="s">
        <v>166</v>
      </c>
      <c r="F3150" t="s">
        <v>17</v>
      </c>
      <c r="G3150" t="s">
        <v>25</v>
      </c>
      <c r="H3150" t="s">
        <v>59</v>
      </c>
      <c r="I3150">
        <v>11.36</v>
      </c>
      <c r="J3150">
        <v>2</v>
      </c>
      <c r="K3150">
        <v>0</v>
      </c>
      <c r="L3150">
        <v>5.3391999999999999</v>
      </c>
    </row>
    <row r="3151" spans="1:12" x14ac:dyDescent="0.3">
      <c r="A3151" t="s">
        <v>27</v>
      </c>
      <c r="B3151" t="s">
        <v>21</v>
      </c>
      <c r="C3151" t="s">
        <v>14</v>
      </c>
      <c r="D3151" t="s">
        <v>102</v>
      </c>
      <c r="E3151" t="s">
        <v>166</v>
      </c>
      <c r="F3151" t="s">
        <v>17</v>
      </c>
      <c r="G3151" t="s">
        <v>25</v>
      </c>
      <c r="H3151" t="s">
        <v>37</v>
      </c>
      <c r="I3151">
        <v>675.12</v>
      </c>
      <c r="J3151">
        <v>3</v>
      </c>
      <c r="K3151">
        <v>0</v>
      </c>
      <c r="L3151">
        <v>290.30160000000001</v>
      </c>
    </row>
    <row r="3152" spans="1:12" x14ac:dyDescent="0.3">
      <c r="A3152" t="s">
        <v>27</v>
      </c>
      <c r="B3152" t="s">
        <v>43</v>
      </c>
      <c r="C3152" t="s">
        <v>14</v>
      </c>
      <c r="D3152" t="s">
        <v>102</v>
      </c>
      <c r="E3152" t="s">
        <v>166</v>
      </c>
      <c r="F3152" t="s">
        <v>17</v>
      </c>
      <c r="G3152" t="s">
        <v>34</v>
      </c>
      <c r="H3152" t="s">
        <v>58</v>
      </c>
      <c r="I3152">
        <v>71.98</v>
      </c>
      <c r="J3152">
        <v>2</v>
      </c>
      <c r="K3152">
        <v>0</v>
      </c>
      <c r="L3152">
        <v>15.1158</v>
      </c>
    </row>
    <row r="3153" spans="1:12" x14ac:dyDescent="0.3">
      <c r="A3153" t="s">
        <v>27</v>
      </c>
      <c r="B3153" t="s">
        <v>43</v>
      </c>
      <c r="C3153" t="s">
        <v>14</v>
      </c>
      <c r="D3153" t="s">
        <v>102</v>
      </c>
      <c r="E3153" t="s">
        <v>166</v>
      </c>
      <c r="F3153" t="s">
        <v>17</v>
      </c>
      <c r="G3153" t="s">
        <v>18</v>
      </c>
      <c r="H3153" t="s">
        <v>32</v>
      </c>
      <c r="I3153">
        <v>76.92</v>
      </c>
      <c r="J3153">
        <v>4</v>
      </c>
      <c r="K3153">
        <v>0</v>
      </c>
      <c r="L3153">
        <v>31.537199999999999</v>
      </c>
    </row>
    <row r="3154" spans="1:12" x14ac:dyDescent="0.3">
      <c r="A3154" t="s">
        <v>27</v>
      </c>
      <c r="B3154" t="s">
        <v>43</v>
      </c>
      <c r="C3154" t="s">
        <v>14</v>
      </c>
      <c r="D3154" t="s">
        <v>102</v>
      </c>
      <c r="E3154" t="s">
        <v>166</v>
      </c>
      <c r="F3154" t="s">
        <v>17</v>
      </c>
      <c r="G3154" t="s">
        <v>25</v>
      </c>
      <c r="H3154" t="s">
        <v>31</v>
      </c>
      <c r="I3154">
        <v>481.32</v>
      </c>
      <c r="J3154">
        <v>4</v>
      </c>
      <c r="K3154">
        <v>0</v>
      </c>
      <c r="L3154">
        <v>125.14319999999999</v>
      </c>
    </row>
    <row r="3155" spans="1:12" x14ac:dyDescent="0.3">
      <c r="A3155" t="s">
        <v>27</v>
      </c>
      <c r="B3155" t="s">
        <v>21</v>
      </c>
      <c r="C3155" t="s">
        <v>14</v>
      </c>
      <c r="D3155" t="s">
        <v>269</v>
      </c>
      <c r="E3155" t="s">
        <v>166</v>
      </c>
      <c r="F3155" t="s">
        <v>17</v>
      </c>
      <c r="G3155" t="s">
        <v>18</v>
      </c>
      <c r="H3155" t="s">
        <v>32</v>
      </c>
      <c r="I3155">
        <v>56.28</v>
      </c>
      <c r="J3155">
        <v>6</v>
      </c>
      <c r="K3155">
        <v>0</v>
      </c>
      <c r="L3155">
        <v>15.7584</v>
      </c>
    </row>
    <row r="3156" spans="1:12" x14ac:dyDescent="0.3">
      <c r="A3156" t="s">
        <v>27</v>
      </c>
      <c r="B3156" t="s">
        <v>21</v>
      </c>
      <c r="C3156" t="s">
        <v>14</v>
      </c>
      <c r="D3156" t="s">
        <v>269</v>
      </c>
      <c r="E3156" t="s">
        <v>166</v>
      </c>
      <c r="F3156" t="s">
        <v>17</v>
      </c>
      <c r="G3156" t="s">
        <v>25</v>
      </c>
      <c r="H3156" t="s">
        <v>36</v>
      </c>
      <c r="I3156">
        <v>2690.97</v>
      </c>
      <c r="J3156">
        <v>3</v>
      </c>
      <c r="K3156">
        <v>0</v>
      </c>
      <c r="L3156">
        <v>1264.7559000000001</v>
      </c>
    </row>
    <row r="3157" spans="1:12" x14ac:dyDescent="0.3">
      <c r="A3157" t="s">
        <v>27</v>
      </c>
      <c r="B3157" t="s">
        <v>13</v>
      </c>
      <c r="C3157" t="s">
        <v>14</v>
      </c>
      <c r="D3157" t="s">
        <v>199</v>
      </c>
      <c r="E3157" t="s">
        <v>166</v>
      </c>
      <c r="F3157" t="s">
        <v>17</v>
      </c>
      <c r="G3157" t="s">
        <v>34</v>
      </c>
      <c r="H3157" t="s">
        <v>58</v>
      </c>
      <c r="I3157">
        <v>67.8</v>
      </c>
      <c r="J3157">
        <v>4</v>
      </c>
      <c r="K3157">
        <v>0</v>
      </c>
      <c r="L3157">
        <v>4.0679999999999996</v>
      </c>
    </row>
    <row r="3158" spans="1:12" x14ac:dyDescent="0.3">
      <c r="A3158" t="s">
        <v>27</v>
      </c>
      <c r="B3158" t="s">
        <v>13</v>
      </c>
      <c r="C3158" t="s">
        <v>14</v>
      </c>
      <c r="D3158" t="s">
        <v>199</v>
      </c>
      <c r="E3158" t="s">
        <v>166</v>
      </c>
      <c r="F3158" t="s">
        <v>17</v>
      </c>
      <c r="G3158" t="s">
        <v>34</v>
      </c>
      <c r="H3158" t="s">
        <v>35</v>
      </c>
      <c r="I3158">
        <v>377.97</v>
      </c>
      <c r="J3158">
        <v>3</v>
      </c>
      <c r="K3158">
        <v>0</v>
      </c>
      <c r="L3158">
        <v>98.272199999999998</v>
      </c>
    </row>
    <row r="3159" spans="1:12" x14ac:dyDescent="0.3">
      <c r="A3159" t="s">
        <v>27</v>
      </c>
      <c r="B3159" t="s">
        <v>13</v>
      </c>
      <c r="C3159" t="s">
        <v>14</v>
      </c>
      <c r="D3159" t="s">
        <v>199</v>
      </c>
      <c r="E3159" t="s">
        <v>166</v>
      </c>
      <c r="F3159" t="s">
        <v>17</v>
      </c>
      <c r="G3159" t="s">
        <v>18</v>
      </c>
      <c r="H3159" t="s">
        <v>19</v>
      </c>
      <c r="I3159">
        <v>1628.82</v>
      </c>
      <c r="J3159">
        <v>9</v>
      </c>
      <c r="K3159">
        <v>0</v>
      </c>
      <c r="L3159">
        <v>374.62860000000001</v>
      </c>
    </row>
    <row r="3160" spans="1:12" x14ac:dyDescent="0.3">
      <c r="A3160" t="s">
        <v>27</v>
      </c>
      <c r="B3160" t="s">
        <v>13</v>
      </c>
      <c r="C3160" t="s">
        <v>14</v>
      </c>
      <c r="D3160" t="s">
        <v>199</v>
      </c>
      <c r="E3160" t="s">
        <v>166</v>
      </c>
      <c r="F3160" t="s">
        <v>17</v>
      </c>
      <c r="G3160" t="s">
        <v>25</v>
      </c>
      <c r="H3160" t="s">
        <v>40</v>
      </c>
      <c r="I3160">
        <v>286.93</v>
      </c>
      <c r="J3160">
        <v>7</v>
      </c>
      <c r="K3160">
        <v>0</v>
      </c>
      <c r="L3160">
        <v>140.59569999999999</v>
      </c>
    </row>
    <row r="3161" spans="1:12" x14ac:dyDescent="0.3">
      <c r="A3161" t="s">
        <v>27</v>
      </c>
      <c r="B3161" t="s">
        <v>43</v>
      </c>
      <c r="C3161" t="s">
        <v>14</v>
      </c>
      <c r="D3161" t="s">
        <v>102</v>
      </c>
      <c r="E3161" t="s">
        <v>166</v>
      </c>
      <c r="F3161" t="s">
        <v>17</v>
      </c>
      <c r="G3161" t="s">
        <v>25</v>
      </c>
      <c r="H3161" t="s">
        <v>40</v>
      </c>
      <c r="I3161">
        <v>184.66</v>
      </c>
      <c r="J3161">
        <v>7</v>
      </c>
      <c r="K3161">
        <v>0</v>
      </c>
      <c r="L3161">
        <v>84.943600000000004</v>
      </c>
    </row>
    <row r="3162" spans="1:12" x14ac:dyDescent="0.3">
      <c r="A3162" t="s">
        <v>12</v>
      </c>
      <c r="B3162" t="s">
        <v>13</v>
      </c>
      <c r="C3162" t="s">
        <v>14</v>
      </c>
      <c r="D3162" t="s">
        <v>102</v>
      </c>
      <c r="E3162" t="s">
        <v>166</v>
      </c>
      <c r="F3162" t="s">
        <v>17</v>
      </c>
      <c r="G3162" t="s">
        <v>18</v>
      </c>
      <c r="H3162" t="s">
        <v>32</v>
      </c>
      <c r="I3162">
        <v>18.84</v>
      </c>
      <c r="J3162">
        <v>3</v>
      </c>
      <c r="K3162">
        <v>0</v>
      </c>
      <c r="L3162">
        <v>7.9127999999999998</v>
      </c>
    </row>
    <row r="3163" spans="1:12" x14ac:dyDescent="0.3">
      <c r="A3163" t="s">
        <v>27</v>
      </c>
      <c r="B3163" t="s">
        <v>43</v>
      </c>
      <c r="C3163" t="s">
        <v>14</v>
      </c>
      <c r="D3163" t="s">
        <v>102</v>
      </c>
      <c r="E3163" t="s">
        <v>166</v>
      </c>
      <c r="F3163" t="s">
        <v>17</v>
      </c>
      <c r="G3163" t="s">
        <v>18</v>
      </c>
      <c r="H3163" t="s">
        <v>32</v>
      </c>
      <c r="I3163">
        <v>24.96</v>
      </c>
      <c r="J3163">
        <v>4</v>
      </c>
      <c r="K3163">
        <v>0</v>
      </c>
      <c r="L3163">
        <v>6.24</v>
      </c>
    </row>
    <row r="3164" spans="1:12" x14ac:dyDescent="0.3">
      <c r="A3164" t="s">
        <v>27</v>
      </c>
      <c r="B3164" t="s">
        <v>43</v>
      </c>
      <c r="C3164" t="s">
        <v>14</v>
      </c>
      <c r="D3164" t="s">
        <v>102</v>
      </c>
      <c r="E3164" t="s">
        <v>166</v>
      </c>
      <c r="F3164" t="s">
        <v>17</v>
      </c>
      <c r="G3164" t="s">
        <v>25</v>
      </c>
      <c r="H3164" t="s">
        <v>40</v>
      </c>
      <c r="I3164">
        <v>19.36</v>
      </c>
      <c r="J3164">
        <v>2</v>
      </c>
      <c r="K3164">
        <v>0</v>
      </c>
      <c r="L3164">
        <v>9.2927999999999997</v>
      </c>
    </row>
    <row r="3165" spans="1:12" x14ac:dyDescent="0.3">
      <c r="A3165" t="s">
        <v>27</v>
      </c>
      <c r="B3165" t="s">
        <v>43</v>
      </c>
      <c r="C3165" t="s">
        <v>14</v>
      </c>
      <c r="D3165" t="s">
        <v>102</v>
      </c>
      <c r="E3165" t="s">
        <v>166</v>
      </c>
      <c r="F3165" t="s">
        <v>17</v>
      </c>
      <c r="G3165" t="s">
        <v>25</v>
      </c>
      <c r="H3165" t="s">
        <v>31</v>
      </c>
      <c r="I3165">
        <v>1267.6500000000001</v>
      </c>
      <c r="J3165">
        <v>9</v>
      </c>
      <c r="K3165">
        <v>0</v>
      </c>
      <c r="L3165">
        <v>152.11799999999999</v>
      </c>
    </row>
    <row r="3166" spans="1:12" x14ac:dyDescent="0.3">
      <c r="A3166" t="s">
        <v>61</v>
      </c>
      <c r="B3166" t="s">
        <v>43</v>
      </c>
      <c r="C3166" t="s">
        <v>14</v>
      </c>
      <c r="D3166" t="s">
        <v>102</v>
      </c>
      <c r="E3166" t="s">
        <v>166</v>
      </c>
      <c r="F3166" t="s">
        <v>17</v>
      </c>
      <c r="G3166" t="s">
        <v>18</v>
      </c>
      <c r="H3166" t="s">
        <v>30</v>
      </c>
      <c r="I3166">
        <v>411.8</v>
      </c>
      <c r="J3166">
        <v>2</v>
      </c>
      <c r="K3166">
        <v>0</v>
      </c>
      <c r="L3166">
        <v>70.006</v>
      </c>
    </row>
    <row r="3167" spans="1:12" x14ac:dyDescent="0.3">
      <c r="A3167" t="s">
        <v>61</v>
      </c>
      <c r="B3167" t="s">
        <v>43</v>
      </c>
      <c r="C3167" t="s">
        <v>14</v>
      </c>
      <c r="D3167" t="s">
        <v>102</v>
      </c>
      <c r="E3167" t="s">
        <v>166</v>
      </c>
      <c r="F3167" t="s">
        <v>17</v>
      </c>
      <c r="G3167" t="s">
        <v>34</v>
      </c>
      <c r="H3167" t="s">
        <v>58</v>
      </c>
      <c r="I3167">
        <v>360</v>
      </c>
      <c r="J3167">
        <v>4</v>
      </c>
      <c r="K3167">
        <v>0</v>
      </c>
      <c r="L3167">
        <v>129.6</v>
      </c>
    </row>
    <row r="3168" spans="1:12" x14ac:dyDescent="0.3">
      <c r="A3168" t="s">
        <v>12</v>
      </c>
      <c r="B3168" t="s">
        <v>13</v>
      </c>
      <c r="C3168" t="s">
        <v>14</v>
      </c>
      <c r="D3168" t="s">
        <v>287</v>
      </c>
      <c r="E3168" t="s">
        <v>166</v>
      </c>
      <c r="F3168" t="s">
        <v>17</v>
      </c>
      <c r="G3168" t="s">
        <v>25</v>
      </c>
      <c r="H3168" t="s">
        <v>36</v>
      </c>
      <c r="I3168">
        <v>58.72</v>
      </c>
      <c r="J3168">
        <v>4</v>
      </c>
      <c r="K3168">
        <v>0</v>
      </c>
      <c r="L3168">
        <v>27.011199999999999</v>
      </c>
    </row>
    <row r="3169" spans="1:12" x14ac:dyDescent="0.3">
      <c r="A3169" t="s">
        <v>27</v>
      </c>
      <c r="B3169" t="s">
        <v>13</v>
      </c>
      <c r="C3169" t="s">
        <v>14</v>
      </c>
      <c r="D3169" t="s">
        <v>287</v>
      </c>
      <c r="E3169" t="s">
        <v>166</v>
      </c>
      <c r="F3169" t="s">
        <v>17</v>
      </c>
      <c r="G3169" t="s">
        <v>18</v>
      </c>
      <c r="H3169" t="s">
        <v>32</v>
      </c>
      <c r="I3169">
        <v>142.4</v>
      </c>
      <c r="J3169">
        <v>5</v>
      </c>
      <c r="K3169">
        <v>0</v>
      </c>
      <c r="L3169">
        <v>52.688000000000002</v>
      </c>
    </row>
    <row r="3170" spans="1:12" x14ac:dyDescent="0.3">
      <c r="A3170" t="s">
        <v>27</v>
      </c>
      <c r="B3170" t="s">
        <v>13</v>
      </c>
      <c r="C3170" t="s">
        <v>14</v>
      </c>
      <c r="D3170" t="s">
        <v>287</v>
      </c>
      <c r="E3170" t="s">
        <v>166</v>
      </c>
      <c r="F3170" t="s">
        <v>17</v>
      </c>
      <c r="G3170" t="s">
        <v>25</v>
      </c>
      <c r="H3170" t="s">
        <v>36</v>
      </c>
      <c r="I3170">
        <v>7.16</v>
      </c>
      <c r="J3170">
        <v>2</v>
      </c>
      <c r="K3170">
        <v>0</v>
      </c>
      <c r="L3170">
        <v>3.4367999999999999</v>
      </c>
    </row>
    <row r="3171" spans="1:12" x14ac:dyDescent="0.3">
      <c r="A3171" t="s">
        <v>27</v>
      </c>
      <c r="B3171" t="s">
        <v>13</v>
      </c>
      <c r="C3171" t="s">
        <v>14</v>
      </c>
      <c r="D3171" t="s">
        <v>102</v>
      </c>
      <c r="E3171" t="s">
        <v>166</v>
      </c>
      <c r="F3171" t="s">
        <v>17</v>
      </c>
      <c r="G3171" t="s">
        <v>25</v>
      </c>
      <c r="H3171" t="s">
        <v>109</v>
      </c>
      <c r="I3171">
        <v>5.04</v>
      </c>
      <c r="J3171">
        <v>2</v>
      </c>
      <c r="K3171">
        <v>0</v>
      </c>
      <c r="L3171">
        <v>0.1512</v>
      </c>
    </row>
    <row r="3172" spans="1:12" x14ac:dyDescent="0.3">
      <c r="A3172" t="s">
        <v>27</v>
      </c>
      <c r="B3172" t="s">
        <v>13</v>
      </c>
      <c r="C3172" t="s">
        <v>14</v>
      </c>
      <c r="D3172" t="s">
        <v>102</v>
      </c>
      <c r="E3172" t="s">
        <v>166</v>
      </c>
      <c r="F3172" t="s">
        <v>17</v>
      </c>
      <c r="G3172" t="s">
        <v>34</v>
      </c>
      <c r="H3172" t="s">
        <v>58</v>
      </c>
      <c r="I3172">
        <v>249.95</v>
      </c>
      <c r="J3172">
        <v>5</v>
      </c>
      <c r="K3172">
        <v>0</v>
      </c>
      <c r="L3172">
        <v>107.4785</v>
      </c>
    </row>
    <row r="3173" spans="1:12" x14ac:dyDescent="0.3">
      <c r="A3173" t="s">
        <v>12</v>
      </c>
      <c r="B3173" t="s">
        <v>13</v>
      </c>
      <c r="C3173" t="s">
        <v>14</v>
      </c>
      <c r="D3173" t="s">
        <v>102</v>
      </c>
      <c r="E3173" t="s">
        <v>166</v>
      </c>
      <c r="F3173" t="s">
        <v>17</v>
      </c>
      <c r="G3173" t="s">
        <v>25</v>
      </c>
      <c r="H3173" t="s">
        <v>31</v>
      </c>
      <c r="I3173">
        <v>118.25</v>
      </c>
      <c r="J3173">
        <v>5</v>
      </c>
      <c r="K3173">
        <v>0</v>
      </c>
      <c r="L3173">
        <v>34.292499999999997</v>
      </c>
    </row>
    <row r="3174" spans="1:12" x14ac:dyDescent="0.3">
      <c r="A3174" t="s">
        <v>12</v>
      </c>
      <c r="B3174" t="s">
        <v>13</v>
      </c>
      <c r="C3174" t="s">
        <v>14</v>
      </c>
      <c r="D3174" t="s">
        <v>102</v>
      </c>
      <c r="E3174" t="s">
        <v>166</v>
      </c>
      <c r="F3174" t="s">
        <v>17</v>
      </c>
      <c r="G3174" t="s">
        <v>18</v>
      </c>
      <c r="H3174" t="s">
        <v>20</v>
      </c>
      <c r="I3174">
        <v>368.97</v>
      </c>
      <c r="J3174">
        <v>3</v>
      </c>
      <c r="K3174">
        <v>0</v>
      </c>
      <c r="L3174">
        <v>81.173400000000001</v>
      </c>
    </row>
    <row r="3175" spans="1:12" x14ac:dyDescent="0.3">
      <c r="A3175" t="s">
        <v>27</v>
      </c>
      <c r="B3175" t="s">
        <v>13</v>
      </c>
      <c r="C3175" t="s">
        <v>14</v>
      </c>
      <c r="D3175" t="s">
        <v>269</v>
      </c>
      <c r="E3175" t="s">
        <v>166</v>
      </c>
      <c r="F3175" t="s">
        <v>17</v>
      </c>
      <c r="G3175" t="s">
        <v>25</v>
      </c>
      <c r="H3175" t="s">
        <v>33</v>
      </c>
      <c r="I3175">
        <v>8.56</v>
      </c>
      <c r="J3175">
        <v>2</v>
      </c>
      <c r="K3175">
        <v>0</v>
      </c>
      <c r="L3175">
        <v>2.6536</v>
      </c>
    </row>
    <row r="3176" spans="1:12" x14ac:dyDescent="0.3">
      <c r="A3176" t="s">
        <v>27</v>
      </c>
      <c r="B3176" t="s">
        <v>13</v>
      </c>
      <c r="C3176" t="s">
        <v>14</v>
      </c>
      <c r="D3176" t="s">
        <v>269</v>
      </c>
      <c r="E3176" t="s">
        <v>166</v>
      </c>
      <c r="F3176" t="s">
        <v>17</v>
      </c>
      <c r="G3176" t="s">
        <v>34</v>
      </c>
      <c r="H3176" t="s">
        <v>35</v>
      </c>
      <c r="I3176">
        <v>239.97</v>
      </c>
      <c r="J3176">
        <v>3</v>
      </c>
      <c r="K3176">
        <v>0</v>
      </c>
      <c r="L3176">
        <v>67.191599999999994</v>
      </c>
    </row>
    <row r="3177" spans="1:12" x14ac:dyDescent="0.3">
      <c r="A3177" t="s">
        <v>27</v>
      </c>
      <c r="B3177" t="s">
        <v>13</v>
      </c>
      <c r="C3177" t="s">
        <v>14</v>
      </c>
      <c r="D3177" t="s">
        <v>269</v>
      </c>
      <c r="E3177" t="s">
        <v>166</v>
      </c>
      <c r="F3177" t="s">
        <v>17</v>
      </c>
      <c r="G3177" t="s">
        <v>25</v>
      </c>
      <c r="H3177" t="s">
        <v>31</v>
      </c>
      <c r="I3177">
        <v>356.94</v>
      </c>
      <c r="J3177">
        <v>2</v>
      </c>
      <c r="K3177">
        <v>0</v>
      </c>
      <c r="L3177">
        <v>107.08199999999999</v>
      </c>
    </row>
    <row r="3178" spans="1:12" x14ac:dyDescent="0.3">
      <c r="A3178" t="s">
        <v>27</v>
      </c>
      <c r="B3178" t="s">
        <v>13</v>
      </c>
      <c r="C3178" t="s">
        <v>14</v>
      </c>
      <c r="D3178" t="s">
        <v>269</v>
      </c>
      <c r="E3178" t="s">
        <v>166</v>
      </c>
      <c r="F3178" t="s">
        <v>17</v>
      </c>
      <c r="G3178" t="s">
        <v>25</v>
      </c>
      <c r="H3178" t="s">
        <v>33</v>
      </c>
      <c r="I3178">
        <v>1.78</v>
      </c>
      <c r="J3178">
        <v>1</v>
      </c>
      <c r="K3178">
        <v>0</v>
      </c>
      <c r="L3178">
        <v>0.49840000000000001</v>
      </c>
    </row>
    <row r="3179" spans="1:12" x14ac:dyDescent="0.3">
      <c r="A3179" t="s">
        <v>27</v>
      </c>
      <c r="B3179" t="s">
        <v>13</v>
      </c>
      <c r="C3179" t="s">
        <v>14</v>
      </c>
      <c r="D3179" t="s">
        <v>269</v>
      </c>
      <c r="E3179" t="s">
        <v>166</v>
      </c>
      <c r="F3179" t="s">
        <v>17</v>
      </c>
      <c r="G3179" t="s">
        <v>25</v>
      </c>
      <c r="H3179" t="s">
        <v>40</v>
      </c>
      <c r="I3179">
        <v>25.92</v>
      </c>
      <c r="J3179">
        <v>4</v>
      </c>
      <c r="K3179">
        <v>0</v>
      </c>
      <c r="L3179">
        <v>12.441599999999999</v>
      </c>
    </row>
    <row r="3180" spans="1:12" x14ac:dyDescent="0.3">
      <c r="A3180" t="s">
        <v>27</v>
      </c>
      <c r="B3180" t="s">
        <v>13</v>
      </c>
      <c r="C3180" t="s">
        <v>14</v>
      </c>
      <c r="D3180" t="s">
        <v>269</v>
      </c>
      <c r="E3180" t="s">
        <v>166</v>
      </c>
      <c r="F3180" t="s">
        <v>17</v>
      </c>
      <c r="G3180" t="s">
        <v>34</v>
      </c>
      <c r="H3180" t="s">
        <v>58</v>
      </c>
      <c r="I3180">
        <v>101.94</v>
      </c>
      <c r="J3180">
        <v>6</v>
      </c>
      <c r="K3180">
        <v>0</v>
      </c>
      <c r="L3180">
        <v>21.407399999999999</v>
      </c>
    </row>
    <row r="3181" spans="1:12" x14ac:dyDescent="0.3">
      <c r="A3181" t="s">
        <v>27</v>
      </c>
      <c r="B3181" t="s">
        <v>13</v>
      </c>
      <c r="C3181" t="s">
        <v>14</v>
      </c>
      <c r="D3181" t="s">
        <v>199</v>
      </c>
      <c r="E3181" t="s">
        <v>166</v>
      </c>
      <c r="F3181" t="s">
        <v>17</v>
      </c>
      <c r="G3181" t="s">
        <v>25</v>
      </c>
      <c r="H3181" t="s">
        <v>37</v>
      </c>
      <c r="I3181">
        <v>542.94000000000005</v>
      </c>
      <c r="J3181">
        <v>3</v>
      </c>
      <c r="K3181">
        <v>0</v>
      </c>
      <c r="L3181">
        <v>152.0232</v>
      </c>
    </row>
    <row r="3182" spans="1:12" x14ac:dyDescent="0.3">
      <c r="A3182" t="s">
        <v>27</v>
      </c>
      <c r="B3182" t="s">
        <v>13</v>
      </c>
      <c r="C3182" t="s">
        <v>14</v>
      </c>
      <c r="D3182" t="s">
        <v>199</v>
      </c>
      <c r="E3182" t="s">
        <v>166</v>
      </c>
      <c r="F3182" t="s">
        <v>17</v>
      </c>
      <c r="G3182" t="s">
        <v>25</v>
      </c>
      <c r="H3182" t="s">
        <v>26</v>
      </c>
      <c r="I3182">
        <v>8.64</v>
      </c>
      <c r="J3182">
        <v>3</v>
      </c>
      <c r="K3182">
        <v>0</v>
      </c>
      <c r="L3182">
        <v>4.2336</v>
      </c>
    </row>
    <row r="3183" spans="1:12" x14ac:dyDescent="0.3">
      <c r="A3183" t="s">
        <v>27</v>
      </c>
      <c r="B3183" t="s">
        <v>13</v>
      </c>
      <c r="C3183" t="s">
        <v>14</v>
      </c>
      <c r="D3183" t="s">
        <v>199</v>
      </c>
      <c r="E3183" t="s">
        <v>166</v>
      </c>
      <c r="F3183" t="s">
        <v>17</v>
      </c>
      <c r="G3183" t="s">
        <v>25</v>
      </c>
      <c r="H3183" t="s">
        <v>40</v>
      </c>
      <c r="I3183">
        <v>193.8</v>
      </c>
      <c r="J3183">
        <v>5</v>
      </c>
      <c r="K3183">
        <v>0</v>
      </c>
      <c r="L3183">
        <v>94.962000000000003</v>
      </c>
    </row>
    <row r="3184" spans="1:12" x14ac:dyDescent="0.3">
      <c r="A3184" t="s">
        <v>27</v>
      </c>
      <c r="B3184" t="s">
        <v>13</v>
      </c>
      <c r="C3184" t="s">
        <v>14</v>
      </c>
      <c r="D3184" t="s">
        <v>199</v>
      </c>
      <c r="E3184" t="s">
        <v>166</v>
      </c>
      <c r="F3184" t="s">
        <v>17</v>
      </c>
      <c r="G3184" t="s">
        <v>25</v>
      </c>
      <c r="H3184" t="s">
        <v>40</v>
      </c>
      <c r="I3184">
        <v>21.4</v>
      </c>
      <c r="J3184">
        <v>5</v>
      </c>
      <c r="K3184">
        <v>0</v>
      </c>
      <c r="L3184">
        <v>9.6300000000000008</v>
      </c>
    </row>
    <row r="3185" spans="1:12" x14ac:dyDescent="0.3">
      <c r="A3185" t="s">
        <v>27</v>
      </c>
      <c r="B3185" t="s">
        <v>13</v>
      </c>
      <c r="C3185" t="s">
        <v>14</v>
      </c>
      <c r="D3185" t="s">
        <v>199</v>
      </c>
      <c r="E3185" t="s">
        <v>166</v>
      </c>
      <c r="F3185" t="s">
        <v>17</v>
      </c>
      <c r="G3185" t="s">
        <v>25</v>
      </c>
      <c r="H3185" t="s">
        <v>40</v>
      </c>
      <c r="I3185">
        <v>97.88</v>
      </c>
      <c r="J3185">
        <v>2</v>
      </c>
      <c r="K3185">
        <v>0</v>
      </c>
      <c r="L3185">
        <v>48.94</v>
      </c>
    </row>
    <row r="3186" spans="1:12" x14ac:dyDescent="0.3">
      <c r="A3186" t="s">
        <v>27</v>
      </c>
      <c r="B3186" t="s">
        <v>13</v>
      </c>
      <c r="C3186" t="s">
        <v>14</v>
      </c>
      <c r="D3186" t="s">
        <v>199</v>
      </c>
      <c r="E3186" t="s">
        <v>166</v>
      </c>
      <c r="F3186" t="s">
        <v>17</v>
      </c>
      <c r="G3186" t="s">
        <v>34</v>
      </c>
      <c r="H3186" t="s">
        <v>58</v>
      </c>
      <c r="I3186">
        <v>251.91</v>
      </c>
      <c r="J3186">
        <v>9</v>
      </c>
      <c r="K3186">
        <v>0</v>
      </c>
      <c r="L3186">
        <v>47.862900000000003</v>
      </c>
    </row>
    <row r="3187" spans="1:12" x14ac:dyDescent="0.3">
      <c r="A3187" t="s">
        <v>27</v>
      </c>
      <c r="B3187" t="s">
        <v>13</v>
      </c>
      <c r="C3187" t="s">
        <v>14</v>
      </c>
      <c r="D3187" t="s">
        <v>199</v>
      </c>
      <c r="E3187" t="s">
        <v>166</v>
      </c>
      <c r="F3187" t="s">
        <v>17</v>
      </c>
      <c r="G3187" t="s">
        <v>25</v>
      </c>
      <c r="H3187" t="s">
        <v>37</v>
      </c>
      <c r="I3187">
        <v>25.86</v>
      </c>
      <c r="J3187">
        <v>3</v>
      </c>
      <c r="K3187">
        <v>0</v>
      </c>
      <c r="L3187">
        <v>6.7236000000000002</v>
      </c>
    </row>
    <row r="3188" spans="1:12" x14ac:dyDescent="0.3">
      <c r="A3188" t="s">
        <v>27</v>
      </c>
      <c r="B3188" t="s">
        <v>13</v>
      </c>
      <c r="C3188" t="s">
        <v>14</v>
      </c>
      <c r="D3188" t="s">
        <v>102</v>
      </c>
      <c r="E3188" t="s">
        <v>166</v>
      </c>
      <c r="F3188" t="s">
        <v>17</v>
      </c>
      <c r="G3188" t="s">
        <v>25</v>
      </c>
      <c r="H3188" t="s">
        <v>33</v>
      </c>
      <c r="I3188">
        <v>12.84</v>
      </c>
      <c r="J3188">
        <v>3</v>
      </c>
      <c r="K3188">
        <v>0</v>
      </c>
      <c r="L3188">
        <v>3.7235999999999998</v>
      </c>
    </row>
    <row r="3189" spans="1:12" x14ac:dyDescent="0.3">
      <c r="A3189" t="s">
        <v>27</v>
      </c>
      <c r="B3189" t="s">
        <v>13</v>
      </c>
      <c r="C3189" t="s">
        <v>14</v>
      </c>
      <c r="D3189" t="s">
        <v>102</v>
      </c>
      <c r="E3189" t="s">
        <v>166</v>
      </c>
      <c r="F3189" t="s">
        <v>17</v>
      </c>
      <c r="G3189" t="s">
        <v>25</v>
      </c>
      <c r="H3189" t="s">
        <v>37</v>
      </c>
      <c r="I3189">
        <v>80.48</v>
      </c>
      <c r="J3189">
        <v>1</v>
      </c>
      <c r="K3189">
        <v>0</v>
      </c>
      <c r="L3189">
        <v>24.143999999999998</v>
      </c>
    </row>
    <row r="3190" spans="1:12" x14ac:dyDescent="0.3">
      <c r="A3190" t="s">
        <v>61</v>
      </c>
      <c r="B3190" t="s">
        <v>21</v>
      </c>
      <c r="C3190" t="s">
        <v>14</v>
      </c>
      <c r="D3190" t="s">
        <v>496</v>
      </c>
      <c r="E3190" t="s">
        <v>166</v>
      </c>
      <c r="F3190" t="s">
        <v>17</v>
      </c>
      <c r="G3190" t="s">
        <v>25</v>
      </c>
      <c r="H3190" t="s">
        <v>37</v>
      </c>
      <c r="I3190">
        <v>17.239999999999998</v>
      </c>
      <c r="J3190">
        <v>2</v>
      </c>
      <c r="K3190">
        <v>0</v>
      </c>
      <c r="L3190">
        <v>4.4824000000000002</v>
      </c>
    </row>
    <row r="3191" spans="1:12" x14ac:dyDescent="0.3">
      <c r="A3191" t="s">
        <v>61</v>
      </c>
      <c r="B3191" t="s">
        <v>21</v>
      </c>
      <c r="C3191" t="s">
        <v>14</v>
      </c>
      <c r="D3191" t="s">
        <v>496</v>
      </c>
      <c r="E3191" t="s">
        <v>166</v>
      </c>
      <c r="F3191" t="s">
        <v>17</v>
      </c>
      <c r="G3191" t="s">
        <v>18</v>
      </c>
      <c r="H3191" t="s">
        <v>19</v>
      </c>
      <c r="I3191">
        <v>302.94</v>
      </c>
      <c r="J3191">
        <v>3</v>
      </c>
      <c r="K3191">
        <v>0</v>
      </c>
      <c r="L3191">
        <v>75.734999999999999</v>
      </c>
    </row>
    <row r="3192" spans="1:12" x14ac:dyDescent="0.3">
      <c r="A3192" t="s">
        <v>61</v>
      </c>
      <c r="B3192" t="s">
        <v>21</v>
      </c>
      <c r="C3192" t="s">
        <v>14</v>
      </c>
      <c r="D3192" t="s">
        <v>496</v>
      </c>
      <c r="E3192" t="s">
        <v>166</v>
      </c>
      <c r="F3192" t="s">
        <v>17</v>
      </c>
      <c r="G3192" t="s">
        <v>34</v>
      </c>
      <c r="H3192" t="s">
        <v>35</v>
      </c>
      <c r="I3192">
        <v>34.75</v>
      </c>
      <c r="J3192">
        <v>5</v>
      </c>
      <c r="K3192">
        <v>0</v>
      </c>
      <c r="L3192">
        <v>15.637499999999999</v>
      </c>
    </row>
    <row r="3193" spans="1:12" x14ac:dyDescent="0.3">
      <c r="A3193" t="s">
        <v>61</v>
      </c>
      <c r="B3193" t="s">
        <v>21</v>
      </c>
      <c r="C3193" t="s">
        <v>14</v>
      </c>
      <c r="D3193" t="s">
        <v>496</v>
      </c>
      <c r="E3193" t="s">
        <v>166</v>
      </c>
      <c r="F3193" t="s">
        <v>17</v>
      </c>
      <c r="G3193" t="s">
        <v>25</v>
      </c>
      <c r="H3193" t="s">
        <v>36</v>
      </c>
      <c r="I3193">
        <v>113.94</v>
      </c>
      <c r="J3193">
        <v>6</v>
      </c>
      <c r="K3193">
        <v>0</v>
      </c>
      <c r="L3193">
        <v>54.691200000000002</v>
      </c>
    </row>
    <row r="3194" spans="1:12" x14ac:dyDescent="0.3">
      <c r="A3194" t="s">
        <v>61</v>
      </c>
      <c r="B3194" t="s">
        <v>21</v>
      </c>
      <c r="C3194" t="s">
        <v>14</v>
      </c>
      <c r="D3194" t="s">
        <v>496</v>
      </c>
      <c r="E3194" t="s">
        <v>166</v>
      </c>
      <c r="F3194" t="s">
        <v>17</v>
      </c>
      <c r="G3194" t="s">
        <v>34</v>
      </c>
      <c r="H3194" t="s">
        <v>35</v>
      </c>
      <c r="I3194">
        <v>55.98</v>
      </c>
      <c r="J3194">
        <v>2</v>
      </c>
      <c r="K3194">
        <v>0</v>
      </c>
      <c r="L3194">
        <v>15.6744</v>
      </c>
    </row>
    <row r="3195" spans="1:12" x14ac:dyDescent="0.3">
      <c r="A3195" t="s">
        <v>167</v>
      </c>
      <c r="B3195" t="s">
        <v>13</v>
      </c>
      <c r="C3195" t="s">
        <v>14</v>
      </c>
      <c r="D3195" t="s">
        <v>507</v>
      </c>
      <c r="E3195" t="s">
        <v>166</v>
      </c>
      <c r="F3195" t="s">
        <v>17</v>
      </c>
      <c r="G3195" t="s">
        <v>25</v>
      </c>
      <c r="H3195" t="s">
        <v>26</v>
      </c>
      <c r="I3195">
        <v>14.73</v>
      </c>
      <c r="J3195">
        <v>3</v>
      </c>
      <c r="K3195">
        <v>0</v>
      </c>
      <c r="L3195">
        <v>7.2176999999999998</v>
      </c>
    </row>
    <row r="3196" spans="1:12" x14ac:dyDescent="0.3">
      <c r="A3196" t="s">
        <v>27</v>
      </c>
      <c r="B3196" t="s">
        <v>13</v>
      </c>
      <c r="C3196" t="s">
        <v>14</v>
      </c>
      <c r="D3196" t="s">
        <v>509</v>
      </c>
      <c r="E3196" t="s">
        <v>166</v>
      </c>
      <c r="F3196" t="s">
        <v>17</v>
      </c>
      <c r="G3196" t="s">
        <v>25</v>
      </c>
      <c r="H3196" t="s">
        <v>36</v>
      </c>
      <c r="I3196">
        <v>5.64</v>
      </c>
      <c r="J3196">
        <v>3</v>
      </c>
      <c r="K3196">
        <v>0</v>
      </c>
      <c r="L3196">
        <v>2.7071999999999998</v>
      </c>
    </row>
    <row r="3197" spans="1:12" x14ac:dyDescent="0.3">
      <c r="A3197" t="s">
        <v>12</v>
      </c>
      <c r="B3197" t="s">
        <v>21</v>
      </c>
      <c r="C3197" t="s">
        <v>14</v>
      </c>
      <c r="D3197" t="s">
        <v>509</v>
      </c>
      <c r="E3197" t="s">
        <v>166</v>
      </c>
      <c r="F3197" t="s">
        <v>17</v>
      </c>
      <c r="G3197" t="s">
        <v>18</v>
      </c>
      <c r="H3197" t="s">
        <v>20</v>
      </c>
      <c r="I3197">
        <v>182.67</v>
      </c>
      <c r="J3197">
        <v>3</v>
      </c>
      <c r="K3197">
        <v>0</v>
      </c>
      <c r="L3197">
        <v>52.974299999999999</v>
      </c>
    </row>
    <row r="3198" spans="1:12" x14ac:dyDescent="0.3">
      <c r="A3198" t="s">
        <v>12</v>
      </c>
      <c r="B3198" t="s">
        <v>21</v>
      </c>
      <c r="C3198" t="s">
        <v>14</v>
      </c>
      <c r="D3198" t="s">
        <v>509</v>
      </c>
      <c r="E3198" t="s">
        <v>166</v>
      </c>
      <c r="F3198" t="s">
        <v>17</v>
      </c>
      <c r="G3198" t="s">
        <v>34</v>
      </c>
      <c r="H3198" t="s">
        <v>58</v>
      </c>
      <c r="I3198">
        <v>101.7</v>
      </c>
      <c r="J3198">
        <v>6</v>
      </c>
      <c r="K3198">
        <v>0</v>
      </c>
      <c r="L3198">
        <v>6.1020000000000003</v>
      </c>
    </row>
    <row r="3199" spans="1:12" x14ac:dyDescent="0.3">
      <c r="A3199" t="s">
        <v>12</v>
      </c>
      <c r="B3199" t="s">
        <v>21</v>
      </c>
      <c r="C3199" t="s">
        <v>14</v>
      </c>
      <c r="D3199" t="s">
        <v>509</v>
      </c>
      <c r="E3199" t="s">
        <v>166</v>
      </c>
      <c r="F3199" t="s">
        <v>17</v>
      </c>
      <c r="G3199" t="s">
        <v>25</v>
      </c>
      <c r="H3199" t="s">
        <v>31</v>
      </c>
      <c r="I3199">
        <v>1126.02</v>
      </c>
      <c r="J3199">
        <v>3</v>
      </c>
      <c r="K3199">
        <v>0</v>
      </c>
      <c r="L3199">
        <v>56.301000000000002</v>
      </c>
    </row>
    <row r="3200" spans="1:12" x14ac:dyDescent="0.3">
      <c r="A3200" t="s">
        <v>12</v>
      </c>
      <c r="B3200" t="s">
        <v>21</v>
      </c>
      <c r="C3200" t="s">
        <v>14</v>
      </c>
      <c r="D3200" t="s">
        <v>509</v>
      </c>
      <c r="E3200" t="s">
        <v>166</v>
      </c>
      <c r="F3200" t="s">
        <v>17</v>
      </c>
      <c r="G3200" t="s">
        <v>25</v>
      </c>
      <c r="H3200" t="s">
        <v>31</v>
      </c>
      <c r="I3200">
        <v>1263.3</v>
      </c>
      <c r="J3200">
        <v>6</v>
      </c>
      <c r="K3200">
        <v>0</v>
      </c>
      <c r="L3200">
        <v>315.82499999999999</v>
      </c>
    </row>
    <row r="3201" spans="1:12" x14ac:dyDescent="0.3">
      <c r="A3201" t="s">
        <v>167</v>
      </c>
      <c r="B3201" t="s">
        <v>13</v>
      </c>
      <c r="C3201" t="s">
        <v>14</v>
      </c>
      <c r="D3201" t="s">
        <v>199</v>
      </c>
      <c r="E3201" t="s">
        <v>166</v>
      </c>
      <c r="F3201" t="s">
        <v>17</v>
      </c>
      <c r="G3201" t="s">
        <v>25</v>
      </c>
      <c r="H3201" t="s">
        <v>40</v>
      </c>
      <c r="I3201">
        <v>195.64</v>
      </c>
      <c r="J3201">
        <v>4</v>
      </c>
      <c r="K3201">
        <v>0</v>
      </c>
      <c r="L3201">
        <v>91.950800000000001</v>
      </c>
    </row>
    <row r="3202" spans="1:12" x14ac:dyDescent="0.3">
      <c r="A3202" t="s">
        <v>27</v>
      </c>
      <c r="B3202" t="s">
        <v>21</v>
      </c>
      <c r="C3202" t="s">
        <v>14</v>
      </c>
      <c r="D3202" t="s">
        <v>102</v>
      </c>
      <c r="E3202" t="s">
        <v>166</v>
      </c>
      <c r="F3202" t="s">
        <v>17</v>
      </c>
      <c r="G3202" t="s">
        <v>34</v>
      </c>
      <c r="H3202" t="s">
        <v>58</v>
      </c>
      <c r="I3202">
        <v>66.36</v>
      </c>
      <c r="J3202">
        <v>4</v>
      </c>
      <c r="K3202">
        <v>0</v>
      </c>
      <c r="L3202">
        <v>23.225999999999999</v>
      </c>
    </row>
    <row r="3203" spans="1:12" x14ac:dyDescent="0.3">
      <c r="A3203" t="s">
        <v>61</v>
      </c>
      <c r="B3203" t="s">
        <v>13</v>
      </c>
      <c r="C3203" t="s">
        <v>14</v>
      </c>
      <c r="D3203" t="s">
        <v>102</v>
      </c>
      <c r="E3203" t="s">
        <v>166</v>
      </c>
      <c r="F3203" t="s">
        <v>17</v>
      </c>
      <c r="G3203" t="s">
        <v>25</v>
      </c>
      <c r="H3203" t="s">
        <v>31</v>
      </c>
      <c r="I3203">
        <v>40.29</v>
      </c>
      <c r="J3203">
        <v>3</v>
      </c>
      <c r="K3203">
        <v>0</v>
      </c>
      <c r="L3203">
        <v>10.0725</v>
      </c>
    </row>
    <row r="3204" spans="1:12" x14ac:dyDescent="0.3">
      <c r="A3204" t="s">
        <v>61</v>
      </c>
      <c r="B3204" t="s">
        <v>13</v>
      </c>
      <c r="C3204" t="s">
        <v>14</v>
      </c>
      <c r="D3204" t="s">
        <v>102</v>
      </c>
      <c r="E3204" t="s">
        <v>166</v>
      </c>
      <c r="F3204" t="s">
        <v>17</v>
      </c>
      <c r="G3204" t="s">
        <v>25</v>
      </c>
      <c r="H3204" t="s">
        <v>36</v>
      </c>
      <c r="I3204">
        <v>38.71</v>
      </c>
      <c r="J3204">
        <v>7</v>
      </c>
      <c r="K3204">
        <v>0</v>
      </c>
      <c r="L3204">
        <v>17.8066</v>
      </c>
    </row>
    <row r="3205" spans="1:12" x14ac:dyDescent="0.3">
      <c r="A3205" t="s">
        <v>27</v>
      </c>
      <c r="B3205" t="s">
        <v>13</v>
      </c>
      <c r="C3205" t="s">
        <v>14</v>
      </c>
      <c r="D3205" t="s">
        <v>102</v>
      </c>
      <c r="E3205" t="s">
        <v>166</v>
      </c>
      <c r="F3205" t="s">
        <v>17</v>
      </c>
      <c r="G3205" t="s">
        <v>34</v>
      </c>
      <c r="H3205" t="s">
        <v>58</v>
      </c>
      <c r="I3205">
        <v>249.95</v>
      </c>
      <c r="J3205">
        <v>5</v>
      </c>
      <c r="K3205">
        <v>0</v>
      </c>
      <c r="L3205">
        <v>19.995999999999999</v>
      </c>
    </row>
    <row r="3206" spans="1:12" x14ac:dyDescent="0.3">
      <c r="A3206" t="s">
        <v>27</v>
      </c>
      <c r="B3206" t="s">
        <v>13</v>
      </c>
      <c r="C3206" t="s">
        <v>14</v>
      </c>
      <c r="D3206" t="s">
        <v>102</v>
      </c>
      <c r="E3206" t="s">
        <v>166</v>
      </c>
      <c r="F3206" t="s">
        <v>17</v>
      </c>
      <c r="G3206" t="s">
        <v>25</v>
      </c>
      <c r="H3206" t="s">
        <v>40</v>
      </c>
      <c r="I3206">
        <v>49.12</v>
      </c>
      <c r="J3206">
        <v>4</v>
      </c>
      <c r="K3206">
        <v>0</v>
      </c>
      <c r="L3206">
        <v>23.086400000000001</v>
      </c>
    </row>
    <row r="3207" spans="1:12" x14ac:dyDescent="0.3">
      <c r="A3207" t="s">
        <v>27</v>
      </c>
      <c r="B3207" t="s">
        <v>13</v>
      </c>
      <c r="C3207" t="s">
        <v>14</v>
      </c>
      <c r="D3207" t="s">
        <v>298</v>
      </c>
      <c r="E3207" t="s">
        <v>166</v>
      </c>
      <c r="F3207" t="s">
        <v>17</v>
      </c>
      <c r="G3207" t="s">
        <v>25</v>
      </c>
      <c r="H3207" t="s">
        <v>59</v>
      </c>
      <c r="I3207">
        <v>17.920000000000002</v>
      </c>
      <c r="J3207">
        <v>4</v>
      </c>
      <c r="K3207">
        <v>0</v>
      </c>
      <c r="L3207">
        <v>8.6015999999999995</v>
      </c>
    </row>
    <row r="3208" spans="1:12" x14ac:dyDescent="0.3">
      <c r="A3208" t="s">
        <v>12</v>
      </c>
      <c r="B3208" t="s">
        <v>21</v>
      </c>
      <c r="C3208" t="s">
        <v>14</v>
      </c>
      <c r="D3208" t="s">
        <v>199</v>
      </c>
      <c r="E3208" t="s">
        <v>166</v>
      </c>
      <c r="F3208" t="s">
        <v>17</v>
      </c>
      <c r="G3208" t="s">
        <v>25</v>
      </c>
      <c r="H3208" t="s">
        <v>36</v>
      </c>
      <c r="I3208">
        <v>34.54</v>
      </c>
      <c r="J3208">
        <v>1</v>
      </c>
      <c r="K3208">
        <v>0</v>
      </c>
      <c r="L3208">
        <v>17.27</v>
      </c>
    </row>
    <row r="3209" spans="1:12" x14ac:dyDescent="0.3">
      <c r="A3209" t="s">
        <v>12</v>
      </c>
      <c r="B3209" t="s">
        <v>21</v>
      </c>
      <c r="C3209" t="s">
        <v>14</v>
      </c>
      <c r="D3209" t="s">
        <v>199</v>
      </c>
      <c r="E3209" t="s">
        <v>166</v>
      </c>
      <c r="F3209" t="s">
        <v>17</v>
      </c>
      <c r="G3209" t="s">
        <v>34</v>
      </c>
      <c r="H3209" t="s">
        <v>161</v>
      </c>
      <c r="I3209">
        <v>2999.95</v>
      </c>
      <c r="J3209">
        <v>5</v>
      </c>
      <c r="K3209">
        <v>0</v>
      </c>
      <c r="L3209">
        <v>1439.9760000000001</v>
      </c>
    </row>
    <row r="3210" spans="1:12" x14ac:dyDescent="0.3">
      <c r="A3210" t="s">
        <v>12</v>
      </c>
      <c r="B3210" t="s">
        <v>21</v>
      </c>
      <c r="C3210" t="s">
        <v>14</v>
      </c>
      <c r="D3210" t="s">
        <v>199</v>
      </c>
      <c r="E3210" t="s">
        <v>166</v>
      </c>
      <c r="F3210" t="s">
        <v>17</v>
      </c>
      <c r="G3210" t="s">
        <v>25</v>
      </c>
      <c r="H3210" t="s">
        <v>36</v>
      </c>
      <c r="I3210">
        <v>64.12</v>
      </c>
      <c r="J3210">
        <v>4</v>
      </c>
      <c r="K3210">
        <v>0</v>
      </c>
      <c r="L3210">
        <v>30.7776</v>
      </c>
    </row>
    <row r="3211" spans="1:12" x14ac:dyDescent="0.3">
      <c r="A3211" t="s">
        <v>12</v>
      </c>
      <c r="B3211" t="s">
        <v>43</v>
      </c>
      <c r="C3211" t="s">
        <v>14</v>
      </c>
      <c r="D3211" t="s">
        <v>102</v>
      </c>
      <c r="E3211" t="s">
        <v>166</v>
      </c>
      <c r="F3211" t="s">
        <v>17</v>
      </c>
      <c r="G3211" t="s">
        <v>18</v>
      </c>
      <c r="H3211" t="s">
        <v>32</v>
      </c>
      <c r="I3211">
        <v>7.04</v>
      </c>
      <c r="J3211">
        <v>4</v>
      </c>
      <c r="K3211">
        <v>0</v>
      </c>
      <c r="L3211">
        <v>3.0975999999999999</v>
      </c>
    </row>
    <row r="3212" spans="1:12" x14ac:dyDescent="0.3">
      <c r="A3212" t="s">
        <v>12</v>
      </c>
      <c r="B3212" t="s">
        <v>21</v>
      </c>
      <c r="C3212" t="s">
        <v>14</v>
      </c>
      <c r="D3212" t="s">
        <v>269</v>
      </c>
      <c r="E3212" t="s">
        <v>166</v>
      </c>
      <c r="F3212" t="s">
        <v>17</v>
      </c>
      <c r="G3212" t="s">
        <v>25</v>
      </c>
      <c r="H3212" t="s">
        <v>59</v>
      </c>
      <c r="I3212">
        <v>17.940000000000001</v>
      </c>
      <c r="J3212">
        <v>3</v>
      </c>
      <c r="K3212">
        <v>0</v>
      </c>
      <c r="L3212">
        <v>8.7905999999999995</v>
      </c>
    </row>
    <row r="3213" spans="1:12" x14ac:dyDescent="0.3">
      <c r="A3213" t="s">
        <v>27</v>
      </c>
      <c r="B3213" t="s">
        <v>13</v>
      </c>
      <c r="C3213" t="s">
        <v>14</v>
      </c>
      <c r="D3213" t="s">
        <v>507</v>
      </c>
      <c r="E3213" t="s">
        <v>166</v>
      </c>
      <c r="F3213" t="s">
        <v>17</v>
      </c>
      <c r="G3213" t="s">
        <v>25</v>
      </c>
      <c r="H3213" t="s">
        <v>40</v>
      </c>
      <c r="I3213">
        <v>15.84</v>
      </c>
      <c r="J3213">
        <v>3</v>
      </c>
      <c r="K3213">
        <v>0</v>
      </c>
      <c r="L3213">
        <v>7.1280000000000001</v>
      </c>
    </row>
    <row r="3214" spans="1:12" x14ac:dyDescent="0.3">
      <c r="A3214" t="s">
        <v>27</v>
      </c>
      <c r="B3214" t="s">
        <v>13</v>
      </c>
      <c r="C3214" t="s">
        <v>14</v>
      </c>
      <c r="D3214" t="s">
        <v>507</v>
      </c>
      <c r="E3214" t="s">
        <v>166</v>
      </c>
      <c r="F3214" t="s">
        <v>17</v>
      </c>
      <c r="G3214" t="s">
        <v>34</v>
      </c>
      <c r="H3214" t="s">
        <v>35</v>
      </c>
      <c r="I3214">
        <v>1049.93</v>
      </c>
      <c r="J3214">
        <v>7</v>
      </c>
      <c r="K3214">
        <v>0</v>
      </c>
      <c r="L3214">
        <v>293.98039999999997</v>
      </c>
    </row>
    <row r="3215" spans="1:12" x14ac:dyDescent="0.3">
      <c r="A3215" t="s">
        <v>27</v>
      </c>
      <c r="B3215" t="s">
        <v>13</v>
      </c>
      <c r="C3215" t="s">
        <v>14</v>
      </c>
      <c r="D3215" t="s">
        <v>507</v>
      </c>
      <c r="E3215" t="s">
        <v>166</v>
      </c>
      <c r="F3215" t="s">
        <v>17</v>
      </c>
      <c r="G3215" t="s">
        <v>25</v>
      </c>
      <c r="H3215" t="s">
        <v>37</v>
      </c>
      <c r="I3215">
        <v>154.9</v>
      </c>
      <c r="J3215">
        <v>5</v>
      </c>
      <c r="K3215">
        <v>0</v>
      </c>
      <c r="L3215">
        <v>40.274000000000001</v>
      </c>
    </row>
    <row r="3216" spans="1:12" x14ac:dyDescent="0.3">
      <c r="A3216" t="s">
        <v>27</v>
      </c>
      <c r="B3216" t="s">
        <v>43</v>
      </c>
      <c r="C3216" t="s">
        <v>14</v>
      </c>
      <c r="D3216" t="s">
        <v>102</v>
      </c>
      <c r="E3216" t="s">
        <v>166</v>
      </c>
      <c r="F3216" t="s">
        <v>17</v>
      </c>
      <c r="G3216" t="s">
        <v>25</v>
      </c>
      <c r="H3216" t="s">
        <v>31</v>
      </c>
      <c r="I3216">
        <v>59.76</v>
      </c>
      <c r="J3216">
        <v>1</v>
      </c>
      <c r="K3216">
        <v>0</v>
      </c>
      <c r="L3216">
        <v>16.732800000000001</v>
      </c>
    </row>
    <row r="3217" spans="1:12" x14ac:dyDescent="0.3">
      <c r="A3217" t="s">
        <v>27</v>
      </c>
      <c r="B3217" t="s">
        <v>13</v>
      </c>
      <c r="C3217" t="s">
        <v>14</v>
      </c>
      <c r="D3217" t="s">
        <v>199</v>
      </c>
      <c r="E3217" t="s">
        <v>166</v>
      </c>
      <c r="F3217" t="s">
        <v>17</v>
      </c>
      <c r="G3217" t="s">
        <v>25</v>
      </c>
      <c r="H3217" t="s">
        <v>36</v>
      </c>
      <c r="I3217">
        <v>2.78</v>
      </c>
      <c r="J3217">
        <v>1</v>
      </c>
      <c r="K3217">
        <v>0</v>
      </c>
      <c r="L3217">
        <v>1.3622000000000001</v>
      </c>
    </row>
    <row r="3218" spans="1:12" x14ac:dyDescent="0.3">
      <c r="A3218" t="s">
        <v>27</v>
      </c>
      <c r="B3218" t="s">
        <v>21</v>
      </c>
      <c r="C3218" t="s">
        <v>14</v>
      </c>
      <c r="D3218" t="s">
        <v>269</v>
      </c>
      <c r="E3218" t="s">
        <v>166</v>
      </c>
      <c r="F3218" t="s">
        <v>17</v>
      </c>
      <c r="G3218" t="s">
        <v>25</v>
      </c>
      <c r="H3218" t="s">
        <v>40</v>
      </c>
      <c r="I3218">
        <v>6.48</v>
      </c>
      <c r="J3218">
        <v>1</v>
      </c>
      <c r="K3218">
        <v>0</v>
      </c>
      <c r="L3218">
        <v>3.1103999999999998</v>
      </c>
    </row>
    <row r="3219" spans="1:12" x14ac:dyDescent="0.3">
      <c r="A3219" t="s">
        <v>61</v>
      </c>
      <c r="B3219" t="s">
        <v>13</v>
      </c>
      <c r="C3219" t="s">
        <v>14</v>
      </c>
      <c r="D3219" t="s">
        <v>102</v>
      </c>
      <c r="E3219" t="s">
        <v>166</v>
      </c>
      <c r="F3219" t="s">
        <v>17</v>
      </c>
      <c r="G3219" t="s">
        <v>18</v>
      </c>
      <c r="H3219" t="s">
        <v>19</v>
      </c>
      <c r="I3219">
        <v>354.9</v>
      </c>
      <c r="J3219">
        <v>5</v>
      </c>
      <c r="K3219">
        <v>0</v>
      </c>
      <c r="L3219">
        <v>88.724999999999994</v>
      </c>
    </row>
    <row r="3220" spans="1:12" x14ac:dyDescent="0.3">
      <c r="A3220" t="s">
        <v>167</v>
      </c>
      <c r="B3220" t="s">
        <v>43</v>
      </c>
      <c r="C3220" t="s">
        <v>14</v>
      </c>
      <c r="D3220" t="s">
        <v>509</v>
      </c>
      <c r="E3220" t="s">
        <v>166</v>
      </c>
      <c r="F3220" t="s">
        <v>17</v>
      </c>
      <c r="G3220" t="s">
        <v>25</v>
      </c>
      <c r="H3220" t="s">
        <v>40</v>
      </c>
      <c r="I3220">
        <v>58.32</v>
      </c>
      <c r="J3220">
        <v>9</v>
      </c>
      <c r="K3220">
        <v>0</v>
      </c>
      <c r="L3220">
        <v>27.993600000000001</v>
      </c>
    </row>
    <row r="3221" spans="1:12" x14ac:dyDescent="0.3">
      <c r="A3221" t="s">
        <v>167</v>
      </c>
      <c r="B3221" t="s">
        <v>43</v>
      </c>
      <c r="C3221" t="s">
        <v>14</v>
      </c>
      <c r="D3221" t="s">
        <v>509</v>
      </c>
      <c r="E3221" t="s">
        <v>166</v>
      </c>
      <c r="F3221" t="s">
        <v>17</v>
      </c>
      <c r="G3221" t="s">
        <v>34</v>
      </c>
      <c r="H3221" t="s">
        <v>35</v>
      </c>
      <c r="I3221">
        <v>200.97</v>
      </c>
      <c r="J3221">
        <v>3</v>
      </c>
      <c r="K3221">
        <v>0</v>
      </c>
      <c r="L3221">
        <v>50.2425</v>
      </c>
    </row>
    <row r="3222" spans="1:12" x14ac:dyDescent="0.3">
      <c r="A3222" t="s">
        <v>27</v>
      </c>
      <c r="B3222" t="s">
        <v>21</v>
      </c>
      <c r="C3222" t="s">
        <v>14</v>
      </c>
      <c r="D3222" t="s">
        <v>102</v>
      </c>
      <c r="E3222" t="s">
        <v>166</v>
      </c>
      <c r="F3222" t="s">
        <v>17</v>
      </c>
      <c r="G3222" t="s">
        <v>25</v>
      </c>
      <c r="H3222" t="s">
        <v>36</v>
      </c>
      <c r="I3222">
        <v>34.5</v>
      </c>
      <c r="J3222">
        <v>3</v>
      </c>
      <c r="K3222">
        <v>0</v>
      </c>
      <c r="L3222">
        <v>15.525</v>
      </c>
    </row>
    <row r="3223" spans="1:12" x14ac:dyDescent="0.3">
      <c r="A3223" t="s">
        <v>27</v>
      </c>
      <c r="B3223" t="s">
        <v>43</v>
      </c>
      <c r="C3223" t="s">
        <v>14</v>
      </c>
      <c r="D3223" t="s">
        <v>102</v>
      </c>
      <c r="E3223" t="s">
        <v>166</v>
      </c>
      <c r="F3223" t="s">
        <v>17</v>
      </c>
      <c r="G3223" t="s">
        <v>25</v>
      </c>
      <c r="H3223" t="s">
        <v>36</v>
      </c>
      <c r="I3223">
        <v>29.84</v>
      </c>
      <c r="J3223">
        <v>2</v>
      </c>
      <c r="K3223">
        <v>0</v>
      </c>
      <c r="L3223">
        <v>13.428000000000001</v>
      </c>
    </row>
    <row r="3224" spans="1:12" x14ac:dyDescent="0.3">
      <c r="A3224" t="s">
        <v>27</v>
      </c>
      <c r="B3224" t="s">
        <v>43</v>
      </c>
      <c r="C3224" t="s">
        <v>14</v>
      </c>
      <c r="D3224" t="s">
        <v>102</v>
      </c>
      <c r="E3224" t="s">
        <v>166</v>
      </c>
      <c r="F3224" t="s">
        <v>17</v>
      </c>
      <c r="G3224" t="s">
        <v>25</v>
      </c>
      <c r="H3224" t="s">
        <v>33</v>
      </c>
      <c r="I3224">
        <v>35.4</v>
      </c>
      <c r="J3224">
        <v>5</v>
      </c>
      <c r="K3224">
        <v>0</v>
      </c>
      <c r="L3224">
        <v>13.452</v>
      </c>
    </row>
    <row r="3225" spans="1:12" x14ac:dyDescent="0.3">
      <c r="A3225" t="s">
        <v>27</v>
      </c>
      <c r="B3225" t="s">
        <v>13</v>
      </c>
      <c r="C3225" t="s">
        <v>14</v>
      </c>
      <c r="D3225" t="s">
        <v>199</v>
      </c>
      <c r="E3225" t="s">
        <v>166</v>
      </c>
      <c r="F3225" t="s">
        <v>17</v>
      </c>
      <c r="G3225" t="s">
        <v>18</v>
      </c>
      <c r="H3225" t="s">
        <v>32</v>
      </c>
      <c r="I3225">
        <v>129.93</v>
      </c>
      <c r="J3225">
        <v>3</v>
      </c>
      <c r="K3225">
        <v>0</v>
      </c>
      <c r="L3225">
        <v>12.993</v>
      </c>
    </row>
    <row r="3226" spans="1:12" x14ac:dyDescent="0.3">
      <c r="A3226" t="s">
        <v>27</v>
      </c>
      <c r="B3226" t="s">
        <v>13</v>
      </c>
      <c r="C3226" t="s">
        <v>14</v>
      </c>
      <c r="D3226" t="s">
        <v>199</v>
      </c>
      <c r="E3226" t="s">
        <v>166</v>
      </c>
      <c r="F3226" t="s">
        <v>17</v>
      </c>
      <c r="G3226" t="s">
        <v>25</v>
      </c>
      <c r="H3226" t="s">
        <v>40</v>
      </c>
      <c r="I3226">
        <v>69.930000000000007</v>
      </c>
      <c r="J3226">
        <v>7</v>
      </c>
      <c r="K3226">
        <v>0</v>
      </c>
      <c r="L3226">
        <v>31.468499999999999</v>
      </c>
    </row>
    <row r="3227" spans="1:12" x14ac:dyDescent="0.3">
      <c r="A3227" t="s">
        <v>61</v>
      </c>
      <c r="B3227" t="s">
        <v>21</v>
      </c>
      <c r="C3227" t="s">
        <v>14</v>
      </c>
      <c r="D3227" t="s">
        <v>199</v>
      </c>
      <c r="E3227" t="s">
        <v>166</v>
      </c>
      <c r="F3227" t="s">
        <v>17</v>
      </c>
      <c r="G3227" t="s">
        <v>25</v>
      </c>
      <c r="H3227" t="s">
        <v>40</v>
      </c>
      <c r="I3227">
        <v>9.9600000000000009</v>
      </c>
      <c r="J3227">
        <v>2</v>
      </c>
      <c r="K3227">
        <v>0</v>
      </c>
      <c r="L3227">
        <v>4.8803999999999998</v>
      </c>
    </row>
    <row r="3228" spans="1:12" x14ac:dyDescent="0.3">
      <c r="A3228" t="s">
        <v>27</v>
      </c>
      <c r="B3228" t="s">
        <v>21</v>
      </c>
      <c r="C3228" t="s">
        <v>14</v>
      </c>
      <c r="D3228" t="s">
        <v>102</v>
      </c>
      <c r="E3228" t="s">
        <v>166</v>
      </c>
      <c r="F3228" t="s">
        <v>17</v>
      </c>
      <c r="G3228" t="s">
        <v>34</v>
      </c>
      <c r="H3228" t="s">
        <v>35</v>
      </c>
      <c r="I3228">
        <v>95.68</v>
      </c>
      <c r="J3228">
        <v>8</v>
      </c>
      <c r="K3228">
        <v>0</v>
      </c>
      <c r="L3228">
        <v>26.790400000000002</v>
      </c>
    </row>
    <row r="3229" spans="1:12" x14ac:dyDescent="0.3">
      <c r="A3229" t="s">
        <v>27</v>
      </c>
      <c r="B3229" t="s">
        <v>21</v>
      </c>
      <c r="C3229" t="s">
        <v>14</v>
      </c>
      <c r="D3229" t="s">
        <v>102</v>
      </c>
      <c r="E3229" t="s">
        <v>166</v>
      </c>
      <c r="F3229" t="s">
        <v>17</v>
      </c>
      <c r="G3229" t="s">
        <v>25</v>
      </c>
      <c r="H3229" t="s">
        <v>40</v>
      </c>
      <c r="I3229">
        <v>50.96</v>
      </c>
      <c r="J3229">
        <v>7</v>
      </c>
      <c r="K3229">
        <v>0</v>
      </c>
      <c r="L3229">
        <v>24.460799999999999</v>
      </c>
    </row>
    <row r="3230" spans="1:12" x14ac:dyDescent="0.3">
      <c r="A3230" t="s">
        <v>27</v>
      </c>
      <c r="B3230" t="s">
        <v>21</v>
      </c>
      <c r="C3230" t="s">
        <v>14</v>
      </c>
      <c r="D3230" t="s">
        <v>102</v>
      </c>
      <c r="E3230" t="s">
        <v>166</v>
      </c>
      <c r="F3230" t="s">
        <v>17</v>
      </c>
      <c r="G3230" t="s">
        <v>25</v>
      </c>
      <c r="H3230" t="s">
        <v>33</v>
      </c>
      <c r="I3230">
        <v>113.94</v>
      </c>
      <c r="J3230">
        <v>3</v>
      </c>
      <c r="K3230">
        <v>0</v>
      </c>
      <c r="L3230">
        <v>34.182000000000002</v>
      </c>
    </row>
    <row r="3231" spans="1:12" x14ac:dyDescent="0.3">
      <c r="A3231" t="s">
        <v>27</v>
      </c>
      <c r="B3231" t="s">
        <v>21</v>
      </c>
      <c r="C3231" t="s">
        <v>14</v>
      </c>
      <c r="D3231" t="s">
        <v>102</v>
      </c>
      <c r="E3231" t="s">
        <v>166</v>
      </c>
      <c r="F3231" t="s">
        <v>17</v>
      </c>
      <c r="G3231" t="s">
        <v>25</v>
      </c>
      <c r="H3231" t="s">
        <v>40</v>
      </c>
      <c r="I3231">
        <v>25.92</v>
      </c>
      <c r="J3231">
        <v>4</v>
      </c>
      <c r="K3231">
        <v>0</v>
      </c>
      <c r="L3231">
        <v>12.441599999999999</v>
      </c>
    </row>
    <row r="3232" spans="1:12" x14ac:dyDescent="0.3">
      <c r="A3232" t="s">
        <v>27</v>
      </c>
      <c r="B3232" t="s">
        <v>21</v>
      </c>
      <c r="C3232" t="s">
        <v>14</v>
      </c>
      <c r="D3232" t="s">
        <v>102</v>
      </c>
      <c r="E3232" t="s">
        <v>166</v>
      </c>
      <c r="F3232" t="s">
        <v>17</v>
      </c>
      <c r="G3232" t="s">
        <v>18</v>
      </c>
      <c r="H3232" t="s">
        <v>32</v>
      </c>
      <c r="I3232">
        <v>20.32</v>
      </c>
      <c r="J3232">
        <v>4</v>
      </c>
      <c r="K3232">
        <v>0</v>
      </c>
      <c r="L3232">
        <v>6.9088000000000003</v>
      </c>
    </row>
    <row r="3233" spans="1:12" x14ac:dyDescent="0.3">
      <c r="A3233" t="s">
        <v>27</v>
      </c>
      <c r="B3233" t="s">
        <v>21</v>
      </c>
      <c r="C3233" t="s">
        <v>14</v>
      </c>
      <c r="D3233" t="s">
        <v>102</v>
      </c>
      <c r="E3233" t="s">
        <v>166</v>
      </c>
      <c r="F3233" t="s">
        <v>17</v>
      </c>
      <c r="G3233" t="s">
        <v>34</v>
      </c>
      <c r="H3233" t="s">
        <v>35</v>
      </c>
      <c r="I3233">
        <v>411.98</v>
      </c>
      <c r="J3233">
        <v>2</v>
      </c>
      <c r="K3233">
        <v>0</v>
      </c>
      <c r="L3233">
        <v>119.4742</v>
      </c>
    </row>
    <row r="3234" spans="1:12" x14ac:dyDescent="0.3">
      <c r="A3234" t="s">
        <v>27</v>
      </c>
      <c r="B3234" t="s">
        <v>21</v>
      </c>
      <c r="C3234" t="s">
        <v>14</v>
      </c>
      <c r="D3234" t="s">
        <v>102</v>
      </c>
      <c r="E3234" t="s">
        <v>166</v>
      </c>
      <c r="F3234" t="s">
        <v>17</v>
      </c>
      <c r="G3234" t="s">
        <v>25</v>
      </c>
      <c r="H3234" t="s">
        <v>109</v>
      </c>
      <c r="I3234">
        <v>34.479999999999997</v>
      </c>
      <c r="J3234">
        <v>2</v>
      </c>
      <c r="K3234">
        <v>0</v>
      </c>
      <c r="L3234">
        <v>9.9992000000000001</v>
      </c>
    </row>
    <row r="3235" spans="1:12" x14ac:dyDescent="0.3">
      <c r="A3235" t="s">
        <v>27</v>
      </c>
      <c r="B3235" t="s">
        <v>21</v>
      </c>
      <c r="C3235" t="s">
        <v>14</v>
      </c>
      <c r="D3235" t="s">
        <v>102</v>
      </c>
      <c r="E3235" t="s">
        <v>166</v>
      </c>
      <c r="F3235" t="s">
        <v>17</v>
      </c>
      <c r="G3235" t="s">
        <v>25</v>
      </c>
      <c r="H3235" t="s">
        <v>40</v>
      </c>
      <c r="I3235">
        <v>244.55</v>
      </c>
      <c r="J3235">
        <v>5</v>
      </c>
      <c r="K3235">
        <v>0</v>
      </c>
      <c r="L3235">
        <v>114.9385</v>
      </c>
    </row>
    <row r="3236" spans="1:12" x14ac:dyDescent="0.3">
      <c r="A3236" t="s">
        <v>27</v>
      </c>
      <c r="B3236" t="s">
        <v>13</v>
      </c>
      <c r="C3236" t="s">
        <v>14</v>
      </c>
      <c r="D3236" t="s">
        <v>102</v>
      </c>
      <c r="E3236" t="s">
        <v>166</v>
      </c>
      <c r="F3236" t="s">
        <v>17</v>
      </c>
      <c r="G3236" t="s">
        <v>25</v>
      </c>
      <c r="H3236" t="s">
        <v>36</v>
      </c>
      <c r="I3236">
        <v>36.4</v>
      </c>
      <c r="J3236">
        <v>5</v>
      </c>
      <c r="K3236">
        <v>0</v>
      </c>
      <c r="L3236">
        <v>17.108000000000001</v>
      </c>
    </row>
    <row r="3237" spans="1:12" x14ac:dyDescent="0.3">
      <c r="A3237" t="s">
        <v>27</v>
      </c>
      <c r="B3237" t="s">
        <v>13</v>
      </c>
      <c r="C3237" t="s">
        <v>14</v>
      </c>
      <c r="D3237" t="s">
        <v>102</v>
      </c>
      <c r="E3237" t="s">
        <v>166</v>
      </c>
      <c r="F3237" t="s">
        <v>17</v>
      </c>
      <c r="G3237" t="s">
        <v>18</v>
      </c>
      <c r="H3237" t="s">
        <v>32</v>
      </c>
      <c r="I3237">
        <v>51.75</v>
      </c>
      <c r="J3237">
        <v>1</v>
      </c>
      <c r="K3237">
        <v>0</v>
      </c>
      <c r="L3237">
        <v>15.525</v>
      </c>
    </row>
    <row r="3238" spans="1:12" x14ac:dyDescent="0.3">
      <c r="A3238" t="s">
        <v>12</v>
      </c>
      <c r="B3238" t="s">
        <v>13</v>
      </c>
      <c r="C3238" t="s">
        <v>14</v>
      </c>
      <c r="D3238" t="s">
        <v>199</v>
      </c>
      <c r="E3238" t="s">
        <v>166</v>
      </c>
      <c r="F3238" t="s">
        <v>17</v>
      </c>
      <c r="G3238" t="s">
        <v>25</v>
      </c>
      <c r="H3238" t="s">
        <v>40</v>
      </c>
      <c r="I3238">
        <v>48.87</v>
      </c>
      <c r="J3238">
        <v>9</v>
      </c>
      <c r="K3238">
        <v>0</v>
      </c>
      <c r="L3238">
        <v>23.946300000000001</v>
      </c>
    </row>
    <row r="3239" spans="1:12" x14ac:dyDescent="0.3">
      <c r="A3239" t="s">
        <v>27</v>
      </c>
      <c r="B3239" t="s">
        <v>13</v>
      </c>
      <c r="C3239" t="s">
        <v>14</v>
      </c>
      <c r="D3239" t="s">
        <v>298</v>
      </c>
      <c r="E3239" t="s">
        <v>166</v>
      </c>
      <c r="F3239" t="s">
        <v>17</v>
      </c>
      <c r="G3239" t="s">
        <v>25</v>
      </c>
      <c r="H3239" t="s">
        <v>40</v>
      </c>
      <c r="I3239">
        <v>12.96</v>
      </c>
      <c r="J3239">
        <v>2</v>
      </c>
      <c r="K3239">
        <v>0</v>
      </c>
      <c r="L3239">
        <v>6.2207999999999997</v>
      </c>
    </row>
    <row r="3240" spans="1:12" x14ac:dyDescent="0.3">
      <c r="A3240" t="s">
        <v>27</v>
      </c>
      <c r="B3240" t="s">
        <v>13</v>
      </c>
      <c r="C3240" t="s">
        <v>14</v>
      </c>
      <c r="D3240" t="s">
        <v>298</v>
      </c>
      <c r="E3240" t="s">
        <v>166</v>
      </c>
      <c r="F3240" t="s">
        <v>17</v>
      </c>
      <c r="G3240" t="s">
        <v>25</v>
      </c>
      <c r="H3240" t="s">
        <v>33</v>
      </c>
      <c r="I3240">
        <v>17.940000000000001</v>
      </c>
      <c r="J3240">
        <v>3</v>
      </c>
      <c r="K3240">
        <v>0</v>
      </c>
      <c r="L3240">
        <v>6.4584000000000001</v>
      </c>
    </row>
    <row r="3241" spans="1:12" x14ac:dyDescent="0.3">
      <c r="A3241" t="s">
        <v>12</v>
      </c>
      <c r="B3241" t="s">
        <v>13</v>
      </c>
      <c r="C3241" t="s">
        <v>14</v>
      </c>
      <c r="D3241" t="s">
        <v>199</v>
      </c>
      <c r="E3241" t="s">
        <v>166</v>
      </c>
      <c r="F3241" t="s">
        <v>17</v>
      </c>
      <c r="G3241" t="s">
        <v>25</v>
      </c>
      <c r="H3241" t="s">
        <v>40</v>
      </c>
      <c r="I3241">
        <v>17.940000000000001</v>
      </c>
      <c r="J3241">
        <v>3</v>
      </c>
      <c r="K3241">
        <v>0</v>
      </c>
      <c r="L3241">
        <v>8.7905999999999995</v>
      </c>
    </row>
    <row r="3242" spans="1:12" x14ac:dyDescent="0.3">
      <c r="A3242" t="s">
        <v>12</v>
      </c>
      <c r="B3242" t="s">
        <v>13</v>
      </c>
      <c r="C3242" t="s">
        <v>14</v>
      </c>
      <c r="D3242" t="s">
        <v>199</v>
      </c>
      <c r="E3242" t="s">
        <v>166</v>
      </c>
      <c r="F3242" t="s">
        <v>17</v>
      </c>
      <c r="G3242" t="s">
        <v>25</v>
      </c>
      <c r="H3242" t="s">
        <v>33</v>
      </c>
      <c r="I3242">
        <v>13.89</v>
      </c>
      <c r="J3242">
        <v>3</v>
      </c>
      <c r="K3242">
        <v>0</v>
      </c>
      <c r="L3242">
        <v>4.5837000000000003</v>
      </c>
    </row>
    <row r="3243" spans="1:12" x14ac:dyDescent="0.3">
      <c r="A3243" t="s">
        <v>12</v>
      </c>
      <c r="B3243" t="s">
        <v>13</v>
      </c>
      <c r="C3243" t="s">
        <v>14</v>
      </c>
      <c r="D3243" t="s">
        <v>102</v>
      </c>
      <c r="E3243" t="s">
        <v>166</v>
      </c>
      <c r="F3243" t="s">
        <v>17</v>
      </c>
      <c r="G3243" t="s">
        <v>18</v>
      </c>
      <c r="H3243" t="s">
        <v>32</v>
      </c>
      <c r="I3243">
        <v>275.88</v>
      </c>
      <c r="J3243">
        <v>6</v>
      </c>
      <c r="K3243">
        <v>0</v>
      </c>
      <c r="L3243">
        <v>46.8996</v>
      </c>
    </row>
    <row r="3244" spans="1:12" x14ac:dyDescent="0.3">
      <c r="A3244" t="s">
        <v>12</v>
      </c>
      <c r="B3244" t="s">
        <v>13</v>
      </c>
      <c r="C3244" t="s">
        <v>14</v>
      </c>
      <c r="D3244" t="s">
        <v>102</v>
      </c>
      <c r="E3244" t="s">
        <v>166</v>
      </c>
      <c r="F3244" t="s">
        <v>17</v>
      </c>
      <c r="G3244" t="s">
        <v>25</v>
      </c>
      <c r="H3244" t="s">
        <v>36</v>
      </c>
      <c r="I3244">
        <v>157.9</v>
      </c>
      <c r="J3244">
        <v>5</v>
      </c>
      <c r="K3244">
        <v>0</v>
      </c>
      <c r="L3244">
        <v>74.212999999999994</v>
      </c>
    </row>
    <row r="3245" spans="1:12" x14ac:dyDescent="0.3">
      <c r="A3245" t="s">
        <v>61</v>
      </c>
      <c r="B3245" t="s">
        <v>21</v>
      </c>
      <c r="C3245" t="s">
        <v>14</v>
      </c>
      <c r="D3245" t="s">
        <v>507</v>
      </c>
      <c r="E3245" t="s">
        <v>166</v>
      </c>
      <c r="F3245" t="s">
        <v>17</v>
      </c>
      <c r="G3245" t="s">
        <v>25</v>
      </c>
      <c r="H3245" t="s">
        <v>33</v>
      </c>
      <c r="I3245">
        <v>12.78</v>
      </c>
      <c r="J3245">
        <v>3</v>
      </c>
      <c r="K3245">
        <v>0</v>
      </c>
      <c r="L3245">
        <v>5.2397999999999998</v>
      </c>
    </row>
    <row r="3246" spans="1:12" x14ac:dyDescent="0.3">
      <c r="A3246" t="s">
        <v>61</v>
      </c>
      <c r="B3246" t="s">
        <v>13</v>
      </c>
      <c r="C3246" t="s">
        <v>14</v>
      </c>
      <c r="D3246" t="s">
        <v>199</v>
      </c>
      <c r="E3246" t="s">
        <v>166</v>
      </c>
      <c r="F3246" t="s">
        <v>17</v>
      </c>
      <c r="G3246" t="s">
        <v>25</v>
      </c>
      <c r="H3246" t="s">
        <v>31</v>
      </c>
      <c r="I3246">
        <v>1350.12</v>
      </c>
      <c r="J3246">
        <v>6</v>
      </c>
      <c r="K3246">
        <v>0</v>
      </c>
      <c r="L3246">
        <v>175.51560000000001</v>
      </c>
    </row>
    <row r="3247" spans="1:12" x14ac:dyDescent="0.3">
      <c r="A3247" t="s">
        <v>61</v>
      </c>
      <c r="B3247" t="s">
        <v>13</v>
      </c>
      <c r="C3247" t="s">
        <v>14</v>
      </c>
      <c r="D3247" t="s">
        <v>199</v>
      </c>
      <c r="E3247" t="s">
        <v>166</v>
      </c>
      <c r="F3247" t="s">
        <v>17</v>
      </c>
      <c r="G3247" t="s">
        <v>25</v>
      </c>
      <c r="H3247" t="s">
        <v>36</v>
      </c>
      <c r="I3247">
        <v>15.92</v>
      </c>
      <c r="J3247">
        <v>4</v>
      </c>
      <c r="K3247">
        <v>0</v>
      </c>
      <c r="L3247">
        <v>7.4824000000000002</v>
      </c>
    </row>
    <row r="3248" spans="1:12" x14ac:dyDescent="0.3">
      <c r="A3248" t="s">
        <v>27</v>
      </c>
      <c r="B3248" t="s">
        <v>13</v>
      </c>
      <c r="C3248" t="s">
        <v>14</v>
      </c>
      <c r="D3248" t="s">
        <v>199</v>
      </c>
      <c r="E3248" t="s">
        <v>166</v>
      </c>
      <c r="F3248" t="s">
        <v>17</v>
      </c>
      <c r="G3248" t="s">
        <v>18</v>
      </c>
      <c r="H3248" t="s">
        <v>20</v>
      </c>
      <c r="I3248">
        <v>67.88</v>
      </c>
      <c r="J3248">
        <v>2</v>
      </c>
      <c r="K3248">
        <v>0</v>
      </c>
      <c r="L3248">
        <v>18.3276</v>
      </c>
    </row>
    <row r="3249" spans="1:12" x14ac:dyDescent="0.3">
      <c r="A3249" t="s">
        <v>27</v>
      </c>
      <c r="B3249" t="s">
        <v>13</v>
      </c>
      <c r="C3249" t="s">
        <v>14</v>
      </c>
      <c r="D3249" t="s">
        <v>199</v>
      </c>
      <c r="E3249" t="s">
        <v>166</v>
      </c>
      <c r="F3249" t="s">
        <v>17</v>
      </c>
      <c r="G3249" t="s">
        <v>25</v>
      </c>
      <c r="H3249" t="s">
        <v>26</v>
      </c>
      <c r="I3249">
        <v>162.88999999999999</v>
      </c>
      <c r="J3249">
        <v>13</v>
      </c>
      <c r="K3249">
        <v>0</v>
      </c>
      <c r="L3249">
        <v>76.558300000000003</v>
      </c>
    </row>
    <row r="3250" spans="1:12" x14ac:dyDescent="0.3">
      <c r="A3250" t="s">
        <v>27</v>
      </c>
      <c r="B3250" t="s">
        <v>13</v>
      </c>
      <c r="C3250" t="s">
        <v>14</v>
      </c>
      <c r="D3250" t="s">
        <v>199</v>
      </c>
      <c r="E3250" t="s">
        <v>166</v>
      </c>
      <c r="F3250" t="s">
        <v>17</v>
      </c>
      <c r="G3250" t="s">
        <v>18</v>
      </c>
      <c r="H3250" t="s">
        <v>32</v>
      </c>
      <c r="I3250">
        <v>25.71</v>
      </c>
      <c r="J3250">
        <v>3</v>
      </c>
      <c r="K3250">
        <v>0</v>
      </c>
      <c r="L3250">
        <v>9.2555999999999994</v>
      </c>
    </row>
    <row r="3251" spans="1:12" x14ac:dyDescent="0.3">
      <c r="A3251" t="s">
        <v>27</v>
      </c>
      <c r="B3251" t="s">
        <v>13</v>
      </c>
      <c r="C3251" t="s">
        <v>14</v>
      </c>
      <c r="D3251" t="s">
        <v>102</v>
      </c>
      <c r="E3251" t="s">
        <v>166</v>
      </c>
      <c r="F3251" t="s">
        <v>17</v>
      </c>
      <c r="G3251" t="s">
        <v>25</v>
      </c>
      <c r="H3251" t="s">
        <v>59</v>
      </c>
      <c r="I3251">
        <v>74.52</v>
      </c>
      <c r="J3251">
        <v>9</v>
      </c>
      <c r="K3251">
        <v>0</v>
      </c>
      <c r="L3251">
        <v>35.0244</v>
      </c>
    </row>
    <row r="3252" spans="1:12" x14ac:dyDescent="0.3">
      <c r="A3252" t="s">
        <v>27</v>
      </c>
      <c r="B3252" t="s">
        <v>21</v>
      </c>
      <c r="C3252" t="s">
        <v>14</v>
      </c>
      <c r="D3252" t="s">
        <v>102</v>
      </c>
      <c r="E3252" t="s">
        <v>166</v>
      </c>
      <c r="F3252" t="s">
        <v>17</v>
      </c>
      <c r="G3252" t="s">
        <v>25</v>
      </c>
      <c r="H3252" t="s">
        <v>37</v>
      </c>
      <c r="I3252">
        <v>41.91</v>
      </c>
      <c r="J3252">
        <v>3</v>
      </c>
      <c r="K3252">
        <v>0</v>
      </c>
      <c r="L3252">
        <v>10.896599999999999</v>
      </c>
    </row>
    <row r="3253" spans="1:12" x14ac:dyDescent="0.3">
      <c r="A3253" t="s">
        <v>27</v>
      </c>
      <c r="B3253" t="s">
        <v>21</v>
      </c>
      <c r="C3253" t="s">
        <v>14</v>
      </c>
      <c r="D3253" t="s">
        <v>594</v>
      </c>
      <c r="E3253" t="s">
        <v>166</v>
      </c>
      <c r="F3253" t="s">
        <v>17</v>
      </c>
      <c r="G3253" t="s">
        <v>18</v>
      </c>
      <c r="H3253" t="s">
        <v>32</v>
      </c>
      <c r="I3253">
        <v>27.42</v>
      </c>
      <c r="J3253">
        <v>3</v>
      </c>
      <c r="K3253">
        <v>0</v>
      </c>
      <c r="L3253">
        <v>9.3228000000000009</v>
      </c>
    </row>
    <row r="3254" spans="1:12" x14ac:dyDescent="0.3">
      <c r="A3254" t="s">
        <v>27</v>
      </c>
      <c r="B3254" t="s">
        <v>21</v>
      </c>
      <c r="C3254" t="s">
        <v>14</v>
      </c>
      <c r="D3254" t="s">
        <v>594</v>
      </c>
      <c r="E3254" t="s">
        <v>166</v>
      </c>
      <c r="F3254" t="s">
        <v>17</v>
      </c>
      <c r="G3254" t="s">
        <v>25</v>
      </c>
      <c r="H3254" t="s">
        <v>36</v>
      </c>
      <c r="I3254">
        <v>165.98</v>
      </c>
      <c r="J3254">
        <v>1</v>
      </c>
      <c r="K3254">
        <v>0</v>
      </c>
      <c r="L3254">
        <v>74.691000000000003</v>
      </c>
    </row>
    <row r="3255" spans="1:12" x14ac:dyDescent="0.3">
      <c r="A3255" t="s">
        <v>27</v>
      </c>
      <c r="B3255" t="s">
        <v>21</v>
      </c>
      <c r="C3255" t="s">
        <v>14</v>
      </c>
      <c r="D3255" t="s">
        <v>594</v>
      </c>
      <c r="E3255" t="s">
        <v>166</v>
      </c>
      <c r="F3255" t="s">
        <v>17</v>
      </c>
      <c r="G3255" t="s">
        <v>34</v>
      </c>
      <c r="H3255" t="s">
        <v>58</v>
      </c>
      <c r="I3255">
        <v>75</v>
      </c>
      <c r="J3255">
        <v>3</v>
      </c>
      <c r="K3255">
        <v>0</v>
      </c>
      <c r="L3255">
        <v>18</v>
      </c>
    </row>
    <row r="3256" spans="1:12" x14ac:dyDescent="0.3">
      <c r="A3256" t="s">
        <v>12</v>
      </c>
      <c r="B3256" t="s">
        <v>13</v>
      </c>
      <c r="C3256" t="s">
        <v>14</v>
      </c>
      <c r="D3256" t="s">
        <v>496</v>
      </c>
      <c r="E3256" t="s">
        <v>166</v>
      </c>
      <c r="F3256" t="s">
        <v>17</v>
      </c>
      <c r="G3256" t="s">
        <v>25</v>
      </c>
      <c r="H3256" t="s">
        <v>33</v>
      </c>
      <c r="I3256">
        <v>35.97</v>
      </c>
      <c r="J3256">
        <v>3</v>
      </c>
      <c r="K3256">
        <v>0</v>
      </c>
      <c r="L3256">
        <v>9.7119</v>
      </c>
    </row>
    <row r="3257" spans="1:12" x14ac:dyDescent="0.3">
      <c r="A3257" t="s">
        <v>12</v>
      </c>
      <c r="B3257" t="s">
        <v>13</v>
      </c>
      <c r="C3257" t="s">
        <v>14</v>
      </c>
      <c r="D3257" t="s">
        <v>496</v>
      </c>
      <c r="E3257" t="s">
        <v>166</v>
      </c>
      <c r="F3257" t="s">
        <v>17</v>
      </c>
      <c r="G3257" t="s">
        <v>18</v>
      </c>
      <c r="H3257" t="s">
        <v>19</v>
      </c>
      <c r="I3257">
        <v>1266.8599999999999</v>
      </c>
      <c r="J3257">
        <v>7</v>
      </c>
      <c r="K3257">
        <v>0</v>
      </c>
      <c r="L3257">
        <v>291.37779999999998</v>
      </c>
    </row>
    <row r="3258" spans="1:12" x14ac:dyDescent="0.3">
      <c r="A3258" t="s">
        <v>27</v>
      </c>
      <c r="B3258" t="s">
        <v>21</v>
      </c>
      <c r="C3258" t="s">
        <v>14</v>
      </c>
      <c r="D3258" t="s">
        <v>102</v>
      </c>
      <c r="E3258" t="s">
        <v>166</v>
      </c>
      <c r="F3258" t="s">
        <v>17</v>
      </c>
      <c r="G3258" t="s">
        <v>25</v>
      </c>
      <c r="H3258" t="s">
        <v>31</v>
      </c>
      <c r="I3258">
        <v>344.91</v>
      </c>
      <c r="J3258">
        <v>3</v>
      </c>
      <c r="K3258">
        <v>0</v>
      </c>
      <c r="L3258">
        <v>10.347300000000001</v>
      </c>
    </row>
    <row r="3259" spans="1:12" x14ac:dyDescent="0.3">
      <c r="A3259" t="s">
        <v>27</v>
      </c>
      <c r="B3259" t="s">
        <v>13</v>
      </c>
      <c r="C3259" t="s">
        <v>14</v>
      </c>
      <c r="D3259" t="s">
        <v>102</v>
      </c>
      <c r="E3259" t="s">
        <v>166</v>
      </c>
      <c r="F3259" t="s">
        <v>17</v>
      </c>
      <c r="G3259" t="s">
        <v>25</v>
      </c>
      <c r="H3259" t="s">
        <v>31</v>
      </c>
      <c r="I3259">
        <v>675.06</v>
      </c>
      <c r="J3259">
        <v>3</v>
      </c>
      <c r="K3259">
        <v>0</v>
      </c>
      <c r="L3259">
        <v>87.757800000000003</v>
      </c>
    </row>
    <row r="3260" spans="1:12" x14ac:dyDescent="0.3">
      <c r="A3260" t="s">
        <v>27</v>
      </c>
      <c r="B3260" t="s">
        <v>13</v>
      </c>
      <c r="C3260" t="s">
        <v>14</v>
      </c>
      <c r="D3260" t="s">
        <v>102</v>
      </c>
      <c r="E3260" t="s">
        <v>166</v>
      </c>
      <c r="F3260" t="s">
        <v>17</v>
      </c>
      <c r="G3260" t="s">
        <v>18</v>
      </c>
      <c r="H3260" t="s">
        <v>32</v>
      </c>
      <c r="I3260">
        <v>62.72</v>
      </c>
      <c r="J3260">
        <v>4</v>
      </c>
      <c r="K3260">
        <v>0</v>
      </c>
      <c r="L3260">
        <v>24.460799999999999</v>
      </c>
    </row>
    <row r="3261" spans="1:12" x14ac:dyDescent="0.3">
      <c r="A3261" t="s">
        <v>27</v>
      </c>
      <c r="B3261" t="s">
        <v>13</v>
      </c>
      <c r="C3261" t="s">
        <v>14</v>
      </c>
      <c r="D3261" t="s">
        <v>102</v>
      </c>
      <c r="E3261" t="s">
        <v>166</v>
      </c>
      <c r="F3261" t="s">
        <v>17</v>
      </c>
      <c r="G3261" t="s">
        <v>34</v>
      </c>
      <c r="H3261" t="s">
        <v>35</v>
      </c>
      <c r="I3261">
        <v>2939.93</v>
      </c>
      <c r="J3261">
        <v>7</v>
      </c>
      <c r="K3261">
        <v>0</v>
      </c>
      <c r="L3261">
        <v>764.3818</v>
      </c>
    </row>
    <row r="3262" spans="1:12" x14ac:dyDescent="0.3">
      <c r="A3262" t="s">
        <v>27</v>
      </c>
      <c r="B3262" t="s">
        <v>13</v>
      </c>
      <c r="C3262" t="s">
        <v>14</v>
      </c>
      <c r="D3262" t="s">
        <v>507</v>
      </c>
      <c r="E3262" t="s">
        <v>166</v>
      </c>
      <c r="F3262" t="s">
        <v>17</v>
      </c>
      <c r="G3262" t="s">
        <v>18</v>
      </c>
      <c r="H3262" t="s">
        <v>32</v>
      </c>
      <c r="I3262">
        <v>186.54</v>
      </c>
      <c r="J3262">
        <v>3</v>
      </c>
      <c r="K3262">
        <v>0</v>
      </c>
      <c r="L3262">
        <v>41.038800000000002</v>
      </c>
    </row>
    <row r="3263" spans="1:12" x14ac:dyDescent="0.3">
      <c r="A3263" t="s">
        <v>12</v>
      </c>
      <c r="B3263" t="s">
        <v>21</v>
      </c>
      <c r="C3263" t="s">
        <v>14</v>
      </c>
      <c r="D3263" t="s">
        <v>102</v>
      </c>
      <c r="E3263" t="s">
        <v>166</v>
      </c>
      <c r="F3263" t="s">
        <v>17</v>
      </c>
      <c r="G3263" t="s">
        <v>25</v>
      </c>
      <c r="H3263" t="s">
        <v>26</v>
      </c>
      <c r="I3263">
        <v>9.82</v>
      </c>
      <c r="J3263">
        <v>2</v>
      </c>
      <c r="K3263">
        <v>0</v>
      </c>
      <c r="L3263">
        <v>4.8117999999999999</v>
      </c>
    </row>
    <row r="3264" spans="1:12" x14ac:dyDescent="0.3">
      <c r="A3264" t="s">
        <v>27</v>
      </c>
      <c r="B3264" t="s">
        <v>21</v>
      </c>
      <c r="C3264" t="s">
        <v>14</v>
      </c>
      <c r="D3264" t="s">
        <v>102</v>
      </c>
      <c r="E3264" t="s">
        <v>166</v>
      </c>
      <c r="F3264" t="s">
        <v>17</v>
      </c>
      <c r="G3264" t="s">
        <v>18</v>
      </c>
      <c r="H3264" t="s">
        <v>32</v>
      </c>
      <c r="I3264">
        <v>20.239999999999998</v>
      </c>
      <c r="J3264">
        <v>1</v>
      </c>
      <c r="K3264">
        <v>0</v>
      </c>
      <c r="L3264">
        <v>8.7032000000000007</v>
      </c>
    </row>
    <row r="3265" spans="1:12" x14ac:dyDescent="0.3">
      <c r="A3265" t="s">
        <v>27</v>
      </c>
      <c r="B3265" t="s">
        <v>21</v>
      </c>
      <c r="C3265" t="s">
        <v>14</v>
      </c>
      <c r="D3265" t="s">
        <v>102</v>
      </c>
      <c r="E3265" t="s">
        <v>166</v>
      </c>
      <c r="F3265" t="s">
        <v>17</v>
      </c>
      <c r="G3265" t="s">
        <v>18</v>
      </c>
      <c r="H3265" t="s">
        <v>32</v>
      </c>
      <c r="I3265">
        <v>39.92</v>
      </c>
      <c r="J3265">
        <v>4</v>
      </c>
      <c r="K3265">
        <v>0</v>
      </c>
      <c r="L3265">
        <v>11.1776</v>
      </c>
    </row>
    <row r="3266" spans="1:12" x14ac:dyDescent="0.3">
      <c r="A3266" t="s">
        <v>27</v>
      </c>
      <c r="B3266" t="s">
        <v>21</v>
      </c>
      <c r="C3266" t="s">
        <v>14</v>
      </c>
      <c r="D3266" t="s">
        <v>102</v>
      </c>
      <c r="E3266" t="s">
        <v>166</v>
      </c>
      <c r="F3266" t="s">
        <v>17</v>
      </c>
      <c r="G3266" t="s">
        <v>25</v>
      </c>
      <c r="H3266" t="s">
        <v>36</v>
      </c>
      <c r="I3266">
        <v>32.54</v>
      </c>
      <c r="J3266">
        <v>2</v>
      </c>
      <c r="K3266">
        <v>0</v>
      </c>
      <c r="L3266">
        <v>15.944599999999999</v>
      </c>
    </row>
    <row r="3267" spans="1:12" x14ac:dyDescent="0.3">
      <c r="A3267" t="s">
        <v>27</v>
      </c>
      <c r="B3267" t="s">
        <v>43</v>
      </c>
      <c r="C3267" t="s">
        <v>14</v>
      </c>
      <c r="D3267" t="s">
        <v>199</v>
      </c>
      <c r="E3267" t="s">
        <v>166</v>
      </c>
      <c r="F3267" t="s">
        <v>17</v>
      </c>
      <c r="G3267" t="s">
        <v>25</v>
      </c>
      <c r="H3267" t="s">
        <v>36</v>
      </c>
      <c r="I3267">
        <v>1270.99</v>
      </c>
      <c r="J3267">
        <v>1</v>
      </c>
      <c r="K3267">
        <v>0</v>
      </c>
      <c r="L3267">
        <v>635.495</v>
      </c>
    </row>
    <row r="3268" spans="1:12" x14ac:dyDescent="0.3">
      <c r="A3268" t="s">
        <v>27</v>
      </c>
      <c r="B3268" t="s">
        <v>43</v>
      </c>
      <c r="C3268" t="s">
        <v>14</v>
      </c>
      <c r="D3268" t="s">
        <v>199</v>
      </c>
      <c r="E3268" t="s">
        <v>166</v>
      </c>
      <c r="F3268" t="s">
        <v>17</v>
      </c>
      <c r="G3268" t="s">
        <v>25</v>
      </c>
      <c r="H3268" t="s">
        <v>59</v>
      </c>
      <c r="I3268">
        <v>125.36</v>
      </c>
      <c r="J3268">
        <v>8</v>
      </c>
      <c r="K3268">
        <v>0</v>
      </c>
      <c r="L3268">
        <v>58.919199999999996</v>
      </c>
    </row>
    <row r="3269" spans="1:12" x14ac:dyDescent="0.3">
      <c r="A3269" t="s">
        <v>27</v>
      </c>
      <c r="B3269" t="s">
        <v>43</v>
      </c>
      <c r="C3269" t="s">
        <v>14</v>
      </c>
      <c r="D3269" t="s">
        <v>496</v>
      </c>
      <c r="E3269" t="s">
        <v>166</v>
      </c>
      <c r="F3269" t="s">
        <v>17</v>
      </c>
      <c r="G3269" t="s">
        <v>25</v>
      </c>
      <c r="H3269" t="s">
        <v>31</v>
      </c>
      <c r="I3269">
        <v>15.51</v>
      </c>
      <c r="J3269">
        <v>1</v>
      </c>
      <c r="K3269">
        <v>0</v>
      </c>
      <c r="L3269">
        <v>3.8774999999999999</v>
      </c>
    </row>
    <row r="3270" spans="1:12" x14ac:dyDescent="0.3">
      <c r="A3270" t="s">
        <v>27</v>
      </c>
      <c r="B3270" t="s">
        <v>43</v>
      </c>
      <c r="C3270" t="s">
        <v>14</v>
      </c>
      <c r="D3270" t="s">
        <v>496</v>
      </c>
      <c r="E3270" t="s">
        <v>166</v>
      </c>
      <c r="F3270" t="s">
        <v>17</v>
      </c>
      <c r="G3270" t="s">
        <v>34</v>
      </c>
      <c r="H3270" t="s">
        <v>35</v>
      </c>
      <c r="I3270">
        <v>89.9</v>
      </c>
      <c r="J3270">
        <v>2</v>
      </c>
      <c r="K3270">
        <v>0</v>
      </c>
      <c r="L3270">
        <v>25.172000000000001</v>
      </c>
    </row>
    <row r="3271" spans="1:12" x14ac:dyDescent="0.3">
      <c r="A3271" t="s">
        <v>27</v>
      </c>
      <c r="B3271" t="s">
        <v>43</v>
      </c>
      <c r="C3271" t="s">
        <v>14</v>
      </c>
      <c r="D3271" t="s">
        <v>496</v>
      </c>
      <c r="E3271" t="s">
        <v>166</v>
      </c>
      <c r="F3271" t="s">
        <v>17</v>
      </c>
      <c r="G3271" t="s">
        <v>25</v>
      </c>
      <c r="H3271" t="s">
        <v>33</v>
      </c>
      <c r="I3271">
        <v>14.28</v>
      </c>
      <c r="J3271">
        <v>4</v>
      </c>
      <c r="K3271">
        <v>0</v>
      </c>
      <c r="L3271">
        <v>3.7128000000000001</v>
      </c>
    </row>
    <row r="3272" spans="1:12" x14ac:dyDescent="0.3">
      <c r="A3272" t="s">
        <v>27</v>
      </c>
      <c r="B3272" t="s">
        <v>43</v>
      </c>
      <c r="C3272" t="s">
        <v>14</v>
      </c>
      <c r="D3272" t="s">
        <v>496</v>
      </c>
      <c r="E3272" t="s">
        <v>166</v>
      </c>
      <c r="F3272" t="s">
        <v>17</v>
      </c>
      <c r="G3272" t="s">
        <v>25</v>
      </c>
      <c r="H3272" t="s">
        <v>33</v>
      </c>
      <c r="I3272">
        <v>12.72</v>
      </c>
      <c r="J3272">
        <v>3</v>
      </c>
      <c r="K3272">
        <v>0</v>
      </c>
      <c r="L3272">
        <v>4.9607999999999999</v>
      </c>
    </row>
    <row r="3273" spans="1:12" x14ac:dyDescent="0.3">
      <c r="A3273" t="s">
        <v>27</v>
      </c>
      <c r="B3273" t="s">
        <v>43</v>
      </c>
      <c r="C3273" t="s">
        <v>14</v>
      </c>
      <c r="D3273" t="s">
        <v>496</v>
      </c>
      <c r="E3273" t="s">
        <v>166</v>
      </c>
      <c r="F3273" t="s">
        <v>17</v>
      </c>
      <c r="G3273" t="s">
        <v>25</v>
      </c>
      <c r="H3273" t="s">
        <v>26</v>
      </c>
      <c r="I3273">
        <v>15.75</v>
      </c>
      <c r="J3273">
        <v>5</v>
      </c>
      <c r="K3273">
        <v>0</v>
      </c>
      <c r="L3273">
        <v>7.56</v>
      </c>
    </row>
    <row r="3274" spans="1:12" x14ac:dyDescent="0.3">
      <c r="A3274" t="s">
        <v>61</v>
      </c>
      <c r="B3274" t="s">
        <v>43</v>
      </c>
      <c r="C3274" t="s">
        <v>14</v>
      </c>
      <c r="D3274" t="s">
        <v>102</v>
      </c>
      <c r="E3274" t="s">
        <v>166</v>
      </c>
      <c r="F3274" t="s">
        <v>17</v>
      </c>
      <c r="G3274" t="s">
        <v>18</v>
      </c>
      <c r="H3274" t="s">
        <v>20</v>
      </c>
      <c r="I3274">
        <v>121.78</v>
      </c>
      <c r="J3274">
        <v>2</v>
      </c>
      <c r="K3274">
        <v>0</v>
      </c>
      <c r="L3274">
        <v>30.445</v>
      </c>
    </row>
    <row r="3275" spans="1:12" x14ac:dyDescent="0.3">
      <c r="A3275" t="s">
        <v>27</v>
      </c>
      <c r="B3275" t="s">
        <v>21</v>
      </c>
      <c r="C3275" t="s">
        <v>14</v>
      </c>
      <c r="D3275" t="s">
        <v>496</v>
      </c>
      <c r="E3275" t="s">
        <v>166</v>
      </c>
      <c r="F3275" t="s">
        <v>17</v>
      </c>
      <c r="G3275" t="s">
        <v>34</v>
      </c>
      <c r="H3275" t="s">
        <v>58</v>
      </c>
      <c r="I3275">
        <v>5.95</v>
      </c>
      <c r="J3275">
        <v>1</v>
      </c>
      <c r="K3275">
        <v>0</v>
      </c>
      <c r="L3275">
        <v>0.83299999999999996</v>
      </c>
    </row>
    <row r="3276" spans="1:12" x14ac:dyDescent="0.3">
      <c r="A3276" t="s">
        <v>27</v>
      </c>
      <c r="B3276" t="s">
        <v>21</v>
      </c>
      <c r="C3276" t="s">
        <v>14</v>
      </c>
      <c r="D3276" t="s">
        <v>496</v>
      </c>
      <c r="E3276" t="s">
        <v>166</v>
      </c>
      <c r="F3276" t="s">
        <v>17</v>
      </c>
      <c r="G3276" t="s">
        <v>25</v>
      </c>
      <c r="H3276" t="s">
        <v>40</v>
      </c>
      <c r="I3276">
        <v>15.24</v>
      </c>
      <c r="J3276">
        <v>3</v>
      </c>
      <c r="K3276">
        <v>0</v>
      </c>
      <c r="L3276">
        <v>7.1627999999999998</v>
      </c>
    </row>
    <row r="3277" spans="1:12" x14ac:dyDescent="0.3">
      <c r="A3277" t="s">
        <v>27</v>
      </c>
      <c r="B3277" t="s">
        <v>13</v>
      </c>
      <c r="C3277" t="s">
        <v>14</v>
      </c>
      <c r="D3277" t="s">
        <v>199</v>
      </c>
      <c r="E3277" t="s">
        <v>166</v>
      </c>
      <c r="F3277" t="s">
        <v>17</v>
      </c>
      <c r="G3277" t="s">
        <v>34</v>
      </c>
      <c r="H3277" t="s">
        <v>35</v>
      </c>
      <c r="I3277">
        <v>135.94999999999999</v>
      </c>
      <c r="J3277">
        <v>1</v>
      </c>
      <c r="K3277">
        <v>0</v>
      </c>
      <c r="L3277">
        <v>39.4255</v>
      </c>
    </row>
    <row r="3278" spans="1:12" x14ac:dyDescent="0.3">
      <c r="A3278" t="s">
        <v>27</v>
      </c>
      <c r="B3278" t="s">
        <v>13</v>
      </c>
      <c r="C3278" t="s">
        <v>14</v>
      </c>
      <c r="D3278" t="s">
        <v>102</v>
      </c>
      <c r="E3278" t="s">
        <v>166</v>
      </c>
      <c r="F3278" t="s">
        <v>17</v>
      </c>
      <c r="G3278" t="s">
        <v>25</v>
      </c>
      <c r="H3278" t="s">
        <v>40</v>
      </c>
      <c r="I3278">
        <v>43.68</v>
      </c>
      <c r="J3278">
        <v>6</v>
      </c>
      <c r="K3278">
        <v>0</v>
      </c>
      <c r="L3278">
        <v>20.9664</v>
      </c>
    </row>
    <row r="3279" spans="1:12" x14ac:dyDescent="0.3">
      <c r="A3279" t="s">
        <v>61</v>
      </c>
      <c r="B3279" t="s">
        <v>13</v>
      </c>
      <c r="C3279" t="s">
        <v>14</v>
      </c>
      <c r="D3279" t="s">
        <v>406</v>
      </c>
      <c r="E3279" t="s">
        <v>166</v>
      </c>
      <c r="F3279" t="s">
        <v>17</v>
      </c>
      <c r="G3279" t="s">
        <v>25</v>
      </c>
      <c r="H3279" t="s">
        <v>36</v>
      </c>
      <c r="I3279">
        <v>14.04</v>
      </c>
      <c r="J3279">
        <v>3</v>
      </c>
      <c r="K3279">
        <v>0</v>
      </c>
      <c r="L3279">
        <v>6.7392000000000003</v>
      </c>
    </row>
    <row r="3280" spans="1:12" x14ac:dyDescent="0.3">
      <c r="A3280" t="s">
        <v>61</v>
      </c>
      <c r="B3280" t="s">
        <v>13</v>
      </c>
      <c r="C3280" t="s">
        <v>14</v>
      </c>
      <c r="D3280" t="s">
        <v>406</v>
      </c>
      <c r="E3280" t="s">
        <v>166</v>
      </c>
      <c r="F3280" t="s">
        <v>17</v>
      </c>
      <c r="G3280" t="s">
        <v>34</v>
      </c>
      <c r="H3280" t="s">
        <v>58</v>
      </c>
      <c r="I3280">
        <v>272.61</v>
      </c>
      <c r="J3280">
        <v>13</v>
      </c>
      <c r="K3280">
        <v>0</v>
      </c>
      <c r="L3280">
        <v>98.139600000000002</v>
      </c>
    </row>
    <row r="3281" spans="1:12" x14ac:dyDescent="0.3">
      <c r="A3281" t="s">
        <v>27</v>
      </c>
      <c r="B3281" t="s">
        <v>43</v>
      </c>
      <c r="C3281" t="s">
        <v>14</v>
      </c>
      <c r="D3281" t="s">
        <v>298</v>
      </c>
      <c r="E3281" t="s">
        <v>166</v>
      </c>
      <c r="F3281" t="s">
        <v>17</v>
      </c>
      <c r="G3281" t="s">
        <v>25</v>
      </c>
      <c r="H3281" t="s">
        <v>36</v>
      </c>
      <c r="I3281">
        <v>119.56</v>
      </c>
      <c r="J3281">
        <v>2</v>
      </c>
      <c r="K3281">
        <v>0</v>
      </c>
      <c r="L3281">
        <v>54.997599999999998</v>
      </c>
    </row>
    <row r="3282" spans="1:12" x14ac:dyDescent="0.3">
      <c r="A3282" t="s">
        <v>27</v>
      </c>
      <c r="B3282" t="s">
        <v>43</v>
      </c>
      <c r="C3282" t="s">
        <v>14</v>
      </c>
      <c r="D3282" t="s">
        <v>298</v>
      </c>
      <c r="E3282" t="s">
        <v>166</v>
      </c>
      <c r="F3282" t="s">
        <v>17</v>
      </c>
      <c r="G3282" t="s">
        <v>25</v>
      </c>
      <c r="H3282" t="s">
        <v>33</v>
      </c>
      <c r="I3282">
        <v>140.75</v>
      </c>
      <c r="J3282">
        <v>5</v>
      </c>
      <c r="K3282">
        <v>0</v>
      </c>
      <c r="L3282">
        <v>42.225000000000001</v>
      </c>
    </row>
    <row r="3283" spans="1:12" x14ac:dyDescent="0.3">
      <c r="A3283" t="s">
        <v>27</v>
      </c>
      <c r="B3283" t="s">
        <v>21</v>
      </c>
      <c r="C3283" t="s">
        <v>14</v>
      </c>
      <c r="D3283" t="s">
        <v>507</v>
      </c>
      <c r="E3283" t="s">
        <v>166</v>
      </c>
      <c r="F3283" t="s">
        <v>17</v>
      </c>
      <c r="G3283" t="s">
        <v>34</v>
      </c>
      <c r="H3283" t="s">
        <v>58</v>
      </c>
      <c r="I3283">
        <v>79.989999999999995</v>
      </c>
      <c r="J3283">
        <v>1</v>
      </c>
      <c r="K3283">
        <v>0</v>
      </c>
      <c r="L3283">
        <v>28.796399999999998</v>
      </c>
    </row>
    <row r="3284" spans="1:12" x14ac:dyDescent="0.3">
      <c r="A3284" t="s">
        <v>27</v>
      </c>
      <c r="B3284" t="s">
        <v>21</v>
      </c>
      <c r="C3284" t="s">
        <v>14</v>
      </c>
      <c r="D3284" t="s">
        <v>507</v>
      </c>
      <c r="E3284" t="s">
        <v>166</v>
      </c>
      <c r="F3284" t="s">
        <v>17</v>
      </c>
      <c r="G3284" t="s">
        <v>34</v>
      </c>
      <c r="H3284" t="s">
        <v>35</v>
      </c>
      <c r="I3284">
        <v>206.1</v>
      </c>
      <c r="J3284">
        <v>5</v>
      </c>
      <c r="K3284">
        <v>0</v>
      </c>
      <c r="L3284">
        <v>55.646999999999998</v>
      </c>
    </row>
    <row r="3285" spans="1:12" x14ac:dyDescent="0.3">
      <c r="A3285" t="s">
        <v>27</v>
      </c>
      <c r="B3285" t="s">
        <v>43</v>
      </c>
      <c r="C3285" t="s">
        <v>14</v>
      </c>
      <c r="D3285" t="s">
        <v>435</v>
      </c>
      <c r="E3285" t="s">
        <v>436</v>
      </c>
      <c r="F3285" t="s">
        <v>24</v>
      </c>
      <c r="G3285" t="s">
        <v>18</v>
      </c>
      <c r="H3285" t="s">
        <v>32</v>
      </c>
      <c r="I3285">
        <v>41.96</v>
      </c>
      <c r="J3285">
        <v>2</v>
      </c>
      <c r="K3285">
        <v>0</v>
      </c>
      <c r="L3285">
        <v>2.9371999999999998</v>
      </c>
    </row>
    <row r="3286" spans="1:12" x14ac:dyDescent="0.3">
      <c r="A3286" t="s">
        <v>27</v>
      </c>
      <c r="B3286" t="s">
        <v>43</v>
      </c>
      <c r="C3286" t="s">
        <v>14</v>
      </c>
      <c r="D3286" t="s">
        <v>435</v>
      </c>
      <c r="E3286" t="s">
        <v>436</v>
      </c>
      <c r="F3286" t="s">
        <v>24</v>
      </c>
      <c r="G3286" t="s">
        <v>25</v>
      </c>
      <c r="H3286" t="s">
        <v>37</v>
      </c>
      <c r="I3286">
        <v>227.84</v>
      </c>
      <c r="J3286">
        <v>4</v>
      </c>
      <c r="K3286">
        <v>0</v>
      </c>
      <c r="L3286">
        <v>66.073599999999999</v>
      </c>
    </row>
    <row r="3287" spans="1:12" x14ac:dyDescent="0.3">
      <c r="A3287" t="s">
        <v>27</v>
      </c>
      <c r="B3287" t="s">
        <v>43</v>
      </c>
      <c r="C3287" t="s">
        <v>14</v>
      </c>
      <c r="D3287" t="s">
        <v>435</v>
      </c>
      <c r="E3287" t="s">
        <v>436</v>
      </c>
      <c r="F3287" t="s">
        <v>24</v>
      </c>
      <c r="G3287" t="s">
        <v>25</v>
      </c>
      <c r="H3287" t="s">
        <v>40</v>
      </c>
      <c r="I3287">
        <v>37.94</v>
      </c>
      <c r="J3287">
        <v>2</v>
      </c>
      <c r="K3287">
        <v>0</v>
      </c>
      <c r="L3287">
        <v>18.211200000000002</v>
      </c>
    </row>
    <row r="3288" spans="1:12" x14ac:dyDescent="0.3">
      <c r="A3288" t="s">
        <v>27</v>
      </c>
      <c r="B3288" t="s">
        <v>21</v>
      </c>
      <c r="C3288" t="s">
        <v>14</v>
      </c>
      <c r="D3288" t="s">
        <v>483</v>
      </c>
      <c r="E3288" t="s">
        <v>436</v>
      </c>
      <c r="F3288" t="s">
        <v>24</v>
      </c>
      <c r="G3288" t="s">
        <v>18</v>
      </c>
      <c r="H3288" t="s">
        <v>30</v>
      </c>
      <c r="I3288">
        <v>696.42</v>
      </c>
      <c r="J3288">
        <v>2</v>
      </c>
      <c r="K3288">
        <v>0</v>
      </c>
      <c r="L3288">
        <v>160.17660000000001</v>
      </c>
    </row>
    <row r="3289" spans="1:12" x14ac:dyDescent="0.3">
      <c r="A3289" t="s">
        <v>27</v>
      </c>
      <c r="B3289" t="s">
        <v>21</v>
      </c>
      <c r="C3289" t="s">
        <v>14</v>
      </c>
      <c r="D3289" t="s">
        <v>483</v>
      </c>
      <c r="E3289" t="s">
        <v>436</v>
      </c>
      <c r="F3289" t="s">
        <v>24</v>
      </c>
      <c r="G3289" t="s">
        <v>34</v>
      </c>
      <c r="H3289" t="s">
        <v>35</v>
      </c>
      <c r="I3289">
        <v>304.77600000000001</v>
      </c>
      <c r="J3289">
        <v>3</v>
      </c>
      <c r="K3289">
        <v>0.2</v>
      </c>
      <c r="L3289">
        <v>22.8582</v>
      </c>
    </row>
    <row r="3290" spans="1:12" x14ac:dyDescent="0.3">
      <c r="A3290" t="s">
        <v>27</v>
      </c>
      <c r="B3290" t="s">
        <v>21</v>
      </c>
      <c r="C3290" t="s">
        <v>14</v>
      </c>
      <c r="D3290" t="s">
        <v>483</v>
      </c>
      <c r="E3290" t="s">
        <v>436</v>
      </c>
      <c r="F3290" t="s">
        <v>24</v>
      </c>
      <c r="G3290" t="s">
        <v>25</v>
      </c>
      <c r="H3290" t="s">
        <v>36</v>
      </c>
      <c r="I3290">
        <v>3.3039999999999998</v>
      </c>
      <c r="J3290">
        <v>1</v>
      </c>
      <c r="K3290">
        <v>0.2</v>
      </c>
      <c r="L3290">
        <v>1.1151</v>
      </c>
    </row>
    <row r="3291" spans="1:12" x14ac:dyDescent="0.3">
      <c r="A3291" t="s">
        <v>27</v>
      </c>
      <c r="B3291" t="s">
        <v>13</v>
      </c>
      <c r="C3291" t="s">
        <v>14</v>
      </c>
      <c r="D3291" t="s">
        <v>502</v>
      </c>
      <c r="E3291" t="s">
        <v>436</v>
      </c>
      <c r="F3291" t="s">
        <v>24</v>
      </c>
      <c r="G3291" t="s">
        <v>25</v>
      </c>
      <c r="H3291" t="s">
        <v>36</v>
      </c>
      <c r="I3291">
        <v>9.5839999999999996</v>
      </c>
      <c r="J3291">
        <v>1</v>
      </c>
      <c r="K3291">
        <v>0.2</v>
      </c>
      <c r="L3291">
        <v>3.3544</v>
      </c>
    </row>
    <row r="3292" spans="1:12" x14ac:dyDescent="0.3">
      <c r="A3292" t="s">
        <v>12</v>
      </c>
      <c r="B3292" t="s">
        <v>13</v>
      </c>
      <c r="C3292" t="s">
        <v>14</v>
      </c>
      <c r="D3292" t="s">
        <v>539</v>
      </c>
      <c r="E3292" t="s">
        <v>436</v>
      </c>
      <c r="F3292" t="s">
        <v>24</v>
      </c>
      <c r="G3292" t="s">
        <v>18</v>
      </c>
      <c r="H3292" t="s">
        <v>32</v>
      </c>
      <c r="I3292">
        <v>355.36</v>
      </c>
      <c r="J3292">
        <v>4</v>
      </c>
      <c r="K3292">
        <v>0</v>
      </c>
      <c r="L3292">
        <v>92.393600000000006</v>
      </c>
    </row>
    <row r="3293" spans="1:12" x14ac:dyDescent="0.3">
      <c r="A3293" t="s">
        <v>12</v>
      </c>
      <c r="B3293" t="s">
        <v>13</v>
      </c>
      <c r="C3293" t="s">
        <v>14</v>
      </c>
      <c r="D3293" t="s">
        <v>539</v>
      </c>
      <c r="E3293" t="s">
        <v>436</v>
      </c>
      <c r="F3293" t="s">
        <v>24</v>
      </c>
      <c r="G3293" t="s">
        <v>34</v>
      </c>
      <c r="H3293" t="s">
        <v>35</v>
      </c>
      <c r="I3293">
        <v>140.376</v>
      </c>
      <c r="J3293">
        <v>3</v>
      </c>
      <c r="K3293">
        <v>0.2</v>
      </c>
      <c r="L3293">
        <v>8.7735000000000003</v>
      </c>
    </row>
    <row r="3294" spans="1:12" x14ac:dyDescent="0.3">
      <c r="A3294" t="s">
        <v>27</v>
      </c>
      <c r="B3294" t="s">
        <v>21</v>
      </c>
      <c r="C3294" t="s">
        <v>14</v>
      </c>
      <c r="D3294" t="s">
        <v>551</v>
      </c>
      <c r="E3294" t="s">
        <v>436</v>
      </c>
      <c r="F3294" t="s">
        <v>24</v>
      </c>
      <c r="G3294" t="s">
        <v>18</v>
      </c>
      <c r="H3294" t="s">
        <v>20</v>
      </c>
      <c r="I3294">
        <v>338.35199999999998</v>
      </c>
      <c r="J3294">
        <v>3</v>
      </c>
      <c r="K3294">
        <v>0.2</v>
      </c>
      <c r="L3294">
        <v>4.2294</v>
      </c>
    </row>
    <row r="3295" spans="1:12" x14ac:dyDescent="0.3">
      <c r="A3295" t="s">
        <v>27</v>
      </c>
      <c r="B3295" t="s">
        <v>21</v>
      </c>
      <c r="C3295" t="s">
        <v>14</v>
      </c>
      <c r="D3295" t="s">
        <v>551</v>
      </c>
      <c r="E3295" t="s">
        <v>436</v>
      </c>
      <c r="F3295" t="s">
        <v>24</v>
      </c>
      <c r="G3295" t="s">
        <v>25</v>
      </c>
      <c r="H3295" t="s">
        <v>40</v>
      </c>
      <c r="I3295">
        <v>25.92</v>
      </c>
      <c r="J3295">
        <v>4</v>
      </c>
      <c r="K3295">
        <v>0</v>
      </c>
      <c r="L3295">
        <v>12.441599999999999</v>
      </c>
    </row>
    <row r="3296" spans="1:12" x14ac:dyDescent="0.3">
      <c r="A3296" t="s">
        <v>27</v>
      </c>
      <c r="B3296" t="s">
        <v>21</v>
      </c>
      <c r="C3296" t="s">
        <v>14</v>
      </c>
      <c r="D3296" t="s">
        <v>551</v>
      </c>
      <c r="E3296" t="s">
        <v>436</v>
      </c>
      <c r="F3296" t="s">
        <v>24</v>
      </c>
      <c r="G3296" t="s">
        <v>25</v>
      </c>
      <c r="H3296" t="s">
        <v>40</v>
      </c>
      <c r="I3296">
        <v>91.36</v>
      </c>
      <c r="J3296">
        <v>4</v>
      </c>
      <c r="K3296">
        <v>0</v>
      </c>
      <c r="L3296">
        <v>42.025599999999997</v>
      </c>
    </row>
    <row r="3297" spans="1:12" x14ac:dyDescent="0.3">
      <c r="A3297" t="s">
        <v>61</v>
      </c>
      <c r="B3297" t="s">
        <v>13</v>
      </c>
      <c r="C3297" t="s">
        <v>14</v>
      </c>
      <c r="D3297" t="s">
        <v>539</v>
      </c>
      <c r="E3297" t="s">
        <v>436</v>
      </c>
      <c r="F3297" t="s">
        <v>24</v>
      </c>
      <c r="G3297" t="s">
        <v>18</v>
      </c>
      <c r="H3297" t="s">
        <v>32</v>
      </c>
      <c r="I3297">
        <v>35</v>
      </c>
      <c r="J3297">
        <v>4</v>
      </c>
      <c r="K3297">
        <v>0</v>
      </c>
      <c r="L3297">
        <v>14.7</v>
      </c>
    </row>
    <row r="3298" spans="1:12" x14ac:dyDescent="0.3">
      <c r="A3298" t="s">
        <v>61</v>
      </c>
      <c r="B3298" t="s">
        <v>13</v>
      </c>
      <c r="C3298" t="s">
        <v>14</v>
      </c>
      <c r="D3298" t="s">
        <v>539</v>
      </c>
      <c r="E3298" t="s">
        <v>436</v>
      </c>
      <c r="F3298" t="s">
        <v>24</v>
      </c>
      <c r="G3298" t="s">
        <v>25</v>
      </c>
      <c r="H3298" t="s">
        <v>31</v>
      </c>
      <c r="I3298">
        <v>477.15</v>
      </c>
      <c r="J3298">
        <v>5</v>
      </c>
      <c r="K3298">
        <v>0</v>
      </c>
      <c r="L3298">
        <v>28.629000000000001</v>
      </c>
    </row>
    <row r="3299" spans="1:12" x14ac:dyDescent="0.3">
      <c r="A3299" t="s">
        <v>61</v>
      </c>
      <c r="B3299" t="s">
        <v>13</v>
      </c>
      <c r="C3299" t="s">
        <v>14</v>
      </c>
      <c r="D3299" t="s">
        <v>539</v>
      </c>
      <c r="E3299" t="s">
        <v>436</v>
      </c>
      <c r="F3299" t="s">
        <v>24</v>
      </c>
      <c r="G3299" t="s">
        <v>34</v>
      </c>
      <c r="H3299" t="s">
        <v>35</v>
      </c>
      <c r="I3299">
        <v>302.37599999999998</v>
      </c>
      <c r="J3299">
        <v>3</v>
      </c>
      <c r="K3299">
        <v>0.2</v>
      </c>
      <c r="L3299">
        <v>22.6782</v>
      </c>
    </row>
    <row r="3300" spans="1:12" x14ac:dyDescent="0.3">
      <c r="A3300" t="s">
        <v>27</v>
      </c>
      <c r="B3300" t="s">
        <v>21</v>
      </c>
      <c r="C3300" t="s">
        <v>14</v>
      </c>
      <c r="D3300" t="s">
        <v>605</v>
      </c>
      <c r="E3300" t="s">
        <v>436</v>
      </c>
      <c r="F3300" t="s">
        <v>24</v>
      </c>
      <c r="G3300" t="s">
        <v>25</v>
      </c>
      <c r="H3300" t="s">
        <v>36</v>
      </c>
      <c r="I3300">
        <v>20.416</v>
      </c>
      <c r="J3300">
        <v>4</v>
      </c>
      <c r="K3300">
        <v>0.2</v>
      </c>
      <c r="L3300">
        <v>6.6352000000000002</v>
      </c>
    </row>
    <row r="3301" spans="1:12" x14ac:dyDescent="0.3">
      <c r="A3301" t="s">
        <v>27</v>
      </c>
      <c r="B3301" t="s">
        <v>21</v>
      </c>
      <c r="C3301" t="s">
        <v>14</v>
      </c>
      <c r="D3301" t="s">
        <v>605</v>
      </c>
      <c r="E3301" t="s">
        <v>436</v>
      </c>
      <c r="F3301" t="s">
        <v>24</v>
      </c>
      <c r="G3301" t="s">
        <v>18</v>
      </c>
      <c r="H3301" t="s">
        <v>30</v>
      </c>
      <c r="I3301">
        <v>1128.3900000000001</v>
      </c>
      <c r="J3301">
        <v>3</v>
      </c>
      <c r="K3301">
        <v>0</v>
      </c>
      <c r="L3301">
        <v>259.52969999999999</v>
      </c>
    </row>
    <row r="3302" spans="1:12" x14ac:dyDescent="0.3">
      <c r="A3302" t="s">
        <v>27</v>
      </c>
      <c r="B3302" t="s">
        <v>21</v>
      </c>
      <c r="C3302" t="s">
        <v>14</v>
      </c>
      <c r="D3302" t="s">
        <v>435</v>
      </c>
      <c r="E3302" t="s">
        <v>436</v>
      </c>
      <c r="F3302" t="s">
        <v>24</v>
      </c>
      <c r="G3302" t="s">
        <v>25</v>
      </c>
      <c r="H3302" t="s">
        <v>36</v>
      </c>
      <c r="I3302">
        <v>21.312000000000001</v>
      </c>
      <c r="J3302">
        <v>3</v>
      </c>
      <c r="K3302">
        <v>0.2</v>
      </c>
      <c r="L3302">
        <v>7.992</v>
      </c>
    </row>
    <row r="3303" spans="1:12" x14ac:dyDescent="0.3">
      <c r="A3303" t="s">
        <v>12</v>
      </c>
      <c r="B3303" t="s">
        <v>13</v>
      </c>
      <c r="C3303" t="s">
        <v>14</v>
      </c>
      <c r="D3303" t="s">
        <v>539</v>
      </c>
      <c r="E3303" t="s">
        <v>436</v>
      </c>
      <c r="F3303" t="s">
        <v>24</v>
      </c>
      <c r="G3303" t="s">
        <v>25</v>
      </c>
      <c r="H3303" t="s">
        <v>40</v>
      </c>
      <c r="I3303">
        <v>17.64</v>
      </c>
      <c r="J3303">
        <v>3</v>
      </c>
      <c r="K3303">
        <v>0</v>
      </c>
      <c r="L3303">
        <v>8.6435999999999993</v>
      </c>
    </row>
    <row r="3304" spans="1:12" x14ac:dyDescent="0.3">
      <c r="A3304" t="s">
        <v>12</v>
      </c>
      <c r="B3304" t="s">
        <v>13</v>
      </c>
      <c r="C3304" t="s">
        <v>14</v>
      </c>
      <c r="D3304" t="s">
        <v>539</v>
      </c>
      <c r="E3304" t="s">
        <v>436</v>
      </c>
      <c r="F3304" t="s">
        <v>24</v>
      </c>
      <c r="G3304" t="s">
        <v>25</v>
      </c>
      <c r="H3304" t="s">
        <v>36</v>
      </c>
      <c r="I3304">
        <v>17.04</v>
      </c>
      <c r="J3304">
        <v>3</v>
      </c>
      <c r="K3304">
        <v>0.2</v>
      </c>
      <c r="L3304">
        <v>5.5380000000000003</v>
      </c>
    </row>
    <row r="3305" spans="1:12" x14ac:dyDescent="0.3">
      <c r="A3305" t="s">
        <v>61</v>
      </c>
      <c r="B3305" t="s">
        <v>13</v>
      </c>
      <c r="C3305" t="s">
        <v>14</v>
      </c>
      <c r="D3305" t="s">
        <v>483</v>
      </c>
      <c r="E3305" t="s">
        <v>436</v>
      </c>
      <c r="F3305" t="s">
        <v>24</v>
      </c>
      <c r="G3305" t="s">
        <v>34</v>
      </c>
      <c r="H3305" t="s">
        <v>58</v>
      </c>
      <c r="I3305">
        <v>89.97</v>
      </c>
      <c r="J3305">
        <v>3</v>
      </c>
      <c r="K3305">
        <v>0</v>
      </c>
      <c r="L3305">
        <v>37.787399999999998</v>
      </c>
    </row>
    <row r="3306" spans="1:12" x14ac:dyDescent="0.3">
      <c r="A3306" t="s">
        <v>27</v>
      </c>
      <c r="B3306" t="s">
        <v>21</v>
      </c>
      <c r="C3306" t="s">
        <v>14</v>
      </c>
      <c r="D3306" t="s">
        <v>63</v>
      </c>
      <c r="E3306" t="s">
        <v>64</v>
      </c>
      <c r="F3306" t="s">
        <v>46</v>
      </c>
      <c r="G3306" t="s">
        <v>34</v>
      </c>
      <c r="H3306" t="s">
        <v>35</v>
      </c>
      <c r="I3306">
        <v>147.16800000000001</v>
      </c>
      <c r="J3306">
        <v>4</v>
      </c>
      <c r="K3306">
        <v>0.2</v>
      </c>
      <c r="L3306">
        <v>16.5564</v>
      </c>
    </row>
    <row r="3307" spans="1:12" x14ac:dyDescent="0.3">
      <c r="A3307" t="s">
        <v>27</v>
      </c>
      <c r="B3307" t="s">
        <v>43</v>
      </c>
      <c r="C3307" t="s">
        <v>14</v>
      </c>
      <c r="D3307" t="s">
        <v>78</v>
      </c>
      <c r="E3307" t="s">
        <v>64</v>
      </c>
      <c r="F3307" t="s">
        <v>46</v>
      </c>
      <c r="G3307" t="s">
        <v>18</v>
      </c>
      <c r="H3307" t="s">
        <v>20</v>
      </c>
      <c r="I3307">
        <v>213.11500000000001</v>
      </c>
      <c r="J3307">
        <v>5</v>
      </c>
      <c r="K3307">
        <v>0.3</v>
      </c>
      <c r="L3307">
        <v>-15.2225</v>
      </c>
    </row>
    <row r="3308" spans="1:12" x14ac:dyDescent="0.3">
      <c r="A3308" t="s">
        <v>61</v>
      </c>
      <c r="B3308" t="s">
        <v>43</v>
      </c>
      <c r="C3308" t="s">
        <v>14</v>
      </c>
      <c r="D3308" t="s">
        <v>78</v>
      </c>
      <c r="E3308" t="s">
        <v>64</v>
      </c>
      <c r="F3308" t="s">
        <v>46</v>
      </c>
      <c r="G3308" t="s">
        <v>25</v>
      </c>
      <c r="H3308" t="s">
        <v>31</v>
      </c>
      <c r="I3308">
        <v>230.376</v>
      </c>
      <c r="J3308">
        <v>3</v>
      </c>
      <c r="K3308">
        <v>0.2</v>
      </c>
      <c r="L3308">
        <v>-48.954900000000002</v>
      </c>
    </row>
    <row r="3309" spans="1:12" x14ac:dyDescent="0.3">
      <c r="A3309" t="s">
        <v>27</v>
      </c>
      <c r="B3309" t="s">
        <v>43</v>
      </c>
      <c r="C3309" t="s">
        <v>14</v>
      </c>
      <c r="D3309" t="s">
        <v>78</v>
      </c>
      <c r="E3309" t="s">
        <v>64</v>
      </c>
      <c r="F3309" t="s">
        <v>46</v>
      </c>
      <c r="G3309" t="s">
        <v>25</v>
      </c>
      <c r="H3309" t="s">
        <v>40</v>
      </c>
      <c r="I3309">
        <v>64.623999999999995</v>
      </c>
      <c r="J3309">
        <v>7</v>
      </c>
      <c r="K3309">
        <v>0.2</v>
      </c>
      <c r="L3309">
        <v>22.618400000000001</v>
      </c>
    </row>
    <row r="3310" spans="1:12" x14ac:dyDescent="0.3">
      <c r="A3310" t="s">
        <v>27</v>
      </c>
      <c r="B3310" t="s">
        <v>43</v>
      </c>
      <c r="C3310" t="s">
        <v>14</v>
      </c>
      <c r="D3310" t="s">
        <v>78</v>
      </c>
      <c r="E3310" t="s">
        <v>64</v>
      </c>
      <c r="F3310" t="s">
        <v>46</v>
      </c>
      <c r="G3310" t="s">
        <v>34</v>
      </c>
      <c r="H3310" t="s">
        <v>58</v>
      </c>
      <c r="I3310">
        <v>95.975999999999999</v>
      </c>
      <c r="J3310">
        <v>3</v>
      </c>
      <c r="K3310">
        <v>0.2</v>
      </c>
      <c r="L3310">
        <v>-10.7973</v>
      </c>
    </row>
    <row r="3311" spans="1:12" x14ac:dyDescent="0.3">
      <c r="A3311" t="s">
        <v>27</v>
      </c>
      <c r="B3311" t="s">
        <v>43</v>
      </c>
      <c r="C3311" t="s">
        <v>14</v>
      </c>
      <c r="D3311" t="s">
        <v>78</v>
      </c>
      <c r="E3311" t="s">
        <v>64</v>
      </c>
      <c r="F3311" t="s">
        <v>46</v>
      </c>
      <c r="G3311" t="s">
        <v>25</v>
      </c>
      <c r="H3311" t="s">
        <v>36</v>
      </c>
      <c r="I3311">
        <v>1.788</v>
      </c>
      <c r="J3311">
        <v>3</v>
      </c>
      <c r="K3311">
        <v>0.8</v>
      </c>
      <c r="L3311">
        <v>-3.0396000000000001</v>
      </c>
    </row>
    <row r="3312" spans="1:12" x14ac:dyDescent="0.3">
      <c r="A3312" t="s">
        <v>27</v>
      </c>
      <c r="B3312" t="s">
        <v>43</v>
      </c>
      <c r="C3312" t="s">
        <v>14</v>
      </c>
      <c r="D3312" t="s">
        <v>99</v>
      </c>
      <c r="E3312" t="s">
        <v>64</v>
      </c>
      <c r="F3312" t="s">
        <v>46</v>
      </c>
      <c r="G3312" t="s">
        <v>34</v>
      </c>
      <c r="H3312" t="s">
        <v>58</v>
      </c>
      <c r="I3312">
        <v>339.96</v>
      </c>
      <c r="J3312">
        <v>5</v>
      </c>
      <c r="K3312">
        <v>0.2</v>
      </c>
      <c r="L3312">
        <v>67.992000000000004</v>
      </c>
    </row>
    <row r="3313" spans="1:12" x14ac:dyDescent="0.3">
      <c r="A3313" t="s">
        <v>27</v>
      </c>
      <c r="B3313" t="s">
        <v>13</v>
      </c>
      <c r="C3313" t="s">
        <v>14</v>
      </c>
      <c r="D3313" t="s">
        <v>106</v>
      </c>
      <c r="E3313" t="s">
        <v>64</v>
      </c>
      <c r="F3313" t="s">
        <v>46</v>
      </c>
      <c r="G3313" t="s">
        <v>18</v>
      </c>
      <c r="H3313" t="s">
        <v>30</v>
      </c>
      <c r="I3313">
        <v>617.70000000000005</v>
      </c>
      <c r="J3313">
        <v>6</v>
      </c>
      <c r="K3313">
        <v>0.5</v>
      </c>
      <c r="L3313">
        <v>-407.68200000000002</v>
      </c>
    </row>
    <row r="3314" spans="1:12" x14ac:dyDescent="0.3">
      <c r="A3314" t="s">
        <v>27</v>
      </c>
      <c r="B3314" t="s">
        <v>21</v>
      </c>
      <c r="C3314" t="s">
        <v>14</v>
      </c>
      <c r="D3314" t="s">
        <v>78</v>
      </c>
      <c r="E3314" t="s">
        <v>64</v>
      </c>
      <c r="F3314" t="s">
        <v>46</v>
      </c>
      <c r="G3314" t="s">
        <v>25</v>
      </c>
      <c r="H3314" t="s">
        <v>37</v>
      </c>
      <c r="I3314">
        <v>52.448</v>
      </c>
      <c r="J3314">
        <v>2</v>
      </c>
      <c r="K3314">
        <v>0.8</v>
      </c>
      <c r="L3314">
        <v>-131.12</v>
      </c>
    </row>
    <row r="3315" spans="1:12" x14ac:dyDescent="0.3">
      <c r="A3315" t="s">
        <v>27</v>
      </c>
      <c r="B3315" t="s">
        <v>21</v>
      </c>
      <c r="C3315" t="s">
        <v>14</v>
      </c>
      <c r="D3315" t="s">
        <v>78</v>
      </c>
      <c r="E3315" t="s">
        <v>64</v>
      </c>
      <c r="F3315" t="s">
        <v>46</v>
      </c>
      <c r="G3315" t="s">
        <v>25</v>
      </c>
      <c r="H3315" t="s">
        <v>26</v>
      </c>
      <c r="I3315">
        <v>20.16</v>
      </c>
      <c r="J3315">
        <v>4</v>
      </c>
      <c r="K3315">
        <v>0.2</v>
      </c>
      <c r="L3315">
        <v>6.5519999999999996</v>
      </c>
    </row>
    <row r="3316" spans="1:12" x14ac:dyDescent="0.3">
      <c r="A3316" t="s">
        <v>12</v>
      </c>
      <c r="B3316" t="s">
        <v>21</v>
      </c>
      <c r="C3316" t="s">
        <v>14</v>
      </c>
      <c r="D3316" t="s">
        <v>86</v>
      </c>
      <c r="E3316" t="s">
        <v>64</v>
      </c>
      <c r="F3316" t="s">
        <v>46</v>
      </c>
      <c r="G3316" t="s">
        <v>25</v>
      </c>
      <c r="H3316" t="s">
        <v>31</v>
      </c>
      <c r="I3316">
        <v>24.815999999999999</v>
      </c>
      <c r="J3316">
        <v>2</v>
      </c>
      <c r="K3316">
        <v>0.2</v>
      </c>
      <c r="L3316">
        <v>1.8612</v>
      </c>
    </row>
    <row r="3317" spans="1:12" x14ac:dyDescent="0.3">
      <c r="A3317" t="s">
        <v>12</v>
      </c>
      <c r="B3317" t="s">
        <v>21</v>
      </c>
      <c r="C3317" t="s">
        <v>14</v>
      </c>
      <c r="D3317" t="s">
        <v>86</v>
      </c>
      <c r="E3317" t="s">
        <v>64</v>
      </c>
      <c r="F3317" t="s">
        <v>46</v>
      </c>
      <c r="G3317" t="s">
        <v>34</v>
      </c>
      <c r="H3317" t="s">
        <v>58</v>
      </c>
      <c r="I3317">
        <v>408.74400000000003</v>
      </c>
      <c r="J3317">
        <v>7</v>
      </c>
      <c r="K3317">
        <v>0.2</v>
      </c>
      <c r="L3317">
        <v>76.639499999999998</v>
      </c>
    </row>
    <row r="3318" spans="1:12" x14ac:dyDescent="0.3">
      <c r="A3318" t="s">
        <v>12</v>
      </c>
      <c r="B3318" t="s">
        <v>13</v>
      </c>
      <c r="C3318" t="s">
        <v>14</v>
      </c>
      <c r="D3318" t="s">
        <v>78</v>
      </c>
      <c r="E3318" t="s">
        <v>64</v>
      </c>
      <c r="F3318" t="s">
        <v>46</v>
      </c>
      <c r="G3318" t="s">
        <v>25</v>
      </c>
      <c r="H3318" t="s">
        <v>40</v>
      </c>
      <c r="I3318">
        <v>25.92</v>
      </c>
      <c r="J3318">
        <v>5</v>
      </c>
      <c r="K3318">
        <v>0.2</v>
      </c>
      <c r="L3318">
        <v>9.3960000000000008</v>
      </c>
    </row>
    <row r="3319" spans="1:12" x14ac:dyDescent="0.3">
      <c r="A3319" t="s">
        <v>12</v>
      </c>
      <c r="B3319" t="s">
        <v>13</v>
      </c>
      <c r="C3319" t="s">
        <v>14</v>
      </c>
      <c r="D3319" t="s">
        <v>78</v>
      </c>
      <c r="E3319" t="s">
        <v>64</v>
      </c>
      <c r="F3319" t="s">
        <v>46</v>
      </c>
      <c r="G3319" t="s">
        <v>18</v>
      </c>
      <c r="H3319" t="s">
        <v>32</v>
      </c>
      <c r="I3319">
        <v>419.68</v>
      </c>
      <c r="J3319">
        <v>5</v>
      </c>
      <c r="K3319">
        <v>0.6</v>
      </c>
      <c r="L3319">
        <v>-356.72800000000001</v>
      </c>
    </row>
    <row r="3320" spans="1:12" x14ac:dyDescent="0.3">
      <c r="A3320" t="s">
        <v>12</v>
      </c>
      <c r="B3320" t="s">
        <v>13</v>
      </c>
      <c r="C3320" t="s">
        <v>14</v>
      </c>
      <c r="D3320" t="s">
        <v>78</v>
      </c>
      <c r="E3320" t="s">
        <v>64</v>
      </c>
      <c r="F3320" t="s">
        <v>46</v>
      </c>
      <c r="G3320" t="s">
        <v>18</v>
      </c>
      <c r="H3320" t="s">
        <v>32</v>
      </c>
      <c r="I3320">
        <v>11.688000000000001</v>
      </c>
      <c r="J3320">
        <v>3</v>
      </c>
      <c r="K3320">
        <v>0.6</v>
      </c>
      <c r="L3320">
        <v>-4.6752000000000002</v>
      </c>
    </row>
    <row r="3321" spans="1:12" x14ac:dyDescent="0.3">
      <c r="A3321" t="s">
        <v>12</v>
      </c>
      <c r="B3321" t="s">
        <v>13</v>
      </c>
      <c r="C3321" t="s">
        <v>14</v>
      </c>
      <c r="D3321" t="s">
        <v>78</v>
      </c>
      <c r="E3321" t="s">
        <v>64</v>
      </c>
      <c r="F3321" t="s">
        <v>46</v>
      </c>
      <c r="G3321" t="s">
        <v>34</v>
      </c>
      <c r="H3321" t="s">
        <v>35</v>
      </c>
      <c r="I3321">
        <v>31.984000000000002</v>
      </c>
      <c r="J3321">
        <v>2</v>
      </c>
      <c r="K3321">
        <v>0.2</v>
      </c>
      <c r="L3321">
        <v>11.1944</v>
      </c>
    </row>
    <row r="3322" spans="1:12" x14ac:dyDescent="0.3">
      <c r="A3322" t="s">
        <v>12</v>
      </c>
      <c r="B3322" t="s">
        <v>13</v>
      </c>
      <c r="C3322" t="s">
        <v>14</v>
      </c>
      <c r="D3322" t="s">
        <v>78</v>
      </c>
      <c r="E3322" t="s">
        <v>64</v>
      </c>
      <c r="F3322" t="s">
        <v>46</v>
      </c>
      <c r="G3322" t="s">
        <v>18</v>
      </c>
      <c r="H3322" t="s">
        <v>30</v>
      </c>
      <c r="I3322">
        <v>177.22499999999999</v>
      </c>
      <c r="J3322">
        <v>5</v>
      </c>
      <c r="K3322">
        <v>0.5</v>
      </c>
      <c r="L3322">
        <v>-120.51300000000001</v>
      </c>
    </row>
    <row r="3323" spans="1:12" x14ac:dyDescent="0.3">
      <c r="A3323" t="s">
        <v>12</v>
      </c>
      <c r="B3323" t="s">
        <v>13</v>
      </c>
      <c r="C3323" t="s">
        <v>14</v>
      </c>
      <c r="D3323" t="s">
        <v>78</v>
      </c>
      <c r="E3323" t="s">
        <v>64</v>
      </c>
      <c r="F3323" t="s">
        <v>46</v>
      </c>
      <c r="G3323" t="s">
        <v>18</v>
      </c>
      <c r="H3323" t="s">
        <v>32</v>
      </c>
      <c r="I3323">
        <v>4.0439999999999996</v>
      </c>
      <c r="J3323">
        <v>3</v>
      </c>
      <c r="K3323">
        <v>0.6</v>
      </c>
      <c r="L3323">
        <v>-2.8308</v>
      </c>
    </row>
    <row r="3324" spans="1:12" x14ac:dyDescent="0.3">
      <c r="A3324" t="s">
        <v>12</v>
      </c>
      <c r="B3324" t="s">
        <v>13</v>
      </c>
      <c r="C3324" t="s">
        <v>14</v>
      </c>
      <c r="D3324" t="s">
        <v>78</v>
      </c>
      <c r="E3324" t="s">
        <v>64</v>
      </c>
      <c r="F3324" t="s">
        <v>46</v>
      </c>
      <c r="G3324" t="s">
        <v>25</v>
      </c>
      <c r="H3324" t="s">
        <v>33</v>
      </c>
      <c r="I3324">
        <v>7.4080000000000004</v>
      </c>
      <c r="J3324">
        <v>2</v>
      </c>
      <c r="K3324">
        <v>0.2</v>
      </c>
      <c r="L3324">
        <v>1.2038</v>
      </c>
    </row>
    <row r="3325" spans="1:12" x14ac:dyDescent="0.3">
      <c r="A3325" t="s">
        <v>27</v>
      </c>
      <c r="B3325" t="s">
        <v>21</v>
      </c>
      <c r="C3325" t="s">
        <v>14</v>
      </c>
      <c r="D3325" t="s">
        <v>78</v>
      </c>
      <c r="E3325" t="s">
        <v>64</v>
      </c>
      <c r="F3325" t="s">
        <v>46</v>
      </c>
      <c r="G3325" t="s">
        <v>18</v>
      </c>
      <c r="H3325" t="s">
        <v>32</v>
      </c>
      <c r="I3325">
        <v>12.132</v>
      </c>
      <c r="J3325">
        <v>9</v>
      </c>
      <c r="K3325">
        <v>0.6</v>
      </c>
      <c r="L3325">
        <v>-8.4923999999999999</v>
      </c>
    </row>
    <row r="3326" spans="1:12" x14ac:dyDescent="0.3">
      <c r="A3326" t="s">
        <v>27</v>
      </c>
      <c r="B3326" t="s">
        <v>21</v>
      </c>
      <c r="C3326" t="s">
        <v>14</v>
      </c>
      <c r="D3326" t="s">
        <v>78</v>
      </c>
      <c r="E3326" t="s">
        <v>64</v>
      </c>
      <c r="F3326" t="s">
        <v>46</v>
      </c>
      <c r="G3326" t="s">
        <v>25</v>
      </c>
      <c r="H3326" t="s">
        <v>31</v>
      </c>
      <c r="I3326">
        <v>82.367999999999995</v>
      </c>
      <c r="J3326">
        <v>2</v>
      </c>
      <c r="K3326">
        <v>0.2</v>
      </c>
      <c r="L3326">
        <v>-19.5624</v>
      </c>
    </row>
    <row r="3327" spans="1:12" x14ac:dyDescent="0.3">
      <c r="A3327" t="s">
        <v>27</v>
      </c>
      <c r="B3327" t="s">
        <v>21</v>
      </c>
      <c r="C3327" t="s">
        <v>14</v>
      </c>
      <c r="D3327" t="s">
        <v>78</v>
      </c>
      <c r="E3327" t="s">
        <v>64</v>
      </c>
      <c r="F3327" t="s">
        <v>46</v>
      </c>
      <c r="G3327" t="s">
        <v>25</v>
      </c>
      <c r="H3327" t="s">
        <v>31</v>
      </c>
      <c r="I3327">
        <v>53.92</v>
      </c>
      <c r="J3327">
        <v>5</v>
      </c>
      <c r="K3327">
        <v>0.2</v>
      </c>
      <c r="L3327">
        <v>4.0439999999999996</v>
      </c>
    </row>
    <row r="3328" spans="1:12" x14ac:dyDescent="0.3">
      <c r="A3328" t="s">
        <v>27</v>
      </c>
      <c r="B3328" t="s">
        <v>21</v>
      </c>
      <c r="C3328" t="s">
        <v>14</v>
      </c>
      <c r="D3328" t="s">
        <v>78</v>
      </c>
      <c r="E3328" t="s">
        <v>64</v>
      </c>
      <c r="F3328" t="s">
        <v>46</v>
      </c>
      <c r="G3328" t="s">
        <v>34</v>
      </c>
      <c r="H3328" t="s">
        <v>35</v>
      </c>
      <c r="I3328">
        <v>647.904</v>
      </c>
      <c r="J3328">
        <v>6</v>
      </c>
      <c r="K3328">
        <v>0.2</v>
      </c>
      <c r="L3328">
        <v>56.691600000000001</v>
      </c>
    </row>
    <row r="3329" spans="1:12" x14ac:dyDescent="0.3">
      <c r="A3329" t="s">
        <v>27</v>
      </c>
      <c r="B3329" t="s">
        <v>13</v>
      </c>
      <c r="C3329" t="s">
        <v>14</v>
      </c>
      <c r="D3329" t="s">
        <v>78</v>
      </c>
      <c r="E3329" t="s">
        <v>64</v>
      </c>
      <c r="F3329" t="s">
        <v>46</v>
      </c>
      <c r="G3329" t="s">
        <v>34</v>
      </c>
      <c r="H3329" t="s">
        <v>35</v>
      </c>
      <c r="I3329">
        <v>328.22399999999999</v>
      </c>
      <c r="J3329">
        <v>4</v>
      </c>
      <c r="K3329">
        <v>0.2</v>
      </c>
      <c r="L3329">
        <v>28.7196</v>
      </c>
    </row>
    <row r="3330" spans="1:12" x14ac:dyDescent="0.3">
      <c r="A3330" t="s">
        <v>27</v>
      </c>
      <c r="B3330" t="s">
        <v>13</v>
      </c>
      <c r="C3330" t="s">
        <v>14</v>
      </c>
      <c r="D3330" t="s">
        <v>78</v>
      </c>
      <c r="E3330" t="s">
        <v>64</v>
      </c>
      <c r="F3330" t="s">
        <v>46</v>
      </c>
      <c r="G3330" t="s">
        <v>18</v>
      </c>
      <c r="H3330" t="s">
        <v>30</v>
      </c>
      <c r="I3330">
        <v>219.07499999999999</v>
      </c>
      <c r="J3330">
        <v>3</v>
      </c>
      <c r="K3330">
        <v>0.5</v>
      </c>
      <c r="L3330">
        <v>-131.44499999999999</v>
      </c>
    </row>
    <row r="3331" spans="1:12" x14ac:dyDescent="0.3">
      <c r="A3331" t="s">
        <v>61</v>
      </c>
      <c r="B3331" t="s">
        <v>21</v>
      </c>
      <c r="C3331" t="s">
        <v>14</v>
      </c>
      <c r="D3331" t="s">
        <v>171</v>
      </c>
      <c r="E3331" t="s">
        <v>64</v>
      </c>
      <c r="F3331" t="s">
        <v>46</v>
      </c>
      <c r="G3331" t="s">
        <v>25</v>
      </c>
      <c r="H3331" t="s">
        <v>40</v>
      </c>
      <c r="I3331">
        <v>99.135999999999996</v>
      </c>
      <c r="J3331">
        <v>4</v>
      </c>
      <c r="K3331">
        <v>0.2</v>
      </c>
      <c r="L3331">
        <v>30.98</v>
      </c>
    </row>
    <row r="3332" spans="1:12" x14ac:dyDescent="0.3">
      <c r="A3332" t="s">
        <v>12</v>
      </c>
      <c r="B3332" t="s">
        <v>21</v>
      </c>
      <c r="C3332" t="s">
        <v>14</v>
      </c>
      <c r="D3332" t="s">
        <v>174</v>
      </c>
      <c r="E3332" t="s">
        <v>64</v>
      </c>
      <c r="F3332" t="s">
        <v>46</v>
      </c>
      <c r="G3332" t="s">
        <v>25</v>
      </c>
      <c r="H3332" t="s">
        <v>36</v>
      </c>
      <c r="I3332">
        <v>12.462</v>
      </c>
      <c r="J3332">
        <v>3</v>
      </c>
      <c r="K3332">
        <v>0.8</v>
      </c>
      <c r="L3332">
        <v>-20.5623</v>
      </c>
    </row>
    <row r="3333" spans="1:12" x14ac:dyDescent="0.3">
      <c r="A3333" t="s">
        <v>12</v>
      </c>
      <c r="B3333" t="s">
        <v>43</v>
      </c>
      <c r="C3333" t="s">
        <v>14</v>
      </c>
      <c r="D3333" t="s">
        <v>78</v>
      </c>
      <c r="E3333" t="s">
        <v>64</v>
      </c>
      <c r="F3333" t="s">
        <v>46</v>
      </c>
      <c r="G3333" t="s">
        <v>34</v>
      </c>
      <c r="H3333" t="s">
        <v>122</v>
      </c>
      <c r="I3333">
        <v>1007.979</v>
      </c>
      <c r="J3333">
        <v>3</v>
      </c>
      <c r="K3333">
        <v>0.3</v>
      </c>
      <c r="L3333">
        <v>43.199100000000001</v>
      </c>
    </row>
    <row r="3334" spans="1:12" x14ac:dyDescent="0.3">
      <c r="A3334" t="s">
        <v>12</v>
      </c>
      <c r="B3334" t="s">
        <v>43</v>
      </c>
      <c r="C3334" t="s">
        <v>14</v>
      </c>
      <c r="D3334" t="s">
        <v>78</v>
      </c>
      <c r="E3334" t="s">
        <v>64</v>
      </c>
      <c r="F3334" t="s">
        <v>46</v>
      </c>
      <c r="G3334" t="s">
        <v>25</v>
      </c>
      <c r="H3334" t="s">
        <v>40</v>
      </c>
      <c r="I3334">
        <v>313.488</v>
      </c>
      <c r="J3334">
        <v>7</v>
      </c>
      <c r="K3334">
        <v>0.2</v>
      </c>
      <c r="L3334">
        <v>113.63939999999999</v>
      </c>
    </row>
    <row r="3335" spans="1:12" x14ac:dyDescent="0.3">
      <c r="A3335" t="s">
        <v>27</v>
      </c>
      <c r="B3335" t="s">
        <v>13</v>
      </c>
      <c r="C3335" t="s">
        <v>14</v>
      </c>
      <c r="D3335" t="s">
        <v>86</v>
      </c>
      <c r="E3335" t="s">
        <v>64</v>
      </c>
      <c r="F3335" t="s">
        <v>46</v>
      </c>
      <c r="G3335" t="s">
        <v>18</v>
      </c>
      <c r="H3335" t="s">
        <v>20</v>
      </c>
      <c r="I3335">
        <v>747.55799999999999</v>
      </c>
      <c r="J3335">
        <v>3</v>
      </c>
      <c r="K3335">
        <v>0.3</v>
      </c>
      <c r="L3335">
        <v>-96.114599999999996</v>
      </c>
    </row>
    <row r="3336" spans="1:12" x14ac:dyDescent="0.3">
      <c r="A3336" t="s">
        <v>27</v>
      </c>
      <c r="B3336" t="s">
        <v>13</v>
      </c>
      <c r="C3336" t="s">
        <v>14</v>
      </c>
      <c r="D3336" t="s">
        <v>86</v>
      </c>
      <c r="E3336" t="s">
        <v>64</v>
      </c>
      <c r="F3336" t="s">
        <v>46</v>
      </c>
      <c r="G3336" t="s">
        <v>25</v>
      </c>
      <c r="H3336" t="s">
        <v>59</v>
      </c>
      <c r="I3336">
        <v>8.9280000000000008</v>
      </c>
      <c r="J3336">
        <v>2</v>
      </c>
      <c r="K3336">
        <v>0.2</v>
      </c>
      <c r="L3336">
        <v>3.3479999999999999</v>
      </c>
    </row>
    <row r="3337" spans="1:12" x14ac:dyDescent="0.3">
      <c r="A3337" t="s">
        <v>27</v>
      </c>
      <c r="B3337" t="s">
        <v>43</v>
      </c>
      <c r="C3337" t="s">
        <v>14</v>
      </c>
      <c r="D3337" t="s">
        <v>191</v>
      </c>
      <c r="E3337" t="s">
        <v>64</v>
      </c>
      <c r="F3337" t="s">
        <v>46</v>
      </c>
      <c r="G3337" t="s">
        <v>18</v>
      </c>
      <c r="H3337" t="s">
        <v>32</v>
      </c>
      <c r="I3337">
        <v>254.744</v>
      </c>
      <c r="J3337">
        <v>7</v>
      </c>
      <c r="K3337">
        <v>0.6</v>
      </c>
      <c r="L3337">
        <v>-312.06139999999999</v>
      </c>
    </row>
    <row r="3338" spans="1:12" x14ac:dyDescent="0.3">
      <c r="A3338" t="s">
        <v>12</v>
      </c>
      <c r="B3338" t="s">
        <v>13</v>
      </c>
      <c r="C3338" t="s">
        <v>14</v>
      </c>
      <c r="D3338" t="s">
        <v>78</v>
      </c>
      <c r="E3338" t="s">
        <v>64</v>
      </c>
      <c r="F3338" t="s">
        <v>46</v>
      </c>
      <c r="G3338" t="s">
        <v>25</v>
      </c>
      <c r="H3338" t="s">
        <v>36</v>
      </c>
      <c r="I3338">
        <v>4.7880000000000003</v>
      </c>
      <c r="J3338">
        <v>3</v>
      </c>
      <c r="K3338">
        <v>0.8</v>
      </c>
      <c r="L3338">
        <v>-7.9001999999999999</v>
      </c>
    </row>
    <row r="3339" spans="1:12" x14ac:dyDescent="0.3">
      <c r="A3339" t="s">
        <v>61</v>
      </c>
      <c r="B3339" t="s">
        <v>13</v>
      </c>
      <c r="C3339" t="s">
        <v>14</v>
      </c>
      <c r="D3339" t="s">
        <v>78</v>
      </c>
      <c r="E3339" t="s">
        <v>64</v>
      </c>
      <c r="F3339" t="s">
        <v>46</v>
      </c>
      <c r="G3339" t="s">
        <v>34</v>
      </c>
      <c r="H3339" t="s">
        <v>35</v>
      </c>
      <c r="I3339">
        <v>2735.9520000000002</v>
      </c>
      <c r="J3339">
        <v>6</v>
      </c>
      <c r="K3339">
        <v>0.2</v>
      </c>
      <c r="L3339">
        <v>341.99400000000003</v>
      </c>
    </row>
    <row r="3340" spans="1:12" x14ac:dyDescent="0.3">
      <c r="A3340" t="s">
        <v>12</v>
      </c>
      <c r="B3340" t="s">
        <v>13</v>
      </c>
      <c r="C3340" t="s">
        <v>14</v>
      </c>
      <c r="D3340" t="s">
        <v>78</v>
      </c>
      <c r="E3340" t="s">
        <v>64</v>
      </c>
      <c r="F3340" t="s">
        <v>46</v>
      </c>
      <c r="G3340" t="s">
        <v>25</v>
      </c>
      <c r="H3340" t="s">
        <v>36</v>
      </c>
      <c r="I3340">
        <v>42.616</v>
      </c>
      <c r="J3340">
        <v>7</v>
      </c>
      <c r="K3340">
        <v>0.8</v>
      </c>
      <c r="L3340">
        <v>-68.185599999999994</v>
      </c>
    </row>
    <row r="3341" spans="1:12" x14ac:dyDescent="0.3">
      <c r="A3341" t="s">
        <v>12</v>
      </c>
      <c r="B3341" t="s">
        <v>21</v>
      </c>
      <c r="C3341" t="s">
        <v>14</v>
      </c>
      <c r="D3341" t="s">
        <v>78</v>
      </c>
      <c r="E3341" t="s">
        <v>64</v>
      </c>
      <c r="F3341" t="s">
        <v>46</v>
      </c>
      <c r="G3341" t="s">
        <v>25</v>
      </c>
      <c r="H3341" t="s">
        <v>31</v>
      </c>
      <c r="I3341">
        <v>250.27199999999999</v>
      </c>
      <c r="J3341">
        <v>9</v>
      </c>
      <c r="K3341">
        <v>0.2</v>
      </c>
      <c r="L3341">
        <v>15.641999999999999</v>
      </c>
    </row>
    <row r="3342" spans="1:12" x14ac:dyDescent="0.3">
      <c r="A3342" t="s">
        <v>12</v>
      </c>
      <c r="B3342" t="s">
        <v>21</v>
      </c>
      <c r="C3342" t="s">
        <v>14</v>
      </c>
      <c r="D3342" t="s">
        <v>78</v>
      </c>
      <c r="E3342" t="s">
        <v>64</v>
      </c>
      <c r="F3342" t="s">
        <v>46</v>
      </c>
      <c r="G3342" t="s">
        <v>25</v>
      </c>
      <c r="H3342" t="s">
        <v>36</v>
      </c>
      <c r="I3342">
        <v>11.364000000000001</v>
      </c>
      <c r="J3342">
        <v>3</v>
      </c>
      <c r="K3342">
        <v>0.8</v>
      </c>
      <c r="L3342">
        <v>-17.045999999999999</v>
      </c>
    </row>
    <row r="3343" spans="1:12" x14ac:dyDescent="0.3">
      <c r="A3343" t="s">
        <v>12</v>
      </c>
      <c r="B3343" t="s">
        <v>21</v>
      </c>
      <c r="C3343" t="s">
        <v>14</v>
      </c>
      <c r="D3343" t="s">
        <v>78</v>
      </c>
      <c r="E3343" t="s">
        <v>64</v>
      </c>
      <c r="F3343" t="s">
        <v>46</v>
      </c>
      <c r="G3343" t="s">
        <v>25</v>
      </c>
      <c r="H3343" t="s">
        <v>109</v>
      </c>
      <c r="I3343">
        <v>8.7200000000000006</v>
      </c>
      <c r="J3343">
        <v>5</v>
      </c>
      <c r="K3343">
        <v>0.2</v>
      </c>
      <c r="L3343">
        <v>-1.744</v>
      </c>
    </row>
    <row r="3344" spans="1:12" x14ac:dyDescent="0.3">
      <c r="A3344" t="s">
        <v>27</v>
      </c>
      <c r="B3344" t="s">
        <v>13</v>
      </c>
      <c r="C3344" t="s">
        <v>14</v>
      </c>
      <c r="D3344" t="s">
        <v>78</v>
      </c>
      <c r="E3344" t="s">
        <v>64</v>
      </c>
      <c r="F3344" t="s">
        <v>46</v>
      </c>
      <c r="G3344" t="s">
        <v>25</v>
      </c>
      <c r="H3344" t="s">
        <v>31</v>
      </c>
      <c r="I3344">
        <v>69.712000000000003</v>
      </c>
      <c r="J3344">
        <v>2</v>
      </c>
      <c r="K3344">
        <v>0.2</v>
      </c>
      <c r="L3344">
        <v>8.7140000000000004</v>
      </c>
    </row>
    <row r="3345" spans="1:12" x14ac:dyDescent="0.3">
      <c r="A3345" t="s">
        <v>27</v>
      </c>
      <c r="B3345" t="s">
        <v>13</v>
      </c>
      <c r="C3345" t="s">
        <v>14</v>
      </c>
      <c r="D3345" t="s">
        <v>78</v>
      </c>
      <c r="E3345" t="s">
        <v>64</v>
      </c>
      <c r="F3345" t="s">
        <v>46</v>
      </c>
      <c r="G3345" t="s">
        <v>18</v>
      </c>
      <c r="H3345" t="s">
        <v>32</v>
      </c>
      <c r="I3345">
        <v>8.7919999999999998</v>
      </c>
      <c r="J3345">
        <v>1</v>
      </c>
      <c r="K3345">
        <v>0.6</v>
      </c>
      <c r="L3345">
        <v>-5.7148000000000003</v>
      </c>
    </row>
    <row r="3346" spans="1:12" x14ac:dyDescent="0.3">
      <c r="A3346" t="s">
        <v>27</v>
      </c>
      <c r="B3346" t="s">
        <v>13</v>
      </c>
      <c r="C3346" t="s">
        <v>14</v>
      </c>
      <c r="D3346" t="s">
        <v>78</v>
      </c>
      <c r="E3346" t="s">
        <v>64</v>
      </c>
      <c r="F3346" t="s">
        <v>46</v>
      </c>
      <c r="G3346" t="s">
        <v>25</v>
      </c>
      <c r="H3346" t="s">
        <v>36</v>
      </c>
      <c r="I3346">
        <v>8.69</v>
      </c>
      <c r="J3346">
        <v>5</v>
      </c>
      <c r="K3346">
        <v>0.8</v>
      </c>
      <c r="L3346">
        <v>-14.773</v>
      </c>
    </row>
    <row r="3347" spans="1:12" x14ac:dyDescent="0.3">
      <c r="A3347" t="s">
        <v>167</v>
      </c>
      <c r="B3347" t="s">
        <v>43</v>
      </c>
      <c r="C3347" t="s">
        <v>14</v>
      </c>
      <c r="D3347" t="s">
        <v>96</v>
      </c>
      <c r="E3347" t="s">
        <v>64</v>
      </c>
      <c r="F3347" t="s">
        <v>46</v>
      </c>
      <c r="G3347" t="s">
        <v>18</v>
      </c>
      <c r="H3347" t="s">
        <v>20</v>
      </c>
      <c r="I3347">
        <v>701.37199999999996</v>
      </c>
      <c r="J3347">
        <v>2</v>
      </c>
      <c r="K3347">
        <v>0.3</v>
      </c>
      <c r="L3347">
        <v>-50.097999999999999</v>
      </c>
    </row>
    <row r="3348" spans="1:12" x14ac:dyDescent="0.3">
      <c r="A3348" t="s">
        <v>167</v>
      </c>
      <c r="B3348" t="s">
        <v>43</v>
      </c>
      <c r="C3348" t="s">
        <v>14</v>
      </c>
      <c r="D3348" t="s">
        <v>96</v>
      </c>
      <c r="E3348" t="s">
        <v>64</v>
      </c>
      <c r="F3348" t="s">
        <v>46</v>
      </c>
      <c r="G3348" t="s">
        <v>25</v>
      </c>
      <c r="H3348" t="s">
        <v>36</v>
      </c>
      <c r="I3348">
        <v>2.3079999999999998</v>
      </c>
      <c r="J3348">
        <v>2</v>
      </c>
      <c r="K3348">
        <v>0.8</v>
      </c>
      <c r="L3348">
        <v>-3.4620000000000002</v>
      </c>
    </row>
    <row r="3349" spans="1:12" x14ac:dyDescent="0.3">
      <c r="A3349" t="s">
        <v>27</v>
      </c>
      <c r="B3349" t="s">
        <v>43</v>
      </c>
      <c r="C3349" t="s">
        <v>14</v>
      </c>
      <c r="D3349" t="s">
        <v>78</v>
      </c>
      <c r="E3349" t="s">
        <v>64</v>
      </c>
      <c r="F3349" t="s">
        <v>46</v>
      </c>
      <c r="G3349" t="s">
        <v>18</v>
      </c>
      <c r="H3349" t="s">
        <v>32</v>
      </c>
      <c r="I3349">
        <v>23.975999999999999</v>
      </c>
      <c r="J3349">
        <v>3</v>
      </c>
      <c r="K3349">
        <v>0.6</v>
      </c>
      <c r="L3349">
        <v>-14.3856</v>
      </c>
    </row>
    <row r="3350" spans="1:12" x14ac:dyDescent="0.3">
      <c r="A3350" t="s">
        <v>27</v>
      </c>
      <c r="B3350" t="s">
        <v>43</v>
      </c>
      <c r="C3350" t="s">
        <v>14</v>
      </c>
      <c r="D3350" t="s">
        <v>78</v>
      </c>
      <c r="E3350" t="s">
        <v>64</v>
      </c>
      <c r="F3350" t="s">
        <v>46</v>
      </c>
      <c r="G3350" t="s">
        <v>18</v>
      </c>
      <c r="H3350" t="s">
        <v>30</v>
      </c>
      <c r="I3350">
        <v>108.925</v>
      </c>
      <c r="J3350">
        <v>1</v>
      </c>
      <c r="K3350">
        <v>0.5</v>
      </c>
      <c r="L3350">
        <v>-71.890500000000003</v>
      </c>
    </row>
    <row r="3351" spans="1:12" x14ac:dyDescent="0.3">
      <c r="A3351" t="s">
        <v>27</v>
      </c>
      <c r="B3351" t="s">
        <v>43</v>
      </c>
      <c r="C3351" t="s">
        <v>14</v>
      </c>
      <c r="D3351" t="s">
        <v>78</v>
      </c>
      <c r="E3351" t="s">
        <v>64</v>
      </c>
      <c r="F3351" t="s">
        <v>46</v>
      </c>
      <c r="G3351" t="s">
        <v>25</v>
      </c>
      <c r="H3351" t="s">
        <v>40</v>
      </c>
      <c r="I3351">
        <v>36.351999999999997</v>
      </c>
      <c r="J3351">
        <v>8</v>
      </c>
      <c r="K3351">
        <v>0.2</v>
      </c>
      <c r="L3351">
        <v>11.36</v>
      </c>
    </row>
    <row r="3352" spans="1:12" x14ac:dyDescent="0.3">
      <c r="A3352" t="s">
        <v>27</v>
      </c>
      <c r="B3352" t="s">
        <v>13</v>
      </c>
      <c r="C3352" t="s">
        <v>14</v>
      </c>
      <c r="D3352" t="s">
        <v>171</v>
      </c>
      <c r="E3352" t="s">
        <v>64</v>
      </c>
      <c r="F3352" t="s">
        <v>46</v>
      </c>
      <c r="G3352" t="s">
        <v>25</v>
      </c>
      <c r="H3352" t="s">
        <v>33</v>
      </c>
      <c r="I3352">
        <v>19.559999999999999</v>
      </c>
      <c r="J3352">
        <v>5</v>
      </c>
      <c r="K3352">
        <v>0.2</v>
      </c>
      <c r="L3352">
        <v>1.7115</v>
      </c>
    </row>
    <row r="3353" spans="1:12" x14ac:dyDescent="0.3">
      <c r="A3353" t="s">
        <v>27</v>
      </c>
      <c r="B3353" t="s">
        <v>43</v>
      </c>
      <c r="C3353" t="s">
        <v>14</v>
      </c>
      <c r="D3353" t="s">
        <v>63</v>
      </c>
      <c r="E3353" t="s">
        <v>64</v>
      </c>
      <c r="F3353" t="s">
        <v>46</v>
      </c>
      <c r="G3353" t="s">
        <v>25</v>
      </c>
      <c r="H3353" t="s">
        <v>26</v>
      </c>
      <c r="I3353">
        <v>11.784000000000001</v>
      </c>
      <c r="J3353">
        <v>3</v>
      </c>
      <c r="K3353">
        <v>0.2</v>
      </c>
      <c r="L3353">
        <v>4.2717000000000001</v>
      </c>
    </row>
    <row r="3354" spans="1:12" x14ac:dyDescent="0.3">
      <c r="A3354" t="s">
        <v>27</v>
      </c>
      <c r="B3354" t="s">
        <v>43</v>
      </c>
      <c r="C3354" t="s">
        <v>14</v>
      </c>
      <c r="D3354" t="s">
        <v>63</v>
      </c>
      <c r="E3354" t="s">
        <v>64</v>
      </c>
      <c r="F3354" t="s">
        <v>46</v>
      </c>
      <c r="G3354" t="s">
        <v>25</v>
      </c>
      <c r="H3354" t="s">
        <v>31</v>
      </c>
      <c r="I3354">
        <v>272.73599999999999</v>
      </c>
      <c r="J3354">
        <v>3</v>
      </c>
      <c r="K3354">
        <v>0.2</v>
      </c>
      <c r="L3354">
        <v>-64.774799999999999</v>
      </c>
    </row>
    <row r="3355" spans="1:12" x14ac:dyDescent="0.3">
      <c r="A3355" t="s">
        <v>27</v>
      </c>
      <c r="B3355" t="s">
        <v>43</v>
      </c>
      <c r="C3355" t="s">
        <v>14</v>
      </c>
      <c r="D3355" t="s">
        <v>63</v>
      </c>
      <c r="E3355" t="s">
        <v>64</v>
      </c>
      <c r="F3355" t="s">
        <v>46</v>
      </c>
      <c r="G3355" t="s">
        <v>25</v>
      </c>
      <c r="H3355" t="s">
        <v>36</v>
      </c>
      <c r="I3355">
        <v>3.54</v>
      </c>
      <c r="J3355">
        <v>2</v>
      </c>
      <c r="K3355">
        <v>0.8</v>
      </c>
      <c r="L3355">
        <v>-5.4870000000000001</v>
      </c>
    </row>
    <row r="3356" spans="1:12" x14ac:dyDescent="0.3">
      <c r="A3356" t="s">
        <v>12</v>
      </c>
      <c r="B3356" t="s">
        <v>13</v>
      </c>
      <c r="C3356" t="s">
        <v>14</v>
      </c>
      <c r="D3356" t="s">
        <v>230</v>
      </c>
      <c r="E3356" t="s">
        <v>64</v>
      </c>
      <c r="F3356" t="s">
        <v>46</v>
      </c>
      <c r="G3356" t="s">
        <v>34</v>
      </c>
      <c r="H3356" t="s">
        <v>35</v>
      </c>
      <c r="I3356">
        <v>11.992000000000001</v>
      </c>
      <c r="J3356">
        <v>1</v>
      </c>
      <c r="K3356">
        <v>0.2</v>
      </c>
      <c r="L3356">
        <v>0.89939999999999998</v>
      </c>
    </row>
    <row r="3357" spans="1:12" x14ac:dyDescent="0.3">
      <c r="A3357" t="s">
        <v>61</v>
      </c>
      <c r="B3357" t="s">
        <v>13</v>
      </c>
      <c r="C3357" t="s">
        <v>14</v>
      </c>
      <c r="D3357" t="s">
        <v>78</v>
      </c>
      <c r="E3357" t="s">
        <v>64</v>
      </c>
      <c r="F3357" t="s">
        <v>46</v>
      </c>
      <c r="G3357" t="s">
        <v>34</v>
      </c>
      <c r="H3357" t="s">
        <v>35</v>
      </c>
      <c r="I3357">
        <v>323.976</v>
      </c>
      <c r="J3357">
        <v>3</v>
      </c>
      <c r="K3357">
        <v>0.2</v>
      </c>
      <c r="L3357">
        <v>20.2485</v>
      </c>
    </row>
    <row r="3358" spans="1:12" x14ac:dyDescent="0.3">
      <c r="A3358" t="s">
        <v>61</v>
      </c>
      <c r="B3358" t="s">
        <v>13</v>
      </c>
      <c r="C3358" t="s">
        <v>14</v>
      </c>
      <c r="D3358" t="s">
        <v>78</v>
      </c>
      <c r="E3358" t="s">
        <v>64</v>
      </c>
      <c r="F3358" t="s">
        <v>46</v>
      </c>
      <c r="G3358" t="s">
        <v>34</v>
      </c>
      <c r="H3358" t="s">
        <v>35</v>
      </c>
      <c r="I3358">
        <v>95.983999999999995</v>
      </c>
      <c r="J3358">
        <v>2</v>
      </c>
      <c r="K3358">
        <v>0.2</v>
      </c>
      <c r="L3358">
        <v>5.9989999999999997</v>
      </c>
    </row>
    <row r="3359" spans="1:12" x14ac:dyDescent="0.3">
      <c r="A3359" t="s">
        <v>61</v>
      </c>
      <c r="B3359" t="s">
        <v>21</v>
      </c>
      <c r="C3359" t="s">
        <v>14</v>
      </c>
      <c r="D3359" t="s">
        <v>78</v>
      </c>
      <c r="E3359" t="s">
        <v>64</v>
      </c>
      <c r="F3359" t="s">
        <v>46</v>
      </c>
      <c r="G3359" t="s">
        <v>25</v>
      </c>
      <c r="H3359" t="s">
        <v>33</v>
      </c>
      <c r="I3359">
        <v>8.84</v>
      </c>
      <c r="J3359">
        <v>5</v>
      </c>
      <c r="K3359">
        <v>0.2</v>
      </c>
      <c r="L3359">
        <v>2.9834999999999998</v>
      </c>
    </row>
    <row r="3360" spans="1:12" x14ac:dyDescent="0.3">
      <c r="A3360" t="s">
        <v>61</v>
      </c>
      <c r="B3360" t="s">
        <v>21</v>
      </c>
      <c r="C3360" t="s">
        <v>14</v>
      </c>
      <c r="D3360" t="s">
        <v>78</v>
      </c>
      <c r="E3360" t="s">
        <v>64</v>
      </c>
      <c r="F3360" t="s">
        <v>46</v>
      </c>
      <c r="G3360" t="s">
        <v>25</v>
      </c>
      <c r="H3360" t="s">
        <v>37</v>
      </c>
      <c r="I3360">
        <v>58.463999999999999</v>
      </c>
      <c r="J3360">
        <v>9</v>
      </c>
      <c r="K3360">
        <v>0.8</v>
      </c>
      <c r="L3360">
        <v>-146.16</v>
      </c>
    </row>
    <row r="3361" spans="1:12" x14ac:dyDescent="0.3">
      <c r="A3361" t="s">
        <v>27</v>
      </c>
      <c r="B3361" t="s">
        <v>43</v>
      </c>
      <c r="C3361" t="s">
        <v>14</v>
      </c>
      <c r="D3361" t="s">
        <v>263</v>
      </c>
      <c r="E3361" t="s">
        <v>64</v>
      </c>
      <c r="F3361" t="s">
        <v>46</v>
      </c>
      <c r="G3361" t="s">
        <v>18</v>
      </c>
      <c r="H3361" t="s">
        <v>20</v>
      </c>
      <c r="I3361">
        <v>254.60400000000001</v>
      </c>
      <c r="J3361">
        <v>14</v>
      </c>
      <c r="K3361">
        <v>0.3</v>
      </c>
      <c r="L3361">
        <v>-18.186</v>
      </c>
    </row>
    <row r="3362" spans="1:12" x14ac:dyDescent="0.3">
      <c r="A3362" t="s">
        <v>27</v>
      </c>
      <c r="B3362" t="s">
        <v>13</v>
      </c>
      <c r="C3362" t="s">
        <v>14</v>
      </c>
      <c r="D3362" t="s">
        <v>106</v>
      </c>
      <c r="E3362" t="s">
        <v>64</v>
      </c>
      <c r="F3362" t="s">
        <v>46</v>
      </c>
      <c r="G3362" t="s">
        <v>25</v>
      </c>
      <c r="H3362" t="s">
        <v>36</v>
      </c>
      <c r="I3362">
        <v>5.1760000000000002</v>
      </c>
      <c r="J3362">
        <v>4</v>
      </c>
      <c r="K3362">
        <v>0.8</v>
      </c>
      <c r="L3362">
        <v>-7.7640000000000002</v>
      </c>
    </row>
    <row r="3363" spans="1:12" x14ac:dyDescent="0.3">
      <c r="A3363" t="s">
        <v>27</v>
      </c>
      <c r="B3363" t="s">
        <v>21</v>
      </c>
      <c r="C3363" t="s">
        <v>14</v>
      </c>
      <c r="D3363" t="s">
        <v>78</v>
      </c>
      <c r="E3363" t="s">
        <v>64</v>
      </c>
      <c r="F3363" t="s">
        <v>46</v>
      </c>
      <c r="G3363" t="s">
        <v>25</v>
      </c>
      <c r="H3363" t="s">
        <v>31</v>
      </c>
      <c r="I3363">
        <v>102.336</v>
      </c>
      <c r="J3363">
        <v>4</v>
      </c>
      <c r="K3363">
        <v>0.2</v>
      </c>
      <c r="L3363">
        <v>-12.792</v>
      </c>
    </row>
    <row r="3364" spans="1:12" x14ac:dyDescent="0.3">
      <c r="A3364" t="s">
        <v>27</v>
      </c>
      <c r="B3364" t="s">
        <v>21</v>
      </c>
      <c r="C3364" t="s">
        <v>14</v>
      </c>
      <c r="D3364" t="s">
        <v>78</v>
      </c>
      <c r="E3364" t="s">
        <v>64</v>
      </c>
      <c r="F3364" t="s">
        <v>46</v>
      </c>
      <c r="G3364" t="s">
        <v>25</v>
      </c>
      <c r="H3364" t="s">
        <v>37</v>
      </c>
      <c r="I3364">
        <v>48.792000000000002</v>
      </c>
      <c r="J3364">
        <v>3</v>
      </c>
      <c r="K3364">
        <v>0.8</v>
      </c>
      <c r="L3364">
        <v>-126.8592</v>
      </c>
    </row>
    <row r="3365" spans="1:12" x14ac:dyDescent="0.3">
      <c r="A3365" t="s">
        <v>27</v>
      </c>
      <c r="B3365" t="s">
        <v>21</v>
      </c>
      <c r="C3365" t="s">
        <v>14</v>
      </c>
      <c r="D3365" t="s">
        <v>78</v>
      </c>
      <c r="E3365" t="s">
        <v>64</v>
      </c>
      <c r="F3365" t="s">
        <v>46</v>
      </c>
      <c r="G3365" t="s">
        <v>25</v>
      </c>
      <c r="H3365" t="s">
        <v>36</v>
      </c>
      <c r="I3365">
        <v>44.847999999999999</v>
      </c>
      <c r="J3365">
        <v>8</v>
      </c>
      <c r="K3365">
        <v>0.8</v>
      </c>
      <c r="L3365">
        <v>-67.272000000000006</v>
      </c>
    </row>
    <row r="3366" spans="1:12" x14ac:dyDescent="0.3">
      <c r="A3366" t="s">
        <v>61</v>
      </c>
      <c r="B3366" t="s">
        <v>13</v>
      </c>
      <c r="C3366" t="s">
        <v>14</v>
      </c>
      <c r="D3366" t="s">
        <v>78</v>
      </c>
      <c r="E3366" t="s">
        <v>64</v>
      </c>
      <c r="F3366" t="s">
        <v>46</v>
      </c>
      <c r="G3366" t="s">
        <v>25</v>
      </c>
      <c r="H3366" t="s">
        <v>36</v>
      </c>
      <c r="I3366">
        <v>17.46</v>
      </c>
      <c r="J3366">
        <v>6</v>
      </c>
      <c r="K3366">
        <v>0.8</v>
      </c>
      <c r="L3366">
        <v>-30.555</v>
      </c>
    </row>
    <row r="3367" spans="1:12" x14ac:dyDescent="0.3">
      <c r="A3367" t="s">
        <v>12</v>
      </c>
      <c r="B3367" t="s">
        <v>13</v>
      </c>
      <c r="C3367" t="s">
        <v>14</v>
      </c>
      <c r="D3367" t="s">
        <v>230</v>
      </c>
      <c r="E3367" t="s">
        <v>64</v>
      </c>
      <c r="F3367" t="s">
        <v>46</v>
      </c>
      <c r="G3367" t="s">
        <v>18</v>
      </c>
      <c r="H3367" t="s">
        <v>20</v>
      </c>
      <c r="I3367">
        <v>258.279</v>
      </c>
      <c r="J3367">
        <v>3</v>
      </c>
      <c r="K3367">
        <v>0.3</v>
      </c>
      <c r="L3367">
        <v>-70.104299999999995</v>
      </c>
    </row>
    <row r="3368" spans="1:12" x14ac:dyDescent="0.3">
      <c r="A3368" t="s">
        <v>27</v>
      </c>
      <c r="B3368" t="s">
        <v>43</v>
      </c>
      <c r="C3368" t="s">
        <v>14</v>
      </c>
      <c r="D3368" t="s">
        <v>96</v>
      </c>
      <c r="E3368" t="s">
        <v>64</v>
      </c>
      <c r="F3368" t="s">
        <v>46</v>
      </c>
      <c r="G3368" t="s">
        <v>18</v>
      </c>
      <c r="H3368" t="s">
        <v>32</v>
      </c>
      <c r="I3368">
        <v>83.951999999999998</v>
      </c>
      <c r="J3368">
        <v>3</v>
      </c>
      <c r="K3368">
        <v>0.6</v>
      </c>
      <c r="L3368">
        <v>-90.248400000000004</v>
      </c>
    </row>
    <row r="3369" spans="1:12" x14ac:dyDescent="0.3">
      <c r="A3369" t="s">
        <v>27</v>
      </c>
      <c r="B3369" t="s">
        <v>21</v>
      </c>
      <c r="C3369" t="s">
        <v>14</v>
      </c>
      <c r="D3369" t="s">
        <v>96</v>
      </c>
      <c r="E3369" t="s">
        <v>64</v>
      </c>
      <c r="F3369" t="s">
        <v>46</v>
      </c>
      <c r="G3369" t="s">
        <v>18</v>
      </c>
      <c r="H3369" t="s">
        <v>30</v>
      </c>
      <c r="I3369">
        <v>652.45000000000005</v>
      </c>
      <c r="J3369">
        <v>5</v>
      </c>
      <c r="K3369">
        <v>0.5</v>
      </c>
      <c r="L3369">
        <v>-430.61700000000002</v>
      </c>
    </row>
    <row r="3370" spans="1:12" x14ac:dyDescent="0.3">
      <c r="A3370" t="s">
        <v>27</v>
      </c>
      <c r="B3370" t="s">
        <v>21</v>
      </c>
      <c r="C3370" t="s">
        <v>14</v>
      </c>
      <c r="D3370" t="s">
        <v>96</v>
      </c>
      <c r="E3370" t="s">
        <v>64</v>
      </c>
      <c r="F3370" t="s">
        <v>46</v>
      </c>
      <c r="G3370" t="s">
        <v>18</v>
      </c>
      <c r="H3370" t="s">
        <v>30</v>
      </c>
      <c r="I3370">
        <v>66.644999999999996</v>
      </c>
      <c r="J3370">
        <v>3</v>
      </c>
      <c r="K3370">
        <v>0.5</v>
      </c>
      <c r="L3370">
        <v>-42.652799999999999</v>
      </c>
    </row>
    <row r="3371" spans="1:12" x14ac:dyDescent="0.3">
      <c r="A3371" t="s">
        <v>27</v>
      </c>
      <c r="B3371" t="s">
        <v>13</v>
      </c>
      <c r="C3371" t="s">
        <v>14</v>
      </c>
      <c r="D3371" t="s">
        <v>78</v>
      </c>
      <c r="E3371" t="s">
        <v>64</v>
      </c>
      <c r="F3371" t="s">
        <v>46</v>
      </c>
      <c r="G3371" t="s">
        <v>34</v>
      </c>
      <c r="H3371" t="s">
        <v>35</v>
      </c>
      <c r="I3371">
        <v>1979.9280000000001</v>
      </c>
      <c r="J3371">
        <v>9</v>
      </c>
      <c r="K3371">
        <v>0.2</v>
      </c>
      <c r="L3371">
        <v>148.49459999999999</v>
      </c>
    </row>
    <row r="3372" spans="1:12" x14ac:dyDescent="0.3">
      <c r="A3372" t="s">
        <v>61</v>
      </c>
      <c r="B3372" t="s">
        <v>43</v>
      </c>
      <c r="C3372" t="s">
        <v>14</v>
      </c>
      <c r="D3372" t="s">
        <v>78</v>
      </c>
      <c r="E3372" t="s">
        <v>64</v>
      </c>
      <c r="F3372" t="s">
        <v>46</v>
      </c>
      <c r="G3372" t="s">
        <v>25</v>
      </c>
      <c r="H3372" t="s">
        <v>31</v>
      </c>
      <c r="I3372">
        <v>164.73599999999999</v>
      </c>
      <c r="J3372">
        <v>4</v>
      </c>
      <c r="K3372">
        <v>0.2</v>
      </c>
      <c r="L3372">
        <v>-39.1248</v>
      </c>
    </row>
    <row r="3373" spans="1:12" x14ac:dyDescent="0.3">
      <c r="A3373" t="s">
        <v>61</v>
      </c>
      <c r="B3373" t="s">
        <v>43</v>
      </c>
      <c r="C3373" t="s">
        <v>14</v>
      </c>
      <c r="D3373" t="s">
        <v>78</v>
      </c>
      <c r="E3373" t="s">
        <v>64</v>
      </c>
      <c r="F3373" t="s">
        <v>46</v>
      </c>
      <c r="G3373" t="s">
        <v>18</v>
      </c>
      <c r="H3373" t="s">
        <v>20</v>
      </c>
      <c r="I3373">
        <v>470.30200000000002</v>
      </c>
      <c r="J3373">
        <v>7</v>
      </c>
      <c r="K3373">
        <v>0.3</v>
      </c>
      <c r="L3373">
        <v>-87.341800000000006</v>
      </c>
    </row>
    <row r="3374" spans="1:12" x14ac:dyDescent="0.3">
      <c r="A3374" t="s">
        <v>61</v>
      </c>
      <c r="B3374" t="s">
        <v>43</v>
      </c>
      <c r="C3374" t="s">
        <v>14</v>
      </c>
      <c r="D3374" t="s">
        <v>78</v>
      </c>
      <c r="E3374" t="s">
        <v>64</v>
      </c>
      <c r="F3374" t="s">
        <v>46</v>
      </c>
      <c r="G3374" t="s">
        <v>34</v>
      </c>
      <c r="H3374" t="s">
        <v>35</v>
      </c>
      <c r="I3374">
        <v>47.984000000000002</v>
      </c>
      <c r="J3374">
        <v>2</v>
      </c>
      <c r="K3374">
        <v>0.2</v>
      </c>
      <c r="L3374">
        <v>5.9980000000000002</v>
      </c>
    </row>
    <row r="3375" spans="1:12" x14ac:dyDescent="0.3">
      <c r="A3375" t="s">
        <v>27</v>
      </c>
      <c r="B3375" t="s">
        <v>43</v>
      </c>
      <c r="C3375" t="s">
        <v>14</v>
      </c>
      <c r="D3375" t="s">
        <v>78</v>
      </c>
      <c r="E3375" t="s">
        <v>64</v>
      </c>
      <c r="F3375" t="s">
        <v>46</v>
      </c>
      <c r="G3375" t="s">
        <v>25</v>
      </c>
      <c r="H3375" t="s">
        <v>33</v>
      </c>
      <c r="I3375">
        <v>16.52</v>
      </c>
      <c r="J3375">
        <v>5</v>
      </c>
      <c r="K3375">
        <v>0.2</v>
      </c>
      <c r="L3375">
        <v>2.0649999999999999</v>
      </c>
    </row>
    <row r="3376" spans="1:12" x14ac:dyDescent="0.3">
      <c r="A3376" t="s">
        <v>27</v>
      </c>
      <c r="B3376" t="s">
        <v>43</v>
      </c>
      <c r="C3376" t="s">
        <v>14</v>
      </c>
      <c r="D3376" t="s">
        <v>96</v>
      </c>
      <c r="E3376" t="s">
        <v>64</v>
      </c>
      <c r="F3376" t="s">
        <v>46</v>
      </c>
      <c r="G3376" t="s">
        <v>25</v>
      </c>
      <c r="H3376" t="s">
        <v>31</v>
      </c>
      <c r="I3376">
        <v>23.952000000000002</v>
      </c>
      <c r="J3376">
        <v>2</v>
      </c>
      <c r="K3376">
        <v>0.2</v>
      </c>
      <c r="L3376">
        <v>2.3952</v>
      </c>
    </row>
    <row r="3377" spans="1:12" x14ac:dyDescent="0.3">
      <c r="A3377" t="s">
        <v>61</v>
      </c>
      <c r="B3377" t="s">
        <v>43</v>
      </c>
      <c r="C3377" t="s">
        <v>14</v>
      </c>
      <c r="D3377" t="s">
        <v>174</v>
      </c>
      <c r="E3377" t="s">
        <v>64</v>
      </c>
      <c r="F3377" t="s">
        <v>46</v>
      </c>
      <c r="G3377" t="s">
        <v>18</v>
      </c>
      <c r="H3377" t="s">
        <v>19</v>
      </c>
      <c r="I3377">
        <v>359.05799999999999</v>
      </c>
      <c r="J3377">
        <v>3</v>
      </c>
      <c r="K3377">
        <v>0.3</v>
      </c>
      <c r="L3377">
        <v>-35.905799999999999</v>
      </c>
    </row>
    <row r="3378" spans="1:12" x14ac:dyDescent="0.3">
      <c r="A3378" t="s">
        <v>27</v>
      </c>
      <c r="B3378" t="s">
        <v>21</v>
      </c>
      <c r="C3378" t="s">
        <v>14</v>
      </c>
      <c r="D3378" t="s">
        <v>326</v>
      </c>
      <c r="E3378" t="s">
        <v>64</v>
      </c>
      <c r="F3378" t="s">
        <v>46</v>
      </c>
      <c r="G3378" t="s">
        <v>25</v>
      </c>
      <c r="H3378" t="s">
        <v>76</v>
      </c>
      <c r="I3378">
        <v>12.624000000000001</v>
      </c>
      <c r="J3378">
        <v>2</v>
      </c>
      <c r="K3378">
        <v>0.2</v>
      </c>
      <c r="L3378">
        <v>3.9449999999999998</v>
      </c>
    </row>
    <row r="3379" spans="1:12" x14ac:dyDescent="0.3">
      <c r="A3379" t="s">
        <v>12</v>
      </c>
      <c r="B3379" t="s">
        <v>13</v>
      </c>
      <c r="C3379" t="s">
        <v>14</v>
      </c>
      <c r="D3379" t="s">
        <v>78</v>
      </c>
      <c r="E3379" t="s">
        <v>64</v>
      </c>
      <c r="F3379" t="s">
        <v>46</v>
      </c>
      <c r="G3379" t="s">
        <v>18</v>
      </c>
      <c r="H3379" t="s">
        <v>30</v>
      </c>
      <c r="I3379">
        <v>765.625</v>
      </c>
      <c r="J3379">
        <v>7</v>
      </c>
      <c r="K3379">
        <v>0.5</v>
      </c>
      <c r="L3379">
        <v>-566.5625</v>
      </c>
    </row>
    <row r="3380" spans="1:12" x14ac:dyDescent="0.3">
      <c r="A3380" t="s">
        <v>27</v>
      </c>
      <c r="B3380" t="s">
        <v>13</v>
      </c>
      <c r="C3380" t="s">
        <v>14</v>
      </c>
      <c r="D3380" t="s">
        <v>78</v>
      </c>
      <c r="E3380" t="s">
        <v>64</v>
      </c>
      <c r="F3380" t="s">
        <v>46</v>
      </c>
      <c r="G3380" t="s">
        <v>34</v>
      </c>
      <c r="H3380" t="s">
        <v>35</v>
      </c>
      <c r="I3380">
        <v>159.98400000000001</v>
      </c>
      <c r="J3380">
        <v>2</v>
      </c>
      <c r="K3380">
        <v>0.2</v>
      </c>
      <c r="L3380">
        <v>11.998799999999999</v>
      </c>
    </row>
    <row r="3381" spans="1:12" x14ac:dyDescent="0.3">
      <c r="A3381" t="s">
        <v>27</v>
      </c>
      <c r="B3381" t="s">
        <v>13</v>
      </c>
      <c r="C3381" t="s">
        <v>14</v>
      </c>
      <c r="D3381" t="s">
        <v>78</v>
      </c>
      <c r="E3381" t="s">
        <v>64</v>
      </c>
      <c r="F3381" t="s">
        <v>46</v>
      </c>
      <c r="G3381" t="s">
        <v>34</v>
      </c>
      <c r="H3381" t="s">
        <v>58</v>
      </c>
      <c r="I3381">
        <v>255.96799999999999</v>
      </c>
      <c r="J3381">
        <v>4</v>
      </c>
      <c r="K3381">
        <v>0.2</v>
      </c>
      <c r="L3381">
        <v>51.193600000000004</v>
      </c>
    </row>
    <row r="3382" spans="1:12" x14ac:dyDescent="0.3">
      <c r="A3382" t="s">
        <v>27</v>
      </c>
      <c r="B3382" t="s">
        <v>13</v>
      </c>
      <c r="C3382" t="s">
        <v>14</v>
      </c>
      <c r="D3382" t="s">
        <v>78</v>
      </c>
      <c r="E3382" t="s">
        <v>64</v>
      </c>
      <c r="F3382" t="s">
        <v>46</v>
      </c>
      <c r="G3382" t="s">
        <v>18</v>
      </c>
      <c r="H3382" t="s">
        <v>19</v>
      </c>
      <c r="I3382">
        <v>359.05799999999999</v>
      </c>
      <c r="J3382">
        <v>3</v>
      </c>
      <c r="K3382">
        <v>0.3</v>
      </c>
      <c r="L3382">
        <v>-71.811599999999999</v>
      </c>
    </row>
    <row r="3383" spans="1:12" x14ac:dyDescent="0.3">
      <c r="A3383" t="s">
        <v>12</v>
      </c>
      <c r="B3383" t="s">
        <v>21</v>
      </c>
      <c r="C3383" t="s">
        <v>14</v>
      </c>
      <c r="D3383" t="s">
        <v>78</v>
      </c>
      <c r="E3383" t="s">
        <v>64</v>
      </c>
      <c r="F3383" t="s">
        <v>46</v>
      </c>
      <c r="G3383" t="s">
        <v>25</v>
      </c>
      <c r="H3383" t="s">
        <v>31</v>
      </c>
      <c r="I3383">
        <v>97.983999999999995</v>
      </c>
      <c r="J3383">
        <v>2</v>
      </c>
      <c r="K3383">
        <v>0.2</v>
      </c>
      <c r="L3383">
        <v>-24.495999999999999</v>
      </c>
    </row>
    <row r="3384" spans="1:12" x14ac:dyDescent="0.3">
      <c r="A3384" t="s">
        <v>12</v>
      </c>
      <c r="B3384" t="s">
        <v>21</v>
      </c>
      <c r="C3384" t="s">
        <v>14</v>
      </c>
      <c r="D3384" t="s">
        <v>78</v>
      </c>
      <c r="E3384" t="s">
        <v>64</v>
      </c>
      <c r="F3384" t="s">
        <v>46</v>
      </c>
      <c r="G3384" t="s">
        <v>34</v>
      </c>
      <c r="H3384" t="s">
        <v>58</v>
      </c>
      <c r="I3384">
        <v>62.4</v>
      </c>
      <c r="J3384">
        <v>6</v>
      </c>
      <c r="K3384">
        <v>0.2</v>
      </c>
      <c r="L3384">
        <v>19.5</v>
      </c>
    </row>
    <row r="3385" spans="1:12" x14ac:dyDescent="0.3">
      <c r="A3385" t="s">
        <v>27</v>
      </c>
      <c r="B3385" t="s">
        <v>21</v>
      </c>
      <c r="C3385" t="s">
        <v>14</v>
      </c>
      <c r="D3385" t="s">
        <v>78</v>
      </c>
      <c r="E3385" t="s">
        <v>64</v>
      </c>
      <c r="F3385" t="s">
        <v>46</v>
      </c>
      <c r="G3385" t="s">
        <v>18</v>
      </c>
      <c r="H3385" t="s">
        <v>32</v>
      </c>
      <c r="I3385">
        <v>16.155999999999999</v>
      </c>
      <c r="J3385">
        <v>7</v>
      </c>
      <c r="K3385">
        <v>0.6</v>
      </c>
      <c r="L3385">
        <v>-12.117000000000001</v>
      </c>
    </row>
    <row r="3386" spans="1:12" x14ac:dyDescent="0.3">
      <c r="A3386" t="s">
        <v>27</v>
      </c>
      <c r="B3386" t="s">
        <v>21</v>
      </c>
      <c r="C3386" t="s">
        <v>14</v>
      </c>
      <c r="D3386" t="s">
        <v>78</v>
      </c>
      <c r="E3386" t="s">
        <v>64</v>
      </c>
      <c r="F3386" t="s">
        <v>46</v>
      </c>
      <c r="G3386" t="s">
        <v>25</v>
      </c>
      <c r="H3386" t="s">
        <v>40</v>
      </c>
      <c r="I3386">
        <v>54.816000000000003</v>
      </c>
      <c r="J3386">
        <v>3</v>
      </c>
      <c r="K3386">
        <v>0.2</v>
      </c>
      <c r="L3386">
        <v>17.815200000000001</v>
      </c>
    </row>
    <row r="3387" spans="1:12" x14ac:dyDescent="0.3">
      <c r="A3387" t="s">
        <v>27</v>
      </c>
      <c r="B3387" t="s">
        <v>13</v>
      </c>
      <c r="C3387" t="s">
        <v>14</v>
      </c>
      <c r="D3387" t="s">
        <v>78</v>
      </c>
      <c r="E3387" t="s">
        <v>64</v>
      </c>
      <c r="F3387" t="s">
        <v>46</v>
      </c>
      <c r="G3387" t="s">
        <v>25</v>
      </c>
      <c r="H3387" t="s">
        <v>37</v>
      </c>
      <c r="I3387">
        <v>75.599999999999994</v>
      </c>
      <c r="J3387">
        <v>2</v>
      </c>
      <c r="K3387">
        <v>0.8</v>
      </c>
      <c r="L3387">
        <v>-166.32</v>
      </c>
    </row>
    <row r="3388" spans="1:12" x14ac:dyDescent="0.3">
      <c r="A3388" t="s">
        <v>27</v>
      </c>
      <c r="B3388" t="s">
        <v>13</v>
      </c>
      <c r="C3388" t="s">
        <v>14</v>
      </c>
      <c r="D3388" t="s">
        <v>78</v>
      </c>
      <c r="E3388" t="s">
        <v>64</v>
      </c>
      <c r="F3388" t="s">
        <v>46</v>
      </c>
      <c r="G3388" t="s">
        <v>18</v>
      </c>
      <c r="H3388" t="s">
        <v>32</v>
      </c>
      <c r="I3388">
        <v>29.32</v>
      </c>
      <c r="J3388">
        <v>2</v>
      </c>
      <c r="K3388">
        <v>0.6</v>
      </c>
      <c r="L3388">
        <v>-24.189</v>
      </c>
    </row>
    <row r="3389" spans="1:12" x14ac:dyDescent="0.3">
      <c r="A3389" t="s">
        <v>27</v>
      </c>
      <c r="B3389" t="s">
        <v>21</v>
      </c>
      <c r="C3389" t="s">
        <v>14</v>
      </c>
      <c r="D3389" t="s">
        <v>78</v>
      </c>
      <c r="E3389" t="s">
        <v>64</v>
      </c>
      <c r="F3389" t="s">
        <v>46</v>
      </c>
      <c r="G3389" t="s">
        <v>25</v>
      </c>
      <c r="H3389" t="s">
        <v>37</v>
      </c>
      <c r="I3389">
        <v>92.063999999999993</v>
      </c>
      <c r="J3389">
        <v>6</v>
      </c>
      <c r="K3389">
        <v>0.8</v>
      </c>
      <c r="L3389">
        <v>-225.55680000000001</v>
      </c>
    </row>
    <row r="3390" spans="1:12" x14ac:dyDescent="0.3">
      <c r="A3390" t="s">
        <v>27</v>
      </c>
      <c r="B3390" t="s">
        <v>21</v>
      </c>
      <c r="C3390" t="s">
        <v>14</v>
      </c>
      <c r="D3390" t="s">
        <v>78</v>
      </c>
      <c r="E3390" t="s">
        <v>64</v>
      </c>
      <c r="F3390" t="s">
        <v>46</v>
      </c>
      <c r="G3390" t="s">
        <v>25</v>
      </c>
      <c r="H3390" t="s">
        <v>76</v>
      </c>
      <c r="I3390">
        <v>6.976</v>
      </c>
      <c r="J3390">
        <v>4</v>
      </c>
      <c r="K3390">
        <v>0.2</v>
      </c>
      <c r="L3390">
        <v>1.8311999999999999</v>
      </c>
    </row>
    <row r="3391" spans="1:12" x14ac:dyDescent="0.3">
      <c r="A3391" t="s">
        <v>27</v>
      </c>
      <c r="B3391" t="s">
        <v>21</v>
      </c>
      <c r="C3391" t="s">
        <v>14</v>
      </c>
      <c r="D3391" t="s">
        <v>78</v>
      </c>
      <c r="E3391" t="s">
        <v>64</v>
      </c>
      <c r="F3391" t="s">
        <v>46</v>
      </c>
      <c r="G3391" t="s">
        <v>18</v>
      </c>
      <c r="H3391" t="s">
        <v>20</v>
      </c>
      <c r="I3391">
        <v>62.957999999999998</v>
      </c>
      <c r="J3391">
        <v>3</v>
      </c>
      <c r="K3391">
        <v>0.3</v>
      </c>
      <c r="L3391">
        <v>-2.6981999999999999</v>
      </c>
    </row>
    <row r="3392" spans="1:12" x14ac:dyDescent="0.3">
      <c r="A3392" t="s">
        <v>27</v>
      </c>
      <c r="B3392" t="s">
        <v>21</v>
      </c>
      <c r="C3392" t="s">
        <v>14</v>
      </c>
      <c r="D3392" t="s">
        <v>78</v>
      </c>
      <c r="E3392" t="s">
        <v>64</v>
      </c>
      <c r="F3392" t="s">
        <v>46</v>
      </c>
      <c r="G3392" t="s">
        <v>25</v>
      </c>
      <c r="H3392" t="s">
        <v>40</v>
      </c>
      <c r="I3392">
        <v>5.1840000000000002</v>
      </c>
      <c r="J3392">
        <v>1</v>
      </c>
      <c r="K3392">
        <v>0.2</v>
      </c>
      <c r="L3392">
        <v>1.8144</v>
      </c>
    </row>
    <row r="3393" spans="1:12" x14ac:dyDescent="0.3">
      <c r="A3393" t="s">
        <v>61</v>
      </c>
      <c r="B3393" t="s">
        <v>21</v>
      </c>
      <c r="C3393" t="s">
        <v>14</v>
      </c>
      <c r="D3393" t="s">
        <v>171</v>
      </c>
      <c r="E3393" t="s">
        <v>64</v>
      </c>
      <c r="F3393" t="s">
        <v>46</v>
      </c>
      <c r="G3393" t="s">
        <v>25</v>
      </c>
      <c r="H3393" t="s">
        <v>26</v>
      </c>
      <c r="I3393">
        <v>47.36</v>
      </c>
      <c r="J3393">
        <v>4</v>
      </c>
      <c r="K3393">
        <v>0.2</v>
      </c>
      <c r="L3393">
        <v>17.760000000000002</v>
      </c>
    </row>
    <row r="3394" spans="1:12" x14ac:dyDescent="0.3">
      <c r="A3394" t="s">
        <v>61</v>
      </c>
      <c r="B3394" t="s">
        <v>21</v>
      </c>
      <c r="C3394" t="s">
        <v>14</v>
      </c>
      <c r="D3394" t="s">
        <v>171</v>
      </c>
      <c r="E3394" t="s">
        <v>64</v>
      </c>
      <c r="F3394" t="s">
        <v>46</v>
      </c>
      <c r="G3394" t="s">
        <v>25</v>
      </c>
      <c r="H3394" t="s">
        <v>31</v>
      </c>
      <c r="I3394">
        <v>27.44</v>
      </c>
      <c r="J3394">
        <v>2</v>
      </c>
      <c r="K3394">
        <v>0.2</v>
      </c>
      <c r="L3394">
        <v>2.4009999999999998</v>
      </c>
    </row>
    <row r="3395" spans="1:12" x14ac:dyDescent="0.3">
      <c r="A3395" t="s">
        <v>61</v>
      </c>
      <c r="B3395" t="s">
        <v>21</v>
      </c>
      <c r="C3395" t="s">
        <v>14</v>
      </c>
      <c r="D3395" t="s">
        <v>171</v>
      </c>
      <c r="E3395" t="s">
        <v>64</v>
      </c>
      <c r="F3395" t="s">
        <v>46</v>
      </c>
      <c r="G3395" t="s">
        <v>25</v>
      </c>
      <c r="H3395" t="s">
        <v>36</v>
      </c>
      <c r="I3395">
        <v>3.24</v>
      </c>
      <c r="J3395">
        <v>9</v>
      </c>
      <c r="K3395">
        <v>0.8</v>
      </c>
      <c r="L3395">
        <v>-5.1840000000000002</v>
      </c>
    </row>
    <row r="3396" spans="1:12" x14ac:dyDescent="0.3">
      <c r="A3396" t="s">
        <v>27</v>
      </c>
      <c r="B3396" t="s">
        <v>43</v>
      </c>
      <c r="C3396" t="s">
        <v>14</v>
      </c>
      <c r="D3396" t="s">
        <v>78</v>
      </c>
      <c r="E3396" t="s">
        <v>64</v>
      </c>
      <c r="F3396" t="s">
        <v>46</v>
      </c>
      <c r="G3396" t="s">
        <v>25</v>
      </c>
      <c r="H3396" t="s">
        <v>33</v>
      </c>
      <c r="I3396">
        <v>6.4080000000000004</v>
      </c>
      <c r="J3396">
        <v>3</v>
      </c>
      <c r="K3396">
        <v>0.2</v>
      </c>
      <c r="L3396">
        <v>0.64080000000000004</v>
      </c>
    </row>
    <row r="3397" spans="1:12" x14ac:dyDescent="0.3">
      <c r="A3397" t="s">
        <v>27</v>
      </c>
      <c r="B3397" t="s">
        <v>43</v>
      </c>
      <c r="C3397" t="s">
        <v>14</v>
      </c>
      <c r="D3397" t="s">
        <v>78</v>
      </c>
      <c r="E3397" t="s">
        <v>64</v>
      </c>
      <c r="F3397" t="s">
        <v>46</v>
      </c>
      <c r="G3397" t="s">
        <v>34</v>
      </c>
      <c r="H3397" t="s">
        <v>58</v>
      </c>
      <c r="I3397">
        <v>408.74400000000003</v>
      </c>
      <c r="J3397">
        <v>7</v>
      </c>
      <c r="K3397">
        <v>0.2</v>
      </c>
      <c r="L3397">
        <v>76.639499999999998</v>
      </c>
    </row>
    <row r="3398" spans="1:12" x14ac:dyDescent="0.3">
      <c r="A3398" t="s">
        <v>27</v>
      </c>
      <c r="B3398" t="s">
        <v>13</v>
      </c>
      <c r="C3398" t="s">
        <v>14</v>
      </c>
      <c r="D3398" t="s">
        <v>78</v>
      </c>
      <c r="E3398" t="s">
        <v>64</v>
      </c>
      <c r="F3398" t="s">
        <v>46</v>
      </c>
      <c r="G3398" t="s">
        <v>25</v>
      </c>
      <c r="H3398" t="s">
        <v>36</v>
      </c>
      <c r="I3398">
        <v>5.1040000000000001</v>
      </c>
      <c r="J3398">
        <v>4</v>
      </c>
      <c r="K3398">
        <v>0.8</v>
      </c>
      <c r="L3398">
        <v>-8.6768000000000001</v>
      </c>
    </row>
    <row r="3399" spans="1:12" x14ac:dyDescent="0.3">
      <c r="A3399" t="s">
        <v>27</v>
      </c>
      <c r="B3399" t="s">
        <v>13</v>
      </c>
      <c r="C3399" t="s">
        <v>14</v>
      </c>
      <c r="D3399" t="s">
        <v>78</v>
      </c>
      <c r="E3399" t="s">
        <v>64</v>
      </c>
      <c r="F3399" t="s">
        <v>46</v>
      </c>
      <c r="G3399" t="s">
        <v>25</v>
      </c>
      <c r="H3399" t="s">
        <v>76</v>
      </c>
      <c r="I3399">
        <v>2.8959999999999999</v>
      </c>
      <c r="J3399">
        <v>2</v>
      </c>
      <c r="K3399">
        <v>0.2</v>
      </c>
      <c r="L3399">
        <v>0.47060000000000002</v>
      </c>
    </row>
    <row r="3400" spans="1:12" x14ac:dyDescent="0.3">
      <c r="A3400" t="s">
        <v>27</v>
      </c>
      <c r="B3400" t="s">
        <v>13</v>
      </c>
      <c r="C3400" t="s">
        <v>14</v>
      </c>
      <c r="D3400" t="s">
        <v>78</v>
      </c>
      <c r="E3400" t="s">
        <v>64</v>
      </c>
      <c r="F3400" t="s">
        <v>46</v>
      </c>
      <c r="G3400" t="s">
        <v>34</v>
      </c>
      <c r="H3400" t="s">
        <v>58</v>
      </c>
      <c r="I3400">
        <v>35.015999999999998</v>
      </c>
      <c r="J3400">
        <v>3</v>
      </c>
      <c r="K3400">
        <v>0.2</v>
      </c>
      <c r="L3400">
        <v>-2.1884999999999999</v>
      </c>
    </row>
    <row r="3401" spans="1:12" x14ac:dyDescent="0.3">
      <c r="A3401" t="s">
        <v>61</v>
      </c>
      <c r="B3401" t="s">
        <v>13</v>
      </c>
      <c r="C3401" t="s">
        <v>14</v>
      </c>
      <c r="D3401" t="s">
        <v>78</v>
      </c>
      <c r="E3401" t="s">
        <v>64</v>
      </c>
      <c r="F3401" t="s">
        <v>46</v>
      </c>
      <c r="G3401" t="s">
        <v>18</v>
      </c>
      <c r="H3401" t="s">
        <v>19</v>
      </c>
      <c r="I3401">
        <v>183.37200000000001</v>
      </c>
      <c r="J3401">
        <v>2</v>
      </c>
      <c r="K3401">
        <v>0.3</v>
      </c>
      <c r="L3401">
        <v>-36.674399999999999</v>
      </c>
    </row>
    <row r="3402" spans="1:12" x14ac:dyDescent="0.3">
      <c r="A3402" t="s">
        <v>27</v>
      </c>
      <c r="B3402" t="s">
        <v>13</v>
      </c>
      <c r="C3402" t="s">
        <v>14</v>
      </c>
      <c r="D3402" t="s">
        <v>78</v>
      </c>
      <c r="E3402" t="s">
        <v>64</v>
      </c>
      <c r="F3402" t="s">
        <v>46</v>
      </c>
      <c r="G3402" t="s">
        <v>25</v>
      </c>
      <c r="H3402" t="s">
        <v>36</v>
      </c>
      <c r="I3402">
        <v>8.8079999999999998</v>
      </c>
      <c r="J3402">
        <v>3</v>
      </c>
      <c r="K3402">
        <v>0.8</v>
      </c>
      <c r="L3402">
        <v>-14.973599999999999</v>
      </c>
    </row>
    <row r="3403" spans="1:12" x14ac:dyDescent="0.3">
      <c r="A3403" t="s">
        <v>27</v>
      </c>
      <c r="B3403" t="s">
        <v>43</v>
      </c>
      <c r="C3403" t="s">
        <v>14</v>
      </c>
      <c r="D3403" t="s">
        <v>96</v>
      </c>
      <c r="E3403" t="s">
        <v>64</v>
      </c>
      <c r="F3403" t="s">
        <v>46</v>
      </c>
      <c r="G3403" t="s">
        <v>25</v>
      </c>
      <c r="H3403" t="s">
        <v>36</v>
      </c>
      <c r="I3403">
        <v>29.931999999999999</v>
      </c>
      <c r="J3403">
        <v>7</v>
      </c>
      <c r="K3403">
        <v>0.8</v>
      </c>
      <c r="L3403">
        <v>-46.394599999999997</v>
      </c>
    </row>
    <row r="3404" spans="1:12" x14ac:dyDescent="0.3">
      <c r="A3404" t="s">
        <v>27</v>
      </c>
      <c r="B3404" t="s">
        <v>43</v>
      </c>
      <c r="C3404" t="s">
        <v>14</v>
      </c>
      <c r="D3404" t="s">
        <v>96</v>
      </c>
      <c r="E3404" t="s">
        <v>64</v>
      </c>
      <c r="F3404" t="s">
        <v>46</v>
      </c>
      <c r="G3404" t="s">
        <v>34</v>
      </c>
      <c r="H3404" t="s">
        <v>35</v>
      </c>
      <c r="I3404">
        <v>38.271999999999998</v>
      </c>
      <c r="J3404">
        <v>4</v>
      </c>
      <c r="K3404">
        <v>0.2</v>
      </c>
      <c r="L3404">
        <v>3.8271999999999999</v>
      </c>
    </row>
    <row r="3405" spans="1:12" x14ac:dyDescent="0.3">
      <c r="A3405" t="s">
        <v>27</v>
      </c>
      <c r="B3405" t="s">
        <v>13</v>
      </c>
      <c r="C3405" t="s">
        <v>14</v>
      </c>
      <c r="D3405" t="s">
        <v>78</v>
      </c>
      <c r="E3405" t="s">
        <v>64</v>
      </c>
      <c r="F3405" t="s">
        <v>46</v>
      </c>
      <c r="G3405" t="s">
        <v>25</v>
      </c>
      <c r="H3405" t="s">
        <v>31</v>
      </c>
      <c r="I3405">
        <v>228.92</v>
      </c>
      <c r="J3405">
        <v>5</v>
      </c>
      <c r="K3405">
        <v>0.2</v>
      </c>
      <c r="L3405">
        <v>14.307499999999999</v>
      </c>
    </row>
    <row r="3406" spans="1:12" x14ac:dyDescent="0.3">
      <c r="A3406" t="s">
        <v>27</v>
      </c>
      <c r="B3406" t="s">
        <v>43</v>
      </c>
      <c r="C3406" t="s">
        <v>14</v>
      </c>
      <c r="D3406" t="s">
        <v>78</v>
      </c>
      <c r="E3406" t="s">
        <v>64</v>
      </c>
      <c r="F3406" t="s">
        <v>46</v>
      </c>
      <c r="G3406" t="s">
        <v>18</v>
      </c>
      <c r="H3406" t="s">
        <v>32</v>
      </c>
      <c r="I3406">
        <v>44.4</v>
      </c>
      <c r="J3406">
        <v>2</v>
      </c>
      <c r="K3406">
        <v>0.6</v>
      </c>
      <c r="L3406">
        <v>-52.17</v>
      </c>
    </row>
    <row r="3407" spans="1:12" x14ac:dyDescent="0.3">
      <c r="A3407" t="s">
        <v>61</v>
      </c>
      <c r="B3407" t="s">
        <v>21</v>
      </c>
      <c r="C3407" t="s">
        <v>14</v>
      </c>
      <c r="D3407" t="s">
        <v>78</v>
      </c>
      <c r="E3407" t="s">
        <v>64</v>
      </c>
      <c r="F3407" t="s">
        <v>46</v>
      </c>
      <c r="G3407" t="s">
        <v>18</v>
      </c>
      <c r="H3407" t="s">
        <v>19</v>
      </c>
      <c r="I3407">
        <v>141.37200000000001</v>
      </c>
      <c r="J3407">
        <v>2</v>
      </c>
      <c r="K3407">
        <v>0.3</v>
      </c>
      <c r="L3407">
        <v>-14.1372</v>
      </c>
    </row>
    <row r="3408" spans="1:12" x14ac:dyDescent="0.3">
      <c r="A3408" t="s">
        <v>12</v>
      </c>
      <c r="B3408" t="s">
        <v>13</v>
      </c>
      <c r="C3408" t="s">
        <v>14</v>
      </c>
      <c r="D3408" t="s">
        <v>78</v>
      </c>
      <c r="E3408" t="s">
        <v>64</v>
      </c>
      <c r="F3408" t="s">
        <v>46</v>
      </c>
      <c r="G3408" t="s">
        <v>25</v>
      </c>
      <c r="H3408" t="s">
        <v>31</v>
      </c>
      <c r="I3408">
        <v>123.55200000000001</v>
      </c>
      <c r="J3408">
        <v>3</v>
      </c>
      <c r="K3408">
        <v>0.2</v>
      </c>
      <c r="L3408">
        <v>-29.343599999999999</v>
      </c>
    </row>
    <row r="3409" spans="1:12" x14ac:dyDescent="0.3">
      <c r="A3409" t="s">
        <v>12</v>
      </c>
      <c r="B3409" t="s">
        <v>21</v>
      </c>
      <c r="C3409" t="s">
        <v>14</v>
      </c>
      <c r="D3409" t="s">
        <v>96</v>
      </c>
      <c r="E3409" t="s">
        <v>64</v>
      </c>
      <c r="F3409" t="s">
        <v>46</v>
      </c>
      <c r="G3409" t="s">
        <v>18</v>
      </c>
      <c r="H3409" t="s">
        <v>32</v>
      </c>
      <c r="I3409">
        <v>60.287999999999997</v>
      </c>
      <c r="J3409">
        <v>8</v>
      </c>
      <c r="K3409">
        <v>0.6</v>
      </c>
      <c r="L3409">
        <v>-27.1296</v>
      </c>
    </row>
    <row r="3410" spans="1:12" x14ac:dyDescent="0.3">
      <c r="A3410" t="s">
        <v>12</v>
      </c>
      <c r="B3410" t="s">
        <v>21</v>
      </c>
      <c r="C3410" t="s">
        <v>14</v>
      </c>
      <c r="D3410" t="s">
        <v>96</v>
      </c>
      <c r="E3410" t="s">
        <v>64</v>
      </c>
      <c r="F3410" t="s">
        <v>46</v>
      </c>
      <c r="G3410" t="s">
        <v>25</v>
      </c>
      <c r="H3410" t="s">
        <v>76</v>
      </c>
      <c r="I3410">
        <v>2.6320000000000001</v>
      </c>
      <c r="J3410">
        <v>1</v>
      </c>
      <c r="K3410">
        <v>0.2</v>
      </c>
      <c r="L3410">
        <v>0.82250000000000001</v>
      </c>
    </row>
    <row r="3411" spans="1:12" x14ac:dyDescent="0.3">
      <c r="A3411" t="s">
        <v>12</v>
      </c>
      <c r="B3411" t="s">
        <v>21</v>
      </c>
      <c r="C3411" t="s">
        <v>14</v>
      </c>
      <c r="D3411" t="s">
        <v>96</v>
      </c>
      <c r="E3411" t="s">
        <v>64</v>
      </c>
      <c r="F3411" t="s">
        <v>46</v>
      </c>
      <c r="G3411" t="s">
        <v>25</v>
      </c>
      <c r="H3411" t="s">
        <v>40</v>
      </c>
      <c r="I3411">
        <v>23.687999999999999</v>
      </c>
      <c r="J3411">
        <v>9</v>
      </c>
      <c r="K3411">
        <v>0.2</v>
      </c>
      <c r="L3411">
        <v>7.6985999999999999</v>
      </c>
    </row>
    <row r="3412" spans="1:12" x14ac:dyDescent="0.3">
      <c r="A3412" t="s">
        <v>12</v>
      </c>
      <c r="B3412" t="s">
        <v>21</v>
      </c>
      <c r="C3412" t="s">
        <v>14</v>
      </c>
      <c r="D3412" t="s">
        <v>96</v>
      </c>
      <c r="E3412" t="s">
        <v>64</v>
      </c>
      <c r="F3412" t="s">
        <v>46</v>
      </c>
      <c r="G3412" t="s">
        <v>18</v>
      </c>
      <c r="H3412" t="s">
        <v>20</v>
      </c>
      <c r="I3412">
        <v>253.37200000000001</v>
      </c>
      <c r="J3412">
        <v>2</v>
      </c>
      <c r="K3412">
        <v>0.3</v>
      </c>
      <c r="L3412">
        <v>-14.478400000000001</v>
      </c>
    </row>
    <row r="3413" spans="1:12" x14ac:dyDescent="0.3">
      <c r="A3413" t="s">
        <v>27</v>
      </c>
      <c r="B3413" t="s">
        <v>43</v>
      </c>
      <c r="C3413" t="s">
        <v>14</v>
      </c>
      <c r="D3413" t="s">
        <v>396</v>
      </c>
      <c r="E3413" t="s">
        <v>64</v>
      </c>
      <c r="F3413" t="s">
        <v>46</v>
      </c>
      <c r="G3413" t="s">
        <v>25</v>
      </c>
      <c r="H3413" t="s">
        <v>31</v>
      </c>
      <c r="I3413">
        <v>230.376</v>
      </c>
      <c r="J3413">
        <v>3</v>
      </c>
      <c r="K3413">
        <v>0.2</v>
      </c>
      <c r="L3413">
        <v>-48.954900000000002</v>
      </c>
    </row>
    <row r="3414" spans="1:12" x14ac:dyDescent="0.3">
      <c r="A3414" t="s">
        <v>27</v>
      </c>
      <c r="B3414" t="s">
        <v>43</v>
      </c>
      <c r="C3414" t="s">
        <v>14</v>
      </c>
      <c r="D3414" t="s">
        <v>396</v>
      </c>
      <c r="E3414" t="s">
        <v>64</v>
      </c>
      <c r="F3414" t="s">
        <v>46</v>
      </c>
      <c r="G3414" t="s">
        <v>25</v>
      </c>
      <c r="H3414" t="s">
        <v>40</v>
      </c>
      <c r="I3414">
        <v>9.6639999999999997</v>
      </c>
      <c r="J3414">
        <v>2</v>
      </c>
      <c r="K3414">
        <v>0.2</v>
      </c>
      <c r="L3414">
        <v>3.2616000000000001</v>
      </c>
    </row>
    <row r="3415" spans="1:12" x14ac:dyDescent="0.3">
      <c r="A3415" t="s">
        <v>61</v>
      </c>
      <c r="B3415" t="s">
        <v>21</v>
      </c>
      <c r="C3415" t="s">
        <v>14</v>
      </c>
      <c r="D3415" t="s">
        <v>326</v>
      </c>
      <c r="E3415" t="s">
        <v>64</v>
      </c>
      <c r="F3415" t="s">
        <v>46</v>
      </c>
      <c r="G3415" t="s">
        <v>25</v>
      </c>
      <c r="H3415" t="s">
        <v>40</v>
      </c>
      <c r="I3415">
        <v>12.224</v>
      </c>
      <c r="J3415">
        <v>2</v>
      </c>
      <c r="K3415">
        <v>0.2</v>
      </c>
      <c r="L3415">
        <v>4.4311999999999996</v>
      </c>
    </row>
    <row r="3416" spans="1:12" x14ac:dyDescent="0.3">
      <c r="A3416" t="s">
        <v>61</v>
      </c>
      <c r="B3416" t="s">
        <v>21</v>
      </c>
      <c r="C3416" t="s">
        <v>14</v>
      </c>
      <c r="D3416" t="s">
        <v>326</v>
      </c>
      <c r="E3416" t="s">
        <v>64</v>
      </c>
      <c r="F3416" t="s">
        <v>46</v>
      </c>
      <c r="G3416" t="s">
        <v>25</v>
      </c>
      <c r="H3416" t="s">
        <v>36</v>
      </c>
      <c r="I3416">
        <v>2.3039999999999998</v>
      </c>
      <c r="J3416">
        <v>4</v>
      </c>
      <c r="K3416">
        <v>0.8</v>
      </c>
      <c r="L3416">
        <v>-3.5712000000000002</v>
      </c>
    </row>
    <row r="3417" spans="1:12" x14ac:dyDescent="0.3">
      <c r="A3417" t="s">
        <v>61</v>
      </c>
      <c r="B3417" t="s">
        <v>21</v>
      </c>
      <c r="C3417" t="s">
        <v>14</v>
      </c>
      <c r="D3417" t="s">
        <v>326</v>
      </c>
      <c r="E3417" t="s">
        <v>64</v>
      </c>
      <c r="F3417" t="s">
        <v>46</v>
      </c>
      <c r="G3417" t="s">
        <v>25</v>
      </c>
      <c r="H3417" t="s">
        <v>36</v>
      </c>
      <c r="I3417">
        <v>9.36</v>
      </c>
      <c r="J3417">
        <v>4</v>
      </c>
      <c r="K3417">
        <v>0.8</v>
      </c>
      <c r="L3417">
        <v>-16.38</v>
      </c>
    </row>
    <row r="3418" spans="1:12" x14ac:dyDescent="0.3">
      <c r="A3418" t="s">
        <v>27</v>
      </c>
      <c r="B3418" t="s">
        <v>21</v>
      </c>
      <c r="C3418" t="s">
        <v>14</v>
      </c>
      <c r="D3418" t="s">
        <v>78</v>
      </c>
      <c r="E3418" t="s">
        <v>64</v>
      </c>
      <c r="F3418" t="s">
        <v>46</v>
      </c>
      <c r="G3418" t="s">
        <v>34</v>
      </c>
      <c r="H3418" t="s">
        <v>58</v>
      </c>
      <c r="I3418">
        <v>95.968000000000004</v>
      </c>
      <c r="J3418">
        <v>4</v>
      </c>
      <c r="K3418">
        <v>0.2</v>
      </c>
      <c r="L3418">
        <v>1.1996</v>
      </c>
    </row>
    <row r="3419" spans="1:12" x14ac:dyDescent="0.3">
      <c r="A3419" t="s">
        <v>27</v>
      </c>
      <c r="B3419" t="s">
        <v>21</v>
      </c>
      <c r="C3419" t="s">
        <v>14</v>
      </c>
      <c r="D3419" t="s">
        <v>78</v>
      </c>
      <c r="E3419" t="s">
        <v>64</v>
      </c>
      <c r="F3419" t="s">
        <v>46</v>
      </c>
      <c r="G3419" t="s">
        <v>18</v>
      </c>
      <c r="H3419" t="s">
        <v>20</v>
      </c>
      <c r="I3419">
        <v>47.991999999999997</v>
      </c>
      <c r="J3419">
        <v>2</v>
      </c>
      <c r="K3419">
        <v>0.3</v>
      </c>
      <c r="L3419">
        <v>-2.0568</v>
      </c>
    </row>
    <row r="3420" spans="1:12" x14ac:dyDescent="0.3">
      <c r="A3420" t="s">
        <v>27</v>
      </c>
      <c r="B3420" t="s">
        <v>43</v>
      </c>
      <c r="C3420" t="s">
        <v>14</v>
      </c>
      <c r="D3420" t="s">
        <v>406</v>
      </c>
      <c r="E3420" t="s">
        <v>64</v>
      </c>
      <c r="F3420" t="s">
        <v>46</v>
      </c>
      <c r="G3420" t="s">
        <v>25</v>
      </c>
      <c r="H3420" t="s">
        <v>33</v>
      </c>
      <c r="I3420">
        <v>2.9119999999999999</v>
      </c>
      <c r="J3420">
        <v>2</v>
      </c>
      <c r="K3420">
        <v>0.2</v>
      </c>
      <c r="L3420">
        <v>0.91</v>
      </c>
    </row>
    <row r="3421" spans="1:12" x14ac:dyDescent="0.3">
      <c r="A3421" t="s">
        <v>27</v>
      </c>
      <c r="B3421" t="s">
        <v>13</v>
      </c>
      <c r="C3421" t="s">
        <v>14</v>
      </c>
      <c r="D3421" t="s">
        <v>408</v>
      </c>
      <c r="E3421" t="s">
        <v>64</v>
      </c>
      <c r="F3421" t="s">
        <v>46</v>
      </c>
      <c r="G3421" t="s">
        <v>18</v>
      </c>
      <c r="H3421" t="s">
        <v>32</v>
      </c>
      <c r="I3421">
        <v>14.135999999999999</v>
      </c>
      <c r="J3421">
        <v>2</v>
      </c>
      <c r="K3421">
        <v>0.6</v>
      </c>
      <c r="L3421">
        <v>-7.7747999999999999</v>
      </c>
    </row>
    <row r="3422" spans="1:12" x14ac:dyDescent="0.3">
      <c r="A3422" t="s">
        <v>27</v>
      </c>
      <c r="B3422" t="s">
        <v>13</v>
      </c>
      <c r="C3422" t="s">
        <v>14</v>
      </c>
      <c r="D3422" t="s">
        <v>408</v>
      </c>
      <c r="E3422" t="s">
        <v>64</v>
      </c>
      <c r="F3422" t="s">
        <v>46</v>
      </c>
      <c r="G3422" t="s">
        <v>18</v>
      </c>
      <c r="H3422" t="s">
        <v>30</v>
      </c>
      <c r="I3422">
        <v>601.47</v>
      </c>
      <c r="J3422">
        <v>3</v>
      </c>
      <c r="K3422">
        <v>0.5</v>
      </c>
      <c r="L3422">
        <v>-300.73500000000001</v>
      </c>
    </row>
    <row r="3423" spans="1:12" x14ac:dyDescent="0.3">
      <c r="A3423" t="s">
        <v>61</v>
      </c>
      <c r="B3423" t="s">
        <v>13</v>
      </c>
      <c r="C3423" t="s">
        <v>14</v>
      </c>
      <c r="D3423" t="s">
        <v>96</v>
      </c>
      <c r="E3423" t="s">
        <v>64</v>
      </c>
      <c r="F3423" t="s">
        <v>46</v>
      </c>
      <c r="G3423" t="s">
        <v>25</v>
      </c>
      <c r="H3423" t="s">
        <v>40</v>
      </c>
      <c r="I3423">
        <v>186.048</v>
      </c>
      <c r="J3423">
        <v>6</v>
      </c>
      <c r="K3423">
        <v>0.2</v>
      </c>
      <c r="L3423">
        <v>67.442400000000006</v>
      </c>
    </row>
    <row r="3424" spans="1:12" x14ac:dyDescent="0.3">
      <c r="A3424" t="s">
        <v>61</v>
      </c>
      <c r="B3424" t="s">
        <v>13</v>
      </c>
      <c r="C3424" t="s">
        <v>14</v>
      </c>
      <c r="D3424" t="s">
        <v>174</v>
      </c>
      <c r="E3424" t="s">
        <v>64</v>
      </c>
      <c r="F3424" t="s">
        <v>46</v>
      </c>
      <c r="G3424" t="s">
        <v>25</v>
      </c>
      <c r="H3424" t="s">
        <v>36</v>
      </c>
      <c r="I3424">
        <v>3.98</v>
      </c>
      <c r="J3424">
        <v>5</v>
      </c>
      <c r="K3424">
        <v>0.8</v>
      </c>
      <c r="L3424">
        <v>-6.5670000000000002</v>
      </c>
    </row>
    <row r="3425" spans="1:12" x14ac:dyDescent="0.3">
      <c r="A3425" t="s">
        <v>61</v>
      </c>
      <c r="B3425" t="s">
        <v>13</v>
      </c>
      <c r="C3425" t="s">
        <v>14</v>
      </c>
      <c r="D3425" t="s">
        <v>78</v>
      </c>
      <c r="E3425" t="s">
        <v>64</v>
      </c>
      <c r="F3425" t="s">
        <v>46</v>
      </c>
      <c r="G3425" t="s">
        <v>25</v>
      </c>
      <c r="H3425" t="s">
        <v>33</v>
      </c>
      <c r="I3425">
        <v>5.2480000000000002</v>
      </c>
      <c r="J3425">
        <v>4</v>
      </c>
      <c r="K3425">
        <v>0.2</v>
      </c>
      <c r="L3425">
        <v>1.64</v>
      </c>
    </row>
    <row r="3426" spans="1:12" x14ac:dyDescent="0.3">
      <c r="A3426" t="s">
        <v>27</v>
      </c>
      <c r="B3426" t="s">
        <v>21</v>
      </c>
      <c r="C3426" t="s">
        <v>14</v>
      </c>
      <c r="D3426" t="s">
        <v>406</v>
      </c>
      <c r="E3426" t="s">
        <v>64</v>
      </c>
      <c r="F3426" t="s">
        <v>46</v>
      </c>
      <c r="G3426" t="s">
        <v>18</v>
      </c>
      <c r="H3426" t="s">
        <v>20</v>
      </c>
      <c r="I3426">
        <v>845.48800000000006</v>
      </c>
      <c r="J3426">
        <v>8</v>
      </c>
      <c r="K3426">
        <v>0.3</v>
      </c>
      <c r="L3426">
        <v>-12.0784</v>
      </c>
    </row>
    <row r="3427" spans="1:12" x14ac:dyDescent="0.3">
      <c r="A3427" t="s">
        <v>27</v>
      </c>
      <c r="B3427" t="s">
        <v>43</v>
      </c>
      <c r="C3427" t="s">
        <v>14</v>
      </c>
      <c r="D3427" t="s">
        <v>78</v>
      </c>
      <c r="E3427" t="s">
        <v>64</v>
      </c>
      <c r="F3427" t="s">
        <v>46</v>
      </c>
      <c r="G3427" t="s">
        <v>25</v>
      </c>
      <c r="H3427" t="s">
        <v>36</v>
      </c>
      <c r="I3427">
        <v>762.59400000000005</v>
      </c>
      <c r="J3427">
        <v>3</v>
      </c>
      <c r="K3427">
        <v>0.8</v>
      </c>
      <c r="L3427">
        <v>-1143.8910000000001</v>
      </c>
    </row>
    <row r="3428" spans="1:12" x14ac:dyDescent="0.3">
      <c r="A3428" t="s">
        <v>27</v>
      </c>
      <c r="B3428" t="s">
        <v>13</v>
      </c>
      <c r="C3428" t="s">
        <v>14</v>
      </c>
      <c r="D3428" t="s">
        <v>406</v>
      </c>
      <c r="E3428" t="s">
        <v>64</v>
      </c>
      <c r="F3428" t="s">
        <v>46</v>
      </c>
      <c r="G3428" t="s">
        <v>25</v>
      </c>
      <c r="H3428" t="s">
        <v>36</v>
      </c>
      <c r="I3428">
        <v>8.85</v>
      </c>
      <c r="J3428">
        <v>5</v>
      </c>
      <c r="K3428">
        <v>0.8</v>
      </c>
      <c r="L3428">
        <v>-13.717499999999999</v>
      </c>
    </row>
    <row r="3429" spans="1:12" x14ac:dyDescent="0.3">
      <c r="A3429" t="s">
        <v>27</v>
      </c>
      <c r="B3429" t="s">
        <v>13</v>
      </c>
      <c r="C3429" t="s">
        <v>14</v>
      </c>
      <c r="D3429" t="s">
        <v>78</v>
      </c>
      <c r="E3429" t="s">
        <v>64</v>
      </c>
      <c r="F3429" t="s">
        <v>46</v>
      </c>
      <c r="G3429" t="s">
        <v>25</v>
      </c>
      <c r="H3429" t="s">
        <v>40</v>
      </c>
      <c r="I3429">
        <v>23.12</v>
      </c>
      <c r="J3429">
        <v>5</v>
      </c>
      <c r="K3429">
        <v>0.2</v>
      </c>
      <c r="L3429">
        <v>8.3810000000000002</v>
      </c>
    </row>
    <row r="3430" spans="1:12" x14ac:dyDescent="0.3">
      <c r="A3430" t="s">
        <v>27</v>
      </c>
      <c r="B3430" t="s">
        <v>21</v>
      </c>
      <c r="C3430" t="s">
        <v>14</v>
      </c>
      <c r="D3430" t="s">
        <v>424</v>
      </c>
      <c r="E3430" t="s">
        <v>64</v>
      </c>
      <c r="F3430" t="s">
        <v>46</v>
      </c>
      <c r="G3430" t="s">
        <v>25</v>
      </c>
      <c r="H3430" t="s">
        <v>40</v>
      </c>
      <c r="I3430">
        <v>37.463999999999999</v>
      </c>
      <c r="J3430">
        <v>7</v>
      </c>
      <c r="K3430">
        <v>0.2</v>
      </c>
      <c r="L3430">
        <v>12.175800000000001</v>
      </c>
    </row>
    <row r="3431" spans="1:12" x14ac:dyDescent="0.3">
      <c r="A3431" t="s">
        <v>27</v>
      </c>
      <c r="B3431" t="s">
        <v>21</v>
      </c>
      <c r="C3431" t="s">
        <v>14</v>
      </c>
      <c r="D3431" t="s">
        <v>424</v>
      </c>
      <c r="E3431" t="s">
        <v>64</v>
      </c>
      <c r="F3431" t="s">
        <v>46</v>
      </c>
      <c r="G3431" t="s">
        <v>18</v>
      </c>
      <c r="H3431" t="s">
        <v>20</v>
      </c>
      <c r="I3431">
        <v>539.65800000000002</v>
      </c>
      <c r="J3431">
        <v>3</v>
      </c>
      <c r="K3431">
        <v>0.3</v>
      </c>
      <c r="L3431">
        <v>-7.7093999999999996</v>
      </c>
    </row>
    <row r="3432" spans="1:12" x14ac:dyDescent="0.3">
      <c r="A3432" t="s">
        <v>27</v>
      </c>
      <c r="B3432" t="s">
        <v>13</v>
      </c>
      <c r="C3432" t="s">
        <v>14</v>
      </c>
      <c r="D3432" t="s">
        <v>326</v>
      </c>
      <c r="E3432" t="s">
        <v>64</v>
      </c>
      <c r="F3432" t="s">
        <v>46</v>
      </c>
      <c r="G3432" t="s">
        <v>18</v>
      </c>
      <c r="H3432" t="s">
        <v>32</v>
      </c>
      <c r="I3432">
        <v>32.951999999999998</v>
      </c>
      <c r="J3432">
        <v>6</v>
      </c>
      <c r="K3432">
        <v>0.6</v>
      </c>
      <c r="L3432">
        <v>-19.7712</v>
      </c>
    </row>
    <row r="3433" spans="1:12" x14ac:dyDescent="0.3">
      <c r="A3433" t="s">
        <v>27</v>
      </c>
      <c r="B3433" t="s">
        <v>13</v>
      </c>
      <c r="C3433" t="s">
        <v>14</v>
      </c>
      <c r="D3433" t="s">
        <v>326</v>
      </c>
      <c r="E3433" t="s">
        <v>64</v>
      </c>
      <c r="F3433" t="s">
        <v>46</v>
      </c>
      <c r="G3433" t="s">
        <v>25</v>
      </c>
      <c r="H3433" t="s">
        <v>31</v>
      </c>
      <c r="I3433">
        <v>30.015999999999998</v>
      </c>
      <c r="J3433">
        <v>4</v>
      </c>
      <c r="K3433">
        <v>0.2</v>
      </c>
      <c r="L3433">
        <v>3.0015999999999998</v>
      </c>
    </row>
    <row r="3434" spans="1:12" x14ac:dyDescent="0.3">
      <c r="A3434" t="s">
        <v>27</v>
      </c>
      <c r="B3434" t="s">
        <v>21</v>
      </c>
      <c r="C3434" t="s">
        <v>14</v>
      </c>
      <c r="D3434" t="s">
        <v>78</v>
      </c>
      <c r="E3434" t="s">
        <v>64</v>
      </c>
      <c r="F3434" t="s">
        <v>46</v>
      </c>
      <c r="G3434" t="s">
        <v>34</v>
      </c>
      <c r="H3434" t="s">
        <v>161</v>
      </c>
      <c r="I3434">
        <v>2799.96</v>
      </c>
      <c r="J3434">
        <v>5</v>
      </c>
      <c r="K3434">
        <v>0.2</v>
      </c>
      <c r="L3434">
        <v>874.98749999999995</v>
      </c>
    </row>
    <row r="3435" spans="1:12" x14ac:dyDescent="0.3">
      <c r="A3435" t="s">
        <v>167</v>
      </c>
      <c r="B3435" t="s">
        <v>13</v>
      </c>
      <c r="C3435" t="s">
        <v>14</v>
      </c>
      <c r="D3435" t="s">
        <v>437</v>
      </c>
      <c r="E3435" t="s">
        <v>64</v>
      </c>
      <c r="F3435" t="s">
        <v>46</v>
      </c>
      <c r="G3435" t="s">
        <v>25</v>
      </c>
      <c r="H3435" t="s">
        <v>109</v>
      </c>
      <c r="I3435">
        <v>31.68</v>
      </c>
      <c r="J3435">
        <v>4</v>
      </c>
      <c r="K3435">
        <v>0.2</v>
      </c>
      <c r="L3435">
        <v>2.7719999999999998</v>
      </c>
    </row>
    <row r="3436" spans="1:12" x14ac:dyDescent="0.3">
      <c r="A3436" t="s">
        <v>167</v>
      </c>
      <c r="B3436" t="s">
        <v>13</v>
      </c>
      <c r="C3436" t="s">
        <v>14</v>
      </c>
      <c r="D3436" t="s">
        <v>437</v>
      </c>
      <c r="E3436" t="s">
        <v>64</v>
      </c>
      <c r="F3436" t="s">
        <v>46</v>
      </c>
      <c r="G3436" t="s">
        <v>25</v>
      </c>
      <c r="H3436" t="s">
        <v>40</v>
      </c>
      <c r="I3436">
        <v>10.368</v>
      </c>
      <c r="J3436">
        <v>2</v>
      </c>
      <c r="K3436">
        <v>0.2</v>
      </c>
      <c r="L3436">
        <v>3.6288</v>
      </c>
    </row>
    <row r="3437" spans="1:12" x14ac:dyDescent="0.3">
      <c r="A3437" t="s">
        <v>167</v>
      </c>
      <c r="B3437" t="s">
        <v>13</v>
      </c>
      <c r="C3437" t="s">
        <v>14</v>
      </c>
      <c r="D3437" t="s">
        <v>437</v>
      </c>
      <c r="E3437" t="s">
        <v>64</v>
      </c>
      <c r="F3437" t="s">
        <v>46</v>
      </c>
      <c r="G3437" t="s">
        <v>25</v>
      </c>
      <c r="H3437" t="s">
        <v>76</v>
      </c>
      <c r="I3437">
        <v>12.032</v>
      </c>
      <c r="J3437">
        <v>8</v>
      </c>
      <c r="K3437">
        <v>0.2</v>
      </c>
      <c r="L3437">
        <v>2.2559999999999998</v>
      </c>
    </row>
    <row r="3438" spans="1:12" x14ac:dyDescent="0.3">
      <c r="A3438" t="s">
        <v>167</v>
      </c>
      <c r="B3438" t="s">
        <v>13</v>
      </c>
      <c r="C3438" t="s">
        <v>14</v>
      </c>
      <c r="D3438" t="s">
        <v>437</v>
      </c>
      <c r="E3438" t="s">
        <v>64</v>
      </c>
      <c r="F3438" t="s">
        <v>46</v>
      </c>
      <c r="G3438" t="s">
        <v>25</v>
      </c>
      <c r="H3438" t="s">
        <v>37</v>
      </c>
      <c r="I3438">
        <v>5.7679999999999998</v>
      </c>
      <c r="J3438">
        <v>2</v>
      </c>
      <c r="K3438">
        <v>0.8</v>
      </c>
      <c r="L3438">
        <v>-13.5548</v>
      </c>
    </row>
    <row r="3439" spans="1:12" x14ac:dyDescent="0.3">
      <c r="A3439" t="s">
        <v>27</v>
      </c>
      <c r="B3439" t="s">
        <v>43</v>
      </c>
      <c r="C3439" t="s">
        <v>14</v>
      </c>
      <c r="D3439" t="s">
        <v>96</v>
      </c>
      <c r="E3439" t="s">
        <v>64</v>
      </c>
      <c r="F3439" t="s">
        <v>46</v>
      </c>
      <c r="G3439" t="s">
        <v>25</v>
      </c>
      <c r="H3439" t="s">
        <v>31</v>
      </c>
      <c r="I3439">
        <v>298.464</v>
      </c>
      <c r="J3439">
        <v>6</v>
      </c>
      <c r="K3439">
        <v>0.2</v>
      </c>
      <c r="L3439">
        <v>26.115600000000001</v>
      </c>
    </row>
    <row r="3440" spans="1:12" x14ac:dyDescent="0.3">
      <c r="A3440" t="s">
        <v>27</v>
      </c>
      <c r="B3440" t="s">
        <v>13</v>
      </c>
      <c r="C3440" t="s">
        <v>14</v>
      </c>
      <c r="D3440" t="s">
        <v>78</v>
      </c>
      <c r="E3440" t="s">
        <v>64</v>
      </c>
      <c r="F3440" t="s">
        <v>46</v>
      </c>
      <c r="G3440" t="s">
        <v>25</v>
      </c>
      <c r="H3440" t="s">
        <v>36</v>
      </c>
      <c r="I3440">
        <v>3.1680000000000001</v>
      </c>
      <c r="J3440">
        <v>2</v>
      </c>
      <c r="K3440">
        <v>0.8</v>
      </c>
      <c r="L3440">
        <v>-4.7519999999999998</v>
      </c>
    </row>
    <row r="3441" spans="1:12" x14ac:dyDescent="0.3">
      <c r="A3441" t="s">
        <v>27</v>
      </c>
      <c r="B3441" t="s">
        <v>13</v>
      </c>
      <c r="C3441" t="s">
        <v>14</v>
      </c>
      <c r="D3441" t="s">
        <v>78</v>
      </c>
      <c r="E3441" t="s">
        <v>64</v>
      </c>
      <c r="F3441" t="s">
        <v>46</v>
      </c>
      <c r="G3441" t="s">
        <v>18</v>
      </c>
      <c r="H3441" t="s">
        <v>20</v>
      </c>
      <c r="I3441">
        <v>528.42999999999995</v>
      </c>
      <c r="J3441">
        <v>5</v>
      </c>
      <c r="K3441">
        <v>0.3</v>
      </c>
      <c r="L3441">
        <v>0</v>
      </c>
    </row>
    <row r="3442" spans="1:12" x14ac:dyDescent="0.3">
      <c r="A3442" t="s">
        <v>27</v>
      </c>
      <c r="B3442" t="s">
        <v>13</v>
      </c>
      <c r="C3442" t="s">
        <v>14</v>
      </c>
      <c r="D3442" t="s">
        <v>78</v>
      </c>
      <c r="E3442" t="s">
        <v>64</v>
      </c>
      <c r="F3442" t="s">
        <v>46</v>
      </c>
      <c r="G3442" t="s">
        <v>25</v>
      </c>
      <c r="H3442" t="s">
        <v>33</v>
      </c>
      <c r="I3442">
        <v>13.391999999999999</v>
      </c>
      <c r="J3442">
        <v>3</v>
      </c>
      <c r="K3442">
        <v>0.2</v>
      </c>
      <c r="L3442">
        <v>1.5065999999999999</v>
      </c>
    </row>
    <row r="3443" spans="1:12" x14ac:dyDescent="0.3">
      <c r="A3443" t="s">
        <v>27</v>
      </c>
      <c r="B3443" t="s">
        <v>43</v>
      </c>
      <c r="C3443" t="s">
        <v>14</v>
      </c>
      <c r="D3443" t="s">
        <v>78</v>
      </c>
      <c r="E3443" t="s">
        <v>64</v>
      </c>
      <c r="F3443" t="s">
        <v>46</v>
      </c>
      <c r="G3443" t="s">
        <v>25</v>
      </c>
      <c r="H3443" t="s">
        <v>31</v>
      </c>
      <c r="I3443">
        <v>12.672000000000001</v>
      </c>
      <c r="J3443">
        <v>3</v>
      </c>
      <c r="K3443">
        <v>0.2</v>
      </c>
      <c r="L3443">
        <v>-3.1680000000000001</v>
      </c>
    </row>
    <row r="3444" spans="1:12" x14ac:dyDescent="0.3">
      <c r="A3444" t="s">
        <v>12</v>
      </c>
      <c r="B3444" t="s">
        <v>13</v>
      </c>
      <c r="C3444" t="s">
        <v>14</v>
      </c>
      <c r="D3444" t="s">
        <v>78</v>
      </c>
      <c r="E3444" t="s">
        <v>64</v>
      </c>
      <c r="F3444" t="s">
        <v>46</v>
      </c>
      <c r="G3444" t="s">
        <v>25</v>
      </c>
      <c r="H3444" t="s">
        <v>36</v>
      </c>
      <c r="I3444">
        <v>13.468</v>
      </c>
      <c r="J3444">
        <v>13</v>
      </c>
      <c r="K3444">
        <v>0.8</v>
      </c>
      <c r="L3444">
        <v>-22.895600000000002</v>
      </c>
    </row>
    <row r="3445" spans="1:12" x14ac:dyDescent="0.3">
      <c r="A3445" t="s">
        <v>12</v>
      </c>
      <c r="B3445" t="s">
        <v>43</v>
      </c>
      <c r="C3445" t="s">
        <v>14</v>
      </c>
      <c r="D3445" t="s">
        <v>78</v>
      </c>
      <c r="E3445" t="s">
        <v>64</v>
      </c>
      <c r="F3445" t="s">
        <v>46</v>
      </c>
      <c r="G3445" t="s">
        <v>25</v>
      </c>
      <c r="H3445" t="s">
        <v>33</v>
      </c>
      <c r="I3445">
        <v>7.056</v>
      </c>
      <c r="J3445">
        <v>3</v>
      </c>
      <c r="K3445">
        <v>0.2</v>
      </c>
      <c r="L3445">
        <v>2.2050000000000001</v>
      </c>
    </row>
    <row r="3446" spans="1:12" x14ac:dyDescent="0.3">
      <c r="A3446" t="s">
        <v>12</v>
      </c>
      <c r="B3446" t="s">
        <v>43</v>
      </c>
      <c r="C3446" t="s">
        <v>14</v>
      </c>
      <c r="D3446" t="s">
        <v>78</v>
      </c>
      <c r="E3446" t="s">
        <v>64</v>
      </c>
      <c r="F3446" t="s">
        <v>46</v>
      </c>
      <c r="G3446" t="s">
        <v>34</v>
      </c>
      <c r="H3446" t="s">
        <v>35</v>
      </c>
      <c r="I3446">
        <v>27.184000000000001</v>
      </c>
      <c r="J3446">
        <v>2</v>
      </c>
      <c r="K3446">
        <v>0.2</v>
      </c>
      <c r="L3446">
        <v>2.0388000000000002</v>
      </c>
    </row>
    <row r="3447" spans="1:12" x14ac:dyDescent="0.3">
      <c r="A3447" t="s">
        <v>27</v>
      </c>
      <c r="B3447" t="s">
        <v>43</v>
      </c>
      <c r="C3447" t="s">
        <v>14</v>
      </c>
      <c r="D3447" t="s">
        <v>424</v>
      </c>
      <c r="E3447" t="s">
        <v>64</v>
      </c>
      <c r="F3447" t="s">
        <v>46</v>
      </c>
      <c r="G3447" t="s">
        <v>25</v>
      </c>
      <c r="H3447" t="s">
        <v>36</v>
      </c>
      <c r="I3447">
        <v>3.1360000000000001</v>
      </c>
      <c r="J3447">
        <v>2</v>
      </c>
      <c r="K3447">
        <v>0.8</v>
      </c>
      <c r="L3447">
        <v>-4.7039999999999997</v>
      </c>
    </row>
    <row r="3448" spans="1:12" x14ac:dyDescent="0.3">
      <c r="A3448" t="s">
        <v>27</v>
      </c>
      <c r="B3448" t="s">
        <v>43</v>
      </c>
      <c r="C3448" t="s">
        <v>14</v>
      </c>
      <c r="D3448" t="s">
        <v>78</v>
      </c>
      <c r="E3448" t="s">
        <v>64</v>
      </c>
      <c r="F3448" t="s">
        <v>46</v>
      </c>
      <c r="G3448" t="s">
        <v>34</v>
      </c>
      <c r="H3448" t="s">
        <v>58</v>
      </c>
      <c r="I3448">
        <v>227.976</v>
      </c>
      <c r="J3448">
        <v>3</v>
      </c>
      <c r="K3448">
        <v>0.2</v>
      </c>
      <c r="L3448">
        <v>28.497</v>
      </c>
    </row>
    <row r="3449" spans="1:12" x14ac:dyDescent="0.3">
      <c r="A3449" t="s">
        <v>27</v>
      </c>
      <c r="B3449" t="s">
        <v>43</v>
      </c>
      <c r="C3449" t="s">
        <v>14</v>
      </c>
      <c r="D3449" t="s">
        <v>78</v>
      </c>
      <c r="E3449" t="s">
        <v>64</v>
      </c>
      <c r="F3449" t="s">
        <v>46</v>
      </c>
      <c r="G3449" t="s">
        <v>34</v>
      </c>
      <c r="H3449" t="s">
        <v>35</v>
      </c>
      <c r="I3449">
        <v>52.68</v>
      </c>
      <c r="J3449">
        <v>3</v>
      </c>
      <c r="K3449">
        <v>0.2</v>
      </c>
      <c r="L3449">
        <v>19.754999999999999</v>
      </c>
    </row>
    <row r="3450" spans="1:12" x14ac:dyDescent="0.3">
      <c r="A3450" t="s">
        <v>27</v>
      </c>
      <c r="B3450" t="s">
        <v>43</v>
      </c>
      <c r="C3450" t="s">
        <v>14</v>
      </c>
      <c r="D3450" t="s">
        <v>78</v>
      </c>
      <c r="E3450" t="s">
        <v>64</v>
      </c>
      <c r="F3450" t="s">
        <v>46</v>
      </c>
      <c r="G3450" t="s">
        <v>18</v>
      </c>
      <c r="H3450" t="s">
        <v>32</v>
      </c>
      <c r="I3450">
        <v>2.032</v>
      </c>
      <c r="J3450">
        <v>1</v>
      </c>
      <c r="K3450">
        <v>0.6</v>
      </c>
      <c r="L3450">
        <v>-1.3208</v>
      </c>
    </row>
    <row r="3451" spans="1:12" x14ac:dyDescent="0.3">
      <c r="A3451" t="s">
        <v>61</v>
      </c>
      <c r="B3451" t="s">
        <v>21</v>
      </c>
      <c r="C3451" t="s">
        <v>14</v>
      </c>
      <c r="D3451" t="s">
        <v>78</v>
      </c>
      <c r="E3451" t="s">
        <v>64</v>
      </c>
      <c r="F3451" t="s">
        <v>46</v>
      </c>
      <c r="G3451" t="s">
        <v>25</v>
      </c>
      <c r="H3451" t="s">
        <v>36</v>
      </c>
      <c r="I3451">
        <v>16.03</v>
      </c>
      <c r="J3451">
        <v>5</v>
      </c>
      <c r="K3451">
        <v>0.8</v>
      </c>
      <c r="L3451">
        <v>-25.648</v>
      </c>
    </row>
    <row r="3452" spans="1:12" x14ac:dyDescent="0.3">
      <c r="A3452" t="s">
        <v>27</v>
      </c>
      <c r="B3452" t="s">
        <v>43</v>
      </c>
      <c r="C3452" t="s">
        <v>14</v>
      </c>
      <c r="D3452" t="s">
        <v>78</v>
      </c>
      <c r="E3452" t="s">
        <v>64</v>
      </c>
      <c r="F3452" t="s">
        <v>46</v>
      </c>
      <c r="G3452" t="s">
        <v>25</v>
      </c>
      <c r="H3452" t="s">
        <v>40</v>
      </c>
      <c r="I3452">
        <v>73.007999999999996</v>
      </c>
      <c r="J3452">
        <v>9</v>
      </c>
      <c r="K3452">
        <v>0.2</v>
      </c>
      <c r="L3452">
        <v>26.465399999999999</v>
      </c>
    </row>
    <row r="3453" spans="1:12" x14ac:dyDescent="0.3">
      <c r="A3453" t="s">
        <v>27</v>
      </c>
      <c r="B3453" t="s">
        <v>13</v>
      </c>
      <c r="C3453" t="s">
        <v>14</v>
      </c>
      <c r="D3453" t="s">
        <v>78</v>
      </c>
      <c r="E3453" t="s">
        <v>64</v>
      </c>
      <c r="F3453" t="s">
        <v>46</v>
      </c>
      <c r="G3453" t="s">
        <v>25</v>
      </c>
      <c r="H3453" t="s">
        <v>36</v>
      </c>
      <c r="I3453">
        <v>3.2080000000000002</v>
      </c>
      <c r="J3453">
        <v>2</v>
      </c>
      <c r="K3453">
        <v>0.8</v>
      </c>
      <c r="L3453">
        <v>-5.2931999999999997</v>
      </c>
    </row>
    <row r="3454" spans="1:12" x14ac:dyDescent="0.3">
      <c r="A3454" t="s">
        <v>27</v>
      </c>
      <c r="B3454" t="s">
        <v>13</v>
      </c>
      <c r="C3454" t="s">
        <v>14</v>
      </c>
      <c r="D3454" t="s">
        <v>78</v>
      </c>
      <c r="E3454" t="s">
        <v>64</v>
      </c>
      <c r="F3454" t="s">
        <v>46</v>
      </c>
      <c r="G3454" t="s">
        <v>34</v>
      </c>
      <c r="H3454" t="s">
        <v>58</v>
      </c>
      <c r="I3454">
        <v>26.175999999999998</v>
      </c>
      <c r="J3454">
        <v>2</v>
      </c>
      <c r="K3454">
        <v>0.2</v>
      </c>
      <c r="L3454">
        <v>-3.2719999999999998</v>
      </c>
    </row>
    <row r="3455" spans="1:12" x14ac:dyDescent="0.3">
      <c r="A3455" t="s">
        <v>61</v>
      </c>
      <c r="B3455" t="s">
        <v>21</v>
      </c>
      <c r="C3455" t="s">
        <v>14</v>
      </c>
      <c r="D3455" t="s">
        <v>450</v>
      </c>
      <c r="E3455" t="s">
        <v>64</v>
      </c>
      <c r="F3455" t="s">
        <v>46</v>
      </c>
      <c r="G3455" t="s">
        <v>18</v>
      </c>
      <c r="H3455" t="s">
        <v>32</v>
      </c>
      <c r="I3455">
        <v>22.288</v>
      </c>
      <c r="J3455">
        <v>7</v>
      </c>
      <c r="K3455">
        <v>0.6</v>
      </c>
      <c r="L3455">
        <v>-8.9152000000000005</v>
      </c>
    </row>
    <row r="3456" spans="1:12" x14ac:dyDescent="0.3">
      <c r="A3456" t="s">
        <v>61</v>
      </c>
      <c r="B3456" t="s">
        <v>13</v>
      </c>
      <c r="C3456" t="s">
        <v>14</v>
      </c>
      <c r="D3456" t="s">
        <v>78</v>
      </c>
      <c r="E3456" t="s">
        <v>64</v>
      </c>
      <c r="F3456" t="s">
        <v>46</v>
      </c>
      <c r="G3456" t="s">
        <v>25</v>
      </c>
      <c r="H3456" t="s">
        <v>36</v>
      </c>
      <c r="I3456">
        <v>15.08</v>
      </c>
      <c r="J3456">
        <v>2</v>
      </c>
      <c r="K3456">
        <v>0.8</v>
      </c>
      <c r="L3456">
        <v>-22.62</v>
      </c>
    </row>
    <row r="3457" spans="1:12" x14ac:dyDescent="0.3">
      <c r="A3457" t="s">
        <v>61</v>
      </c>
      <c r="B3457" t="s">
        <v>13</v>
      </c>
      <c r="C3457" t="s">
        <v>14</v>
      </c>
      <c r="D3457" t="s">
        <v>78</v>
      </c>
      <c r="E3457" t="s">
        <v>64</v>
      </c>
      <c r="F3457" t="s">
        <v>46</v>
      </c>
      <c r="G3457" t="s">
        <v>18</v>
      </c>
      <c r="H3457" t="s">
        <v>32</v>
      </c>
      <c r="I3457">
        <v>24.288</v>
      </c>
      <c r="J3457">
        <v>3</v>
      </c>
      <c r="K3457">
        <v>0.6</v>
      </c>
      <c r="L3457">
        <v>-12.751200000000001</v>
      </c>
    </row>
    <row r="3458" spans="1:12" x14ac:dyDescent="0.3">
      <c r="A3458" t="s">
        <v>27</v>
      </c>
      <c r="B3458" t="s">
        <v>13</v>
      </c>
      <c r="C3458" t="s">
        <v>14</v>
      </c>
      <c r="D3458" t="s">
        <v>455</v>
      </c>
      <c r="E3458" t="s">
        <v>64</v>
      </c>
      <c r="F3458" t="s">
        <v>46</v>
      </c>
      <c r="G3458" t="s">
        <v>18</v>
      </c>
      <c r="H3458" t="s">
        <v>20</v>
      </c>
      <c r="I3458">
        <v>408.42200000000003</v>
      </c>
      <c r="J3458">
        <v>2</v>
      </c>
      <c r="K3458">
        <v>0.3</v>
      </c>
      <c r="L3458">
        <v>-5.8346</v>
      </c>
    </row>
    <row r="3459" spans="1:12" x14ac:dyDescent="0.3">
      <c r="A3459" t="s">
        <v>27</v>
      </c>
      <c r="B3459" t="s">
        <v>13</v>
      </c>
      <c r="C3459" t="s">
        <v>14</v>
      </c>
      <c r="D3459" t="s">
        <v>455</v>
      </c>
      <c r="E3459" t="s">
        <v>64</v>
      </c>
      <c r="F3459" t="s">
        <v>46</v>
      </c>
      <c r="G3459" t="s">
        <v>18</v>
      </c>
      <c r="H3459" t="s">
        <v>20</v>
      </c>
      <c r="I3459">
        <v>382.11599999999999</v>
      </c>
      <c r="J3459">
        <v>6</v>
      </c>
      <c r="K3459">
        <v>0.3</v>
      </c>
      <c r="L3459">
        <v>-92.799599999999998</v>
      </c>
    </row>
    <row r="3460" spans="1:12" x14ac:dyDescent="0.3">
      <c r="A3460" t="s">
        <v>27</v>
      </c>
      <c r="B3460" t="s">
        <v>13</v>
      </c>
      <c r="C3460" t="s">
        <v>14</v>
      </c>
      <c r="D3460" t="s">
        <v>455</v>
      </c>
      <c r="E3460" t="s">
        <v>64</v>
      </c>
      <c r="F3460" t="s">
        <v>46</v>
      </c>
      <c r="G3460" t="s">
        <v>25</v>
      </c>
      <c r="H3460" t="s">
        <v>31</v>
      </c>
      <c r="I3460">
        <v>68.599999999999994</v>
      </c>
      <c r="J3460">
        <v>5</v>
      </c>
      <c r="K3460">
        <v>0.2</v>
      </c>
      <c r="L3460">
        <v>6.0025000000000004</v>
      </c>
    </row>
    <row r="3461" spans="1:12" x14ac:dyDescent="0.3">
      <c r="A3461" t="s">
        <v>27</v>
      </c>
      <c r="B3461" t="s">
        <v>13</v>
      </c>
      <c r="C3461" t="s">
        <v>14</v>
      </c>
      <c r="D3461" t="s">
        <v>455</v>
      </c>
      <c r="E3461" t="s">
        <v>64</v>
      </c>
      <c r="F3461" t="s">
        <v>46</v>
      </c>
      <c r="G3461" t="s">
        <v>25</v>
      </c>
      <c r="H3461" t="s">
        <v>31</v>
      </c>
      <c r="I3461">
        <v>435.50400000000002</v>
      </c>
      <c r="J3461">
        <v>3</v>
      </c>
      <c r="K3461">
        <v>0.2</v>
      </c>
      <c r="L3461">
        <v>48.994199999999999</v>
      </c>
    </row>
    <row r="3462" spans="1:12" x14ac:dyDescent="0.3">
      <c r="A3462" t="s">
        <v>27</v>
      </c>
      <c r="B3462" t="s">
        <v>13</v>
      </c>
      <c r="C3462" t="s">
        <v>14</v>
      </c>
      <c r="D3462" t="s">
        <v>455</v>
      </c>
      <c r="E3462" t="s">
        <v>64</v>
      </c>
      <c r="F3462" t="s">
        <v>46</v>
      </c>
      <c r="G3462" t="s">
        <v>25</v>
      </c>
      <c r="H3462" t="s">
        <v>40</v>
      </c>
      <c r="I3462">
        <v>11.167999999999999</v>
      </c>
      <c r="J3462">
        <v>2</v>
      </c>
      <c r="K3462">
        <v>0.2</v>
      </c>
      <c r="L3462">
        <v>3.7692000000000001</v>
      </c>
    </row>
    <row r="3463" spans="1:12" x14ac:dyDescent="0.3">
      <c r="A3463" t="s">
        <v>61</v>
      </c>
      <c r="B3463" t="s">
        <v>21</v>
      </c>
      <c r="C3463" t="s">
        <v>14</v>
      </c>
      <c r="D3463" t="s">
        <v>78</v>
      </c>
      <c r="E3463" t="s">
        <v>64</v>
      </c>
      <c r="F3463" t="s">
        <v>46</v>
      </c>
      <c r="G3463" t="s">
        <v>18</v>
      </c>
      <c r="H3463" t="s">
        <v>19</v>
      </c>
      <c r="I3463">
        <v>825.17399999999998</v>
      </c>
      <c r="J3463">
        <v>9</v>
      </c>
      <c r="K3463">
        <v>0.3</v>
      </c>
      <c r="L3463">
        <v>-117.88200000000001</v>
      </c>
    </row>
    <row r="3464" spans="1:12" x14ac:dyDescent="0.3">
      <c r="A3464" t="s">
        <v>61</v>
      </c>
      <c r="B3464" t="s">
        <v>21</v>
      </c>
      <c r="C3464" t="s">
        <v>14</v>
      </c>
      <c r="D3464" t="s">
        <v>78</v>
      </c>
      <c r="E3464" t="s">
        <v>64</v>
      </c>
      <c r="F3464" t="s">
        <v>46</v>
      </c>
      <c r="G3464" t="s">
        <v>25</v>
      </c>
      <c r="H3464" t="s">
        <v>40</v>
      </c>
      <c r="I3464">
        <v>17.760000000000002</v>
      </c>
      <c r="J3464">
        <v>3</v>
      </c>
      <c r="K3464">
        <v>0.2</v>
      </c>
      <c r="L3464">
        <v>5.55</v>
      </c>
    </row>
    <row r="3465" spans="1:12" x14ac:dyDescent="0.3">
      <c r="A3465" t="s">
        <v>61</v>
      </c>
      <c r="B3465" t="s">
        <v>21</v>
      </c>
      <c r="C3465" t="s">
        <v>14</v>
      </c>
      <c r="D3465" t="s">
        <v>78</v>
      </c>
      <c r="E3465" t="s">
        <v>64</v>
      </c>
      <c r="F3465" t="s">
        <v>46</v>
      </c>
      <c r="G3465" t="s">
        <v>25</v>
      </c>
      <c r="H3465" t="s">
        <v>33</v>
      </c>
      <c r="I3465">
        <v>6.9119999999999999</v>
      </c>
      <c r="J3465">
        <v>3</v>
      </c>
      <c r="K3465">
        <v>0.2</v>
      </c>
      <c r="L3465">
        <v>0.86399999999999999</v>
      </c>
    </row>
    <row r="3466" spans="1:12" x14ac:dyDescent="0.3">
      <c r="A3466" t="s">
        <v>61</v>
      </c>
      <c r="B3466" t="s">
        <v>43</v>
      </c>
      <c r="C3466" t="s">
        <v>14</v>
      </c>
      <c r="D3466" t="s">
        <v>96</v>
      </c>
      <c r="E3466" t="s">
        <v>64</v>
      </c>
      <c r="F3466" t="s">
        <v>46</v>
      </c>
      <c r="G3466" t="s">
        <v>18</v>
      </c>
      <c r="H3466" t="s">
        <v>30</v>
      </c>
      <c r="I3466">
        <v>796.42499999999995</v>
      </c>
      <c r="J3466">
        <v>7</v>
      </c>
      <c r="K3466">
        <v>0.5</v>
      </c>
      <c r="L3466">
        <v>-525.64049999999997</v>
      </c>
    </row>
    <row r="3467" spans="1:12" x14ac:dyDescent="0.3">
      <c r="A3467" t="s">
        <v>12</v>
      </c>
      <c r="B3467" t="s">
        <v>43</v>
      </c>
      <c r="C3467" t="s">
        <v>14</v>
      </c>
      <c r="D3467" t="s">
        <v>78</v>
      </c>
      <c r="E3467" t="s">
        <v>64</v>
      </c>
      <c r="F3467" t="s">
        <v>46</v>
      </c>
      <c r="G3467" t="s">
        <v>25</v>
      </c>
      <c r="H3467" t="s">
        <v>40</v>
      </c>
      <c r="I3467">
        <v>45.527999999999999</v>
      </c>
      <c r="J3467">
        <v>3</v>
      </c>
      <c r="K3467">
        <v>0.2</v>
      </c>
      <c r="L3467">
        <v>15.934799999999999</v>
      </c>
    </row>
    <row r="3468" spans="1:12" x14ac:dyDescent="0.3">
      <c r="A3468" t="s">
        <v>12</v>
      </c>
      <c r="B3468" t="s">
        <v>43</v>
      </c>
      <c r="C3468" t="s">
        <v>14</v>
      </c>
      <c r="D3468" t="s">
        <v>78</v>
      </c>
      <c r="E3468" t="s">
        <v>64</v>
      </c>
      <c r="F3468" t="s">
        <v>46</v>
      </c>
      <c r="G3468" t="s">
        <v>18</v>
      </c>
      <c r="H3468" t="s">
        <v>20</v>
      </c>
      <c r="I3468">
        <v>844.11599999999999</v>
      </c>
      <c r="J3468">
        <v>6</v>
      </c>
      <c r="K3468">
        <v>0.3</v>
      </c>
      <c r="L3468">
        <v>-36.176400000000001</v>
      </c>
    </row>
    <row r="3469" spans="1:12" x14ac:dyDescent="0.3">
      <c r="A3469" t="s">
        <v>12</v>
      </c>
      <c r="B3469" t="s">
        <v>43</v>
      </c>
      <c r="C3469" t="s">
        <v>14</v>
      </c>
      <c r="D3469" t="s">
        <v>78</v>
      </c>
      <c r="E3469" t="s">
        <v>64</v>
      </c>
      <c r="F3469" t="s">
        <v>46</v>
      </c>
      <c r="G3469" t="s">
        <v>34</v>
      </c>
      <c r="H3469" t="s">
        <v>35</v>
      </c>
      <c r="I3469">
        <v>812.73599999999999</v>
      </c>
      <c r="J3469">
        <v>8</v>
      </c>
      <c r="K3469">
        <v>0.2</v>
      </c>
      <c r="L3469">
        <v>60.955199999999998</v>
      </c>
    </row>
    <row r="3470" spans="1:12" x14ac:dyDescent="0.3">
      <c r="A3470" t="s">
        <v>61</v>
      </c>
      <c r="B3470" t="s">
        <v>13</v>
      </c>
      <c r="C3470" t="s">
        <v>14</v>
      </c>
      <c r="D3470" t="s">
        <v>78</v>
      </c>
      <c r="E3470" t="s">
        <v>64</v>
      </c>
      <c r="F3470" t="s">
        <v>46</v>
      </c>
      <c r="G3470" t="s">
        <v>25</v>
      </c>
      <c r="H3470" t="s">
        <v>33</v>
      </c>
      <c r="I3470">
        <v>7.056</v>
      </c>
      <c r="J3470">
        <v>3</v>
      </c>
      <c r="K3470">
        <v>0.2</v>
      </c>
      <c r="L3470">
        <v>2.2050000000000001</v>
      </c>
    </row>
    <row r="3471" spans="1:12" x14ac:dyDescent="0.3">
      <c r="A3471" t="s">
        <v>27</v>
      </c>
      <c r="B3471" t="s">
        <v>13</v>
      </c>
      <c r="C3471" t="s">
        <v>14</v>
      </c>
      <c r="D3471" t="s">
        <v>78</v>
      </c>
      <c r="E3471" t="s">
        <v>64</v>
      </c>
      <c r="F3471" t="s">
        <v>46</v>
      </c>
      <c r="G3471" t="s">
        <v>25</v>
      </c>
      <c r="H3471" t="s">
        <v>36</v>
      </c>
      <c r="I3471">
        <v>1.788</v>
      </c>
      <c r="J3471">
        <v>3</v>
      </c>
      <c r="K3471">
        <v>0.8</v>
      </c>
      <c r="L3471">
        <v>-3.0396000000000001</v>
      </c>
    </row>
    <row r="3472" spans="1:12" x14ac:dyDescent="0.3">
      <c r="A3472" t="s">
        <v>27</v>
      </c>
      <c r="B3472" t="s">
        <v>13</v>
      </c>
      <c r="C3472" t="s">
        <v>14</v>
      </c>
      <c r="D3472" t="s">
        <v>171</v>
      </c>
      <c r="E3472" t="s">
        <v>64</v>
      </c>
      <c r="F3472" t="s">
        <v>46</v>
      </c>
      <c r="G3472" t="s">
        <v>25</v>
      </c>
      <c r="H3472" t="s">
        <v>26</v>
      </c>
      <c r="I3472">
        <v>19.824000000000002</v>
      </c>
      <c r="J3472">
        <v>6</v>
      </c>
      <c r="K3472">
        <v>0.2</v>
      </c>
      <c r="L3472">
        <v>6.4428000000000001</v>
      </c>
    </row>
    <row r="3473" spans="1:12" x14ac:dyDescent="0.3">
      <c r="A3473" t="s">
        <v>61</v>
      </c>
      <c r="B3473" t="s">
        <v>13</v>
      </c>
      <c r="C3473" t="s">
        <v>14</v>
      </c>
      <c r="D3473" t="s">
        <v>263</v>
      </c>
      <c r="E3473" t="s">
        <v>64</v>
      </c>
      <c r="F3473" t="s">
        <v>46</v>
      </c>
      <c r="G3473" t="s">
        <v>25</v>
      </c>
      <c r="H3473" t="s">
        <v>36</v>
      </c>
      <c r="I3473">
        <v>33.567999999999998</v>
      </c>
      <c r="J3473">
        <v>8</v>
      </c>
      <c r="K3473">
        <v>0.8</v>
      </c>
      <c r="L3473">
        <v>-53.708799999999997</v>
      </c>
    </row>
    <row r="3474" spans="1:12" x14ac:dyDescent="0.3">
      <c r="A3474" t="s">
        <v>27</v>
      </c>
      <c r="B3474" t="s">
        <v>43</v>
      </c>
      <c r="C3474" t="s">
        <v>14</v>
      </c>
      <c r="D3474" t="s">
        <v>78</v>
      </c>
      <c r="E3474" t="s">
        <v>64</v>
      </c>
      <c r="F3474" t="s">
        <v>46</v>
      </c>
      <c r="G3474" t="s">
        <v>18</v>
      </c>
      <c r="H3474" t="s">
        <v>30</v>
      </c>
      <c r="I3474">
        <v>480.96</v>
      </c>
      <c r="J3474">
        <v>3</v>
      </c>
      <c r="K3474">
        <v>0.5</v>
      </c>
      <c r="L3474">
        <v>-269.33760000000001</v>
      </c>
    </row>
    <row r="3475" spans="1:12" x14ac:dyDescent="0.3">
      <c r="A3475" t="s">
        <v>27</v>
      </c>
      <c r="B3475" t="s">
        <v>43</v>
      </c>
      <c r="C3475" t="s">
        <v>14</v>
      </c>
      <c r="D3475" t="s">
        <v>78</v>
      </c>
      <c r="E3475" t="s">
        <v>64</v>
      </c>
      <c r="F3475" t="s">
        <v>46</v>
      </c>
      <c r="G3475" t="s">
        <v>34</v>
      </c>
      <c r="H3475" t="s">
        <v>35</v>
      </c>
      <c r="I3475">
        <v>124.792</v>
      </c>
      <c r="J3475">
        <v>1</v>
      </c>
      <c r="K3475">
        <v>0.2</v>
      </c>
      <c r="L3475">
        <v>10.9193</v>
      </c>
    </row>
    <row r="3476" spans="1:12" x14ac:dyDescent="0.3">
      <c r="A3476" t="s">
        <v>27</v>
      </c>
      <c r="B3476" t="s">
        <v>13</v>
      </c>
      <c r="C3476" t="s">
        <v>14</v>
      </c>
      <c r="D3476" t="s">
        <v>467</v>
      </c>
      <c r="E3476" t="s">
        <v>64</v>
      </c>
      <c r="F3476" t="s">
        <v>46</v>
      </c>
      <c r="G3476" t="s">
        <v>18</v>
      </c>
      <c r="H3476" t="s">
        <v>32</v>
      </c>
      <c r="I3476">
        <v>151.96</v>
      </c>
      <c r="J3476">
        <v>5</v>
      </c>
      <c r="K3476">
        <v>0.6</v>
      </c>
      <c r="L3476">
        <v>-182.352</v>
      </c>
    </row>
    <row r="3477" spans="1:12" x14ac:dyDescent="0.3">
      <c r="A3477" t="s">
        <v>61</v>
      </c>
      <c r="B3477" t="s">
        <v>21</v>
      </c>
      <c r="C3477" t="s">
        <v>14</v>
      </c>
      <c r="D3477" t="s">
        <v>86</v>
      </c>
      <c r="E3477" t="s">
        <v>64</v>
      </c>
      <c r="F3477" t="s">
        <v>46</v>
      </c>
      <c r="G3477" t="s">
        <v>25</v>
      </c>
      <c r="H3477" t="s">
        <v>31</v>
      </c>
      <c r="I3477">
        <v>49.631999999999998</v>
      </c>
      <c r="J3477">
        <v>4</v>
      </c>
      <c r="K3477">
        <v>0.2</v>
      </c>
      <c r="L3477">
        <v>3.7223999999999999</v>
      </c>
    </row>
    <row r="3478" spans="1:12" x14ac:dyDescent="0.3">
      <c r="A3478" t="s">
        <v>61</v>
      </c>
      <c r="B3478" t="s">
        <v>21</v>
      </c>
      <c r="C3478" t="s">
        <v>14</v>
      </c>
      <c r="D3478" t="s">
        <v>86</v>
      </c>
      <c r="E3478" t="s">
        <v>64</v>
      </c>
      <c r="F3478" t="s">
        <v>46</v>
      </c>
      <c r="G3478" t="s">
        <v>25</v>
      </c>
      <c r="H3478" t="s">
        <v>31</v>
      </c>
      <c r="I3478">
        <v>52.095999999999997</v>
      </c>
      <c r="J3478">
        <v>4</v>
      </c>
      <c r="K3478">
        <v>0.2</v>
      </c>
      <c r="L3478">
        <v>3.9072</v>
      </c>
    </row>
    <row r="3479" spans="1:12" x14ac:dyDescent="0.3">
      <c r="A3479" t="s">
        <v>27</v>
      </c>
      <c r="B3479" t="s">
        <v>13</v>
      </c>
      <c r="C3479" t="s">
        <v>14</v>
      </c>
      <c r="D3479" t="s">
        <v>78</v>
      </c>
      <c r="E3479" t="s">
        <v>64</v>
      </c>
      <c r="F3479" t="s">
        <v>46</v>
      </c>
      <c r="G3479" t="s">
        <v>25</v>
      </c>
      <c r="H3479" t="s">
        <v>36</v>
      </c>
      <c r="I3479">
        <v>12.128</v>
      </c>
      <c r="J3479">
        <v>4</v>
      </c>
      <c r="K3479">
        <v>0.8</v>
      </c>
      <c r="L3479">
        <v>-20.617599999999999</v>
      </c>
    </row>
    <row r="3480" spans="1:12" x14ac:dyDescent="0.3">
      <c r="A3480" t="s">
        <v>27</v>
      </c>
      <c r="B3480" t="s">
        <v>43</v>
      </c>
      <c r="C3480" t="s">
        <v>14</v>
      </c>
      <c r="D3480" t="s">
        <v>437</v>
      </c>
      <c r="E3480" t="s">
        <v>64</v>
      </c>
      <c r="F3480" t="s">
        <v>46</v>
      </c>
      <c r="G3480" t="s">
        <v>25</v>
      </c>
      <c r="H3480" t="s">
        <v>36</v>
      </c>
      <c r="I3480">
        <v>9.98</v>
      </c>
      <c r="J3480">
        <v>5</v>
      </c>
      <c r="K3480">
        <v>0.8</v>
      </c>
      <c r="L3480">
        <v>-16.466999999999999</v>
      </c>
    </row>
    <row r="3481" spans="1:12" x14ac:dyDescent="0.3">
      <c r="A3481" t="s">
        <v>12</v>
      </c>
      <c r="B3481" t="s">
        <v>13</v>
      </c>
      <c r="C3481" t="s">
        <v>14</v>
      </c>
      <c r="D3481" t="s">
        <v>78</v>
      </c>
      <c r="E3481" t="s">
        <v>64</v>
      </c>
      <c r="F3481" t="s">
        <v>46</v>
      </c>
      <c r="G3481" t="s">
        <v>34</v>
      </c>
      <c r="H3481" t="s">
        <v>35</v>
      </c>
      <c r="I3481">
        <v>359.976</v>
      </c>
      <c r="J3481">
        <v>3</v>
      </c>
      <c r="K3481">
        <v>0.2</v>
      </c>
      <c r="L3481">
        <v>35.997599999999998</v>
      </c>
    </row>
    <row r="3482" spans="1:12" x14ac:dyDescent="0.3">
      <c r="A3482" t="s">
        <v>27</v>
      </c>
      <c r="B3482" t="s">
        <v>13</v>
      </c>
      <c r="C3482" t="s">
        <v>14</v>
      </c>
      <c r="D3482" t="s">
        <v>78</v>
      </c>
      <c r="E3482" t="s">
        <v>64</v>
      </c>
      <c r="F3482" t="s">
        <v>46</v>
      </c>
      <c r="G3482" t="s">
        <v>25</v>
      </c>
      <c r="H3482" t="s">
        <v>40</v>
      </c>
      <c r="I3482">
        <v>25.344000000000001</v>
      </c>
      <c r="J3482">
        <v>6</v>
      </c>
      <c r="K3482">
        <v>0.2</v>
      </c>
      <c r="L3482">
        <v>7.92</v>
      </c>
    </row>
    <row r="3483" spans="1:12" x14ac:dyDescent="0.3">
      <c r="A3483" t="s">
        <v>27</v>
      </c>
      <c r="B3483" t="s">
        <v>13</v>
      </c>
      <c r="C3483" t="s">
        <v>14</v>
      </c>
      <c r="D3483" t="s">
        <v>78</v>
      </c>
      <c r="E3483" t="s">
        <v>64</v>
      </c>
      <c r="F3483" t="s">
        <v>46</v>
      </c>
      <c r="G3483" t="s">
        <v>25</v>
      </c>
      <c r="H3483" t="s">
        <v>40</v>
      </c>
      <c r="I3483">
        <v>26.72</v>
      </c>
      <c r="J3483">
        <v>5</v>
      </c>
      <c r="K3483">
        <v>0.2</v>
      </c>
      <c r="L3483">
        <v>9.3520000000000003</v>
      </c>
    </row>
    <row r="3484" spans="1:12" x14ac:dyDescent="0.3">
      <c r="A3484" t="s">
        <v>27</v>
      </c>
      <c r="B3484" t="s">
        <v>13</v>
      </c>
      <c r="C3484" t="s">
        <v>14</v>
      </c>
      <c r="D3484" t="s">
        <v>78</v>
      </c>
      <c r="E3484" t="s">
        <v>64</v>
      </c>
      <c r="F3484" t="s">
        <v>46</v>
      </c>
      <c r="G3484" t="s">
        <v>25</v>
      </c>
      <c r="H3484" t="s">
        <v>31</v>
      </c>
      <c r="I3484">
        <v>24.815999999999999</v>
      </c>
      <c r="J3484">
        <v>2</v>
      </c>
      <c r="K3484">
        <v>0.2</v>
      </c>
      <c r="L3484">
        <v>1.5509999999999999</v>
      </c>
    </row>
    <row r="3485" spans="1:12" x14ac:dyDescent="0.3">
      <c r="A3485" t="s">
        <v>27</v>
      </c>
      <c r="B3485" t="s">
        <v>13</v>
      </c>
      <c r="C3485" t="s">
        <v>14</v>
      </c>
      <c r="D3485" t="s">
        <v>78</v>
      </c>
      <c r="E3485" t="s">
        <v>64</v>
      </c>
      <c r="F3485" t="s">
        <v>46</v>
      </c>
      <c r="G3485" t="s">
        <v>25</v>
      </c>
      <c r="H3485" t="s">
        <v>37</v>
      </c>
      <c r="I3485">
        <v>23.992000000000001</v>
      </c>
      <c r="J3485">
        <v>2</v>
      </c>
      <c r="K3485">
        <v>0.8</v>
      </c>
      <c r="L3485">
        <v>-62.379199999999997</v>
      </c>
    </row>
    <row r="3486" spans="1:12" x14ac:dyDescent="0.3">
      <c r="A3486" t="s">
        <v>27</v>
      </c>
      <c r="B3486" t="s">
        <v>13</v>
      </c>
      <c r="C3486" t="s">
        <v>14</v>
      </c>
      <c r="D3486" t="s">
        <v>78</v>
      </c>
      <c r="E3486" t="s">
        <v>64</v>
      </c>
      <c r="F3486" t="s">
        <v>46</v>
      </c>
      <c r="G3486" t="s">
        <v>25</v>
      </c>
      <c r="H3486" t="s">
        <v>31</v>
      </c>
      <c r="I3486">
        <v>646.20000000000005</v>
      </c>
      <c r="J3486">
        <v>5</v>
      </c>
      <c r="K3486">
        <v>0.2</v>
      </c>
      <c r="L3486">
        <v>-8.0775000000000006</v>
      </c>
    </row>
    <row r="3487" spans="1:12" x14ac:dyDescent="0.3">
      <c r="A3487" t="s">
        <v>27</v>
      </c>
      <c r="B3487" t="s">
        <v>13</v>
      </c>
      <c r="C3487" t="s">
        <v>14</v>
      </c>
      <c r="D3487" t="s">
        <v>78</v>
      </c>
      <c r="E3487" t="s">
        <v>64</v>
      </c>
      <c r="F3487" t="s">
        <v>46</v>
      </c>
      <c r="G3487" t="s">
        <v>34</v>
      </c>
      <c r="H3487" t="s">
        <v>58</v>
      </c>
      <c r="I3487">
        <v>68.111999999999995</v>
      </c>
      <c r="J3487">
        <v>3</v>
      </c>
      <c r="K3487">
        <v>0.2</v>
      </c>
      <c r="L3487">
        <v>17.8794</v>
      </c>
    </row>
    <row r="3488" spans="1:12" x14ac:dyDescent="0.3">
      <c r="A3488" t="s">
        <v>27</v>
      </c>
      <c r="B3488" t="s">
        <v>21</v>
      </c>
      <c r="C3488" t="s">
        <v>14</v>
      </c>
      <c r="D3488" t="s">
        <v>86</v>
      </c>
      <c r="E3488" t="s">
        <v>64</v>
      </c>
      <c r="F3488" t="s">
        <v>46</v>
      </c>
      <c r="G3488" t="s">
        <v>25</v>
      </c>
      <c r="H3488" t="s">
        <v>36</v>
      </c>
      <c r="I3488">
        <v>182.994</v>
      </c>
      <c r="J3488">
        <v>3</v>
      </c>
      <c r="K3488">
        <v>0.8</v>
      </c>
      <c r="L3488">
        <v>-320.23950000000002</v>
      </c>
    </row>
    <row r="3489" spans="1:12" x14ac:dyDescent="0.3">
      <c r="A3489" t="s">
        <v>27</v>
      </c>
      <c r="B3489" t="s">
        <v>21</v>
      </c>
      <c r="C3489" t="s">
        <v>14</v>
      </c>
      <c r="D3489" t="s">
        <v>86</v>
      </c>
      <c r="E3489" t="s">
        <v>64</v>
      </c>
      <c r="F3489" t="s">
        <v>46</v>
      </c>
      <c r="G3489" t="s">
        <v>25</v>
      </c>
      <c r="H3489" t="s">
        <v>40</v>
      </c>
      <c r="I3489">
        <v>10.272</v>
      </c>
      <c r="J3489">
        <v>3</v>
      </c>
      <c r="K3489">
        <v>0.2</v>
      </c>
      <c r="L3489">
        <v>3.21</v>
      </c>
    </row>
    <row r="3490" spans="1:12" x14ac:dyDescent="0.3">
      <c r="A3490" t="s">
        <v>27</v>
      </c>
      <c r="B3490" t="s">
        <v>21</v>
      </c>
      <c r="C3490" t="s">
        <v>14</v>
      </c>
      <c r="D3490" t="s">
        <v>78</v>
      </c>
      <c r="E3490" t="s">
        <v>64</v>
      </c>
      <c r="F3490" t="s">
        <v>46</v>
      </c>
      <c r="G3490" t="s">
        <v>25</v>
      </c>
      <c r="H3490" t="s">
        <v>36</v>
      </c>
      <c r="I3490">
        <v>14.48</v>
      </c>
      <c r="J3490">
        <v>5</v>
      </c>
      <c r="K3490">
        <v>0.8</v>
      </c>
      <c r="L3490">
        <v>-23.891999999999999</v>
      </c>
    </row>
    <row r="3491" spans="1:12" x14ac:dyDescent="0.3">
      <c r="A3491" t="s">
        <v>27</v>
      </c>
      <c r="B3491" t="s">
        <v>21</v>
      </c>
      <c r="C3491" t="s">
        <v>14</v>
      </c>
      <c r="D3491" t="s">
        <v>78</v>
      </c>
      <c r="E3491" t="s">
        <v>64</v>
      </c>
      <c r="F3491" t="s">
        <v>46</v>
      </c>
      <c r="G3491" t="s">
        <v>25</v>
      </c>
      <c r="H3491" t="s">
        <v>40</v>
      </c>
      <c r="I3491">
        <v>15.696</v>
      </c>
      <c r="J3491">
        <v>3</v>
      </c>
      <c r="K3491">
        <v>0.2</v>
      </c>
      <c r="L3491">
        <v>5.1012000000000004</v>
      </c>
    </row>
    <row r="3492" spans="1:12" x14ac:dyDescent="0.3">
      <c r="A3492" t="s">
        <v>27</v>
      </c>
      <c r="B3492" t="s">
        <v>13</v>
      </c>
      <c r="C3492" t="s">
        <v>14</v>
      </c>
      <c r="D3492" t="s">
        <v>78</v>
      </c>
      <c r="E3492" t="s">
        <v>64</v>
      </c>
      <c r="F3492" t="s">
        <v>46</v>
      </c>
      <c r="G3492" t="s">
        <v>25</v>
      </c>
      <c r="H3492" t="s">
        <v>40</v>
      </c>
      <c r="I3492">
        <v>15.984</v>
      </c>
      <c r="J3492">
        <v>2</v>
      </c>
      <c r="K3492">
        <v>0.2</v>
      </c>
      <c r="L3492">
        <v>4.9950000000000001</v>
      </c>
    </row>
    <row r="3493" spans="1:12" x14ac:dyDescent="0.3">
      <c r="A3493" t="s">
        <v>61</v>
      </c>
      <c r="B3493" t="s">
        <v>13</v>
      </c>
      <c r="C3493" t="s">
        <v>14</v>
      </c>
      <c r="D3493" t="s">
        <v>171</v>
      </c>
      <c r="E3493" t="s">
        <v>64</v>
      </c>
      <c r="F3493" t="s">
        <v>46</v>
      </c>
      <c r="G3493" t="s">
        <v>25</v>
      </c>
      <c r="H3493" t="s">
        <v>36</v>
      </c>
      <c r="I3493">
        <v>1.964</v>
      </c>
      <c r="J3493">
        <v>2</v>
      </c>
      <c r="K3493">
        <v>0.8</v>
      </c>
      <c r="L3493">
        <v>-3.2406000000000001</v>
      </c>
    </row>
    <row r="3494" spans="1:12" x14ac:dyDescent="0.3">
      <c r="A3494" t="s">
        <v>27</v>
      </c>
      <c r="B3494" t="s">
        <v>21</v>
      </c>
      <c r="C3494" t="s">
        <v>14</v>
      </c>
      <c r="D3494" t="s">
        <v>78</v>
      </c>
      <c r="E3494" t="s">
        <v>64</v>
      </c>
      <c r="F3494" t="s">
        <v>46</v>
      </c>
      <c r="G3494" t="s">
        <v>18</v>
      </c>
      <c r="H3494" t="s">
        <v>32</v>
      </c>
      <c r="I3494">
        <v>94.427999999999997</v>
      </c>
      <c r="J3494">
        <v>3</v>
      </c>
      <c r="K3494">
        <v>0.6</v>
      </c>
      <c r="L3494">
        <v>-42.492600000000003</v>
      </c>
    </row>
    <row r="3495" spans="1:12" x14ac:dyDescent="0.3">
      <c r="A3495" t="s">
        <v>27</v>
      </c>
      <c r="B3495" t="s">
        <v>43</v>
      </c>
      <c r="C3495" t="s">
        <v>14</v>
      </c>
      <c r="D3495" t="s">
        <v>263</v>
      </c>
      <c r="E3495" t="s">
        <v>64</v>
      </c>
      <c r="F3495" t="s">
        <v>46</v>
      </c>
      <c r="G3495" t="s">
        <v>25</v>
      </c>
      <c r="H3495" t="s">
        <v>36</v>
      </c>
      <c r="I3495">
        <v>11.416</v>
      </c>
      <c r="J3495">
        <v>4</v>
      </c>
      <c r="K3495">
        <v>0.8</v>
      </c>
      <c r="L3495">
        <v>-18.836400000000001</v>
      </c>
    </row>
    <row r="3496" spans="1:12" x14ac:dyDescent="0.3">
      <c r="A3496" t="s">
        <v>61</v>
      </c>
      <c r="B3496" t="s">
        <v>13</v>
      </c>
      <c r="C3496" t="s">
        <v>14</v>
      </c>
      <c r="D3496" t="s">
        <v>294</v>
      </c>
      <c r="E3496" t="s">
        <v>64</v>
      </c>
      <c r="F3496" t="s">
        <v>46</v>
      </c>
      <c r="G3496" t="s">
        <v>25</v>
      </c>
      <c r="H3496" t="s">
        <v>40</v>
      </c>
      <c r="I3496">
        <v>63.311999999999998</v>
      </c>
      <c r="J3496">
        <v>3</v>
      </c>
      <c r="K3496">
        <v>0.2</v>
      </c>
      <c r="L3496">
        <v>20.5764</v>
      </c>
    </row>
    <row r="3497" spans="1:12" x14ac:dyDescent="0.3">
      <c r="A3497" t="s">
        <v>61</v>
      </c>
      <c r="B3497" t="s">
        <v>13</v>
      </c>
      <c r="C3497" t="s">
        <v>14</v>
      </c>
      <c r="D3497" t="s">
        <v>294</v>
      </c>
      <c r="E3497" t="s">
        <v>64</v>
      </c>
      <c r="F3497" t="s">
        <v>46</v>
      </c>
      <c r="G3497" t="s">
        <v>25</v>
      </c>
      <c r="H3497" t="s">
        <v>36</v>
      </c>
      <c r="I3497">
        <v>96.784000000000006</v>
      </c>
      <c r="J3497">
        <v>4</v>
      </c>
      <c r="K3497">
        <v>0.8</v>
      </c>
      <c r="L3497">
        <v>-145.17599999999999</v>
      </c>
    </row>
    <row r="3498" spans="1:12" x14ac:dyDescent="0.3">
      <c r="A3498" t="s">
        <v>61</v>
      </c>
      <c r="B3498" t="s">
        <v>13</v>
      </c>
      <c r="C3498" t="s">
        <v>14</v>
      </c>
      <c r="D3498" t="s">
        <v>294</v>
      </c>
      <c r="E3498" t="s">
        <v>64</v>
      </c>
      <c r="F3498" t="s">
        <v>46</v>
      </c>
      <c r="G3498" t="s">
        <v>18</v>
      </c>
      <c r="H3498" t="s">
        <v>32</v>
      </c>
      <c r="I3498">
        <v>10.476000000000001</v>
      </c>
      <c r="J3498">
        <v>3</v>
      </c>
      <c r="K3498">
        <v>0.6</v>
      </c>
      <c r="L3498">
        <v>-6.8094000000000001</v>
      </c>
    </row>
    <row r="3499" spans="1:12" x14ac:dyDescent="0.3">
      <c r="A3499" t="s">
        <v>167</v>
      </c>
      <c r="B3499" t="s">
        <v>13</v>
      </c>
      <c r="C3499" t="s">
        <v>14</v>
      </c>
      <c r="D3499" t="s">
        <v>96</v>
      </c>
      <c r="E3499" t="s">
        <v>64</v>
      </c>
      <c r="F3499" t="s">
        <v>46</v>
      </c>
      <c r="G3499" t="s">
        <v>25</v>
      </c>
      <c r="H3499" t="s">
        <v>40</v>
      </c>
      <c r="I3499">
        <v>10.368</v>
      </c>
      <c r="J3499">
        <v>2</v>
      </c>
      <c r="K3499">
        <v>0.2</v>
      </c>
      <c r="L3499">
        <v>3.6288</v>
      </c>
    </row>
    <row r="3500" spans="1:12" x14ac:dyDescent="0.3">
      <c r="A3500" t="s">
        <v>167</v>
      </c>
      <c r="B3500" t="s">
        <v>13</v>
      </c>
      <c r="C3500" t="s">
        <v>14</v>
      </c>
      <c r="D3500" t="s">
        <v>96</v>
      </c>
      <c r="E3500" t="s">
        <v>64</v>
      </c>
      <c r="F3500" t="s">
        <v>46</v>
      </c>
      <c r="G3500" t="s">
        <v>18</v>
      </c>
      <c r="H3500" t="s">
        <v>32</v>
      </c>
      <c r="I3500">
        <v>77.72</v>
      </c>
      <c r="J3500">
        <v>1</v>
      </c>
      <c r="K3500">
        <v>0.6</v>
      </c>
      <c r="L3500">
        <v>-66.061999999999998</v>
      </c>
    </row>
    <row r="3501" spans="1:12" x14ac:dyDescent="0.3">
      <c r="A3501" t="s">
        <v>167</v>
      </c>
      <c r="B3501" t="s">
        <v>13</v>
      </c>
      <c r="C3501" t="s">
        <v>14</v>
      </c>
      <c r="D3501" t="s">
        <v>96</v>
      </c>
      <c r="E3501" t="s">
        <v>64</v>
      </c>
      <c r="F3501" t="s">
        <v>46</v>
      </c>
      <c r="G3501" t="s">
        <v>18</v>
      </c>
      <c r="H3501" t="s">
        <v>20</v>
      </c>
      <c r="I3501">
        <v>520.46400000000006</v>
      </c>
      <c r="J3501">
        <v>2</v>
      </c>
      <c r="K3501">
        <v>0.3</v>
      </c>
      <c r="L3501">
        <v>-14.8704</v>
      </c>
    </row>
    <row r="3502" spans="1:12" x14ac:dyDescent="0.3">
      <c r="A3502" t="s">
        <v>12</v>
      </c>
      <c r="B3502" t="s">
        <v>13</v>
      </c>
      <c r="C3502" t="s">
        <v>14</v>
      </c>
      <c r="D3502" t="s">
        <v>78</v>
      </c>
      <c r="E3502" t="s">
        <v>64</v>
      </c>
      <c r="F3502" t="s">
        <v>46</v>
      </c>
      <c r="G3502" t="s">
        <v>25</v>
      </c>
      <c r="H3502" t="s">
        <v>76</v>
      </c>
      <c r="I3502">
        <v>10.528</v>
      </c>
      <c r="J3502">
        <v>4</v>
      </c>
      <c r="K3502">
        <v>0.2</v>
      </c>
      <c r="L3502">
        <v>3.29</v>
      </c>
    </row>
    <row r="3503" spans="1:12" x14ac:dyDescent="0.3">
      <c r="A3503" t="s">
        <v>12</v>
      </c>
      <c r="B3503" t="s">
        <v>13</v>
      </c>
      <c r="C3503" t="s">
        <v>14</v>
      </c>
      <c r="D3503" t="s">
        <v>78</v>
      </c>
      <c r="E3503" t="s">
        <v>64</v>
      </c>
      <c r="F3503" t="s">
        <v>46</v>
      </c>
      <c r="G3503" t="s">
        <v>25</v>
      </c>
      <c r="H3503" t="s">
        <v>40</v>
      </c>
      <c r="I3503">
        <v>20.544</v>
      </c>
      <c r="J3503">
        <v>6</v>
      </c>
      <c r="K3503">
        <v>0.2</v>
      </c>
      <c r="L3503">
        <v>6.42</v>
      </c>
    </row>
    <row r="3504" spans="1:12" x14ac:dyDescent="0.3">
      <c r="A3504" t="s">
        <v>27</v>
      </c>
      <c r="B3504" t="s">
        <v>13</v>
      </c>
      <c r="C3504" t="s">
        <v>14</v>
      </c>
      <c r="D3504" t="s">
        <v>424</v>
      </c>
      <c r="E3504" t="s">
        <v>64</v>
      </c>
      <c r="F3504" t="s">
        <v>46</v>
      </c>
      <c r="G3504" t="s">
        <v>25</v>
      </c>
      <c r="H3504" t="s">
        <v>36</v>
      </c>
      <c r="I3504">
        <v>2.88</v>
      </c>
      <c r="J3504">
        <v>5</v>
      </c>
      <c r="K3504">
        <v>0.8</v>
      </c>
      <c r="L3504">
        <v>-4.4640000000000004</v>
      </c>
    </row>
    <row r="3505" spans="1:12" x14ac:dyDescent="0.3">
      <c r="A3505" t="s">
        <v>27</v>
      </c>
      <c r="B3505" t="s">
        <v>13</v>
      </c>
      <c r="C3505" t="s">
        <v>14</v>
      </c>
      <c r="D3505" t="s">
        <v>424</v>
      </c>
      <c r="E3505" t="s">
        <v>64</v>
      </c>
      <c r="F3505" t="s">
        <v>46</v>
      </c>
      <c r="G3505" t="s">
        <v>18</v>
      </c>
      <c r="H3505" t="s">
        <v>19</v>
      </c>
      <c r="I3505">
        <v>384.94400000000002</v>
      </c>
      <c r="J3505">
        <v>4</v>
      </c>
      <c r="K3505">
        <v>0.3</v>
      </c>
      <c r="L3505">
        <v>-126.4816</v>
      </c>
    </row>
    <row r="3506" spans="1:12" x14ac:dyDescent="0.3">
      <c r="A3506" t="s">
        <v>27</v>
      </c>
      <c r="B3506" t="s">
        <v>13</v>
      </c>
      <c r="C3506" t="s">
        <v>14</v>
      </c>
      <c r="D3506" t="s">
        <v>424</v>
      </c>
      <c r="E3506" t="s">
        <v>64</v>
      </c>
      <c r="F3506" t="s">
        <v>46</v>
      </c>
      <c r="G3506" t="s">
        <v>34</v>
      </c>
      <c r="H3506" t="s">
        <v>35</v>
      </c>
      <c r="I3506">
        <v>153.584</v>
      </c>
      <c r="J3506">
        <v>2</v>
      </c>
      <c r="K3506">
        <v>0.2</v>
      </c>
      <c r="L3506">
        <v>13.438599999999999</v>
      </c>
    </row>
    <row r="3507" spans="1:12" x14ac:dyDescent="0.3">
      <c r="A3507" t="s">
        <v>27</v>
      </c>
      <c r="B3507" t="s">
        <v>13</v>
      </c>
      <c r="C3507" t="s">
        <v>14</v>
      </c>
      <c r="D3507" t="s">
        <v>424</v>
      </c>
      <c r="E3507" t="s">
        <v>64</v>
      </c>
      <c r="F3507" t="s">
        <v>46</v>
      </c>
      <c r="G3507" t="s">
        <v>18</v>
      </c>
      <c r="H3507" t="s">
        <v>19</v>
      </c>
      <c r="I3507">
        <v>913.43</v>
      </c>
      <c r="J3507">
        <v>5</v>
      </c>
      <c r="K3507">
        <v>0.3</v>
      </c>
      <c r="L3507">
        <v>-52.195999999999998</v>
      </c>
    </row>
    <row r="3508" spans="1:12" x14ac:dyDescent="0.3">
      <c r="A3508" t="s">
        <v>12</v>
      </c>
      <c r="B3508" t="s">
        <v>13</v>
      </c>
      <c r="C3508" t="s">
        <v>14</v>
      </c>
      <c r="D3508" t="s">
        <v>78</v>
      </c>
      <c r="E3508" t="s">
        <v>64</v>
      </c>
      <c r="F3508" t="s">
        <v>46</v>
      </c>
      <c r="G3508" t="s">
        <v>25</v>
      </c>
      <c r="H3508" t="s">
        <v>109</v>
      </c>
      <c r="I3508">
        <v>40.92</v>
      </c>
      <c r="J3508">
        <v>5</v>
      </c>
      <c r="K3508">
        <v>0.2</v>
      </c>
      <c r="L3508">
        <v>3.069</v>
      </c>
    </row>
    <row r="3509" spans="1:12" x14ac:dyDescent="0.3">
      <c r="A3509" t="s">
        <v>27</v>
      </c>
      <c r="B3509" t="s">
        <v>13</v>
      </c>
      <c r="C3509" t="s">
        <v>14</v>
      </c>
      <c r="D3509" t="s">
        <v>78</v>
      </c>
      <c r="E3509" t="s">
        <v>64</v>
      </c>
      <c r="F3509" t="s">
        <v>46</v>
      </c>
      <c r="G3509" t="s">
        <v>25</v>
      </c>
      <c r="H3509" t="s">
        <v>36</v>
      </c>
      <c r="I3509">
        <v>2.1819999999999999</v>
      </c>
      <c r="J3509">
        <v>1</v>
      </c>
      <c r="K3509">
        <v>0.8</v>
      </c>
      <c r="L3509">
        <v>-3.6002999999999998</v>
      </c>
    </row>
    <row r="3510" spans="1:12" x14ac:dyDescent="0.3">
      <c r="A3510" t="s">
        <v>27</v>
      </c>
      <c r="B3510" t="s">
        <v>13</v>
      </c>
      <c r="C3510" t="s">
        <v>14</v>
      </c>
      <c r="D3510" t="s">
        <v>78</v>
      </c>
      <c r="E3510" t="s">
        <v>64</v>
      </c>
      <c r="F3510" t="s">
        <v>46</v>
      </c>
      <c r="G3510" t="s">
        <v>25</v>
      </c>
      <c r="H3510" t="s">
        <v>33</v>
      </c>
      <c r="I3510">
        <v>27.384</v>
      </c>
      <c r="J3510">
        <v>7</v>
      </c>
      <c r="K3510">
        <v>0.2</v>
      </c>
      <c r="L3510">
        <v>2.7383999999999999</v>
      </c>
    </row>
    <row r="3511" spans="1:12" x14ac:dyDescent="0.3">
      <c r="A3511" t="s">
        <v>27</v>
      </c>
      <c r="B3511" t="s">
        <v>13</v>
      </c>
      <c r="C3511" t="s">
        <v>14</v>
      </c>
      <c r="D3511" t="s">
        <v>78</v>
      </c>
      <c r="E3511" t="s">
        <v>64</v>
      </c>
      <c r="F3511" t="s">
        <v>46</v>
      </c>
      <c r="G3511" t="s">
        <v>25</v>
      </c>
      <c r="H3511" t="s">
        <v>37</v>
      </c>
      <c r="I3511">
        <v>26.405999999999999</v>
      </c>
      <c r="J3511">
        <v>3</v>
      </c>
      <c r="K3511">
        <v>0.8</v>
      </c>
      <c r="L3511">
        <v>-71.296199999999999</v>
      </c>
    </row>
    <row r="3512" spans="1:12" x14ac:dyDescent="0.3">
      <c r="A3512" t="s">
        <v>27</v>
      </c>
      <c r="B3512" t="s">
        <v>21</v>
      </c>
      <c r="C3512" t="s">
        <v>14</v>
      </c>
      <c r="D3512" t="s">
        <v>78</v>
      </c>
      <c r="E3512" t="s">
        <v>64</v>
      </c>
      <c r="F3512" t="s">
        <v>46</v>
      </c>
      <c r="G3512" t="s">
        <v>25</v>
      </c>
      <c r="H3512" t="s">
        <v>36</v>
      </c>
      <c r="I3512">
        <v>5.9359999999999999</v>
      </c>
      <c r="J3512">
        <v>7</v>
      </c>
      <c r="K3512">
        <v>0.8</v>
      </c>
      <c r="L3512">
        <v>-8.9039999999999999</v>
      </c>
    </row>
    <row r="3513" spans="1:12" x14ac:dyDescent="0.3">
      <c r="A3513" t="s">
        <v>12</v>
      </c>
      <c r="B3513" t="s">
        <v>13</v>
      </c>
      <c r="C3513" t="s">
        <v>14</v>
      </c>
      <c r="D3513" t="s">
        <v>78</v>
      </c>
      <c r="E3513" t="s">
        <v>64</v>
      </c>
      <c r="F3513" t="s">
        <v>46</v>
      </c>
      <c r="G3513" t="s">
        <v>18</v>
      </c>
      <c r="H3513" t="s">
        <v>20</v>
      </c>
      <c r="I3513">
        <v>383.60700000000003</v>
      </c>
      <c r="J3513">
        <v>9</v>
      </c>
      <c r="K3513">
        <v>0.3</v>
      </c>
      <c r="L3513">
        <v>-5.4801000000000002</v>
      </c>
    </row>
    <row r="3514" spans="1:12" x14ac:dyDescent="0.3">
      <c r="A3514" t="s">
        <v>12</v>
      </c>
      <c r="B3514" t="s">
        <v>13</v>
      </c>
      <c r="C3514" t="s">
        <v>14</v>
      </c>
      <c r="D3514" t="s">
        <v>78</v>
      </c>
      <c r="E3514" t="s">
        <v>64</v>
      </c>
      <c r="F3514" t="s">
        <v>46</v>
      </c>
      <c r="G3514" t="s">
        <v>34</v>
      </c>
      <c r="H3514" t="s">
        <v>35</v>
      </c>
      <c r="I3514">
        <v>148.47999999999999</v>
      </c>
      <c r="J3514">
        <v>2</v>
      </c>
      <c r="K3514">
        <v>0.2</v>
      </c>
      <c r="L3514">
        <v>16.704000000000001</v>
      </c>
    </row>
    <row r="3515" spans="1:12" x14ac:dyDescent="0.3">
      <c r="A3515" t="s">
        <v>12</v>
      </c>
      <c r="B3515" t="s">
        <v>13</v>
      </c>
      <c r="C3515" t="s">
        <v>14</v>
      </c>
      <c r="D3515" t="s">
        <v>78</v>
      </c>
      <c r="E3515" t="s">
        <v>64</v>
      </c>
      <c r="F3515" t="s">
        <v>46</v>
      </c>
      <c r="G3515" t="s">
        <v>34</v>
      </c>
      <c r="H3515" t="s">
        <v>35</v>
      </c>
      <c r="I3515">
        <v>537.54399999999998</v>
      </c>
      <c r="J3515">
        <v>7</v>
      </c>
      <c r="K3515">
        <v>0.2</v>
      </c>
      <c r="L3515">
        <v>53.754399999999997</v>
      </c>
    </row>
    <row r="3516" spans="1:12" x14ac:dyDescent="0.3">
      <c r="A3516" t="s">
        <v>12</v>
      </c>
      <c r="B3516" t="s">
        <v>13</v>
      </c>
      <c r="C3516" t="s">
        <v>14</v>
      </c>
      <c r="D3516" t="s">
        <v>78</v>
      </c>
      <c r="E3516" t="s">
        <v>64</v>
      </c>
      <c r="F3516" t="s">
        <v>46</v>
      </c>
      <c r="G3516" t="s">
        <v>25</v>
      </c>
      <c r="H3516" t="s">
        <v>36</v>
      </c>
      <c r="I3516">
        <v>1.9279999999999999</v>
      </c>
      <c r="J3516">
        <v>2</v>
      </c>
      <c r="K3516">
        <v>0.8</v>
      </c>
      <c r="L3516">
        <v>-2.9883999999999999</v>
      </c>
    </row>
    <row r="3517" spans="1:12" x14ac:dyDescent="0.3">
      <c r="A3517" t="s">
        <v>12</v>
      </c>
      <c r="B3517" t="s">
        <v>13</v>
      </c>
      <c r="C3517" t="s">
        <v>14</v>
      </c>
      <c r="D3517" t="s">
        <v>78</v>
      </c>
      <c r="E3517" t="s">
        <v>64</v>
      </c>
      <c r="F3517" t="s">
        <v>46</v>
      </c>
      <c r="G3517" t="s">
        <v>25</v>
      </c>
      <c r="H3517" t="s">
        <v>33</v>
      </c>
      <c r="I3517">
        <v>6.9119999999999999</v>
      </c>
      <c r="J3517">
        <v>3</v>
      </c>
      <c r="K3517">
        <v>0.2</v>
      </c>
      <c r="L3517">
        <v>0.69120000000000004</v>
      </c>
    </row>
    <row r="3518" spans="1:12" x14ac:dyDescent="0.3">
      <c r="A3518" t="s">
        <v>12</v>
      </c>
      <c r="B3518" t="s">
        <v>13</v>
      </c>
      <c r="C3518" t="s">
        <v>14</v>
      </c>
      <c r="D3518" t="s">
        <v>78</v>
      </c>
      <c r="E3518" t="s">
        <v>64</v>
      </c>
      <c r="F3518" t="s">
        <v>46</v>
      </c>
      <c r="G3518" t="s">
        <v>18</v>
      </c>
      <c r="H3518" t="s">
        <v>32</v>
      </c>
      <c r="I3518">
        <v>7.76</v>
      </c>
      <c r="J3518">
        <v>1</v>
      </c>
      <c r="K3518">
        <v>0.6</v>
      </c>
      <c r="L3518">
        <v>-2.1339999999999999</v>
      </c>
    </row>
    <row r="3519" spans="1:12" x14ac:dyDescent="0.3">
      <c r="A3519" t="s">
        <v>12</v>
      </c>
      <c r="B3519" t="s">
        <v>13</v>
      </c>
      <c r="C3519" t="s">
        <v>14</v>
      </c>
      <c r="D3519" t="s">
        <v>78</v>
      </c>
      <c r="E3519" t="s">
        <v>64</v>
      </c>
      <c r="F3519" t="s">
        <v>46</v>
      </c>
      <c r="G3519" t="s">
        <v>34</v>
      </c>
      <c r="H3519" t="s">
        <v>35</v>
      </c>
      <c r="I3519">
        <v>659.16800000000001</v>
      </c>
      <c r="J3519">
        <v>4</v>
      </c>
      <c r="K3519">
        <v>0.2</v>
      </c>
      <c r="L3519">
        <v>49.437600000000003</v>
      </c>
    </row>
    <row r="3520" spans="1:12" x14ac:dyDescent="0.3">
      <c r="A3520" t="s">
        <v>27</v>
      </c>
      <c r="B3520" t="s">
        <v>21</v>
      </c>
      <c r="C3520" t="s">
        <v>14</v>
      </c>
      <c r="D3520" t="s">
        <v>294</v>
      </c>
      <c r="E3520" t="s">
        <v>64</v>
      </c>
      <c r="F3520" t="s">
        <v>46</v>
      </c>
      <c r="G3520" t="s">
        <v>25</v>
      </c>
      <c r="H3520" t="s">
        <v>31</v>
      </c>
      <c r="I3520">
        <v>45.247999999999998</v>
      </c>
      <c r="J3520">
        <v>2</v>
      </c>
      <c r="K3520">
        <v>0.2</v>
      </c>
      <c r="L3520">
        <v>3.9592000000000001</v>
      </c>
    </row>
    <row r="3521" spans="1:12" x14ac:dyDescent="0.3">
      <c r="A3521" t="s">
        <v>12</v>
      </c>
      <c r="B3521" t="s">
        <v>13</v>
      </c>
      <c r="C3521" t="s">
        <v>14</v>
      </c>
      <c r="D3521" t="s">
        <v>96</v>
      </c>
      <c r="E3521" t="s">
        <v>64</v>
      </c>
      <c r="F3521" t="s">
        <v>46</v>
      </c>
      <c r="G3521" t="s">
        <v>18</v>
      </c>
      <c r="H3521" t="s">
        <v>30</v>
      </c>
      <c r="I3521">
        <v>268.935</v>
      </c>
      <c r="J3521">
        <v>3</v>
      </c>
      <c r="K3521">
        <v>0.5</v>
      </c>
      <c r="L3521">
        <v>-209.76929999999999</v>
      </c>
    </row>
    <row r="3522" spans="1:12" x14ac:dyDescent="0.3">
      <c r="A3522" t="s">
        <v>27</v>
      </c>
      <c r="B3522" t="s">
        <v>43</v>
      </c>
      <c r="C3522" t="s">
        <v>14</v>
      </c>
      <c r="D3522" t="s">
        <v>504</v>
      </c>
      <c r="E3522" t="s">
        <v>64</v>
      </c>
      <c r="F3522" t="s">
        <v>46</v>
      </c>
      <c r="G3522" t="s">
        <v>25</v>
      </c>
      <c r="H3522" t="s">
        <v>36</v>
      </c>
      <c r="I3522">
        <v>43.372</v>
      </c>
      <c r="J3522">
        <v>7</v>
      </c>
      <c r="K3522">
        <v>0.8</v>
      </c>
      <c r="L3522">
        <v>-69.395200000000003</v>
      </c>
    </row>
    <row r="3523" spans="1:12" x14ac:dyDescent="0.3">
      <c r="A3523" t="s">
        <v>27</v>
      </c>
      <c r="B3523" t="s">
        <v>13</v>
      </c>
      <c r="C3523" t="s">
        <v>14</v>
      </c>
      <c r="D3523" t="s">
        <v>78</v>
      </c>
      <c r="E3523" t="s">
        <v>64</v>
      </c>
      <c r="F3523" t="s">
        <v>46</v>
      </c>
      <c r="G3523" t="s">
        <v>18</v>
      </c>
      <c r="H3523" t="s">
        <v>32</v>
      </c>
      <c r="I3523">
        <v>6.4640000000000004</v>
      </c>
      <c r="J3523">
        <v>1</v>
      </c>
      <c r="K3523">
        <v>0.6</v>
      </c>
      <c r="L3523">
        <v>-4.04</v>
      </c>
    </row>
    <row r="3524" spans="1:12" x14ac:dyDescent="0.3">
      <c r="A3524" t="s">
        <v>27</v>
      </c>
      <c r="B3524" t="s">
        <v>13</v>
      </c>
      <c r="C3524" t="s">
        <v>14</v>
      </c>
      <c r="D3524" t="s">
        <v>78</v>
      </c>
      <c r="E3524" t="s">
        <v>64</v>
      </c>
      <c r="F3524" t="s">
        <v>46</v>
      </c>
      <c r="G3524" t="s">
        <v>25</v>
      </c>
      <c r="H3524" t="s">
        <v>26</v>
      </c>
      <c r="I3524">
        <v>11.52</v>
      </c>
      <c r="J3524">
        <v>5</v>
      </c>
      <c r="K3524">
        <v>0.2</v>
      </c>
      <c r="L3524">
        <v>4.1760000000000002</v>
      </c>
    </row>
    <row r="3525" spans="1:12" x14ac:dyDescent="0.3">
      <c r="A3525" t="s">
        <v>27</v>
      </c>
      <c r="B3525" t="s">
        <v>13</v>
      </c>
      <c r="C3525" t="s">
        <v>14</v>
      </c>
      <c r="D3525" t="s">
        <v>78</v>
      </c>
      <c r="E3525" t="s">
        <v>64</v>
      </c>
      <c r="F3525" t="s">
        <v>46</v>
      </c>
      <c r="G3525" t="s">
        <v>34</v>
      </c>
      <c r="H3525" t="s">
        <v>35</v>
      </c>
      <c r="I3525">
        <v>222.38399999999999</v>
      </c>
      <c r="J3525">
        <v>2</v>
      </c>
      <c r="K3525">
        <v>0.2</v>
      </c>
      <c r="L3525">
        <v>16.678799999999999</v>
      </c>
    </row>
    <row r="3526" spans="1:12" x14ac:dyDescent="0.3">
      <c r="A3526" t="s">
        <v>27</v>
      </c>
      <c r="B3526" t="s">
        <v>21</v>
      </c>
      <c r="C3526" t="s">
        <v>14</v>
      </c>
      <c r="D3526" t="s">
        <v>513</v>
      </c>
      <c r="E3526" t="s">
        <v>64</v>
      </c>
      <c r="F3526" t="s">
        <v>46</v>
      </c>
      <c r="G3526" t="s">
        <v>25</v>
      </c>
      <c r="H3526" t="s">
        <v>33</v>
      </c>
      <c r="I3526">
        <v>10.192</v>
      </c>
      <c r="J3526">
        <v>7</v>
      </c>
      <c r="K3526">
        <v>0.2</v>
      </c>
      <c r="L3526">
        <v>1.0192000000000001</v>
      </c>
    </row>
    <row r="3527" spans="1:12" x14ac:dyDescent="0.3">
      <c r="A3527" t="s">
        <v>27</v>
      </c>
      <c r="B3527" t="s">
        <v>13</v>
      </c>
      <c r="C3527" t="s">
        <v>14</v>
      </c>
      <c r="D3527" t="s">
        <v>78</v>
      </c>
      <c r="E3527" t="s">
        <v>64</v>
      </c>
      <c r="F3527" t="s">
        <v>46</v>
      </c>
      <c r="G3527" t="s">
        <v>25</v>
      </c>
      <c r="H3527" t="s">
        <v>36</v>
      </c>
      <c r="I3527">
        <v>2.2959999999999998</v>
      </c>
      <c r="J3527">
        <v>2</v>
      </c>
      <c r="K3527">
        <v>0.8</v>
      </c>
      <c r="L3527">
        <v>-3.9032</v>
      </c>
    </row>
    <row r="3528" spans="1:12" x14ac:dyDescent="0.3">
      <c r="A3528" t="s">
        <v>27</v>
      </c>
      <c r="B3528" t="s">
        <v>13</v>
      </c>
      <c r="C3528" t="s">
        <v>14</v>
      </c>
      <c r="D3528" t="s">
        <v>78</v>
      </c>
      <c r="E3528" t="s">
        <v>64</v>
      </c>
      <c r="F3528" t="s">
        <v>46</v>
      </c>
      <c r="G3528" t="s">
        <v>18</v>
      </c>
      <c r="H3528" t="s">
        <v>30</v>
      </c>
      <c r="I3528">
        <v>91.275000000000006</v>
      </c>
      <c r="J3528">
        <v>1</v>
      </c>
      <c r="K3528">
        <v>0.5</v>
      </c>
      <c r="L3528">
        <v>-67.543499999999995</v>
      </c>
    </row>
    <row r="3529" spans="1:12" x14ac:dyDescent="0.3">
      <c r="A3529" t="s">
        <v>12</v>
      </c>
      <c r="B3529" t="s">
        <v>21</v>
      </c>
      <c r="C3529" t="s">
        <v>14</v>
      </c>
      <c r="D3529" t="s">
        <v>78</v>
      </c>
      <c r="E3529" t="s">
        <v>64</v>
      </c>
      <c r="F3529" t="s">
        <v>46</v>
      </c>
      <c r="G3529" t="s">
        <v>25</v>
      </c>
      <c r="H3529" t="s">
        <v>109</v>
      </c>
      <c r="I3529">
        <v>20.568000000000001</v>
      </c>
      <c r="J3529">
        <v>3</v>
      </c>
      <c r="K3529">
        <v>0.2</v>
      </c>
      <c r="L3529">
        <v>1.5426</v>
      </c>
    </row>
    <row r="3530" spans="1:12" x14ac:dyDescent="0.3">
      <c r="A3530" t="s">
        <v>12</v>
      </c>
      <c r="B3530" t="s">
        <v>21</v>
      </c>
      <c r="C3530" t="s">
        <v>14</v>
      </c>
      <c r="D3530" t="s">
        <v>78</v>
      </c>
      <c r="E3530" t="s">
        <v>64</v>
      </c>
      <c r="F3530" t="s">
        <v>46</v>
      </c>
      <c r="G3530" t="s">
        <v>25</v>
      </c>
      <c r="H3530" t="s">
        <v>37</v>
      </c>
      <c r="I3530">
        <v>4.3559999999999999</v>
      </c>
      <c r="J3530">
        <v>2</v>
      </c>
      <c r="K3530">
        <v>0.8</v>
      </c>
      <c r="L3530">
        <v>-11.761200000000001</v>
      </c>
    </row>
    <row r="3531" spans="1:12" x14ac:dyDescent="0.3">
      <c r="A3531" t="s">
        <v>12</v>
      </c>
      <c r="B3531" t="s">
        <v>21</v>
      </c>
      <c r="C3531" t="s">
        <v>14</v>
      </c>
      <c r="D3531" t="s">
        <v>78</v>
      </c>
      <c r="E3531" t="s">
        <v>64</v>
      </c>
      <c r="F3531" t="s">
        <v>46</v>
      </c>
      <c r="G3531" t="s">
        <v>34</v>
      </c>
      <c r="H3531" t="s">
        <v>58</v>
      </c>
      <c r="I3531">
        <v>19.04</v>
      </c>
      <c r="J3531">
        <v>4</v>
      </c>
      <c r="K3531">
        <v>0.2</v>
      </c>
      <c r="L3531">
        <v>-1.4279999999999999</v>
      </c>
    </row>
    <row r="3532" spans="1:12" x14ac:dyDescent="0.3">
      <c r="A3532" t="s">
        <v>27</v>
      </c>
      <c r="B3532" t="s">
        <v>21</v>
      </c>
      <c r="C3532" t="s">
        <v>14</v>
      </c>
      <c r="D3532" t="s">
        <v>78</v>
      </c>
      <c r="E3532" t="s">
        <v>64</v>
      </c>
      <c r="F3532" t="s">
        <v>46</v>
      </c>
      <c r="G3532" t="s">
        <v>25</v>
      </c>
      <c r="H3532" t="s">
        <v>36</v>
      </c>
      <c r="I3532">
        <v>1889.99</v>
      </c>
      <c r="J3532">
        <v>5</v>
      </c>
      <c r="K3532">
        <v>0.8</v>
      </c>
      <c r="L3532">
        <v>-2929.4845</v>
      </c>
    </row>
    <row r="3533" spans="1:12" x14ac:dyDescent="0.3">
      <c r="A3533" t="s">
        <v>12</v>
      </c>
      <c r="B3533" t="s">
        <v>13</v>
      </c>
      <c r="C3533" t="s">
        <v>14</v>
      </c>
      <c r="D3533" t="s">
        <v>78</v>
      </c>
      <c r="E3533" t="s">
        <v>64</v>
      </c>
      <c r="F3533" t="s">
        <v>46</v>
      </c>
      <c r="G3533" t="s">
        <v>34</v>
      </c>
      <c r="H3533" t="s">
        <v>58</v>
      </c>
      <c r="I3533">
        <v>239.976</v>
      </c>
      <c r="J3533">
        <v>3</v>
      </c>
      <c r="K3533">
        <v>0.2</v>
      </c>
      <c r="L3533">
        <v>53.994599999999998</v>
      </c>
    </row>
    <row r="3534" spans="1:12" x14ac:dyDescent="0.3">
      <c r="A3534" t="s">
        <v>12</v>
      </c>
      <c r="B3534" t="s">
        <v>13</v>
      </c>
      <c r="C3534" t="s">
        <v>14</v>
      </c>
      <c r="D3534" t="s">
        <v>63</v>
      </c>
      <c r="E3534" t="s">
        <v>64</v>
      </c>
      <c r="F3534" t="s">
        <v>46</v>
      </c>
      <c r="G3534" t="s">
        <v>34</v>
      </c>
      <c r="H3534" t="s">
        <v>58</v>
      </c>
      <c r="I3534">
        <v>239.96</v>
      </c>
      <c r="J3534">
        <v>5</v>
      </c>
      <c r="K3534">
        <v>0.2</v>
      </c>
      <c r="L3534">
        <v>83.986000000000004</v>
      </c>
    </row>
    <row r="3535" spans="1:12" x14ac:dyDescent="0.3">
      <c r="A3535" t="s">
        <v>27</v>
      </c>
      <c r="B3535" t="s">
        <v>13</v>
      </c>
      <c r="C3535" t="s">
        <v>14</v>
      </c>
      <c r="D3535" t="s">
        <v>78</v>
      </c>
      <c r="E3535" t="s">
        <v>64</v>
      </c>
      <c r="F3535" t="s">
        <v>46</v>
      </c>
      <c r="G3535" t="s">
        <v>25</v>
      </c>
      <c r="H3535" t="s">
        <v>36</v>
      </c>
      <c r="I3535">
        <v>8.1340000000000003</v>
      </c>
      <c r="J3535">
        <v>7</v>
      </c>
      <c r="K3535">
        <v>0.8</v>
      </c>
      <c r="L3535">
        <v>-13.8278</v>
      </c>
    </row>
    <row r="3536" spans="1:12" x14ac:dyDescent="0.3">
      <c r="A3536" t="s">
        <v>27</v>
      </c>
      <c r="B3536" t="s">
        <v>13</v>
      </c>
      <c r="C3536" t="s">
        <v>14</v>
      </c>
      <c r="D3536" t="s">
        <v>78</v>
      </c>
      <c r="E3536" t="s">
        <v>64</v>
      </c>
      <c r="F3536" t="s">
        <v>46</v>
      </c>
      <c r="G3536" t="s">
        <v>34</v>
      </c>
      <c r="H3536" t="s">
        <v>58</v>
      </c>
      <c r="I3536">
        <v>79.983999999999995</v>
      </c>
      <c r="J3536">
        <v>2</v>
      </c>
      <c r="K3536">
        <v>0.2</v>
      </c>
      <c r="L3536">
        <v>13.997199999999999</v>
      </c>
    </row>
    <row r="3537" spans="1:12" x14ac:dyDescent="0.3">
      <c r="A3537" t="s">
        <v>27</v>
      </c>
      <c r="B3537" t="s">
        <v>13</v>
      </c>
      <c r="C3537" t="s">
        <v>14</v>
      </c>
      <c r="D3537" t="s">
        <v>78</v>
      </c>
      <c r="E3537" t="s">
        <v>64</v>
      </c>
      <c r="F3537" t="s">
        <v>46</v>
      </c>
      <c r="G3537" t="s">
        <v>25</v>
      </c>
      <c r="H3537" t="s">
        <v>37</v>
      </c>
      <c r="I3537">
        <v>14.016</v>
      </c>
      <c r="J3537">
        <v>4</v>
      </c>
      <c r="K3537">
        <v>0.8</v>
      </c>
      <c r="L3537">
        <v>-31.536000000000001</v>
      </c>
    </row>
    <row r="3538" spans="1:12" x14ac:dyDescent="0.3">
      <c r="A3538" t="s">
        <v>27</v>
      </c>
      <c r="B3538" t="s">
        <v>13</v>
      </c>
      <c r="C3538" t="s">
        <v>14</v>
      </c>
      <c r="D3538" t="s">
        <v>78</v>
      </c>
      <c r="E3538" t="s">
        <v>64</v>
      </c>
      <c r="F3538" t="s">
        <v>46</v>
      </c>
      <c r="G3538" t="s">
        <v>18</v>
      </c>
      <c r="H3538" t="s">
        <v>30</v>
      </c>
      <c r="I3538">
        <v>214.95</v>
      </c>
      <c r="J3538">
        <v>5</v>
      </c>
      <c r="K3538">
        <v>0.5</v>
      </c>
      <c r="L3538">
        <v>-120.372</v>
      </c>
    </row>
    <row r="3539" spans="1:12" x14ac:dyDescent="0.3">
      <c r="A3539" t="s">
        <v>27</v>
      </c>
      <c r="B3539" t="s">
        <v>13</v>
      </c>
      <c r="C3539" t="s">
        <v>14</v>
      </c>
      <c r="D3539" t="s">
        <v>78</v>
      </c>
      <c r="E3539" t="s">
        <v>64</v>
      </c>
      <c r="F3539" t="s">
        <v>46</v>
      </c>
      <c r="G3539" t="s">
        <v>34</v>
      </c>
      <c r="H3539" t="s">
        <v>35</v>
      </c>
      <c r="I3539">
        <v>35.04</v>
      </c>
      <c r="J3539">
        <v>4</v>
      </c>
      <c r="K3539">
        <v>0.2</v>
      </c>
      <c r="L3539">
        <v>-7.008</v>
      </c>
    </row>
    <row r="3540" spans="1:12" x14ac:dyDescent="0.3">
      <c r="A3540" t="s">
        <v>27</v>
      </c>
      <c r="B3540" t="s">
        <v>13</v>
      </c>
      <c r="C3540" t="s">
        <v>14</v>
      </c>
      <c r="D3540" t="s">
        <v>78</v>
      </c>
      <c r="E3540" t="s">
        <v>64</v>
      </c>
      <c r="F3540" t="s">
        <v>46</v>
      </c>
      <c r="G3540" t="s">
        <v>18</v>
      </c>
      <c r="H3540" t="s">
        <v>32</v>
      </c>
      <c r="I3540">
        <v>10.776</v>
      </c>
      <c r="J3540">
        <v>3</v>
      </c>
      <c r="K3540">
        <v>0.6</v>
      </c>
      <c r="L3540">
        <v>-4.8491999999999997</v>
      </c>
    </row>
    <row r="3541" spans="1:12" x14ac:dyDescent="0.3">
      <c r="A3541" t="s">
        <v>27</v>
      </c>
      <c r="B3541" t="s">
        <v>13</v>
      </c>
      <c r="C3541" t="s">
        <v>14</v>
      </c>
      <c r="D3541" t="s">
        <v>78</v>
      </c>
      <c r="E3541" t="s">
        <v>64</v>
      </c>
      <c r="F3541" t="s">
        <v>46</v>
      </c>
      <c r="G3541" t="s">
        <v>25</v>
      </c>
      <c r="H3541" t="s">
        <v>36</v>
      </c>
      <c r="I3541">
        <v>4.5999999999999996</v>
      </c>
      <c r="J3541">
        <v>2</v>
      </c>
      <c r="K3541">
        <v>0.8</v>
      </c>
      <c r="L3541">
        <v>-8.0500000000000007</v>
      </c>
    </row>
    <row r="3542" spans="1:12" x14ac:dyDescent="0.3">
      <c r="A3542" t="s">
        <v>27</v>
      </c>
      <c r="B3542" t="s">
        <v>13</v>
      </c>
      <c r="C3542" t="s">
        <v>14</v>
      </c>
      <c r="D3542" t="s">
        <v>78</v>
      </c>
      <c r="E3542" t="s">
        <v>64</v>
      </c>
      <c r="F3542" t="s">
        <v>46</v>
      </c>
      <c r="G3542" t="s">
        <v>25</v>
      </c>
      <c r="H3542" t="s">
        <v>31</v>
      </c>
      <c r="I3542">
        <v>35.167999999999999</v>
      </c>
      <c r="J3542">
        <v>2</v>
      </c>
      <c r="K3542">
        <v>0.2</v>
      </c>
      <c r="L3542">
        <v>-8.3523999999999994</v>
      </c>
    </row>
    <row r="3543" spans="1:12" x14ac:dyDescent="0.3">
      <c r="A3543" t="s">
        <v>167</v>
      </c>
      <c r="B3543" t="s">
        <v>13</v>
      </c>
      <c r="C3543" t="s">
        <v>14</v>
      </c>
      <c r="D3543" t="s">
        <v>78</v>
      </c>
      <c r="E3543" t="s">
        <v>64</v>
      </c>
      <c r="F3543" t="s">
        <v>46</v>
      </c>
      <c r="G3543" t="s">
        <v>18</v>
      </c>
      <c r="H3543" t="s">
        <v>32</v>
      </c>
      <c r="I3543">
        <v>17.495999999999999</v>
      </c>
      <c r="J3543">
        <v>9</v>
      </c>
      <c r="K3543">
        <v>0.6</v>
      </c>
      <c r="L3543">
        <v>-7.4358000000000004</v>
      </c>
    </row>
    <row r="3544" spans="1:12" x14ac:dyDescent="0.3">
      <c r="A3544" t="s">
        <v>12</v>
      </c>
      <c r="B3544" t="s">
        <v>43</v>
      </c>
      <c r="C3544" t="s">
        <v>14</v>
      </c>
      <c r="D3544" t="s">
        <v>78</v>
      </c>
      <c r="E3544" t="s">
        <v>64</v>
      </c>
      <c r="F3544" t="s">
        <v>46</v>
      </c>
      <c r="G3544" t="s">
        <v>34</v>
      </c>
      <c r="H3544" t="s">
        <v>35</v>
      </c>
      <c r="I3544">
        <v>1001.5839999999999</v>
      </c>
      <c r="J3544">
        <v>2</v>
      </c>
      <c r="K3544">
        <v>0.2</v>
      </c>
      <c r="L3544">
        <v>125.19799999999999</v>
      </c>
    </row>
    <row r="3545" spans="1:12" x14ac:dyDescent="0.3">
      <c r="A3545" t="s">
        <v>12</v>
      </c>
      <c r="B3545" t="s">
        <v>43</v>
      </c>
      <c r="C3545" t="s">
        <v>14</v>
      </c>
      <c r="D3545" t="s">
        <v>78</v>
      </c>
      <c r="E3545" t="s">
        <v>64</v>
      </c>
      <c r="F3545" t="s">
        <v>46</v>
      </c>
      <c r="G3545" t="s">
        <v>18</v>
      </c>
      <c r="H3545" t="s">
        <v>20</v>
      </c>
      <c r="I3545">
        <v>569.05799999999999</v>
      </c>
      <c r="J3545">
        <v>3</v>
      </c>
      <c r="K3545">
        <v>0.3</v>
      </c>
      <c r="L3545">
        <v>-178.8468</v>
      </c>
    </row>
    <row r="3546" spans="1:12" x14ac:dyDescent="0.3">
      <c r="A3546" t="s">
        <v>12</v>
      </c>
      <c r="B3546" t="s">
        <v>43</v>
      </c>
      <c r="C3546" t="s">
        <v>14</v>
      </c>
      <c r="D3546" t="s">
        <v>78</v>
      </c>
      <c r="E3546" t="s">
        <v>64</v>
      </c>
      <c r="F3546" t="s">
        <v>46</v>
      </c>
      <c r="G3546" t="s">
        <v>18</v>
      </c>
      <c r="H3546" t="s">
        <v>32</v>
      </c>
      <c r="I3546">
        <v>14.224</v>
      </c>
      <c r="J3546">
        <v>2</v>
      </c>
      <c r="K3546">
        <v>0.6</v>
      </c>
      <c r="L3546">
        <v>-10.3124</v>
      </c>
    </row>
    <row r="3547" spans="1:12" x14ac:dyDescent="0.3">
      <c r="A3547" t="s">
        <v>27</v>
      </c>
      <c r="B3547" t="s">
        <v>13</v>
      </c>
      <c r="C3547" t="s">
        <v>14</v>
      </c>
      <c r="D3547" t="s">
        <v>526</v>
      </c>
      <c r="E3547" t="s">
        <v>64</v>
      </c>
      <c r="F3547" t="s">
        <v>46</v>
      </c>
      <c r="G3547" t="s">
        <v>25</v>
      </c>
      <c r="H3547" t="s">
        <v>37</v>
      </c>
      <c r="I3547">
        <v>20.768000000000001</v>
      </c>
      <c r="J3547">
        <v>8</v>
      </c>
      <c r="K3547">
        <v>0.8</v>
      </c>
      <c r="L3547">
        <v>-52.958399999999997</v>
      </c>
    </row>
    <row r="3548" spans="1:12" x14ac:dyDescent="0.3">
      <c r="A3548" t="s">
        <v>27</v>
      </c>
      <c r="B3548" t="s">
        <v>13</v>
      </c>
      <c r="C3548" t="s">
        <v>14</v>
      </c>
      <c r="D3548" t="s">
        <v>86</v>
      </c>
      <c r="E3548" t="s">
        <v>64</v>
      </c>
      <c r="F3548" t="s">
        <v>46</v>
      </c>
      <c r="G3548" t="s">
        <v>18</v>
      </c>
      <c r="H3548" t="s">
        <v>20</v>
      </c>
      <c r="I3548">
        <v>37.295999999999999</v>
      </c>
      <c r="J3548">
        <v>2</v>
      </c>
      <c r="K3548">
        <v>0.3</v>
      </c>
      <c r="L3548">
        <v>-1.0656000000000001</v>
      </c>
    </row>
    <row r="3549" spans="1:12" x14ac:dyDescent="0.3">
      <c r="A3549" t="s">
        <v>27</v>
      </c>
      <c r="B3549" t="s">
        <v>13</v>
      </c>
      <c r="C3549" t="s">
        <v>14</v>
      </c>
      <c r="D3549" t="s">
        <v>191</v>
      </c>
      <c r="E3549" t="s">
        <v>64</v>
      </c>
      <c r="F3549" t="s">
        <v>46</v>
      </c>
      <c r="G3549" t="s">
        <v>25</v>
      </c>
      <c r="H3549" t="s">
        <v>40</v>
      </c>
      <c r="I3549">
        <v>143.85599999999999</v>
      </c>
      <c r="J3549">
        <v>9</v>
      </c>
      <c r="K3549">
        <v>0.2</v>
      </c>
      <c r="L3549">
        <v>48.551400000000001</v>
      </c>
    </row>
    <row r="3550" spans="1:12" x14ac:dyDescent="0.3">
      <c r="A3550" t="s">
        <v>27</v>
      </c>
      <c r="B3550" t="s">
        <v>13</v>
      </c>
      <c r="C3550" t="s">
        <v>14</v>
      </c>
      <c r="D3550" t="s">
        <v>78</v>
      </c>
      <c r="E3550" t="s">
        <v>64</v>
      </c>
      <c r="F3550" t="s">
        <v>46</v>
      </c>
      <c r="G3550" t="s">
        <v>25</v>
      </c>
      <c r="H3550" t="s">
        <v>37</v>
      </c>
      <c r="I3550">
        <v>73.176000000000002</v>
      </c>
      <c r="J3550">
        <v>6</v>
      </c>
      <c r="K3550">
        <v>0.8</v>
      </c>
      <c r="L3550">
        <v>-197.5752</v>
      </c>
    </row>
    <row r="3551" spans="1:12" x14ac:dyDescent="0.3">
      <c r="A3551" t="s">
        <v>27</v>
      </c>
      <c r="B3551" t="s">
        <v>13</v>
      </c>
      <c r="C3551" t="s">
        <v>14</v>
      </c>
      <c r="D3551" t="s">
        <v>78</v>
      </c>
      <c r="E3551" t="s">
        <v>64</v>
      </c>
      <c r="F3551" t="s">
        <v>46</v>
      </c>
      <c r="G3551" t="s">
        <v>25</v>
      </c>
      <c r="H3551" t="s">
        <v>40</v>
      </c>
      <c r="I3551">
        <v>20.736000000000001</v>
      </c>
      <c r="J3551">
        <v>4</v>
      </c>
      <c r="K3551">
        <v>0.2</v>
      </c>
      <c r="L3551">
        <v>7.2576000000000001</v>
      </c>
    </row>
    <row r="3552" spans="1:12" x14ac:dyDescent="0.3">
      <c r="A3552" t="s">
        <v>27</v>
      </c>
      <c r="B3552" t="s">
        <v>13</v>
      </c>
      <c r="C3552" t="s">
        <v>14</v>
      </c>
      <c r="D3552" t="s">
        <v>78</v>
      </c>
      <c r="E3552" t="s">
        <v>64</v>
      </c>
      <c r="F3552" t="s">
        <v>46</v>
      </c>
      <c r="G3552" t="s">
        <v>34</v>
      </c>
      <c r="H3552" t="s">
        <v>35</v>
      </c>
      <c r="I3552">
        <v>39.984000000000002</v>
      </c>
      <c r="J3552">
        <v>2</v>
      </c>
      <c r="K3552">
        <v>0.2</v>
      </c>
      <c r="L3552">
        <v>-8.9963999999999995</v>
      </c>
    </row>
    <row r="3553" spans="1:12" x14ac:dyDescent="0.3">
      <c r="A3553" t="s">
        <v>27</v>
      </c>
      <c r="B3553" t="s">
        <v>21</v>
      </c>
      <c r="C3553" t="s">
        <v>14</v>
      </c>
      <c r="D3553" t="s">
        <v>263</v>
      </c>
      <c r="E3553" t="s">
        <v>64</v>
      </c>
      <c r="F3553" t="s">
        <v>46</v>
      </c>
      <c r="G3553" t="s">
        <v>25</v>
      </c>
      <c r="H3553" t="s">
        <v>40</v>
      </c>
      <c r="I3553">
        <v>38.015999999999998</v>
      </c>
      <c r="J3553">
        <v>6</v>
      </c>
      <c r="K3553">
        <v>0.2</v>
      </c>
      <c r="L3553">
        <v>13.780799999999999</v>
      </c>
    </row>
    <row r="3554" spans="1:12" x14ac:dyDescent="0.3">
      <c r="A3554" t="s">
        <v>27</v>
      </c>
      <c r="B3554" t="s">
        <v>13</v>
      </c>
      <c r="C3554" t="s">
        <v>14</v>
      </c>
      <c r="D3554" t="s">
        <v>78</v>
      </c>
      <c r="E3554" t="s">
        <v>64</v>
      </c>
      <c r="F3554" t="s">
        <v>46</v>
      </c>
      <c r="G3554" t="s">
        <v>25</v>
      </c>
      <c r="H3554" t="s">
        <v>40</v>
      </c>
      <c r="I3554">
        <v>56.704000000000001</v>
      </c>
      <c r="J3554">
        <v>2</v>
      </c>
      <c r="K3554">
        <v>0.2</v>
      </c>
      <c r="L3554">
        <v>19.137599999999999</v>
      </c>
    </row>
    <row r="3555" spans="1:12" x14ac:dyDescent="0.3">
      <c r="A3555" t="s">
        <v>27</v>
      </c>
      <c r="B3555" t="s">
        <v>13</v>
      </c>
      <c r="C3555" t="s">
        <v>14</v>
      </c>
      <c r="D3555" t="s">
        <v>78</v>
      </c>
      <c r="E3555" t="s">
        <v>64</v>
      </c>
      <c r="F3555" t="s">
        <v>46</v>
      </c>
      <c r="G3555" t="s">
        <v>34</v>
      </c>
      <c r="H3555" t="s">
        <v>35</v>
      </c>
      <c r="I3555">
        <v>11.12</v>
      </c>
      <c r="J3555">
        <v>2</v>
      </c>
      <c r="K3555">
        <v>0.2</v>
      </c>
      <c r="L3555">
        <v>3.4750000000000001</v>
      </c>
    </row>
    <row r="3556" spans="1:12" x14ac:dyDescent="0.3">
      <c r="A3556" t="s">
        <v>27</v>
      </c>
      <c r="B3556" t="s">
        <v>13</v>
      </c>
      <c r="C3556" t="s">
        <v>14</v>
      </c>
      <c r="D3556" t="s">
        <v>78</v>
      </c>
      <c r="E3556" t="s">
        <v>64</v>
      </c>
      <c r="F3556" t="s">
        <v>46</v>
      </c>
      <c r="G3556" t="s">
        <v>18</v>
      </c>
      <c r="H3556" t="s">
        <v>20</v>
      </c>
      <c r="I3556">
        <v>181.98599999999999</v>
      </c>
      <c r="J3556">
        <v>2</v>
      </c>
      <c r="K3556">
        <v>0.3</v>
      </c>
      <c r="L3556">
        <v>-54.595799999999997</v>
      </c>
    </row>
    <row r="3557" spans="1:12" x14ac:dyDescent="0.3">
      <c r="A3557" t="s">
        <v>27</v>
      </c>
      <c r="B3557" t="s">
        <v>13</v>
      </c>
      <c r="C3557" t="s">
        <v>14</v>
      </c>
      <c r="D3557" t="s">
        <v>78</v>
      </c>
      <c r="E3557" t="s">
        <v>64</v>
      </c>
      <c r="F3557" t="s">
        <v>46</v>
      </c>
      <c r="G3557" t="s">
        <v>25</v>
      </c>
      <c r="H3557" t="s">
        <v>36</v>
      </c>
      <c r="I3557">
        <v>1.5920000000000001</v>
      </c>
      <c r="J3557">
        <v>2</v>
      </c>
      <c r="K3557">
        <v>0.8</v>
      </c>
      <c r="L3557">
        <v>-2.6267999999999998</v>
      </c>
    </row>
    <row r="3558" spans="1:12" x14ac:dyDescent="0.3">
      <c r="A3558" t="s">
        <v>27</v>
      </c>
      <c r="B3558" t="s">
        <v>13</v>
      </c>
      <c r="C3558" t="s">
        <v>14</v>
      </c>
      <c r="D3558" t="s">
        <v>78</v>
      </c>
      <c r="E3558" t="s">
        <v>64</v>
      </c>
      <c r="F3558" t="s">
        <v>46</v>
      </c>
      <c r="G3558" t="s">
        <v>25</v>
      </c>
      <c r="H3558" t="s">
        <v>109</v>
      </c>
      <c r="I3558">
        <v>22.344000000000001</v>
      </c>
      <c r="J3558">
        <v>3</v>
      </c>
      <c r="K3558">
        <v>0.2</v>
      </c>
      <c r="L3558">
        <v>2.5137</v>
      </c>
    </row>
    <row r="3559" spans="1:12" x14ac:dyDescent="0.3">
      <c r="A3559" t="s">
        <v>167</v>
      </c>
      <c r="B3559" t="s">
        <v>43</v>
      </c>
      <c r="C3559" t="s">
        <v>14</v>
      </c>
      <c r="D3559" t="s">
        <v>78</v>
      </c>
      <c r="E3559" t="s">
        <v>64</v>
      </c>
      <c r="F3559" t="s">
        <v>46</v>
      </c>
      <c r="G3559" t="s">
        <v>25</v>
      </c>
      <c r="H3559" t="s">
        <v>33</v>
      </c>
      <c r="I3559">
        <v>19.456</v>
      </c>
      <c r="J3559">
        <v>4</v>
      </c>
      <c r="K3559">
        <v>0.2</v>
      </c>
      <c r="L3559">
        <v>2.1888000000000001</v>
      </c>
    </row>
    <row r="3560" spans="1:12" x14ac:dyDescent="0.3">
      <c r="A3560" t="s">
        <v>167</v>
      </c>
      <c r="B3560" t="s">
        <v>43</v>
      </c>
      <c r="C3560" t="s">
        <v>14</v>
      </c>
      <c r="D3560" t="s">
        <v>78</v>
      </c>
      <c r="E3560" t="s">
        <v>64</v>
      </c>
      <c r="F3560" t="s">
        <v>46</v>
      </c>
      <c r="G3560" t="s">
        <v>34</v>
      </c>
      <c r="H3560" t="s">
        <v>122</v>
      </c>
      <c r="I3560">
        <v>209.98599999999999</v>
      </c>
      <c r="J3560">
        <v>2</v>
      </c>
      <c r="K3560">
        <v>0.3</v>
      </c>
      <c r="L3560">
        <v>8.9993999999999996</v>
      </c>
    </row>
    <row r="3561" spans="1:12" x14ac:dyDescent="0.3">
      <c r="A3561" t="s">
        <v>167</v>
      </c>
      <c r="B3561" t="s">
        <v>43</v>
      </c>
      <c r="C3561" t="s">
        <v>14</v>
      </c>
      <c r="D3561" t="s">
        <v>78</v>
      </c>
      <c r="E3561" t="s">
        <v>64</v>
      </c>
      <c r="F3561" t="s">
        <v>46</v>
      </c>
      <c r="G3561" t="s">
        <v>25</v>
      </c>
      <c r="H3561" t="s">
        <v>33</v>
      </c>
      <c r="I3561">
        <v>29.76</v>
      </c>
      <c r="J3561">
        <v>5</v>
      </c>
      <c r="K3561">
        <v>0.2</v>
      </c>
      <c r="L3561">
        <v>1.86</v>
      </c>
    </row>
    <row r="3562" spans="1:12" x14ac:dyDescent="0.3">
      <c r="A3562" t="s">
        <v>167</v>
      </c>
      <c r="B3562" t="s">
        <v>43</v>
      </c>
      <c r="C3562" t="s">
        <v>14</v>
      </c>
      <c r="D3562" t="s">
        <v>78</v>
      </c>
      <c r="E3562" t="s">
        <v>64</v>
      </c>
      <c r="F3562" t="s">
        <v>46</v>
      </c>
      <c r="G3562" t="s">
        <v>18</v>
      </c>
      <c r="H3562" t="s">
        <v>20</v>
      </c>
      <c r="I3562">
        <v>89.768000000000001</v>
      </c>
      <c r="J3562">
        <v>1</v>
      </c>
      <c r="K3562">
        <v>0.3</v>
      </c>
      <c r="L3562">
        <v>-2.5648</v>
      </c>
    </row>
    <row r="3563" spans="1:12" x14ac:dyDescent="0.3">
      <c r="A3563" t="s">
        <v>167</v>
      </c>
      <c r="B3563" t="s">
        <v>43</v>
      </c>
      <c r="C3563" t="s">
        <v>14</v>
      </c>
      <c r="D3563" t="s">
        <v>78</v>
      </c>
      <c r="E3563" t="s">
        <v>64</v>
      </c>
      <c r="F3563" t="s">
        <v>46</v>
      </c>
      <c r="G3563" t="s">
        <v>34</v>
      </c>
      <c r="H3563" t="s">
        <v>161</v>
      </c>
      <c r="I3563">
        <v>959.98400000000004</v>
      </c>
      <c r="J3563">
        <v>2</v>
      </c>
      <c r="K3563">
        <v>0.2</v>
      </c>
      <c r="L3563">
        <v>335.99439999999998</v>
      </c>
    </row>
    <row r="3564" spans="1:12" x14ac:dyDescent="0.3">
      <c r="A3564" t="s">
        <v>167</v>
      </c>
      <c r="B3564" t="s">
        <v>43</v>
      </c>
      <c r="C3564" t="s">
        <v>14</v>
      </c>
      <c r="D3564" t="s">
        <v>78</v>
      </c>
      <c r="E3564" t="s">
        <v>64</v>
      </c>
      <c r="F3564" t="s">
        <v>46</v>
      </c>
      <c r="G3564" t="s">
        <v>25</v>
      </c>
      <c r="H3564" t="s">
        <v>40</v>
      </c>
      <c r="I3564">
        <v>15.552</v>
      </c>
      <c r="J3564">
        <v>3</v>
      </c>
      <c r="K3564">
        <v>0.2</v>
      </c>
      <c r="L3564">
        <v>5.6375999999999999</v>
      </c>
    </row>
    <row r="3565" spans="1:12" x14ac:dyDescent="0.3">
      <c r="A3565" t="s">
        <v>167</v>
      </c>
      <c r="B3565" t="s">
        <v>43</v>
      </c>
      <c r="C3565" t="s">
        <v>14</v>
      </c>
      <c r="D3565" t="s">
        <v>78</v>
      </c>
      <c r="E3565" t="s">
        <v>64</v>
      </c>
      <c r="F3565" t="s">
        <v>46</v>
      </c>
      <c r="G3565" t="s">
        <v>34</v>
      </c>
      <c r="H3565" t="s">
        <v>35</v>
      </c>
      <c r="I3565">
        <v>34.36</v>
      </c>
      <c r="J3565">
        <v>1</v>
      </c>
      <c r="K3565">
        <v>0.2</v>
      </c>
      <c r="L3565">
        <v>-7.3014999999999999</v>
      </c>
    </row>
    <row r="3566" spans="1:12" x14ac:dyDescent="0.3">
      <c r="A3566" t="s">
        <v>27</v>
      </c>
      <c r="B3566" t="s">
        <v>13</v>
      </c>
      <c r="C3566" t="s">
        <v>14</v>
      </c>
      <c r="D3566" t="s">
        <v>78</v>
      </c>
      <c r="E3566" t="s">
        <v>64</v>
      </c>
      <c r="F3566" t="s">
        <v>46</v>
      </c>
      <c r="G3566" t="s">
        <v>18</v>
      </c>
      <c r="H3566" t="s">
        <v>32</v>
      </c>
      <c r="I3566">
        <v>38.975999999999999</v>
      </c>
      <c r="J3566">
        <v>3</v>
      </c>
      <c r="K3566">
        <v>0.6</v>
      </c>
      <c r="L3566">
        <v>-50.668799999999997</v>
      </c>
    </row>
    <row r="3567" spans="1:12" x14ac:dyDescent="0.3">
      <c r="A3567" t="s">
        <v>27</v>
      </c>
      <c r="B3567" t="s">
        <v>43</v>
      </c>
      <c r="C3567" t="s">
        <v>14</v>
      </c>
      <c r="D3567" t="s">
        <v>78</v>
      </c>
      <c r="E3567" t="s">
        <v>64</v>
      </c>
      <c r="F3567" t="s">
        <v>46</v>
      </c>
      <c r="G3567" t="s">
        <v>25</v>
      </c>
      <c r="H3567" t="s">
        <v>36</v>
      </c>
      <c r="I3567">
        <v>27.396000000000001</v>
      </c>
      <c r="J3567">
        <v>9</v>
      </c>
      <c r="K3567">
        <v>0.8</v>
      </c>
      <c r="L3567">
        <v>-42.463799999999999</v>
      </c>
    </row>
    <row r="3568" spans="1:12" x14ac:dyDescent="0.3">
      <c r="A3568" t="s">
        <v>27</v>
      </c>
      <c r="B3568" t="s">
        <v>43</v>
      </c>
      <c r="C3568" t="s">
        <v>14</v>
      </c>
      <c r="D3568" t="s">
        <v>78</v>
      </c>
      <c r="E3568" t="s">
        <v>64</v>
      </c>
      <c r="F3568" t="s">
        <v>46</v>
      </c>
      <c r="G3568" t="s">
        <v>25</v>
      </c>
      <c r="H3568" t="s">
        <v>36</v>
      </c>
      <c r="I3568">
        <v>13.456</v>
      </c>
      <c r="J3568">
        <v>1</v>
      </c>
      <c r="K3568">
        <v>0.8</v>
      </c>
      <c r="L3568">
        <v>-23.547999999999998</v>
      </c>
    </row>
    <row r="3569" spans="1:12" x14ac:dyDescent="0.3">
      <c r="A3569" t="s">
        <v>167</v>
      </c>
      <c r="B3569" t="s">
        <v>13</v>
      </c>
      <c r="C3569" t="s">
        <v>14</v>
      </c>
      <c r="D3569" t="s">
        <v>78</v>
      </c>
      <c r="E3569" t="s">
        <v>64</v>
      </c>
      <c r="F3569" t="s">
        <v>46</v>
      </c>
      <c r="G3569" t="s">
        <v>34</v>
      </c>
      <c r="H3569" t="s">
        <v>35</v>
      </c>
      <c r="I3569">
        <v>36.792000000000002</v>
      </c>
      <c r="J3569">
        <v>1</v>
      </c>
      <c r="K3569">
        <v>0.2</v>
      </c>
      <c r="L3569">
        <v>4.1391</v>
      </c>
    </row>
    <row r="3570" spans="1:12" x14ac:dyDescent="0.3">
      <c r="A3570" t="s">
        <v>27</v>
      </c>
      <c r="B3570" t="s">
        <v>21</v>
      </c>
      <c r="C3570" t="s">
        <v>14</v>
      </c>
      <c r="D3570" t="s">
        <v>78</v>
      </c>
      <c r="E3570" t="s">
        <v>64</v>
      </c>
      <c r="F3570" t="s">
        <v>46</v>
      </c>
      <c r="G3570" t="s">
        <v>25</v>
      </c>
      <c r="H3570" t="s">
        <v>31</v>
      </c>
      <c r="I3570">
        <v>331.536</v>
      </c>
      <c r="J3570">
        <v>3</v>
      </c>
      <c r="K3570">
        <v>0.2</v>
      </c>
      <c r="L3570">
        <v>-82.884</v>
      </c>
    </row>
    <row r="3571" spans="1:12" x14ac:dyDescent="0.3">
      <c r="A3571" t="s">
        <v>27</v>
      </c>
      <c r="B3571" t="s">
        <v>13</v>
      </c>
      <c r="C3571" t="s">
        <v>14</v>
      </c>
      <c r="D3571" t="s">
        <v>542</v>
      </c>
      <c r="E3571" t="s">
        <v>64</v>
      </c>
      <c r="F3571" t="s">
        <v>46</v>
      </c>
      <c r="G3571" t="s">
        <v>18</v>
      </c>
      <c r="H3571" t="s">
        <v>30</v>
      </c>
      <c r="I3571">
        <v>355.45499999999998</v>
      </c>
      <c r="J3571">
        <v>3</v>
      </c>
      <c r="K3571">
        <v>0.5</v>
      </c>
      <c r="L3571">
        <v>-184.8366</v>
      </c>
    </row>
    <row r="3572" spans="1:12" x14ac:dyDescent="0.3">
      <c r="A3572" t="s">
        <v>12</v>
      </c>
      <c r="B3572" t="s">
        <v>13</v>
      </c>
      <c r="C3572" t="s">
        <v>14</v>
      </c>
      <c r="D3572" t="s">
        <v>78</v>
      </c>
      <c r="E3572" t="s">
        <v>64</v>
      </c>
      <c r="F3572" t="s">
        <v>46</v>
      </c>
      <c r="G3572" t="s">
        <v>18</v>
      </c>
      <c r="H3572" t="s">
        <v>20</v>
      </c>
      <c r="I3572">
        <v>421.37200000000001</v>
      </c>
      <c r="J3572">
        <v>2</v>
      </c>
      <c r="K3572">
        <v>0.3</v>
      </c>
      <c r="L3572">
        <v>-6.0195999999999996</v>
      </c>
    </row>
    <row r="3573" spans="1:12" x14ac:dyDescent="0.3">
      <c r="A3573" t="s">
        <v>27</v>
      </c>
      <c r="B3573" t="s">
        <v>13</v>
      </c>
      <c r="C3573" t="s">
        <v>14</v>
      </c>
      <c r="D3573" t="s">
        <v>78</v>
      </c>
      <c r="E3573" t="s">
        <v>64</v>
      </c>
      <c r="F3573" t="s">
        <v>46</v>
      </c>
      <c r="G3573" t="s">
        <v>25</v>
      </c>
      <c r="H3573" t="s">
        <v>40</v>
      </c>
      <c r="I3573">
        <v>38.432000000000002</v>
      </c>
      <c r="J3573">
        <v>1</v>
      </c>
      <c r="K3573">
        <v>0.2</v>
      </c>
      <c r="L3573">
        <v>13.4512</v>
      </c>
    </row>
    <row r="3574" spans="1:12" x14ac:dyDescent="0.3">
      <c r="A3574" t="s">
        <v>27</v>
      </c>
      <c r="B3574" t="s">
        <v>13</v>
      </c>
      <c r="C3574" t="s">
        <v>14</v>
      </c>
      <c r="D3574" t="s">
        <v>78</v>
      </c>
      <c r="E3574" t="s">
        <v>64</v>
      </c>
      <c r="F3574" t="s">
        <v>46</v>
      </c>
      <c r="G3574" t="s">
        <v>25</v>
      </c>
      <c r="H3574" t="s">
        <v>31</v>
      </c>
      <c r="I3574">
        <v>21.568000000000001</v>
      </c>
      <c r="J3574">
        <v>2</v>
      </c>
      <c r="K3574">
        <v>0.2</v>
      </c>
      <c r="L3574">
        <v>1.6175999999999999</v>
      </c>
    </row>
    <row r="3575" spans="1:12" x14ac:dyDescent="0.3">
      <c r="A3575" t="s">
        <v>27</v>
      </c>
      <c r="B3575" t="s">
        <v>13</v>
      </c>
      <c r="C3575" t="s">
        <v>14</v>
      </c>
      <c r="D3575" t="s">
        <v>78</v>
      </c>
      <c r="E3575" t="s">
        <v>64</v>
      </c>
      <c r="F3575" t="s">
        <v>46</v>
      </c>
      <c r="G3575" t="s">
        <v>34</v>
      </c>
      <c r="H3575" t="s">
        <v>58</v>
      </c>
      <c r="I3575">
        <v>81.575999999999993</v>
      </c>
      <c r="J3575">
        <v>3</v>
      </c>
      <c r="K3575">
        <v>0.2</v>
      </c>
      <c r="L3575">
        <v>2.0394000000000001</v>
      </c>
    </row>
    <row r="3576" spans="1:12" x14ac:dyDescent="0.3">
      <c r="A3576" t="s">
        <v>27</v>
      </c>
      <c r="B3576" t="s">
        <v>13</v>
      </c>
      <c r="C3576" t="s">
        <v>14</v>
      </c>
      <c r="D3576" t="s">
        <v>78</v>
      </c>
      <c r="E3576" t="s">
        <v>64</v>
      </c>
      <c r="F3576" t="s">
        <v>46</v>
      </c>
      <c r="G3576" t="s">
        <v>25</v>
      </c>
      <c r="H3576" t="s">
        <v>26</v>
      </c>
      <c r="I3576">
        <v>6</v>
      </c>
      <c r="J3576">
        <v>2</v>
      </c>
      <c r="K3576">
        <v>0.2</v>
      </c>
      <c r="L3576">
        <v>2.1</v>
      </c>
    </row>
    <row r="3577" spans="1:12" x14ac:dyDescent="0.3">
      <c r="A3577" t="s">
        <v>27</v>
      </c>
      <c r="B3577" t="s">
        <v>13</v>
      </c>
      <c r="C3577" t="s">
        <v>14</v>
      </c>
      <c r="D3577" t="s">
        <v>78</v>
      </c>
      <c r="E3577" t="s">
        <v>64</v>
      </c>
      <c r="F3577" t="s">
        <v>46</v>
      </c>
      <c r="G3577" t="s">
        <v>25</v>
      </c>
      <c r="H3577" t="s">
        <v>36</v>
      </c>
      <c r="I3577">
        <v>1.9079999999999999</v>
      </c>
      <c r="J3577">
        <v>3</v>
      </c>
      <c r="K3577">
        <v>0.8</v>
      </c>
      <c r="L3577">
        <v>-3.2435999999999998</v>
      </c>
    </row>
    <row r="3578" spans="1:12" x14ac:dyDescent="0.3">
      <c r="A3578" t="s">
        <v>27</v>
      </c>
      <c r="B3578" t="s">
        <v>13</v>
      </c>
      <c r="C3578" t="s">
        <v>14</v>
      </c>
      <c r="D3578" t="s">
        <v>78</v>
      </c>
      <c r="E3578" t="s">
        <v>64</v>
      </c>
      <c r="F3578" t="s">
        <v>46</v>
      </c>
      <c r="G3578" t="s">
        <v>25</v>
      </c>
      <c r="H3578" t="s">
        <v>31</v>
      </c>
      <c r="I3578">
        <v>61.567999999999998</v>
      </c>
      <c r="J3578">
        <v>2</v>
      </c>
      <c r="K3578">
        <v>0.2</v>
      </c>
      <c r="L3578">
        <v>4.6176000000000004</v>
      </c>
    </row>
    <row r="3579" spans="1:12" x14ac:dyDescent="0.3">
      <c r="A3579" t="s">
        <v>27</v>
      </c>
      <c r="B3579" t="s">
        <v>13</v>
      </c>
      <c r="C3579" t="s">
        <v>14</v>
      </c>
      <c r="D3579" t="s">
        <v>558</v>
      </c>
      <c r="E3579" t="s">
        <v>64</v>
      </c>
      <c r="F3579" t="s">
        <v>46</v>
      </c>
      <c r="G3579" t="s">
        <v>34</v>
      </c>
      <c r="H3579" t="s">
        <v>35</v>
      </c>
      <c r="I3579">
        <v>383.84</v>
      </c>
      <c r="J3579">
        <v>4</v>
      </c>
      <c r="K3579">
        <v>0.2</v>
      </c>
      <c r="L3579">
        <v>47.98</v>
      </c>
    </row>
    <row r="3580" spans="1:12" x14ac:dyDescent="0.3">
      <c r="A3580" t="s">
        <v>27</v>
      </c>
      <c r="B3580" t="s">
        <v>13</v>
      </c>
      <c r="C3580" t="s">
        <v>14</v>
      </c>
      <c r="D3580" t="s">
        <v>230</v>
      </c>
      <c r="E3580" t="s">
        <v>64</v>
      </c>
      <c r="F3580" t="s">
        <v>46</v>
      </c>
      <c r="G3580" t="s">
        <v>34</v>
      </c>
      <c r="H3580" t="s">
        <v>161</v>
      </c>
      <c r="I3580">
        <v>1439.9680000000001</v>
      </c>
      <c r="J3580">
        <v>4</v>
      </c>
      <c r="K3580">
        <v>0.2</v>
      </c>
      <c r="L3580">
        <v>485.98919999999998</v>
      </c>
    </row>
    <row r="3581" spans="1:12" x14ac:dyDescent="0.3">
      <c r="A3581" t="s">
        <v>27</v>
      </c>
      <c r="B3581" t="s">
        <v>13</v>
      </c>
      <c r="C3581" t="s">
        <v>14</v>
      </c>
      <c r="D3581" t="s">
        <v>230</v>
      </c>
      <c r="E3581" t="s">
        <v>64</v>
      </c>
      <c r="F3581" t="s">
        <v>46</v>
      </c>
      <c r="G3581" t="s">
        <v>34</v>
      </c>
      <c r="H3581" t="s">
        <v>58</v>
      </c>
      <c r="I3581">
        <v>43.56</v>
      </c>
      <c r="J3581">
        <v>3</v>
      </c>
      <c r="K3581">
        <v>0.2</v>
      </c>
      <c r="L3581">
        <v>-4.9005000000000001</v>
      </c>
    </row>
    <row r="3582" spans="1:12" x14ac:dyDescent="0.3">
      <c r="A3582" t="s">
        <v>61</v>
      </c>
      <c r="B3582" t="s">
        <v>13</v>
      </c>
      <c r="C3582" t="s">
        <v>14</v>
      </c>
      <c r="D3582" t="s">
        <v>78</v>
      </c>
      <c r="E3582" t="s">
        <v>64</v>
      </c>
      <c r="F3582" t="s">
        <v>46</v>
      </c>
      <c r="G3582" t="s">
        <v>25</v>
      </c>
      <c r="H3582" t="s">
        <v>37</v>
      </c>
      <c r="I3582">
        <v>2.3940000000000001</v>
      </c>
      <c r="J3582">
        <v>1</v>
      </c>
      <c r="K3582">
        <v>0.8</v>
      </c>
      <c r="L3582">
        <v>-6.3441000000000001</v>
      </c>
    </row>
    <row r="3583" spans="1:12" x14ac:dyDescent="0.3">
      <c r="A3583" t="s">
        <v>61</v>
      </c>
      <c r="B3583" t="s">
        <v>21</v>
      </c>
      <c r="C3583" t="s">
        <v>14</v>
      </c>
      <c r="D3583" t="s">
        <v>263</v>
      </c>
      <c r="E3583" t="s">
        <v>64</v>
      </c>
      <c r="F3583" t="s">
        <v>46</v>
      </c>
      <c r="G3583" t="s">
        <v>25</v>
      </c>
      <c r="H3583" t="s">
        <v>36</v>
      </c>
      <c r="I3583">
        <v>442.37200000000001</v>
      </c>
      <c r="J3583">
        <v>7</v>
      </c>
      <c r="K3583">
        <v>0.8</v>
      </c>
      <c r="L3583">
        <v>-729.91380000000004</v>
      </c>
    </row>
    <row r="3584" spans="1:12" x14ac:dyDescent="0.3">
      <c r="A3584" t="s">
        <v>61</v>
      </c>
      <c r="B3584" t="s">
        <v>21</v>
      </c>
      <c r="C3584" t="s">
        <v>14</v>
      </c>
      <c r="D3584" t="s">
        <v>563</v>
      </c>
      <c r="E3584" t="s">
        <v>64</v>
      </c>
      <c r="F3584" t="s">
        <v>46</v>
      </c>
      <c r="G3584" t="s">
        <v>34</v>
      </c>
      <c r="H3584" t="s">
        <v>58</v>
      </c>
      <c r="I3584">
        <v>116.312</v>
      </c>
      <c r="J3584">
        <v>7</v>
      </c>
      <c r="K3584">
        <v>0.2</v>
      </c>
      <c r="L3584">
        <v>23.2624</v>
      </c>
    </row>
    <row r="3585" spans="1:12" x14ac:dyDescent="0.3">
      <c r="A3585" t="s">
        <v>27</v>
      </c>
      <c r="B3585" t="s">
        <v>13</v>
      </c>
      <c r="C3585" t="s">
        <v>14</v>
      </c>
      <c r="D3585" t="s">
        <v>78</v>
      </c>
      <c r="E3585" t="s">
        <v>64</v>
      </c>
      <c r="F3585" t="s">
        <v>46</v>
      </c>
      <c r="G3585" t="s">
        <v>25</v>
      </c>
      <c r="H3585" t="s">
        <v>36</v>
      </c>
      <c r="I3585">
        <v>24.588000000000001</v>
      </c>
      <c r="J3585">
        <v>3</v>
      </c>
      <c r="K3585">
        <v>0.8</v>
      </c>
      <c r="L3585">
        <v>-38.111400000000003</v>
      </c>
    </row>
    <row r="3586" spans="1:12" x14ac:dyDescent="0.3">
      <c r="A3586" t="s">
        <v>27</v>
      </c>
      <c r="B3586" t="s">
        <v>13</v>
      </c>
      <c r="C3586" t="s">
        <v>14</v>
      </c>
      <c r="D3586" t="s">
        <v>78</v>
      </c>
      <c r="E3586" t="s">
        <v>64</v>
      </c>
      <c r="F3586" t="s">
        <v>46</v>
      </c>
      <c r="G3586" t="s">
        <v>25</v>
      </c>
      <c r="H3586" t="s">
        <v>59</v>
      </c>
      <c r="I3586">
        <v>13.984</v>
      </c>
      <c r="J3586">
        <v>2</v>
      </c>
      <c r="K3586">
        <v>0.2</v>
      </c>
      <c r="L3586">
        <v>4.7195999999999998</v>
      </c>
    </row>
    <row r="3587" spans="1:12" x14ac:dyDescent="0.3">
      <c r="A3587" t="s">
        <v>27</v>
      </c>
      <c r="B3587" t="s">
        <v>21</v>
      </c>
      <c r="C3587" t="s">
        <v>14</v>
      </c>
      <c r="D3587" t="s">
        <v>78</v>
      </c>
      <c r="E3587" t="s">
        <v>64</v>
      </c>
      <c r="F3587" t="s">
        <v>46</v>
      </c>
      <c r="G3587" t="s">
        <v>25</v>
      </c>
      <c r="H3587" t="s">
        <v>40</v>
      </c>
      <c r="I3587">
        <v>23.52</v>
      </c>
      <c r="J3587">
        <v>5</v>
      </c>
      <c r="K3587">
        <v>0.2</v>
      </c>
      <c r="L3587">
        <v>8.5259999999999998</v>
      </c>
    </row>
    <row r="3588" spans="1:12" x14ac:dyDescent="0.3">
      <c r="A3588" t="s">
        <v>27</v>
      </c>
      <c r="B3588" t="s">
        <v>21</v>
      </c>
      <c r="C3588" t="s">
        <v>14</v>
      </c>
      <c r="D3588" t="s">
        <v>78</v>
      </c>
      <c r="E3588" t="s">
        <v>64</v>
      </c>
      <c r="F3588" t="s">
        <v>46</v>
      </c>
      <c r="G3588" t="s">
        <v>34</v>
      </c>
      <c r="H3588" t="s">
        <v>35</v>
      </c>
      <c r="I3588">
        <v>180.96</v>
      </c>
      <c r="J3588">
        <v>5</v>
      </c>
      <c r="K3588">
        <v>0.2</v>
      </c>
      <c r="L3588">
        <v>13.571999999999999</v>
      </c>
    </row>
    <row r="3589" spans="1:12" x14ac:dyDescent="0.3">
      <c r="A3589" t="s">
        <v>27</v>
      </c>
      <c r="B3589" t="s">
        <v>13</v>
      </c>
      <c r="C3589" t="s">
        <v>14</v>
      </c>
      <c r="D3589" t="s">
        <v>78</v>
      </c>
      <c r="E3589" t="s">
        <v>64</v>
      </c>
      <c r="F3589" t="s">
        <v>46</v>
      </c>
      <c r="G3589" t="s">
        <v>25</v>
      </c>
      <c r="H3589" t="s">
        <v>76</v>
      </c>
      <c r="I3589">
        <v>7.1040000000000001</v>
      </c>
      <c r="J3589">
        <v>6</v>
      </c>
      <c r="K3589">
        <v>0.2</v>
      </c>
      <c r="L3589">
        <v>2.4864000000000002</v>
      </c>
    </row>
    <row r="3590" spans="1:12" x14ac:dyDescent="0.3">
      <c r="A3590" t="s">
        <v>12</v>
      </c>
      <c r="B3590" t="s">
        <v>13</v>
      </c>
      <c r="C3590" t="s">
        <v>14</v>
      </c>
      <c r="D3590" t="s">
        <v>568</v>
      </c>
      <c r="E3590" t="s">
        <v>64</v>
      </c>
      <c r="F3590" t="s">
        <v>46</v>
      </c>
      <c r="G3590" t="s">
        <v>34</v>
      </c>
      <c r="H3590" t="s">
        <v>35</v>
      </c>
      <c r="I3590">
        <v>158.376</v>
      </c>
      <c r="J3590">
        <v>3</v>
      </c>
      <c r="K3590">
        <v>0.2</v>
      </c>
      <c r="L3590">
        <v>13.857900000000001</v>
      </c>
    </row>
    <row r="3591" spans="1:12" x14ac:dyDescent="0.3">
      <c r="A3591" t="s">
        <v>27</v>
      </c>
      <c r="B3591" t="s">
        <v>21</v>
      </c>
      <c r="C3591" t="s">
        <v>14</v>
      </c>
      <c r="D3591" t="s">
        <v>78</v>
      </c>
      <c r="E3591" t="s">
        <v>64</v>
      </c>
      <c r="F3591" t="s">
        <v>46</v>
      </c>
      <c r="G3591" t="s">
        <v>25</v>
      </c>
      <c r="H3591" t="s">
        <v>33</v>
      </c>
      <c r="I3591">
        <v>5.3040000000000003</v>
      </c>
      <c r="J3591">
        <v>3</v>
      </c>
      <c r="K3591">
        <v>0.2</v>
      </c>
      <c r="L3591">
        <v>0.46410000000000001</v>
      </c>
    </row>
    <row r="3592" spans="1:12" x14ac:dyDescent="0.3">
      <c r="A3592" t="s">
        <v>27</v>
      </c>
      <c r="B3592" t="s">
        <v>43</v>
      </c>
      <c r="C3592" t="s">
        <v>14</v>
      </c>
      <c r="D3592" t="s">
        <v>396</v>
      </c>
      <c r="E3592" t="s">
        <v>64</v>
      </c>
      <c r="F3592" t="s">
        <v>46</v>
      </c>
      <c r="G3592" t="s">
        <v>18</v>
      </c>
      <c r="H3592" t="s">
        <v>20</v>
      </c>
      <c r="I3592">
        <v>634.11599999999999</v>
      </c>
      <c r="J3592">
        <v>6</v>
      </c>
      <c r="K3592">
        <v>0.3</v>
      </c>
      <c r="L3592">
        <v>-172.1172</v>
      </c>
    </row>
    <row r="3593" spans="1:12" x14ac:dyDescent="0.3">
      <c r="A3593" t="s">
        <v>27</v>
      </c>
      <c r="B3593" t="s">
        <v>43</v>
      </c>
      <c r="C3593" t="s">
        <v>14</v>
      </c>
      <c r="D3593" t="s">
        <v>396</v>
      </c>
      <c r="E3593" t="s">
        <v>64</v>
      </c>
      <c r="F3593" t="s">
        <v>46</v>
      </c>
      <c r="G3593" t="s">
        <v>25</v>
      </c>
      <c r="H3593" t="s">
        <v>40</v>
      </c>
      <c r="I3593">
        <v>17.472000000000001</v>
      </c>
      <c r="J3593">
        <v>3</v>
      </c>
      <c r="K3593">
        <v>0.2</v>
      </c>
      <c r="L3593">
        <v>5.6783999999999999</v>
      </c>
    </row>
    <row r="3594" spans="1:12" x14ac:dyDescent="0.3">
      <c r="A3594" t="s">
        <v>12</v>
      </c>
      <c r="B3594" t="s">
        <v>43</v>
      </c>
      <c r="C3594" t="s">
        <v>14</v>
      </c>
      <c r="D3594" t="s">
        <v>78</v>
      </c>
      <c r="E3594" t="s">
        <v>64</v>
      </c>
      <c r="F3594" t="s">
        <v>46</v>
      </c>
      <c r="G3594" t="s">
        <v>34</v>
      </c>
      <c r="H3594" t="s">
        <v>58</v>
      </c>
      <c r="I3594">
        <v>319.96800000000002</v>
      </c>
      <c r="J3594">
        <v>4</v>
      </c>
      <c r="K3594">
        <v>0.2</v>
      </c>
      <c r="L3594">
        <v>71.992800000000003</v>
      </c>
    </row>
    <row r="3595" spans="1:12" x14ac:dyDescent="0.3">
      <c r="A3595" t="s">
        <v>12</v>
      </c>
      <c r="B3595" t="s">
        <v>43</v>
      </c>
      <c r="C3595" t="s">
        <v>14</v>
      </c>
      <c r="D3595" t="s">
        <v>78</v>
      </c>
      <c r="E3595" t="s">
        <v>64</v>
      </c>
      <c r="F3595" t="s">
        <v>46</v>
      </c>
      <c r="G3595" t="s">
        <v>25</v>
      </c>
      <c r="H3595" t="s">
        <v>31</v>
      </c>
      <c r="I3595">
        <v>505.32</v>
      </c>
      <c r="J3595">
        <v>3</v>
      </c>
      <c r="K3595">
        <v>0.2</v>
      </c>
      <c r="L3595">
        <v>31.5825</v>
      </c>
    </row>
    <row r="3596" spans="1:12" x14ac:dyDescent="0.3">
      <c r="A3596" t="s">
        <v>12</v>
      </c>
      <c r="B3596" t="s">
        <v>43</v>
      </c>
      <c r="C3596" t="s">
        <v>14</v>
      </c>
      <c r="D3596" t="s">
        <v>78</v>
      </c>
      <c r="E3596" t="s">
        <v>64</v>
      </c>
      <c r="F3596" t="s">
        <v>46</v>
      </c>
      <c r="G3596" t="s">
        <v>25</v>
      </c>
      <c r="H3596" t="s">
        <v>40</v>
      </c>
      <c r="I3596">
        <v>3.8079999999999998</v>
      </c>
      <c r="J3596">
        <v>1</v>
      </c>
      <c r="K3596">
        <v>0.2</v>
      </c>
      <c r="L3596">
        <v>1.2376</v>
      </c>
    </row>
    <row r="3597" spans="1:12" x14ac:dyDescent="0.3">
      <c r="A3597" t="s">
        <v>12</v>
      </c>
      <c r="B3597" t="s">
        <v>43</v>
      </c>
      <c r="C3597" t="s">
        <v>14</v>
      </c>
      <c r="D3597" t="s">
        <v>78</v>
      </c>
      <c r="E3597" t="s">
        <v>64</v>
      </c>
      <c r="F3597" t="s">
        <v>46</v>
      </c>
      <c r="G3597" t="s">
        <v>25</v>
      </c>
      <c r="H3597" t="s">
        <v>36</v>
      </c>
      <c r="I3597">
        <v>8.6820000000000004</v>
      </c>
      <c r="J3597">
        <v>1</v>
      </c>
      <c r="K3597">
        <v>0.8</v>
      </c>
      <c r="L3597">
        <v>-14.759399999999999</v>
      </c>
    </row>
    <row r="3598" spans="1:12" x14ac:dyDescent="0.3">
      <c r="A3598" t="s">
        <v>12</v>
      </c>
      <c r="B3598" t="s">
        <v>43</v>
      </c>
      <c r="C3598" t="s">
        <v>14</v>
      </c>
      <c r="D3598" t="s">
        <v>78</v>
      </c>
      <c r="E3598" t="s">
        <v>64</v>
      </c>
      <c r="F3598" t="s">
        <v>46</v>
      </c>
      <c r="G3598" t="s">
        <v>25</v>
      </c>
      <c r="H3598" t="s">
        <v>26</v>
      </c>
      <c r="I3598">
        <v>24.423999999999999</v>
      </c>
      <c r="J3598">
        <v>1</v>
      </c>
      <c r="K3598">
        <v>0.2</v>
      </c>
      <c r="L3598">
        <v>7.9378000000000002</v>
      </c>
    </row>
    <row r="3599" spans="1:12" x14ac:dyDescent="0.3">
      <c r="A3599" t="s">
        <v>27</v>
      </c>
      <c r="B3599" t="s">
        <v>13</v>
      </c>
      <c r="C3599" t="s">
        <v>14</v>
      </c>
      <c r="D3599" t="s">
        <v>106</v>
      </c>
      <c r="E3599" t="s">
        <v>64</v>
      </c>
      <c r="F3599" t="s">
        <v>46</v>
      </c>
      <c r="G3599" t="s">
        <v>25</v>
      </c>
      <c r="H3599" t="s">
        <v>31</v>
      </c>
      <c r="I3599">
        <v>180.01599999999999</v>
      </c>
      <c r="J3599">
        <v>1</v>
      </c>
      <c r="K3599">
        <v>0.2</v>
      </c>
      <c r="L3599">
        <v>-15.7514</v>
      </c>
    </row>
    <row r="3600" spans="1:12" x14ac:dyDescent="0.3">
      <c r="A3600" t="s">
        <v>27</v>
      </c>
      <c r="B3600" t="s">
        <v>13</v>
      </c>
      <c r="C3600" t="s">
        <v>14</v>
      </c>
      <c r="D3600" t="s">
        <v>106</v>
      </c>
      <c r="E3600" t="s">
        <v>64</v>
      </c>
      <c r="F3600" t="s">
        <v>46</v>
      </c>
      <c r="G3600" t="s">
        <v>18</v>
      </c>
      <c r="H3600" t="s">
        <v>32</v>
      </c>
      <c r="I3600">
        <v>41.552</v>
      </c>
      <c r="J3600">
        <v>2</v>
      </c>
      <c r="K3600">
        <v>0.6</v>
      </c>
      <c r="L3600">
        <v>-19.737200000000001</v>
      </c>
    </row>
    <row r="3601" spans="1:12" x14ac:dyDescent="0.3">
      <c r="A3601" t="s">
        <v>27</v>
      </c>
      <c r="B3601" t="s">
        <v>13</v>
      </c>
      <c r="C3601" t="s">
        <v>14</v>
      </c>
      <c r="D3601" t="s">
        <v>106</v>
      </c>
      <c r="E3601" t="s">
        <v>64</v>
      </c>
      <c r="F3601" t="s">
        <v>46</v>
      </c>
      <c r="G3601" t="s">
        <v>25</v>
      </c>
      <c r="H3601" t="s">
        <v>33</v>
      </c>
      <c r="I3601">
        <v>13.12</v>
      </c>
      <c r="J3601">
        <v>5</v>
      </c>
      <c r="K3601">
        <v>0.2</v>
      </c>
      <c r="L3601">
        <v>1.476</v>
      </c>
    </row>
    <row r="3602" spans="1:12" x14ac:dyDescent="0.3">
      <c r="A3602" t="s">
        <v>167</v>
      </c>
      <c r="B3602" t="s">
        <v>13</v>
      </c>
      <c r="C3602" t="s">
        <v>14</v>
      </c>
      <c r="D3602" t="s">
        <v>326</v>
      </c>
      <c r="E3602" t="s">
        <v>64</v>
      </c>
      <c r="F3602" t="s">
        <v>46</v>
      </c>
      <c r="G3602" t="s">
        <v>18</v>
      </c>
      <c r="H3602" t="s">
        <v>32</v>
      </c>
      <c r="I3602">
        <v>266.35199999999998</v>
      </c>
      <c r="J3602">
        <v>6</v>
      </c>
      <c r="K3602">
        <v>0.6</v>
      </c>
      <c r="L3602">
        <v>-292.98719999999997</v>
      </c>
    </row>
    <row r="3603" spans="1:12" x14ac:dyDescent="0.3">
      <c r="A3603" t="s">
        <v>167</v>
      </c>
      <c r="B3603" t="s">
        <v>13</v>
      </c>
      <c r="C3603" t="s">
        <v>14</v>
      </c>
      <c r="D3603" t="s">
        <v>326</v>
      </c>
      <c r="E3603" t="s">
        <v>64</v>
      </c>
      <c r="F3603" t="s">
        <v>46</v>
      </c>
      <c r="G3603" t="s">
        <v>18</v>
      </c>
      <c r="H3603" t="s">
        <v>32</v>
      </c>
      <c r="I3603">
        <v>56.328000000000003</v>
      </c>
      <c r="J3603">
        <v>3</v>
      </c>
      <c r="K3603">
        <v>0.6</v>
      </c>
      <c r="L3603">
        <v>-26.755800000000001</v>
      </c>
    </row>
    <row r="3604" spans="1:12" x14ac:dyDescent="0.3">
      <c r="A3604" t="s">
        <v>167</v>
      </c>
      <c r="B3604" t="s">
        <v>13</v>
      </c>
      <c r="C3604" t="s">
        <v>14</v>
      </c>
      <c r="D3604" t="s">
        <v>326</v>
      </c>
      <c r="E3604" t="s">
        <v>64</v>
      </c>
      <c r="F3604" t="s">
        <v>46</v>
      </c>
      <c r="G3604" t="s">
        <v>34</v>
      </c>
      <c r="H3604" t="s">
        <v>58</v>
      </c>
      <c r="I3604">
        <v>39.264000000000003</v>
      </c>
      <c r="J3604">
        <v>3</v>
      </c>
      <c r="K3604">
        <v>0.2</v>
      </c>
      <c r="L3604">
        <v>-4.9080000000000004</v>
      </c>
    </row>
    <row r="3605" spans="1:12" x14ac:dyDescent="0.3">
      <c r="A3605" t="s">
        <v>167</v>
      </c>
      <c r="B3605" t="s">
        <v>13</v>
      </c>
      <c r="C3605" t="s">
        <v>14</v>
      </c>
      <c r="D3605" t="s">
        <v>326</v>
      </c>
      <c r="E3605" t="s">
        <v>64</v>
      </c>
      <c r="F3605" t="s">
        <v>46</v>
      </c>
      <c r="G3605" t="s">
        <v>25</v>
      </c>
      <c r="H3605" t="s">
        <v>33</v>
      </c>
      <c r="I3605">
        <v>95.231999999999999</v>
      </c>
      <c r="J3605">
        <v>6</v>
      </c>
      <c r="K3605">
        <v>0.2</v>
      </c>
      <c r="L3605">
        <v>24.9984</v>
      </c>
    </row>
    <row r="3606" spans="1:12" x14ac:dyDescent="0.3">
      <c r="A3606" t="s">
        <v>27</v>
      </c>
      <c r="B3606" t="s">
        <v>13</v>
      </c>
      <c r="C3606" t="s">
        <v>14</v>
      </c>
      <c r="D3606" t="s">
        <v>78</v>
      </c>
      <c r="E3606" t="s">
        <v>64</v>
      </c>
      <c r="F3606" t="s">
        <v>46</v>
      </c>
      <c r="G3606" t="s">
        <v>25</v>
      </c>
      <c r="H3606" t="s">
        <v>31</v>
      </c>
      <c r="I3606">
        <v>102.624</v>
      </c>
      <c r="J3606">
        <v>3</v>
      </c>
      <c r="K3606">
        <v>0.2</v>
      </c>
      <c r="L3606">
        <v>7.6967999999999996</v>
      </c>
    </row>
    <row r="3607" spans="1:12" x14ac:dyDescent="0.3">
      <c r="A3607" t="s">
        <v>27</v>
      </c>
      <c r="B3607" t="s">
        <v>13</v>
      </c>
      <c r="C3607" t="s">
        <v>14</v>
      </c>
      <c r="D3607" t="s">
        <v>78</v>
      </c>
      <c r="E3607" t="s">
        <v>64</v>
      </c>
      <c r="F3607" t="s">
        <v>46</v>
      </c>
      <c r="G3607" t="s">
        <v>18</v>
      </c>
      <c r="H3607" t="s">
        <v>20</v>
      </c>
      <c r="I3607">
        <v>359.77199999999999</v>
      </c>
      <c r="J3607">
        <v>2</v>
      </c>
      <c r="K3607">
        <v>0.3</v>
      </c>
      <c r="L3607">
        <v>-5.1395999999999997</v>
      </c>
    </row>
    <row r="3608" spans="1:12" x14ac:dyDescent="0.3">
      <c r="A3608" t="s">
        <v>27</v>
      </c>
      <c r="B3608" t="s">
        <v>13</v>
      </c>
      <c r="C3608" t="s">
        <v>14</v>
      </c>
      <c r="D3608" t="s">
        <v>78</v>
      </c>
      <c r="E3608" t="s">
        <v>64</v>
      </c>
      <c r="F3608" t="s">
        <v>46</v>
      </c>
      <c r="G3608" t="s">
        <v>25</v>
      </c>
      <c r="H3608" t="s">
        <v>33</v>
      </c>
      <c r="I3608">
        <v>13.391999999999999</v>
      </c>
      <c r="J3608">
        <v>3</v>
      </c>
      <c r="K3608">
        <v>0.2</v>
      </c>
      <c r="L3608">
        <v>3.1806000000000001</v>
      </c>
    </row>
    <row r="3609" spans="1:12" x14ac:dyDescent="0.3">
      <c r="A3609" t="s">
        <v>27</v>
      </c>
      <c r="B3609" t="s">
        <v>13</v>
      </c>
      <c r="C3609" t="s">
        <v>14</v>
      </c>
      <c r="D3609" t="s">
        <v>78</v>
      </c>
      <c r="E3609" t="s">
        <v>64</v>
      </c>
      <c r="F3609" t="s">
        <v>46</v>
      </c>
      <c r="G3609" t="s">
        <v>25</v>
      </c>
      <c r="H3609" t="s">
        <v>26</v>
      </c>
      <c r="I3609">
        <v>29.24</v>
      </c>
      <c r="J3609">
        <v>5</v>
      </c>
      <c r="K3609">
        <v>0.2</v>
      </c>
      <c r="L3609">
        <v>9.8684999999999992</v>
      </c>
    </row>
    <row r="3610" spans="1:12" x14ac:dyDescent="0.3">
      <c r="A3610" t="s">
        <v>27</v>
      </c>
      <c r="B3610" t="s">
        <v>13</v>
      </c>
      <c r="C3610" t="s">
        <v>14</v>
      </c>
      <c r="D3610" t="s">
        <v>78</v>
      </c>
      <c r="E3610" t="s">
        <v>64</v>
      </c>
      <c r="F3610" t="s">
        <v>46</v>
      </c>
      <c r="G3610" t="s">
        <v>25</v>
      </c>
      <c r="H3610" t="s">
        <v>31</v>
      </c>
      <c r="I3610">
        <v>35.167999999999999</v>
      </c>
      <c r="J3610">
        <v>2</v>
      </c>
      <c r="K3610">
        <v>0.2</v>
      </c>
      <c r="L3610">
        <v>-8.3523999999999994</v>
      </c>
    </row>
    <row r="3611" spans="1:12" x14ac:dyDescent="0.3">
      <c r="A3611" t="s">
        <v>27</v>
      </c>
      <c r="B3611" t="s">
        <v>13</v>
      </c>
      <c r="C3611" t="s">
        <v>14</v>
      </c>
      <c r="D3611" t="s">
        <v>78</v>
      </c>
      <c r="E3611" t="s">
        <v>64</v>
      </c>
      <c r="F3611" t="s">
        <v>46</v>
      </c>
      <c r="G3611" t="s">
        <v>34</v>
      </c>
      <c r="H3611" t="s">
        <v>122</v>
      </c>
      <c r="I3611">
        <v>1362.9</v>
      </c>
      <c r="J3611">
        <v>3</v>
      </c>
      <c r="K3611">
        <v>0.3</v>
      </c>
      <c r="L3611">
        <v>-19.47</v>
      </c>
    </row>
    <row r="3612" spans="1:12" x14ac:dyDescent="0.3">
      <c r="A3612" t="s">
        <v>27</v>
      </c>
      <c r="B3612" t="s">
        <v>13</v>
      </c>
      <c r="C3612" t="s">
        <v>14</v>
      </c>
      <c r="D3612" t="s">
        <v>78</v>
      </c>
      <c r="E3612" t="s">
        <v>64</v>
      </c>
      <c r="F3612" t="s">
        <v>46</v>
      </c>
      <c r="G3612" t="s">
        <v>18</v>
      </c>
      <c r="H3612" t="s">
        <v>20</v>
      </c>
      <c r="I3612">
        <v>317.05799999999999</v>
      </c>
      <c r="J3612">
        <v>3</v>
      </c>
      <c r="K3612">
        <v>0.3</v>
      </c>
      <c r="L3612">
        <v>-18.117599999999999</v>
      </c>
    </row>
    <row r="3613" spans="1:12" x14ac:dyDescent="0.3">
      <c r="A3613" t="s">
        <v>27</v>
      </c>
      <c r="B3613" t="s">
        <v>13</v>
      </c>
      <c r="C3613" t="s">
        <v>14</v>
      </c>
      <c r="D3613" t="s">
        <v>78</v>
      </c>
      <c r="E3613" t="s">
        <v>64</v>
      </c>
      <c r="F3613" t="s">
        <v>46</v>
      </c>
      <c r="G3613" t="s">
        <v>25</v>
      </c>
      <c r="H3613" t="s">
        <v>33</v>
      </c>
      <c r="I3613">
        <v>15.76</v>
      </c>
      <c r="J3613">
        <v>2</v>
      </c>
      <c r="K3613">
        <v>0.2</v>
      </c>
      <c r="L3613">
        <v>3.5459999999999998</v>
      </c>
    </row>
    <row r="3614" spans="1:12" x14ac:dyDescent="0.3">
      <c r="A3614" t="s">
        <v>27</v>
      </c>
      <c r="B3614" t="s">
        <v>13</v>
      </c>
      <c r="C3614" t="s">
        <v>14</v>
      </c>
      <c r="D3614" t="s">
        <v>78</v>
      </c>
      <c r="E3614" t="s">
        <v>64</v>
      </c>
      <c r="F3614" t="s">
        <v>46</v>
      </c>
      <c r="G3614" t="s">
        <v>18</v>
      </c>
      <c r="H3614" t="s">
        <v>32</v>
      </c>
      <c r="I3614">
        <v>14.56</v>
      </c>
      <c r="J3614">
        <v>5</v>
      </c>
      <c r="K3614">
        <v>0.6</v>
      </c>
      <c r="L3614">
        <v>-6.1879999999999997</v>
      </c>
    </row>
    <row r="3615" spans="1:12" x14ac:dyDescent="0.3">
      <c r="A3615" t="s">
        <v>27</v>
      </c>
      <c r="B3615" t="s">
        <v>21</v>
      </c>
      <c r="C3615" t="s">
        <v>14</v>
      </c>
      <c r="D3615" t="s">
        <v>78</v>
      </c>
      <c r="E3615" t="s">
        <v>64</v>
      </c>
      <c r="F3615" t="s">
        <v>46</v>
      </c>
      <c r="G3615" t="s">
        <v>25</v>
      </c>
      <c r="H3615" t="s">
        <v>31</v>
      </c>
      <c r="I3615">
        <v>21.488</v>
      </c>
      <c r="J3615">
        <v>2</v>
      </c>
      <c r="K3615">
        <v>0.2</v>
      </c>
      <c r="L3615">
        <v>1.6115999999999999</v>
      </c>
    </row>
    <row r="3616" spans="1:12" x14ac:dyDescent="0.3">
      <c r="A3616" t="s">
        <v>27</v>
      </c>
      <c r="B3616" t="s">
        <v>21</v>
      </c>
      <c r="C3616" t="s">
        <v>14</v>
      </c>
      <c r="D3616" t="s">
        <v>78</v>
      </c>
      <c r="E3616" t="s">
        <v>64</v>
      </c>
      <c r="F3616" t="s">
        <v>46</v>
      </c>
      <c r="G3616" t="s">
        <v>34</v>
      </c>
      <c r="H3616" t="s">
        <v>35</v>
      </c>
      <c r="I3616">
        <v>239.976</v>
      </c>
      <c r="J3616">
        <v>3</v>
      </c>
      <c r="K3616">
        <v>0.2</v>
      </c>
      <c r="L3616">
        <v>26.997299999999999</v>
      </c>
    </row>
    <row r="3617" spans="1:12" x14ac:dyDescent="0.3">
      <c r="A3617" t="s">
        <v>27</v>
      </c>
      <c r="B3617" t="s">
        <v>21</v>
      </c>
      <c r="C3617" t="s">
        <v>14</v>
      </c>
      <c r="D3617" t="s">
        <v>78</v>
      </c>
      <c r="E3617" t="s">
        <v>64</v>
      </c>
      <c r="F3617" t="s">
        <v>46</v>
      </c>
      <c r="G3617" t="s">
        <v>18</v>
      </c>
      <c r="H3617" t="s">
        <v>32</v>
      </c>
      <c r="I3617">
        <v>34.503999999999998</v>
      </c>
      <c r="J3617">
        <v>2</v>
      </c>
      <c r="K3617">
        <v>0.6</v>
      </c>
      <c r="L3617">
        <v>-15.5268</v>
      </c>
    </row>
    <row r="3618" spans="1:12" x14ac:dyDescent="0.3">
      <c r="A3618" t="s">
        <v>27</v>
      </c>
      <c r="B3618" t="s">
        <v>21</v>
      </c>
      <c r="C3618" t="s">
        <v>14</v>
      </c>
      <c r="D3618" t="s">
        <v>174</v>
      </c>
      <c r="E3618" t="s">
        <v>64</v>
      </c>
      <c r="F3618" t="s">
        <v>46</v>
      </c>
      <c r="G3618" t="s">
        <v>25</v>
      </c>
      <c r="H3618" t="s">
        <v>36</v>
      </c>
      <c r="I3618">
        <v>1.68</v>
      </c>
      <c r="J3618">
        <v>5</v>
      </c>
      <c r="K3618">
        <v>0.8</v>
      </c>
      <c r="L3618">
        <v>-2.6880000000000002</v>
      </c>
    </row>
    <row r="3619" spans="1:12" x14ac:dyDescent="0.3">
      <c r="A3619" t="s">
        <v>27</v>
      </c>
      <c r="B3619" t="s">
        <v>21</v>
      </c>
      <c r="C3619" t="s">
        <v>14</v>
      </c>
      <c r="D3619" t="s">
        <v>174</v>
      </c>
      <c r="E3619" t="s">
        <v>64</v>
      </c>
      <c r="F3619" t="s">
        <v>46</v>
      </c>
      <c r="G3619" t="s">
        <v>18</v>
      </c>
      <c r="H3619" t="s">
        <v>32</v>
      </c>
      <c r="I3619">
        <v>7.968</v>
      </c>
      <c r="J3619">
        <v>3</v>
      </c>
      <c r="K3619">
        <v>0.6</v>
      </c>
      <c r="L3619">
        <v>-2.3904000000000001</v>
      </c>
    </row>
    <row r="3620" spans="1:12" x14ac:dyDescent="0.3">
      <c r="A3620" t="s">
        <v>27</v>
      </c>
      <c r="B3620" t="s">
        <v>21</v>
      </c>
      <c r="C3620" t="s">
        <v>14</v>
      </c>
      <c r="D3620" t="s">
        <v>174</v>
      </c>
      <c r="E3620" t="s">
        <v>64</v>
      </c>
      <c r="F3620" t="s">
        <v>46</v>
      </c>
      <c r="G3620" t="s">
        <v>18</v>
      </c>
      <c r="H3620" t="s">
        <v>20</v>
      </c>
      <c r="I3620">
        <v>113.372</v>
      </c>
      <c r="J3620">
        <v>2</v>
      </c>
      <c r="K3620">
        <v>0.3</v>
      </c>
      <c r="L3620">
        <v>-3.2391999999999999</v>
      </c>
    </row>
    <row r="3621" spans="1:12" x14ac:dyDescent="0.3">
      <c r="A3621" t="s">
        <v>27</v>
      </c>
      <c r="B3621" t="s">
        <v>21</v>
      </c>
      <c r="C3621" t="s">
        <v>14</v>
      </c>
      <c r="D3621" t="s">
        <v>174</v>
      </c>
      <c r="E3621" t="s">
        <v>64</v>
      </c>
      <c r="F3621" t="s">
        <v>46</v>
      </c>
      <c r="G3621" t="s">
        <v>18</v>
      </c>
      <c r="H3621" t="s">
        <v>32</v>
      </c>
      <c r="I3621">
        <v>2.96</v>
      </c>
      <c r="J3621">
        <v>2</v>
      </c>
      <c r="K3621">
        <v>0.6</v>
      </c>
      <c r="L3621">
        <v>-1.4059999999999999</v>
      </c>
    </row>
    <row r="3622" spans="1:12" x14ac:dyDescent="0.3">
      <c r="A3622" t="s">
        <v>27</v>
      </c>
      <c r="B3622" t="s">
        <v>13</v>
      </c>
      <c r="C3622" t="s">
        <v>14</v>
      </c>
      <c r="D3622" t="s">
        <v>78</v>
      </c>
      <c r="E3622" t="s">
        <v>64</v>
      </c>
      <c r="F3622" t="s">
        <v>46</v>
      </c>
      <c r="G3622" t="s">
        <v>25</v>
      </c>
      <c r="H3622" t="s">
        <v>33</v>
      </c>
      <c r="I3622">
        <v>8.016</v>
      </c>
      <c r="J3622">
        <v>3</v>
      </c>
      <c r="K3622">
        <v>0.2</v>
      </c>
      <c r="L3622">
        <v>1.002</v>
      </c>
    </row>
    <row r="3623" spans="1:12" x14ac:dyDescent="0.3">
      <c r="A3623" t="s">
        <v>61</v>
      </c>
      <c r="B3623" t="s">
        <v>13</v>
      </c>
      <c r="C3623" t="s">
        <v>14</v>
      </c>
      <c r="D3623" t="s">
        <v>526</v>
      </c>
      <c r="E3623" t="s">
        <v>64</v>
      </c>
      <c r="F3623" t="s">
        <v>46</v>
      </c>
      <c r="G3623" t="s">
        <v>25</v>
      </c>
      <c r="H3623" t="s">
        <v>40</v>
      </c>
      <c r="I3623">
        <v>76.864000000000004</v>
      </c>
      <c r="J3623">
        <v>2</v>
      </c>
      <c r="K3623">
        <v>0.2</v>
      </c>
      <c r="L3623">
        <v>26.9024</v>
      </c>
    </row>
    <row r="3624" spans="1:12" x14ac:dyDescent="0.3">
      <c r="A3624" t="s">
        <v>12</v>
      </c>
      <c r="B3624" t="s">
        <v>21</v>
      </c>
      <c r="C3624" t="s">
        <v>14</v>
      </c>
      <c r="D3624" t="s">
        <v>78</v>
      </c>
      <c r="E3624" t="s">
        <v>64</v>
      </c>
      <c r="F3624" t="s">
        <v>46</v>
      </c>
      <c r="G3624" t="s">
        <v>25</v>
      </c>
      <c r="H3624" t="s">
        <v>26</v>
      </c>
      <c r="I3624">
        <v>11.952</v>
      </c>
      <c r="J3624">
        <v>3</v>
      </c>
      <c r="K3624">
        <v>0.2</v>
      </c>
      <c r="L3624">
        <v>3.8843999999999999</v>
      </c>
    </row>
    <row r="3625" spans="1:12" x14ac:dyDescent="0.3">
      <c r="A3625" t="s">
        <v>12</v>
      </c>
      <c r="B3625" t="s">
        <v>13</v>
      </c>
      <c r="C3625" t="s">
        <v>14</v>
      </c>
      <c r="D3625" t="s">
        <v>63</v>
      </c>
      <c r="E3625" t="s">
        <v>64</v>
      </c>
      <c r="F3625" t="s">
        <v>46</v>
      </c>
      <c r="G3625" t="s">
        <v>18</v>
      </c>
      <c r="H3625" t="s">
        <v>20</v>
      </c>
      <c r="I3625">
        <v>602.65099999999995</v>
      </c>
      <c r="J3625">
        <v>7</v>
      </c>
      <c r="K3625">
        <v>0.3</v>
      </c>
      <c r="L3625">
        <v>-163.57669999999999</v>
      </c>
    </row>
    <row r="3626" spans="1:12" x14ac:dyDescent="0.3">
      <c r="A3626" t="s">
        <v>12</v>
      </c>
      <c r="B3626" t="s">
        <v>13</v>
      </c>
      <c r="C3626" t="s">
        <v>14</v>
      </c>
      <c r="D3626" t="s">
        <v>63</v>
      </c>
      <c r="E3626" t="s">
        <v>64</v>
      </c>
      <c r="F3626" t="s">
        <v>46</v>
      </c>
      <c r="G3626" t="s">
        <v>25</v>
      </c>
      <c r="H3626" t="s">
        <v>36</v>
      </c>
      <c r="I3626">
        <v>7.6559999999999997</v>
      </c>
      <c r="J3626">
        <v>6</v>
      </c>
      <c r="K3626">
        <v>0.8</v>
      </c>
      <c r="L3626">
        <v>-13.0152</v>
      </c>
    </row>
    <row r="3627" spans="1:12" x14ac:dyDescent="0.3">
      <c r="A3627" t="s">
        <v>27</v>
      </c>
      <c r="B3627" t="s">
        <v>21</v>
      </c>
      <c r="C3627" t="s">
        <v>14</v>
      </c>
      <c r="D3627" t="s">
        <v>78</v>
      </c>
      <c r="E3627" t="s">
        <v>64</v>
      </c>
      <c r="F3627" t="s">
        <v>46</v>
      </c>
      <c r="G3627" t="s">
        <v>25</v>
      </c>
      <c r="H3627" t="s">
        <v>76</v>
      </c>
      <c r="I3627">
        <v>16</v>
      </c>
      <c r="J3627">
        <v>4</v>
      </c>
      <c r="K3627">
        <v>0.2</v>
      </c>
      <c r="L3627">
        <v>5.6</v>
      </c>
    </row>
    <row r="3628" spans="1:12" x14ac:dyDescent="0.3">
      <c r="A3628" t="s">
        <v>27</v>
      </c>
      <c r="B3628" t="s">
        <v>21</v>
      </c>
      <c r="C3628" t="s">
        <v>14</v>
      </c>
      <c r="D3628" t="s">
        <v>78</v>
      </c>
      <c r="E3628" t="s">
        <v>64</v>
      </c>
      <c r="F3628" t="s">
        <v>46</v>
      </c>
      <c r="G3628" t="s">
        <v>25</v>
      </c>
      <c r="H3628" t="s">
        <v>37</v>
      </c>
      <c r="I3628">
        <v>5.5880000000000001</v>
      </c>
      <c r="J3628">
        <v>2</v>
      </c>
      <c r="K3628">
        <v>0.8</v>
      </c>
      <c r="L3628">
        <v>-15.0876</v>
      </c>
    </row>
    <row r="3629" spans="1:12" x14ac:dyDescent="0.3">
      <c r="A3629" t="s">
        <v>27</v>
      </c>
      <c r="B3629" t="s">
        <v>21</v>
      </c>
      <c r="C3629" t="s">
        <v>14</v>
      </c>
      <c r="D3629" t="s">
        <v>78</v>
      </c>
      <c r="E3629" t="s">
        <v>64</v>
      </c>
      <c r="F3629" t="s">
        <v>46</v>
      </c>
      <c r="G3629" t="s">
        <v>25</v>
      </c>
      <c r="H3629" t="s">
        <v>31</v>
      </c>
      <c r="I3629">
        <v>235.92</v>
      </c>
      <c r="J3629">
        <v>5</v>
      </c>
      <c r="K3629">
        <v>0.2</v>
      </c>
      <c r="L3629">
        <v>-44.234999999999999</v>
      </c>
    </row>
    <row r="3630" spans="1:12" x14ac:dyDescent="0.3">
      <c r="A3630" t="s">
        <v>27</v>
      </c>
      <c r="B3630" t="s">
        <v>13</v>
      </c>
      <c r="C3630" t="s">
        <v>14</v>
      </c>
      <c r="D3630" t="s">
        <v>78</v>
      </c>
      <c r="E3630" t="s">
        <v>64</v>
      </c>
      <c r="F3630" t="s">
        <v>46</v>
      </c>
      <c r="G3630" t="s">
        <v>25</v>
      </c>
      <c r="H3630" t="s">
        <v>31</v>
      </c>
      <c r="I3630">
        <v>132.16</v>
      </c>
      <c r="J3630">
        <v>1</v>
      </c>
      <c r="K3630">
        <v>0.2</v>
      </c>
      <c r="L3630">
        <v>9.9120000000000008</v>
      </c>
    </row>
    <row r="3631" spans="1:12" x14ac:dyDescent="0.3">
      <c r="A3631" t="s">
        <v>27</v>
      </c>
      <c r="B3631" t="s">
        <v>13</v>
      </c>
      <c r="C3631" t="s">
        <v>14</v>
      </c>
      <c r="D3631" t="s">
        <v>78</v>
      </c>
      <c r="E3631" t="s">
        <v>64</v>
      </c>
      <c r="F3631" t="s">
        <v>46</v>
      </c>
      <c r="G3631" t="s">
        <v>25</v>
      </c>
      <c r="H3631" t="s">
        <v>36</v>
      </c>
      <c r="I3631">
        <v>17.904</v>
      </c>
      <c r="J3631">
        <v>6</v>
      </c>
      <c r="K3631">
        <v>0.8</v>
      </c>
      <c r="L3631">
        <v>-31.332000000000001</v>
      </c>
    </row>
    <row r="3632" spans="1:12" x14ac:dyDescent="0.3">
      <c r="A3632" t="s">
        <v>27</v>
      </c>
      <c r="B3632" t="s">
        <v>13</v>
      </c>
      <c r="C3632" t="s">
        <v>14</v>
      </c>
      <c r="D3632" t="s">
        <v>78</v>
      </c>
      <c r="E3632" t="s">
        <v>64</v>
      </c>
      <c r="F3632" t="s">
        <v>46</v>
      </c>
      <c r="G3632" t="s">
        <v>25</v>
      </c>
      <c r="H3632" t="s">
        <v>40</v>
      </c>
      <c r="I3632">
        <v>124.032</v>
      </c>
      <c r="J3632">
        <v>4</v>
      </c>
      <c r="K3632">
        <v>0.2</v>
      </c>
      <c r="L3632">
        <v>44.961599999999997</v>
      </c>
    </row>
    <row r="3633" spans="1:12" x14ac:dyDescent="0.3">
      <c r="A3633" t="s">
        <v>61</v>
      </c>
      <c r="B3633" t="s">
        <v>43</v>
      </c>
      <c r="C3633" t="s">
        <v>14</v>
      </c>
      <c r="D3633" t="s">
        <v>78</v>
      </c>
      <c r="E3633" t="s">
        <v>64</v>
      </c>
      <c r="F3633" t="s">
        <v>46</v>
      </c>
      <c r="G3633" t="s">
        <v>18</v>
      </c>
      <c r="H3633" t="s">
        <v>32</v>
      </c>
      <c r="I3633">
        <v>84.272000000000006</v>
      </c>
      <c r="J3633">
        <v>2</v>
      </c>
      <c r="K3633">
        <v>0.6</v>
      </c>
      <c r="L3633">
        <v>-75.844800000000006</v>
      </c>
    </row>
    <row r="3634" spans="1:12" x14ac:dyDescent="0.3">
      <c r="A3634" t="s">
        <v>27</v>
      </c>
      <c r="B3634" t="s">
        <v>13</v>
      </c>
      <c r="C3634" t="s">
        <v>14</v>
      </c>
      <c r="D3634" t="s">
        <v>96</v>
      </c>
      <c r="E3634" t="s">
        <v>64</v>
      </c>
      <c r="F3634" t="s">
        <v>46</v>
      </c>
      <c r="G3634" t="s">
        <v>25</v>
      </c>
      <c r="H3634" t="s">
        <v>31</v>
      </c>
      <c r="I3634">
        <v>221.024</v>
      </c>
      <c r="J3634">
        <v>2</v>
      </c>
      <c r="K3634">
        <v>0.2</v>
      </c>
      <c r="L3634">
        <v>-55.256</v>
      </c>
    </row>
    <row r="3635" spans="1:12" x14ac:dyDescent="0.3">
      <c r="A3635" t="s">
        <v>27</v>
      </c>
      <c r="B3635" t="s">
        <v>13</v>
      </c>
      <c r="C3635" t="s">
        <v>14</v>
      </c>
      <c r="D3635" t="s">
        <v>96</v>
      </c>
      <c r="E3635" t="s">
        <v>64</v>
      </c>
      <c r="F3635" t="s">
        <v>46</v>
      </c>
      <c r="G3635" t="s">
        <v>18</v>
      </c>
      <c r="H3635" t="s">
        <v>20</v>
      </c>
      <c r="I3635">
        <v>128.05799999999999</v>
      </c>
      <c r="J3635">
        <v>3</v>
      </c>
      <c r="K3635">
        <v>0.3</v>
      </c>
      <c r="L3635">
        <v>-23.7822</v>
      </c>
    </row>
    <row r="3636" spans="1:12" x14ac:dyDescent="0.3">
      <c r="A3636" t="s">
        <v>12</v>
      </c>
      <c r="B3636" t="s">
        <v>21</v>
      </c>
      <c r="C3636" t="s">
        <v>14</v>
      </c>
      <c r="D3636" t="s">
        <v>263</v>
      </c>
      <c r="E3636" t="s">
        <v>64</v>
      </c>
      <c r="F3636" t="s">
        <v>46</v>
      </c>
      <c r="G3636" t="s">
        <v>25</v>
      </c>
      <c r="H3636" t="s">
        <v>36</v>
      </c>
      <c r="I3636">
        <v>13.84</v>
      </c>
      <c r="J3636">
        <v>4</v>
      </c>
      <c r="K3636">
        <v>0.8</v>
      </c>
      <c r="L3636">
        <v>-22.143999999999998</v>
      </c>
    </row>
    <row r="3637" spans="1:12" x14ac:dyDescent="0.3">
      <c r="A3637" t="s">
        <v>12</v>
      </c>
      <c r="B3637" t="s">
        <v>21</v>
      </c>
      <c r="C3637" t="s">
        <v>14</v>
      </c>
      <c r="D3637" t="s">
        <v>263</v>
      </c>
      <c r="E3637" t="s">
        <v>64</v>
      </c>
      <c r="F3637" t="s">
        <v>46</v>
      </c>
      <c r="G3637" t="s">
        <v>25</v>
      </c>
      <c r="H3637" t="s">
        <v>40</v>
      </c>
      <c r="I3637">
        <v>175.87200000000001</v>
      </c>
      <c r="J3637">
        <v>4</v>
      </c>
      <c r="K3637">
        <v>0.2</v>
      </c>
      <c r="L3637">
        <v>63.753599999999999</v>
      </c>
    </row>
    <row r="3638" spans="1:12" x14ac:dyDescent="0.3">
      <c r="A3638" t="s">
        <v>27</v>
      </c>
      <c r="B3638" t="s">
        <v>43</v>
      </c>
      <c r="C3638" t="s">
        <v>14</v>
      </c>
      <c r="D3638" t="s">
        <v>580</v>
      </c>
      <c r="E3638" t="s">
        <v>64</v>
      </c>
      <c r="F3638" t="s">
        <v>46</v>
      </c>
      <c r="G3638" t="s">
        <v>18</v>
      </c>
      <c r="H3638" t="s">
        <v>20</v>
      </c>
      <c r="I3638">
        <v>366.74400000000003</v>
      </c>
      <c r="J3638">
        <v>4</v>
      </c>
      <c r="K3638">
        <v>0.3</v>
      </c>
      <c r="L3638">
        <v>-110.0232</v>
      </c>
    </row>
    <row r="3639" spans="1:12" x14ac:dyDescent="0.3">
      <c r="A3639" t="s">
        <v>27</v>
      </c>
      <c r="B3639" t="s">
        <v>21</v>
      </c>
      <c r="C3639" t="s">
        <v>14</v>
      </c>
      <c r="D3639" t="s">
        <v>78</v>
      </c>
      <c r="E3639" t="s">
        <v>64</v>
      </c>
      <c r="F3639" t="s">
        <v>46</v>
      </c>
      <c r="G3639" t="s">
        <v>18</v>
      </c>
      <c r="H3639" t="s">
        <v>32</v>
      </c>
      <c r="I3639">
        <v>8.5440000000000005</v>
      </c>
      <c r="J3639">
        <v>2</v>
      </c>
      <c r="K3639">
        <v>0.6</v>
      </c>
      <c r="L3639">
        <v>-7.476</v>
      </c>
    </row>
    <row r="3640" spans="1:12" x14ac:dyDescent="0.3">
      <c r="A3640" t="s">
        <v>12</v>
      </c>
      <c r="B3640" t="s">
        <v>43</v>
      </c>
      <c r="C3640" t="s">
        <v>14</v>
      </c>
      <c r="D3640" t="s">
        <v>78</v>
      </c>
      <c r="E3640" t="s">
        <v>64</v>
      </c>
      <c r="F3640" t="s">
        <v>46</v>
      </c>
      <c r="G3640" t="s">
        <v>25</v>
      </c>
      <c r="H3640" t="s">
        <v>40</v>
      </c>
      <c r="I3640">
        <v>9.2479999999999993</v>
      </c>
      <c r="J3640">
        <v>2</v>
      </c>
      <c r="K3640">
        <v>0.2</v>
      </c>
      <c r="L3640">
        <v>3.3523999999999998</v>
      </c>
    </row>
    <row r="3641" spans="1:12" x14ac:dyDescent="0.3">
      <c r="A3641" t="s">
        <v>12</v>
      </c>
      <c r="B3641" t="s">
        <v>13</v>
      </c>
      <c r="C3641" t="s">
        <v>14</v>
      </c>
      <c r="D3641" t="s">
        <v>86</v>
      </c>
      <c r="E3641" t="s">
        <v>64</v>
      </c>
      <c r="F3641" t="s">
        <v>46</v>
      </c>
      <c r="G3641" t="s">
        <v>34</v>
      </c>
      <c r="H3641" t="s">
        <v>58</v>
      </c>
      <c r="I3641">
        <v>479.952</v>
      </c>
      <c r="J3641">
        <v>6</v>
      </c>
      <c r="K3641">
        <v>0.2</v>
      </c>
      <c r="L3641">
        <v>89.991</v>
      </c>
    </row>
    <row r="3642" spans="1:12" x14ac:dyDescent="0.3">
      <c r="A3642" t="s">
        <v>27</v>
      </c>
      <c r="B3642" t="s">
        <v>13</v>
      </c>
      <c r="C3642" t="s">
        <v>14</v>
      </c>
      <c r="D3642" t="s">
        <v>78</v>
      </c>
      <c r="E3642" t="s">
        <v>64</v>
      </c>
      <c r="F3642" t="s">
        <v>46</v>
      </c>
      <c r="G3642" t="s">
        <v>25</v>
      </c>
      <c r="H3642" t="s">
        <v>37</v>
      </c>
      <c r="I3642">
        <v>53.088000000000001</v>
      </c>
      <c r="J3642">
        <v>7</v>
      </c>
      <c r="K3642">
        <v>0.8</v>
      </c>
      <c r="L3642">
        <v>-108.8304</v>
      </c>
    </row>
    <row r="3643" spans="1:12" x14ac:dyDescent="0.3">
      <c r="A3643" t="s">
        <v>12</v>
      </c>
      <c r="B3643" t="s">
        <v>43</v>
      </c>
      <c r="C3643" t="s">
        <v>14</v>
      </c>
      <c r="D3643" t="s">
        <v>78</v>
      </c>
      <c r="E3643" t="s">
        <v>64</v>
      </c>
      <c r="F3643" t="s">
        <v>46</v>
      </c>
      <c r="G3643" t="s">
        <v>34</v>
      </c>
      <c r="H3643" t="s">
        <v>35</v>
      </c>
      <c r="I3643">
        <v>222.38399999999999</v>
      </c>
      <c r="J3643">
        <v>2</v>
      </c>
      <c r="K3643">
        <v>0.2</v>
      </c>
      <c r="L3643">
        <v>16.678799999999999</v>
      </c>
    </row>
    <row r="3644" spans="1:12" x14ac:dyDescent="0.3">
      <c r="A3644" t="s">
        <v>12</v>
      </c>
      <c r="B3644" t="s">
        <v>43</v>
      </c>
      <c r="C3644" t="s">
        <v>14</v>
      </c>
      <c r="D3644" t="s">
        <v>78</v>
      </c>
      <c r="E3644" t="s">
        <v>64</v>
      </c>
      <c r="F3644" t="s">
        <v>46</v>
      </c>
      <c r="G3644" t="s">
        <v>25</v>
      </c>
      <c r="H3644" t="s">
        <v>76</v>
      </c>
      <c r="I3644">
        <v>16</v>
      </c>
      <c r="J3644">
        <v>4</v>
      </c>
      <c r="K3644">
        <v>0.2</v>
      </c>
      <c r="L3644">
        <v>5.6</v>
      </c>
    </row>
    <row r="3645" spans="1:12" x14ac:dyDescent="0.3">
      <c r="A3645" t="s">
        <v>27</v>
      </c>
      <c r="B3645" t="s">
        <v>43</v>
      </c>
      <c r="C3645" t="s">
        <v>14</v>
      </c>
      <c r="D3645" t="s">
        <v>581</v>
      </c>
      <c r="E3645" t="s">
        <v>64</v>
      </c>
      <c r="F3645" t="s">
        <v>46</v>
      </c>
      <c r="G3645" t="s">
        <v>18</v>
      </c>
      <c r="H3645" t="s">
        <v>32</v>
      </c>
      <c r="I3645">
        <v>8.7360000000000007</v>
      </c>
      <c r="J3645">
        <v>3</v>
      </c>
      <c r="K3645">
        <v>0.6</v>
      </c>
      <c r="L3645">
        <v>-4.8048000000000002</v>
      </c>
    </row>
    <row r="3646" spans="1:12" x14ac:dyDescent="0.3">
      <c r="A3646" t="s">
        <v>27</v>
      </c>
      <c r="B3646" t="s">
        <v>13</v>
      </c>
      <c r="C3646" t="s">
        <v>14</v>
      </c>
      <c r="D3646" t="s">
        <v>78</v>
      </c>
      <c r="E3646" t="s">
        <v>64</v>
      </c>
      <c r="F3646" t="s">
        <v>46</v>
      </c>
      <c r="G3646" t="s">
        <v>34</v>
      </c>
      <c r="H3646" t="s">
        <v>58</v>
      </c>
      <c r="I3646">
        <v>40.68</v>
      </c>
      <c r="J3646">
        <v>3</v>
      </c>
      <c r="K3646">
        <v>0.2</v>
      </c>
      <c r="L3646">
        <v>-7.1189999999999998</v>
      </c>
    </row>
    <row r="3647" spans="1:12" x14ac:dyDescent="0.3">
      <c r="A3647" t="s">
        <v>27</v>
      </c>
      <c r="B3647" t="s">
        <v>13</v>
      </c>
      <c r="C3647" t="s">
        <v>14</v>
      </c>
      <c r="D3647" t="s">
        <v>78</v>
      </c>
      <c r="E3647" t="s">
        <v>64</v>
      </c>
      <c r="F3647" t="s">
        <v>46</v>
      </c>
      <c r="G3647" t="s">
        <v>25</v>
      </c>
      <c r="H3647" t="s">
        <v>36</v>
      </c>
      <c r="I3647">
        <v>3.036</v>
      </c>
      <c r="J3647">
        <v>3</v>
      </c>
      <c r="K3647">
        <v>0.8</v>
      </c>
      <c r="L3647">
        <v>-5.0094000000000003</v>
      </c>
    </row>
    <row r="3648" spans="1:12" x14ac:dyDescent="0.3">
      <c r="A3648" t="s">
        <v>61</v>
      </c>
      <c r="B3648" t="s">
        <v>13</v>
      </c>
      <c r="C3648" t="s">
        <v>14</v>
      </c>
      <c r="D3648" t="s">
        <v>558</v>
      </c>
      <c r="E3648" t="s">
        <v>64</v>
      </c>
      <c r="F3648" t="s">
        <v>46</v>
      </c>
      <c r="G3648" t="s">
        <v>18</v>
      </c>
      <c r="H3648" t="s">
        <v>30</v>
      </c>
      <c r="I3648">
        <v>292.10000000000002</v>
      </c>
      <c r="J3648">
        <v>4</v>
      </c>
      <c r="K3648">
        <v>0.5</v>
      </c>
      <c r="L3648">
        <v>-175.26</v>
      </c>
    </row>
    <row r="3649" spans="1:12" x14ac:dyDescent="0.3">
      <c r="A3649" t="s">
        <v>61</v>
      </c>
      <c r="B3649" t="s">
        <v>13</v>
      </c>
      <c r="C3649" t="s">
        <v>14</v>
      </c>
      <c r="D3649" t="s">
        <v>558</v>
      </c>
      <c r="E3649" t="s">
        <v>64</v>
      </c>
      <c r="F3649" t="s">
        <v>46</v>
      </c>
      <c r="G3649" t="s">
        <v>18</v>
      </c>
      <c r="H3649" t="s">
        <v>32</v>
      </c>
      <c r="I3649">
        <v>8.5440000000000005</v>
      </c>
      <c r="J3649">
        <v>2</v>
      </c>
      <c r="K3649">
        <v>0.6</v>
      </c>
      <c r="L3649">
        <v>-7.476</v>
      </c>
    </row>
    <row r="3650" spans="1:12" x14ac:dyDescent="0.3">
      <c r="A3650" t="s">
        <v>61</v>
      </c>
      <c r="B3650" t="s">
        <v>13</v>
      </c>
      <c r="C3650" t="s">
        <v>14</v>
      </c>
      <c r="D3650" t="s">
        <v>558</v>
      </c>
      <c r="E3650" t="s">
        <v>64</v>
      </c>
      <c r="F3650" t="s">
        <v>46</v>
      </c>
      <c r="G3650" t="s">
        <v>18</v>
      </c>
      <c r="H3650" t="s">
        <v>19</v>
      </c>
      <c r="I3650">
        <v>424.11599999999999</v>
      </c>
      <c r="J3650">
        <v>6</v>
      </c>
      <c r="K3650">
        <v>0.3</v>
      </c>
      <c r="L3650">
        <v>-30.294</v>
      </c>
    </row>
    <row r="3651" spans="1:12" x14ac:dyDescent="0.3">
      <c r="A3651" t="s">
        <v>61</v>
      </c>
      <c r="B3651" t="s">
        <v>13</v>
      </c>
      <c r="C3651" t="s">
        <v>14</v>
      </c>
      <c r="D3651" t="s">
        <v>558</v>
      </c>
      <c r="E3651" t="s">
        <v>64</v>
      </c>
      <c r="F3651" t="s">
        <v>46</v>
      </c>
      <c r="G3651" t="s">
        <v>25</v>
      </c>
      <c r="H3651" t="s">
        <v>36</v>
      </c>
      <c r="I3651">
        <v>2.8919999999999999</v>
      </c>
      <c r="J3651">
        <v>3</v>
      </c>
      <c r="K3651">
        <v>0.8</v>
      </c>
      <c r="L3651">
        <v>-4.9164000000000003</v>
      </c>
    </row>
    <row r="3652" spans="1:12" x14ac:dyDescent="0.3">
      <c r="A3652" t="s">
        <v>61</v>
      </c>
      <c r="B3652" t="s">
        <v>13</v>
      </c>
      <c r="C3652" t="s">
        <v>14</v>
      </c>
      <c r="D3652" t="s">
        <v>558</v>
      </c>
      <c r="E3652" t="s">
        <v>64</v>
      </c>
      <c r="F3652" t="s">
        <v>46</v>
      </c>
      <c r="G3652" t="s">
        <v>25</v>
      </c>
      <c r="H3652" t="s">
        <v>31</v>
      </c>
      <c r="I3652">
        <v>381.72</v>
      </c>
      <c r="J3652">
        <v>5</v>
      </c>
      <c r="K3652">
        <v>0.2</v>
      </c>
      <c r="L3652">
        <v>-66.801000000000002</v>
      </c>
    </row>
    <row r="3653" spans="1:12" x14ac:dyDescent="0.3">
      <c r="A3653" t="s">
        <v>27</v>
      </c>
      <c r="B3653" t="s">
        <v>43</v>
      </c>
      <c r="C3653" t="s">
        <v>14</v>
      </c>
      <c r="D3653" t="s">
        <v>191</v>
      </c>
      <c r="E3653" t="s">
        <v>64</v>
      </c>
      <c r="F3653" t="s">
        <v>46</v>
      </c>
      <c r="G3653" t="s">
        <v>34</v>
      </c>
      <c r="H3653" t="s">
        <v>35</v>
      </c>
      <c r="I3653">
        <v>286.39999999999998</v>
      </c>
      <c r="J3653">
        <v>1</v>
      </c>
      <c r="K3653">
        <v>0.2</v>
      </c>
      <c r="L3653">
        <v>25.06</v>
      </c>
    </row>
    <row r="3654" spans="1:12" x14ac:dyDescent="0.3">
      <c r="A3654" t="s">
        <v>27</v>
      </c>
      <c r="B3654" t="s">
        <v>21</v>
      </c>
      <c r="C3654" t="s">
        <v>14</v>
      </c>
      <c r="D3654" t="s">
        <v>78</v>
      </c>
      <c r="E3654" t="s">
        <v>64</v>
      </c>
      <c r="F3654" t="s">
        <v>46</v>
      </c>
      <c r="G3654" t="s">
        <v>25</v>
      </c>
      <c r="H3654" t="s">
        <v>40</v>
      </c>
      <c r="I3654">
        <v>8.9039999999999999</v>
      </c>
      <c r="J3654">
        <v>3</v>
      </c>
      <c r="K3654">
        <v>0.2</v>
      </c>
      <c r="L3654">
        <v>3.339</v>
      </c>
    </row>
    <row r="3655" spans="1:12" x14ac:dyDescent="0.3">
      <c r="A3655" t="s">
        <v>27</v>
      </c>
      <c r="B3655" t="s">
        <v>21</v>
      </c>
      <c r="C3655" t="s">
        <v>14</v>
      </c>
      <c r="D3655" t="s">
        <v>78</v>
      </c>
      <c r="E3655" t="s">
        <v>64</v>
      </c>
      <c r="F3655" t="s">
        <v>46</v>
      </c>
      <c r="G3655" t="s">
        <v>34</v>
      </c>
      <c r="H3655" t="s">
        <v>58</v>
      </c>
      <c r="I3655">
        <v>100.8</v>
      </c>
      <c r="J3655">
        <v>2</v>
      </c>
      <c r="K3655">
        <v>0.2</v>
      </c>
      <c r="L3655">
        <v>21.42</v>
      </c>
    </row>
    <row r="3656" spans="1:12" x14ac:dyDescent="0.3">
      <c r="A3656" t="s">
        <v>61</v>
      </c>
      <c r="B3656" t="s">
        <v>21</v>
      </c>
      <c r="C3656" t="s">
        <v>14</v>
      </c>
      <c r="D3656" t="s">
        <v>78</v>
      </c>
      <c r="E3656" t="s">
        <v>64</v>
      </c>
      <c r="F3656" t="s">
        <v>46</v>
      </c>
      <c r="G3656" t="s">
        <v>18</v>
      </c>
      <c r="H3656" t="s">
        <v>32</v>
      </c>
      <c r="I3656">
        <v>22.751999999999999</v>
      </c>
      <c r="J3656">
        <v>6</v>
      </c>
      <c r="K3656">
        <v>0.6</v>
      </c>
      <c r="L3656">
        <v>-8.532</v>
      </c>
    </row>
    <row r="3657" spans="1:12" x14ac:dyDescent="0.3">
      <c r="A3657" t="s">
        <v>61</v>
      </c>
      <c r="B3657" t="s">
        <v>21</v>
      </c>
      <c r="C3657" t="s">
        <v>14</v>
      </c>
      <c r="D3657" t="s">
        <v>106</v>
      </c>
      <c r="E3657" t="s">
        <v>64</v>
      </c>
      <c r="F3657" t="s">
        <v>46</v>
      </c>
      <c r="G3657" t="s">
        <v>25</v>
      </c>
      <c r="H3657" t="s">
        <v>33</v>
      </c>
      <c r="I3657">
        <v>54.335999999999999</v>
      </c>
      <c r="J3657">
        <v>4</v>
      </c>
      <c r="K3657">
        <v>0.2</v>
      </c>
      <c r="L3657">
        <v>5.4336000000000002</v>
      </c>
    </row>
    <row r="3658" spans="1:12" x14ac:dyDescent="0.3">
      <c r="A3658" t="s">
        <v>12</v>
      </c>
      <c r="B3658" t="s">
        <v>13</v>
      </c>
      <c r="C3658" t="s">
        <v>14</v>
      </c>
      <c r="D3658" t="s">
        <v>78</v>
      </c>
      <c r="E3658" t="s">
        <v>64</v>
      </c>
      <c r="F3658" t="s">
        <v>46</v>
      </c>
      <c r="G3658" t="s">
        <v>25</v>
      </c>
      <c r="H3658" t="s">
        <v>40</v>
      </c>
      <c r="I3658">
        <v>35.856000000000002</v>
      </c>
      <c r="J3658">
        <v>9</v>
      </c>
      <c r="K3658">
        <v>0.2</v>
      </c>
      <c r="L3658">
        <v>12.9978</v>
      </c>
    </row>
    <row r="3659" spans="1:12" x14ac:dyDescent="0.3">
      <c r="A3659" t="s">
        <v>12</v>
      </c>
      <c r="B3659" t="s">
        <v>13</v>
      </c>
      <c r="C3659" t="s">
        <v>14</v>
      </c>
      <c r="D3659" t="s">
        <v>78</v>
      </c>
      <c r="E3659" t="s">
        <v>64</v>
      </c>
      <c r="F3659" t="s">
        <v>46</v>
      </c>
      <c r="G3659" t="s">
        <v>34</v>
      </c>
      <c r="H3659" t="s">
        <v>58</v>
      </c>
      <c r="I3659">
        <v>23.84</v>
      </c>
      <c r="J3659">
        <v>4</v>
      </c>
      <c r="K3659">
        <v>0.2</v>
      </c>
      <c r="L3659">
        <v>3.278</v>
      </c>
    </row>
    <row r="3660" spans="1:12" x14ac:dyDescent="0.3">
      <c r="A3660" t="s">
        <v>61</v>
      </c>
      <c r="B3660" t="s">
        <v>13</v>
      </c>
      <c r="C3660" t="s">
        <v>14</v>
      </c>
      <c r="D3660" t="s">
        <v>78</v>
      </c>
      <c r="E3660" t="s">
        <v>64</v>
      </c>
      <c r="F3660" t="s">
        <v>46</v>
      </c>
      <c r="G3660" t="s">
        <v>25</v>
      </c>
      <c r="H3660" t="s">
        <v>26</v>
      </c>
      <c r="I3660">
        <v>11.52</v>
      </c>
      <c r="J3660">
        <v>5</v>
      </c>
      <c r="K3660">
        <v>0.2</v>
      </c>
      <c r="L3660">
        <v>4.1760000000000002</v>
      </c>
    </row>
    <row r="3661" spans="1:12" x14ac:dyDescent="0.3">
      <c r="A3661" t="s">
        <v>12</v>
      </c>
      <c r="B3661" t="s">
        <v>43</v>
      </c>
      <c r="C3661" t="s">
        <v>14</v>
      </c>
      <c r="D3661" t="s">
        <v>78</v>
      </c>
      <c r="E3661" t="s">
        <v>64</v>
      </c>
      <c r="F3661" t="s">
        <v>46</v>
      </c>
      <c r="G3661" t="s">
        <v>25</v>
      </c>
      <c r="H3661" t="s">
        <v>40</v>
      </c>
      <c r="I3661">
        <v>5.1840000000000002</v>
      </c>
      <c r="J3661">
        <v>1</v>
      </c>
      <c r="K3661">
        <v>0.2</v>
      </c>
      <c r="L3661">
        <v>1.8144</v>
      </c>
    </row>
    <row r="3662" spans="1:12" x14ac:dyDescent="0.3">
      <c r="A3662" t="s">
        <v>12</v>
      </c>
      <c r="B3662" t="s">
        <v>43</v>
      </c>
      <c r="C3662" t="s">
        <v>14</v>
      </c>
      <c r="D3662" t="s">
        <v>78</v>
      </c>
      <c r="E3662" t="s">
        <v>64</v>
      </c>
      <c r="F3662" t="s">
        <v>46</v>
      </c>
      <c r="G3662" t="s">
        <v>25</v>
      </c>
      <c r="H3662" t="s">
        <v>40</v>
      </c>
      <c r="I3662">
        <v>65.584000000000003</v>
      </c>
      <c r="J3662">
        <v>2</v>
      </c>
      <c r="K3662">
        <v>0.2</v>
      </c>
      <c r="L3662">
        <v>23.7742</v>
      </c>
    </row>
    <row r="3663" spans="1:12" x14ac:dyDescent="0.3">
      <c r="A3663" t="s">
        <v>12</v>
      </c>
      <c r="B3663" t="s">
        <v>43</v>
      </c>
      <c r="C3663" t="s">
        <v>14</v>
      </c>
      <c r="D3663" t="s">
        <v>78</v>
      </c>
      <c r="E3663" t="s">
        <v>64</v>
      </c>
      <c r="F3663" t="s">
        <v>46</v>
      </c>
      <c r="G3663" t="s">
        <v>18</v>
      </c>
      <c r="H3663" t="s">
        <v>32</v>
      </c>
      <c r="I3663">
        <v>22.2</v>
      </c>
      <c r="J3663">
        <v>1</v>
      </c>
      <c r="K3663">
        <v>0.6</v>
      </c>
      <c r="L3663">
        <v>-26.085000000000001</v>
      </c>
    </row>
    <row r="3664" spans="1:12" x14ac:dyDescent="0.3">
      <c r="A3664" t="s">
        <v>12</v>
      </c>
      <c r="B3664" t="s">
        <v>43</v>
      </c>
      <c r="C3664" t="s">
        <v>14</v>
      </c>
      <c r="D3664" t="s">
        <v>78</v>
      </c>
      <c r="E3664" t="s">
        <v>64</v>
      </c>
      <c r="F3664" t="s">
        <v>46</v>
      </c>
      <c r="G3664" t="s">
        <v>25</v>
      </c>
      <c r="H3664" t="s">
        <v>40</v>
      </c>
      <c r="I3664">
        <v>419.4</v>
      </c>
      <c r="J3664">
        <v>5</v>
      </c>
      <c r="K3664">
        <v>0.2</v>
      </c>
      <c r="L3664">
        <v>146.79</v>
      </c>
    </row>
    <row r="3665" spans="1:12" x14ac:dyDescent="0.3">
      <c r="A3665" t="s">
        <v>27</v>
      </c>
      <c r="B3665" t="s">
        <v>13</v>
      </c>
      <c r="C3665" t="s">
        <v>14</v>
      </c>
      <c r="D3665" t="s">
        <v>437</v>
      </c>
      <c r="E3665" t="s">
        <v>64</v>
      </c>
      <c r="F3665" t="s">
        <v>46</v>
      </c>
      <c r="G3665" t="s">
        <v>34</v>
      </c>
      <c r="H3665" t="s">
        <v>35</v>
      </c>
      <c r="I3665">
        <v>148.47999999999999</v>
      </c>
      <c r="J3665">
        <v>2</v>
      </c>
      <c r="K3665">
        <v>0.2</v>
      </c>
      <c r="L3665">
        <v>16.704000000000001</v>
      </c>
    </row>
    <row r="3666" spans="1:12" x14ac:dyDescent="0.3">
      <c r="A3666" t="s">
        <v>27</v>
      </c>
      <c r="B3666" t="s">
        <v>13</v>
      </c>
      <c r="C3666" t="s">
        <v>14</v>
      </c>
      <c r="D3666" t="s">
        <v>78</v>
      </c>
      <c r="E3666" t="s">
        <v>64</v>
      </c>
      <c r="F3666" t="s">
        <v>46</v>
      </c>
      <c r="G3666" t="s">
        <v>25</v>
      </c>
      <c r="H3666" t="s">
        <v>26</v>
      </c>
      <c r="I3666">
        <v>9.2479999999999993</v>
      </c>
      <c r="J3666">
        <v>4</v>
      </c>
      <c r="K3666">
        <v>0.2</v>
      </c>
      <c r="L3666">
        <v>3.1212</v>
      </c>
    </row>
    <row r="3667" spans="1:12" x14ac:dyDescent="0.3">
      <c r="A3667" t="s">
        <v>27</v>
      </c>
      <c r="B3667" t="s">
        <v>13</v>
      </c>
      <c r="C3667" t="s">
        <v>14</v>
      </c>
      <c r="D3667" t="s">
        <v>78</v>
      </c>
      <c r="E3667" t="s">
        <v>64</v>
      </c>
      <c r="F3667" t="s">
        <v>46</v>
      </c>
      <c r="G3667" t="s">
        <v>25</v>
      </c>
      <c r="H3667" t="s">
        <v>31</v>
      </c>
      <c r="I3667">
        <v>1036.624</v>
      </c>
      <c r="J3667">
        <v>2</v>
      </c>
      <c r="K3667">
        <v>0.2</v>
      </c>
      <c r="L3667">
        <v>51.831200000000003</v>
      </c>
    </row>
    <row r="3668" spans="1:12" x14ac:dyDescent="0.3">
      <c r="A3668" t="s">
        <v>27</v>
      </c>
      <c r="B3668" t="s">
        <v>21</v>
      </c>
      <c r="C3668" t="s">
        <v>14</v>
      </c>
      <c r="D3668" t="s">
        <v>78</v>
      </c>
      <c r="E3668" t="s">
        <v>64</v>
      </c>
      <c r="F3668" t="s">
        <v>46</v>
      </c>
      <c r="G3668" t="s">
        <v>25</v>
      </c>
      <c r="H3668" t="s">
        <v>33</v>
      </c>
      <c r="I3668">
        <v>13.568</v>
      </c>
      <c r="J3668">
        <v>4</v>
      </c>
      <c r="K3668">
        <v>0.2</v>
      </c>
      <c r="L3668">
        <v>3.2223999999999999</v>
      </c>
    </row>
    <row r="3669" spans="1:12" x14ac:dyDescent="0.3">
      <c r="A3669" t="s">
        <v>27</v>
      </c>
      <c r="B3669" t="s">
        <v>13</v>
      </c>
      <c r="C3669" t="s">
        <v>14</v>
      </c>
      <c r="D3669" t="s">
        <v>326</v>
      </c>
      <c r="E3669" t="s">
        <v>64</v>
      </c>
      <c r="F3669" t="s">
        <v>46</v>
      </c>
      <c r="G3669" t="s">
        <v>25</v>
      </c>
      <c r="H3669" t="s">
        <v>36</v>
      </c>
      <c r="I3669">
        <v>12.176</v>
      </c>
      <c r="J3669">
        <v>4</v>
      </c>
      <c r="K3669">
        <v>0.8</v>
      </c>
      <c r="L3669">
        <v>-18.872800000000002</v>
      </c>
    </row>
    <row r="3670" spans="1:12" x14ac:dyDescent="0.3">
      <c r="A3670" t="s">
        <v>27</v>
      </c>
      <c r="B3670" t="s">
        <v>13</v>
      </c>
      <c r="C3670" t="s">
        <v>14</v>
      </c>
      <c r="D3670" t="s">
        <v>78</v>
      </c>
      <c r="E3670" t="s">
        <v>64</v>
      </c>
      <c r="F3670" t="s">
        <v>46</v>
      </c>
      <c r="G3670" t="s">
        <v>18</v>
      </c>
      <c r="H3670" t="s">
        <v>19</v>
      </c>
      <c r="I3670">
        <v>198.744</v>
      </c>
      <c r="J3670">
        <v>4</v>
      </c>
      <c r="K3670">
        <v>0.3</v>
      </c>
      <c r="L3670">
        <v>0</v>
      </c>
    </row>
    <row r="3671" spans="1:12" x14ac:dyDescent="0.3">
      <c r="A3671" t="s">
        <v>27</v>
      </c>
      <c r="B3671" t="s">
        <v>13</v>
      </c>
      <c r="C3671" t="s">
        <v>14</v>
      </c>
      <c r="D3671" t="s">
        <v>263</v>
      </c>
      <c r="E3671" t="s">
        <v>64</v>
      </c>
      <c r="F3671" t="s">
        <v>46</v>
      </c>
      <c r="G3671" t="s">
        <v>25</v>
      </c>
      <c r="H3671" t="s">
        <v>33</v>
      </c>
      <c r="I3671">
        <v>128.744</v>
      </c>
      <c r="J3671">
        <v>7</v>
      </c>
      <c r="K3671">
        <v>0.2</v>
      </c>
      <c r="L3671">
        <v>12.8744</v>
      </c>
    </row>
    <row r="3672" spans="1:12" x14ac:dyDescent="0.3">
      <c r="A3672" t="s">
        <v>27</v>
      </c>
      <c r="B3672" t="s">
        <v>13</v>
      </c>
      <c r="C3672" t="s">
        <v>14</v>
      </c>
      <c r="D3672" t="s">
        <v>78</v>
      </c>
      <c r="E3672" t="s">
        <v>64</v>
      </c>
      <c r="F3672" t="s">
        <v>46</v>
      </c>
      <c r="G3672" t="s">
        <v>18</v>
      </c>
      <c r="H3672" t="s">
        <v>32</v>
      </c>
      <c r="I3672">
        <v>25.175999999999998</v>
      </c>
      <c r="J3672">
        <v>3</v>
      </c>
      <c r="K3672">
        <v>0.6</v>
      </c>
      <c r="L3672">
        <v>-33.358199999999997</v>
      </c>
    </row>
    <row r="3673" spans="1:12" x14ac:dyDescent="0.3">
      <c r="A3673" t="s">
        <v>27</v>
      </c>
      <c r="B3673" t="s">
        <v>13</v>
      </c>
      <c r="C3673" t="s">
        <v>14</v>
      </c>
      <c r="D3673" t="s">
        <v>78</v>
      </c>
      <c r="E3673" t="s">
        <v>64</v>
      </c>
      <c r="F3673" t="s">
        <v>46</v>
      </c>
      <c r="G3673" t="s">
        <v>18</v>
      </c>
      <c r="H3673" t="s">
        <v>32</v>
      </c>
      <c r="I3673">
        <v>5.5839999999999996</v>
      </c>
      <c r="J3673">
        <v>2</v>
      </c>
      <c r="K3673">
        <v>0.6</v>
      </c>
      <c r="L3673">
        <v>-1.6752</v>
      </c>
    </row>
    <row r="3674" spans="1:12" x14ac:dyDescent="0.3">
      <c r="A3674" t="s">
        <v>27</v>
      </c>
      <c r="B3674" t="s">
        <v>13</v>
      </c>
      <c r="C3674" t="s">
        <v>14</v>
      </c>
      <c r="D3674" t="s">
        <v>78</v>
      </c>
      <c r="E3674" t="s">
        <v>64</v>
      </c>
      <c r="F3674" t="s">
        <v>46</v>
      </c>
      <c r="G3674" t="s">
        <v>25</v>
      </c>
      <c r="H3674" t="s">
        <v>31</v>
      </c>
      <c r="I3674">
        <v>1297.3679999999999</v>
      </c>
      <c r="J3674">
        <v>9</v>
      </c>
      <c r="K3674">
        <v>0.2</v>
      </c>
      <c r="L3674">
        <v>97.302599999999998</v>
      </c>
    </row>
    <row r="3675" spans="1:12" x14ac:dyDescent="0.3">
      <c r="A3675" t="s">
        <v>27</v>
      </c>
      <c r="B3675" t="s">
        <v>43</v>
      </c>
      <c r="C3675" t="s">
        <v>14</v>
      </c>
      <c r="D3675" t="s">
        <v>78</v>
      </c>
      <c r="E3675" t="s">
        <v>64</v>
      </c>
      <c r="F3675" t="s">
        <v>46</v>
      </c>
      <c r="G3675" t="s">
        <v>34</v>
      </c>
      <c r="H3675" t="s">
        <v>58</v>
      </c>
      <c r="I3675">
        <v>25.488</v>
      </c>
      <c r="J3675">
        <v>2</v>
      </c>
      <c r="K3675">
        <v>0.2</v>
      </c>
      <c r="L3675">
        <v>4.7789999999999999</v>
      </c>
    </row>
    <row r="3676" spans="1:12" x14ac:dyDescent="0.3">
      <c r="A3676" t="s">
        <v>27</v>
      </c>
      <c r="B3676" t="s">
        <v>13</v>
      </c>
      <c r="C3676" t="s">
        <v>14</v>
      </c>
      <c r="D3676" t="s">
        <v>78</v>
      </c>
      <c r="E3676" t="s">
        <v>64</v>
      </c>
      <c r="F3676" t="s">
        <v>46</v>
      </c>
      <c r="G3676" t="s">
        <v>25</v>
      </c>
      <c r="H3676" t="s">
        <v>36</v>
      </c>
      <c r="I3676">
        <v>8.5679999999999996</v>
      </c>
      <c r="J3676">
        <v>3</v>
      </c>
      <c r="K3676">
        <v>0.8</v>
      </c>
      <c r="L3676">
        <v>-14.5656</v>
      </c>
    </row>
    <row r="3677" spans="1:12" x14ac:dyDescent="0.3">
      <c r="A3677" t="s">
        <v>61</v>
      </c>
      <c r="B3677" t="s">
        <v>13</v>
      </c>
      <c r="C3677" t="s">
        <v>14</v>
      </c>
      <c r="D3677" t="s">
        <v>78</v>
      </c>
      <c r="E3677" t="s">
        <v>64</v>
      </c>
      <c r="F3677" t="s">
        <v>46</v>
      </c>
      <c r="G3677" t="s">
        <v>25</v>
      </c>
      <c r="H3677" t="s">
        <v>36</v>
      </c>
      <c r="I3677">
        <v>2.89</v>
      </c>
      <c r="J3677">
        <v>1</v>
      </c>
      <c r="K3677">
        <v>0.8</v>
      </c>
      <c r="L3677">
        <v>-4.7685000000000004</v>
      </c>
    </row>
    <row r="3678" spans="1:12" x14ac:dyDescent="0.3">
      <c r="A3678" t="s">
        <v>61</v>
      </c>
      <c r="B3678" t="s">
        <v>13</v>
      </c>
      <c r="C3678" t="s">
        <v>14</v>
      </c>
      <c r="D3678" t="s">
        <v>78</v>
      </c>
      <c r="E3678" t="s">
        <v>64</v>
      </c>
      <c r="F3678" t="s">
        <v>46</v>
      </c>
      <c r="G3678" t="s">
        <v>25</v>
      </c>
      <c r="H3678" t="s">
        <v>76</v>
      </c>
      <c r="I3678">
        <v>7.8959999999999999</v>
      </c>
      <c r="J3678">
        <v>3</v>
      </c>
      <c r="K3678">
        <v>0.2</v>
      </c>
      <c r="L3678">
        <v>2.4674999999999998</v>
      </c>
    </row>
    <row r="3679" spans="1:12" x14ac:dyDescent="0.3">
      <c r="A3679" t="s">
        <v>61</v>
      </c>
      <c r="B3679" t="s">
        <v>13</v>
      </c>
      <c r="C3679" t="s">
        <v>14</v>
      </c>
      <c r="D3679" t="s">
        <v>78</v>
      </c>
      <c r="E3679" t="s">
        <v>64</v>
      </c>
      <c r="F3679" t="s">
        <v>46</v>
      </c>
      <c r="G3679" t="s">
        <v>18</v>
      </c>
      <c r="H3679" t="s">
        <v>32</v>
      </c>
      <c r="I3679">
        <v>22.608000000000001</v>
      </c>
      <c r="J3679">
        <v>3</v>
      </c>
      <c r="K3679">
        <v>0.6</v>
      </c>
      <c r="L3679">
        <v>-10.1736</v>
      </c>
    </row>
    <row r="3680" spans="1:12" x14ac:dyDescent="0.3">
      <c r="A3680" t="s">
        <v>61</v>
      </c>
      <c r="B3680" t="s">
        <v>13</v>
      </c>
      <c r="C3680" t="s">
        <v>14</v>
      </c>
      <c r="D3680" t="s">
        <v>78</v>
      </c>
      <c r="E3680" t="s">
        <v>64</v>
      </c>
      <c r="F3680" t="s">
        <v>46</v>
      </c>
      <c r="G3680" t="s">
        <v>25</v>
      </c>
      <c r="H3680" t="s">
        <v>40</v>
      </c>
      <c r="I3680">
        <v>30.527999999999999</v>
      </c>
      <c r="J3680">
        <v>8</v>
      </c>
      <c r="K3680">
        <v>0.2</v>
      </c>
      <c r="L3680">
        <v>9.5399999999999991</v>
      </c>
    </row>
    <row r="3681" spans="1:12" x14ac:dyDescent="0.3">
      <c r="A3681" t="s">
        <v>27</v>
      </c>
      <c r="B3681" t="s">
        <v>21</v>
      </c>
      <c r="C3681" t="s">
        <v>14</v>
      </c>
      <c r="D3681" t="s">
        <v>78</v>
      </c>
      <c r="E3681" t="s">
        <v>64</v>
      </c>
      <c r="F3681" t="s">
        <v>46</v>
      </c>
      <c r="G3681" t="s">
        <v>25</v>
      </c>
      <c r="H3681" t="s">
        <v>36</v>
      </c>
      <c r="I3681">
        <v>1.8</v>
      </c>
      <c r="J3681">
        <v>5</v>
      </c>
      <c r="K3681">
        <v>0.8</v>
      </c>
      <c r="L3681">
        <v>-2.88</v>
      </c>
    </row>
    <row r="3682" spans="1:12" x14ac:dyDescent="0.3">
      <c r="A3682" t="s">
        <v>27</v>
      </c>
      <c r="B3682" t="s">
        <v>21</v>
      </c>
      <c r="C3682" t="s">
        <v>14</v>
      </c>
      <c r="D3682" t="s">
        <v>78</v>
      </c>
      <c r="E3682" t="s">
        <v>64</v>
      </c>
      <c r="F3682" t="s">
        <v>46</v>
      </c>
      <c r="G3682" t="s">
        <v>34</v>
      </c>
      <c r="H3682" t="s">
        <v>35</v>
      </c>
      <c r="I3682">
        <v>508.76799999999997</v>
      </c>
      <c r="J3682">
        <v>4</v>
      </c>
      <c r="K3682">
        <v>0.2</v>
      </c>
      <c r="L3682">
        <v>38.157600000000002</v>
      </c>
    </row>
    <row r="3683" spans="1:12" x14ac:dyDescent="0.3">
      <c r="A3683" t="s">
        <v>27</v>
      </c>
      <c r="B3683" t="s">
        <v>21</v>
      </c>
      <c r="C3683" t="s">
        <v>14</v>
      </c>
      <c r="D3683" t="s">
        <v>78</v>
      </c>
      <c r="E3683" t="s">
        <v>64</v>
      </c>
      <c r="F3683" t="s">
        <v>46</v>
      </c>
      <c r="G3683" t="s">
        <v>25</v>
      </c>
      <c r="H3683" t="s">
        <v>59</v>
      </c>
      <c r="I3683">
        <v>9.9120000000000008</v>
      </c>
      <c r="J3683">
        <v>3</v>
      </c>
      <c r="K3683">
        <v>0.2</v>
      </c>
      <c r="L3683">
        <v>3.2214</v>
      </c>
    </row>
    <row r="3684" spans="1:12" x14ac:dyDescent="0.3">
      <c r="A3684" t="s">
        <v>27</v>
      </c>
      <c r="B3684" t="s">
        <v>21</v>
      </c>
      <c r="C3684" t="s">
        <v>14</v>
      </c>
      <c r="D3684" t="s">
        <v>78</v>
      </c>
      <c r="E3684" t="s">
        <v>64</v>
      </c>
      <c r="F3684" t="s">
        <v>46</v>
      </c>
      <c r="G3684" t="s">
        <v>25</v>
      </c>
      <c r="H3684" t="s">
        <v>40</v>
      </c>
      <c r="I3684">
        <v>8.4480000000000004</v>
      </c>
      <c r="J3684">
        <v>2</v>
      </c>
      <c r="K3684">
        <v>0.2</v>
      </c>
      <c r="L3684">
        <v>2.9567999999999999</v>
      </c>
    </row>
    <row r="3685" spans="1:12" x14ac:dyDescent="0.3">
      <c r="A3685" t="s">
        <v>27</v>
      </c>
      <c r="B3685" t="s">
        <v>21</v>
      </c>
      <c r="C3685" t="s">
        <v>14</v>
      </c>
      <c r="D3685" t="s">
        <v>78</v>
      </c>
      <c r="E3685" t="s">
        <v>64</v>
      </c>
      <c r="F3685" t="s">
        <v>46</v>
      </c>
      <c r="G3685" t="s">
        <v>25</v>
      </c>
      <c r="H3685" t="s">
        <v>37</v>
      </c>
      <c r="I3685">
        <v>20.388000000000002</v>
      </c>
      <c r="J3685">
        <v>2</v>
      </c>
      <c r="K3685">
        <v>0.8</v>
      </c>
      <c r="L3685">
        <v>-53.008800000000001</v>
      </c>
    </row>
    <row r="3686" spans="1:12" x14ac:dyDescent="0.3">
      <c r="A3686" t="s">
        <v>12</v>
      </c>
      <c r="B3686" t="s">
        <v>43</v>
      </c>
      <c r="C3686" t="s">
        <v>14</v>
      </c>
      <c r="D3686" t="s">
        <v>96</v>
      </c>
      <c r="E3686" t="s">
        <v>64</v>
      </c>
      <c r="F3686" t="s">
        <v>46</v>
      </c>
      <c r="G3686" t="s">
        <v>18</v>
      </c>
      <c r="H3686" t="s">
        <v>32</v>
      </c>
      <c r="I3686">
        <v>242.17599999999999</v>
      </c>
      <c r="J3686">
        <v>4</v>
      </c>
      <c r="K3686">
        <v>0.6</v>
      </c>
      <c r="L3686">
        <v>-302.72000000000003</v>
      </c>
    </row>
    <row r="3687" spans="1:12" x14ac:dyDescent="0.3">
      <c r="A3687" t="s">
        <v>12</v>
      </c>
      <c r="B3687" t="s">
        <v>13</v>
      </c>
      <c r="C3687" t="s">
        <v>14</v>
      </c>
      <c r="D3687" t="s">
        <v>581</v>
      </c>
      <c r="E3687" t="s">
        <v>64</v>
      </c>
      <c r="F3687" t="s">
        <v>46</v>
      </c>
      <c r="G3687" t="s">
        <v>18</v>
      </c>
      <c r="H3687" t="s">
        <v>32</v>
      </c>
      <c r="I3687">
        <v>30.344000000000001</v>
      </c>
      <c r="J3687">
        <v>2</v>
      </c>
      <c r="K3687">
        <v>0.6</v>
      </c>
      <c r="L3687">
        <v>-31.8612</v>
      </c>
    </row>
    <row r="3688" spans="1:12" x14ac:dyDescent="0.3">
      <c r="A3688" t="s">
        <v>12</v>
      </c>
      <c r="B3688" t="s">
        <v>21</v>
      </c>
      <c r="C3688" t="s">
        <v>14</v>
      </c>
      <c r="D3688" t="s">
        <v>78</v>
      </c>
      <c r="E3688" t="s">
        <v>64</v>
      </c>
      <c r="F3688" t="s">
        <v>46</v>
      </c>
      <c r="G3688" t="s">
        <v>25</v>
      </c>
      <c r="H3688" t="s">
        <v>76</v>
      </c>
      <c r="I3688">
        <v>15.12</v>
      </c>
      <c r="J3688">
        <v>5</v>
      </c>
      <c r="K3688">
        <v>0.2</v>
      </c>
      <c r="L3688">
        <v>4.9139999999999997</v>
      </c>
    </row>
    <row r="3689" spans="1:12" x14ac:dyDescent="0.3">
      <c r="A3689" t="s">
        <v>12</v>
      </c>
      <c r="B3689" t="s">
        <v>21</v>
      </c>
      <c r="C3689" t="s">
        <v>14</v>
      </c>
      <c r="D3689" t="s">
        <v>78</v>
      </c>
      <c r="E3689" t="s">
        <v>64</v>
      </c>
      <c r="F3689" t="s">
        <v>46</v>
      </c>
      <c r="G3689" t="s">
        <v>25</v>
      </c>
      <c r="H3689" t="s">
        <v>33</v>
      </c>
      <c r="I3689">
        <v>7.8719999999999999</v>
      </c>
      <c r="J3689">
        <v>3</v>
      </c>
      <c r="K3689">
        <v>0.2</v>
      </c>
      <c r="L3689">
        <v>0.88560000000000005</v>
      </c>
    </row>
    <row r="3690" spans="1:12" x14ac:dyDescent="0.3">
      <c r="A3690" t="s">
        <v>27</v>
      </c>
      <c r="B3690" t="s">
        <v>13</v>
      </c>
      <c r="C3690" t="s">
        <v>14</v>
      </c>
      <c r="D3690" t="s">
        <v>78</v>
      </c>
      <c r="E3690" t="s">
        <v>64</v>
      </c>
      <c r="F3690" t="s">
        <v>46</v>
      </c>
      <c r="G3690" t="s">
        <v>25</v>
      </c>
      <c r="H3690" t="s">
        <v>59</v>
      </c>
      <c r="I3690">
        <v>55.584000000000003</v>
      </c>
      <c r="J3690">
        <v>6</v>
      </c>
      <c r="K3690">
        <v>0.2</v>
      </c>
      <c r="L3690">
        <v>20.844000000000001</v>
      </c>
    </row>
    <row r="3691" spans="1:12" x14ac:dyDescent="0.3">
      <c r="A3691" t="s">
        <v>27</v>
      </c>
      <c r="B3691" t="s">
        <v>13</v>
      </c>
      <c r="C3691" t="s">
        <v>14</v>
      </c>
      <c r="D3691" t="s">
        <v>78</v>
      </c>
      <c r="E3691" t="s">
        <v>64</v>
      </c>
      <c r="F3691" t="s">
        <v>46</v>
      </c>
      <c r="G3691" t="s">
        <v>18</v>
      </c>
      <c r="H3691" t="s">
        <v>20</v>
      </c>
      <c r="I3691">
        <v>127.386</v>
      </c>
      <c r="J3691">
        <v>2</v>
      </c>
      <c r="K3691">
        <v>0.3</v>
      </c>
      <c r="L3691">
        <v>-25.4772</v>
      </c>
    </row>
    <row r="3692" spans="1:12" x14ac:dyDescent="0.3">
      <c r="A3692" t="s">
        <v>27</v>
      </c>
      <c r="B3692" t="s">
        <v>13</v>
      </c>
      <c r="C3692" t="s">
        <v>14</v>
      </c>
      <c r="D3692" t="s">
        <v>78</v>
      </c>
      <c r="E3692" t="s">
        <v>64</v>
      </c>
      <c r="F3692" t="s">
        <v>46</v>
      </c>
      <c r="G3692" t="s">
        <v>18</v>
      </c>
      <c r="H3692" t="s">
        <v>20</v>
      </c>
      <c r="I3692">
        <v>526.34400000000005</v>
      </c>
      <c r="J3692">
        <v>4</v>
      </c>
      <c r="K3692">
        <v>0.3</v>
      </c>
      <c r="L3692">
        <v>-75.191999999999993</v>
      </c>
    </row>
    <row r="3693" spans="1:12" x14ac:dyDescent="0.3">
      <c r="A3693" t="s">
        <v>27</v>
      </c>
      <c r="B3693" t="s">
        <v>13</v>
      </c>
      <c r="C3693" t="s">
        <v>14</v>
      </c>
      <c r="D3693" t="s">
        <v>78</v>
      </c>
      <c r="E3693" t="s">
        <v>64</v>
      </c>
      <c r="F3693" t="s">
        <v>46</v>
      </c>
      <c r="G3693" t="s">
        <v>18</v>
      </c>
      <c r="H3693" t="s">
        <v>32</v>
      </c>
      <c r="I3693">
        <v>64.959999999999994</v>
      </c>
      <c r="J3693">
        <v>5</v>
      </c>
      <c r="K3693">
        <v>0.6</v>
      </c>
      <c r="L3693">
        <v>-43.847999999999999</v>
      </c>
    </row>
    <row r="3694" spans="1:12" x14ac:dyDescent="0.3">
      <c r="A3694" t="s">
        <v>27</v>
      </c>
      <c r="B3694" t="s">
        <v>21</v>
      </c>
      <c r="C3694" t="s">
        <v>14</v>
      </c>
      <c r="D3694" t="s">
        <v>78</v>
      </c>
      <c r="E3694" t="s">
        <v>64</v>
      </c>
      <c r="F3694" t="s">
        <v>46</v>
      </c>
      <c r="G3694" t="s">
        <v>25</v>
      </c>
      <c r="H3694" t="s">
        <v>40</v>
      </c>
      <c r="I3694">
        <v>156.512</v>
      </c>
      <c r="J3694">
        <v>4</v>
      </c>
      <c r="K3694">
        <v>0.2</v>
      </c>
      <c r="L3694">
        <v>52.822800000000001</v>
      </c>
    </row>
    <row r="3695" spans="1:12" x14ac:dyDescent="0.3">
      <c r="A3695" t="s">
        <v>27</v>
      </c>
      <c r="B3695" t="s">
        <v>21</v>
      </c>
      <c r="C3695" t="s">
        <v>14</v>
      </c>
      <c r="D3695" t="s">
        <v>78</v>
      </c>
      <c r="E3695" t="s">
        <v>64</v>
      </c>
      <c r="F3695" t="s">
        <v>46</v>
      </c>
      <c r="G3695" t="s">
        <v>18</v>
      </c>
      <c r="H3695" t="s">
        <v>32</v>
      </c>
      <c r="I3695">
        <v>22.608000000000001</v>
      </c>
      <c r="J3695">
        <v>3</v>
      </c>
      <c r="K3695">
        <v>0.6</v>
      </c>
      <c r="L3695">
        <v>-10.1736</v>
      </c>
    </row>
    <row r="3696" spans="1:12" x14ac:dyDescent="0.3">
      <c r="A3696" t="s">
        <v>27</v>
      </c>
      <c r="B3696" t="s">
        <v>21</v>
      </c>
      <c r="C3696" t="s">
        <v>14</v>
      </c>
      <c r="D3696" t="s">
        <v>78</v>
      </c>
      <c r="E3696" t="s">
        <v>64</v>
      </c>
      <c r="F3696" t="s">
        <v>46</v>
      </c>
      <c r="G3696" t="s">
        <v>18</v>
      </c>
      <c r="H3696" t="s">
        <v>32</v>
      </c>
      <c r="I3696">
        <v>1.8919999999999999</v>
      </c>
      <c r="J3696">
        <v>1</v>
      </c>
      <c r="K3696">
        <v>0.6</v>
      </c>
      <c r="L3696">
        <v>-0.99329999999999996</v>
      </c>
    </row>
    <row r="3697" spans="1:12" x14ac:dyDescent="0.3">
      <c r="A3697" t="s">
        <v>27</v>
      </c>
      <c r="B3697" t="s">
        <v>21</v>
      </c>
      <c r="C3697" t="s">
        <v>14</v>
      </c>
      <c r="D3697" t="s">
        <v>78</v>
      </c>
      <c r="E3697" t="s">
        <v>64</v>
      </c>
      <c r="F3697" t="s">
        <v>46</v>
      </c>
      <c r="G3697" t="s">
        <v>25</v>
      </c>
      <c r="H3697" t="s">
        <v>40</v>
      </c>
      <c r="I3697">
        <v>63.311999999999998</v>
      </c>
      <c r="J3697">
        <v>3</v>
      </c>
      <c r="K3697">
        <v>0.2</v>
      </c>
      <c r="L3697">
        <v>20.5764</v>
      </c>
    </row>
    <row r="3698" spans="1:12" x14ac:dyDescent="0.3">
      <c r="A3698" t="s">
        <v>12</v>
      </c>
      <c r="B3698" t="s">
        <v>13</v>
      </c>
      <c r="C3698" t="s">
        <v>14</v>
      </c>
      <c r="D3698" t="s">
        <v>78</v>
      </c>
      <c r="E3698" t="s">
        <v>64</v>
      </c>
      <c r="F3698" t="s">
        <v>46</v>
      </c>
      <c r="G3698" t="s">
        <v>25</v>
      </c>
      <c r="H3698" t="s">
        <v>59</v>
      </c>
      <c r="I3698">
        <v>7.8239999999999998</v>
      </c>
      <c r="J3698">
        <v>1</v>
      </c>
      <c r="K3698">
        <v>0.2</v>
      </c>
      <c r="L3698">
        <v>2.9340000000000002</v>
      </c>
    </row>
    <row r="3699" spans="1:12" x14ac:dyDescent="0.3">
      <c r="A3699" t="s">
        <v>12</v>
      </c>
      <c r="B3699" t="s">
        <v>13</v>
      </c>
      <c r="C3699" t="s">
        <v>14</v>
      </c>
      <c r="D3699" t="s">
        <v>78</v>
      </c>
      <c r="E3699" t="s">
        <v>64</v>
      </c>
      <c r="F3699" t="s">
        <v>46</v>
      </c>
      <c r="G3699" t="s">
        <v>18</v>
      </c>
      <c r="H3699" t="s">
        <v>20</v>
      </c>
      <c r="I3699">
        <v>170.072</v>
      </c>
      <c r="J3699">
        <v>4</v>
      </c>
      <c r="K3699">
        <v>0.3</v>
      </c>
      <c r="L3699">
        <v>-12.148</v>
      </c>
    </row>
    <row r="3700" spans="1:12" x14ac:dyDescent="0.3">
      <c r="A3700" t="s">
        <v>27</v>
      </c>
      <c r="B3700" t="s">
        <v>13</v>
      </c>
      <c r="C3700" t="s">
        <v>14</v>
      </c>
      <c r="D3700" t="s">
        <v>78</v>
      </c>
      <c r="E3700" t="s">
        <v>64</v>
      </c>
      <c r="F3700" t="s">
        <v>46</v>
      </c>
      <c r="G3700" t="s">
        <v>25</v>
      </c>
      <c r="H3700" t="s">
        <v>36</v>
      </c>
      <c r="I3700">
        <v>10.43</v>
      </c>
      <c r="J3700">
        <v>5</v>
      </c>
      <c r="K3700">
        <v>0.8</v>
      </c>
      <c r="L3700">
        <v>-18.252500000000001</v>
      </c>
    </row>
    <row r="3701" spans="1:12" x14ac:dyDescent="0.3">
      <c r="A3701" t="s">
        <v>27</v>
      </c>
      <c r="B3701" t="s">
        <v>13</v>
      </c>
      <c r="C3701" t="s">
        <v>14</v>
      </c>
      <c r="D3701" t="s">
        <v>78</v>
      </c>
      <c r="E3701" t="s">
        <v>64</v>
      </c>
      <c r="F3701" t="s">
        <v>46</v>
      </c>
      <c r="G3701" t="s">
        <v>25</v>
      </c>
      <c r="H3701" t="s">
        <v>31</v>
      </c>
      <c r="I3701">
        <v>72.784000000000006</v>
      </c>
      <c r="J3701">
        <v>1</v>
      </c>
      <c r="K3701">
        <v>0.2</v>
      </c>
      <c r="L3701">
        <v>-18.196000000000002</v>
      </c>
    </row>
    <row r="3702" spans="1:12" x14ac:dyDescent="0.3">
      <c r="A3702" t="s">
        <v>167</v>
      </c>
      <c r="B3702" t="s">
        <v>43</v>
      </c>
      <c r="C3702" t="s">
        <v>14</v>
      </c>
      <c r="D3702" t="s">
        <v>96</v>
      </c>
      <c r="E3702" t="s">
        <v>64</v>
      </c>
      <c r="F3702" t="s">
        <v>46</v>
      </c>
      <c r="G3702" t="s">
        <v>25</v>
      </c>
      <c r="H3702" t="s">
        <v>37</v>
      </c>
      <c r="I3702">
        <v>70.97</v>
      </c>
      <c r="J3702">
        <v>5</v>
      </c>
      <c r="K3702">
        <v>0.8</v>
      </c>
      <c r="L3702">
        <v>-191.619</v>
      </c>
    </row>
    <row r="3703" spans="1:12" x14ac:dyDescent="0.3">
      <c r="A3703" t="s">
        <v>167</v>
      </c>
      <c r="B3703" t="s">
        <v>43</v>
      </c>
      <c r="C3703" t="s">
        <v>14</v>
      </c>
      <c r="D3703" t="s">
        <v>96</v>
      </c>
      <c r="E3703" t="s">
        <v>64</v>
      </c>
      <c r="F3703" t="s">
        <v>46</v>
      </c>
      <c r="G3703" t="s">
        <v>25</v>
      </c>
      <c r="H3703" t="s">
        <v>33</v>
      </c>
      <c r="I3703">
        <v>36.783999999999999</v>
      </c>
      <c r="J3703">
        <v>2</v>
      </c>
      <c r="K3703">
        <v>0.2</v>
      </c>
      <c r="L3703">
        <v>3.6783999999999999</v>
      </c>
    </row>
    <row r="3704" spans="1:12" x14ac:dyDescent="0.3">
      <c r="A3704" t="s">
        <v>12</v>
      </c>
      <c r="B3704" t="s">
        <v>13</v>
      </c>
      <c r="C3704" t="s">
        <v>14</v>
      </c>
      <c r="D3704" t="s">
        <v>78</v>
      </c>
      <c r="E3704" t="s">
        <v>64</v>
      </c>
      <c r="F3704" t="s">
        <v>46</v>
      </c>
      <c r="G3704" t="s">
        <v>25</v>
      </c>
      <c r="H3704" t="s">
        <v>36</v>
      </c>
      <c r="I3704">
        <v>11.212</v>
      </c>
      <c r="J3704">
        <v>2</v>
      </c>
      <c r="K3704">
        <v>0.8</v>
      </c>
      <c r="L3704">
        <v>-16.818000000000001</v>
      </c>
    </row>
    <row r="3705" spans="1:12" x14ac:dyDescent="0.3">
      <c r="A3705" t="s">
        <v>12</v>
      </c>
      <c r="B3705" t="s">
        <v>13</v>
      </c>
      <c r="C3705" t="s">
        <v>14</v>
      </c>
      <c r="D3705" t="s">
        <v>78</v>
      </c>
      <c r="E3705" t="s">
        <v>64</v>
      </c>
      <c r="F3705" t="s">
        <v>46</v>
      </c>
      <c r="G3705" t="s">
        <v>18</v>
      </c>
      <c r="H3705" t="s">
        <v>32</v>
      </c>
      <c r="I3705">
        <v>4.7119999999999997</v>
      </c>
      <c r="J3705">
        <v>2</v>
      </c>
      <c r="K3705">
        <v>0.6</v>
      </c>
      <c r="L3705">
        <v>-1.8848</v>
      </c>
    </row>
    <row r="3706" spans="1:12" x14ac:dyDescent="0.3">
      <c r="A3706" t="s">
        <v>12</v>
      </c>
      <c r="B3706" t="s">
        <v>13</v>
      </c>
      <c r="C3706" t="s">
        <v>14</v>
      </c>
      <c r="D3706" t="s">
        <v>78</v>
      </c>
      <c r="E3706" t="s">
        <v>64</v>
      </c>
      <c r="F3706" t="s">
        <v>46</v>
      </c>
      <c r="G3706" t="s">
        <v>25</v>
      </c>
      <c r="H3706" t="s">
        <v>37</v>
      </c>
      <c r="I3706">
        <v>180.98</v>
      </c>
      <c r="J3706">
        <v>5</v>
      </c>
      <c r="K3706">
        <v>0.8</v>
      </c>
      <c r="L3706">
        <v>-470.548</v>
      </c>
    </row>
    <row r="3707" spans="1:12" x14ac:dyDescent="0.3">
      <c r="A3707" t="s">
        <v>12</v>
      </c>
      <c r="B3707" t="s">
        <v>13</v>
      </c>
      <c r="C3707" t="s">
        <v>14</v>
      </c>
      <c r="D3707" t="s">
        <v>78</v>
      </c>
      <c r="E3707" t="s">
        <v>64</v>
      </c>
      <c r="F3707" t="s">
        <v>46</v>
      </c>
      <c r="G3707" t="s">
        <v>25</v>
      </c>
      <c r="H3707" t="s">
        <v>31</v>
      </c>
      <c r="I3707">
        <v>60.415999999999997</v>
      </c>
      <c r="J3707">
        <v>2</v>
      </c>
      <c r="K3707">
        <v>0.2</v>
      </c>
      <c r="L3707">
        <v>6.0415999999999999</v>
      </c>
    </row>
    <row r="3708" spans="1:12" x14ac:dyDescent="0.3">
      <c r="A3708" t="s">
        <v>27</v>
      </c>
      <c r="B3708" t="s">
        <v>13</v>
      </c>
      <c r="C3708" t="s">
        <v>14</v>
      </c>
      <c r="D3708" t="s">
        <v>96</v>
      </c>
      <c r="E3708" t="s">
        <v>64</v>
      </c>
      <c r="F3708" t="s">
        <v>46</v>
      </c>
      <c r="G3708" t="s">
        <v>18</v>
      </c>
      <c r="H3708" t="s">
        <v>30</v>
      </c>
      <c r="I3708">
        <v>69.375</v>
      </c>
      <c r="J3708">
        <v>1</v>
      </c>
      <c r="K3708">
        <v>0.5</v>
      </c>
      <c r="L3708">
        <v>-47.174999999999997</v>
      </c>
    </row>
    <row r="3709" spans="1:12" x14ac:dyDescent="0.3">
      <c r="A3709" t="s">
        <v>27</v>
      </c>
      <c r="B3709" t="s">
        <v>13</v>
      </c>
      <c r="C3709" t="s">
        <v>14</v>
      </c>
      <c r="D3709" t="s">
        <v>96</v>
      </c>
      <c r="E3709" t="s">
        <v>64</v>
      </c>
      <c r="F3709" t="s">
        <v>46</v>
      </c>
      <c r="G3709" t="s">
        <v>25</v>
      </c>
      <c r="H3709" t="s">
        <v>109</v>
      </c>
      <c r="I3709">
        <v>31.68</v>
      </c>
      <c r="J3709">
        <v>4</v>
      </c>
      <c r="K3709">
        <v>0.2</v>
      </c>
      <c r="L3709">
        <v>2.7719999999999998</v>
      </c>
    </row>
    <row r="3710" spans="1:12" x14ac:dyDescent="0.3">
      <c r="A3710" t="s">
        <v>27</v>
      </c>
      <c r="B3710" t="s">
        <v>13</v>
      </c>
      <c r="C3710" t="s">
        <v>14</v>
      </c>
      <c r="D3710" t="s">
        <v>96</v>
      </c>
      <c r="E3710" t="s">
        <v>64</v>
      </c>
      <c r="F3710" t="s">
        <v>46</v>
      </c>
      <c r="G3710" t="s">
        <v>34</v>
      </c>
      <c r="H3710" t="s">
        <v>35</v>
      </c>
      <c r="I3710">
        <v>2003.1679999999999</v>
      </c>
      <c r="J3710">
        <v>4</v>
      </c>
      <c r="K3710">
        <v>0.2</v>
      </c>
      <c r="L3710">
        <v>250.39599999999999</v>
      </c>
    </row>
    <row r="3711" spans="1:12" x14ac:dyDescent="0.3">
      <c r="A3711" t="s">
        <v>27</v>
      </c>
      <c r="B3711" t="s">
        <v>13</v>
      </c>
      <c r="C3711" t="s">
        <v>14</v>
      </c>
      <c r="D3711" t="s">
        <v>96</v>
      </c>
      <c r="E3711" t="s">
        <v>64</v>
      </c>
      <c r="F3711" t="s">
        <v>46</v>
      </c>
      <c r="G3711" t="s">
        <v>25</v>
      </c>
      <c r="H3711" t="s">
        <v>33</v>
      </c>
      <c r="I3711">
        <v>9.3439999999999994</v>
      </c>
      <c r="J3711">
        <v>2</v>
      </c>
      <c r="K3711">
        <v>0.2</v>
      </c>
      <c r="L3711">
        <v>3.1536</v>
      </c>
    </row>
    <row r="3712" spans="1:12" x14ac:dyDescent="0.3">
      <c r="A3712" t="s">
        <v>12</v>
      </c>
      <c r="B3712" t="s">
        <v>43</v>
      </c>
      <c r="C3712" t="s">
        <v>14</v>
      </c>
      <c r="D3712" t="s">
        <v>581</v>
      </c>
      <c r="E3712" t="s">
        <v>64</v>
      </c>
      <c r="F3712" t="s">
        <v>46</v>
      </c>
      <c r="G3712" t="s">
        <v>34</v>
      </c>
      <c r="H3712" t="s">
        <v>122</v>
      </c>
      <c r="I3712">
        <v>600.53</v>
      </c>
      <c r="J3712">
        <v>2</v>
      </c>
      <c r="K3712">
        <v>0.3</v>
      </c>
      <c r="L3712">
        <v>137.26400000000001</v>
      </c>
    </row>
    <row r="3713" spans="1:12" x14ac:dyDescent="0.3">
      <c r="A3713" t="s">
        <v>12</v>
      </c>
      <c r="B3713" t="s">
        <v>43</v>
      </c>
      <c r="C3713" t="s">
        <v>14</v>
      </c>
      <c r="D3713" t="s">
        <v>581</v>
      </c>
      <c r="E3713" t="s">
        <v>64</v>
      </c>
      <c r="F3713" t="s">
        <v>46</v>
      </c>
      <c r="G3713" t="s">
        <v>25</v>
      </c>
      <c r="H3713" t="s">
        <v>33</v>
      </c>
      <c r="I3713">
        <v>59.904000000000003</v>
      </c>
      <c r="J3713">
        <v>2</v>
      </c>
      <c r="K3713">
        <v>0.2</v>
      </c>
      <c r="L3713">
        <v>14.2272</v>
      </c>
    </row>
    <row r="3714" spans="1:12" x14ac:dyDescent="0.3">
      <c r="A3714" t="s">
        <v>12</v>
      </c>
      <c r="B3714" t="s">
        <v>43</v>
      </c>
      <c r="C3714" t="s">
        <v>14</v>
      </c>
      <c r="D3714" t="s">
        <v>581</v>
      </c>
      <c r="E3714" t="s">
        <v>64</v>
      </c>
      <c r="F3714" t="s">
        <v>46</v>
      </c>
      <c r="G3714" t="s">
        <v>34</v>
      </c>
      <c r="H3714" t="s">
        <v>58</v>
      </c>
      <c r="I3714">
        <v>637.44000000000005</v>
      </c>
      <c r="J3714">
        <v>8</v>
      </c>
      <c r="K3714">
        <v>0.2</v>
      </c>
      <c r="L3714">
        <v>135.45599999999999</v>
      </c>
    </row>
    <row r="3715" spans="1:12" x14ac:dyDescent="0.3">
      <c r="A3715" t="s">
        <v>12</v>
      </c>
      <c r="B3715" t="s">
        <v>43</v>
      </c>
      <c r="C3715" t="s">
        <v>14</v>
      </c>
      <c r="D3715" t="s">
        <v>581</v>
      </c>
      <c r="E3715" t="s">
        <v>64</v>
      </c>
      <c r="F3715" t="s">
        <v>46</v>
      </c>
      <c r="G3715" t="s">
        <v>18</v>
      </c>
      <c r="H3715" t="s">
        <v>32</v>
      </c>
      <c r="I3715">
        <v>51.756</v>
      </c>
      <c r="J3715">
        <v>3</v>
      </c>
      <c r="K3715">
        <v>0.6</v>
      </c>
      <c r="L3715">
        <v>-33.641399999999997</v>
      </c>
    </row>
    <row r="3716" spans="1:12" x14ac:dyDescent="0.3">
      <c r="A3716" t="s">
        <v>12</v>
      </c>
      <c r="B3716" t="s">
        <v>21</v>
      </c>
      <c r="C3716" t="s">
        <v>14</v>
      </c>
      <c r="D3716" t="s">
        <v>96</v>
      </c>
      <c r="E3716" t="s">
        <v>64</v>
      </c>
      <c r="F3716" t="s">
        <v>46</v>
      </c>
      <c r="G3716" t="s">
        <v>25</v>
      </c>
      <c r="H3716" t="s">
        <v>36</v>
      </c>
      <c r="I3716">
        <v>2.8639999999999999</v>
      </c>
      <c r="J3716">
        <v>4</v>
      </c>
      <c r="K3716">
        <v>0.8</v>
      </c>
      <c r="L3716">
        <v>-4.5823999999999998</v>
      </c>
    </row>
    <row r="3717" spans="1:12" x14ac:dyDescent="0.3">
      <c r="A3717" t="s">
        <v>12</v>
      </c>
      <c r="B3717" t="s">
        <v>21</v>
      </c>
      <c r="C3717" t="s">
        <v>14</v>
      </c>
      <c r="D3717" t="s">
        <v>96</v>
      </c>
      <c r="E3717" t="s">
        <v>64</v>
      </c>
      <c r="F3717" t="s">
        <v>46</v>
      </c>
      <c r="G3717" t="s">
        <v>25</v>
      </c>
      <c r="H3717" t="s">
        <v>36</v>
      </c>
      <c r="I3717">
        <v>94.191999999999993</v>
      </c>
      <c r="J3717">
        <v>7</v>
      </c>
      <c r="K3717">
        <v>0.8</v>
      </c>
      <c r="L3717">
        <v>-164.83600000000001</v>
      </c>
    </row>
    <row r="3718" spans="1:12" x14ac:dyDescent="0.3">
      <c r="A3718" t="s">
        <v>12</v>
      </c>
      <c r="B3718" t="s">
        <v>13</v>
      </c>
      <c r="C3718" t="s">
        <v>14</v>
      </c>
      <c r="D3718" t="s">
        <v>78</v>
      </c>
      <c r="E3718" t="s">
        <v>64</v>
      </c>
      <c r="F3718" t="s">
        <v>46</v>
      </c>
      <c r="G3718" t="s">
        <v>25</v>
      </c>
      <c r="H3718" t="s">
        <v>40</v>
      </c>
      <c r="I3718">
        <v>10.896000000000001</v>
      </c>
      <c r="J3718">
        <v>3</v>
      </c>
      <c r="K3718">
        <v>0.2</v>
      </c>
      <c r="L3718">
        <v>3.4049999999999998</v>
      </c>
    </row>
    <row r="3719" spans="1:12" x14ac:dyDescent="0.3">
      <c r="A3719" t="s">
        <v>12</v>
      </c>
      <c r="B3719" t="s">
        <v>21</v>
      </c>
      <c r="C3719" t="s">
        <v>14</v>
      </c>
      <c r="D3719" t="s">
        <v>78</v>
      </c>
      <c r="E3719" t="s">
        <v>64</v>
      </c>
      <c r="F3719" t="s">
        <v>46</v>
      </c>
      <c r="G3719" t="s">
        <v>34</v>
      </c>
      <c r="H3719" t="s">
        <v>35</v>
      </c>
      <c r="I3719">
        <v>49.616</v>
      </c>
      <c r="J3719">
        <v>2</v>
      </c>
      <c r="K3719">
        <v>0.2</v>
      </c>
      <c r="L3719">
        <v>4.9615999999999998</v>
      </c>
    </row>
    <row r="3720" spans="1:12" x14ac:dyDescent="0.3">
      <c r="A3720" t="s">
        <v>12</v>
      </c>
      <c r="B3720" t="s">
        <v>21</v>
      </c>
      <c r="C3720" t="s">
        <v>14</v>
      </c>
      <c r="D3720" t="s">
        <v>78</v>
      </c>
      <c r="E3720" t="s">
        <v>64</v>
      </c>
      <c r="F3720" t="s">
        <v>46</v>
      </c>
      <c r="G3720" t="s">
        <v>18</v>
      </c>
      <c r="H3720" t="s">
        <v>20</v>
      </c>
      <c r="I3720">
        <v>106.869</v>
      </c>
      <c r="J3720">
        <v>3</v>
      </c>
      <c r="K3720">
        <v>0.3</v>
      </c>
      <c r="L3720">
        <v>-29.007300000000001</v>
      </c>
    </row>
    <row r="3721" spans="1:12" x14ac:dyDescent="0.3">
      <c r="A3721" t="s">
        <v>12</v>
      </c>
      <c r="B3721" t="s">
        <v>21</v>
      </c>
      <c r="C3721" t="s">
        <v>14</v>
      </c>
      <c r="D3721" t="s">
        <v>78</v>
      </c>
      <c r="E3721" t="s">
        <v>64</v>
      </c>
      <c r="F3721" t="s">
        <v>46</v>
      </c>
      <c r="G3721" t="s">
        <v>25</v>
      </c>
      <c r="H3721" t="s">
        <v>36</v>
      </c>
      <c r="I3721">
        <v>3.5640000000000001</v>
      </c>
      <c r="J3721">
        <v>3</v>
      </c>
      <c r="K3721">
        <v>0.8</v>
      </c>
      <c r="L3721">
        <v>-6.2370000000000001</v>
      </c>
    </row>
    <row r="3722" spans="1:12" x14ac:dyDescent="0.3">
      <c r="A3722" t="s">
        <v>27</v>
      </c>
      <c r="B3722" t="s">
        <v>21</v>
      </c>
      <c r="C3722" t="s">
        <v>14</v>
      </c>
      <c r="D3722" t="s">
        <v>78</v>
      </c>
      <c r="E3722" t="s">
        <v>64</v>
      </c>
      <c r="F3722" t="s">
        <v>46</v>
      </c>
      <c r="G3722" t="s">
        <v>34</v>
      </c>
      <c r="H3722" t="s">
        <v>161</v>
      </c>
      <c r="I3722">
        <v>719.976</v>
      </c>
      <c r="J3722">
        <v>3</v>
      </c>
      <c r="K3722">
        <v>0.2</v>
      </c>
      <c r="L3722">
        <v>134.99549999999999</v>
      </c>
    </row>
    <row r="3723" spans="1:12" x14ac:dyDescent="0.3">
      <c r="A3723" t="s">
        <v>27</v>
      </c>
      <c r="B3723" t="s">
        <v>21</v>
      </c>
      <c r="C3723" t="s">
        <v>14</v>
      </c>
      <c r="D3723" t="s">
        <v>78</v>
      </c>
      <c r="E3723" t="s">
        <v>64</v>
      </c>
      <c r="F3723" t="s">
        <v>46</v>
      </c>
      <c r="G3723" t="s">
        <v>25</v>
      </c>
      <c r="H3723" t="s">
        <v>36</v>
      </c>
      <c r="I3723">
        <v>0.83599999999999997</v>
      </c>
      <c r="J3723">
        <v>1</v>
      </c>
      <c r="K3723">
        <v>0.8</v>
      </c>
      <c r="L3723">
        <v>-1.3375999999999999</v>
      </c>
    </row>
    <row r="3724" spans="1:12" x14ac:dyDescent="0.3">
      <c r="A3724" t="s">
        <v>27</v>
      </c>
      <c r="B3724" t="s">
        <v>13</v>
      </c>
      <c r="C3724" t="s">
        <v>14</v>
      </c>
      <c r="D3724" t="s">
        <v>86</v>
      </c>
      <c r="E3724" t="s">
        <v>64</v>
      </c>
      <c r="F3724" t="s">
        <v>46</v>
      </c>
      <c r="G3724" t="s">
        <v>25</v>
      </c>
      <c r="H3724" t="s">
        <v>76</v>
      </c>
      <c r="I3724">
        <v>18.367999999999999</v>
      </c>
      <c r="J3724">
        <v>2</v>
      </c>
      <c r="K3724">
        <v>0.2</v>
      </c>
      <c r="L3724">
        <v>6.1992000000000003</v>
      </c>
    </row>
    <row r="3725" spans="1:12" x14ac:dyDescent="0.3">
      <c r="A3725" t="s">
        <v>27</v>
      </c>
      <c r="B3725" t="s">
        <v>13</v>
      </c>
      <c r="C3725" t="s">
        <v>14</v>
      </c>
      <c r="D3725" t="s">
        <v>86</v>
      </c>
      <c r="E3725" t="s">
        <v>64</v>
      </c>
      <c r="F3725" t="s">
        <v>46</v>
      </c>
      <c r="G3725" t="s">
        <v>18</v>
      </c>
      <c r="H3725" t="s">
        <v>20</v>
      </c>
      <c r="I3725">
        <v>600.55799999999999</v>
      </c>
      <c r="J3725">
        <v>3</v>
      </c>
      <c r="K3725">
        <v>0.3</v>
      </c>
      <c r="L3725">
        <v>-8.5793999999999997</v>
      </c>
    </row>
    <row r="3726" spans="1:12" x14ac:dyDescent="0.3">
      <c r="A3726" t="s">
        <v>27</v>
      </c>
      <c r="B3726" t="s">
        <v>13</v>
      </c>
      <c r="C3726" t="s">
        <v>14</v>
      </c>
      <c r="D3726" t="s">
        <v>86</v>
      </c>
      <c r="E3726" t="s">
        <v>64</v>
      </c>
      <c r="F3726" t="s">
        <v>46</v>
      </c>
      <c r="G3726" t="s">
        <v>25</v>
      </c>
      <c r="H3726" t="s">
        <v>31</v>
      </c>
      <c r="I3726">
        <v>50.351999999999997</v>
      </c>
      <c r="J3726">
        <v>3</v>
      </c>
      <c r="K3726">
        <v>0.2</v>
      </c>
      <c r="L3726">
        <v>-8.1821999999999999</v>
      </c>
    </row>
    <row r="3727" spans="1:12" x14ac:dyDescent="0.3">
      <c r="A3727" t="s">
        <v>27</v>
      </c>
      <c r="B3727" t="s">
        <v>13</v>
      </c>
      <c r="C3727" t="s">
        <v>14</v>
      </c>
      <c r="D3727" t="s">
        <v>86</v>
      </c>
      <c r="E3727" t="s">
        <v>64</v>
      </c>
      <c r="F3727" t="s">
        <v>46</v>
      </c>
      <c r="G3727" t="s">
        <v>25</v>
      </c>
      <c r="H3727" t="s">
        <v>33</v>
      </c>
      <c r="I3727">
        <v>28.032</v>
      </c>
      <c r="J3727">
        <v>6</v>
      </c>
      <c r="K3727">
        <v>0.2</v>
      </c>
      <c r="L3727">
        <v>3.504</v>
      </c>
    </row>
    <row r="3728" spans="1:12" x14ac:dyDescent="0.3">
      <c r="A3728" t="s">
        <v>27</v>
      </c>
      <c r="B3728" t="s">
        <v>13</v>
      </c>
      <c r="C3728" t="s">
        <v>14</v>
      </c>
      <c r="D3728" t="s">
        <v>86</v>
      </c>
      <c r="E3728" t="s">
        <v>64</v>
      </c>
      <c r="F3728" t="s">
        <v>46</v>
      </c>
      <c r="G3728" t="s">
        <v>18</v>
      </c>
      <c r="H3728" t="s">
        <v>32</v>
      </c>
      <c r="I3728">
        <v>7.6920000000000002</v>
      </c>
      <c r="J3728">
        <v>1</v>
      </c>
      <c r="K3728">
        <v>0.6</v>
      </c>
      <c r="L3728">
        <v>-3.6537000000000002</v>
      </c>
    </row>
    <row r="3729" spans="1:12" x14ac:dyDescent="0.3">
      <c r="A3729" t="s">
        <v>12</v>
      </c>
      <c r="B3729" t="s">
        <v>43</v>
      </c>
      <c r="C3729" t="s">
        <v>14</v>
      </c>
      <c r="D3729" t="s">
        <v>78</v>
      </c>
      <c r="E3729" t="s">
        <v>64</v>
      </c>
      <c r="F3729" t="s">
        <v>46</v>
      </c>
      <c r="G3729" t="s">
        <v>25</v>
      </c>
      <c r="H3729" t="s">
        <v>33</v>
      </c>
      <c r="I3729">
        <v>3.536</v>
      </c>
      <c r="J3729">
        <v>2</v>
      </c>
      <c r="K3729">
        <v>0.2</v>
      </c>
      <c r="L3729">
        <v>0.30940000000000001</v>
      </c>
    </row>
    <row r="3730" spans="1:12" x14ac:dyDescent="0.3">
      <c r="A3730" t="s">
        <v>27</v>
      </c>
      <c r="B3730" t="s">
        <v>21</v>
      </c>
      <c r="C3730" t="s">
        <v>14</v>
      </c>
      <c r="D3730" t="s">
        <v>78</v>
      </c>
      <c r="E3730" t="s">
        <v>64</v>
      </c>
      <c r="F3730" t="s">
        <v>46</v>
      </c>
      <c r="G3730" t="s">
        <v>25</v>
      </c>
      <c r="H3730" t="s">
        <v>40</v>
      </c>
      <c r="I3730">
        <v>10.688000000000001</v>
      </c>
      <c r="J3730">
        <v>2</v>
      </c>
      <c r="K3730">
        <v>0.2</v>
      </c>
      <c r="L3730">
        <v>3.7408000000000001</v>
      </c>
    </row>
    <row r="3731" spans="1:12" x14ac:dyDescent="0.3">
      <c r="A3731" t="s">
        <v>61</v>
      </c>
      <c r="B3731" t="s">
        <v>13</v>
      </c>
      <c r="C3731" t="s">
        <v>14</v>
      </c>
      <c r="D3731" t="s">
        <v>78</v>
      </c>
      <c r="E3731" t="s">
        <v>64</v>
      </c>
      <c r="F3731" t="s">
        <v>46</v>
      </c>
      <c r="G3731" t="s">
        <v>18</v>
      </c>
      <c r="H3731" t="s">
        <v>19</v>
      </c>
      <c r="I3731">
        <v>493.43</v>
      </c>
      <c r="J3731">
        <v>5</v>
      </c>
      <c r="K3731">
        <v>0.3</v>
      </c>
      <c r="L3731">
        <v>-70.489999999999995</v>
      </c>
    </row>
    <row r="3732" spans="1:12" x14ac:dyDescent="0.3">
      <c r="A3732" t="s">
        <v>61</v>
      </c>
      <c r="B3732" t="s">
        <v>13</v>
      </c>
      <c r="C3732" t="s">
        <v>14</v>
      </c>
      <c r="D3732" t="s">
        <v>78</v>
      </c>
      <c r="E3732" t="s">
        <v>64</v>
      </c>
      <c r="F3732" t="s">
        <v>46</v>
      </c>
      <c r="G3732" t="s">
        <v>34</v>
      </c>
      <c r="H3732" t="s">
        <v>35</v>
      </c>
      <c r="I3732">
        <v>11.12</v>
      </c>
      <c r="J3732">
        <v>2</v>
      </c>
      <c r="K3732">
        <v>0.2</v>
      </c>
      <c r="L3732">
        <v>3.4750000000000001</v>
      </c>
    </row>
    <row r="3733" spans="1:12" x14ac:dyDescent="0.3">
      <c r="A3733" t="s">
        <v>12</v>
      </c>
      <c r="B3733" t="s">
        <v>43</v>
      </c>
      <c r="C3733" t="s">
        <v>14</v>
      </c>
      <c r="D3733" t="s">
        <v>96</v>
      </c>
      <c r="E3733" t="s">
        <v>64</v>
      </c>
      <c r="F3733" t="s">
        <v>46</v>
      </c>
      <c r="G3733" t="s">
        <v>34</v>
      </c>
      <c r="H3733" t="s">
        <v>58</v>
      </c>
      <c r="I3733">
        <v>50.12</v>
      </c>
      <c r="J3733">
        <v>7</v>
      </c>
      <c r="K3733">
        <v>0.2</v>
      </c>
      <c r="L3733">
        <v>-0.62649999999999995</v>
      </c>
    </row>
    <row r="3734" spans="1:12" x14ac:dyDescent="0.3">
      <c r="A3734" t="s">
        <v>27</v>
      </c>
      <c r="B3734" t="s">
        <v>13</v>
      </c>
      <c r="C3734" t="s">
        <v>14</v>
      </c>
      <c r="D3734" t="s">
        <v>86</v>
      </c>
      <c r="E3734" t="s">
        <v>64</v>
      </c>
      <c r="F3734" t="s">
        <v>46</v>
      </c>
      <c r="G3734" t="s">
        <v>18</v>
      </c>
      <c r="H3734" t="s">
        <v>32</v>
      </c>
      <c r="I3734">
        <v>32.064</v>
      </c>
      <c r="J3734">
        <v>3</v>
      </c>
      <c r="K3734">
        <v>0.6</v>
      </c>
      <c r="L3734">
        <v>-12.8256</v>
      </c>
    </row>
    <row r="3735" spans="1:12" x14ac:dyDescent="0.3">
      <c r="A3735" t="s">
        <v>27</v>
      </c>
      <c r="B3735" t="s">
        <v>13</v>
      </c>
      <c r="C3735" t="s">
        <v>14</v>
      </c>
      <c r="D3735" t="s">
        <v>86</v>
      </c>
      <c r="E3735" t="s">
        <v>64</v>
      </c>
      <c r="F3735" t="s">
        <v>46</v>
      </c>
      <c r="G3735" t="s">
        <v>25</v>
      </c>
      <c r="H3735" t="s">
        <v>40</v>
      </c>
      <c r="I3735">
        <v>18.495999999999999</v>
      </c>
      <c r="J3735">
        <v>4</v>
      </c>
      <c r="K3735">
        <v>0.2</v>
      </c>
      <c r="L3735">
        <v>6.7047999999999996</v>
      </c>
    </row>
    <row r="3736" spans="1:12" x14ac:dyDescent="0.3">
      <c r="A3736" t="s">
        <v>27</v>
      </c>
      <c r="B3736" t="s">
        <v>13</v>
      </c>
      <c r="C3736" t="s">
        <v>14</v>
      </c>
      <c r="D3736" t="s">
        <v>86</v>
      </c>
      <c r="E3736" t="s">
        <v>64</v>
      </c>
      <c r="F3736" t="s">
        <v>46</v>
      </c>
      <c r="G3736" t="s">
        <v>18</v>
      </c>
      <c r="H3736" t="s">
        <v>20</v>
      </c>
      <c r="I3736">
        <v>191.07900000000001</v>
      </c>
      <c r="J3736">
        <v>3</v>
      </c>
      <c r="K3736">
        <v>0.3</v>
      </c>
      <c r="L3736">
        <v>-38.215800000000002</v>
      </c>
    </row>
    <row r="3737" spans="1:12" x14ac:dyDescent="0.3">
      <c r="A3737" t="s">
        <v>27</v>
      </c>
      <c r="B3737" t="s">
        <v>13</v>
      </c>
      <c r="C3737" t="s">
        <v>14</v>
      </c>
      <c r="D3737" t="s">
        <v>86</v>
      </c>
      <c r="E3737" t="s">
        <v>64</v>
      </c>
      <c r="F3737" t="s">
        <v>46</v>
      </c>
      <c r="G3737" t="s">
        <v>25</v>
      </c>
      <c r="H3737" t="s">
        <v>40</v>
      </c>
      <c r="I3737">
        <v>10.368</v>
      </c>
      <c r="J3737">
        <v>2</v>
      </c>
      <c r="K3737">
        <v>0.2</v>
      </c>
      <c r="L3737">
        <v>3.6288</v>
      </c>
    </row>
    <row r="3738" spans="1:12" x14ac:dyDescent="0.3">
      <c r="A3738" t="s">
        <v>27</v>
      </c>
      <c r="B3738" t="s">
        <v>13</v>
      </c>
      <c r="C3738" t="s">
        <v>14</v>
      </c>
      <c r="D3738" t="s">
        <v>263</v>
      </c>
      <c r="E3738" t="s">
        <v>64</v>
      </c>
      <c r="F3738" t="s">
        <v>46</v>
      </c>
      <c r="G3738" t="s">
        <v>34</v>
      </c>
      <c r="H3738" t="s">
        <v>35</v>
      </c>
      <c r="I3738">
        <v>1439.9680000000001</v>
      </c>
      <c r="J3738">
        <v>4</v>
      </c>
      <c r="K3738">
        <v>0.2</v>
      </c>
      <c r="L3738">
        <v>143.99680000000001</v>
      </c>
    </row>
    <row r="3739" spans="1:12" x14ac:dyDescent="0.3">
      <c r="A3739" t="s">
        <v>27</v>
      </c>
      <c r="B3739" t="s">
        <v>13</v>
      </c>
      <c r="C3739" t="s">
        <v>14</v>
      </c>
      <c r="D3739" t="s">
        <v>263</v>
      </c>
      <c r="E3739" t="s">
        <v>64</v>
      </c>
      <c r="F3739" t="s">
        <v>46</v>
      </c>
      <c r="G3739" t="s">
        <v>25</v>
      </c>
      <c r="H3739" t="s">
        <v>36</v>
      </c>
      <c r="I3739">
        <v>1.728</v>
      </c>
      <c r="J3739">
        <v>3</v>
      </c>
      <c r="K3739">
        <v>0.8</v>
      </c>
      <c r="L3739">
        <v>-2.6783999999999999</v>
      </c>
    </row>
    <row r="3740" spans="1:12" x14ac:dyDescent="0.3">
      <c r="A3740" t="s">
        <v>27</v>
      </c>
      <c r="B3740" t="s">
        <v>13</v>
      </c>
      <c r="C3740" t="s">
        <v>14</v>
      </c>
      <c r="D3740" t="s">
        <v>263</v>
      </c>
      <c r="E3740" t="s">
        <v>64</v>
      </c>
      <c r="F3740" t="s">
        <v>46</v>
      </c>
      <c r="G3740" t="s">
        <v>18</v>
      </c>
      <c r="H3740" t="s">
        <v>30</v>
      </c>
      <c r="I3740">
        <v>626.1</v>
      </c>
      <c r="J3740">
        <v>3</v>
      </c>
      <c r="K3740">
        <v>0.5</v>
      </c>
      <c r="L3740">
        <v>-538.44600000000003</v>
      </c>
    </row>
    <row r="3741" spans="1:12" x14ac:dyDescent="0.3">
      <c r="A3741" t="s">
        <v>27</v>
      </c>
      <c r="B3741" t="s">
        <v>13</v>
      </c>
      <c r="C3741" t="s">
        <v>14</v>
      </c>
      <c r="D3741" t="s">
        <v>96</v>
      </c>
      <c r="E3741" t="s">
        <v>64</v>
      </c>
      <c r="F3741" t="s">
        <v>46</v>
      </c>
      <c r="G3741" t="s">
        <v>18</v>
      </c>
      <c r="H3741" t="s">
        <v>20</v>
      </c>
      <c r="I3741">
        <v>239.358</v>
      </c>
      <c r="J3741">
        <v>3</v>
      </c>
      <c r="K3741">
        <v>0.3</v>
      </c>
      <c r="L3741">
        <v>-47.871600000000001</v>
      </c>
    </row>
    <row r="3742" spans="1:12" x14ac:dyDescent="0.3">
      <c r="A3742" t="s">
        <v>12</v>
      </c>
      <c r="B3742" t="s">
        <v>13</v>
      </c>
      <c r="C3742" t="s">
        <v>14</v>
      </c>
      <c r="D3742" t="s">
        <v>607</v>
      </c>
      <c r="E3742" t="s">
        <v>64</v>
      </c>
      <c r="F3742" t="s">
        <v>46</v>
      </c>
      <c r="G3742" t="s">
        <v>25</v>
      </c>
      <c r="H3742" t="s">
        <v>36</v>
      </c>
      <c r="I3742">
        <v>8.952</v>
      </c>
      <c r="J3742">
        <v>2</v>
      </c>
      <c r="K3742">
        <v>0.8</v>
      </c>
      <c r="L3742">
        <v>-14.770799999999999</v>
      </c>
    </row>
    <row r="3743" spans="1:12" x14ac:dyDescent="0.3">
      <c r="A3743" t="s">
        <v>27</v>
      </c>
      <c r="B3743" t="s">
        <v>13</v>
      </c>
      <c r="C3743" t="s">
        <v>14</v>
      </c>
      <c r="D3743" t="s">
        <v>78</v>
      </c>
      <c r="E3743" t="s">
        <v>64</v>
      </c>
      <c r="F3743" t="s">
        <v>46</v>
      </c>
      <c r="G3743" t="s">
        <v>25</v>
      </c>
      <c r="H3743" t="s">
        <v>37</v>
      </c>
      <c r="I3743">
        <v>2.3340000000000001</v>
      </c>
      <c r="J3743">
        <v>3</v>
      </c>
      <c r="K3743">
        <v>0.8</v>
      </c>
      <c r="L3743">
        <v>-6.3018000000000001</v>
      </c>
    </row>
    <row r="3744" spans="1:12" x14ac:dyDescent="0.3">
      <c r="A3744" t="s">
        <v>27</v>
      </c>
      <c r="B3744" t="s">
        <v>13</v>
      </c>
      <c r="C3744" t="s">
        <v>14</v>
      </c>
      <c r="D3744" t="s">
        <v>78</v>
      </c>
      <c r="E3744" t="s">
        <v>64</v>
      </c>
      <c r="F3744" t="s">
        <v>46</v>
      </c>
      <c r="G3744" t="s">
        <v>25</v>
      </c>
      <c r="H3744" t="s">
        <v>36</v>
      </c>
      <c r="I3744">
        <v>1.728</v>
      </c>
      <c r="J3744">
        <v>4</v>
      </c>
      <c r="K3744">
        <v>0.8</v>
      </c>
      <c r="L3744">
        <v>-2.7648000000000001</v>
      </c>
    </row>
    <row r="3745" spans="1:12" x14ac:dyDescent="0.3">
      <c r="A3745" t="s">
        <v>27</v>
      </c>
      <c r="B3745" t="s">
        <v>13</v>
      </c>
      <c r="C3745" t="s">
        <v>14</v>
      </c>
      <c r="D3745" t="s">
        <v>78</v>
      </c>
      <c r="E3745" t="s">
        <v>64</v>
      </c>
      <c r="F3745" t="s">
        <v>46</v>
      </c>
      <c r="G3745" t="s">
        <v>18</v>
      </c>
      <c r="H3745" t="s">
        <v>32</v>
      </c>
      <c r="I3745">
        <v>159.04</v>
      </c>
      <c r="J3745">
        <v>5</v>
      </c>
      <c r="K3745">
        <v>0.6</v>
      </c>
      <c r="L3745">
        <v>-194.82400000000001</v>
      </c>
    </row>
    <row r="3746" spans="1:12" x14ac:dyDescent="0.3">
      <c r="A3746" t="s">
        <v>27</v>
      </c>
      <c r="B3746" t="s">
        <v>13</v>
      </c>
      <c r="C3746" t="s">
        <v>14</v>
      </c>
      <c r="D3746" t="s">
        <v>78</v>
      </c>
      <c r="E3746" t="s">
        <v>64</v>
      </c>
      <c r="F3746" t="s">
        <v>46</v>
      </c>
      <c r="G3746" t="s">
        <v>18</v>
      </c>
      <c r="H3746" t="s">
        <v>30</v>
      </c>
      <c r="I3746">
        <v>145.97999999999999</v>
      </c>
      <c r="J3746">
        <v>2</v>
      </c>
      <c r="K3746">
        <v>0.5</v>
      </c>
      <c r="L3746">
        <v>-99.266400000000004</v>
      </c>
    </row>
    <row r="3747" spans="1:12" x14ac:dyDescent="0.3">
      <c r="A3747" t="s">
        <v>27</v>
      </c>
      <c r="B3747" t="s">
        <v>13</v>
      </c>
      <c r="C3747" t="s">
        <v>14</v>
      </c>
      <c r="D3747" t="s">
        <v>171</v>
      </c>
      <c r="E3747" t="s">
        <v>64</v>
      </c>
      <c r="F3747" t="s">
        <v>46</v>
      </c>
      <c r="G3747" t="s">
        <v>25</v>
      </c>
      <c r="H3747" t="s">
        <v>36</v>
      </c>
      <c r="I3747">
        <v>2.992</v>
      </c>
      <c r="J3747">
        <v>4</v>
      </c>
      <c r="K3747">
        <v>0.8</v>
      </c>
      <c r="L3747">
        <v>-4.4880000000000004</v>
      </c>
    </row>
    <row r="3748" spans="1:12" x14ac:dyDescent="0.3">
      <c r="A3748" t="s">
        <v>27</v>
      </c>
      <c r="B3748" t="s">
        <v>13</v>
      </c>
      <c r="C3748" t="s">
        <v>14</v>
      </c>
      <c r="D3748" t="s">
        <v>171</v>
      </c>
      <c r="E3748" t="s">
        <v>64</v>
      </c>
      <c r="F3748" t="s">
        <v>46</v>
      </c>
      <c r="G3748" t="s">
        <v>34</v>
      </c>
      <c r="H3748" t="s">
        <v>58</v>
      </c>
      <c r="I3748">
        <v>108.768</v>
      </c>
      <c r="J3748">
        <v>4</v>
      </c>
      <c r="K3748">
        <v>0.2</v>
      </c>
      <c r="L3748">
        <v>2.7191999999999998</v>
      </c>
    </row>
    <row r="3749" spans="1:12" x14ac:dyDescent="0.3">
      <c r="A3749" t="s">
        <v>27</v>
      </c>
      <c r="B3749" t="s">
        <v>13</v>
      </c>
      <c r="C3749" t="s">
        <v>14</v>
      </c>
      <c r="D3749" t="s">
        <v>78</v>
      </c>
      <c r="E3749" t="s">
        <v>64</v>
      </c>
      <c r="F3749" t="s">
        <v>46</v>
      </c>
      <c r="G3749" t="s">
        <v>25</v>
      </c>
      <c r="H3749" t="s">
        <v>40</v>
      </c>
      <c r="I3749">
        <v>322.19200000000001</v>
      </c>
      <c r="J3749">
        <v>13</v>
      </c>
      <c r="K3749">
        <v>0.2</v>
      </c>
      <c r="L3749">
        <v>100.685</v>
      </c>
    </row>
    <row r="3750" spans="1:12" x14ac:dyDescent="0.3">
      <c r="A3750" t="s">
        <v>27</v>
      </c>
      <c r="B3750" t="s">
        <v>13</v>
      </c>
      <c r="C3750" t="s">
        <v>14</v>
      </c>
      <c r="D3750" t="s">
        <v>78</v>
      </c>
      <c r="E3750" t="s">
        <v>64</v>
      </c>
      <c r="F3750" t="s">
        <v>46</v>
      </c>
      <c r="G3750" t="s">
        <v>25</v>
      </c>
      <c r="H3750" t="s">
        <v>36</v>
      </c>
      <c r="I3750">
        <v>2.9460000000000002</v>
      </c>
      <c r="J3750">
        <v>3</v>
      </c>
      <c r="K3750">
        <v>0.8</v>
      </c>
      <c r="L3750">
        <v>-4.8609</v>
      </c>
    </row>
    <row r="3751" spans="1:12" x14ac:dyDescent="0.3">
      <c r="A3751" t="s">
        <v>27</v>
      </c>
      <c r="B3751" t="s">
        <v>13</v>
      </c>
      <c r="C3751" t="s">
        <v>14</v>
      </c>
      <c r="D3751" t="s">
        <v>78</v>
      </c>
      <c r="E3751" t="s">
        <v>64</v>
      </c>
      <c r="F3751" t="s">
        <v>46</v>
      </c>
      <c r="G3751" t="s">
        <v>25</v>
      </c>
      <c r="H3751" t="s">
        <v>40</v>
      </c>
      <c r="I3751">
        <v>19.135999999999999</v>
      </c>
      <c r="J3751">
        <v>4</v>
      </c>
      <c r="K3751">
        <v>0.2</v>
      </c>
      <c r="L3751">
        <v>6.9367999999999999</v>
      </c>
    </row>
    <row r="3752" spans="1:12" x14ac:dyDescent="0.3">
      <c r="A3752" t="s">
        <v>27</v>
      </c>
      <c r="B3752" t="s">
        <v>13</v>
      </c>
      <c r="C3752" t="s">
        <v>14</v>
      </c>
      <c r="D3752" t="s">
        <v>542</v>
      </c>
      <c r="E3752" t="s">
        <v>64</v>
      </c>
      <c r="F3752" t="s">
        <v>46</v>
      </c>
      <c r="G3752" t="s">
        <v>34</v>
      </c>
      <c r="H3752" t="s">
        <v>58</v>
      </c>
      <c r="I3752">
        <v>475.94400000000002</v>
      </c>
      <c r="J3752">
        <v>7</v>
      </c>
      <c r="K3752">
        <v>0.2</v>
      </c>
      <c r="L3752">
        <v>95.188800000000001</v>
      </c>
    </row>
    <row r="3753" spans="1:12" x14ac:dyDescent="0.3">
      <c r="A3753" t="s">
        <v>27</v>
      </c>
      <c r="B3753" t="s">
        <v>13</v>
      </c>
      <c r="C3753" t="s">
        <v>14</v>
      </c>
      <c r="D3753" t="s">
        <v>63</v>
      </c>
      <c r="E3753" t="s">
        <v>64</v>
      </c>
      <c r="F3753" t="s">
        <v>46</v>
      </c>
      <c r="G3753" t="s">
        <v>25</v>
      </c>
      <c r="H3753" t="s">
        <v>36</v>
      </c>
      <c r="I3753">
        <v>2.8079999999999998</v>
      </c>
      <c r="J3753">
        <v>3</v>
      </c>
      <c r="K3753">
        <v>0.8</v>
      </c>
      <c r="L3753">
        <v>-4.4927999999999999</v>
      </c>
    </row>
    <row r="3754" spans="1:12" x14ac:dyDescent="0.3">
      <c r="A3754" t="s">
        <v>27</v>
      </c>
      <c r="B3754" t="s">
        <v>13</v>
      </c>
      <c r="C3754" t="s">
        <v>14</v>
      </c>
      <c r="D3754" t="s">
        <v>78</v>
      </c>
      <c r="E3754" t="s">
        <v>64</v>
      </c>
      <c r="F3754" t="s">
        <v>46</v>
      </c>
      <c r="G3754" t="s">
        <v>34</v>
      </c>
      <c r="H3754" t="s">
        <v>58</v>
      </c>
      <c r="I3754">
        <v>2.3759999999999999</v>
      </c>
      <c r="J3754">
        <v>3</v>
      </c>
      <c r="K3754">
        <v>0.2</v>
      </c>
      <c r="L3754">
        <v>0.74250000000000005</v>
      </c>
    </row>
    <row r="3755" spans="1:12" x14ac:dyDescent="0.3">
      <c r="A3755" t="s">
        <v>27</v>
      </c>
      <c r="B3755" t="s">
        <v>13</v>
      </c>
      <c r="C3755" t="s">
        <v>14</v>
      </c>
      <c r="D3755" t="s">
        <v>78</v>
      </c>
      <c r="E3755" t="s">
        <v>64</v>
      </c>
      <c r="F3755" t="s">
        <v>46</v>
      </c>
      <c r="G3755" t="s">
        <v>25</v>
      </c>
      <c r="H3755" t="s">
        <v>37</v>
      </c>
      <c r="I3755">
        <v>143.12799999999999</v>
      </c>
      <c r="J3755">
        <v>2</v>
      </c>
      <c r="K3755">
        <v>0.8</v>
      </c>
      <c r="L3755">
        <v>-393.60199999999998</v>
      </c>
    </row>
    <row r="3756" spans="1:12" x14ac:dyDescent="0.3">
      <c r="A3756" t="s">
        <v>27</v>
      </c>
      <c r="B3756" t="s">
        <v>13</v>
      </c>
      <c r="C3756" t="s">
        <v>14</v>
      </c>
      <c r="D3756" t="s">
        <v>106</v>
      </c>
      <c r="E3756" t="s">
        <v>64</v>
      </c>
      <c r="F3756" t="s">
        <v>46</v>
      </c>
      <c r="G3756" t="s">
        <v>34</v>
      </c>
      <c r="H3756" t="s">
        <v>58</v>
      </c>
      <c r="I3756">
        <v>39.816000000000003</v>
      </c>
      <c r="J3756">
        <v>3</v>
      </c>
      <c r="K3756">
        <v>0.2</v>
      </c>
      <c r="L3756">
        <v>7.4654999999999996</v>
      </c>
    </row>
    <row r="3757" spans="1:12" x14ac:dyDescent="0.3">
      <c r="A3757" t="s">
        <v>61</v>
      </c>
      <c r="B3757" t="s">
        <v>13</v>
      </c>
      <c r="C3757" t="s">
        <v>14</v>
      </c>
      <c r="D3757" t="s">
        <v>78</v>
      </c>
      <c r="E3757" t="s">
        <v>64</v>
      </c>
      <c r="F3757" t="s">
        <v>46</v>
      </c>
      <c r="G3757" t="s">
        <v>18</v>
      </c>
      <c r="H3757" t="s">
        <v>20</v>
      </c>
      <c r="I3757">
        <v>520.46400000000006</v>
      </c>
      <c r="J3757">
        <v>2</v>
      </c>
      <c r="K3757">
        <v>0.3</v>
      </c>
      <c r="L3757">
        <v>-14.8704</v>
      </c>
    </row>
    <row r="3758" spans="1:12" x14ac:dyDescent="0.3">
      <c r="A3758" t="s">
        <v>61</v>
      </c>
      <c r="B3758" t="s">
        <v>13</v>
      </c>
      <c r="C3758" t="s">
        <v>14</v>
      </c>
      <c r="D3758" t="s">
        <v>78</v>
      </c>
      <c r="E3758" t="s">
        <v>64</v>
      </c>
      <c r="F3758" t="s">
        <v>46</v>
      </c>
      <c r="G3758" t="s">
        <v>25</v>
      </c>
      <c r="H3758" t="s">
        <v>40</v>
      </c>
      <c r="I3758">
        <v>11.423999999999999</v>
      </c>
      <c r="J3758">
        <v>3</v>
      </c>
      <c r="K3758">
        <v>0.2</v>
      </c>
      <c r="L3758">
        <v>3.7128000000000001</v>
      </c>
    </row>
    <row r="3759" spans="1:12" x14ac:dyDescent="0.3">
      <c r="A3759" t="s">
        <v>27</v>
      </c>
      <c r="B3759" t="s">
        <v>13</v>
      </c>
      <c r="C3759" t="s">
        <v>14</v>
      </c>
      <c r="D3759" t="s">
        <v>78</v>
      </c>
      <c r="E3759" t="s">
        <v>64</v>
      </c>
      <c r="F3759" t="s">
        <v>46</v>
      </c>
      <c r="G3759" t="s">
        <v>25</v>
      </c>
      <c r="H3759" t="s">
        <v>59</v>
      </c>
      <c r="I3759">
        <v>7.0720000000000001</v>
      </c>
      <c r="J3759">
        <v>2</v>
      </c>
      <c r="K3759">
        <v>0.2</v>
      </c>
      <c r="L3759">
        <v>2.3868</v>
      </c>
    </row>
    <row r="3760" spans="1:12" x14ac:dyDescent="0.3">
      <c r="A3760" t="s">
        <v>61</v>
      </c>
      <c r="B3760" t="s">
        <v>21</v>
      </c>
      <c r="C3760" t="s">
        <v>14</v>
      </c>
      <c r="D3760" t="s">
        <v>96</v>
      </c>
      <c r="E3760" t="s">
        <v>64</v>
      </c>
      <c r="F3760" t="s">
        <v>46</v>
      </c>
      <c r="G3760" t="s">
        <v>34</v>
      </c>
      <c r="H3760" t="s">
        <v>35</v>
      </c>
      <c r="I3760">
        <v>7.992</v>
      </c>
      <c r="J3760">
        <v>1</v>
      </c>
      <c r="K3760">
        <v>0.2</v>
      </c>
      <c r="L3760">
        <v>2.5973999999999999</v>
      </c>
    </row>
    <row r="3761" spans="1:12" x14ac:dyDescent="0.3">
      <c r="A3761" t="s">
        <v>27</v>
      </c>
      <c r="B3761" t="s">
        <v>13</v>
      </c>
      <c r="C3761" t="s">
        <v>14</v>
      </c>
      <c r="D3761" t="s">
        <v>615</v>
      </c>
      <c r="E3761" t="s">
        <v>64</v>
      </c>
      <c r="F3761" t="s">
        <v>46</v>
      </c>
      <c r="G3761" t="s">
        <v>25</v>
      </c>
      <c r="H3761" t="s">
        <v>33</v>
      </c>
      <c r="I3761">
        <v>14.112</v>
      </c>
      <c r="J3761">
        <v>6</v>
      </c>
      <c r="K3761">
        <v>0.2</v>
      </c>
      <c r="L3761">
        <v>1.2347999999999999</v>
      </c>
    </row>
    <row r="3762" spans="1:12" x14ac:dyDescent="0.3">
      <c r="A3762" t="s">
        <v>61</v>
      </c>
      <c r="B3762" t="s">
        <v>43</v>
      </c>
      <c r="C3762" t="s">
        <v>14</v>
      </c>
      <c r="D3762" t="s">
        <v>78</v>
      </c>
      <c r="E3762" t="s">
        <v>64</v>
      </c>
      <c r="F3762" t="s">
        <v>46</v>
      </c>
      <c r="G3762" t="s">
        <v>34</v>
      </c>
      <c r="H3762" t="s">
        <v>122</v>
      </c>
      <c r="I3762">
        <v>574.91</v>
      </c>
      <c r="J3762">
        <v>2</v>
      </c>
      <c r="K3762">
        <v>0.3</v>
      </c>
      <c r="L3762">
        <v>156.047</v>
      </c>
    </row>
    <row r="3763" spans="1:12" x14ac:dyDescent="0.3">
      <c r="A3763" t="s">
        <v>61</v>
      </c>
      <c r="B3763" t="s">
        <v>43</v>
      </c>
      <c r="C3763" t="s">
        <v>14</v>
      </c>
      <c r="D3763" t="s">
        <v>78</v>
      </c>
      <c r="E3763" t="s">
        <v>64</v>
      </c>
      <c r="F3763" t="s">
        <v>46</v>
      </c>
      <c r="G3763" t="s">
        <v>25</v>
      </c>
      <c r="H3763" t="s">
        <v>40</v>
      </c>
      <c r="I3763">
        <v>8.4480000000000004</v>
      </c>
      <c r="J3763">
        <v>2</v>
      </c>
      <c r="K3763">
        <v>0.2</v>
      </c>
      <c r="L3763">
        <v>2.64</v>
      </c>
    </row>
    <row r="3764" spans="1:12" x14ac:dyDescent="0.3">
      <c r="A3764" t="s">
        <v>27</v>
      </c>
      <c r="B3764" t="s">
        <v>21</v>
      </c>
      <c r="C3764" t="s">
        <v>14</v>
      </c>
      <c r="D3764" t="s">
        <v>78</v>
      </c>
      <c r="E3764" t="s">
        <v>64</v>
      </c>
      <c r="F3764" t="s">
        <v>46</v>
      </c>
      <c r="G3764" t="s">
        <v>25</v>
      </c>
      <c r="H3764" t="s">
        <v>109</v>
      </c>
      <c r="I3764">
        <v>22.24</v>
      </c>
      <c r="J3764">
        <v>2</v>
      </c>
      <c r="K3764">
        <v>0.2</v>
      </c>
      <c r="L3764">
        <v>2.5019999999999998</v>
      </c>
    </row>
    <row r="3765" spans="1:12" x14ac:dyDescent="0.3">
      <c r="A3765" t="s">
        <v>12</v>
      </c>
      <c r="B3765" t="s">
        <v>21</v>
      </c>
      <c r="C3765" t="s">
        <v>14</v>
      </c>
      <c r="D3765" t="s">
        <v>78</v>
      </c>
      <c r="E3765" t="s">
        <v>64</v>
      </c>
      <c r="F3765" t="s">
        <v>46</v>
      </c>
      <c r="G3765" t="s">
        <v>25</v>
      </c>
      <c r="H3765" t="s">
        <v>26</v>
      </c>
      <c r="I3765">
        <v>5.9039999999999999</v>
      </c>
      <c r="J3765">
        <v>2</v>
      </c>
      <c r="K3765">
        <v>0.2</v>
      </c>
      <c r="L3765">
        <v>1.9925999999999999</v>
      </c>
    </row>
    <row r="3766" spans="1:12" x14ac:dyDescent="0.3">
      <c r="A3766" t="s">
        <v>12</v>
      </c>
      <c r="B3766" t="s">
        <v>21</v>
      </c>
      <c r="C3766" t="s">
        <v>14</v>
      </c>
      <c r="D3766" t="s">
        <v>78</v>
      </c>
      <c r="E3766" t="s">
        <v>64</v>
      </c>
      <c r="F3766" t="s">
        <v>46</v>
      </c>
      <c r="G3766" t="s">
        <v>25</v>
      </c>
      <c r="H3766" t="s">
        <v>40</v>
      </c>
      <c r="I3766">
        <v>173.488</v>
      </c>
      <c r="J3766">
        <v>7</v>
      </c>
      <c r="K3766">
        <v>0.2</v>
      </c>
      <c r="L3766">
        <v>54.215000000000003</v>
      </c>
    </row>
    <row r="3767" spans="1:12" x14ac:dyDescent="0.3">
      <c r="A3767" t="s">
        <v>12</v>
      </c>
      <c r="B3767" t="s">
        <v>21</v>
      </c>
      <c r="C3767" t="s">
        <v>14</v>
      </c>
      <c r="D3767" t="s">
        <v>78</v>
      </c>
      <c r="E3767" t="s">
        <v>64</v>
      </c>
      <c r="F3767" t="s">
        <v>46</v>
      </c>
      <c r="G3767" t="s">
        <v>18</v>
      </c>
      <c r="H3767" t="s">
        <v>32</v>
      </c>
      <c r="I3767">
        <v>51.56</v>
      </c>
      <c r="J3767">
        <v>2</v>
      </c>
      <c r="K3767">
        <v>0.6</v>
      </c>
      <c r="L3767">
        <v>-61.872</v>
      </c>
    </row>
    <row r="3768" spans="1:12" x14ac:dyDescent="0.3">
      <c r="A3768" t="s">
        <v>12</v>
      </c>
      <c r="B3768" t="s">
        <v>21</v>
      </c>
      <c r="C3768" t="s">
        <v>14</v>
      </c>
      <c r="D3768" t="s">
        <v>78</v>
      </c>
      <c r="E3768" t="s">
        <v>64</v>
      </c>
      <c r="F3768" t="s">
        <v>46</v>
      </c>
      <c r="G3768" t="s">
        <v>25</v>
      </c>
      <c r="H3768" t="s">
        <v>36</v>
      </c>
      <c r="I3768">
        <v>3.5640000000000001</v>
      </c>
      <c r="J3768">
        <v>3</v>
      </c>
      <c r="K3768">
        <v>0.8</v>
      </c>
      <c r="L3768">
        <v>-6.2370000000000001</v>
      </c>
    </row>
    <row r="3769" spans="1:12" x14ac:dyDescent="0.3">
      <c r="A3769" t="s">
        <v>27</v>
      </c>
      <c r="B3769" t="s">
        <v>13</v>
      </c>
      <c r="C3769" t="s">
        <v>14</v>
      </c>
      <c r="D3769" t="s">
        <v>616</v>
      </c>
      <c r="E3769" t="s">
        <v>64</v>
      </c>
      <c r="F3769" t="s">
        <v>46</v>
      </c>
      <c r="G3769" t="s">
        <v>25</v>
      </c>
      <c r="H3769" t="s">
        <v>76</v>
      </c>
      <c r="I3769">
        <v>13.16</v>
      </c>
      <c r="J3769">
        <v>5</v>
      </c>
      <c r="K3769">
        <v>0.2</v>
      </c>
      <c r="L3769">
        <v>4.1124999999999998</v>
      </c>
    </row>
    <row r="3770" spans="1:12" x14ac:dyDescent="0.3">
      <c r="A3770" t="s">
        <v>27</v>
      </c>
      <c r="B3770" t="s">
        <v>13</v>
      </c>
      <c r="C3770" t="s">
        <v>14</v>
      </c>
      <c r="D3770" t="s">
        <v>616</v>
      </c>
      <c r="E3770" t="s">
        <v>64</v>
      </c>
      <c r="F3770" t="s">
        <v>46</v>
      </c>
      <c r="G3770" t="s">
        <v>25</v>
      </c>
      <c r="H3770" t="s">
        <v>36</v>
      </c>
      <c r="I3770">
        <v>3.8279999999999998</v>
      </c>
      <c r="J3770">
        <v>3</v>
      </c>
      <c r="K3770">
        <v>0.8</v>
      </c>
      <c r="L3770">
        <v>-6.5076000000000001</v>
      </c>
    </row>
    <row r="3771" spans="1:12" x14ac:dyDescent="0.3">
      <c r="A3771" t="s">
        <v>27</v>
      </c>
      <c r="B3771" t="s">
        <v>13</v>
      </c>
      <c r="C3771" t="s">
        <v>14</v>
      </c>
      <c r="D3771" t="s">
        <v>616</v>
      </c>
      <c r="E3771" t="s">
        <v>64</v>
      </c>
      <c r="F3771" t="s">
        <v>46</v>
      </c>
      <c r="G3771" t="s">
        <v>25</v>
      </c>
      <c r="H3771" t="s">
        <v>36</v>
      </c>
      <c r="I3771">
        <v>304.99</v>
      </c>
      <c r="J3771">
        <v>5</v>
      </c>
      <c r="K3771">
        <v>0.8</v>
      </c>
      <c r="L3771">
        <v>-533.73249999999996</v>
      </c>
    </row>
    <row r="3772" spans="1:12" x14ac:dyDescent="0.3">
      <c r="A3772" t="s">
        <v>61</v>
      </c>
      <c r="B3772" t="s">
        <v>21</v>
      </c>
      <c r="C3772" t="s">
        <v>14</v>
      </c>
      <c r="D3772" t="s">
        <v>78</v>
      </c>
      <c r="E3772" t="s">
        <v>64</v>
      </c>
      <c r="F3772" t="s">
        <v>46</v>
      </c>
      <c r="G3772" t="s">
        <v>25</v>
      </c>
      <c r="H3772" t="s">
        <v>36</v>
      </c>
      <c r="I3772">
        <v>9.2639999999999993</v>
      </c>
      <c r="J3772">
        <v>3</v>
      </c>
      <c r="K3772">
        <v>0.8</v>
      </c>
      <c r="L3772">
        <v>-13.896000000000001</v>
      </c>
    </row>
    <row r="3773" spans="1:12" x14ac:dyDescent="0.3">
      <c r="A3773" t="s">
        <v>27</v>
      </c>
      <c r="B3773" t="s">
        <v>13</v>
      </c>
      <c r="C3773" t="s">
        <v>14</v>
      </c>
      <c r="D3773" t="s">
        <v>78</v>
      </c>
      <c r="E3773" t="s">
        <v>64</v>
      </c>
      <c r="F3773" t="s">
        <v>46</v>
      </c>
      <c r="G3773" t="s">
        <v>25</v>
      </c>
      <c r="H3773" t="s">
        <v>33</v>
      </c>
      <c r="I3773">
        <v>54.207999999999998</v>
      </c>
      <c r="J3773">
        <v>14</v>
      </c>
      <c r="K3773">
        <v>0.2</v>
      </c>
      <c r="L3773">
        <v>8.8087999999999997</v>
      </c>
    </row>
    <row r="3774" spans="1:12" x14ac:dyDescent="0.3">
      <c r="A3774" t="s">
        <v>27</v>
      </c>
      <c r="B3774" t="s">
        <v>13</v>
      </c>
      <c r="C3774" t="s">
        <v>14</v>
      </c>
      <c r="D3774" t="s">
        <v>78</v>
      </c>
      <c r="E3774" t="s">
        <v>64</v>
      </c>
      <c r="F3774" t="s">
        <v>46</v>
      </c>
      <c r="G3774" t="s">
        <v>34</v>
      </c>
      <c r="H3774" t="s">
        <v>35</v>
      </c>
      <c r="I3774">
        <v>323.976</v>
      </c>
      <c r="J3774">
        <v>3</v>
      </c>
      <c r="K3774">
        <v>0.2</v>
      </c>
      <c r="L3774">
        <v>36.447299999999998</v>
      </c>
    </row>
    <row r="3775" spans="1:12" x14ac:dyDescent="0.3">
      <c r="A3775" t="s">
        <v>27</v>
      </c>
      <c r="B3775" t="s">
        <v>13</v>
      </c>
      <c r="C3775" t="s">
        <v>14</v>
      </c>
      <c r="D3775" t="s">
        <v>78</v>
      </c>
      <c r="E3775" t="s">
        <v>64</v>
      </c>
      <c r="F3775" t="s">
        <v>46</v>
      </c>
      <c r="G3775" t="s">
        <v>25</v>
      </c>
      <c r="H3775" t="s">
        <v>40</v>
      </c>
      <c r="I3775">
        <v>15.552</v>
      </c>
      <c r="J3775">
        <v>3</v>
      </c>
      <c r="K3775">
        <v>0.2</v>
      </c>
      <c r="L3775">
        <v>5.4432</v>
      </c>
    </row>
    <row r="3776" spans="1:12" x14ac:dyDescent="0.3">
      <c r="A3776" t="s">
        <v>27</v>
      </c>
      <c r="B3776" t="s">
        <v>13</v>
      </c>
      <c r="C3776" t="s">
        <v>14</v>
      </c>
      <c r="D3776" t="s">
        <v>78</v>
      </c>
      <c r="E3776" t="s">
        <v>64</v>
      </c>
      <c r="F3776" t="s">
        <v>46</v>
      </c>
      <c r="G3776" t="s">
        <v>25</v>
      </c>
      <c r="H3776" t="s">
        <v>31</v>
      </c>
      <c r="I3776">
        <v>32.591999999999999</v>
      </c>
      <c r="J3776">
        <v>3</v>
      </c>
      <c r="K3776">
        <v>0.2</v>
      </c>
      <c r="L3776">
        <v>-7.7405999999999997</v>
      </c>
    </row>
    <row r="3777" spans="1:12" x14ac:dyDescent="0.3">
      <c r="A3777" t="s">
        <v>12</v>
      </c>
      <c r="B3777" t="s">
        <v>13</v>
      </c>
      <c r="C3777" t="s">
        <v>14</v>
      </c>
      <c r="D3777" t="s">
        <v>78</v>
      </c>
      <c r="E3777" t="s">
        <v>64</v>
      </c>
      <c r="F3777" t="s">
        <v>46</v>
      </c>
      <c r="G3777" t="s">
        <v>18</v>
      </c>
      <c r="H3777" t="s">
        <v>32</v>
      </c>
      <c r="I3777">
        <v>8.8559999999999999</v>
      </c>
      <c r="J3777">
        <v>3</v>
      </c>
      <c r="K3777">
        <v>0.6</v>
      </c>
      <c r="L3777">
        <v>-6.8634000000000004</v>
      </c>
    </row>
    <row r="3778" spans="1:12" x14ac:dyDescent="0.3">
      <c r="A3778" t="s">
        <v>27</v>
      </c>
      <c r="B3778" t="s">
        <v>21</v>
      </c>
      <c r="C3778" t="s">
        <v>14</v>
      </c>
      <c r="D3778" t="s">
        <v>78</v>
      </c>
      <c r="E3778" t="s">
        <v>64</v>
      </c>
      <c r="F3778" t="s">
        <v>46</v>
      </c>
      <c r="G3778" t="s">
        <v>25</v>
      </c>
      <c r="H3778" t="s">
        <v>31</v>
      </c>
      <c r="I3778">
        <v>195.136</v>
      </c>
      <c r="J3778">
        <v>4</v>
      </c>
      <c r="K3778">
        <v>0.2</v>
      </c>
      <c r="L3778">
        <v>-43.9056</v>
      </c>
    </row>
    <row r="3779" spans="1:12" x14ac:dyDescent="0.3">
      <c r="A3779" t="s">
        <v>27</v>
      </c>
      <c r="B3779" t="s">
        <v>13</v>
      </c>
      <c r="C3779" t="s">
        <v>14</v>
      </c>
      <c r="D3779" t="s">
        <v>408</v>
      </c>
      <c r="E3779" t="s">
        <v>64</v>
      </c>
      <c r="F3779" t="s">
        <v>46</v>
      </c>
      <c r="G3779" t="s">
        <v>25</v>
      </c>
      <c r="H3779" t="s">
        <v>33</v>
      </c>
      <c r="I3779">
        <v>121.536</v>
      </c>
      <c r="J3779">
        <v>4</v>
      </c>
      <c r="K3779">
        <v>0.2</v>
      </c>
      <c r="L3779">
        <v>15.192</v>
      </c>
    </row>
    <row r="3780" spans="1:12" x14ac:dyDescent="0.3">
      <c r="A3780" t="s">
        <v>27</v>
      </c>
      <c r="B3780" t="s">
        <v>43</v>
      </c>
      <c r="C3780" t="s">
        <v>14</v>
      </c>
      <c r="D3780" t="s">
        <v>78</v>
      </c>
      <c r="E3780" t="s">
        <v>64</v>
      </c>
      <c r="F3780" t="s">
        <v>46</v>
      </c>
      <c r="G3780" t="s">
        <v>25</v>
      </c>
      <c r="H3780" t="s">
        <v>40</v>
      </c>
      <c r="I3780">
        <v>17.472000000000001</v>
      </c>
      <c r="J3780">
        <v>3</v>
      </c>
      <c r="K3780">
        <v>0.2</v>
      </c>
      <c r="L3780">
        <v>5.6783999999999999</v>
      </c>
    </row>
    <row r="3781" spans="1:12" x14ac:dyDescent="0.3">
      <c r="A3781" t="s">
        <v>27</v>
      </c>
      <c r="B3781" t="s">
        <v>43</v>
      </c>
      <c r="C3781" t="s">
        <v>14</v>
      </c>
      <c r="D3781" t="s">
        <v>78</v>
      </c>
      <c r="E3781" t="s">
        <v>64</v>
      </c>
      <c r="F3781" t="s">
        <v>46</v>
      </c>
      <c r="G3781" t="s">
        <v>25</v>
      </c>
      <c r="H3781" t="s">
        <v>36</v>
      </c>
      <c r="I3781">
        <v>104.58</v>
      </c>
      <c r="J3781">
        <v>9</v>
      </c>
      <c r="K3781">
        <v>0.8</v>
      </c>
      <c r="L3781">
        <v>-172.55699999999999</v>
      </c>
    </row>
    <row r="3782" spans="1:12" x14ac:dyDescent="0.3">
      <c r="A3782" t="s">
        <v>27</v>
      </c>
      <c r="B3782" t="s">
        <v>13</v>
      </c>
      <c r="C3782" t="s">
        <v>14</v>
      </c>
      <c r="D3782" t="s">
        <v>106</v>
      </c>
      <c r="E3782" t="s">
        <v>64</v>
      </c>
      <c r="F3782" t="s">
        <v>46</v>
      </c>
      <c r="G3782" t="s">
        <v>25</v>
      </c>
      <c r="H3782" t="s">
        <v>59</v>
      </c>
      <c r="I3782">
        <v>12.224</v>
      </c>
      <c r="J3782">
        <v>2</v>
      </c>
      <c r="K3782">
        <v>0.2</v>
      </c>
      <c r="L3782">
        <v>4.4311999999999996</v>
      </c>
    </row>
    <row r="3783" spans="1:12" x14ac:dyDescent="0.3">
      <c r="A3783" t="s">
        <v>27</v>
      </c>
      <c r="B3783" t="s">
        <v>13</v>
      </c>
      <c r="C3783" t="s">
        <v>14</v>
      </c>
      <c r="D3783" t="s">
        <v>96</v>
      </c>
      <c r="E3783" t="s">
        <v>64</v>
      </c>
      <c r="F3783" t="s">
        <v>46</v>
      </c>
      <c r="G3783" t="s">
        <v>25</v>
      </c>
      <c r="H3783" t="s">
        <v>59</v>
      </c>
      <c r="I3783">
        <v>268.57600000000002</v>
      </c>
      <c r="J3783">
        <v>4</v>
      </c>
      <c r="K3783">
        <v>0.2</v>
      </c>
      <c r="L3783">
        <v>90.644400000000005</v>
      </c>
    </row>
    <row r="3784" spans="1:12" x14ac:dyDescent="0.3">
      <c r="A3784" t="s">
        <v>27</v>
      </c>
      <c r="B3784" t="s">
        <v>13</v>
      </c>
      <c r="C3784" t="s">
        <v>14</v>
      </c>
      <c r="D3784" t="s">
        <v>78</v>
      </c>
      <c r="E3784" t="s">
        <v>64</v>
      </c>
      <c r="F3784" t="s">
        <v>46</v>
      </c>
      <c r="G3784" t="s">
        <v>18</v>
      </c>
      <c r="H3784" t="s">
        <v>32</v>
      </c>
      <c r="I3784">
        <v>10.984</v>
      </c>
      <c r="J3784">
        <v>2</v>
      </c>
      <c r="K3784">
        <v>0.6</v>
      </c>
      <c r="L3784">
        <v>-7.9634</v>
      </c>
    </row>
    <row r="3785" spans="1:12" x14ac:dyDescent="0.3">
      <c r="A3785" t="s">
        <v>27</v>
      </c>
      <c r="B3785" t="s">
        <v>13</v>
      </c>
      <c r="C3785" t="s">
        <v>14</v>
      </c>
      <c r="D3785" t="s">
        <v>78</v>
      </c>
      <c r="E3785" t="s">
        <v>64</v>
      </c>
      <c r="F3785" t="s">
        <v>46</v>
      </c>
      <c r="G3785" t="s">
        <v>18</v>
      </c>
      <c r="H3785" t="s">
        <v>20</v>
      </c>
      <c r="I3785">
        <v>797.94399999999996</v>
      </c>
      <c r="J3785">
        <v>4</v>
      </c>
      <c r="K3785">
        <v>0.3</v>
      </c>
      <c r="L3785">
        <v>-56.996000000000002</v>
      </c>
    </row>
    <row r="3786" spans="1:12" x14ac:dyDescent="0.3">
      <c r="A3786" t="s">
        <v>27</v>
      </c>
      <c r="B3786" t="s">
        <v>13</v>
      </c>
      <c r="C3786" t="s">
        <v>14</v>
      </c>
      <c r="D3786" t="s">
        <v>78</v>
      </c>
      <c r="E3786" t="s">
        <v>64</v>
      </c>
      <c r="F3786" t="s">
        <v>46</v>
      </c>
      <c r="G3786" t="s">
        <v>25</v>
      </c>
      <c r="H3786" t="s">
        <v>33</v>
      </c>
      <c r="I3786">
        <v>5.3440000000000003</v>
      </c>
      <c r="J3786">
        <v>2</v>
      </c>
      <c r="K3786">
        <v>0.2</v>
      </c>
      <c r="L3786">
        <v>0.66800000000000004</v>
      </c>
    </row>
    <row r="3787" spans="1:12" x14ac:dyDescent="0.3">
      <c r="A3787" t="s">
        <v>27</v>
      </c>
      <c r="B3787" t="s">
        <v>13</v>
      </c>
      <c r="C3787" t="s">
        <v>14</v>
      </c>
      <c r="D3787" t="s">
        <v>78</v>
      </c>
      <c r="E3787" t="s">
        <v>64</v>
      </c>
      <c r="F3787" t="s">
        <v>46</v>
      </c>
      <c r="G3787" t="s">
        <v>25</v>
      </c>
      <c r="H3787" t="s">
        <v>33</v>
      </c>
      <c r="I3787">
        <v>27.72</v>
      </c>
      <c r="J3787">
        <v>3</v>
      </c>
      <c r="K3787">
        <v>0.2</v>
      </c>
      <c r="L3787">
        <v>3.4649999999999999</v>
      </c>
    </row>
    <row r="3788" spans="1:12" x14ac:dyDescent="0.3">
      <c r="A3788" t="s">
        <v>27</v>
      </c>
      <c r="B3788" t="s">
        <v>21</v>
      </c>
      <c r="C3788" t="s">
        <v>14</v>
      </c>
      <c r="D3788" t="s">
        <v>78</v>
      </c>
      <c r="E3788" t="s">
        <v>64</v>
      </c>
      <c r="F3788" t="s">
        <v>46</v>
      </c>
      <c r="G3788" t="s">
        <v>25</v>
      </c>
      <c r="H3788" t="s">
        <v>36</v>
      </c>
      <c r="I3788">
        <v>3.798</v>
      </c>
      <c r="J3788">
        <v>3</v>
      </c>
      <c r="K3788">
        <v>0.8</v>
      </c>
      <c r="L3788">
        <v>-5.8868999999999998</v>
      </c>
    </row>
    <row r="3789" spans="1:12" x14ac:dyDescent="0.3">
      <c r="A3789" t="s">
        <v>27</v>
      </c>
      <c r="B3789" t="s">
        <v>13</v>
      </c>
      <c r="C3789" t="s">
        <v>14</v>
      </c>
      <c r="D3789" t="s">
        <v>78</v>
      </c>
      <c r="E3789" t="s">
        <v>64</v>
      </c>
      <c r="F3789" t="s">
        <v>46</v>
      </c>
      <c r="G3789" t="s">
        <v>25</v>
      </c>
      <c r="H3789" t="s">
        <v>36</v>
      </c>
      <c r="I3789">
        <v>2.1120000000000001</v>
      </c>
      <c r="J3789">
        <v>2</v>
      </c>
      <c r="K3789">
        <v>0.8</v>
      </c>
      <c r="L3789">
        <v>-3.3792</v>
      </c>
    </row>
    <row r="3790" spans="1:12" x14ac:dyDescent="0.3">
      <c r="A3790" t="s">
        <v>61</v>
      </c>
      <c r="B3790" t="s">
        <v>13</v>
      </c>
      <c r="C3790" t="s">
        <v>14</v>
      </c>
      <c r="D3790" t="s">
        <v>86</v>
      </c>
      <c r="E3790" t="s">
        <v>64</v>
      </c>
      <c r="F3790" t="s">
        <v>46</v>
      </c>
      <c r="G3790" t="s">
        <v>25</v>
      </c>
      <c r="H3790" t="s">
        <v>26</v>
      </c>
      <c r="I3790">
        <v>15.936</v>
      </c>
      <c r="J3790">
        <v>4</v>
      </c>
      <c r="K3790">
        <v>0.2</v>
      </c>
      <c r="L3790">
        <v>5.1791999999999998</v>
      </c>
    </row>
    <row r="3791" spans="1:12" x14ac:dyDescent="0.3">
      <c r="A3791" t="s">
        <v>61</v>
      </c>
      <c r="B3791" t="s">
        <v>13</v>
      </c>
      <c r="C3791" t="s">
        <v>14</v>
      </c>
      <c r="D3791" t="s">
        <v>86</v>
      </c>
      <c r="E3791" t="s">
        <v>64</v>
      </c>
      <c r="F3791" t="s">
        <v>46</v>
      </c>
      <c r="G3791" t="s">
        <v>18</v>
      </c>
      <c r="H3791" t="s">
        <v>32</v>
      </c>
      <c r="I3791">
        <v>61.543999999999997</v>
      </c>
      <c r="J3791">
        <v>7</v>
      </c>
      <c r="K3791">
        <v>0.6</v>
      </c>
      <c r="L3791">
        <v>-40.003599999999999</v>
      </c>
    </row>
    <row r="3792" spans="1:12" x14ac:dyDescent="0.3">
      <c r="A3792" t="s">
        <v>61</v>
      </c>
      <c r="B3792" t="s">
        <v>13</v>
      </c>
      <c r="C3792" t="s">
        <v>14</v>
      </c>
      <c r="D3792" t="s">
        <v>86</v>
      </c>
      <c r="E3792" t="s">
        <v>64</v>
      </c>
      <c r="F3792" t="s">
        <v>46</v>
      </c>
      <c r="G3792" t="s">
        <v>25</v>
      </c>
      <c r="H3792" t="s">
        <v>31</v>
      </c>
      <c r="I3792">
        <v>132.696</v>
      </c>
      <c r="J3792">
        <v>3</v>
      </c>
      <c r="K3792">
        <v>0.2</v>
      </c>
      <c r="L3792">
        <v>9.9521999999999995</v>
      </c>
    </row>
    <row r="3793" spans="1:12" x14ac:dyDescent="0.3">
      <c r="A3793" t="s">
        <v>167</v>
      </c>
      <c r="B3793" t="s">
        <v>13</v>
      </c>
      <c r="C3793" t="s">
        <v>14</v>
      </c>
      <c r="D3793" t="s">
        <v>78</v>
      </c>
      <c r="E3793" t="s">
        <v>64</v>
      </c>
      <c r="F3793" t="s">
        <v>46</v>
      </c>
      <c r="G3793" t="s">
        <v>25</v>
      </c>
      <c r="H3793" t="s">
        <v>31</v>
      </c>
      <c r="I3793">
        <v>290.33600000000001</v>
      </c>
      <c r="J3793">
        <v>2</v>
      </c>
      <c r="K3793">
        <v>0.2</v>
      </c>
      <c r="L3793">
        <v>32.662799999999997</v>
      </c>
    </row>
    <row r="3794" spans="1:12" x14ac:dyDescent="0.3">
      <c r="A3794" t="s">
        <v>167</v>
      </c>
      <c r="B3794" t="s">
        <v>13</v>
      </c>
      <c r="C3794" t="s">
        <v>14</v>
      </c>
      <c r="D3794" t="s">
        <v>78</v>
      </c>
      <c r="E3794" t="s">
        <v>64</v>
      </c>
      <c r="F3794" t="s">
        <v>46</v>
      </c>
      <c r="G3794" t="s">
        <v>25</v>
      </c>
      <c r="H3794" t="s">
        <v>33</v>
      </c>
      <c r="I3794">
        <v>19.152000000000001</v>
      </c>
      <c r="J3794">
        <v>2</v>
      </c>
      <c r="K3794">
        <v>0.2</v>
      </c>
      <c r="L3794">
        <v>1.1970000000000001</v>
      </c>
    </row>
    <row r="3795" spans="1:12" x14ac:dyDescent="0.3">
      <c r="A3795" t="s">
        <v>27</v>
      </c>
      <c r="B3795" t="s">
        <v>13</v>
      </c>
      <c r="C3795" t="s">
        <v>14</v>
      </c>
      <c r="D3795" t="s">
        <v>78</v>
      </c>
      <c r="E3795" t="s">
        <v>64</v>
      </c>
      <c r="F3795" t="s">
        <v>46</v>
      </c>
      <c r="G3795" t="s">
        <v>34</v>
      </c>
      <c r="H3795" t="s">
        <v>58</v>
      </c>
      <c r="I3795">
        <v>153.82400000000001</v>
      </c>
      <c r="J3795">
        <v>11</v>
      </c>
      <c r="K3795">
        <v>0.2</v>
      </c>
      <c r="L3795">
        <v>38.456000000000003</v>
      </c>
    </row>
    <row r="3796" spans="1:12" x14ac:dyDescent="0.3">
      <c r="A3796" t="s">
        <v>12</v>
      </c>
      <c r="B3796" t="s">
        <v>13</v>
      </c>
      <c r="C3796" t="s">
        <v>14</v>
      </c>
      <c r="D3796" t="s">
        <v>78</v>
      </c>
      <c r="E3796" t="s">
        <v>64</v>
      </c>
      <c r="F3796" t="s">
        <v>46</v>
      </c>
      <c r="G3796" t="s">
        <v>25</v>
      </c>
      <c r="H3796" t="s">
        <v>40</v>
      </c>
      <c r="I3796">
        <v>62.015999999999998</v>
      </c>
      <c r="J3796">
        <v>2</v>
      </c>
      <c r="K3796">
        <v>0.2</v>
      </c>
      <c r="L3796">
        <v>22.480799999999999</v>
      </c>
    </row>
    <row r="3797" spans="1:12" x14ac:dyDescent="0.3">
      <c r="A3797" t="s">
        <v>27</v>
      </c>
      <c r="B3797" t="s">
        <v>13</v>
      </c>
      <c r="C3797" t="s">
        <v>14</v>
      </c>
      <c r="D3797" t="s">
        <v>78</v>
      </c>
      <c r="E3797" t="s">
        <v>64</v>
      </c>
      <c r="F3797" t="s">
        <v>46</v>
      </c>
      <c r="G3797" t="s">
        <v>34</v>
      </c>
      <c r="H3797" t="s">
        <v>58</v>
      </c>
      <c r="I3797">
        <v>191.96799999999999</v>
      </c>
      <c r="J3797">
        <v>4</v>
      </c>
      <c r="K3797">
        <v>0.2</v>
      </c>
      <c r="L3797">
        <v>28.795200000000001</v>
      </c>
    </row>
    <row r="3798" spans="1:12" x14ac:dyDescent="0.3">
      <c r="A3798" t="s">
        <v>27</v>
      </c>
      <c r="B3798" t="s">
        <v>13</v>
      </c>
      <c r="C3798" t="s">
        <v>14</v>
      </c>
      <c r="D3798" t="s">
        <v>72</v>
      </c>
      <c r="E3798" t="s">
        <v>73</v>
      </c>
      <c r="F3798" t="s">
        <v>46</v>
      </c>
      <c r="G3798" t="s">
        <v>25</v>
      </c>
      <c r="H3798" t="s">
        <v>36</v>
      </c>
      <c r="I3798">
        <v>38.22</v>
      </c>
      <c r="J3798">
        <v>6</v>
      </c>
      <c r="K3798">
        <v>0</v>
      </c>
      <c r="L3798">
        <v>17.9634</v>
      </c>
    </row>
    <row r="3799" spans="1:12" x14ac:dyDescent="0.3">
      <c r="A3799" t="s">
        <v>27</v>
      </c>
      <c r="B3799" t="s">
        <v>13</v>
      </c>
      <c r="C3799" t="s">
        <v>14</v>
      </c>
      <c r="D3799" t="s">
        <v>72</v>
      </c>
      <c r="E3799" t="s">
        <v>73</v>
      </c>
      <c r="F3799" t="s">
        <v>46</v>
      </c>
      <c r="G3799" t="s">
        <v>25</v>
      </c>
      <c r="H3799" t="s">
        <v>26</v>
      </c>
      <c r="I3799">
        <v>75.180000000000007</v>
      </c>
      <c r="J3799">
        <v>6</v>
      </c>
      <c r="K3799">
        <v>0</v>
      </c>
      <c r="L3799">
        <v>35.334600000000002</v>
      </c>
    </row>
    <row r="3800" spans="1:12" x14ac:dyDescent="0.3">
      <c r="A3800" t="s">
        <v>27</v>
      </c>
      <c r="B3800" t="s">
        <v>13</v>
      </c>
      <c r="C3800" t="s">
        <v>14</v>
      </c>
      <c r="D3800" t="s">
        <v>72</v>
      </c>
      <c r="E3800" t="s">
        <v>73</v>
      </c>
      <c r="F3800" t="s">
        <v>46</v>
      </c>
      <c r="G3800" t="s">
        <v>18</v>
      </c>
      <c r="H3800" t="s">
        <v>32</v>
      </c>
      <c r="I3800">
        <v>6.16</v>
      </c>
      <c r="J3800">
        <v>2</v>
      </c>
      <c r="K3800">
        <v>0</v>
      </c>
      <c r="L3800">
        <v>2.9567999999999999</v>
      </c>
    </row>
    <row r="3801" spans="1:12" x14ac:dyDescent="0.3">
      <c r="A3801" t="s">
        <v>27</v>
      </c>
      <c r="B3801" t="s">
        <v>13</v>
      </c>
      <c r="C3801" t="s">
        <v>14</v>
      </c>
      <c r="D3801" t="s">
        <v>72</v>
      </c>
      <c r="E3801" t="s">
        <v>73</v>
      </c>
      <c r="F3801" t="s">
        <v>46</v>
      </c>
      <c r="G3801" t="s">
        <v>18</v>
      </c>
      <c r="H3801" t="s">
        <v>20</v>
      </c>
      <c r="I3801">
        <v>89.99</v>
      </c>
      <c r="J3801">
        <v>1</v>
      </c>
      <c r="K3801">
        <v>0</v>
      </c>
      <c r="L3801">
        <v>17.098099999999999</v>
      </c>
    </row>
    <row r="3802" spans="1:12" x14ac:dyDescent="0.3">
      <c r="A3802" t="s">
        <v>12</v>
      </c>
      <c r="B3802" t="s">
        <v>13</v>
      </c>
      <c r="C3802" t="s">
        <v>14</v>
      </c>
      <c r="D3802" t="s">
        <v>102</v>
      </c>
      <c r="E3802" t="s">
        <v>73</v>
      </c>
      <c r="F3802" t="s">
        <v>46</v>
      </c>
      <c r="G3802" t="s">
        <v>18</v>
      </c>
      <c r="H3802" t="s">
        <v>32</v>
      </c>
      <c r="I3802">
        <v>2.91</v>
      </c>
      <c r="J3802">
        <v>1</v>
      </c>
      <c r="K3802">
        <v>0</v>
      </c>
      <c r="L3802">
        <v>1.3676999999999999</v>
      </c>
    </row>
    <row r="3803" spans="1:12" x14ac:dyDescent="0.3">
      <c r="A3803" t="s">
        <v>27</v>
      </c>
      <c r="B3803" t="s">
        <v>43</v>
      </c>
      <c r="C3803" t="s">
        <v>14</v>
      </c>
      <c r="D3803" t="s">
        <v>102</v>
      </c>
      <c r="E3803" t="s">
        <v>73</v>
      </c>
      <c r="F3803" t="s">
        <v>46</v>
      </c>
      <c r="G3803" t="s">
        <v>25</v>
      </c>
      <c r="H3803" t="s">
        <v>37</v>
      </c>
      <c r="I3803">
        <v>209.3</v>
      </c>
      <c r="J3803">
        <v>2</v>
      </c>
      <c r="K3803">
        <v>0</v>
      </c>
      <c r="L3803">
        <v>56.511000000000003</v>
      </c>
    </row>
    <row r="3804" spans="1:12" x14ac:dyDescent="0.3">
      <c r="A3804" t="s">
        <v>61</v>
      </c>
      <c r="B3804" t="s">
        <v>13</v>
      </c>
      <c r="C3804" t="s">
        <v>14</v>
      </c>
      <c r="D3804" t="s">
        <v>102</v>
      </c>
      <c r="E3804" t="s">
        <v>73</v>
      </c>
      <c r="F3804" t="s">
        <v>46</v>
      </c>
      <c r="G3804" t="s">
        <v>25</v>
      </c>
      <c r="H3804" t="s">
        <v>37</v>
      </c>
      <c r="I3804">
        <v>61.44</v>
      </c>
      <c r="J3804">
        <v>3</v>
      </c>
      <c r="K3804">
        <v>0</v>
      </c>
      <c r="L3804">
        <v>16.588799999999999</v>
      </c>
    </row>
    <row r="3805" spans="1:12" x14ac:dyDescent="0.3">
      <c r="A3805" t="s">
        <v>61</v>
      </c>
      <c r="B3805" t="s">
        <v>13</v>
      </c>
      <c r="C3805" t="s">
        <v>14</v>
      </c>
      <c r="D3805" t="s">
        <v>102</v>
      </c>
      <c r="E3805" t="s">
        <v>73</v>
      </c>
      <c r="F3805" t="s">
        <v>46</v>
      </c>
      <c r="G3805" t="s">
        <v>25</v>
      </c>
      <c r="H3805" t="s">
        <v>40</v>
      </c>
      <c r="I3805">
        <v>38.9</v>
      </c>
      <c r="J3805">
        <v>5</v>
      </c>
      <c r="K3805">
        <v>0</v>
      </c>
      <c r="L3805">
        <v>17.504999999999999</v>
      </c>
    </row>
    <row r="3806" spans="1:12" x14ac:dyDescent="0.3">
      <c r="A3806" t="s">
        <v>61</v>
      </c>
      <c r="B3806" t="s">
        <v>13</v>
      </c>
      <c r="C3806" t="s">
        <v>14</v>
      </c>
      <c r="D3806" t="s">
        <v>102</v>
      </c>
      <c r="E3806" t="s">
        <v>73</v>
      </c>
      <c r="F3806" t="s">
        <v>46</v>
      </c>
      <c r="G3806" t="s">
        <v>34</v>
      </c>
      <c r="H3806" t="s">
        <v>58</v>
      </c>
      <c r="I3806">
        <v>99.39</v>
      </c>
      <c r="J3806">
        <v>3</v>
      </c>
      <c r="K3806">
        <v>0</v>
      </c>
      <c r="L3806">
        <v>40.749899999999997</v>
      </c>
    </row>
    <row r="3807" spans="1:12" x14ac:dyDescent="0.3">
      <c r="A3807" t="s">
        <v>61</v>
      </c>
      <c r="B3807" t="s">
        <v>21</v>
      </c>
      <c r="C3807" t="s">
        <v>14</v>
      </c>
      <c r="D3807" t="s">
        <v>102</v>
      </c>
      <c r="E3807" t="s">
        <v>73</v>
      </c>
      <c r="F3807" t="s">
        <v>46</v>
      </c>
      <c r="G3807" t="s">
        <v>25</v>
      </c>
      <c r="H3807" t="s">
        <v>40</v>
      </c>
      <c r="I3807">
        <v>34.020000000000003</v>
      </c>
      <c r="J3807">
        <v>3</v>
      </c>
      <c r="K3807">
        <v>0</v>
      </c>
      <c r="L3807">
        <v>16.669799999999999</v>
      </c>
    </row>
    <row r="3808" spans="1:12" x14ac:dyDescent="0.3">
      <c r="A3808" t="s">
        <v>61</v>
      </c>
      <c r="B3808" t="s">
        <v>43</v>
      </c>
      <c r="C3808" t="s">
        <v>14</v>
      </c>
      <c r="D3808" t="s">
        <v>102</v>
      </c>
      <c r="E3808" t="s">
        <v>73</v>
      </c>
      <c r="F3808" t="s">
        <v>46</v>
      </c>
      <c r="G3808" t="s">
        <v>25</v>
      </c>
      <c r="H3808" t="s">
        <v>33</v>
      </c>
      <c r="I3808">
        <v>40.880000000000003</v>
      </c>
      <c r="J3808">
        <v>7</v>
      </c>
      <c r="K3808">
        <v>0</v>
      </c>
      <c r="L3808">
        <v>10.6288</v>
      </c>
    </row>
    <row r="3809" spans="1:12" x14ac:dyDescent="0.3">
      <c r="A3809" t="s">
        <v>27</v>
      </c>
      <c r="B3809" t="s">
        <v>43</v>
      </c>
      <c r="C3809" t="s">
        <v>14</v>
      </c>
      <c r="D3809" t="s">
        <v>181</v>
      </c>
      <c r="E3809" t="s">
        <v>73</v>
      </c>
      <c r="F3809" t="s">
        <v>46</v>
      </c>
      <c r="G3809" t="s">
        <v>25</v>
      </c>
      <c r="H3809" t="s">
        <v>33</v>
      </c>
      <c r="I3809">
        <v>10.16</v>
      </c>
      <c r="J3809">
        <v>1</v>
      </c>
      <c r="K3809">
        <v>0</v>
      </c>
      <c r="L3809">
        <v>2.6415999999999999</v>
      </c>
    </row>
    <row r="3810" spans="1:12" x14ac:dyDescent="0.3">
      <c r="A3810" t="s">
        <v>27</v>
      </c>
      <c r="B3810" t="s">
        <v>43</v>
      </c>
      <c r="C3810" t="s">
        <v>14</v>
      </c>
      <c r="D3810" t="s">
        <v>181</v>
      </c>
      <c r="E3810" t="s">
        <v>73</v>
      </c>
      <c r="F3810" t="s">
        <v>46</v>
      </c>
      <c r="G3810" t="s">
        <v>25</v>
      </c>
      <c r="H3810" t="s">
        <v>59</v>
      </c>
      <c r="I3810">
        <v>101.88</v>
      </c>
      <c r="J3810">
        <v>6</v>
      </c>
      <c r="K3810">
        <v>0</v>
      </c>
      <c r="L3810">
        <v>50.94</v>
      </c>
    </row>
    <row r="3811" spans="1:12" x14ac:dyDescent="0.3">
      <c r="A3811" t="s">
        <v>12</v>
      </c>
      <c r="B3811" t="s">
        <v>21</v>
      </c>
      <c r="C3811" t="s">
        <v>14</v>
      </c>
      <c r="D3811" t="s">
        <v>273</v>
      </c>
      <c r="E3811" t="s">
        <v>73</v>
      </c>
      <c r="F3811" t="s">
        <v>46</v>
      </c>
      <c r="G3811" t="s">
        <v>25</v>
      </c>
      <c r="H3811" t="s">
        <v>59</v>
      </c>
      <c r="I3811">
        <v>287.52</v>
      </c>
      <c r="J3811">
        <v>8</v>
      </c>
      <c r="K3811">
        <v>0</v>
      </c>
      <c r="L3811">
        <v>129.38399999999999</v>
      </c>
    </row>
    <row r="3812" spans="1:12" x14ac:dyDescent="0.3">
      <c r="A3812" t="s">
        <v>12</v>
      </c>
      <c r="B3812" t="s">
        <v>21</v>
      </c>
      <c r="C3812" t="s">
        <v>14</v>
      </c>
      <c r="D3812" t="s">
        <v>273</v>
      </c>
      <c r="E3812" t="s">
        <v>73</v>
      </c>
      <c r="F3812" t="s">
        <v>46</v>
      </c>
      <c r="G3812" t="s">
        <v>25</v>
      </c>
      <c r="H3812" t="s">
        <v>37</v>
      </c>
      <c r="I3812">
        <v>37.68</v>
      </c>
      <c r="J3812">
        <v>2</v>
      </c>
      <c r="K3812">
        <v>0</v>
      </c>
      <c r="L3812">
        <v>10.5504</v>
      </c>
    </row>
    <row r="3813" spans="1:12" x14ac:dyDescent="0.3">
      <c r="A3813" t="s">
        <v>12</v>
      </c>
      <c r="B3813" t="s">
        <v>21</v>
      </c>
      <c r="C3813" t="s">
        <v>14</v>
      </c>
      <c r="D3813" t="s">
        <v>273</v>
      </c>
      <c r="E3813" t="s">
        <v>73</v>
      </c>
      <c r="F3813" t="s">
        <v>46</v>
      </c>
      <c r="G3813" t="s">
        <v>25</v>
      </c>
      <c r="H3813" t="s">
        <v>40</v>
      </c>
      <c r="I3813">
        <v>19.98</v>
      </c>
      <c r="J3813">
        <v>2</v>
      </c>
      <c r="K3813">
        <v>0</v>
      </c>
      <c r="L3813">
        <v>8.9909999999999997</v>
      </c>
    </row>
    <row r="3814" spans="1:12" x14ac:dyDescent="0.3">
      <c r="A3814" t="s">
        <v>12</v>
      </c>
      <c r="B3814" t="s">
        <v>21</v>
      </c>
      <c r="C3814" t="s">
        <v>14</v>
      </c>
      <c r="D3814" t="s">
        <v>273</v>
      </c>
      <c r="E3814" t="s">
        <v>73</v>
      </c>
      <c r="F3814" t="s">
        <v>46</v>
      </c>
      <c r="G3814" t="s">
        <v>25</v>
      </c>
      <c r="H3814" t="s">
        <v>33</v>
      </c>
      <c r="I3814">
        <v>20.58</v>
      </c>
      <c r="J3814">
        <v>7</v>
      </c>
      <c r="K3814">
        <v>0</v>
      </c>
      <c r="L3814">
        <v>5.5566000000000004</v>
      </c>
    </row>
    <row r="3815" spans="1:12" x14ac:dyDescent="0.3">
      <c r="A3815" t="s">
        <v>12</v>
      </c>
      <c r="B3815" t="s">
        <v>21</v>
      </c>
      <c r="C3815" t="s">
        <v>14</v>
      </c>
      <c r="D3815" t="s">
        <v>273</v>
      </c>
      <c r="E3815" t="s">
        <v>73</v>
      </c>
      <c r="F3815" t="s">
        <v>46</v>
      </c>
      <c r="G3815" t="s">
        <v>25</v>
      </c>
      <c r="H3815" t="s">
        <v>36</v>
      </c>
      <c r="I3815">
        <v>17.38</v>
      </c>
      <c r="J3815">
        <v>2</v>
      </c>
      <c r="K3815">
        <v>0</v>
      </c>
      <c r="L3815">
        <v>8.69</v>
      </c>
    </row>
    <row r="3816" spans="1:12" x14ac:dyDescent="0.3">
      <c r="A3816" t="s">
        <v>61</v>
      </c>
      <c r="B3816" t="s">
        <v>13</v>
      </c>
      <c r="C3816" t="s">
        <v>14</v>
      </c>
      <c r="D3816" t="s">
        <v>273</v>
      </c>
      <c r="E3816" t="s">
        <v>73</v>
      </c>
      <c r="F3816" t="s">
        <v>46</v>
      </c>
      <c r="G3816" t="s">
        <v>34</v>
      </c>
      <c r="H3816" t="s">
        <v>35</v>
      </c>
      <c r="I3816">
        <v>69.900000000000006</v>
      </c>
      <c r="J3816">
        <v>2</v>
      </c>
      <c r="K3816">
        <v>0</v>
      </c>
      <c r="L3816">
        <v>18.873000000000001</v>
      </c>
    </row>
    <row r="3817" spans="1:12" x14ac:dyDescent="0.3">
      <c r="A3817" t="s">
        <v>61</v>
      </c>
      <c r="B3817" t="s">
        <v>13</v>
      </c>
      <c r="C3817" t="s">
        <v>14</v>
      </c>
      <c r="D3817" t="s">
        <v>273</v>
      </c>
      <c r="E3817" t="s">
        <v>73</v>
      </c>
      <c r="F3817" t="s">
        <v>46</v>
      </c>
      <c r="G3817" t="s">
        <v>18</v>
      </c>
      <c r="H3817" t="s">
        <v>32</v>
      </c>
      <c r="I3817">
        <v>41.85</v>
      </c>
      <c r="J3817">
        <v>5</v>
      </c>
      <c r="K3817">
        <v>0</v>
      </c>
      <c r="L3817">
        <v>10.881</v>
      </c>
    </row>
    <row r="3818" spans="1:12" x14ac:dyDescent="0.3">
      <c r="A3818" t="s">
        <v>27</v>
      </c>
      <c r="B3818" t="s">
        <v>13</v>
      </c>
      <c r="C3818" t="s">
        <v>14</v>
      </c>
      <c r="D3818" t="s">
        <v>329</v>
      </c>
      <c r="E3818" t="s">
        <v>73</v>
      </c>
      <c r="F3818" t="s">
        <v>46</v>
      </c>
      <c r="G3818" t="s">
        <v>25</v>
      </c>
      <c r="H3818" t="s">
        <v>40</v>
      </c>
      <c r="I3818">
        <v>33.450000000000003</v>
      </c>
      <c r="J3818">
        <v>5</v>
      </c>
      <c r="K3818">
        <v>0</v>
      </c>
      <c r="L3818">
        <v>15.387</v>
      </c>
    </row>
    <row r="3819" spans="1:12" x14ac:dyDescent="0.3">
      <c r="A3819" t="s">
        <v>27</v>
      </c>
      <c r="B3819" t="s">
        <v>13</v>
      </c>
      <c r="C3819" t="s">
        <v>14</v>
      </c>
      <c r="D3819" t="s">
        <v>329</v>
      </c>
      <c r="E3819" t="s">
        <v>73</v>
      </c>
      <c r="F3819" t="s">
        <v>46</v>
      </c>
      <c r="G3819" t="s">
        <v>25</v>
      </c>
      <c r="H3819" t="s">
        <v>36</v>
      </c>
      <c r="I3819">
        <v>10.4</v>
      </c>
      <c r="J3819">
        <v>5</v>
      </c>
      <c r="K3819">
        <v>0</v>
      </c>
      <c r="L3819">
        <v>5.0960000000000001</v>
      </c>
    </row>
    <row r="3820" spans="1:12" x14ac:dyDescent="0.3">
      <c r="A3820" t="s">
        <v>12</v>
      </c>
      <c r="B3820" t="s">
        <v>13</v>
      </c>
      <c r="C3820" t="s">
        <v>14</v>
      </c>
      <c r="D3820" t="s">
        <v>342</v>
      </c>
      <c r="E3820" t="s">
        <v>73</v>
      </c>
      <c r="F3820" t="s">
        <v>46</v>
      </c>
      <c r="G3820" t="s">
        <v>25</v>
      </c>
      <c r="H3820" t="s">
        <v>31</v>
      </c>
      <c r="I3820">
        <v>34.76</v>
      </c>
      <c r="J3820">
        <v>1</v>
      </c>
      <c r="K3820">
        <v>0</v>
      </c>
      <c r="L3820">
        <v>9.7327999999999992</v>
      </c>
    </row>
    <row r="3821" spans="1:12" x14ac:dyDescent="0.3">
      <c r="A3821" t="s">
        <v>12</v>
      </c>
      <c r="B3821" t="s">
        <v>13</v>
      </c>
      <c r="C3821" t="s">
        <v>14</v>
      </c>
      <c r="D3821" t="s">
        <v>342</v>
      </c>
      <c r="E3821" t="s">
        <v>73</v>
      </c>
      <c r="F3821" t="s">
        <v>46</v>
      </c>
      <c r="G3821" t="s">
        <v>34</v>
      </c>
      <c r="H3821" t="s">
        <v>58</v>
      </c>
      <c r="I3821">
        <v>831.2</v>
      </c>
      <c r="J3821">
        <v>5</v>
      </c>
      <c r="K3821">
        <v>0</v>
      </c>
      <c r="L3821">
        <v>124.68</v>
      </c>
    </row>
    <row r="3822" spans="1:12" x14ac:dyDescent="0.3">
      <c r="A3822" t="s">
        <v>12</v>
      </c>
      <c r="B3822" t="s">
        <v>13</v>
      </c>
      <c r="C3822" t="s">
        <v>14</v>
      </c>
      <c r="D3822" t="s">
        <v>342</v>
      </c>
      <c r="E3822" t="s">
        <v>73</v>
      </c>
      <c r="F3822" t="s">
        <v>46</v>
      </c>
      <c r="G3822" t="s">
        <v>25</v>
      </c>
      <c r="H3822" t="s">
        <v>40</v>
      </c>
      <c r="I3822">
        <v>26.4</v>
      </c>
      <c r="J3822">
        <v>5</v>
      </c>
      <c r="K3822">
        <v>0</v>
      </c>
      <c r="L3822">
        <v>11.88</v>
      </c>
    </row>
    <row r="3823" spans="1:12" x14ac:dyDescent="0.3">
      <c r="A3823" t="s">
        <v>12</v>
      </c>
      <c r="B3823" t="s">
        <v>13</v>
      </c>
      <c r="C3823" t="s">
        <v>14</v>
      </c>
      <c r="D3823" t="s">
        <v>342</v>
      </c>
      <c r="E3823" t="s">
        <v>73</v>
      </c>
      <c r="F3823" t="s">
        <v>46</v>
      </c>
      <c r="G3823" t="s">
        <v>25</v>
      </c>
      <c r="H3823" t="s">
        <v>59</v>
      </c>
      <c r="I3823">
        <v>106.75</v>
      </c>
      <c r="J3823">
        <v>7</v>
      </c>
      <c r="K3823">
        <v>0</v>
      </c>
      <c r="L3823">
        <v>49.104999999999997</v>
      </c>
    </row>
    <row r="3824" spans="1:12" x14ac:dyDescent="0.3">
      <c r="A3824" t="s">
        <v>12</v>
      </c>
      <c r="B3824" t="s">
        <v>13</v>
      </c>
      <c r="C3824" t="s">
        <v>14</v>
      </c>
      <c r="D3824" t="s">
        <v>342</v>
      </c>
      <c r="E3824" t="s">
        <v>73</v>
      </c>
      <c r="F3824" t="s">
        <v>46</v>
      </c>
      <c r="G3824" t="s">
        <v>25</v>
      </c>
      <c r="H3824" t="s">
        <v>40</v>
      </c>
      <c r="I3824">
        <v>97.82</v>
      </c>
      <c r="J3824">
        <v>2</v>
      </c>
      <c r="K3824">
        <v>0</v>
      </c>
      <c r="L3824">
        <v>45.9754</v>
      </c>
    </row>
    <row r="3825" spans="1:12" x14ac:dyDescent="0.3">
      <c r="A3825" t="s">
        <v>12</v>
      </c>
      <c r="B3825" t="s">
        <v>13</v>
      </c>
      <c r="C3825" t="s">
        <v>14</v>
      </c>
      <c r="D3825" t="s">
        <v>342</v>
      </c>
      <c r="E3825" t="s">
        <v>73</v>
      </c>
      <c r="F3825" t="s">
        <v>46</v>
      </c>
      <c r="G3825" t="s">
        <v>25</v>
      </c>
      <c r="H3825" t="s">
        <v>31</v>
      </c>
      <c r="I3825">
        <v>141.4</v>
      </c>
      <c r="J3825">
        <v>5</v>
      </c>
      <c r="K3825">
        <v>0</v>
      </c>
      <c r="L3825">
        <v>38.177999999999997</v>
      </c>
    </row>
    <row r="3826" spans="1:12" x14ac:dyDescent="0.3">
      <c r="A3826" t="s">
        <v>61</v>
      </c>
      <c r="B3826" t="s">
        <v>21</v>
      </c>
      <c r="C3826" t="s">
        <v>14</v>
      </c>
      <c r="D3826" t="s">
        <v>329</v>
      </c>
      <c r="E3826" t="s">
        <v>73</v>
      </c>
      <c r="F3826" t="s">
        <v>46</v>
      </c>
      <c r="G3826" t="s">
        <v>25</v>
      </c>
      <c r="H3826" t="s">
        <v>31</v>
      </c>
      <c r="I3826">
        <v>909.12</v>
      </c>
      <c r="J3826">
        <v>8</v>
      </c>
      <c r="K3826">
        <v>0</v>
      </c>
      <c r="L3826">
        <v>9.0912000000000006</v>
      </c>
    </row>
    <row r="3827" spans="1:12" x14ac:dyDescent="0.3">
      <c r="A3827" t="s">
        <v>27</v>
      </c>
      <c r="B3827" t="s">
        <v>13</v>
      </c>
      <c r="C3827" t="s">
        <v>14</v>
      </c>
      <c r="D3827" t="s">
        <v>181</v>
      </c>
      <c r="E3827" t="s">
        <v>73</v>
      </c>
      <c r="F3827" t="s">
        <v>46</v>
      </c>
      <c r="G3827" t="s">
        <v>18</v>
      </c>
      <c r="H3827" t="s">
        <v>32</v>
      </c>
      <c r="I3827">
        <v>17.309999999999999</v>
      </c>
      <c r="J3827">
        <v>3</v>
      </c>
      <c r="K3827">
        <v>0</v>
      </c>
      <c r="L3827">
        <v>5.1929999999999996</v>
      </c>
    </row>
    <row r="3828" spans="1:12" x14ac:dyDescent="0.3">
      <c r="A3828" t="s">
        <v>27</v>
      </c>
      <c r="B3828" t="s">
        <v>13</v>
      </c>
      <c r="C3828" t="s">
        <v>14</v>
      </c>
      <c r="D3828" t="s">
        <v>102</v>
      </c>
      <c r="E3828" t="s">
        <v>73</v>
      </c>
      <c r="F3828" t="s">
        <v>46</v>
      </c>
      <c r="G3828" t="s">
        <v>25</v>
      </c>
      <c r="H3828" t="s">
        <v>59</v>
      </c>
      <c r="I3828">
        <v>70.08</v>
      </c>
      <c r="J3828">
        <v>6</v>
      </c>
      <c r="K3828">
        <v>0</v>
      </c>
      <c r="L3828">
        <v>35.04</v>
      </c>
    </row>
    <row r="3829" spans="1:12" x14ac:dyDescent="0.3">
      <c r="A3829" t="s">
        <v>27</v>
      </c>
      <c r="B3829" t="s">
        <v>13</v>
      </c>
      <c r="C3829" t="s">
        <v>14</v>
      </c>
      <c r="D3829" t="s">
        <v>102</v>
      </c>
      <c r="E3829" t="s">
        <v>73</v>
      </c>
      <c r="F3829" t="s">
        <v>46</v>
      </c>
      <c r="G3829" t="s">
        <v>18</v>
      </c>
      <c r="H3829" t="s">
        <v>32</v>
      </c>
      <c r="I3829">
        <v>121.3</v>
      </c>
      <c r="J3829">
        <v>2</v>
      </c>
      <c r="K3829">
        <v>0</v>
      </c>
      <c r="L3829">
        <v>25.472999999999999</v>
      </c>
    </row>
    <row r="3830" spans="1:12" x14ac:dyDescent="0.3">
      <c r="A3830" t="s">
        <v>27</v>
      </c>
      <c r="B3830" t="s">
        <v>13</v>
      </c>
      <c r="C3830" t="s">
        <v>14</v>
      </c>
      <c r="D3830" t="s">
        <v>102</v>
      </c>
      <c r="E3830" t="s">
        <v>73</v>
      </c>
      <c r="F3830" t="s">
        <v>46</v>
      </c>
      <c r="G3830" t="s">
        <v>34</v>
      </c>
      <c r="H3830" t="s">
        <v>35</v>
      </c>
      <c r="I3830">
        <v>1454.49</v>
      </c>
      <c r="J3830">
        <v>9</v>
      </c>
      <c r="K3830">
        <v>0</v>
      </c>
      <c r="L3830">
        <v>378.16739999999999</v>
      </c>
    </row>
    <row r="3831" spans="1:12" x14ac:dyDescent="0.3">
      <c r="A3831" t="s">
        <v>27</v>
      </c>
      <c r="B3831" t="s">
        <v>13</v>
      </c>
      <c r="C3831" t="s">
        <v>14</v>
      </c>
      <c r="D3831" t="s">
        <v>273</v>
      </c>
      <c r="E3831" t="s">
        <v>73</v>
      </c>
      <c r="F3831" t="s">
        <v>46</v>
      </c>
      <c r="G3831" t="s">
        <v>18</v>
      </c>
      <c r="H3831" t="s">
        <v>32</v>
      </c>
      <c r="I3831">
        <v>526.45000000000005</v>
      </c>
      <c r="J3831">
        <v>5</v>
      </c>
      <c r="K3831">
        <v>0</v>
      </c>
      <c r="L3831">
        <v>31.587</v>
      </c>
    </row>
    <row r="3832" spans="1:12" x14ac:dyDescent="0.3">
      <c r="A3832" t="s">
        <v>12</v>
      </c>
      <c r="B3832" t="s">
        <v>13</v>
      </c>
      <c r="C3832" t="s">
        <v>14</v>
      </c>
      <c r="D3832" t="s">
        <v>329</v>
      </c>
      <c r="E3832" t="s">
        <v>73</v>
      </c>
      <c r="F3832" t="s">
        <v>46</v>
      </c>
      <c r="G3832" t="s">
        <v>25</v>
      </c>
      <c r="H3832" t="s">
        <v>31</v>
      </c>
      <c r="I3832">
        <v>190.86</v>
      </c>
      <c r="J3832">
        <v>2</v>
      </c>
      <c r="K3832">
        <v>0</v>
      </c>
      <c r="L3832">
        <v>11.451599999999999</v>
      </c>
    </row>
    <row r="3833" spans="1:12" x14ac:dyDescent="0.3">
      <c r="A3833" t="s">
        <v>12</v>
      </c>
      <c r="B3833" t="s">
        <v>13</v>
      </c>
      <c r="C3833" t="s">
        <v>14</v>
      </c>
      <c r="D3833" t="s">
        <v>329</v>
      </c>
      <c r="E3833" t="s">
        <v>73</v>
      </c>
      <c r="F3833" t="s">
        <v>46</v>
      </c>
      <c r="G3833" t="s">
        <v>25</v>
      </c>
      <c r="H3833" t="s">
        <v>33</v>
      </c>
      <c r="I3833">
        <v>24.32</v>
      </c>
      <c r="J3833">
        <v>8</v>
      </c>
      <c r="K3833">
        <v>0</v>
      </c>
      <c r="L3833">
        <v>8.2688000000000006</v>
      </c>
    </row>
    <row r="3834" spans="1:12" x14ac:dyDescent="0.3">
      <c r="A3834" t="s">
        <v>27</v>
      </c>
      <c r="B3834" t="s">
        <v>13</v>
      </c>
      <c r="C3834" t="s">
        <v>14</v>
      </c>
      <c r="D3834" t="s">
        <v>383</v>
      </c>
      <c r="E3834" t="s">
        <v>73</v>
      </c>
      <c r="F3834" t="s">
        <v>46</v>
      </c>
      <c r="G3834" t="s">
        <v>34</v>
      </c>
      <c r="H3834" t="s">
        <v>35</v>
      </c>
      <c r="I3834">
        <v>23.92</v>
      </c>
      <c r="J3834">
        <v>2</v>
      </c>
      <c r="K3834">
        <v>0</v>
      </c>
      <c r="L3834">
        <v>6.6976000000000004</v>
      </c>
    </row>
    <row r="3835" spans="1:12" x14ac:dyDescent="0.3">
      <c r="A3835" t="s">
        <v>27</v>
      </c>
      <c r="B3835" t="s">
        <v>13</v>
      </c>
      <c r="C3835" t="s">
        <v>14</v>
      </c>
      <c r="D3835" t="s">
        <v>383</v>
      </c>
      <c r="E3835" t="s">
        <v>73</v>
      </c>
      <c r="F3835" t="s">
        <v>46</v>
      </c>
      <c r="G3835" t="s">
        <v>25</v>
      </c>
      <c r="H3835" t="s">
        <v>37</v>
      </c>
      <c r="I3835">
        <v>60.69</v>
      </c>
      <c r="J3835">
        <v>7</v>
      </c>
      <c r="K3835">
        <v>0</v>
      </c>
      <c r="L3835">
        <v>16.386299999999999</v>
      </c>
    </row>
    <row r="3836" spans="1:12" x14ac:dyDescent="0.3">
      <c r="A3836" t="s">
        <v>27</v>
      </c>
      <c r="B3836" t="s">
        <v>13</v>
      </c>
      <c r="C3836" t="s">
        <v>14</v>
      </c>
      <c r="D3836" t="s">
        <v>324</v>
      </c>
      <c r="E3836" t="s">
        <v>73</v>
      </c>
      <c r="F3836" t="s">
        <v>46</v>
      </c>
      <c r="G3836" t="s">
        <v>25</v>
      </c>
      <c r="H3836" t="s">
        <v>40</v>
      </c>
      <c r="I3836">
        <v>277.39999999999998</v>
      </c>
      <c r="J3836">
        <v>5</v>
      </c>
      <c r="K3836">
        <v>0</v>
      </c>
      <c r="L3836">
        <v>133.15199999999999</v>
      </c>
    </row>
    <row r="3837" spans="1:12" x14ac:dyDescent="0.3">
      <c r="A3837" t="s">
        <v>27</v>
      </c>
      <c r="B3837" t="s">
        <v>13</v>
      </c>
      <c r="C3837" t="s">
        <v>14</v>
      </c>
      <c r="D3837" t="s">
        <v>324</v>
      </c>
      <c r="E3837" t="s">
        <v>73</v>
      </c>
      <c r="F3837" t="s">
        <v>46</v>
      </c>
      <c r="G3837" t="s">
        <v>25</v>
      </c>
      <c r="H3837" t="s">
        <v>40</v>
      </c>
      <c r="I3837">
        <v>5.78</v>
      </c>
      <c r="J3837">
        <v>1</v>
      </c>
      <c r="K3837">
        <v>0</v>
      </c>
      <c r="L3837">
        <v>2.8321999999999998</v>
      </c>
    </row>
    <row r="3838" spans="1:12" x14ac:dyDescent="0.3">
      <c r="A3838" t="s">
        <v>27</v>
      </c>
      <c r="B3838" t="s">
        <v>13</v>
      </c>
      <c r="C3838" t="s">
        <v>14</v>
      </c>
      <c r="D3838" t="s">
        <v>401</v>
      </c>
      <c r="E3838" t="s">
        <v>73</v>
      </c>
      <c r="F3838" t="s">
        <v>46</v>
      </c>
      <c r="G3838" t="s">
        <v>18</v>
      </c>
      <c r="H3838" t="s">
        <v>20</v>
      </c>
      <c r="I3838">
        <v>647.84</v>
      </c>
      <c r="J3838">
        <v>8</v>
      </c>
      <c r="K3838">
        <v>0</v>
      </c>
      <c r="L3838">
        <v>32.392000000000003</v>
      </c>
    </row>
    <row r="3839" spans="1:12" x14ac:dyDescent="0.3">
      <c r="A3839" t="s">
        <v>27</v>
      </c>
      <c r="B3839" t="s">
        <v>43</v>
      </c>
      <c r="C3839" t="s">
        <v>14</v>
      </c>
      <c r="D3839" t="s">
        <v>324</v>
      </c>
      <c r="E3839" t="s">
        <v>73</v>
      </c>
      <c r="F3839" t="s">
        <v>46</v>
      </c>
      <c r="G3839" t="s">
        <v>18</v>
      </c>
      <c r="H3839" t="s">
        <v>32</v>
      </c>
      <c r="I3839">
        <v>526.45000000000005</v>
      </c>
      <c r="J3839">
        <v>5</v>
      </c>
      <c r="K3839">
        <v>0</v>
      </c>
      <c r="L3839">
        <v>31.587</v>
      </c>
    </row>
    <row r="3840" spans="1:12" x14ac:dyDescent="0.3">
      <c r="A3840" t="s">
        <v>27</v>
      </c>
      <c r="B3840" t="s">
        <v>21</v>
      </c>
      <c r="C3840" t="s">
        <v>14</v>
      </c>
      <c r="D3840" t="s">
        <v>102</v>
      </c>
      <c r="E3840" t="s">
        <v>73</v>
      </c>
      <c r="F3840" t="s">
        <v>46</v>
      </c>
      <c r="G3840" t="s">
        <v>25</v>
      </c>
      <c r="H3840" t="s">
        <v>59</v>
      </c>
      <c r="I3840">
        <v>180.96</v>
      </c>
      <c r="J3840">
        <v>2</v>
      </c>
      <c r="K3840">
        <v>0</v>
      </c>
      <c r="L3840">
        <v>81.432000000000002</v>
      </c>
    </row>
    <row r="3841" spans="1:12" x14ac:dyDescent="0.3">
      <c r="A3841" t="s">
        <v>27</v>
      </c>
      <c r="B3841" t="s">
        <v>21</v>
      </c>
      <c r="C3841" t="s">
        <v>14</v>
      </c>
      <c r="D3841" t="s">
        <v>102</v>
      </c>
      <c r="E3841" t="s">
        <v>73</v>
      </c>
      <c r="F3841" t="s">
        <v>46</v>
      </c>
      <c r="G3841" t="s">
        <v>25</v>
      </c>
      <c r="H3841" t="s">
        <v>36</v>
      </c>
      <c r="I3841">
        <v>914.97</v>
      </c>
      <c r="J3841">
        <v>3</v>
      </c>
      <c r="K3841">
        <v>0</v>
      </c>
      <c r="L3841">
        <v>411.73649999999998</v>
      </c>
    </row>
    <row r="3842" spans="1:12" x14ac:dyDescent="0.3">
      <c r="A3842" t="s">
        <v>27</v>
      </c>
      <c r="B3842" t="s">
        <v>21</v>
      </c>
      <c r="C3842" t="s">
        <v>14</v>
      </c>
      <c r="D3842" t="s">
        <v>102</v>
      </c>
      <c r="E3842" t="s">
        <v>73</v>
      </c>
      <c r="F3842" t="s">
        <v>46</v>
      </c>
      <c r="G3842" t="s">
        <v>34</v>
      </c>
      <c r="H3842" t="s">
        <v>35</v>
      </c>
      <c r="I3842">
        <v>587.97</v>
      </c>
      <c r="J3842">
        <v>3</v>
      </c>
      <c r="K3842">
        <v>0</v>
      </c>
      <c r="L3842">
        <v>158.75190000000001</v>
      </c>
    </row>
    <row r="3843" spans="1:12" x14ac:dyDescent="0.3">
      <c r="A3843" t="s">
        <v>27</v>
      </c>
      <c r="B3843" t="s">
        <v>21</v>
      </c>
      <c r="C3843" t="s">
        <v>14</v>
      </c>
      <c r="D3843" t="s">
        <v>102</v>
      </c>
      <c r="E3843" t="s">
        <v>73</v>
      </c>
      <c r="F3843" t="s">
        <v>46</v>
      </c>
      <c r="G3843" t="s">
        <v>25</v>
      </c>
      <c r="H3843" t="s">
        <v>31</v>
      </c>
      <c r="I3843">
        <v>530.34</v>
      </c>
      <c r="J3843">
        <v>2</v>
      </c>
      <c r="K3843">
        <v>0</v>
      </c>
      <c r="L3843">
        <v>95.461200000000005</v>
      </c>
    </row>
    <row r="3844" spans="1:12" x14ac:dyDescent="0.3">
      <c r="A3844" t="s">
        <v>27</v>
      </c>
      <c r="B3844" t="s">
        <v>21</v>
      </c>
      <c r="C3844" t="s">
        <v>14</v>
      </c>
      <c r="D3844" t="s">
        <v>102</v>
      </c>
      <c r="E3844" t="s">
        <v>73</v>
      </c>
      <c r="F3844" t="s">
        <v>46</v>
      </c>
      <c r="G3844" t="s">
        <v>25</v>
      </c>
      <c r="H3844" t="s">
        <v>40</v>
      </c>
      <c r="I3844">
        <v>14.94</v>
      </c>
      <c r="J3844">
        <v>3</v>
      </c>
      <c r="K3844">
        <v>0</v>
      </c>
      <c r="L3844">
        <v>7.3205999999999998</v>
      </c>
    </row>
    <row r="3845" spans="1:12" x14ac:dyDescent="0.3">
      <c r="A3845" t="s">
        <v>27</v>
      </c>
      <c r="B3845" t="s">
        <v>43</v>
      </c>
      <c r="C3845" t="s">
        <v>14</v>
      </c>
      <c r="D3845" t="s">
        <v>102</v>
      </c>
      <c r="E3845" t="s">
        <v>73</v>
      </c>
      <c r="F3845" t="s">
        <v>46</v>
      </c>
      <c r="G3845" t="s">
        <v>25</v>
      </c>
      <c r="H3845" t="s">
        <v>40</v>
      </c>
      <c r="I3845">
        <v>28.16</v>
      </c>
      <c r="J3845">
        <v>4</v>
      </c>
      <c r="K3845">
        <v>0</v>
      </c>
      <c r="L3845">
        <v>13.235200000000001</v>
      </c>
    </row>
    <row r="3846" spans="1:12" x14ac:dyDescent="0.3">
      <c r="A3846" t="s">
        <v>12</v>
      </c>
      <c r="B3846" t="s">
        <v>13</v>
      </c>
      <c r="C3846" t="s">
        <v>14</v>
      </c>
      <c r="D3846" t="s">
        <v>426</v>
      </c>
      <c r="E3846" t="s">
        <v>73</v>
      </c>
      <c r="F3846" t="s">
        <v>46</v>
      </c>
      <c r="G3846" t="s">
        <v>34</v>
      </c>
      <c r="H3846" t="s">
        <v>35</v>
      </c>
      <c r="I3846">
        <v>135.72</v>
      </c>
      <c r="J3846">
        <v>3</v>
      </c>
      <c r="K3846">
        <v>0</v>
      </c>
      <c r="L3846">
        <v>35.287199999999999</v>
      </c>
    </row>
    <row r="3847" spans="1:12" x14ac:dyDescent="0.3">
      <c r="A3847" t="s">
        <v>12</v>
      </c>
      <c r="B3847" t="s">
        <v>13</v>
      </c>
      <c r="C3847" t="s">
        <v>14</v>
      </c>
      <c r="D3847" t="s">
        <v>426</v>
      </c>
      <c r="E3847" t="s">
        <v>73</v>
      </c>
      <c r="F3847" t="s">
        <v>46</v>
      </c>
      <c r="G3847" t="s">
        <v>25</v>
      </c>
      <c r="H3847" t="s">
        <v>36</v>
      </c>
      <c r="I3847">
        <v>12.56</v>
      </c>
      <c r="J3847">
        <v>2</v>
      </c>
      <c r="K3847">
        <v>0</v>
      </c>
      <c r="L3847">
        <v>5.6520000000000001</v>
      </c>
    </row>
    <row r="3848" spans="1:12" x14ac:dyDescent="0.3">
      <c r="A3848" t="s">
        <v>12</v>
      </c>
      <c r="B3848" t="s">
        <v>13</v>
      </c>
      <c r="C3848" t="s">
        <v>14</v>
      </c>
      <c r="D3848" t="s">
        <v>426</v>
      </c>
      <c r="E3848" t="s">
        <v>73</v>
      </c>
      <c r="F3848" t="s">
        <v>46</v>
      </c>
      <c r="G3848" t="s">
        <v>34</v>
      </c>
      <c r="H3848" t="s">
        <v>35</v>
      </c>
      <c r="I3848">
        <v>263.95999999999998</v>
      </c>
      <c r="J3848">
        <v>4</v>
      </c>
      <c r="K3848">
        <v>0</v>
      </c>
      <c r="L3848">
        <v>71.269199999999998</v>
      </c>
    </row>
    <row r="3849" spans="1:12" x14ac:dyDescent="0.3">
      <c r="A3849" t="s">
        <v>27</v>
      </c>
      <c r="B3849" t="s">
        <v>13</v>
      </c>
      <c r="C3849" t="s">
        <v>14</v>
      </c>
      <c r="D3849" t="s">
        <v>181</v>
      </c>
      <c r="E3849" t="s">
        <v>73</v>
      </c>
      <c r="F3849" t="s">
        <v>46</v>
      </c>
      <c r="G3849" t="s">
        <v>25</v>
      </c>
      <c r="H3849" t="s">
        <v>37</v>
      </c>
      <c r="I3849">
        <v>207.24</v>
      </c>
      <c r="J3849">
        <v>11</v>
      </c>
      <c r="K3849">
        <v>0</v>
      </c>
      <c r="L3849">
        <v>58.027200000000001</v>
      </c>
    </row>
    <row r="3850" spans="1:12" x14ac:dyDescent="0.3">
      <c r="A3850" t="s">
        <v>27</v>
      </c>
      <c r="B3850" t="s">
        <v>43</v>
      </c>
      <c r="C3850" t="s">
        <v>14</v>
      </c>
      <c r="D3850" t="s">
        <v>329</v>
      </c>
      <c r="E3850" t="s">
        <v>73</v>
      </c>
      <c r="F3850" t="s">
        <v>46</v>
      </c>
      <c r="G3850" t="s">
        <v>25</v>
      </c>
      <c r="H3850" t="s">
        <v>31</v>
      </c>
      <c r="I3850">
        <v>443.92</v>
      </c>
      <c r="J3850">
        <v>4</v>
      </c>
      <c r="K3850">
        <v>0</v>
      </c>
      <c r="L3850">
        <v>13.317600000000001</v>
      </c>
    </row>
    <row r="3851" spans="1:12" x14ac:dyDescent="0.3">
      <c r="A3851" t="s">
        <v>27</v>
      </c>
      <c r="B3851" t="s">
        <v>43</v>
      </c>
      <c r="C3851" t="s">
        <v>14</v>
      </c>
      <c r="D3851" t="s">
        <v>329</v>
      </c>
      <c r="E3851" t="s">
        <v>73</v>
      </c>
      <c r="F3851" t="s">
        <v>46</v>
      </c>
      <c r="G3851" t="s">
        <v>25</v>
      </c>
      <c r="H3851" t="s">
        <v>36</v>
      </c>
      <c r="I3851">
        <v>169.99</v>
      </c>
      <c r="J3851">
        <v>1</v>
      </c>
      <c r="K3851">
        <v>0</v>
      </c>
      <c r="L3851">
        <v>78.195400000000006</v>
      </c>
    </row>
    <row r="3852" spans="1:12" x14ac:dyDescent="0.3">
      <c r="A3852" t="s">
        <v>27</v>
      </c>
      <c r="B3852" t="s">
        <v>43</v>
      </c>
      <c r="C3852" t="s">
        <v>14</v>
      </c>
      <c r="D3852" t="s">
        <v>329</v>
      </c>
      <c r="E3852" t="s">
        <v>73</v>
      </c>
      <c r="F3852" t="s">
        <v>46</v>
      </c>
      <c r="G3852" t="s">
        <v>25</v>
      </c>
      <c r="H3852" t="s">
        <v>40</v>
      </c>
      <c r="I3852">
        <v>25.92</v>
      </c>
      <c r="J3852">
        <v>4</v>
      </c>
      <c r="K3852">
        <v>0</v>
      </c>
      <c r="L3852">
        <v>12.441599999999999</v>
      </c>
    </row>
    <row r="3853" spans="1:12" x14ac:dyDescent="0.3">
      <c r="A3853" t="s">
        <v>27</v>
      </c>
      <c r="B3853" t="s">
        <v>21</v>
      </c>
      <c r="C3853" t="s">
        <v>14</v>
      </c>
      <c r="D3853" t="s">
        <v>324</v>
      </c>
      <c r="E3853" t="s">
        <v>73</v>
      </c>
      <c r="F3853" t="s">
        <v>46</v>
      </c>
      <c r="G3853" t="s">
        <v>25</v>
      </c>
      <c r="H3853" t="s">
        <v>33</v>
      </c>
      <c r="I3853">
        <v>21.4</v>
      </c>
      <c r="J3853">
        <v>5</v>
      </c>
      <c r="K3853">
        <v>0</v>
      </c>
      <c r="L3853">
        <v>6.2060000000000004</v>
      </c>
    </row>
    <row r="3854" spans="1:12" x14ac:dyDescent="0.3">
      <c r="A3854" t="s">
        <v>27</v>
      </c>
      <c r="B3854" t="s">
        <v>13</v>
      </c>
      <c r="C3854" t="s">
        <v>14</v>
      </c>
      <c r="D3854" t="s">
        <v>183</v>
      </c>
      <c r="E3854" t="s">
        <v>73</v>
      </c>
      <c r="F3854" t="s">
        <v>46</v>
      </c>
      <c r="G3854" t="s">
        <v>25</v>
      </c>
      <c r="H3854" t="s">
        <v>37</v>
      </c>
      <c r="I3854">
        <v>638.73</v>
      </c>
      <c r="J3854">
        <v>9</v>
      </c>
      <c r="K3854">
        <v>0</v>
      </c>
      <c r="L3854">
        <v>166.06979999999999</v>
      </c>
    </row>
    <row r="3855" spans="1:12" x14ac:dyDescent="0.3">
      <c r="A3855" t="s">
        <v>27</v>
      </c>
      <c r="B3855" t="s">
        <v>21</v>
      </c>
      <c r="C3855" t="s">
        <v>14</v>
      </c>
      <c r="D3855" t="s">
        <v>102</v>
      </c>
      <c r="E3855" t="s">
        <v>73</v>
      </c>
      <c r="F3855" t="s">
        <v>46</v>
      </c>
      <c r="G3855" t="s">
        <v>25</v>
      </c>
      <c r="H3855" t="s">
        <v>33</v>
      </c>
      <c r="I3855">
        <v>33.4</v>
      </c>
      <c r="J3855">
        <v>5</v>
      </c>
      <c r="K3855">
        <v>0</v>
      </c>
      <c r="L3855">
        <v>12.358000000000001</v>
      </c>
    </row>
    <row r="3856" spans="1:12" x14ac:dyDescent="0.3">
      <c r="A3856" t="s">
        <v>12</v>
      </c>
      <c r="B3856" t="s">
        <v>13</v>
      </c>
      <c r="C3856" t="s">
        <v>14</v>
      </c>
      <c r="D3856" t="s">
        <v>183</v>
      </c>
      <c r="E3856" t="s">
        <v>73</v>
      </c>
      <c r="F3856" t="s">
        <v>46</v>
      </c>
      <c r="G3856" t="s">
        <v>34</v>
      </c>
      <c r="H3856" t="s">
        <v>58</v>
      </c>
      <c r="I3856">
        <v>155.34</v>
      </c>
      <c r="J3856">
        <v>6</v>
      </c>
      <c r="K3856">
        <v>0</v>
      </c>
      <c r="L3856">
        <v>55.922400000000003</v>
      </c>
    </row>
    <row r="3857" spans="1:12" x14ac:dyDescent="0.3">
      <c r="A3857" t="s">
        <v>12</v>
      </c>
      <c r="B3857" t="s">
        <v>13</v>
      </c>
      <c r="C3857" t="s">
        <v>14</v>
      </c>
      <c r="D3857" t="s">
        <v>106</v>
      </c>
      <c r="E3857" t="s">
        <v>73</v>
      </c>
      <c r="F3857" t="s">
        <v>46</v>
      </c>
      <c r="G3857" t="s">
        <v>34</v>
      </c>
      <c r="H3857" t="s">
        <v>35</v>
      </c>
      <c r="I3857">
        <v>134.85</v>
      </c>
      <c r="J3857">
        <v>3</v>
      </c>
      <c r="K3857">
        <v>0</v>
      </c>
      <c r="L3857">
        <v>37.758000000000003</v>
      </c>
    </row>
    <row r="3858" spans="1:12" x14ac:dyDescent="0.3">
      <c r="A3858" t="s">
        <v>167</v>
      </c>
      <c r="B3858" t="s">
        <v>13</v>
      </c>
      <c r="C3858" t="s">
        <v>14</v>
      </c>
      <c r="D3858" t="s">
        <v>471</v>
      </c>
      <c r="E3858" t="s">
        <v>73</v>
      </c>
      <c r="F3858" t="s">
        <v>46</v>
      </c>
      <c r="G3858" t="s">
        <v>18</v>
      </c>
      <c r="H3858" t="s">
        <v>20</v>
      </c>
      <c r="I3858">
        <v>1424.9</v>
      </c>
      <c r="J3858">
        <v>5</v>
      </c>
      <c r="K3858">
        <v>0</v>
      </c>
      <c r="L3858">
        <v>356.22500000000002</v>
      </c>
    </row>
    <row r="3859" spans="1:12" x14ac:dyDescent="0.3">
      <c r="A3859" t="s">
        <v>12</v>
      </c>
      <c r="B3859" t="s">
        <v>43</v>
      </c>
      <c r="C3859" t="s">
        <v>14</v>
      </c>
      <c r="D3859" t="s">
        <v>329</v>
      </c>
      <c r="E3859" t="s">
        <v>73</v>
      </c>
      <c r="F3859" t="s">
        <v>46</v>
      </c>
      <c r="G3859" t="s">
        <v>34</v>
      </c>
      <c r="H3859" t="s">
        <v>161</v>
      </c>
      <c r="I3859">
        <v>999.98</v>
      </c>
      <c r="J3859">
        <v>2</v>
      </c>
      <c r="K3859">
        <v>0</v>
      </c>
      <c r="L3859">
        <v>449.99099999999999</v>
      </c>
    </row>
    <row r="3860" spans="1:12" x14ac:dyDescent="0.3">
      <c r="A3860" t="s">
        <v>27</v>
      </c>
      <c r="B3860" t="s">
        <v>13</v>
      </c>
      <c r="C3860" t="s">
        <v>14</v>
      </c>
      <c r="D3860" t="s">
        <v>401</v>
      </c>
      <c r="E3860" t="s">
        <v>73</v>
      </c>
      <c r="F3860" t="s">
        <v>46</v>
      </c>
      <c r="G3860" t="s">
        <v>25</v>
      </c>
      <c r="H3860" t="s">
        <v>36</v>
      </c>
      <c r="I3860">
        <v>128.4</v>
      </c>
      <c r="J3860">
        <v>3</v>
      </c>
      <c r="K3860">
        <v>0</v>
      </c>
      <c r="L3860">
        <v>64.2</v>
      </c>
    </row>
    <row r="3861" spans="1:12" x14ac:dyDescent="0.3">
      <c r="A3861" t="s">
        <v>61</v>
      </c>
      <c r="B3861" t="s">
        <v>21</v>
      </c>
      <c r="C3861" t="s">
        <v>14</v>
      </c>
      <c r="D3861" t="s">
        <v>181</v>
      </c>
      <c r="E3861" t="s">
        <v>73</v>
      </c>
      <c r="F3861" t="s">
        <v>46</v>
      </c>
      <c r="G3861" t="s">
        <v>25</v>
      </c>
      <c r="H3861" t="s">
        <v>40</v>
      </c>
      <c r="I3861">
        <v>22.48</v>
      </c>
      <c r="J3861">
        <v>1</v>
      </c>
      <c r="K3861">
        <v>0</v>
      </c>
      <c r="L3861">
        <v>10.3408</v>
      </c>
    </row>
    <row r="3862" spans="1:12" x14ac:dyDescent="0.3">
      <c r="A3862" t="s">
        <v>61</v>
      </c>
      <c r="B3862" t="s">
        <v>13</v>
      </c>
      <c r="C3862" t="s">
        <v>14</v>
      </c>
      <c r="D3862" t="s">
        <v>329</v>
      </c>
      <c r="E3862" t="s">
        <v>73</v>
      </c>
      <c r="F3862" t="s">
        <v>46</v>
      </c>
      <c r="G3862" t="s">
        <v>25</v>
      </c>
      <c r="H3862" t="s">
        <v>26</v>
      </c>
      <c r="I3862">
        <v>3.69</v>
      </c>
      <c r="J3862">
        <v>1</v>
      </c>
      <c r="K3862">
        <v>0</v>
      </c>
      <c r="L3862">
        <v>1.7343</v>
      </c>
    </row>
    <row r="3863" spans="1:12" x14ac:dyDescent="0.3">
      <c r="A3863" t="s">
        <v>61</v>
      </c>
      <c r="B3863" t="s">
        <v>13</v>
      </c>
      <c r="C3863" t="s">
        <v>14</v>
      </c>
      <c r="D3863" t="s">
        <v>329</v>
      </c>
      <c r="E3863" t="s">
        <v>73</v>
      </c>
      <c r="F3863" t="s">
        <v>46</v>
      </c>
      <c r="G3863" t="s">
        <v>25</v>
      </c>
      <c r="H3863" t="s">
        <v>36</v>
      </c>
      <c r="I3863">
        <v>1103.97</v>
      </c>
      <c r="J3863">
        <v>3</v>
      </c>
      <c r="K3863">
        <v>0</v>
      </c>
      <c r="L3863">
        <v>496.78649999999999</v>
      </c>
    </row>
    <row r="3864" spans="1:12" x14ac:dyDescent="0.3">
      <c r="A3864" t="s">
        <v>167</v>
      </c>
      <c r="B3864" t="s">
        <v>13</v>
      </c>
      <c r="C3864" t="s">
        <v>14</v>
      </c>
      <c r="D3864" t="s">
        <v>490</v>
      </c>
      <c r="E3864" t="s">
        <v>73</v>
      </c>
      <c r="F3864" t="s">
        <v>46</v>
      </c>
      <c r="G3864" t="s">
        <v>25</v>
      </c>
      <c r="H3864" t="s">
        <v>33</v>
      </c>
      <c r="I3864">
        <v>16.28</v>
      </c>
      <c r="J3864">
        <v>2</v>
      </c>
      <c r="K3864">
        <v>0</v>
      </c>
      <c r="L3864">
        <v>6.5119999999999996</v>
      </c>
    </row>
    <row r="3865" spans="1:12" x14ac:dyDescent="0.3">
      <c r="A3865" t="s">
        <v>27</v>
      </c>
      <c r="B3865" t="s">
        <v>43</v>
      </c>
      <c r="C3865" t="s">
        <v>14</v>
      </c>
      <c r="D3865" t="s">
        <v>183</v>
      </c>
      <c r="E3865" t="s">
        <v>73</v>
      </c>
      <c r="F3865" t="s">
        <v>46</v>
      </c>
      <c r="G3865" t="s">
        <v>25</v>
      </c>
      <c r="H3865" t="s">
        <v>36</v>
      </c>
      <c r="I3865">
        <v>104.9</v>
      </c>
      <c r="J3865">
        <v>5</v>
      </c>
      <c r="K3865">
        <v>0</v>
      </c>
      <c r="L3865">
        <v>50.351999999999997</v>
      </c>
    </row>
    <row r="3866" spans="1:12" x14ac:dyDescent="0.3">
      <c r="A3866" t="s">
        <v>27</v>
      </c>
      <c r="B3866" t="s">
        <v>43</v>
      </c>
      <c r="C3866" t="s">
        <v>14</v>
      </c>
      <c r="D3866" t="s">
        <v>183</v>
      </c>
      <c r="E3866" t="s">
        <v>73</v>
      </c>
      <c r="F3866" t="s">
        <v>46</v>
      </c>
      <c r="G3866" t="s">
        <v>25</v>
      </c>
      <c r="H3866" t="s">
        <v>33</v>
      </c>
      <c r="I3866">
        <v>39.68</v>
      </c>
      <c r="J3866">
        <v>2</v>
      </c>
      <c r="K3866">
        <v>0</v>
      </c>
      <c r="L3866">
        <v>16.268799999999999</v>
      </c>
    </row>
    <row r="3867" spans="1:12" x14ac:dyDescent="0.3">
      <c r="A3867" t="s">
        <v>27</v>
      </c>
      <c r="B3867" t="s">
        <v>43</v>
      </c>
      <c r="C3867" t="s">
        <v>14</v>
      </c>
      <c r="D3867" t="s">
        <v>183</v>
      </c>
      <c r="E3867" t="s">
        <v>73</v>
      </c>
      <c r="F3867" t="s">
        <v>46</v>
      </c>
      <c r="G3867" t="s">
        <v>25</v>
      </c>
      <c r="H3867" t="s">
        <v>26</v>
      </c>
      <c r="I3867">
        <v>51.75</v>
      </c>
      <c r="J3867">
        <v>5</v>
      </c>
      <c r="K3867">
        <v>0</v>
      </c>
      <c r="L3867">
        <v>24.84</v>
      </c>
    </row>
    <row r="3868" spans="1:12" x14ac:dyDescent="0.3">
      <c r="A3868" t="s">
        <v>12</v>
      </c>
      <c r="B3868" t="s">
        <v>13</v>
      </c>
      <c r="C3868" t="s">
        <v>14</v>
      </c>
      <c r="D3868" t="s">
        <v>493</v>
      </c>
      <c r="E3868" t="s">
        <v>73</v>
      </c>
      <c r="F3868" t="s">
        <v>46</v>
      </c>
      <c r="G3868" t="s">
        <v>25</v>
      </c>
      <c r="H3868" t="s">
        <v>33</v>
      </c>
      <c r="I3868">
        <v>11.68</v>
      </c>
      <c r="J3868">
        <v>2</v>
      </c>
      <c r="K3868">
        <v>0</v>
      </c>
      <c r="L3868">
        <v>5.4896000000000003</v>
      </c>
    </row>
    <row r="3869" spans="1:12" x14ac:dyDescent="0.3">
      <c r="A3869" t="s">
        <v>12</v>
      </c>
      <c r="B3869" t="s">
        <v>13</v>
      </c>
      <c r="C3869" t="s">
        <v>14</v>
      </c>
      <c r="D3869" t="s">
        <v>493</v>
      </c>
      <c r="E3869" t="s">
        <v>73</v>
      </c>
      <c r="F3869" t="s">
        <v>46</v>
      </c>
      <c r="G3869" t="s">
        <v>34</v>
      </c>
      <c r="H3869" t="s">
        <v>58</v>
      </c>
      <c r="I3869">
        <v>159.75</v>
      </c>
      <c r="J3869">
        <v>5</v>
      </c>
      <c r="K3869">
        <v>0</v>
      </c>
      <c r="L3869">
        <v>11.182499999999999</v>
      </c>
    </row>
    <row r="3870" spans="1:12" x14ac:dyDescent="0.3">
      <c r="A3870" t="s">
        <v>27</v>
      </c>
      <c r="B3870" t="s">
        <v>21</v>
      </c>
      <c r="C3870" t="s">
        <v>14</v>
      </c>
      <c r="D3870" t="s">
        <v>102</v>
      </c>
      <c r="E3870" t="s">
        <v>73</v>
      </c>
      <c r="F3870" t="s">
        <v>46</v>
      </c>
      <c r="G3870" t="s">
        <v>25</v>
      </c>
      <c r="H3870" t="s">
        <v>40</v>
      </c>
      <c r="I3870">
        <v>9.08</v>
      </c>
      <c r="J3870">
        <v>2</v>
      </c>
      <c r="K3870">
        <v>0</v>
      </c>
      <c r="L3870">
        <v>4.0860000000000003</v>
      </c>
    </row>
    <row r="3871" spans="1:12" x14ac:dyDescent="0.3">
      <c r="A3871" t="s">
        <v>27</v>
      </c>
      <c r="B3871" t="s">
        <v>21</v>
      </c>
      <c r="C3871" t="s">
        <v>14</v>
      </c>
      <c r="D3871" t="s">
        <v>102</v>
      </c>
      <c r="E3871" t="s">
        <v>73</v>
      </c>
      <c r="F3871" t="s">
        <v>46</v>
      </c>
      <c r="G3871" t="s">
        <v>25</v>
      </c>
      <c r="H3871" t="s">
        <v>40</v>
      </c>
      <c r="I3871">
        <v>314.55</v>
      </c>
      <c r="J3871">
        <v>3</v>
      </c>
      <c r="K3871">
        <v>0</v>
      </c>
      <c r="L3871">
        <v>150.98400000000001</v>
      </c>
    </row>
    <row r="3872" spans="1:12" x14ac:dyDescent="0.3">
      <c r="A3872" t="s">
        <v>27</v>
      </c>
      <c r="B3872" t="s">
        <v>21</v>
      </c>
      <c r="C3872" t="s">
        <v>14</v>
      </c>
      <c r="D3872" t="s">
        <v>102</v>
      </c>
      <c r="E3872" t="s">
        <v>73</v>
      </c>
      <c r="F3872" t="s">
        <v>46</v>
      </c>
      <c r="G3872" t="s">
        <v>25</v>
      </c>
      <c r="H3872" t="s">
        <v>36</v>
      </c>
      <c r="I3872">
        <v>4.91</v>
      </c>
      <c r="J3872">
        <v>1</v>
      </c>
      <c r="K3872">
        <v>0</v>
      </c>
      <c r="L3872">
        <v>2.3077000000000001</v>
      </c>
    </row>
    <row r="3873" spans="1:12" x14ac:dyDescent="0.3">
      <c r="A3873" t="s">
        <v>27</v>
      </c>
      <c r="B3873" t="s">
        <v>43</v>
      </c>
      <c r="C3873" t="s">
        <v>14</v>
      </c>
      <c r="D3873" t="s">
        <v>106</v>
      </c>
      <c r="E3873" t="s">
        <v>73</v>
      </c>
      <c r="F3873" t="s">
        <v>46</v>
      </c>
      <c r="G3873" t="s">
        <v>25</v>
      </c>
      <c r="H3873" t="s">
        <v>59</v>
      </c>
      <c r="I3873">
        <v>78.349999999999994</v>
      </c>
      <c r="J3873">
        <v>5</v>
      </c>
      <c r="K3873">
        <v>0</v>
      </c>
      <c r="L3873">
        <v>36.8245</v>
      </c>
    </row>
    <row r="3874" spans="1:12" x14ac:dyDescent="0.3">
      <c r="A3874" t="s">
        <v>27</v>
      </c>
      <c r="B3874" t="s">
        <v>43</v>
      </c>
      <c r="C3874" t="s">
        <v>14</v>
      </c>
      <c r="D3874" t="s">
        <v>106</v>
      </c>
      <c r="E3874" t="s">
        <v>73</v>
      </c>
      <c r="F3874" t="s">
        <v>46</v>
      </c>
      <c r="G3874" t="s">
        <v>25</v>
      </c>
      <c r="H3874" t="s">
        <v>40</v>
      </c>
      <c r="I3874">
        <v>31.68</v>
      </c>
      <c r="J3874">
        <v>6</v>
      </c>
      <c r="K3874">
        <v>0</v>
      </c>
      <c r="L3874">
        <v>14.256</v>
      </c>
    </row>
    <row r="3875" spans="1:12" x14ac:dyDescent="0.3">
      <c r="A3875" t="s">
        <v>27</v>
      </c>
      <c r="B3875" t="s">
        <v>43</v>
      </c>
      <c r="C3875" t="s">
        <v>14</v>
      </c>
      <c r="D3875" t="s">
        <v>106</v>
      </c>
      <c r="E3875" t="s">
        <v>73</v>
      </c>
      <c r="F3875" t="s">
        <v>46</v>
      </c>
      <c r="G3875" t="s">
        <v>25</v>
      </c>
      <c r="H3875" t="s">
        <v>36</v>
      </c>
      <c r="I3875">
        <v>29.12</v>
      </c>
      <c r="J3875">
        <v>4</v>
      </c>
      <c r="K3875">
        <v>0</v>
      </c>
      <c r="L3875">
        <v>14.268800000000001</v>
      </c>
    </row>
    <row r="3876" spans="1:12" x14ac:dyDescent="0.3">
      <c r="A3876" t="s">
        <v>27</v>
      </c>
      <c r="B3876" t="s">
        <v>43</v>
      </c>
      <c r="C3876" t="s">
        <v>14</v>
      </c>
      <c r="D3876" t="s">
        <v>106</v>
      </c>
      <c r="E3876" t="s">
        <v>73</v>
      </c>
      <c r="F3876" t="s">
        <v>46</v>
      </c>
      <c r="G3876" t="s">
        <v>25</v>
      </c>
      <c r="H3876" t="s">
        <v>31</v>
      </c>
      <c r="I3876">
        <v>169.45</v>
      </c>
      <c r="J3876">
        <v>5</v>
      </c>
      <c r="K3876">
        <v>0</v>
      </c>
      <c r="L3876">
        <v>42.362499999999997</v>
      </c>
    </row>
    <row r="3877" spans="1:12" x14ac:dyDescent="0.3">
      <c r="A3877" t="s">
        <v>27</v>
      </c>
      <c r="B3877" t="s">
        <v>21</v>
      </c>
      <c r="C3877" t="s">
        <v>14</v>
      </c>
      <c r="D3877" t="s">
        <v>181</v>
      </c>
      <c r="E3877" t="s">
        <v>73</v>
      </c>
      <c r="F3877" t="s">
        <v>46</v>
      </c>
      <c r="G3877" t="s">
        <v>34</v>
      </c>
      <c r="H3877" t="s">
        <v>58</v>
      </c>
      <c r="I3877">
        <v>62.31</v>
      </c>
      <c r="J3877">
        <v>3</v>
      </c>
      <c r="K3877">
        <v>0</v>
      </c>
      <c r="L3877">
        <v>22.4316</v>
      </c>
    </row>
    <row r="3878" spans="1:12" x14ac:dyDescent="0.3">
      <c r="A3878" t="s">
        <v>27</v>
      </c>
      <c r="B3878" t="s">
        <v>21</v>
      </c>
      <c r="C3878" t="s">
        <v>14</v>
      </c>
      <c r="D3878" t="s">
        <v>181</v>
      </c>
      <c r="E3878" t="s">
        <v>73</v>
      </c>
      <c r="F3878" t="s">
        <v>46</v>
      </c>
      <c r="G3878" t="s">
        <v>18</v>
      </c>
      <c r="H3878" t="s">
        <v>32</v>
      </c>
      <c r="I3878">
        <v>20.32</v>
      </c>
      <c r="J3878">
        <v>4</v>
      </c>
      <c r="K3878">
        <v>0</v>
      </c>
      <c r="L3878">
        <v>6.9088000000000003</v>
      </c>
    </row>
    <row r="3879" spans="1:12" x14ac:dyDescent="0.3">
      <c r="A3879" t="s">
        <v>27</v>
      </c>
      <c r="B3879" t="s">
        <v>13</v>
      </c>
      <c r="C3879" t="s">
        <v>14</v>
      </c>
      <c r="D3879" t="s">
        <v>181</v>
      </c>
      <c r="E3879" t="s">
        <v>73</v>
      </c>
      <c r="F3879" t="s">
        <v>46</v>
      </c>
      <c r="G3879" t="s">
        <v>34</v>
      </c>
      <c r="H3879" t="s">
        <v>35</v>
      </c>
      <c r="I3879">
        <v>440.91</v>
      </c>
      <c r="J3879">
        <v>9</v>
      </c>
      <c r="K3879">
        <v>0</v>
      </c>
      <c r="L3879">
        <v>123.45480000000001</v>
      </c>
    </row>
    <row r="3880" spans="1:12" x14ac:dyDescent="0.3">
      <c r="A3880" t="s">
        <v>27</v>
      </c>
      <c r="B3880" t="s">
        <v>13</v>
      </c>
      <c r="C3880" t="s">
        <v>14</v>
      </c>
      <c r="D3880" t="s">
        <v>324</v>
      </c>
      <c r="E3880" t="s">
        <v>73</v>
      </c>
      <c r="F3880" t="s">
        <v>46</v>
      </c>
      <c r="G3880" t="s">
        <v>25</v>
      </c>
      <c r="H3880" t="s">
        <v>31</v>
      </c>
      <c r="I3880">
        <v>375.34</v>
      </c>
      <c r="J3880">
        <v>1</v>
      </c>
      <c r="K3880">
        <v>0</v>
      </c>
      <c r="L3880">
        <v>18.766999999999999</v>
      </c>
    </row>
    <row r="3881" spans="1:12" x14ac:dyDescent="0.3">
      <c r="A3881" t="s">
        <v>12</v>
      </c>
      <c r="B3881" t="s">
        <v>21</v>
      </c>
      <c r="C3881" t="s">
        <v>14</v>
      </c>
      <c r="D3881" t="s">
        <v>181</v>
      </c>
      <c r="E3881" t="s">
        <v>73</v>
      </c>
      <c r="F3881" t="s">
        <v>46</v>
      </c>
      <c r="G3881" t="s">
        <v>25</v>
      </c>
      <c r="H3881" t="s">
        <v>31</v>
      </c>
      <c r="I3881">
        <v>714.3</v>
      </c>
      <c r="J3881">
        <v>5</v>
      </c>
      <c r="K3881">
        <v>0</v>
      </c>
      <c r="L3881">
        <v>207.14699999999999</v>
      </c>
    </row>
    <row r="3882" spans="1:12" x14ac:dyDescent="0.3">
      <c r="A3882" t="s">
        <v>27</v>
      </c>
      <c r="B3882" t="s">
        <v>13</v>
      </c>
      <c r="C3882" t="s">
        <v>14</v>
      </c>
      <c r="D3882" t="s">
        <v>102</v>
      </c>
      <c r="E3882" t="s">
        <v>73</v>
      </c>
      <c r="F3882" t="s">
        <v>46</v>
      </c>
      <c r="G3882" t="s">
        <v>34</v>
      </c>
      <c r="H3882" t="s">
        <v>58</v>
      </c>
      <c r="I3882">
        <v>199.96</v>
      </c>
      <c r="J3882">
        <v>4</v>
      </c>
      <c r="K3882">
        <v>0</v>
      </c>
      <c r="L3882">
        <v>15.9968</v>
      </c>
    </row>
    <row r="3883" spans="1:12" x14ac:dyDescent="0.3">
      <c r="A3883" t="s">
        <v>27</v>
      </c>
      <c r="B3883" t="s">
        <v>13</v>
      </c>
      <c r="C3883" t="s">
        <v>14</v>
      </c>
      <c r="D3883" t="s">
        <v>102</v>
      </c>
      <c r="E3883" t="s">
        <v>73</v>
      </c>
      <c r="F3883" t="s">
        <v>46</v>
      </c>
      <c r="G3883" t="s">
        <v>18</v>
      </c>
      <c r="H3883" t="s">
        <v>20</v>
      </c>
      <c r="I3883">
        <v>1516.2</v>
      </c>
      <c r="J3883">
        <v>7</v>
      </c>
      <c r="K3883">
        <v>0</v>
      </c>
      <c r="L3883">
        <v>394.21199999999999</v>
      </c>
    </row>
    <row r="3884" spans="1:12" x14ac:dyDescent="0.3">
      <c r="A3884" t="s">
        <v>61</v>
      </c>
      <c r="B3884" t="s">
        <v>21</v>
      </c>
      <c r="C3884" t="s">
        <v>14</v>
      </c>
      <c r="D3884" t="s">
        <v>329</v>
      </c>
      <c r="E3884" t="s">
        <v>73</v>
      </c>
      <c r="F3884" t="s">
        <v>46</v>
      </c>
      <c r="G3884" t="s">
        <v>25</v>
      </c>
      <c r="H3884" t="s">
        <v>37</v>
      </c>
      <c r="I3884">
        <v>54.96</v>
      </c>
      <c r="J3884">
        <v>3</v>
      </c>
      <c r="K3884">
        <v>0</v>
      </c>
      <c r="L3884">
        <v>15.9384</v>
      </c>
    </row>
    <row r="3885" spans="1:12" x14ac:dyDescent="0.3">
      <c r="A3885" t="s">
        <v>12</v>
      </c>
      <c r="B3885" t="s">
        <v>13</v>
      </c>
      <c r="C3885" t="s">
        <v>14</v>
      </c>
      <c r="D3885" t="s">
        <v>324</v>
      </c>
      <c r="E3885" t="s">
        <v>73</v>
      </c>
      <c r="F3885" t="s">
        <v>46</v>
      </c>
      <c r="G3885" t="s">
        <v>25</v>
      </c>
      <c r="H3885" t="s">
        <v>31</v>
      </c>
      <c r="I3885">
        <v>81.400000000000006</v>
      </c>
      <c r="J3885">
        <v>5</v>
      </c>
      <c r="K3885">
        <v>0</v>
      </c>
      <c r="L3885">
        <v>21.164000000000001</v>
      </c>
    </row>
    <row r="3886" spans="1:12" x14ac:dyDescent="0.3">
      <c r="A3886" t="s">
        <v>27</v>
      </c>
      <c r="B3886" t="s">
        <v>13</v>
      </c>
      <c r="C3886" t="s">
        <v>14</v>
      </c>
      <c r="D3886" t="s">
        <v>181</v>
      </c>
      <c r="E3886" t="s">
        <v>73</v>
      </c>
      <c r="F3886" t="s">
        <v>46</v>
      </c>
      <c r="G3886" t="s">
        <v>18</v>
      </c>
      <c r="H3886" t="s">
        <v>30</v>
      </c>
      <c r="I3886">
        <v>581.96</v>
      </c>
      <c r="J3886">
        <v>2</v>
      </c>
      <c r="K3886">
        <v>0</v>
      </c>
      <c r="L3886">
        <v>104.75279999999999</v>
      </c>
    </row>
    <row r="3887" spans="1:12" x14ac:dyDescent="0.3">
      <c r="A3887" t="s">
        <v>27</v>
      </c>
      <c r="B3887" t="s">
        <v>13</v>
      </c>
      <c r="C3887" t="s">
        <v>14</v>
      </c>
      <c r="D3887" t="s">
        <v>181</v>
      </c>
      <c r="E3887" t="s">
        <v>73</v>
      </c>
      <c r="F3887" t="s">
        <v>46</v>
      </c>
      <c r="G3887" t="s">
        <v>18</v>
      </c>
      <c r="H3887" t="s">
        <v>20</v>
      </c>
      <c r="I3887">
        <v>29.98</v>
      </c>
      <c r="J3887">
        <v>1</v>
      </c>
      <c r="K3887">
        <v>0</v>
      </c>
      <c r="L3887">
        <v>8.0945999999999998</v>
      </c>
    </row>
    <row r="3888" spans="1:12" x14ac:dyDescent="0.3">
      <c r="A3888" t="s">
        <v>27</v>
      </c>
      <c r="B3888" t="s">
        <v>13</v>
      </c>
      <c r="C3888" t="s">
        <v>14</v>
      </c>
      <c r="D3888" t="s">
        <v>106</v>
      </c>
      <c r="E3888" t="s">
        <v>73</v>
      </c>
      <c r="F3888" t="s">
        <v>46</v>
      </c>
      <c r="G3888" t="s">
        <v>18</v>
      </c>
      <c r="H3888" t="s">
        <v>32</v>
      </c>
      <c r="I3888">
        <v>127.95</v>
      </c>
      <c r="J3888">
        <v>3</v>
      </c>
      <c r="K3888">
        <v>0</v>
      </c>
      <c r="L3888">
        <v>21.7515</v>
      </c>
    </row>
    <row r="3889" spans="1:12" x14ac:dyDescent="0.3">
      <c r="A3889" t="s">
        <v>27</v>
      </c>
      <c r="B3889" t="s">
        <v>13</v>
      </c>
      <c r="C3889" t="s">
        <v>14</v>
      </c>
      <c r="D3889" t="s">
        <v>181</v>
      </c>
      <c r="E3889" t="s">
        <v>73</v>
      </c>
      <c r="F3889" t="s">
        <v>46</v>
      </c>
      <c r="G3889" t="s">
        <v>18</v>
      </c>
      <c r="H3889" t="s">
        <v>32</v>
      </c>
      <c r="I3889">
        <v>71.12</v>
      </c>
      <c r="J3889">
        <v>4</v>
      </c>
      <c r="K3889">
        <v>0</v>
      </c>
      <c r="L3889">
        <v>22.0472</v>
      </c>
    </row>
    <row r="3890" spans="1:12" x14ac:dyDescent="0.3">
      <c r="A3890" t="s">
        <v>27</v>
      </c>
      <c r="B3890" t="s">
        <v>13</v>
      </c>
      <c r="C3890" t="s">
        <v>14</v>
      </c>
      <c r="D3890" t="s">
        <v>181</v>
      </c>
      <c r="E3890" t="s">
        <v>73</v>
      </c>
      <c r="F3890" t="s">
        <v>46</v>
      </c>
      <c r="G3890" t="s">
        <v>34</v>
      </c>
      <c r="H3890" t="s">
        <v>35</v>
      </c>
      <c r="I3890">
        <v>259.95999999999998</v>
      </c>
      <c r="J3890">
        <v>4</v>
      </c>
      <c r="K3890">
        <v>0</v>
      </c>
      <c r="L3890">
        <v>124.7808</v>
      </c>
    </row>
    <row r="3891" spans="1:12" x14ac:dyDescent="0.3">
      <c r="A3891" t="s">
        <v>27</v>
      </c>
      <c r="B3891" t="s">
        <v>13</v>
      </c>
      <c r="C3891" t="s">
        <v>14</v>
      </c>
      <c r="D3891" t="s">
        <v>102</v>
      </c>
      <c r="E3891" t="s">
        <v>73</v>
      </c>
      <c r="F3891" t="s">
        <v>46</v>
      </c>
      <c r="G3891" t="s">
        <v>25</v>
      </c>
      <c r="H3891" t="s">
        <v>40</v>
      </c>
      <c r="I3891">
        <v>63.77</v>
      </c>
      <c r="J3891">
        <v>7</v>
      </c>
      <c r="K3891">
        <v>0</v>
      </c>
      <c r="L3891">
        <v>28.6965</v>
      </c>
    </row>
    <row r="3892" spans="1:12" x14ac:dyDescent="0.3">
      <c r="A3892" t="s">
        <v>27</v>
      </c>
      <c r="B3892" t="s">
        <v>13</v>
      </c>
      <c r="C3892" t="s">
        <v>14</v>
      </c>
      <c r="D3892" t="s">
        <v>102</v>
      </c>
      <c r="E3892" t="s">
        <v>73</v>
      </c>
      <c r="F3892" t="s">
        <v>46</v>
      </c>
      <c r="G3892" t="s">
        <v>34</v>
      </c>
      <c r="H3892" t="s">
        <v>35</v>
      </c>
      <c r="I3892">
        <v>50.97</v>
      </c>
      <c r="J3892">
        <v>3</v>
      </c>
      <c r="K3892">
        <v>0</v>
      </c>
      <c r="L3892">
        <v>13.2522</v>
      </c>
    </row>
    <row r="3893" spans="1:12" x14ac:dyDescent="0.3">
      <c r="A3893" t="s">
        <v>27</v>
      </c>
      <c r="B3893" t="s">
        <v>13</v>
      </c>
      <c r="C3893" t="s">
        <v>14</v>
      </c>
      <c r="D3893" t="s">
        <v>102</v>
      </c>
      <c r="E3893" t="s">
        <v>73</v>
      </c>
      <c r="F3893" t="s">
        <v>46</v>
      </c>
      <c r="G3893" t="s">
        <v>25</v>
      </c>
      <c r="H3893" t="s">
        <v>40</v>
      </c>
      <c r="I3893">
        <v>96.08</v>
      </c>
      <c r="J3893">
        <v>2</v>
      </c>
      <c r="K3893">
        <v>0</v>
      </c>
      <c r="L3893">
        <v>46.118400000000001</v>
      </c>
    </row>
    <row r="3894" spans="1:12" x14ac:dyDescent="0.3">
      <c r="A3894" t="s">
        <v>27</v>
      </c>
      <c r="B3894" t="s">
        <v>13</v>
      </c>
      <c r="C3894" t="s">
        <v>14</v>
      </c>
      <c r="D3894" t="s">
        <v>102</v>
      </c>
      <c r="E3894" t="s">
        <v>73</v>
      </c>
      <c r="F3894" t="s">
        <v>46</v>
      </c>
      <c r="G3894" t="s">
        <v>25</v>
      </c>
      <c r="H3894" t="s">
        <v>36</v>
      </c>
      <c r="I3894">
        <v>43.41</v>
      </c>
      <c r="J3894">
        <v>1</v>
      </c>
      <c r="K3894">
        <v>0</v>
      </c>
      <c r="L3894">
        <v>19.968599999999999</v>
      </c>
    </row>
    <row r="3895" spans="1:12" x14ac:dyDescent="0.3">
      <c r="A3895" t="s">
        <v>27</v>
      </c>
      <c r="B3895" t="s">
        <v>13</v>
      </c>
      <c r="C3895" t="s">
        <v>14</v>
      </c>
      <c r="D3895" t="s">
        <v>102</v>
      </c>
      <c r="E3895" t="s">
        <v>73</v>
      </c>
      <c r="F3895" t="s">
        <v>46</v>
      </c>
      <c r="G3895" t="s">
        <v>18</v>
      </c>
      <c r="H3895" t="s">
        <v>32</v>
      </c>
      <c r="I3895">
        <v>6.24</v>
      </c>
      <c r="J3895">
        <v>3</v>
      </c>
      <c r="K3895">
        <v>0</v>
      </c>
      <c r="L3895">
        <v>2.6208</v>
      </c>
    </row>
    <row r="3896" spans="1:12" x14ac:dyDescent="0.3">
      <c r="A3896" t="s">
        <v>27</v>
      </c>
      <c r="B3896" t="s">
        <v>13</v>
      </c>
      <c r="C3896" t="s">
        <v>14</v>
      </c>
      <c r="D3896" t="s">
        <v>102</v>
      </c>
      <c r="E3896" t="s">
        <v>73</v>
      </c>
      <c r="F3896" t="s">
        <v>46</v>
      </c>
      <c r="G3896" t="s">
        <v>25</v>
      </c>
      <c r="H3896" t="s">
        <v>37</v>
      </c>
      <c r="I3896">
        <v>465.16</v>
      </c>
      <c r="J3896">
        <v>2</v>
      </c>
      <c r="K3896">
        <v>0</v>
      </c>
      <c r="L3896">
        <v>120.94159999999999</v>
      </c>
    </row>
    <row r="3897" spans="1:12" x14ac:dyDescent="0.3">
      <c r="A3897" t="s">
        <v>27</v>
      </c>
      <c r="B3897" t="s">
        <v>13</v>
      </c>
      <c r="C3897" t="s">
        <v>14</v>
      </c>
      <c r="D3897" t="s">
        <v>102</v>
      </c>
      <c r="E3897" t="s">
        <v>73</v>
      </c>
      <c r="F3897" t="s">
        <v>46</v>
      </c>
      <c r="G3897" t="s">
        <v>25</v>
      </c>
      <c r="H3897" t="s">
        <v>40</v>
      </c>
      <c r="I3897">
        <v>7.98</v>
      </c>
      <c r="J3897">
        <v>1</v>
      </c>
      <c r="K3897">
        <v>0</v>
      </c>
      <c r="L3897">
        <v>3.99</v>
      </c>
    </row>
    <row r="3898" spans="1:12" x14ac:dyDescent="0.3">
      <c r="A3898" t="s">
        <v>12</v>
      </c>
      <c r="B3898" t="s">
        <v>13</v>
      </c>
      <c r="C3898" t="s">
        <v>14</v>
      </c>
      <c r="D3898" t="s">
        <v>181</v>
      </c>
      <c r="E3898" t="s">
        <v>73</v>
      </c>
      <c r="F3898" t="s">
        <v>46</v>
      </c>
      <c r="G3898" t="s">
        <v>25</v>
      </c>
      <c r="H3898" t="s">
        <v>36</v>
      </c>
      <c r="I3898">
        <v>11.36</v>
      </c>
      <c r="J3898">
        <v>4</v>
      </c>
      <c r="K3898">
        <v>0</v>
      </c>
      <c r="L3898">
        <v>5.5663999999999998</v>
      </c>
    </row>
    <row r="3899" spans="1:12" x14ac:dyDescent="0.3">
      <c r="A3899" t="s">
        <v>27</v>
      </c>
      <c r="B3899" t="s">
        <v>21</v>
      </c>
      <c r="C3899" t="s">
        <v>14</v>
      </c>
      <c r="D3899" t="s">
        <v>329</v>
      </c>
      <c r="E3899" t="s">
        <v>73</v>
      </c>
      <c r="F3899" t="s">
        <v>46</v>
      </c>
      <c r="G3899" t="s">
        <v>25</v>
      </c>
      <c r="H3899" t="s">
        <v>33</v>
      </c>
      <c r="I3899">
        <v>125.93</v>
      </c>
      <c r="J3899">
        <v>7</v>
      </c>
      <c r="K3899">
        <v>0</v>
      </c>
      <c r="L3899">
        <v>35.260399999999997</v>
      </c>
    </row>
    <row r="3900" spans="1:12" x14ac:dyDescent="0.3">
      <c r="A3900" t="s">
        <v>27</v>
      </c>
      <c r="B3900" t="s">
        <v>13</v>
      </c>
      <c r="C3900" t="s">
        <v>14</v>
      </c>
      <c r="D3900" t="s">
        <v>329</v>
      </c>
      <c r="E3900" t="s">
        <v>73</v>
      </c>
      <c r="F3900" t="s">
        <v>46</v>
      </c>
      <c r="G3900" t="s">
        <v>25</v>
      </c>
      <c r="H3900" t="s">
        <v>36</v>
      </c>
      <c r="I3900">
        <v>125.88</v>
      </c>
      <c r="J3900">
        <v>6</v>
      </c>
      <c r="K3900">
        <v>0</v>
      </c>
      <c r="L3900">
        <v>60.422400000000003</v>
      </c>
    </row>
    <row r="3901" spans="1:12" x14ac:dyDescent="0.3">
      <c r="A3901" t="s">
        <v>27</v>
      </c>
      <c r="B3901" t="s">
        <v>13</v>
      </c>
      <c r="C3901" t="s">
        <v>14</v>
      </c>
      <c r="D3901" t="s">
        <v>329</v>
      </c>
      <c r="E3901" t="s">
        <v>73</v>
      </c>
      <c r="F3901" t="s">
        <v>46</v>
      </c>
      <c r="G3901" t="s">
        <v>34</v>
      </c>
      <c r="H3901" t="s">
        <v>58</v>
      </c>
      <c r="I3901">
        <v>79.78</v>
      </c>
      <c r="J3901">
        <v>2</v>
      </c>
      <c r="K3901">
        <v>0</v>
      </c>
      <c r="L3901">
        <v>29.518599999999999</v>
      </c>
    </row>
    <row r="3902" spans="1:12" x14ac:dyDescent="0.3">
      <c r="A3902" t="s">
        <v>27</v>
      </c>
      <c r="B3902" t="s">
        <v>13</v>
      </c>
      <c r="C3902" t="s">
        <v>14</v>
      </c>
      <c r="D3902" t="s">
        <v>329</v>
      </c>
      <c r="E3902" t="s">
        <v>73</v>
      </c>
      <c r="F3902" t="s">
        <v>46</v>
      </c>
      <c r="G3902" t="s">
        <v>25</v>
      </c>
      <c r="H3902" t="s">
        <v>26</v>
      </c>
      <c r="I3902">
        <v>133.19999999999999</v>
      </c>
      <c r="J3902">
        <v>9</v>
      </c>
      <c r="K3902">
        <v>0</v>
      </c>
      <c r="L3902">
        <v>66.599999999999994</v>
      </c>
    </row>
    <row r="3903" spans="1:12" x14ac:dyDescent="0.3">
      <c r="A3903" t="s">
        <v>12</v>
      </c>
      <c r="B3903" t="s">
        <v>13</v>
      </c>
      <c r="C3903" t="s">
        <v>14</v>
      </c>
      <c r="D3903" t="s">
        <v>183</v>
      </c>
      <c r="E3903" t="s">
        <v>73</v>
      </c>
      <c r="F3903" t="s">
        <v>46</v>
      </c>
      <c r="G3903" t="s">
        <v>25</v>
      </c>
      <c r="H3903" t="s">
        <v>33</v>
      </c>
      <c r="I3903">
        <v>10.92</v>
      </c>
      <c r="J3903">
        <v>6</v>
      </c>
      <c r="K3903">
        <v>0</v>
      </c>
      <c r="L3903">
        <v>4.9139999999999997</v>
      </c>
    </row>
    <row r="3904" spans="1:12" x14ac:dyDescent="0.3">
      <c r="A3904" t="s">
        <v>12</v>
      </c>
      <c r="B3904" t="s">
        <v>13</v>
      </c>
      <c r="C3904" t="s">
        <v>14</v>
      </c>
      <c r="D3904" t="s">
        <v>183</v>
      </c>
      <c r="E3904" t="s">
        <v>73</v>
      </c>
      <c r="F3904" t="s">
        <v>46</v>
      </c>
      <c r="G3904" t="s">
        <v>34</v>
      </c>
      <c r="H3904" t="s">
        <v>122</v>
      </c>
      <c r="I3904">
        <v>83.9</v>
      </c>
      <c r="J3904">
        <v>2</v>
      </c>
      <c r="K3904">
        <v>0</v>
      </c>
      <c r="L3904">
        <v>22.652999999999999</v>
      </c>
    </row>
    <row r="3905" spans="1:12" x14ac:dyDescent="0.3">
      <c r="A3905" t="s">
        <v>12</v>
      </c>
      <c r="B3905" t="s">
        <v>13</v>
      </c>
      <c r="C3905" t="s">
        <v>14</v>
      </c>
      <c r="D3905" t="s">
        <v>183</v>
      </c>
      <c r="E3905" t="s">
        <v>73</v>
      </c>
      <c r="F3905" t="s">
        <v>46</v>
      </c>
      <c r="G3905" t="s">
        <v>25</v>
      </c>
      <c r="H3905" t="s">
        <v>37</v>
      </c>
      <c r="I3905">
        <v>19.75</v>
      </c>
      <c r="J3905">
        <v>5</v>
      </c>
      <c r="K3905">
        <v>0</v>
      </c>
      <c r="L3905">
        <v>5.1349999999999998</v>
      </c>
    </row>
    <row r="3906" spans="1:12" x14ac:dyDescent="0.3">
      <c r="A3906" t="s">
        <v>12</v>
      </c>
      <c r="B3906" t="s">
        <v>13</v>
      </c>
      <c r="C3906" t="s">
        <v>14</v>
      </c>
      <c r="D3906" t="s">
        <v>183</v>
      </c>
      <c r="E3906" t="s">
        <v>73</v>
      </c>
      <c r="F3906" t="s">
        <v>46</v>
      </c>
      <c r="G3906" t="s">
        <v>34</v>
      </c>
      <c r="H3906" t="s">
        <v>58</v>
      </c>
      <c r="I3906">
        <v>393.54</v>
      </c>
      <c r="J3906">
        <v>3</v>
      </c>
      <c r="K3906">
        <v>0</v>
      </c>
      <c r="L3906">
        <v>165.2868</v>
      </c>
    </row>
    <row r="3907" spans="1:12" x14ac:dyDescent="0.3">
      <c r="A3907" t="s">
        <v>12</v>
      </c>
      <c r="B3907" t="s">
        <v>21</v>
      </c>
      <c r="C3907" t="s">
        <v>14</v>
      </c>
      <c r="D3907" t="s">
        <v>181</v>
      </c>
      <c r="E3907" t="s">
        <v>73</v>
      </c>
      <c r="F3907" t="s">
        <v>46</v>
      </c>
      <c r="G3907" t="s">
        <v>25</v>
      </c>
      <c r="H3907" t="s">
        <v>40</v>
      </c>
      <c r="I3907">
        <v>177.2</v>
      </c>
      <c r="J3907">
        <v>5</v>
      </c>
      <c r="K3907">
        <v>0</v>
      </c>
      <c r="L3907">
        <v>83.284000000000006</v>
      </c>
    </row>
    <row r="3908" spans="1:12" x14ac:dyDescent="0.3">
      <c r="A3908" t="s">
        <v>27</v>
      </c>
      <c r="B3908" t="s">
        <v>21</v>
      </c>
      <c r="C3908" t="s">
        <v>14</v>
      </c>
      <c r="D3908" t="s">
        <v>324</v>
      </c>
      <c r="E3908" t="s">
        <v>73</v>
      </c>
      <c r="F3908" t="s">
        <v>46</v>
      </c>
      <c r="G3908" t="s">
        <v>25</v>
      </c>
      <c r="H3908" t="s">
        <v>31</v>
      </c>
      <c r="I3908">
        <v>32.479999999999997</v>
      </c>
      <c r="J3908">
        <v>2</v>
      </c>
      <c r="K3908">
        <v>0</v>
      </c>
      <c r="L3908">
        <v>4.8719999999999999</v>
      </c>
    </row>
    <row r="3909" spans="1:12" x14ac:dyDescent="0.3">
      <c r="A3909" t="s">
        <v>27</v>
      </c>
      <c r="B3909" t="s">
        <v>21</v>
      </c>
      <c r="C3909" t="s">
        <v>14</v>
      </c>
      <c r="D3909" t="s">
        <v>324</v>
      </c>
      <c r="E3909" t="s">
        <v>73</v>
      </c>
      <c r="F3909" t="s">
        <v>46</v>
      </c>
      <c r="G3909" t="s">
        <v>34</v>
      </c>
      <c r="H3909" t="s">
        <v>161</v>
      </c>
      <c r="I3909">
        <v>17499.95</v>
      </c>
      <c r="J3909">
        <v>5</v>
      </c>
      <c r="K3909">
        <v>0</v>
      </c>
      <c r="L3909">
        <v>8399.9760000000006</v>
      </c>
    </row>
    <row r="3910" spans="1:12" x14ac:dyDescent="0.3">
      <c r="A3910" t="s">
        <v>27</v>
      </c>
      <c r="B3910" t="s">
        <v>21</v>
      </c>
      <c r="C3910" t="s">
        <v>14</v>
      </c>
      <c r="D3910" t="s">
        <v>324</v>
      </c>
      <c r="E3910" t="s">
        <v>73</v>
      </c>
      <c r="F3910" t="s">
        <v>46</v>
      </c>
      <c r="G3910" t="s">
        <v>25</v>
      </c>
      <c r="H3910" t="s">
        <v>36</v>
      </c>
      <c r="I3910">
        <v>735.98</v>
      </c>
      <c r="J3910">
        <v>2</v>
      </c>
      <c r="K3910">
        <v>0</v>
      </c>
      <c r="L3910">
        <v>331.19099999999997</v>
      </c>
    </row>
    <row r="3911" spans="1:12" x14ac:dyDescent="0.3">
      <c r="A3911" t="s">
        <v>27</v>
      </c>
      <c r="B3911" t="s">
        <v>21</v>
      </c>
      <c r="C3911" t="s">
        <v>14</v>
      </c>
      <c r="D3911" t="s">
        <v>324</v>
      </c>
      <c r="E3911" t="s">
        <v>73</v>
      </c>
      <c r="F3911" t="s">
        <v>46</v>
      </c>
      <c r="G3911" t="s">
        <v>25</v>
      </c>
      <c r="H3911" t="s">
        <v>36</v>
      </c>
      <c r="I3911">
        <v>34.369999999999997</v>
      </c>
      <c r="J3911">
        <v>7</v>
      </c>
      <c r="K3911">
        <v>0</v>
      </c>
      <c r="L3911">
        <v>16.8413</v>
      </c>
    </row>
    <row r="3912" spans="1:12" x14ac:dyDescent="0.3">
      <c r="A3912" t="s">
        <v>27</v>
      </c>
      <c r="B3912" t="s">
        <v>21</v>
      </c>
      <c r="C3912" t="s">
        <v>14</v>
      </c>
      <c r="D3912" t="s">
        <v>324</v>
      </c>
      <c r="E3912" t="s">
        <v>73</v>
      </c>
      <c r="F3912" t="s">
        <v>46</v>
      </c>
      <c r="G3912" t="s">
        <v>25</v>
      </c>
      <c r="H3912" t="s">
        <v>33</v>
      </c>
      <c r="I3912">
        <v>33.96</v>
      </c>
      <c r="J3912">
        <v>2</v>
      </c>
      <c r="K3912">
        <v>0</v>
      </c>
      <c r="L3912">
        <v>9.5088000000000008</v>
      </c>
    </row>
    <row r="3913" spans="1:12" x14ac:dyDescent="0.3">
      <c r="A3913" t="s">
        <v>27</v>
      </c>
      <c r="B3913" t="s">
        <v>43</v>
      </c>
      <c r="C3913" t="s">
        <v>14</v>
      </c>
      <c r="D3913" t="s">
        <v>181</v>
      </c>
      <c r="E3913" t="s">
        <v>73</v>
      </c>
      <c r="F3913" t="s">
        <v>46</v>
      </c>
      <c r="G3913" t="s">
        <v>18</v>
      </c>
      <c r="H3913" t="s">
        <v>30</v>
      </c>
      <c r="I3913">
        <v>257.94</v>
      </c>
      <c r="J3913">
        <v>3</v>
      </c>
      <c r="K3913">
        <v>0</v>
      </c>
      <c r="L3913">
        <v>67.064400000000006</v>
      </c>
    </row>
    <row r="3914" spans="1:12" x14ac:dyDescent="0.3">
      <c r="A3914" t="s">
        <v>27</v>
      </c>
      <c r="B3914" t="s">
        <v>43</v>
      </c>
      <c r="C3914" t="s">
        <v>14</v>
      </c>
      <c r="D3914" t="s">
        <v>181</v>
      </c>
      <c r="E3914" t="s">
        <v>73</v>
      </c>
      <c r="F3914" t="s">
        <v>46</v>
      </c>
      <c r="G3914" t="s">
        <v>34</v>
      </c>
      <c r="H3914" t="s">
        <v>35</v>
      </c>
      <c r="I3914">
        <v>1879.96</v>
      </c>
      <c r="J3914">
        <v>4</v>
      </c>
      <c r="K3914">
        <v>0</v>
      </c>
      <c r="L3914">
        <v>545.1884</v>
      </c>
    </row>
    <row r="3915" spans="1:12" x14ac:dyDescent="0.3">
      <c r="A3915" t="s">
        <v>27</v>
      </c>
      <c r="B3915" t="s">
        <v>43</v>
      </c>
      <c r="C3915" t="s">
        <v>14</v>
      </c>
      <c r="D3915" t="s">
        <v>181</v>
      </c>
      <c r="E3915" t="s">
        <v>73</v>
      </c>
      <c r="F3915" t="s">
        <v>46</v>
      </c>
      <c r="G3915" t="s">
        <v>18</v>
      </c>
      <c r="H3915" t="s">
        <v>32</v>
      </c>
      <c r="I3915">
        <v>27.46</v>
      </c>
      <c r="J3915">
        <v>2</v>
      </c>
      <c r="K3915">
        <v>0</v>
      </c>
      <c r="L3915">
        <v>9.8856000000000002</v>
      </c>
    </row>
    <row r="3916" spans="1:12" x14ac:dyDescent="0.3">
      <c r="A3916" t="s">
        <v>27</v>
      </c>
      <c r="B3916" t="s">
        <v>43</v>
      </c>
      <c r="C3916" t="s">
        <v>14</v>
      </c>
      <c r="D3916" t="s">
        <v>181</v>
      </c>
      <c r="E3916" t="s">
        <v>73</v>
      </c>
      <c r="F3916" t="s">
        <v>46</v>
      </c>
      <c r="G3916" t="s">
        <v>34</v>
      </c>
      <c r="H3916" t="s">
        <v>35</v>
      </c>
      <c r="I3916">
        <v>89.98</v>
      </c>
      <c r="J3916">
        <v>2</v>
      </c>
      <c r="K3916">
        <v>0</v>
      </c>
      <c r="L3916">
        <v>43.190399999999997</v>
      </c>
    </row>
    <row r="3917" spans="1:12" x14ac:dyDescent="0.3">
      <c r="A3917" t="s">
        <v>27</v>
      </c>
      <c r="B3917" t="s">
        <v>43</v>
      </c>
      <c r="C3917" t="s">
        <v>14</v>
      </c>
      <c r="D3917" t="s">
        <v>181</v>
      </c>
      <c r="E3917" t="s">
        <v>73</v>
      </c>
      <c r="F3917" t="s">
        <v>46</v>
      </c>
      <c r="G3917" t="s">
        <v>18</v>
      </c>
      <c r="H3917" t="s">
        <v>20</v>
      </c>
      <c r="I3917">
        <v>828.6</v>
      </c>
      <c r="J3917">
        <v>3</v>
      </c>
      <c r="K3917">
        <v>0</v>
      </c>
      <c r="L3917">
        <v>240.29400000000001</v>
      </c>
    </row>
    <row r="3918" spans="1:12" x14ac:dyDescent="0.3">
      <c r="A3918" t="s">
        <v>27</v>
      </c>
      <c r="B3918" t="s">
        <v>21</v>
      </c>
      <c r="C3918" t="s">
        <v>14</v>
      </c>
      <c r="D3918" t="s">
        <v>102</v>
      </c>
      <c r="E3918" t="s">
        <v>73</v>
      </c>
      <c r="F3918" t="s">
        <v>46</v>
      </c>
      <c r="G3918" t="s">
        <v>25</v>
      </c>
      <c r="H3918" t="s">
        <v>40</v>
      </c>
      <c r="I3918">
        <v>158.28</v>
      </c>
      <c r="J3918">
        <v>6</v>
      </c>
      <c r="K3918">
        <v>0</v>
      </c>
      <c r="L3918">
        <v>72.808800000000005</v>
      </c>
    </row>
    <row r="3919" spans="1:12" x14ac:dyDescent="0.3">
      <c r="A3919" t="s">
        <v>27</v>
      </c>
      <c r="B3919" t="s">
        <v>21</v>
      </c>
      <c r="C3919" t="s">
        <v>14</v>
      </c>
      <c r="D3919" t="s">
        <v>102</v>
      </c>
      <c r="E3919" t="s">
        <v>73</v>
      </c>
      <c r="F3919" t="s">
        <v>46</v>
      </c>
      <c r="G3919" t="s">
        <v>25</v>
      </c>
      <c r="H3919" t="s">
        <v>36</v>
      </c>
      <c r="I3919">
        <v>497.94</v>
      </c>
      <c r="J3919">
        <v>3</v>
      </c>
      <c r="K3919">
        <v>0</v>
      </c>
      <c r="L3919">
        <v>224.07300000000001</v>
      </c>
    </row>
    <row r="3920" spans="1:12" x14ac:dyDescent="0.3">
      <c r="A3920" t="s">
        <v>27</v>
      </c>
      <c r="B3920" t="s">
        <v>21</v>
      </c>
      <c r="C3920" t="s">
        <v>14</v>
      </c>
      <c r="D3920" t="s">
        <v>426</v>
      </c>
      <c r="E3920" t="s">
        <v>73</v>
      </c>
      <c r="F3920" t="s">
        <v>46</v>
      </c>
      <c r="G3920" t="s">
        <v>18</v>
      </c>
      <c r="H3920" t="s">
        <v>30</v>
      </c>
      <c r="I3920">
        <v>2678.94</v>
      </c>
      <c r="J3920">
        <v>6</v>
      </c>
      <c r="K3920">
        <v>0</v>
      </c>
      <c r="L3920">
        <v>241.1046</v>
      </c>
    </row>
    <row r="3921" spans="1:12" x14ac:dyDescent="0.3">
      <c r="A3921" t="s">
        <v>167</v>
      </c>
      <c r="B3921" t="s">
        <v>43</v>
      </c>
      <c r="C3921" t="s">
        <v>14</v>
      </c>
      <c r="D3921" t="s">
        <v>183</v>
      </c>
      <c r="E3921" t="s">
        <v>73</v>
      </c>
      <c r="F3921" t="s">
        <v>46</v>
      </c>
      <c r="G3921" t="s">
        <v>25</v>
      </c>
      <c r="H3921" t="s">
        <v>36</v>
      </c>
      <c r="I3921">
        <v>10.74</v>
      </c>
      <c r="J3921">
        <v>3</v>
      </c>
      <c r="K3921">
        <v>0</v>
      </c>
      <c r="L3921">
        <v>5.1551999999999998</v>
      </c>
    </row>
    <row r="3922" spans="1:12" x14ac:dyDescent="0.3">
      <c r="A3922" t="s">
        <v>61</v>
      </c>
      <c r="B3922" t="s">
        <v>21</v>
      </c>
      <c r="C3922" t="s">
        <v>14</v>
      </c>
      <c r="D3922" t="s">
        <v>329</v>
      </c>
      <c r="E3922" t="s">
        <v>73</v>
      </c>
      <c r="F3922" t="s">
        <v>46</v>
      </c>
      <c r="G3922" t="s">
        <v>25</v>
      </c>
      <c r="H3922" t="s">
        <v>31</v>
      </c>
      <c r="I3922">
        <v>386.34</v>
      </c>
      <c r="J3922">
        <v>2</v>
      </c>
      <c r="K3922">
        <v>0</v>
      </c>
      <c r="L3922">
        <v>54.087600000000002</v>
      </c>
    </row>
    <row r="3923" spans="1:12" x14ac:dyDescent="0.3">
      <c r="A3923" t="s">
        <v>27</v>
      </c>
      <c r="B3923" t="s">
        <v>43</v>
      </c>
      <c r="C3923" t="s">
        <v>14</v>
      </c>
      <c r="D3923" t="s">
        <v>102</v>
      </c>
      <c r="E3923" t="s">
        <v>73</v>
      </c>
      <c r="F3923" t="s">
        <v>46</v>
      </c>
      <c r="G3923" t="s">
        <v>25</v>
      </c>
      <c r="H3923" t="s">
        <v>31</v>
      </c>
      <c r="I3923">
        <v>24.56</v>
      </c>
      <c r="J3923">
        <v>2</v>
      </c>
      <c r="K3923">
        <v>0</v>
      </c>
      <c r="L3923">
        <v>6.8768000000000002</v>
      </c>
    </row>
    <row r="3924" spans="1:12" x14ac:dyDescent="0.3">
      <c r="A3924" t="s">
        <v>27</v>
      </c>
      <c r="B3924" t="s">
        <v>13</v>
      </c>
      <c r="C3924" t="s">
        <v>14</v>
      </c>
      <c r="D3924" t="s">
        <v>106</v>
      </c>
      <c r="E3924" t="s">
        <v>73</v>
      </c>
      <c r="F3924" t="s">
        <v>46</v>
      </c>
      <c r="G3924" t="s">
        <v>25</v>
      </c>
      <c r="H3924" t="s">
        <v>40</v>
      </c>
      <c r="I3924">
        <v>32.4</v>
      </c>
      <c r="J3924">
        <v>5</v>
      </c>
      <c r="K3924">
        <v>0</v>
      </c>
      <c r="L3924">
        <v>15.552</v>
      </c>
    </row>
    <row r="3925" spans="1:12" x14ac:dyDescent="0.3">
      <c r="A3925" t="s">
        <v>27</v>
      </c>
      <c r="B3925" t="s">
        <v>13</v>
      </c>
      <c r="C3925" t="s">
        <v>14</v>
      </c>
      <c r="D3925" t="s">
        <v>329</v>
      </c>
      <c r="E3925" t="s">
        <v>73</v>
      </c>
      <c r="F3925" t="s">
        <v>46</v>
      </c>
      <c r="G3925" t="s">
        <v>25</v>
      </c>
      <c r="H3925" t="s">
        <v>26</v>
      </c>
      <c r="I3925">
        <v>12.39</v>
      </c>
      <c r="J3925">
        <v>3</v>
      </c>
      <c r="K3925">
        <v>0</v>
      </c>
      <c r="L3925">
        <v>5.6993999999999998</v>
      </c>
    </row>
    <row r="3926" spans="1:12" x14ac:dyDescent="0.3">
      <c r="A3926" t="s">
        <v>27</v>
      </c>
      <c r="B3926" t="s">
        <v>13</v>
      </c>
      <c r="C3926" t="s">
        <v>14</v>
      </c>
      <c r="D3926" t="s">
        <v>183</v>
      </c>
      <c r="E3926" t="s">
        <v>73</v>
      </c>
      <c r="F3926" t="s">
        <v>46</v>
      </c>
      <c r="G3926" t="s">
        <v>25</v>
      </c>
      <c r="H3926" t="s">
        <v>40</v>
      </c>
      <c r="I3926">
        <v>35.880000000000003</v>
      </c>
      <c r="J3926">
        <v>6</v>
      </c>
      <c r="K3926">
        <v>0</v>
      </c>
      <c r="L3926">
        <v>16.146000000000001</v>
      </c>
    </row>
    <row r="3927" spans="1:12" x14ac:dyDescent="0.3">
      <c r="A3927" t="s">
        <v>61</v>
      </c>
      <c r="B3927" t="s">
        <v>43</v>
      </c>
      <c r="C3927" t="s">
        <v>14</v>
      </c>
      <c r="D3927" t="s">
        <v>471</v>
      </c>
      <c r="E3927" t="s">
        <v>73</v>
      </c>
      <c r="F3927" t="s">
        <v>46</v>
      </c>
      <c r="G3927" t="s">
        <v>25</v>
      </c>
      <c r="H3927" t="s">
        <v>40</v>
      </c>
      <c r="I3927">
        <v>4.41</v>
      </c>
      <c r="J3927">
        <v>1</v>
      </c>
      <c r="K3927">
        <v>0</v>
      </c>
      <c r="L3927">
        <v>2.0286</v>
      </c>
    </row>
    <row r="3928" spans="1:12" x14ac:dyDescent="0.3">
      <c r="A3928" t="s">
        <v>61</v>
      </c>
      <c r="B3928" t="s">
        <v>43</v>
      </c>
      <c r="C3928" t="s">
        <v>14</v>
      </c>
      <c r="D3928" t="s">
        <v>471</v>
      </c>
      <c r="E3928" t="s">
        <v>73</v>
      </c>
      <c r="F3928" t="s">
        <v>46</v>
      </c>
      <c r="G3928" t="s">
        <v>25</v>
      </c>
      <c r="H3928" t="s">
        <v>40</v>
      </c>
      <c r="I3928">
        <v>167.94</v>
      </c>
      <c r="J3928">
        <v>3</v>
      </c>
      <c r="K3928">
        <v>0</v>
      </c>
      <c r="L3928">
        <v>82.290599999999998</v>
      </c>
    </row>
    <row r="3929" spans="1:12" x14ac:dyDescent="0.3">
      <c r="A3929" t="s">
        <v>61</v>
      </c>
      <c r="B3929" t="s">
        <v>43</v>
      </c>
      <c r="C3929" t="s">
        <v>14</v>
      </c>
      <c r="D3929" t="s">
        <v>471</v>
      </c>
      <c r="E3929" t="s">
        <v>73</v>
      </c>
      <c r="F3929" t="s">
        <v>46</v>
      </c>
      <c r="G3929" t="s">
        <v>25</v>
      </c>
      <c r="H3929" t="s">
        <v>40</v>
      </c>
      <c r="I3929">
        <v>67.8</v>
      </c>
      <c r="J3929">
        <v>10</v>
      </c>
      <c r="K3929">
        <v>0</v>
      </c>
      <c r="L3929">
        <v>31.187999999999999</v>
      </c>
    </row>
    <row r="3930" spans="1:12" x14ac:dyDescent="0.3">
      <c r="A3930" t="s">
        <v>27</v>
      </c>
      <c r="B3930" t="s">
        <v>21</v>
      </c>
      <c r="C3930" t="s">
        <v>14</v>
      </c>
      <c r="D3930" t="s">
        <v>102</v>
      </c>
      <c r="E3930" t="s">
        <v>73</v>
      </c>
      <c r="F3930" t="s">
        <v>46</v>
      </c>
      <c r="G3930" t="s">
        <v>34</v>
      </c>
      <c r="H3930" t="s">
        <v>58</v>
      </c>
      <c r="I3930">
        <v>1.98</v>
      </c>
      <c r="J3930">
        <v>2</v>
      </c>
      <c r="K3930">
        <v>0</v>
      </c>
      <c r="L3930">
        <v>0.89100000000000001</v>
      </c>
    </row>
    <row r="3931" spans="1:12" x14ac:dyDescent="0.3">
      <c r="A3931" t="s">
        <v>27</v>
      </c>
      <c r="B3931" t="s">
        <v>21</v>
      </c>
      <c r="C3931" t="s">
        <v>14</v>
      </c>
      <c r="D3931" t="s">
        <v>102</v>
      </c>
      <c r="E3931" t="s">
        <v>73</v>
      </c>
      <c r="F3931" t="s">
        <v>46</v>
      </c>
      <c r="G3931" t="s">
        <v>25</v>
      </c>
      <c r="H3931" t="s">
        <v>40</v>
      </c>
      <c r="I3931">
        <v>75.88</v>
      </c>
      <c r="J3931">
        <v>2</v>
      </c>
      <c r="K3931">
        <v>0</v>
      </c>
      <c r="L3931">
        <v>35.663600000000002</v>
      </c>
    </row>
    <row r="3932" spans="1:12" x14ac:dyDescent="0.3">
      <c r="A3932" t="s">
        <v>27</v>
      </c>
      <c r="B3932" t="s">
        <v>21</v>
      </c>
      <c r="C3932" t="s">
        <v>14</v>
      </c>
      <c r="D3932" t="s">
        <v>181</v>
      </c>
      <c r="E3932" t="s">
        <v>73</v>
      </c>
      <c r="F3932" t="s">
        <v>46</v>
      </c>
      <c r="G3932" t="s">
        <v>25</v>
      </c>
      <c r="H3932" t="s">
        <v>59</v>
      </c>
      <c r="I3932">
        <v>64.02</v>
      </c>
      <c r="J3932">
        <v>6</v>
      </c>
      <c r="K3932">
        <v>0</v>
      </c>
      <c r="L3932">
        <v>29.449200000000001</v>
      </c>
    </row>
    <row r="3933" spans="1:12" x14ac:dyDescent="0.3">
      <c r="A3933" t="s">
        <v>27</v>
      </c>
      <c r="B3933" t="s">
        <v>43</v>
      </c>
      <c r="C3933" t="s">
        <v>14</v>
      </c>
      <c r="D3933" t="s">
        <v>181</v>
      </c>
      <c r="E3933" t="s">
        <v>73</v>
      </c>
      <c r="F3933" t="s">
        <v>46</v>
      </c>
      <c r="G3933" t="s">
        <v>25</v>
      </c>
      <c r="H3933" t="s">
        <v>31</v>
      </c>
      <c r="I3933">
        <v>67.400000000000006</v>
      </c>
      <c r="J3933">
        <v>5</v>
      </c>
      <c r="K3933">
        <v>0</v>
      </c>
      <c r="L3933">
        <v>17.524000000000001</v>
      </c>
    </row>
    <row r="3934" spans="1:12" x14ac:dyDescent="0.3">
      <c r="A3934" t="s">
        <v>27</v>
      </c>
      <c r="B3934" t="s">
        <v>43</v>
      </c>
      <c r="C3934" t="s">
        <v>14</v>
      </c>
      <c r="D3934" t="s">
        <v>181</v>
      </c>
      <c r="E3934" t="s">
        <v>73</v>
      </c>
      <c r="F3934" t="s">
        <v>46</v>
      </c>
      <c r="G3934" t="s">
        <v>25</v>
      </c>
      <c r="H3934" t="s">
        <v>76</v>
      </c>
      <c r="I3934">
        <v>2.52</v>
      </c>
      <c r="J3934">
        <v>2</v>
      </c>
      <c r="K3934">
        <v>0</v>
      </c>
      <c r="L3934">
        <v>0.1008</v>
      </c>
    </row>
    <row r="3935" spans="1:12" x14ac:dyDescent="0.3">
      <c r="A3935" t="s">
        <v>27</v>
      </c>
      <c r="B3935" t="s">
        <v>43</v>
      </c>
      <c r="C3935" t="s">
        <v>14</v>
      </c>
      <c r="D3935" t="s">
        <v>181</v>
      </c>
      <c r="E3935" t="s">
        <v>73</v>
      </c>
      <c r="F3935" t="s">
        <v>46</v>
      </c>
      <c r="G3935" t="s">
        <v>34</v>
      </c>
      <c r="H3935" t="s">
        <v>35</v>
      </c>
      <c r="I3935">
        <v>67.8</v>
      </c>
      <c r="J3935">
        <v>4</v>
      </c>
      <c r="K3935">
        <v>0</v>
      </c>
      <c r="L3935">
        <v>1.3560000000000001</v>
      </c>
    </row>
    <row r="3936" spans="1:12" x14ac:dyDescent="0.3">
      <c r="A3936" t="s">
        <v>27</v>
      </c>
      <c r="B3936" t="s">
        <v>43</v>
      </c>
      <c r="C3936" t="s">
        <v>14</v>
      </c>
      <c r="D3936" t="s">
        <v>181</v>
      </c>
      <c r="E3936" t="s">
        <v>73</v>
      </c>
      <c r="F3936" t="s">
        <v>46</v>
      </c>
      <c r="G3936" t="s">
        <v>25</v>
      </c>
      <c r="H3936" t="s">
        <v>31</v>
      </c>
      <c r="I3936">
        <v>18.760000000000002</v>
      </c>
      <c r="J3936">
        <v>2</v>
      </c>
      <c r="K3936">
        <v>0</v>
      </c>
      <c r="L3936">
        <v>5.2527999999999997</v>
      </c>
    </row>
    <row r="3937" spans="1:12" x14ac:dyDescent="0.3">
      <c r="A3937" t="s">
        <v>27</v>
      </c>
      <c r="B3937" t="s">
        <v>43</v>
      </c>
      <c r="C3937" t="s">
        <v>14</v>
      </c>
      <c r="D3937" t="s">
        <v>181</v>
      </c>
      <c r="E3937" t="s">
        <v>73</v>
      </c>
      <c r="F3937" t="s">
        <v>46</v>
      </c>
      <c r="G3937" t="s">
        <v>34</v>
      </c>
      <c r="H3937" t="s">
        <v>58</v>
      </c>
      <c r="I3937">
        <v>12.12</v>
      </c>
      <c r="J3937">
        <v>4</v>
      </c>
      <c r="K3937">
        <v>0</v>
      </c>
      <c r="L3937">
        <v>2.5451999999999999</v>
      </c>
    </row>
    <row r="3938" spans="1:12" x14ac:dyDescent="0.3">
      <c r="A3938" t="s">
        <v>27</v>
      </c>
      <c r="B3938" t="s">
        <v>43</v>
      </c>
      <c r="C3938" t="s">
        <v>14</v>
      </c>
      <c r="D3938" t="s">
        <v>181</v>
      </c>
      <c r="E3938" t="s">
        <v>73</v>
      </c>
      <c r="F3938" t="s">
        <v>46</v>
      </c>
      <c r="G3938" t="s">
        <v>25</v>
      </c>
      <c r="H3938" t="s">
        <v>40</v>
      </c>
      <c r="I3938">
        <v>11.34</v>
      </c>
      <c r="J3938">
        <v>1</v>
      </c>
      <c r="K3938">
        <v>0</v>
      </c>
      <c r="L3938">
        <v>5.5566000000000004</v>
      </c>
    </row>
    <row r="3939" spans="1:12" x14ac:dyDescent="0.3">
      <c r="A3939" t="s">
        <v>27</v>
      </c>
      <c r="B3939" t="s">
        <v>43</v>
      </c>
      <c r="C3939" t="s">
        <v>14</v>
      </c>
      <c r="D3939" t="s">
        <v>181</v>
      </c>
      <c r="E3939" t="s">
        <v>73</v>
      </c>
      <c r="F3939" t="s">
        <v>46</v>
      </c>
      <c r="G3939" t="s">
        <v>34</v>
      </c>
      <c r="H3939" t="s">
        <v>58</v>
      </c>
      <c r="I3939">
        <v>159.80000000000001</v>
      </c>
      <c r="J3939">
        <v>4</v>
      </c>
      <c r="K3939">
        <v>0</v>
      </c>
      <c r="L3939">
        <v>70.311999999999998</v>
      </c>
    </row>
    <row r="3940" spans="1:12" x14ac:dyDescent="0.3">
      <c r="A3940" t="s">
        <v>27</v>
      </c>
      <c r="B3940" t="s">
        <v>43</v>
      </c>
      <c r="C3940" t="s">
        <v>14</v>
      </c>
      <c r="D3940" t="s">
        <v>181</v>
      </c>
      <c r="E3940" t="s">
        <v>73</v>
      </c>
      <c r="F3940" t="s">
        <v>46</v>
      </c>
      <c r="G3940" t="s">
        <v>18</v>
      </c>
      <c r="H3940" t="s">
        <v>32</v>
      </c>
      <c r="I3940">
        <v>18.96</v>
      </c>
      <c r="J3940">
        <v>2</v>
      </c>
      <c r="K3940">
        <v>0</v>
      </c>
      <c r="L3940">
        <v>8.532</v>
      </c>
    </row>
    <row r="3941" spans="1:12" x14ac:dyDescent="0.3">
      <c r="A3941" t="s">
        <v>27</v>
      </c>
      <c r="B3941" t="s">
        <v>13</v>
      </c>
      <c r="C3941" t="s">
        <v>14</v>
      </c>
      <c r="D3941" t="s">
        <v>324</v>
      </c>
      <c r="E3941" t="s">
        <v>73</v>
      </c>
      <c r="F3941" t="s">
        <v>46</v>
      </c>
      <c r="G3941" t="s">
        <v>25</v>
      </c>
      <c r="H3941" t="s">
        <v>76</v>
      </c>
      <c r="I3941">
        <v>5.94</v>
      </c>
      <c r="J3941">
        <v>3</v>
      </c>
      <c r="K3941">
        <v>0</v>
      </c>
      <c r="L3941">
        <v>0</v>
      </c>
    </row>
    <row r="3942" spans="1:12" x14ac:dyDescent="0.3">
      <c r="A3942" t="s">
        <v>12</v>
      </c>
      <c r="B3942" t="s">
        <v>21</v>
      </c>
      <c r="C3942" t="s">
        <v>14</v>
      </c>
      <c r="D3942" t="s">
        <v>329</v>
      </c>
      <c r="E3942" t="s">
        <v>73</v>
      </c>
      <c r="F3942" t="s">
        <v>46</v>
      </c>
      <c r="G3942" t="s">
        <v>18</v>
      </c>
      <c r="H3942" t="s">
        <v>20</v>
      </c>
      <c r="I3942">
        <v>1925.88</v>
      </c>
      <c r="J3942">
        <v>6</v>
      </c>
      <c r="K3942">
        <v>0</v>
      </c>
      <c r="L3942">
        <v>539.24639999999999</v>
      </c>
    </row>
    <row r="3943" spans="1:12" x14ac:dyDescent="0.3">
      <c r="A3943" t="s">
        <v>12</v>
      </c>
      <c r="B3943" t="s">
        <v>21</v>
      </c>
      <c r="C3943" t="s">
        <v>14</v>
      </c>
      <c r="D3943" t="s">
        <v>329</v>
      </c>
      <c r="E3943" t="s">
        <v>73</v>
      </c>
      <c r="F3943" t="s">
        <v>46</v>
      </c>
      <c r="G3943" t="s">
        <v>25</v>
      </c>
      <c r="H3943" t="s">
        <v>37</v>
      </c>
      <c r="I3943">
        <v>2405.1999999999998</v>
      </c>
      <c r="J3943">
        <v>8</v>
      </c>
      <c r="K3943">
        <v>0</v>
      </c>
      <c r="L3943">
        <v>793.71600000000001</v>
      </c>
    </row>
    <row r="3944" spans="1:12" x14ac:dyDescent="0.3">
      <c r="A3944" t="s">
        <v>12</v>
      </c>
      <c r="B3944" t="s">
        <v>21</v>
      </c>
      <c r="C3944" t="s">
        <v>14</v>
      </c>
      <c r="D3944" t="s">
        <v>329</v>
      </c>
      <c r="E3944" t="s">
        <v>73</v>
      </c>
      <c r="F3944" t="s">
        <v>46</v>
      </c>
      <c r="G3944" t="s">
        <v>34</v>
      </c>
      <c r="H3944" t="s">
        <v>58</v>
      </c>
      <c r="I3944">
        <v>83.97</v>
      </c>
      <c r="J3944">
        <v>3</v>
      </c>
      <c r="K3944">
        <v>0</v>
      </c>
      <c r="L3944">
        <v>15.9543</v>
      </c>
    </row>
    <row r="3945" spans="1:12" x14ac:dyDescent="0.3">
      <c r="A3945" t="s">
        <v>12</v>
      </c>
      <c r="B3945" t="s">
        <v>21</v>
      </c>
      <c r="C3945" t="s">
        <v>14</v>
      </c>
      <c r="D3945" t="s">
        <v>329</v>
      </c>
      <c r="E3945" t="s">
        <v>73</v>
      </c>
      <c r="F3945" t="s">
        <v>46</v>
      </c>
      <c r="G3945" t="s">
        <v>34</v>
      </c>
      <c r="H3945" t="s">
        <v>58</v>
      </c>
      <c r="I3945">
        <v>39.89</v>
      </c>
      <c r="J3945">
        <v>1</v>
      </c>
      <c r="K3945">
        <v>0</v>
      </c>
      <c r="L3945">
        <v>14.7593</v>
      </c>
    </row>
    <row r="3946" spans="1:12" x14ac:dyDescent="0.3">
      <c r="A3946" t="s">
        <v>12</v>
      </c>
      <c r="B3946" t="s">
        <v>21</v>
      </c>
      <c r="C3946" t="s">
        <v>14</v>
      </c>
      <c r="D3946" t="s">
        <v>329</v>
      </c>
      <c r="E3946" t="s">
        <v>73</v>
      </c>
      <c r="F3946" t="s">
        <v>46</v>
      </c>
      <c r="G3946" t="s">
        <v>25</v>
      </c>
      <c r="H3946" t="s">
        <v>36</v>
      </c>
      <c r="I3946">
        <v>17.38</v>
      </c>
      <c r="J3946">
        <v>2</v>
      </c>
      <c r="K3946">
        <v>0</v>
      </c>
      <c r="L3946">
        <v>8.69</v>
      </c>
    </row>
    <row r="3947" spans="1:12" x14ac:dyDescent="0.3">
      <c r="A3947" t="s">
        <v>27</v>
      </c>
      <c r="B3947" t="s">
        <v>13</v>
      </c>
      <c r="C3947" t="s">
        <v>14</v>
      </c>
      <c r="D3947" t="s">
        <v>100</v>
      </c>
      <c r="E3947" t="s">
        <v>101</v>
      </c>
      <c r="F3947" t="s">
        <v>46</v>
      </c>
      <c r="G3947" t="s">
        <v>25</v>
      </c>
      <c r="H3947" t="s">
        <v>33</v>
      </c>
      <c r="I3947">
        <v>75.959999999999994</v>
      </c>
      <c r="J3947">
        <v>2</v>
      </c>
      <c r="K3947">
        <v>0</v>
      </c>
      <c r="L3947">
        <v>22.788</v>
      </c>
    </row>
    <row r="3948" spans="1:12" x14ac:dyDescent="0.3">
      <c r="A3948" t="s">
        <v>27</v>
      </c>
      <c r="B3948" t="s">
        <v>13</v>
      </c>
      <c r="C3948" t="s">
        <v>14</v>
      </c>
      <c r="D3948" t="s">
        <v>100</v>
      </c>
      <c r="E3948" t="s">
        <v>101</v>
      </c>
      <c r="F3948" t="s">
        <v>46</v>
      </c>
      <c r="G3948" t="s">
        <v>25</v>
      </c>
      <c r="H3948" t="s">
        <v>36</v>
      </c>
      <c r="I3948">
        <v>27.24</v>
      </c>
      <c r="J3948">
        <v>6</v>
      </c>
      <c r="K3948">
        <v>0</v>
      </c>
      <c r="L3948">
        <v>13.3476</v>
      </c>
    </row>
    <row r="3949" spans="1:12" x14ac:dyDescent="0.3">
      <c r="A3949" t="s">
        <v>27</v>
      </c>
      <c r="B3949" t="s">
        <v>21</v>
      </c>
      <c r="C3949" t="s">
        <v>14</v>
      </c>
      <c r="D3949" t="s">
        <v>173</v>
      </c>
      <c r="E3949" t="s">
        <v>101</v>
      </c>
      <c r="F3949" t="s">
        <v>46</v>
      </c>
      <c r="G3949" t="s">
        <v>25</v>
      </c>
      <c r="H3949" t="s">
        <v>36</v>
      </c>
      <c r="I3949">
        <v>18.28</v>
      </c>
      <c r="J3949">
        <v>2</v>
      </c>
      <c r="K3949">
        <v>0</v>
      </c>
      <c r="L3949">
        <v>9.14</v>
      </c>
    </row>
    <row r="3950" spans="1:12" x14ac:dyDescent="0.3">
      <c r="A3950" t="s">
        <v>27</v>
      </c>
      <c r="B3950" t="s">
        <v>21</v>
      </c>
      <c r="C3950" t="s">
        <v>14</v>
      </c>
      <c r="D3950" t="s">
        <v>173</v>
      </c>
      <c r="E3950" t="s">
        <v>101</v>
      </c>
      <c r="F3950" t="s">
        <v>46</v>
      </c>
      <c r="G3950" t="s">
        <v>34</v>
      </c>
      <c r="H3950" t="s">
        <v>35</v>
      </c>
      <c r="I3950">
        <v>207</v>
      </c>
      <c r="J3950">
        <v>3</v>
      </c>
      <c r="K3950">
        <v>0</v>
      </c>
      <c r="L3950">
        <v>51.75</v>
      </c>
    </row>
    <row r="3951" spans="1:12" x14ac:dyDescent="0.3">
      <c r="A3951" t="s">
        <v>27</v>
      </c>
      <c r="B3951" t="s">
        <v>21</v>
      </c>
      <c r="C3951" t="s">
        <v>14</v>
      </c>
      <c r="D3951" t="s">
        <v>173</v>
      </c>
      <c r="E3951" t="s">
        <v>101</v>
      </c>
      <c r="F3951" t="s">
        <v>46</v>
      </c>
      <c r="G3951" t="s">
        <v>25</v>
      </c>
      <c r="H3951" t="s">
        <v>36</v>
      </c>
      <c r="I3951">
        <v>32.35</v>
      </c>
      <c r="J3951">
        <v>5</v>
      </c>
      <c r="K3951">
        <v>0</v>
      </c>
      <c r="L3951">
        <v>16.175000000000001</v>
      </c>
    </row>
    <row r="3952" spans="1:12" x14ac:dyDescent="0.3">
      <c r="A3952" t="s">
        <v>27</v>
      </c>
      <c r="B3952" t="s">
        <v>21</v>
      </c>
      <c r="C3952" t="s">
        <v>14</v>
      </c>
      <c r="D3952" t="s">
        <v>173</v>
      </c>
      <c r="E3952" t="s">
        <v>101</v>
      </c>
      <c r="F3952" t="s">
        <v>46</v>
      </c>
      <c r="G3952" t="s">
        <v>25</v>
      </c>
      <c r="H3952" t="s">
        <v>36</v>
      </c>
      <c r="I3952">
        <v>7.71</v>
      </c>
      <c r="J3952">
        <v>1</v>
      </c>
      <c r="K3952">
        <v>0</v>
      </c>
      <c r="L3952">
        <v>3.4695</v>
      </c>
    </row>
    <row r="3953" spans="1:12" x14ac:dyDescent="0.3">
      <c r="A3953" t="s">
        <v>27</v>
      </c>
      <c r="B3953" t="s">
        <v>21</v>
      </c>
      <c r="C3953" t="s">
        <v>14</v>
      </c>
      <c r="D3953" t="s">
        <v>173</v>
      </c>
      <c r="E3953" t="s">
        <v>101</v>
      </c>
      <c r="F3953" t="s">
        <v>46</v>
      </c>
      <c r="G3953" t="s">
        <v>25</v>
      </c>
      <c r="H3953" t="s">
        <v>33</v>
      </c>
      <c r="I3953">
        <v>40.299999999999997</v>
      </c>
      <c r="J3953">
        <v>2</v>
      </c>
      <c r="K3953">
        <v>0</v>
      </c>
      <c r="L3953">
        <v>10.881</v>
      </c>
    </row>
    <row r="3954" spans="1:12" x14ac:dyDescent="0.3">
      <c r="A3954" t="s">
        <v>27</v>
      </c>
      <c r="B3954" t="s">
        <v>21</v>
      </c>
      <c r="C3954" t="s">
        <v>14</v>
      </c>
      <c r="D3954" t="s">
        <v>173</v>
      </c>
      <c r="E3954" t="s">
        <v>101</v>
      </c>
      <c r="F3954" t="s">
        <v>46</v>
      </c>
      <c r="G3954" t="s">
        <v>18</v>
      </c>
      <c r="H3954" t="s">
        <v>32</v>
      </c>
      <c r="I3954">
        <v>34.58</v>
      </c>
      <c r="J3954">
        <v>7</v>
      </c>
      <c r="K3954">
        <v>0</v>
      </c>
      <c r="L3954">
        <v>14.5236</v>
      </c>
    </row>
    <row r="3955" spans="1:12" x14ac:dyDescent="0.3">
      <c r="A3955" t="s">
        <v>27</v>
      </c>
      <c r="B3955" t="s">
        <v>13</v>
      </c>
      <c r="C3955" t="s">
        <v>14</v>
      </c>
      <c r="D3955" t="s">
        <v>222</v>
      </c>
      <c r="E3955" t="s">
        <v>101</v>
      </c>
      <c r="F3955" t="s">
        <v>46</v>
      </c>
      <c r="G3955" t="s">
        <v>25</v>
      </c>
      <c r="H3955" t="s">
        <v>40</v>
      </c>
      <c r="I3955">
        <v>44.75</v>
      </c>
      <c r="J3955">
        <v>5</v>
      </c>
      <c r="K3955">
        <v>0</v>
      </c>
      <c r="L3955">
        <v>20.585000000000001</v>
      </c>
    </row>
    <row r="3956" spans="1:12" x14ac:dyDescent="0.3">
      <c r="A3956" t="s">
        <v>167</v>
      </c>
      <c r="B3956" t="s">
        <v>13</v>
      </c>
      <c r="C3956" t="s">
        <v>14</v>
      </c>
      <c r="D3956" t="s">
        <v>173</v>
      </c>
      <c r="E3956" t="s">
        <v>101</v>
      </c>
      <c r="F3956" t="s">
        <v>46</v>
      </c>
      <c r="G3956" t="s">
        <v>25</v>
      </c>
      <c r="H3956" t="s">
        <v>40</v>
      </c>
      <c r="I3956">
        <v>6.48</v>
      </c>
      <c r="J3956">
        <v>1</v>
      </c>
      <c r="K3956">
        <v>0</v>
      </c>
      <c r="L3956">
        <v>3.1103999999999998</v>
      </c>
    </row>
    <row r="3957" spans="1:12" x14ac:dyDescent="0.3">
      <c r="A3957" t="s">
        <v>61</v>
      </c>
      <c r="B3957" t="s">
        <v>13</v>
      </c>
      <c r="C3957" t="s">
        <v>14</v>
      </c>
      <c r="D3957" t="s">
        <v>288</v>
      </c>
      <c r="E3957" t="s">
        <v>101</v>
      </c>
      <c r="F3957" t="s">
        <v>46</v>
      </c>
      <c r="G3957" t="s">
        <v>34</v>
      </c>
      <c r="H3957" t="s">
        <v>35</v>
      </c>
      <c r="I3957">
        <v>278.39999999999998</v>
      </c>
      <c r="J3957">
        <v>3</v>
      </c>
      <c r="K3957">
        <v>0</v>
      </c>
      <c r="L3957">
        <v>80.736000000000004</v>
      </c>
    </row>
    <row r="3958" spans="1:12" x14ac:dyDescent="0.3">
      <c r="A3958" t="s">
        <v>27</v>
      </c>
      <c r="B3958" t="s">
        <v>43</v>
      </c>
      <c r="C3958" t="s">
        <v>14</v>
      </c>
      <c r="D3958" t="s">
        <v>451</v>
      </c>
      <c r="E3958" t="s">
        <v>101</v>
      </c>
      <c r="F3958" t="s">
        <v>46</v>
      </c>
      <c r="G3958" t="s">
        <v>25</v>
      </c>
      <c r="H3958" t="s">
        <v>36</v>
      </c>
      <c r="I3958">
        <v>15.24</v>
      </c>
      <c r="J3958">
        <v>4</v>
      </c>
      <c r="K3958">
        <v>0</v>
      </c>
      <c r="L3958">
        <v>6.8579999999999997</v>
      </c>
    </row>
    <row r="3959" spans="1:12" x14ac:dyDescent="0.3">
      <c r="A3959" t="s">
        <v>27</v>
      </c>
      <c r="B3959" t="s">
        <v>43</v>
      </c>
      <c r="C3959" t="s">
        <v>14</v>
      </c>
      <c r="D3959" t="s">
        <v>451</v>
      </c>
      <c r="E3959" t="s">
        <v>101</v>
      </c>
      <c r="F3959" t="s">
        <v>46</v>
      </c>
      <c r="G3959" t="s">
        <v>18</v>
      </c>
      <c r="H3959" t="s">
        <v>20</v>
      </c>
      <c r="I3959">
        <v>1408.1</v>
      </c>
      <c r="J3959">
        <v>10</v>
      </c>
      <c r="K3959">
        <v>0</v>
      </c>
      <c r="L3959">
        <v>394.26799999999997</v>
      </c>
    </row>
    <row r="3960" spans="1:12" x14ac:dyDescent="0.3">
      <c r="A3960" t="s">
        <v>12</v>
      </c>
      <c r="B3960" t="s">
        <v>21</v>
      </c>
      <c r="C3960" t="s">
        <v>14</v>
      </c>
      <c r="D3960" t="s">
        <v>173</v>
      </c>
      <c r="E3960" t="s">
        <v>101</v>
      </c>
      <c r="F3960" t="s">
        <v>46</v>
      </c>
      <c r="G3960" t="s">
        <v>25</v>
      </c>
      <c r="H3960" t="s">
        <v>40</v>
      </c>
      <c r="I3960">
        <v>40.46</v>
      </c>
      <c r="J3960">
        <v>7</v>
      </c>
      <c r="K3960">
        <v>0</v>
      </c>
      <c r="L3960">
        <v>19.825399999999998</v>
      </c>
    </row>
    <row r="3961" spans="1:12" x14ac:dyDescent="0.3">
      <c r="A3961" t="s">
        <v>12</v>
      </c>
      <c r="B3961" t="s">
        <v>21</v>
      </c>
      <c r="C3961" t="s">
        <v>14</v>
      </c>
      <c r="D3961" t="s">
        <v>173</v>
      </c>
      <c r="E3961" t="s">
        <v>101</v>
      </c>
      <c r="F3961" t="s">
        <v>46</v>
      </c>
      <c r="G3961" t="s">
        <v>34</v>
      </c>
      <c r="H3961" t="s">
        <v>35</v>
      </c>
      <c r="I3961">
        <v>404.94</v>
      </c>
      <c r="J3961">
        <v>3</v>
      </c>
      <c r="K3961">
        <v>0</v>
      </c>
      <c r="L3961">
        <v>109.3338</v>
      </c>
    </row>
    <row r="3962" spans="1:12" x14ac:dyDescent="0.3">
      <c r="A3962" t="s">
        <v>12</v>
      </c>
      <c r="B3962" t="s">
        <v>21</v>
      </c>
      <c r="C3962" t="s">
        <v>14</v>
      </c>
      <c r="D3962" t="s">
        <v>482</v>
      </c>
      <c r="E3962" t="s">
        <v>101</v>
      </c>
      <c r="F3962" t="s">
        <v>46</v>
      </c>
      <c r="G3962" t="s">
        <v>25</v>
      </c>
      <c r="H3962" t="s">
        <v>40</v>
      </c>
      <c r="I3962">
        <v>9.99</v>
      </c>
      <c r="J3962">
        <v>1</v>
      </c>
      <c r="K3962">
        <v>0</v>
      </c>
      <c r="L3962">
        <v>4.4954999999999998</v>
      </c>
    </row>
    <row r="3963" spans="1:12" x14ac:dyDescent="0.3">
      <c r="A3963" t="s">
        <v>27</v>
      </c>
      <c r="B3963" t="s">
        <v>13</v>
      </c>
      <c r="C3963" t="s">
        <v>14</v>
      </c>
      <c r="D3963" t="s">
        <v>100</v>
      </c>
      <c r="E3963" t="s">
        <v>101</v>
      </c>
      <c r="F3963" t="s">
        <v>46</v>
      </c>
      <c r="G3963" t="s">
        <v>25</v>
      </c>
      <c r="H3963" t="s">
        <v>76</v>
      </c>
      <c r="I3963">
        <v>45.92</v>
      </c>
      <c r="J3963">
        <v>4</v>
      </c>
      <c r="K3963">
        <v>0</v>
      </c>
      <c r="L3963">
        <v>21.5824</v>
      </c>
    </row>
    <row r="3964" spans="1:12" x14ac:dyDescent="0.3">
      <c r="A3964" t="s">
        <v>12</v>
      </c>
      <c r="B3964" t="s">
        <v>43</v>
      </c>
      <c r="C3964" t="s">
        <v>14</v>
      </c>
      <c r="D3964" t="s">
        <v>173</v>
      </c>
      <c r="E3964" t="s">
        <v>101</v>
      </c>
      <c r="F3964" t="s">
        <v>46</v>
      </c>
      <c r="G3964" t="s">
        <v>25</v>
      </c>
      <c r="H3964" t="s">
        <v>36</v>
      </c>
      <c r="I3964">
        <v>25.9</v>
      </c>
      <c r="J3964">
        <v>5</v>
      </c>
      <c r="K3964">
        <v>0</v>
      </c>
      <c r="L3964">
        <v>12.691000000000001</v>
      </c>
    </row>
    <row r="3965" spans="1:12" x14ac:dyDescent="0.3">
      <c r="A3965" t="s">
        <v>27</v>
      </c>
      <c r="B3965" t="s">
        <v>13</v>
      </c>
      <c r="C3965" t="s">
        <v>14</v>
      </c>
      <c r="D3965" t="s">
        <v>561</v>
      </c>
      <c r="E3965" t="s">
        <v>101</v>
      </c>
      <c r="F3965" t="s">
        <v>46</v>
      </c>
      <c r="G3965" t="s">
        <v>25</v>
      </c>
      <c r="H3965" t="s">
        <v>33</v>
      </c>
      <c r="I3965">
        <v>30.32</v>
      </c>
      <c r="J3965">
        <v>4</v>
      </c>
      <c r="K3965">
        <v>0</v>
      </c>
      <c r="L3965">
        <v>11.8248</v>
      </c>
    </row>
    <row r="3966" spans="1:12" x14ac:dyDescent="0.3">
      <c r="A3966" t="s">
        <v>27</v>
      </c>
      <c r="B3966" t="s">
        <v>13</v>
      </c>
      <c r="C3966" t="s">
        <v>14</v>
      </c>
      <c r="D3966" t="s">
        <v>173</v>
      </c>
      <c r="E3966" t="s">
        <v>101</v>
      </c>
      <c r="F3966" t="s">
        <v>46</v>
      </c>
      <c r="G3966" t="s">
        <v>25</v>
      </c>
      <c r="H3966" t="s">
        <v>59</v>
      </c>
      <c r="I3966">
        <v>6.12</v>
      </c>
      <c r="J3966">
        <v>3</v>
      </c>
      <c r="K3966">
        <v>0</v>
      </c>
      <c r="L3966">
        <v>2.8763999999999998</v>
      </c>
    </row>
    <row r="3967" spans="1:12" x14ac:dyDescent="0.3">
      <c r="A3967" t="s">
        <v>27</v>
      </c>
      <c r="B3967" t="s">
        <v>13</v>
      </c>
      <c r="C3967" t="s">
        <v>14</v>
      </c>
      <c r="D3967" t="s">
        <v>173</v>
      </c>
      <c r="E3967" t="s">
        <v>101</v>
      </c>
      <c r="F3967" t="s">
        <v>46</v>
      </c>
      <c r="G3967" t="s">
        <v>18</v>
      </c>
      <c r="H3967" t="s">
        <v>30</v>
      </c>
      <c r="I3967">
        <v>1184.72</v>
      </c>
      <c r="J3967">
        <v>4</v>
      </c>
      <c r="K3967">
        <v>0</v>
      </c>
      <c r="L3967">
        <v>106.62479999999999</v>
      </c>
    </row>
    <row r="3968" spans="1:12" x14ac:dyDescent="0.3">
      <c r="A3968" t="s">
        <v>27</v>
      </c>
      <c r="B3968" t="s">
        <v>13</v>
      </c>
      <c r="C3968" t="s">
        <v>14</v>
      </c>
      <c r="D3968" t="s">
        <v>451</v>
      </c>
      <c r="E3968" t="s">
        <v>101</v>
      </c>
      <c r="F3968" t="s">
        <v>46</v>
      </c>
      <c r="G3968" t="s">
        <v>34</v>
      </c>
      <c r="H3968" t="s">
        <v>35</v>
      </c>
      <c r="I3968">
        <v>263.95999999999998</v>
      </c>
      <c r="J3968">
        <v>4</v>
      </c>
      <c r="K3968">
        <v>0</v>
      </c>
      <c r="L3968">
        <v>76.548400000000001</v>
      </c>
    </row>
    <row r="3969" spans="1:12" x14ac:dyDescent="0.3">
      <c r="A3969" t="s">
        <v>27</v>
      </c>
      <c r="B3969" t="s">
        <v>43</v>
      </c>
      <c r="C3969" t="s">
        <v>14</v>
      </c>
      <c r="D3969" t="s">
        <v>377</v>
      </c>
      <c r="E3969" t="s">
        <v>101</v>
      </c>
      <c r="F3969" t="s">
        <v>46</v>
      </c>
      <c r="G3969" t="s">
        <v>25</v>
      </c>
      <c r="H3969" t="s">
        <v>40</v>
      </c>
      <c r="I3969">
        <v>106.32</v>
      </c>
      <c r="J3969">
        <v>3</v>
      </c>
      <c r="K3969">
        <v>0</v>
      </c>
      <c r="L3969">
        <v>49.970399999999998</v>
      </c>
    </row>
    <row r="3970" spans="1:12" x14ac:dyDescent="0.3">
      <c r="A3970" t="s">
        <v>12</v>
      </c>
      <c r="B3970" t="s">
        <v>43</v>
      </c>
      <c r="C3970" t="s">
        <v>14</v>
      </c>
      <c r="D3970" t="s">
        <v>222</v>
      </c>
      <c r="E3970" t="s">
        <v>101</v>
      </c>
      <c r="F3970" t="s">
        <v>46</v>
      </c>
      <c r="G3970" t="s">
        <v>25</v>
      </c>
      <c r="H3970" t="s">
        <v>59</v>
      </c>
      <c r="I3970">
        <v>7.28</v>
      </c>
      <c r="J3970">
        <v>1</v>
      </c>
      <c r="K3970">
        <v>0</v>
      </c>
      <c r="L3970">
        <v>3.4944000000000002</v>
      </c>
    </row>
    <row r="3971" spans="1:12" x14ac:dyDescent="0.3">
      <c r="A3971" t="s">
        <v>12</v>
      </c>
      <c r="B3971" t="s">
        <v>43</v>
      </c>
      <c r="C3971" t="s">
        <v>14</v>
      </c>
      <c r="D3971" t="s">
        <v>222</v>
      </c>
      <c r="E3971" t="s">
        <v>101</v>
      </c>
      <c r="F3971" t="s">
        <v>46</v>
      </c>
      <c r="G3971" t="s">
        <v>25</v>
      </c>
      <c r="H3971" t="s">
        <v>36</v>
      </c>
      <c r="I3971">
        <v>5.4</v>
      </c>
      <c r="J3971">
        <v>3</v>
      </c>
      <c r="K3971">
        <v>0</v>
      </c>
      <c r="L3971">
        <v>2.5920000000000001</v>
      </c>
    </row>
    <row r="3972" spans="1:12" x14ac:dyDescent="0.3">
      <c r="A3972" t="s">
        <v>27</v>
      </c>
      <c r="B3972" t="s">
        <v>21</v>
      </c>
      <c r="C3972" t="s">
        <v>14</v>
      </c>
      <c r="D3972" t="s">
        <v>377</v>
      </c>
      <c r="E3972" t="s">
        <v>101</v>
      </c>
      <c r="F3972" t="s">
        <v>46</v>
      </c>
      <c r="G3972" t="s">
        <v>25</v>
      </c>
      <c r="H3972" t="s">
        <v>36</v>
      </c>
      <c r="I3972">
        <v>115.84</v>
      </c>
      <c r="J3972">
        <v>8</v>
      </c>
      <c r="K3972">
        <v>0</v>
      </c>
      <c r="L3972">
        <v>54.444800000000001</v>
      </c>
    </row>
    <row r="3973" spans="1:12" x14ac:dyDescent="0.3">
      <c r="A3973" t="s">
        <v>12</v>
      </c>
      <c r="B3973" t="s">
        <v>13</v>
      </c>
      <c r="C3973" t="s">
        <v>14</v>
      </c>
      <c r="D3973" t="s">
        <v>377</v>
      </c>
      <c r="E3973" t="s">
        <v>101</v>
      </c>
      <c r="F3973" t="s">
        <v>46</v>
      </c>
      <c r="G3973" t="s">
        <v>25</v>
      </c>
      <c r="H3973" t="s">
        <v>40</v>
      </c>
      <c r="I3973">
        <v>12.96</v>
      </c>
      <c r="J3973">
        <v>2</v>
      </c>
      <c r="K3973">
        <v>0</v>
      </c>
      <c r="L3973">
        <v>6.2207999999999997</v>
      </c>
    </row>
    <row r="3974" spans="1:12" x14ac:dyDescent="0.3">
      <c r="A3974" t="s">
        <v>12</v>
      </c>
      <c r="B3974" t="s">
        <v>13</v>
      </c>
      <c r="C3974" t="s">
        <v>14</v>
      </c>
      <c r="D3974" t="s">
        <v>377</v>
      </c>
      <c r="E3974" t="s">
        <v>101</v>
      </c>
      <c r="F3974" t="s">
        <v>46</v>
      </c>
      <c r="G3974" t="s">
        <v>25</v>
      </c>
      <c r="H3974" t="s">
        <v>40</v>
      </c>
      <c r="I3974">
        <v>94.85</v>
      </c>
      <c r="J3974">
        <v>5</v>
      </c>
      <c r="K3974">
        <v>0</v>
      </c>
      <c r="L3974">
        <v>45.527999999999999</v>
      </c>
    </row>
    <row r="3975" spans="1:12" x14ac:dyDescent="0.3">
      <c r="A3975" t="s">
        <v>12</v>
      </c>
      <c r="B3975" t="s">
        <v>13</v>
      </c>
      <c r="C3975" t="s">
        <v>14</v>
      </c>
      <c r="D3975" t="s">
        <v>377</v>
      </c>
      <c r="E3975" t="s">
        <v>101</v>
      </c>
      <c r="F3975" t="s">
        <v>46</v>
      </c>
      <c r="G3975" t="s">
        <v>25</v>
      </c>
      <c r="H3975" t="s">
        <v>31</v>
      </c>
      <c r="I3975">
        <v>13.48</v>
      </c>
      <c r="J3975">
        <v>1</v>
      </c>
      <c r="K3975">
        <v>0</v>
      </c>
      <c r="L3975">
        <v>3.5047999999999999</v>
      </c>
    </row>
    <row r="3976" spans="1:12" x14ac:dyDescent="0.3">
      <c r="A3976" t="s">
        <v>12</v>
      </c>
      <c r="B3976" t="s">
        <v>13</v>
      </c>
      <c r="C3976" t="s">
        <v>14</v>
      </c>
      <c r="D3976" t="s">
        <v>377</v>
      </c>
      <c r="E3976" t="s">
        <v>101</v>
      </c>
      <c r="F3976" t="s">
        <v>46</v>
      </c>
      <c r="G3976" t="s">
        <v>18</v>
      </c>
      <c r="H3976" t="s">
        <v>32</v>
      </c>
      <c r="I3976">
        <v>14.91</v>
      </c>
      <c r="J3976">
        <v>3</v>
      </c>
      <c r="K3976">
        <v>0</v>
      </c>
      <c r="L3976">
        <v>4.6220999999999997</v>
      </c>
    </row>
    <row r="3977" spans="1:12" x14ac:dyDescent="0.3">
      <c r="A3977" t="s">
        <v>27</v>
      </c>
      <c r="B3977" t="s">
        <v>43</v>
      </c>
      <c r="C3977" t="s">
        <v>14</v>
      </c>
      <c r="D3977" t="s">
        <v>334</v>
      </c>
      <c r="E3977" t="s">
        <v>335</v>
      </c>
      <c r="F3977" t="s">
        <v>46</v>
      </c>
      <c r="G3977" t="s">
        <v>25</v>
      </c>
      <c r="H3977" t="s">
        <v>33</v>
      </c>
      <c r="I3977">
        <v>107.94</v>
      </c>
      <c r="J3977">
        <v>3</v>
      </c>
      <c r="K3977">
        <v>0</v>
      </c>
      <c r="L3977">
        <v>26.984999999999999</v>
      </c>
    </row>
    <row r="3978" spans="1:12" x14ac:dyDescent="0.3">
      <c r="A3978" t="s">
        <v>27</v>
      </c>
      <c r="B3978" t="s">
        <v>21</v>
      </c>
      <c r="C3978" t="s">
        <v>14</v>
      </c>
      <c r="D3978" t="s">
        <v>445</v>
      </c>
      <c r="E3978" t="s">
        <v>335</v>
      </c>
      <c r="F3978" t="s">
        <v>46</v>
      </c>
      <c r="G3978" t="s">
        <v>25</v>
      </c>
      <c r="H3978" t="s">
        <v>76</v>
      </c>
      <c r="I3978">
        <v>18.239999999999998</v>
      </c>
      <c r="J3978">
        <v>3</v>
      </c>
      <c r="K3978">
        <v>0</v>
      </c>
      <c r="L3978">
        <v>9.1199999999999992</v>
      </c>
    </row>
    <row r="3979" spans="1:12" x14ac:dyDescent="0.3">
      <c r="A3979" t="s">
        <v>27</v>
      </c>
      <c r="B3979" t="s">
        <v>21</v>
      </c>
      <c r="C3979" t="s">
        <v>14</v>
      </c>
      <c r="D3979" t="s">
        <v>445</v>
      </c>
      <c r="E3979" t="s">
        <v>335</v>
      </c>
      <c r="F3979" t="s">
        <v>46</v>
      </c>
      <c r="G3979" t="s">
        <v>25</v>
      </c>
      <c r="H3979" t="s">
        <v>33</v>
      </c>
      <c r="I3979">
        <v>27.78</v>
      </c>
      <c r="J3979">
        <v>6</v>
      </c>
      <c r="K3979">
        <v>0</v>
      </c>
      <c r="L3979">
        <v>9.1674000000000007</v>
      </c>
    </row>
    <row r="3980" spans="1:12" x14ac:dyDescent="0.3">
      <c r="A3980" t="s">
        <v>61</v>
      </c>
      <c r="B3980" t="s">
        <v>21</v>
      </c>
      <c r="C3980" t="s">
        <v>14</v>
      </c>
      <c r="D3980" t="s">
        <v>445</v>
      </c>
      <c r="E3980" t="s">
        <v>335</v>
      </c>
      <c r="F3980" t="s">
        <v>46</v>
      </c>
      <c r="G3980" t="s">
        <v>34</v>
      </c>
      <c r="H3980" t="s">
        <v>58</v>
      </c>
      <c r="I3980">
        <v>34.950000000000003</v>
      </c>
      <c r="J3980">
        <v>5</v>
      </c>
      <c r="K3980">
        <v>0</v>
      </c>
      <c r="L3980">
        <v>15.378</v>
      </c>
    </row>
    <row r="3981" spans="1:12" x14ac:dyDescent="0.3">
      <c r="A3981" t="s">
        <v>61</v>
      </c>
      <c r="B3981" t="s">
        <v>21</v>
      </c>
      <c r="C3981" t="s">
        <v>14</v>
      </c>
      <c r="D3981" t="s">
        <v>445</v>
      </c>
      <c r="E3981" t="s">
        <v>335</v>
      </c>
      <c r="F3981" t="s">
        <v>46</v>
      </c>
      <c r="G3981" t="s">
        <v>25</v>
      </c>
      <c r="H3981" t="s">
        <v>36</v>
      </c>
      <c r="I3981">
        <v>152</v>
      </c>
      <c r="J3981">
        <v>5</v>
      </c>
      <c r="K3981">
        <v>0</v>
      </c>
      <c r="L3981">
        <v>69.92</v>
      </c>
    </row>
    <row r="3982" spans="1:12" x14ac:dyDescent="0.3">
      <c r="A3982" t="s">
        <v>27</v>
      </c>
      <c r="B3982" t="s">
        <v>43</v>
      </c>
      <c r="C3982" t="s">
        <v>14</v>
      </c>
      <c r="D3982" t="s">
        <v>464</v>
      </c>
      <c r="E3982" t="s">
        <v>335</v>
      </c>
      <c r="F3982" t="s">
        <v>46</v>
      </c>
      <c r="G3982" t="s">
        <v>34</v>
      </c>
      <c r="H3982" t="s">
        <v>35</v>
      </c>
      <c r="I3982">
        <v>273.95999999999998</v>
      </c>
      <c r="J3982">
        <v>2</v>
      </c>
      <c r="K3982">
        <v>0</v>
      </c>
      <c r="L3982">
        <v>10.958399999999999</v>
      </c>
    </row>
    <row r="3983" spans="1:12" x14ac:dyDescent="0.3">
      <c r="A3983" t="s">
        <v>27</v>
      </c>
      <c r="B3983" t="s">
        <v>13</v>
      </c>
      <c r="C3983" t="s">
        <v>14</v>
      </c>
      <c r="D3983" t="s">
        <v>480</v>
      </c>
      <c r="E3983" t="s">
        <v>335</v>
      </c>
      <c r="F3983" t="s">
        <v>46</v>
      </c>
      <c r="G3983" t="s">
        <v>25</v>
      </c>
      <c r="H3983" t="s">
        <v>26</v>
      </c>
      <c r="I3983">
        <v>18.899999999999999</v>
      </c>
      <c r="J3983">
        <v>3</v>
      </c>
      <c r="K3983">
        <v>0</v>
      </c>
      <c r="L3983">
        <v>8.6940000000000008</v>
      </c>
    </row>
    <row r="3984" spans="1:12" x14ac:dyDescent="0.3">
      <c r="A3984" t="s">
        <v>12</v>
      </c>
      <c r="B3984" t="s">
        <v>43</v>
      </c>
      <c r="C3984" t="s">
        <v>14</v>
      </c>
      <c r="D3984" t="s">
        <v>480</v>
      </c>
      <c r="E3984" t="s">
        <v>335</v>
      </c>
      <c r="F3984" t="s">
        <v>46</v>
      </c>
      <c r="G3984" t="s">
        <v>25</v>
      </c>
      <c r="H3984" t="s">
        <v>33</v>
      </c>
      <c r="I3984">
        <v>21.24</v>
      </c>
      <c r="J3984">
        <v>3</v>
      </c>
      <c r="K3984">
        <v>0</v>
      </c>
      <c r="L3984">
        <v>8.0711999999999993</v>
      </c>
    </row>
    <row r="3985" spans="1:12" x14ac:dyDescent="0.3">
      <c r="A3985" t="s">
        <v>12</v>
      </c>
      <c r="B3985" t="s">
        <v>43</v>
      </c>
      <c r="C3985" t="s">
        <v>14</v>
      </c>
      <c r="D3985" t="s">
        <v>480</v>
      </c>
      <c r="E3985" t="s">
        <v>335</v>
      </c>
      <c r="F3985" t="s">
        <v>46</v>
      </c>
      <c r="G3985" t="s">
        <v>25</v>
      </c>
      <c r="H3985" t="s">
        <v>36</v>
      </c>
      <c r="I3985">
        <v>127.96</v>
      </c>
      <c r="J3985">
        <v>2</v>
      </c>
      <c r="K3985">
        <v>0</v>
      </c>
      <c r="L3985">
        <v>60.141199999999998</v>
      </c>
    </row>
    <row r="3986" spans="1:12" x14ac:dyDescent="0.3">
      <c r="A3986" t="s">
        <v>27</v>
      </c>
      <c r="B3986" t="s">
        <v>13</v>
      </c>
      <c r="C3986" t="s">
        <v>14</v>
      </c>
      <c r="D3986" t="s">
        <v>480</v>
      </c>
      <c r="E3986" t="s">
        <v>335</v>
      </c>
      <c r="F3986" t="s">
        <v>46</v>
      </c>
      <c r="G3986" t="s">
        <v>25</v>
      </c>
      <c r="H3986" t="s">
        <v>40</v>
      </c>
      <c r="I3986">
        <v>279.89999999999998</v>
      </c>
      <c r="J3986">
        <v>5</v>
      </c>
      <c r="K3986">
        <v>0</v>
      </c>
      <c r="L3986">
        <v>137.15100000000001</v>
      </c>
    </row>
    <row r="3987" spans="1:12" x14ac:dyDescent="0.3">
      <c r="A3987" t="s">
        <v>27</v>
      </c>
      <c r="B3987" t="s">
        <v>13</v>
      </c>
      <c r="C3987" t="s">
        <v>14</v>
      </c>
      <c r="D3987" t="s">
        <v>480</v>
      </c>
      <c r="E3987" t="s">
        <v>335</v>
      </c>
      <c r="F3987" t="s">
        <v>46</v>
      </c>
      <c r="G3987" t="s">
        <v>18</v>
      </c>
      <c r="H3987" t="s">
        <v>32</v>
      </c>
      <c r="I3987">
        <v>70.56</v>
      </c>
      <c r="J3987">
        <v>6</v>
      </c>
      <c r="K3987">
        <v>0</v>
      </c>
      <c r="L3987">
        <v>23.990400000000001</v>
      </c>
    </row>
    <row r="3988" spans="1:12" x14ac:dyDescent="0.3">
      <c r="A3988" t="s">
        <v>27</v>
      </c>
      <c r="B3988" t="s">
        <v>13</v>
      </c>
      <c r="C3988" t="s">
        <v>14</v>
      </c>
      <c r="D3988" t="s">
        <v>480</v>
      </c>
      <c r="E3988" t="s">
        <v>335</v>
      </c>
      <c r="F3988" t="s">
        <v>46</v>
      </c>
      <c r="G3988" t="s">
        <v>25</v>
      </c>
      <c r="H3988" t="s">
        <v>37</v>
      </c>
      <c r="I3988">
        <v>81.96</v>
      </c>
      <c r="J3988">
        <v>2</v>
      </c>
      <c r="K3988">
        <v>0</v>
      </c>
      <c r="L3988">
        <v>22.948799999999999</v>
      </c>
    </row>
    <row r="3989" spans="1:12" x14ac:dyDescent="0.3">
      <c r="A3989" t="s">
        <v>61</v>
      </c>
      <c r="B3989" t="s">
        <v>13</v>
      </c>
      <c r="C3989" t="s">
        <v>14</v>
      </c>
      <c r="D3989" t="s">
        <v>480</v>
      </c>
      <c r="E3989" t="s">
        <v>335</v>
      </c>
      <c r="F3989" t="s">
        <v>46</v>
      </c>
      <c r="G3989" t="s">
        <v>34</v>
      </c>
      <c r="H3989" t="s">
        <v>35</v>
      </c>
      <c r="I3989">
        <v>224.75</v>
      </c>
      <c r="J3989">
        <v>5</v>
      </c>
      <c r="K3989">
        <v>0</v>
      </c>
      <c r="L3989">
        <v>62.93</v>
      </c>
    </row>
    <row r="3990" spans="1:12" x14ac:dyDescent="0.3">
      <c r="A3990" t="s">
        <v>27</v>
      </c>
      <c r="B3990" t="s">
        <v>43</v>
      </c>
      <c r="C3990" t="s">
        <v>14</v>
      </c>
      <c r="D3990" t="s">
        <v>334</v>
      </c>
      <c r="E3990" t="s">
        <v>335</v>
      </c>
      <c r="F3990" t="s">
        <v>46</v>
      </c>
      <c r="G3990" t="s">
        <v>25</v>
      </c>
      <c r="H3990" t="s">
        <v>109</v>
      </c>
      <c r="I3990">
        <v>357.93</v>
      </c>
      <c r="J3990">
        <v>3</v>
      </c>
      <c r="K3990">
        <v>0</v>
      </c>
      <c r="L3990">
        <v>7.1585999999999999</v>
      </c>
    </row>
    <row r="3991" spans="1:12" x14ac:dyDescent="0.3">
      <c r="A3991" t="s">
        <v>27</v>
      </c>
      <c r="B3991" t="s">
        <v>43</v>
      </c>
      <c r="C3991" t="s">
        <v>14</v>
      </c>
      <c r="D3991" t="s">
        <v>334</v>
      </c>
      <c r="E3991" t="s">
        <v>335</v>
      </c>
      <c r="F3991" t="s">
        <v>46</v>
      </c>
      <c r="G3991" t="s">
        <v>34</v>
      </c>
      <c r="H3991" t="s">
        <v>58</v>
      </c>
      <c r="I3991">
        <v>57.4</v>
      </c>
      <c r="J3991">
        <v>5</v>
      </c>
      <c r="K3991">
        <v>0</v>
      </c>
      <c r="L3991">
        <v>10.906000000000001</v>
      </c>
    </row>
    <row r="3992" spans="1:12" x14ac:dyDescent="0.3">
      <c r="A3992" t="s">
        <v>27</v>
      </c>
      <c r="B3992" t="s">
        <v>43</v>
      </c>
      <c r="C3992" t="s">
        <v>14</v>
      </c>
      <c r="D3992" t="s">
        <v>334</v>
      </c>
      <c r="E3992" t="s">
        <v>335</v>
      </c>
      <c r="F3992" t="s">
        <v>46</v>
      </c>
      <c r="G3992" t="s">
        <v>25</v>
      </c>
      <c r="H3992" t="s">
        <v>36</v>
      </c>
      <c r="I3992">
        <v>331.96</v>
      </c>
      <c r="J3992">
        <v>2</v>
      </c>
      <c r="K3992">
        <v>0</v>
      </c>
      <c r="L3992">
        <v>149.38200000000001</v>
      </c>
    </row>
    <row r="3993" spans="1:12" x14ac:dyDescent="0.3">
      <c r="A3993" t="s">
        <v>27</v>
      </c>
      <c r="B3993" t="s">
        <v>43</v>
      </c>
      <c r="C3993" t="s">
        <v>14</v>
      </c>
      <c r="D3993" t="s">
        <v>334</v>
      </c>
      <c r="E3993" t="s">
        <v>335</v>
      </c>
      <c r="F3993" t="s">
        <v>46</v>
      </c>
      <c r="G3993" t="s">
        <v>18</v>
      </c>
      <c r="H3993" t="s">
        <v>32</v>
      </c>
      <c r="I3993">
        <v>40.56</v>
      </c>
      <c r="J3993">
        <v>2</v>
      </c>
      <c r="K3993">
        <v>0</v>
      </c>
      <c r="L3993">
        <v>12.979200000000001</v>
      </c>
    </row>
    <row r="3994" spans="1:12" x14ac:dyDescent="0.3">
      <c r="A3994" t="s">
        <v>27</v>
      </c>
      <c r="B3994" t="s">
        <v>21</v>
      </c>
      <c r="C3994" t="s">
        <v>14</v>
      </c>
      <c r="D3994" t="s">
        <v>445</v>
      </c>
      <c r="E3994" t="s">
        <v>335</v>
      </c>
      <c r="F3994" t="s">
        <v>46</v>
      </c>
      <c r="G3994" t="s">
        <v>25</v>
      </c>
      <c r="H3994" t="s">
        <v>31</v>
      </c>
      <c r="I3994">
        <v>360.38</v>
      </c>
      <c r="J3994">
        <v>2</v>
      </c>
      <c r="K3994">
        <v>0</v>
      </c>
      <c r="L3994">
        <v>93.698800000000006</v>
      </c>
    </row>
    <row r="3995" spans="1:12" x14ac:dyDescent="0.3">
      <c r="A3995" t="s">
        <v>27</v>
      </c>
      <c r="B3995" t="s">
        <v>21</v>
      </c>
      <c r="C3995" t="s">
        <v>14</v>
      </c>
      <c r="D3995" t="s">
        <v>445</v>
      </c>
      <c r="E3995" t="s">
        <v>335</v>
      </c>
      <c r="F3995" t="s">
        <v>46</v>
      </c>
      <c r="G3995" t="s">
        <v>25</v>
      </c>
      <c r="H3995" t="s">
        <v>40</v>
      </c>
      <c r="I3995">
        <v>13.56</v>
      </c>
      <c r="J3995">
        <v>2</v>
      </c>
      <c r="K3995">
        <v>0</v>
      </c>
      <c r="L3995">
        <v>6.2375999999999996</v>
      </c>
    </row>
    <row r="3996" spans="1:12" x14ac:dyDescent="0.3">
      <c r="A3996" t="s">
        <v>27</v>
      </c>
      <c r="B3996" t="s">
        <v>21</v>
      </c>
      <c r="C3996" t="s">
        <v>14</v>
      </c>
      <c r="D3996" t="s">
        <v>586</v>
      </c>
      <c r="E3996" t="s">
        <v>335</v>
      </c>
      <c r="F3996" t="s">
        <v>46</v>
      </c>
      <c r="G3996" t="s">
        <v>34</v>
      </c>
      <c r="H3996" t="s">
        <v>35</v>
      </c>
      <c r="I3996">
        <v>257.98</v>
      </c>
      <c r="J3996">
        <v>2</v>
      </c>
      <c r="K3996">
        <v>0</v>
      </c>
      <c r="L3996">
        <v>74.8142</v>
      </c>
    </row>
    <row r="3997" spans="1:12" x14ac:dyDescent="0.3">
      <c r="A3997" t="s">
        <v>61</v>
      </c>
      <c r="B3997" t="s">
        <v>13</v>
      </c>
      <c r="C3997" t="s">
        <v>14</v>
      </c>
      <c r="D3997" t="s">
        <v>586</v>
      </c>
      <c r="E3997" t="s">
        <v>335</v>
      </c>
      <c r="F3997" t="s">
        <v>46</v>
      </c>
      <c r="G3997" t="s">
        <v>25</v>
      </c>
      <c r="H3997" t="s">
        <v>40</v>
      </c>
      <c r="I3997">
        <v>9.5399999999999991</v>
      </c>
      <c r="J3997">
        <v>2</v>
      </c>
      <c r="K3997">
        <v>0</v>
      </c>
      <c r="L3997">
        <v>4.2930000000000001</v>
      </c>
    </row>
    <row r="3998" spans="1:12" x14ac:dyDescent="0.3">
      <c r="A3998" t="s">
        <v>61</v>
      </c>
      <c r="B3998" t="s">
        <v>13</v>
      </c>
      <c r="C3998" t="s">
        <v>14</v>
      </c>
      <c r="D3998" t="s">
        <v>586</v>
      </c>
      <c r="E3998" t="s">
        <v>335</v>
      </c>
      <c r="F3998" t="s">
        <v>46</v>
      </c>
      <c r="G3998" t="s">
        <v>25</v>
      </c>
      <c r="H3998" t="s">
        <v>76</v>
      </c>
      <c r="I3998">
        <v>5.81</v>
      </c>
      <c r="J3998">
        <v>1</v>
      </c>
      <c r="K3998">
        <v>0</v>
      </c>
      <c r="L3998">
        <v>1.8010999999999999</v>
      </c>
    </row>
    <row r="3999" spans="1:12" x14ac:dyDescent="0.3">
      <c r="A3999" t="s">
        <v>61</v>
      </c>
      <c r="B3999" t="s">
        <v>13</v>
      </c>
      <c r="C3999" t="s">
        <v>14</v>
      </c>
      <c r="D3999" t="s">
        <v>586</v>
      </c>
      <c r="E3999" t="s">
        <v>335</v>
      </c>
      <c r="F3999" t="s">
        <v>46</v>
      </c>
      <c r="G3999" t="s">
        <v>25</v>
      </c>
      <c r="H3999" t="s">
        <v>33</v>
      </c>
      <c r="I3999">
        <v>5.76</v>
      </c>
      <c r="J3999">
        <v>2</v>
      </c>
      <c r="K3999">
        <v>0</v>
      </c>
      <c r="L3999">
        <v>1.728</v>
      </c>
    </row>
    <row r="4000" spans="1:12" x14ac:dyDescent="0.3">
      <c r="A4000" t="s">
        <v>167</v>
      </c>
      <c r="B4000" t="s">
        <v>21</v>
      </c>
      <c r="C4000" t="s">
        <v>14</v>
      </c>
      <c r="D4000" t="s">
        <v>586</v>
      </c>
      <c r="E4000" t="s">
        <v>335</v>
      </c>
      <c r="F4000" t="s">
        <v>46</v>
      </c>
      <c r="G4000" t="s">
        <v>25</v>
      </c>
      <c r="H4000" t="s">
        <v>31</v>
      </c>
      <c r="I4000">
        <v>33.29</v>
      </c>
      <c r="J4000">
        <v>1</v>
      </c>
      <c r="K4000">
        <v>0</v>
      </c>
      <c r="L4000">
        <v>7.9896000000000003</v>
      </c>
    </row>
    <row r="4001" spans="1:12" x14ac:dyDescent="0.3">
      <c r="A4001" t="s">
        <v>12</v>
      </c>
      <c r="B4001" t="s">
        <v>13</v>
      </c>
      <c r="C4001" t="s">
        <v>14</v>
      </c>
      <c r="D4001" t="s">
        <v>15</v>
      </c>
      <c r="E4001" t="s">
        <v>16</v>
      </c>
      <c r="F4001" t="s">
        <v>17</v>
      </c>
      <c r="G4001" t="s">
        <v>18</v>
      </c>
      <c r="H4001" t="s">
        <v>19</v>
      </c>
      <c r="I4001">
        <v>261.95999999999998</v>
      </c>
      <c r="J4001">
        <v>2</v>
      </c>
      <c r="K4001">
        <v>0</v>
      </c>
      <c r="L4001">
        <v>41.913600000000002</v>
      </c>
    </row>
    <row r="4002" spans="1:12" x14ac:dyDescent="0.3">
      <c r="A4002" t="s">
        <v>12</v>
      </c>
      <c r="B4002" t="s">
        <v>13</v>
      </c>
      <c r="C4002" t="s">
        <v>14</v>
      </c>
      <c r="D4002" t="s">
        <v>15</v>
      </c>
      <c r="E4002" t="s">
        <v>16</v>
      </c>
      <c r="F4002" t="s">
        <v>17</v>
      </c>
      <c r="G4002" t="s">
        <v>18</v>
      </c>
      <c r="H4002" t="s">
        <v>20</v>
      </c>
      <c r="I4002">
        <v>731.94</v>
      </c>
      <c r="J4002">
        <v>3</v>
      </c>
      <c r="K4002">
        <v>0</v>
      </c>
      <c r="L4002">
        <v>219.58199999999999</v>
      </c>
    </row>
    <row r="4003" spans="1:12" x14ac:dyDescent="0.3">
      <c r="A4003" t="s">
        <v>27</v>
      </c>
      <c r="B4003" t="s">
        <v>21</v>
      </c>
      <c r="C4003" t="s">
        <v>14</v>
      </c>
      <c r="D4003" t="s">
        <v>181</v>
      </c>
      <c r="E4003" t="s">
        <v>16</v>
      </c>
      <c r="F4003" t="s">
        <v>17</v>
      </c>
      <c r="G4003" t="s">
        <v>25</v>
      </c>
      <c r="H4003" t="s">
        <v>40</v>
      </c>
      <c r="I4003">
        <v>5.78</v>
      </c>
      <c r="J4003">
        <v>1</v>
      </c>
      <c r="K4003">
        <v>0</v>
      </c>
      <c r="L4003">
        <v>2.8321999999999998</v>
      </c>
    </row>
    <row r="4004" spans="1:12" x14ac:dyDescent="0.3">
      <c r="A4004" t="s">
        <v>27</v>
      </c>
      <c r="B4004" t="s">
        <v>13</v>
      </c>
      <c r="C4004" t="s">
        <v>14</v>
      </c>
      <c r="D4004" t="s">
        <v>15</v>
      </c>
      <c r="E4004" t="s">
        <v>16</v>
      </c>
      <c r="F4004" t="s">
        <v>17</v>
      </c>
      <c r="G4004" t="s">
        <v>25</v>
      </c>
      <c r="H4004" t="s">
        <v>37</v>
      </c>
      <c r="I4004">
        <v>152.94</v>
      </c>
      <c r="J4004">
        <v>3</v>
      </c>
      <c r="K4004">
        <v>0</v>
      </c>
      <c r="L4004">
        <v>41.293799999999997</v>
      </c>
    </row>
    <row r="4005" spans="1:12" x14ac:dyDescent="0.3">
      <c r="A4005" t="s">
        <v>27</v>
      </c>
      <c r="B4005" t="s">
        <v>13</v>
      </c>
      <c r="C4005" t="s">
        <v>14</v>
      </c>
      <c r="D4005" t="s">
        <v>15</v>
      </c>
      <c r="E4005" t="s">
        <v>16</v>
      </c>
      <c r="F4005" t="s">
        <v>17</v>
      </c>
      <c r="G4005" t="s">
        <v>18</v>
      </c>
      <c r="H4005" t="s">
        <v>20</v>
      </c>
      <c r="I4005">
        <v>283.92</v>
      </c>
      <c r="J4005">
        <v>4</v>
      </c>
      <c r="K4005">
        <v>0</v>
      </c>
      <c r="L4005">
        <v>70.98</v>
      </c>
    </row>
    <row r="4006" spans="1:12" x14ac:dyDescent="0.3">
      <c r="A4006" t="s">
        <v>27</v>
      </c>
      <c r="B4006" t="s">
        <v>13</v>
      </c>
      <c r="C4006" t="s">
        <v>14</v>
      </c>
      <c r="D4006" t="s">
        <v>181</v>
      </c>
      <c r="E4006" t="s">
        <v>16</v>
      </c>
      <c r="F4006" t="s">
        <v>17</v>
      </c>
      <c r="G4006" t="s">
        <v>18</v>
      </c>
      <c r="H4006" t="s">
        <v>20</v>
      </c>
      <c r="I4006">
        <v>70.98</v>
      </c>
      <c r="J4006">
        <v>1</v>
      </c>
      <c r="K4006">
        <v>0</v>
      </c>
      <c r="L4006">
        <v>4.9686000000000003</v>
      </c>
    </row>
    <row r="4007" spans="1:12" x14ac:dyDescent="0.3">
      <c r="A4007" t="s">
        <v>27</v>
      </c>
      <c r="B4007" t="s">
        <v>13</v>
      </c>
      <c r="C4007" t="s">
        <v>14</v>
      </c>
      <c r="D4007" t="s">
        <v>181</v>
      </c>
      <c r="E4007" t="s">
        <v>16</v>
      </c>
      <c r="F4007" t="s">
        <v>17</v>
      </c>
      <c r="G4007" t="s">
        <v>25</v>
      </c>
      <c r="H4007" t="s">
        <v>26</v>
      </c>
      <c r="I4007">
        <v>294.93</v>
      </c>
      <c r="J4007">
        <v>3</v>
      </c>
      <c r="K4007">
        <v>0</v>
      </c>
      <c r="L4007">
        <v>144.51570000000001</v>
      </c>
    </row>
    <row r="4008" spans="1:12" x14ac:dyDescent="0.3">
      <c r="A4008" t="s">
        <v>167</v>
      </c>
      <c r="B4008" t="s">
        <v>13</v>
      </c>
      <c r="C4008" t="s">
        <v>14</v>
      </c>
      <c r="D4008" t="s">
        <v>182</v>
      </c>
      <c r="E4008" t="s">
        <v>16</v>
      </c>
      <c r="F4008" t="s">
        <v>17</v>
      </c>
      <c r="G4008" t="s">
        <v>25</v>
      </c>
      <c r="H4008" t="s">
        <v>76</v>
      </c>
      <c r="I4008">
        <v>10.74</v>
      </c>
      <c r="J4008">
        <v>3</v>
      </c>
      <c r="K4008">
        <v>0</v>
      </c>
      <c r="L4008">
        <v>5.2625999999999999</v>
      </c>
    </row>
    <row r="4009" spans="1:12" x14ac:dyDescent="0.3">
      <c r="A4009" t="s">
        <v>12</v>
      </c>
      <c r="B4009" t="s">
        <v>13</v>
      </c>
      <c r="C4009" t="s">
        <v>14</v>
      </c>
      <c r="D4009" t="s">
        <v>241</v>
      </c>
      <c r="E4009" t="s">
        <v>16</v>
      </c>
      <c r="F4009" t="s">
        <v>17</v>
      </c>
      <c r="G4009" t="s">
        <v>18</v>
      </c>
      <c r="H4009" t="s">
        <v>20</v>
      </c>
      <c r="I4009">
        <v>301.95999999999998</v>
      </c>
      <c r="J4009">
        <v>2</v>
      </c>
      <c r="K4009">
        <v>0</v>
      </c>
      <c r="L4009">
        <v>90.587999999999994</v>
      </c>
    </row>
    <row r="4010" spans="1:12" x14ac:dyDescent="0.3">
      <c r="A4010" t="s">
        <v>12</v>
      </c>
      <c r="B4010" t="s">
        <v>13</v>
      </c>
      <c r="C4010" t="s">
        <v>14</v>
      </c>
      <c r="D4010" t="s">
        <v>241</v>
      </c>
      <c r="E4010" t="s">
        <v>16</v>
      </c>
      <c r="F4010" t="s">
        <v>17</v>
      </c>
      <c r="G4010" t="s">
        <v>25</v>
      </c>
      <c r="H4010" t="s">
        <v>37</v>
      </c>
      <c r="I4010">
        <v>180.66</v>
      </c>
      <c r="J4010">
        <v>3</v>
      </c>
      <c r="K4010">
        <v>0</v>
      </c>
      <c r="L4010">
        <v>50.584800000000001</v>
      </c>
    </row>
    <row r="4011" spans="1:12" x14ac:dyDescent="0.3">
      <c r="A4011" t="s">
        <v>12</v>
      </c>
      <c r="B4011" t="s">
        <v>13</v>
      </c>
      <c r="C4011" t="s">
        <v>14</v>
      </c>
      <c r="D4011" t="s">
        <v>241</v>
      </c>
      <c r="E4011" t="s">
        <v>16</v>
      </c>
      <c r="F4011" t="s">
        <v>17</v>
      </c>
      <c r="G4011" t="s">
        <v>34</v>
      </c>
      <c r="H4011" t="s">
        <v>35</v>
      </c>
      <c r="I4011">
        <v>191.98</v>
      </c>
      <c r="J4011">
        <v>2</v>
      </c>
      <c r="K4011">
        <v>0</v>
      </c>
      <c r="L4011">
        <v>51.834600000000002</v>
      </c>
    </row>
    <row r="4012" spans="1:12" x14ac:dyDescent="0.3">
      <c r="A4012" t="s">
        <v>12</v>
      </c>
      <c r="B4012" t="s">
        <v>13</v>
      </c>
      <c r="C4012" t="s">
        <v>14</v>
      </c>
      <c r="D4012" t="s">
        <v>241</v>
      </c>
      <c r="E4012" t="s">
        <v>16</v>
      </c>
      <c r="F4012" t="s">
        <v>17</v>
      </c>
      <c r="G4012" t="s">
        <v>34</v>
      </c>
      <c r="H4012" t="s">
        <v>35</v>
      </c>
      <c r="I4012">
        <v>65.989999999999995</v>
      </c>
      <c r="J4012">
        <v>1</v>
      </c>
      <c r="K4012">
        <v>0</v>
      </c>
      <c r="L4012">
        <v>17.157399999999999</v>
      </c>
    </row>
    <row r="4013" spans="1:12" x14ac:dyDescent="0.3">
      <c r="A4013" t="s">
        <v>27</v>
      </c>
      <c r="B4013" t="s">
        <v>13</v>
      </c>
      <c r="C4013" t="s">
        <v>14</v>
      </c>
      <c r="D4013" t="s">
        <v>182</v>
      </c>
      <c r="E4013" t="s">
        <v>16</v>
      </c>
      <c r="F4013" t="s">
        <v>17</v>
      </c>
      <c r="G4013" t="s">
        <v>34</v>
      </c>
      <c r="H4013" t="s">
        <v>35</v>
      </c>
      <c r="I4013">
        <v>83.72</v>
      </c>
      <c r="J4013">
        <v>7</v>
      </c>
      <c r="K4013">
        <v>0</v>
      </c>
      <c r="L4013">
        <v>23.441600000000001</v>
      </c>
    </row>
    <row r="4014" spans="1:12" x14ac:dyDescent="0.3">
      <c r="A4014" t="s">
        <v>27</v>
      </c>
      <c r="B4014" t="s">
        <v>13</v>
      </c>
      <c r="C4014" t="s">
        <v>14</v>
      </c>
      <c r="D4014" t="s">
        <v>182</v>
      </c>
      <c r="E4014" t="s">
        <v>16</v>
      </c>
      <c r="F4014" t="s">
        <v>17</v>
      </c>
      <c r="G4014" t="s">
        <v>18</v>
      </c>
      <c r="H4014" t="s">
        <v>20</v>
      </c>
      <c r="I4014">
        <v>287.94</v>
      </c>
      <c r="J4014">
        <v>3</v>
      </c>
      <c r="K4014">
        <v>0</v>
      </c>
      <c r="L4014">
        <v>77.743799999999993</v>
      </c>
    </row>
    <row r="4015" spans="1:12" x14ac:dyDescent="0.3">
      <c r="A4015" t="s">
        <v>27</v>
      </c>
      <c r="B4015" t="s">
        <v>13</v>
      </c>
      <c r="C4015" t="s">
        <v>14</v>
      </c>
      <c r="D4015" t="s">
        <v>15</v>
      </c>
      <c r="E4015" t="s">
        <v>16</v>
      </c>
      <c r="F4015" t="s">
        <v>17</v>
      </c>
      <c r="G4015" t="s">
        <v>25</v>
      </c>
      <c r="H4015" t="s">
        <v>59</v>
      </c>
      <c r="I4015">
        <v>10.67</v>
      </c>
      <c r="J4015">
        <v>1</v>
      </c>
      <c r="K4015">
        <v>0</v>
      </c>
      <c r="L4015">
        <v>4.9081999999999999</v>
      </c>
    </row>
    <row r="4016" spans="1:12" x14ac:dyDescent="0.3">
      <c r="A4016" t="s">
        <v>27</v>
      </c>
      <c r="B4016" t="s">
        <v>13</v>
      </c>
      <c r="C4016" t="s">
        <v>14</v>
      </c>
      <c r="D4016" t="s">
        <v>15</v>
      </c>
      <c r="E4016" t="s">
        <v>16</v>
      </c>
      <c r="F4016" t="s">
        <v>17</v>
      </c>
      <c r="G4016" t="s">
        <v>25</v>
      </c>
      <c r="H4016" t="s">
        <v>31</v>
      </c>
      <c r="I4016">
        <v>36.630000000000003</v>
      </c>
      <c r="J4016">
        <v>3</v>
      </c>
      <c r="K4016">
        <v>0</v>
      </c>
      <c r="L4016">
        <v>9.8901000000000003</v>
      </c>
    </row>
    <row r="4017" spans="1:12" x14ac:dyDescent="0.3">
      <c r="A4017" t="s">
        <v>27</v>
      </c>
      <c r="B4017" t="s">
        <v>13</v>
      </c>
      <c r="C4017" t="s">
        <v>14</v>
      </c>
      <c r="D4017" t="s">
        <v>15</v>
      </c>
      <c r="E4017" t="s">
        <v>16</v>
      </c>
      <c r="F4017" t="s">
        <v>17</v>
      </c>
      <c r="G4017" t="s">
        <v>18</v>
      </c>
      <c r="H4017" t="s">
        <v>32</v>
      </c>
      <c r="I4017">
        <v>24.1</v>
      </c>
      <c r="J4017">
        <v>5</v>
      </c>
      <c r="K4017">
        <v>0</v>
      </c>
      <c r="L4017">
        <v>9.1579999999999995</v>
      </c>
    </row>
    <row r="4018" spans="1:12" x14ac:dyDescent="0.3">
      <c r="A4018" t="s">
        <v>27</v>
      </c>
      <c r="B4018" t="s">
        <v>13</v>
      </c>
      <c r="C4018" t="s">
        <v>14</v>
      </c>
      <c r="D4018" t="s">
        <v>15</v>
      </c>
      <c r="E4018" t="s">
        <v>16</v>
      </c>
      <c r="F4018" t="s">
        <v>17</v>
      </c>
      <c r="G4018" t="s">
        <v>18</v>
      </c>
      <c r="H4018" t="s">
        <v>32</v>
      </c>
      <c r="I4018">
        <v>33.11</v>
      </c>
      <c r="J4018">
        <v>7</v>
      </c>
      <c r="K4018">
        <v>0</v>
      </c>
      <c r="L4018">
        <v>12.9129</v>
      </c>
    </row>
    <row r="4019" spans="1:12" x14ac:dyDescent="0.3">
      <c r="A4019" t="s">
        <v>27</v>
      </c>
      <c r="B4019" t="s">
        <v>13</v>
      </c>
      <c r="C4019" t="s">
        <v>14</v>
      </c>
      <c r="D4019" t="s">
        <v>292</v>
      </c>
      <c r="E4019" t="s">
        <v>16</v>
      </c>
      <c r="F4019" t="s">
        <v>17</v>
      </c>
      <c r="G4019" t="s">
        <v>25</v>
      </c>
      <c r="H4019" t="s">
        <v>37</v>
      </c>
      <c r="I4019">
        <v>72.8</v>
      </c>
      <c r="J4019">
        <v>5</v>
      </c>
      <c r="K4019">
        <v>0</v>
      </c>
      <c r="L4019">
        <v>19.655999999999999</v>
      </c>
    </row>
    <row r="4020" spans="1:12" x14ac:dyDescent="0.3">
      <c r="A4020" t="s">
        <v>61</v>
      </c>
      <c r="B4020" t="s">
        <v>13</v>
      </c>
      <c r="C4020" t="s">
        <v>14</v>
      </c>
      <c r="D4020" t="s">
        <v>182</v>
      </c>
      <c r="E4020" t="s">
        <v>16</v>
      </c>
      <c r="F4020" t="s">
        <v>17</v>
      </c>
      <c r="G4020" t="s">
        <v>25</v>
      </c>
      <c r="H4020" t="s">
        <v>40</v>
      </c>
      <c r="I4020">
        <v>79.14</v>
      </c>
      <c r="J4020">
        <v>3</v>
      </c>
      <c r="K4020">
        <v>0</v>
      </c>
      <c r="L4020">
        <v>36.404400000000003</v>
      </c>
    </row>
    <row r="4021" spans="1:12" x14ac:dyDescent="0.3">
      <c r="A4021" t="s">
        <v>61</v>
      </c>
      <c r="B4021" t="s">
        <v>21</v>
      </c>
      <c r="C4021" t="s">
        <v>14</v>
      </c>
      <c r="D4021" t="s">
        <v>181</v>
      </c>
      <c r="E4021" t="s">
        <v>16</v>
      </c>
      <c r="F4021" t="s">
        <v>17</v>
      </c>
      <c r="G4021" t="s">
        <v>25</v>
      </c>
      <c r="H4021" t="s">
        <v>40</v>
      </c>
      <c r="I4021">
        <v>13.76</v>
      </c>
      <c r="J4021">
        <v>2</v>
      </c>
      <c r="K4021">
        <v>0</v>
      </c>
      <c r="L4021">
        <v>6.3296000000000001</v>
      </c>
    </row>
    <row r="4022" spans="1:12" x14ac:dyDescent="0.3">
      <c r="A4022" t="s">
        <v>27</v>
      </c>
      <c r="B4022" t="s">
        <v>13</v>
      </c>
      <c r="C4022" t="s">
        <v>14</v>
      </c>
      <c r="D4022" t="s">
        <v>181</v>
      </c>
      <c r="E4022" t="s">
        <v>16</v>
      </c>
      <c r="F4022" t="s">
        <v>17</v>
      </c>
      <c r="G4022" t="s">
        <v>25</v>
      </c>
      <c r="H4022" t="s">
        <v>36</v>
      </c>
      <c r="I4022">
        <v>124.75</v>
      </c>
      <c r="J4022">
        <v>5</v>
      </c>
      <c r="K4022">
        <v>0</v>
      </c>
      <c r="L4022">
        <v>57.384999999999998</v>
      </c>
    </row>
    <row r="4023" spans="1:12" x14ac:dyDescent="0.3">
      <c r="A4023" t="s">
        <v>27</v>
      </c>
      <c r="B4023" t="s">
        <v>21</v>
      </c>
      <c r="C4023" t="s">
        <v>14</v>
      </c>
      <c r="D4023" t="s">
        <v>341</v>
      </c>
      <c r="E4023" t="s">
        <v>16</v>
      </c>
      <c r="F4023" t="s">
        <v>17</v>
      </c>
      <c r="G4023" t="s">
        <v>18</v>
      </c>
      <c r="H4023" t="s">
        <v>20</v>
      </c>
      <c r="I4023">
        <v>140.81</v>
      </c>
      <c r="J4023">
        <v>1</v>
      </c>
      <c r="K4023">
        <v>0</v>
      </c>
      <c r="L4023">
        <v>39.4268</v>
      </c>
    </row>
    <row r="4024" spans="1:12" x14ac:dyDescent="0.3">
      <c r="A4024" t="s">
        <v>12</v>
      </c>
      <c r="B4024" t="s">
        <v>13</v>
      </c>
      <c r="C4024" t="s">
        <v>14</v>
      </c>
      <c r="D4024" t="s">
        <v>182</v>
      </c>
      <c r="E4024" t="s">
        <v>16</v>
      </c>
      <c r="F4024" t="s">
        <v>17</v>
      </c>
      <c r="G4024" t="s">
        <v>25</v>
      </c>
      <c r="H4024" t="s">
        <v>31</v>
      </c>
      <c r="I4024">
        <v>95.94</v>
      </c>
      <c r="J4024">
        <v>3</v>
      </c>
      <c r="K4024">
        <v>0</v>
      </c>
      <c r="L4024">
        <v>9.5939999999999994</v>
      </c>
    </row>
    <row r="4025" spans="1:12" x14ac:dyDescent="0.3">
      <c r="A4025" t="s">
        <v>12</v>
      </c>
      <c r="B4025" t="s">
        <v>13</v>
      </c>
      <c r="C4025" t="s">
        <v>14</v>
      </c>
      <c r="D4025" t="s">
        <v>182</v>
      </c>
      <c r="E4025" t="s">
        <v>16</v>
      </c>
      <c r="F4025" t="s">
        <v>17</v>
      </c>
      <c r="G4025" t="s">
        <v>18</v>
      </c>
      <c r="H4025" t="s">
        <v>20</v>
      </c>
      <c r="I4025">
        <v>304.45</v>
      </c>
      <c r="J4025">
        <v>5</v>
      </c>
      <c r="K4025">
        <v>0</v>
      </c>
      <c r="L4025">
        <v>76.112499999999997</v>
      </c>
    </row>
    <row r="4026" spans="1:12" x14ac:dyDescent="0.3">
      <c r="A4026" t="s">
        <v>12</v>
      </c>
      <c r="B4026" t="s">
        <v>21</v>
      </c>
      <c r="C4026" t="s">
        <v>14</v>
      </c>
      <c r="D4026" t="s">
        <v>15</v>
      </c>
      <c r="E4026" t="s">
        <v>16</v>
      </c>
      <c r="F4026" t="s">
        <v>17</v>
      </c>
      <c r="G4026" t="s">
        <v>25</v>
      </c>
      <c r="H4026" t="s">
        <v>36</v>
      </c>
      <c r="I4026">
        <v>94.74</v>
      </c>
      <c r="J4026">
        <v>3</v>
      </c>
      <c r="K4026">
        <v>0</v>
      </c>
      <c r="L4026">
        <v>44.527799999999999</v>
      </c>
    </row>
    <row r="4027" spans="1:12" x14ac:dyDescent="0.3">
      <c r="A4027" t="s">
        <v>12</v>
      </c>
      <c r="B4027" t="s">
        <v>21</v>
      </c>
      <c r="C4027" t="s">
        <v>14</v>
      </c>
      <c r="D4027" t="s">
        <v>15</v>
      </c>
      <c r="E4027" t="s">
        <v>16</v>
      </c>
      <c r="F4027" t="s">
        <v>17</v>
      </c>
      <c r="G4027" t="s">
        <v>25</v>
      </c>
      <c r="H4027" t="s">
        <v>36</v>
      </c>
      <c r="I4027">
        <v>60.64</v>
      </c>
      <c r="J4027">
        <v>4</v>
      </c>
      <c r="K4027">
        <v>0</v>
      </c>
      <c r="L4027">
        <v>27.894400000000001</v>
      </c>
    </row>
    <row r="4028" spans="1:12" x14ac:dyDescent="0.3">
      <c r="A4028" t="s">
        <v>12</v>
      </c>
      <c r="B4028" t="s">
        <v>21</v>
      </c>
      <c r="C4028" t="s">
        <v>14</v>
      </c>
      <c r="D4028" t="s">
        <v>15</v>
      </c>
      <c r="E4028" t="s">
        <v>16</v>
      </c>
      <c r="F4028" t="s">
        <v>17</v>
      </c>
      <c r="G4028" t="s">
        <v>25</v>
      </c>
      <c r="H4028" t="s">
        <v>36</v>
      </c>
      <c r="I4028">
        <v>76.3</v>
      </c>
      <c r="J4028">
        <v>5</v>
      </c>
      <c r="K4028">
        <v>0</v>
      </c>
      <c r="L4028">
        <v>38.15</v>
      </c>
    </row>
    <row r="4029" spans="1:12" x14ac:dyDescent="0.3">
      <c r="A4029" t="s">
        <v>12</v>
      </c>
      <c r="B4029" t="s">
        <v>21</v>
      </c>
      <c r="C4029" t="s">
        <v>14</v>
      </c>
      <c r="D4029" t="s">
        <v>15</v>
      </c>
      <c r="E4029" t="s">
        <v>16</v>
      </c>
      <c r="F4029" t="s">
        <v>17</v>
      </c>
      <c r="G4029" t="s">
        <v>25</v>
      </c>
      <c r="H4029" t="s">
        <v>36</v>
      </c>
      <c r="I4029">
        <v>364.8</v>
      </c>
      <c r="J4029">
        <v>12</v>
      </c>
      <c r="K4029">
        <v>0</v>
      </c>
      <c r="L4029">
        <v>167.80799999999999</v>
      </c>
    </row>
    <row r="4030" spans="1:12" x14ac:dyDescent="0.3">
      <c r="A4030" t="s">
        <v>27</v>
      </c>
      <c r="B4030" t="s">
        <v>13</v>
      </c>
      <c r="C4030" t="s">
        <v>14</v>
      </c>
      <c r="D4030" t="s">
        <v>15</v>
      </c>
      <c r="E4030" t="s">
        <v>16</v>
      </c>
      <c r="F4030" t="s">
        <v>17</v>
      </c>
      <c r="G4030" t="s">
        <v>18</v>
      </c>
      <c r="H4030" t="s">
        <v>32</v>
      </c>
      <c r="I4030">
        <v>821.88</v>
      </c>
      <c r="J4030">
        <v>6</v>
      </c>
      <c r="K4030">
        <v>0</v>
      </c>
      <c r="L4030">
        <v>213.68879999999999</v>
      </c>
    </row>
    <row r="4031" spans="1:12" x14ac:dyDescent="0.3">
      <c r="A4031" t="s">
        <v>27</v>
      </c>
      <c r="B4031" t="s">
        <v>13</v>
      </c>
      <c r="C4031" t="s">
        <v>14</v>
      </c>
      <c r="D4031" t="s">
        <v>15</v>
      </c>
      <c r="E4031" t="s">
        <v>16</v>
      </c>
      <c r="F4031" t="s">
        <v>17</v>
      </c>
      <c r="G4031" t="s">
        <v>25</v>
      </c>
      <c r="H4031" t="s">
        <v>36</v>
      </c>
      <c r="I4031">
        <v>21.96</v>
      </c>
      <c r="J4031">
        <v>2</v>
      </c>
      <c r="K4031">
        <v>0</v>
      </c>
      <c r="L4031">
        <v>10.760400000000001</v>
      </c>
    </row>
    <row r="4032" spans="1:12" x14ac:dyDescent="0.3">
      <c r="A4032" t="s">
        <v>61</v>
      </c>
      <c r="B4032" t="s">
        <v>13</v>
      </c>
      <c r="C4032" t="s">
        <v>14</v>
      </c>
      <c r="D4032" t="s">
        <v>341</v>
      </c>
      <c r="E4032" t="s">
        <v>16</v>
      </c>
      <c r="F4032" t="s">
        <v>17</v>
      </c>
      <c r="G4032" t="s">
        <v>34</v>
      </c>
      <c r="H4032" t="s">
        <v>58</v>
      </c>
      <c r="I4032">
        <v>71</v>
      </c>
      <c r="J4032">
        <v>4</v>
      </c>
      <c r="K4032">
        <v>0</v>
      </c>
      <c r="L4032">
        <v>27.69</v>
      </c>
    </row>
    <row r="4033" spans="1:12" x14ac:dyDescent="0.3">
      <c r="A4033" t="s">
        <v>61</v>
      </c>
      <c r="B4033" t="s">
        <v>13</v>
      </c>
      <c r="C4033" t="s">
        <v>14</v>
      </c>
      <c r="D4033" t="s">
        <v>292</v>
      </c>
      <c r="E4033" t="s">
        <v>16</v>
      </c>
      <c r="F4033" t="s">
        <v>17</v>
      </c>
      <c r="G4033" t="s">
        <v>18</v>
      </c>
      <c r="H4033" t="s">
        <v>32</v>
      </c>
      <c r="I4033">
        <v>191.82</v>
      </c>
      <c r="J4033">
        <v>3</v>
      </c>
      <c r="K4033">
        <v>0</v>
      </c>
      <c r="L4033">
        <v>74.809799999999996</v>
      </c>
    </row>
    <row r="4034" spans="1:12" x14ac:dyDescent="0.3">
      <c r="A4034" t="s">
        <v>27</v>
      </c>
      <c r="B4034" t="s">
        <v>43</v>
      </c>
      <c r="C4034" t="s">
        <v>14</v>
      </c>
      <c r="D4034" t="s">
        <v>182</v>
      </c>
      <c r="E4034" t="s">
        <v>16</v>
      </c>
      <c r="F4034" t="s">
        <v>17</v>
      </c>
      <c r="G4034" t="s">
        <v>25</v>
      </c>
      <c r="H4034" t="s">
        <v>36</v>
      </c>
      <c r="I4034">
        <v>58.34</v>
      </c>
      <c r="J4034">
        <v>2</v>
      </c>
      <c r="K4034">
        <v>0</v>
      </c>
      <c r="L4034">
        <v>28.0032</v>
      </c>
    </row>
    <row r="4035" spans="1:12" x14ac:dyDescent="0.3">
      <c r="A4035" t="s">
        <v>27</v>
      </c>
      <c r="B4035" t="s">
        <v>43</v>
      </c>
      <c r="C4035" t="s">
        <v>14</v>
      </c>
      <c r="D4035" t="s">
        <v>182</v>
      </c>
      <c r="E4035" t="s">
        <v>16</v>
      </c>
      <c r="F4035" t="s">
        <v>17</v>
      </c>
      <c r="G4035" t="s">
        <v>34</v>
      </c>
      <c r="H4035" t="s">
        <v>35</v>
      </c>
      <c r="I4035">
        <v>539.97</v>
      </c>
      <c r="J4035">
        <v>3</v>
      </c>
      <c r="K4035">
        <v>0</v>
      </c>
      <c r="L4035">
        <v>134.99250000000001</v>
      </c>
    </row>
    <row r="4036" spans="1:12" x14ac:dyDescent="0.3">
      <c r="A4036" t="s">
        <v>12</v>
      </c>
      <c r="B4036" t="s">
        <v>43</v>
      </c>
      <c r="C4036" t="s">
        <v>14</v>
      </c>
      <c r="D4036" t="s">
        <v>15</v>
      </c>
      <c r="E4036" t="s">
        <v>16</v>
      </c>
      <c r="F4036" t="s">
        <v>17</v>
      </c>
      <c r="G4036" t="s">
        <v>18</v>
      </c>
      <c r="H4036" t="s">
        <v>32</v>
      </c>
      <c r="I4036">
        <v>61</v>
      </c>
      <c r="J4036">
        <v>5</v>
      </c>
      <c r="K4036">
        <v>0</v>
      </c>
      <c r="L4036">
        <v>25.62</v>
      </c>
    </row>
    <row r="4037" spans="1:12" x14ac:dyDescent="0.3">
      <c r="A4037" t="s">
        <v>12</v>
      </c>
      <c r="B4037" t="s">
        <v>43</v>
      </c>
      <c r="C4037" t="s">
        <v>14</v>
      </c>
      <c r="D4037" t="s">
        <v>15</v>
      </c>
      <c r="E4037" t="s">
        <v>16</v>
      </c>
      <c r="F4037" t="s">
        <v>17</v>
      </c>
      <c r="G4037" t="s">
        <v>34</v>
      </c>
      <c r="H4037" t="s">
        <v>35</v>
      </c>
      <c r="I4037">
        <v>671.93</v>
      </c>
      <c r="J4037">
        <v>7</v>
      </c>
      <c r="K4037">
        <v>0</v>
      </c>
      <c r="L4037">
        <v>188.1404</v>
      </c>
    </row>
    <row r="4038" spans="1:12" x14ac:dyDescent="0.3">
      <c r="A4038" t="s">
        <v>27</v>
      </c>
      <c r="B4038" t="s">
        <v>21</v>
      </c>
      <c r="C4038" t="s">
        <v>14</v>
      </c>
      <c r="D4038" t="s">
        <v>181</v>
      </c>
      <c r="E4038" t="s">
        <v>16</v>
      </c>
      <c r="F4038" t="s">
        <v>17</v>
      </c>
      <c r="G4038" t="s">
        <v>34</v>
      </c>
      <c r="H4038" t="s">
        <v>35</v>
      </c>
      <c r="I4038">
        <v>36.99</v>
      </c>
      <c r="J4038">
        <v>1</v>
      </c>
      <c r="K4038">
        <v>0</v>
      </c>
      <c r="L4038">
        <v>9.9872999999999994</v>
      </c>
    </row>
    <row r="4039" spans="1:12" x14ac:dyDescent="0.3">
      <c r="A4039" t="s">
        <v>27</v>
      </c>
      <c r="B4039" t="s">
        <v>21</v>
      </c>
      <c r="C4039" t="s">
        <v>14</v>
      </c>
      <c r="D4039" t="s">
        <v>181</v>
      </c>
      <c r="E4039" t="s">
        <v>16</v>
      </c>
      <c r="F4039" t="s">
        <v>17</v>
      </c>
      <c r="G4039" t="s">
        <v>25</v>
      </c>
      <c r="H4039" t="s">
        <v>40</v>
      </c>
      <c r="I4039">
        <v>629.1</v>
      </c>
      <c r="J4039">
        <v>6</v>
      </c>
      <c r="K4039">
        <v>0</v>
      </c>
      <c r="L4039">
        <v>301.96800000000002</v>
      </c>
    </row>
    <row r="4040" spans="1:12" x14ac:dyDescent="0.3">
      <c r="A4040" t="s">
        <v>27</v>
      </c>
      <c r="B4040" t="s">
        <v>21</v>
      </c>
      <c r="C4040" t="s">
        <v>14</v>
      </c>
      <c r="D4040" t="s">
        <v>181</v>
      </c>
      <c r="E4040" t="s">
        <v>16</v>
      </c>
      <c r="F4040" t="s">
        <v>17</v>
      </c>
      <c r="G4040" t="s">
        <v>25</v>
      </c>
      <c r="H4040" t="s">
        <v>31</v>
      </c>
      <c r="I4040">
        <v>193.95</v>
      </c>
      <c r="J4040">
        <v>3</v>
      </c>
      <c r="K4040">
        <v>0</v>
      </c>
      <c r="L4040">
        <v>9.6974999999999998</v>
      </c>
    </row>
    <row r="4041" spans="1:12" x14ac:dyDescent="0.3">
      <c r="A4041" t="s">
        <v>27</v>
      </c>
      <c r="B4041" t="s">
        <v>21</v>
      </c>
      <c r="C4041" t="s">
        <v>14</v>
      </c>
      <c r="D4041" t="s">
        <v>181</v>
      </c>
      <c r="E4041" t="s">
        <v>16</v>
      </c>
      <c r="F4041" t="s">
        <v>17</v>
      </c>
      <c r="G4041" t="s">
        <v>25</v>
      </c>
      <c r="H4041" t="s">
        <v>33</v>
      </c>
      <c r="I4041">
        <v>5.46</v>
      </c>
      <c r="J4041">
        <v>3</v>
      </c>
      <c r="K4041">
        <v>0</v>
      </c>
      <c r="L4041">
        <v>1.4742</v>
      </c>
    </row>
    <row r="4042" spans="1:12" x14ac:dyDescent="0.3">
      <c r="A4042" t="s">
        <v>167</v>
      </c>
      <c r="B4042" t="s">
        <v>21</v>
      </c>
      <c r="C4042" t="s">
        <v>14</v>
      </c>
      <c r="D4042" t="s">
        <v>15</v>
      </c>
      <c r="E4042" t="s">
        <v>16</v>
      </c>
      <c r="F4042" t="s">
        <v>17</v>
      </c>
      <c r="G4042" t="s">
        <v>25</v>
      </c>
      <c r="H4042" t="s">
        <v>31</v>
      </c>
      <c r="I4042">
        <v>83.25</v>
      </c>
      <c r="J4042">
        <v>3</v>
      </c>
      <c r="K4042">
        <v>0</v>
      </c>
      <c r="L4042">
        <v>14.984999999999999</v>
      </c>
    </row>
    <row r="4043" spans="1:12" x14ac:dyDescent="0.3">
      <c r="A4043" t="s">
        <v>167</v>
      </c>
      <c r="B4043" t="s">
        <v>21</v>
      </c>
      <c r="C4043" t="s">
        <v>14</v>
      </c>
      <c r="D4043" t="s">
        <v>15</v>
      </c>
      <c r="E4043" t="s">
        <v>16</v>
      </c>
      <c r="F4043" t="s">
        <v>17</v>
      </c>
      <c r="G4043" t="s">
        <v>25</v>
      </c>
      <c r="H4043" t="s">
        <v>26</v>
      </c>
      <c r="I4043">
        <v>9.4499999999999993</v>
      </c>
      <c r="J4043">
        <v>3</v>
      </c>
      <c r="K4043">
        <v>0</v>
      </c>
      <c r="L4043">
        <v>4.5359999999999996</v>
      </c>
    </row>
    <row r="4044" spans="1:12" x14ac:dyDescent="0.3">
      <c r="A4044" t="s">
        <v>167</v>
      </c>
      <c r="B4044" t="s">
        <v>21</v>
      </c>
      <c r="C4044" t="s">
        <v>14</v>
      </c>
      <c r="D4044" t="s">
        <v>15</v>
      </c>
      <c r="E4044" t="s">
        <v>16</v>
      </c>
      <c r="F4044" t="s">
        <v>17</v>
      </c>
      <c r="G4044" t="s">
        <v>25</v>
      </c>
      <c r="H4044" t="s">
        <v>26</v>
      </c>
      <c r="I4044">
        <v>20.65</v>
      </c>
      <c r="J4044">
        <v>5</v>
      </c>
      <c r="K4044">
        <v>0</v>
      </c>
      <c r="L4044">
        <v>9.4990000000000006</v>
      </c>
    </row>
    <row r="4045" spans="1:12" x14ac:dyDescent="0.3">
      <c r="A4045" t="s">
        <v>167</v>
      </c>
      <c r="B4045" t="s">
        <v>21</v>
      </c>
      <c r="C4045" t="s">
        <v>14</v>
      </c>
      <c r="D4045" t="s">
        <v>15</v>
      </c>
      <c r="E4045" t="s">
        <v>16</v>
      </c>
      <c r="F4045" t="s">
        <v>17</v>
      </c>
      <c r="G4045" t="s">
        <v>25</v>
      </c>
      <c r="H4045" t="s">
        <v>40</v>
      </c>
      <c r="I4045">
        <v>45.36</v>
      </c>
      <c r="J4045">
        <v>7</v>
      </c>
      <c r="K4045">
        <v>0</v>
      </c>
      <c r="L4045">
        <v>21.7728</v>
      </c>
    </row>
    <row r="4046" spans="1:12" x14ac:dyDescent="0.3">
      <c r="A4046" t="s">
        <v>61</v>
      </c>
      <c r="B4046" t="s">
        <v>43</v>
      </c>
      <c r="C4046" t="s">
        <v>14</v>
      </c>
      <c r="D4046" t="s">
        <v>181</v>
      </c>
      <c r="E4046" t="s">
        <v>16</v>
      </c>
      <c r="F4046" t="s">
        <v>17</v>
      </c>
      <c r="G4046" t="s">
        <v>25</v>
      </c>
      <c r="H4046" t="s">
        <v>31</v>
      </c>
      <c r="I4046">
        <v>105.98</v>
      </c>
      <c r="J4046">
        <v>7</v>
      </c>
      <c r="K4046">
        <v>0</v>
      </c>
      <c r="L4046">
        <v>4.2392000000000003</v>
      </c>
    </row>
    <row r="4047" spans="1:12" x14ac:dyDescent="0.3">
      <c r="A4047" t="s">
        <v>61</v>
      </c>
      <c r="B4047" t="s">
        <v>43</v>
      </c>
      <c r="C4047" t="s">
        <v>14</v>
      </c>
      <c r="D4047" t="s">
        <v>181</v>
      </c>
      <c r="E4047" t="s">
        <v>16</v>
      </c>
      <c r="F4047" t="s">
        <v>17</v>
      </c>
      <c r="G4047" t="s">
        <v>25</v>
      </c>
      <c r="H4047" t="s">
        <v>109</v>
      </c>
      <c r="I4047">
        <v>35.06</v>
      </c>
      <c r="J4047">
        <v>2</v>
      </c>
      <c r="K4047">
        <v>0</v>
      </c>
      <c r="L4047">
        <v>10.518000000000001</v>
      </c>
    </row>
    <row r="4048" spans="1:12" x14ac:dyDescent="0.3">
      <c r="A4048" t="s">
        <v>61</v>
      </c>
      <c r="B4048" t="s">
        <v>43</v>
      </c>
      <c r="C4048" t="s">
        <v>14</v>
      </c>
      <c r="D4048" t="s">
        <v>181</v>
      </c>
      <c r="E4048" t="s">
        <v>16</v>
      </c>
      <c r="F4048" t="s">
        <v>17</v>
      </c>
      <c r="G4048" t="s">
        <v>18</v>
      </c>
      <c r="H4048" t="s">
        <v>20</v>
      </c>
      <c r="I4048">
        <v>33.94</v>
      </c>
      <c r="J4048">
        <v>1</v>
      </c>
      <c r="K4048">
        <v>0</v>
      </c>
      <c r="L4048">
        <v>9.1638000000000002</v>
      </c>
    </row>
    <row r="4049" spans="1:12" x14ac:dyDescent="0.3">
      <c r="A4049" t="s">
        <v>61</v>
      </c>
      <c r="B4049" t="s">
        <v>43</v>
      </c>
      <c r="C4049" t="s">
        <v>14</v>
      </c>
      <c r="D4049" t="s">
        <v>181</v>
      </c>
      <c r="E4049" t="s">
        <v>16</v>
      </c>
      <c r="F4049" t="s">
        <v>17</v>
      </c>
      <c r="G4049" t="s">
        <v>25</v>
      </c>
      <c r="H4049" t="s">
        <v>26</v>
      </c>
      <c r="I4049">
        <v>30</v>
      </c>
      <c r="J4049">
        <v>8</v>
      </c>
      <c r="K4049">
        <v>0</v>
      </c>
      <c r="L4049">
        <v>14.4</v>
      </c>
    </row>
    <row r="4050" spans="1:12" x14ac:dyDescent="0.3">
      <c r="A4050" t="s">
        <v>27</v>
      </c>
      <c r="B4050" t="s">
        <v>43</v>
      </c>
      <c r="C4050" t="s">
        <v>14</v>
      </c>
      <c r="D4050" t="s">
        <v>181</v>
      </c>
      <c r="E4050" t="s">
        <v>16</v>
      </c>
      <c r="F4050" t="s">
        <v>17</v>
      </c>
      <c r="G4050" t="s">
        <v>25</v>
      </c>
      <c r="H4050" t="s">
        <v>36</v>
      </c>
      <c r="I4050">
        <v>2.88</v>
      </c>
      <c r="J4050">
        <v>1</v>
      </c>
      <c r="K4050">
        <v>0</v>
      </c>
      <c r="L4050">
        <v>1.4112</v>
      </c>
    </row>
    <row r="4051" spans="1:12" x14ac:dyDescent="0.3">
      <c r="A4051" t="s">
        <v>27</v>
      </c>
      <c r="B4051" t="s">
        <v>43</v>
      </c>
      <c r="C4051" t="s">
        <v>14</v>
      </c>
      <c r="D4051" t="s">
        <v>181</v>
      </c>
      <c r="E4051" t="s">
        <v>16</v>
      </c>
      <c r="F4051" t="s">
        <v>17</v>
      </c>
      <c r="G4051" t="s">
        <v>25</v>
      </c>
      <c r="H4051" t="s">
        <v>31</v>
      </c>
      <c r="I4051">
        <v>1443.96</v>
      </c>
      <c r="J4051">
        <v>12</v>
      </c>
      <c r="K4051">
        <v>0</v>
      </c>
      <c r="L4051">
        <v>375.42959999999999</v>
      </c>
    </row>
    <row r="4052" spans="1:12" x14ac:dyDescent="0.3">
      <c r="A4052" t="s">
        <v>27</v>
      </c>
      <c r="B4052" t="s">
        <v>13</v>
      </c>
      <c r="C4052" t="s">
        <v>14</v>
      </c>
      <c r="D4052" t="s">
        <v>241</v>
      </c>
      <c r="E4052" t="s">
        <v>16</v>
      </c>
      <c r="F4052" t="s">
        <v>17</v>
      </c>
      <c r="G4052" t="s">
        <v>34</v>
      </c>
      <c r="H4052" t="s">
        <v>122</v>
      </c>
      <c r="I4052">
        <v>3080</v>
      </c>
      <c r="J4052">
        <v>7</v>
      </c>
      <c r="K4052">
        <v>0</v>
      </c>
      <c r="L4052">
        <v>1416.8</v>
      </c>
    </row>
    <row r="4053" spans="1:12" x14ac:dyDescent="0.3">
      <c r="A4053" t="s">
        <v>27</v>
      </c>
      <c r="B4053" t="s">
        <v>13</v>
      </c>
      <c r="C4053" t="s">
        <v>14</v>
      </c>
      <c r="D4053" t="s">
        <v>241</v>
      </c>
      <c r="E4053" t="s">
        <v>16</v>
      </c>
      <c r="F4053" t="s">
        <v>17</v>
      </c>
      <c r="G4053" t="s">
        <v>34</v>
      </c>
      <c r="H4053" t="s">
        <v>58</v>
      </c>
      <c r="I4053">
        <v>79.959999999999994</v>
      </c>
      <c r="J4053">
        <v>4</v>
      </c>
      <c r="K4053">
        <v>0</v>
      </c>
      <c r="L4053">
        <v>18.390799999999999</v>
      </c>
    </row>
    <row r="4054" spans="1:12" x14ac:dyDescent="0.3">
      <c r="A4054" t="s">
        <v>27</v>
      </c>
      <c r="B4054" t="s">
        <v>13</v>
      </c>
      <c r="C4054" t="s">
        <v>14</v>
      </c>
      <c r="D4054" t="s">
        <v>241</v>
      </c>
      <c r="E4054" t="s">
        <v>16</v>
      </c>
      <c r="F4054" t="s">
        <v>17</v>
      </c>
      <c r="G4054" t="s">
        <v>34</v>
      </c>
      <c r="H4054" t="s">
        <v>35</v>
      </c>
      <c r="I4054">
        <v>587.97</v>
      </c>
      <c r="J4054">
        <v>3</v>
      </c>
      <c r="K4054">
        <v>0</v>
      </c>
      <c r="L4054">
        <v>170.51130000000001</v>
      </c>
    </row>
    <row r="4055" spans="1:12" x14ac:dyDescent="0.3">
      <c r="A4055" t="s">
        <v>12</v>
      </c>
      <c r="B4055" t="s">
        <v>13</v>
      </c>
      <c r="C4055" t="s">
        <v>14</v>
      </c>
      <c r="D4055" t="s">
        <v>181</v>
      </c>
      <c r="E4055" t="s">
        <v>16</v>
      </c>
      <c r="F4055" t="s">
        <v>17</v>
      </c>
      <c r="G4055" t="s">
        <v>25</v>
      </c>
      <c r="H4055" t="s">
        <v>40</v>
      </c>
      <c r="I4055">
        <v>9.42</v>
      </c>
      <c r="J4055">
        <v>3</v>
      </c>
      <c r="K4055">
        <v>0</v>
      </c>
      <c r="L4055">
        <v>4.2389999999999999</v>
      </c>
    </row>
    <row r="4056" spans="1:12" x14ac:dyDescent="0.3">
      <c r="A4056" t="s">
        <v>12</v>
      </c>
      <c r="B4056" t="s">
        <v>13</v>
      </c>
      <c r="C4056" t="s">
        <v>14</v>
      </c>
      <c r="D4056" t="s">
        <v>181</v>
      </c>
      <c r="E4056" t="s">
        <v>16</v>
      </c>
      <c r="F4056" t="s">
        <v>17</v>
      </c>
      <c r="G4056" t="s">
        <v>25</v>
      </c>
      <c r="H4056" t="s">
        <v>33</v>
      </c>
      <c r="I4056">
        <v>6.56</v>
      </c>
      <c r="J4056">
        <v>2</v>
      </c>
      <c r="K4056">
        <v>0</v>
      </c>
      <c r="L4056">
        <v>1.9024000000000001</v>
      </c>
    </row>
    <row r="4057" spans="1:12" x14ac:dyDescent="0.3">
      <c r="A4057" t="s">
        <v>12</v>
      </c>
      <c r="B4057" t="s">
        <v>13</v>
      </c>
      <c r="C4057" t="s">
        <v>14</v>
      </c>
      <c r="D4057" t="s">
        <v>181</v>
      </c>
      <c r="E4057" t="s">
        <v>16</v>
      </c>
      <c r="F4057" t="s">
        <v>17</v>
      </c>
      <c r="G4057" t="s">
        <v>25</v>
      </c>
      <c r="H4057" t="s">
        <v>40</v>
      </c>
      <c r="I4057">
        <v>24.56</v>
      </c>
      <c r="J4057">
        <v>2</v>
      </c>
      <c r="K4057">
        <v>0</v>
      </c>
      <c r="L4057">
        <v>11.543200000000001</v>
      </c>
    </row>
    <row r="4058" spans="1:12" x14ac:dyDescent="0.3">
      <c r="A4058" t="s">
        <v>12</v>
      </c>
      <c r="B4058" t="s">
        <v>43</v>
      </c>
      <c r="C4058" t="s">
        <v>14</v>
      </c>
      <c r="D4058" t="s">
        <v>15</v>
      </c>
      <c r="E4058" t="s">
        <v>16</v>
      </c>
      <c r="F4058" t="s">
        <v>17</v>
      </c>
      <c r="G4058" t="s">
        <v>25</v>
      </c>
      <c r="H4058" t="s">
        <v>59</v>
      </c>
      <c r="I4058">
        <v>17.48</v>
      </c>
      <c r="J4058">
        <v>2</v>
      </c>
      <c r="K4058">
        <v>0</v>
      </c>
      <c r="L4058">
        <v>8.2156000000000002</v>
      </c>
    </row>
    <row r="4059" spans="1:12" x14ac:dyDescent="0.3">
      <c r="A4059" t="s">
        <v>12</v>
      </c>
      <c r="B4059" t="s">
        <v>43</v>
      </c>
      <c r="C4059" t="s">
        <v>14</v>
      </c>
      <c r="D4059" t="s">
        <v>15</v>
      </c>
      <c r="E4059" t="s">
        <v>16</v>
      </c>
      <c r="F4059" t="s">
        <v>17</v>
      </c>
      <c r="G4059" t="s">
        <v>25</v>
      </c>
      <c r="H4059" t="s">
        <v>59</v>
      </c>
      <c r="I4059">
        <v>71.88</v>
      </c>
      <c r="J4059">
        <v>2</v>
      </c>
      <c r="K4059">
        <v>0</v>
      </c>
      <c r="L4059">
        <v>32.345999999999997</v>
      </c>
    </row>
    <row r="4060" spans="1:12" x14ac:dyDescent="0.3">
      <c r="A4060" t="s">
        <v>12</v>
      </c>
      <c r="B4060" t="s">
        <v>13</v>
      </c>
      <c r="C4060" t="s">
        <v>14</v>
      </c>
      <c r="D4060" t="s">
        <v>15</v>
      </c>
      <c r="E4060" t="s">
        <v>16</v>
      </c>
      <c r="F4060" t="s">
        <v>17</v>
      </c>
      <c r="G4060" t="s">
        <v>25</v>
      </c>
      <c r="H4060" t="s">
        <v>76</v>
      </c>
      <c r="I4060">
        <v>20</v>
      </c>
      <c r="J4060">
        <v>4</v>
      </c>
      <c r="K4060">
        <v>0</v>
      </c>
      <c r="L4060">
        <v>9.6</v>
      </c>
    </row>
    <row r="4061" spans="1:12" x14ac:dyDescent="0.3">
      <c r="A4061" t="s">
        <v>12</v>
      </c>
      <c r="B4061" t="s">
        <v>13</v>
      </c>
      <c r="C4061" t="s">
        <v>14</v>
      </c>
      <c r="D4061" t="s">
        <v>15</v>
      </c>
      <c r="E4061" t="s">
        <v>16</v>
      </c>
      <c r="F4061" t="s">
        <v>17</v>
      </c>
      <c r="G4061" t="s">
        <v>25</v>
      </c>
      <c r="H4061" t="s">
        <v>33</v>
      </c>
      <c r="I4061">
        <v>7.98</v>
      </c>
      <c r="J4061">
        <v>3</v>
      </c>
      <c r="K4061">
        <v>0</v>
      </c>
      <c r="L4061">
        <v>2.0748000000000002</v>
      </c>
    </row>
    <row r="4062" spans="1:12" x14ac:dyDescent="0.3">
      <c r="A4062" t="s">
        <v>12</v>
      </c>
      <c r="B4062" t="s">
        <v>13</v>
      </c>
      <c r="C4062" t="s">
        <v>14</v>
      </c>
      <c r="D4062" t="s">
        <v>15</v>
      </c>
      <c r="E4062" t="s">
        <v>16</v>
      </c>
      <c r="F4062" t="s">
        <v>17</v>
      </c>
      <c r="G4062" t="s">
        <v>18</v>
      </c>
      <c r="H4062" t="s">
        <v>32</v>
      </c>
      <c r="I4062">
        <v>24.1</v>
      </c>
      <c r="J4062">
        <v>5</v>
      </c>
      <c r="K4062">
        <v>0</v>
      </c>
      <c r="L4062">
        <v>9.1579999999999995</v>
      </c>
    </row>
    <row r="4063" spans="1:12" x14ac:dyDescent="0.3">
      <c r="A4063" t="s">
        <v>12</v>
      </c>
      <c r="B4063" t="s">
        <v>13</v>
      </c>
      <c r="C4063" t="s">
        <v>14</v>
      </c>
      <c r="D4063" t="s">
        <v>15</v>
      </c>
      <c r="E4063" t="s">
        <v>16</v>
      </c>
      <c r="F4063" t="s">
        <v>17</v>
      </c>
      <c r="G4063" t="s">
        <v>25</v>
      </c>
      <c r="H4063" t="s">
        <v>33</v>
      </c>
      <c r="I4063">
        <v>8.75</v>
      </c>
      <c r="J4063">
        <v>1</v>
      </c>
      <c r="K4063">
        <v>0</v>
      </c>
      <c r="L4063">
        <v>2.625</v>
      </c>
    </row>
    <row r="4064" spans="1:12" x14ac:dyDescent="0.3">
      <c r="A4064" t="s">
        <v>12</v>
      </c>
      <c r="B4064" t="s">
        <v>13</v>
      </c>
      <c r="C4064" t="s">
        <v>14</v>
      </c>
      <c r="D4064" t="s">
        <v>15</v>
      </c>
      <c r="E4064" t="s">
        <v>16</v>
      </c>
      <c r="F4064" t="s">
        <v>17</v>
      </c>
      <c r="G4064" t="s">
        <v>18</v>
      </c>
      <c r="H4064" t="s">
        <v>30</v>
      </c>
      <c r="I4064">
        <v>842.94</v>
      </c>
      <c r="J4064">
        <v>3</v>
      </c>
      <c r="K4064">
        <v>0</v>
      </c>
      <c r="L4064">
        <v>160.15860000000001</v>
      </c>
    </row>
    <row r="4065" spans="1:12" x14ac:dyDescent="0.3">
      <c r="A4065" t="s">
        <v>27</v>
      </c>
      <c r="B4065" t="s">
        <v>21</v>
      </c>
      <c r="C4065" t="s">
        <v>14</v>
      </c>
      <c r="D4065" t="s">
        <v>181</v>
      </c>
      <c r="E4065" t="s">
        <v>16</v>
      </c>
      <c r="F4065" t="s">
        <v>17</v>
      </c>
      <c r="G4065" t="s">
        <v>25</v>
      </c>
      <c r="H4065" t="s">
        <v>31</v>
      </c>
      <c r="I4065">
        <v>69.52</v>
      </c>
      <c r="J4065">
        <v>2</v>
      </c>
      <c r="K4065">
        <v>0</v>
      </c>
      <c r="L4065">
        <v>19.465599999999998</v>
      </c>
    </row>
    <row r="4066" spans="1:12" x14ac:dyDescent="0.3">
      <c r="A4066" t="s">
        <v>27</v>
      </c>
      <c r="B4066" t="s">
        <v>21</v>
      </c>
      <c r="C4066" t="s">
        <v>14</v>
      </c>
      <c r="D4066" t="s">
        <v>181</v>
      </c>
      <c r="E4066" t="s">
        <v>16</v>
      </c>
      <c r="F4066" t="s">
        <v>17</v>
      </c>
      <c r="G4066" t="s">
        <v>25</v>
      </c>
      <c r="H4066" t="s">
        <v>33</v>
      </c>
      <c r="I4066">
        <v>5.64</v>
      </c>
      <c r="J4066">
        <v>3</v>
      </c>
      <c r="K4066">
        <v>0</v>
      </c>
      <c r="L4066">
        <v>1.6355999999999999</v>
      </c>
    </row>
    <row r="4067" spans="1:12" x14ac:dyDescent="0.3">
      <c r="A4067" t="s">
        <v>27</v>
      </c>
      <c r="B4067" t="s">
        <v>43</v>
      </c>
      <c r="C4067" t="s">
        <v>14</v>
      </c>
      <c r="D4067" t="s">
        <v>15</v>
      </c>
      <c r="E4067" t="s">
        <v>16</v>
      </c>
      <c r="F4067" t="s">
        <v>17</v>
      </c>
      <c r="G4067" t="s">
        <v>18</v>
      </c>
      <c r="H4067" t="s">
        <v>32</v>
      </c>
      <c r="I4067">
        <v>27.58</v>
      </c>
      <c r="J4067">
        <v>2</v>
      </c>
      <c r="K4067">
        <v>0</v>
      </c>
      <c r="L4067">
        <v>11.583600000000001</v>
      </c>
    </row>
    <row r="4068" spans="1:12" x14ac:dyDescent="0.3">
      <c r="A4068" t="s">
        <v>12</v>
      </c>
      <c r="B4068" t="s">
        <v>21</v>
      </c>
      <c r="C4068" t="s">
        <v>14</v>
      </c>
      <c r="D4068" t="s">
        <v>15</v>
      </c>
      <c r="E4068" t="s">
        <v>16</v>
      </c>
      <c r="F4068" t="s">
        <v>17</v>
      </c>
      <c r="G4068" t="s">
        <v>25</v>
      </c>
      <c r="H4068" t="s">
        <v>59</v>
      </c>
      <c r="I4068">
        <v>5.32</v>
      </c>
      <c r="J4068">
        <v>2</v>
      </c>
      <c r="K4068">
        <v>0</v>
      </c>
      <c r="L4068">
        <v>2.6067999999999998</v>
      </c>
    </row>
    <row r="4069" spans="1:12" x14ac:dyDescent="0.3">
      <c r="A4069" t="s">
        <v>12</v>
      </c>
      <c r="B4069" t="s">
        <v>21</v>
      </c>
      <c r="C4069" t="s">
        <v>14</v>
      </c>
      <c r="D4069" t="s">
        <v>15</v>
      </c>
      <c r="E4069" t="s">
        <v>16</v>
      </c>
      <c r="F4069" t="s">
        <v>17</v>
      </c>
      <c r="G4069" t="s">
        <v>18</v>
      </c>
      <c r="H4069" t="s">
        <v>20</v>
      </c>
      <c r="I4069">
        <v>975.92</v>
      </c>
      <c r="J4069">
        <v>4</v>
      </c>
      <c r="K4069">
        <v>0</v>
      </c>
      <c r="L4069">
        <v>292.77600000000001</v>
      </c>
    </row>
    <row r="4070" spans="1:12" x14ac:dyDescent="0.3">
      <c r="A4070" t="s">
        <v>12</v>
      </c>
      <c r="B4070" t="s">
        <v>21</v>
      </c>
      <c r="C4070" t="s">
        <v>14</v>
      </c>
      <c r="D4070" t="s">
        <v>15</v>
      </c>
      <c r="E4070" t="s">
        <v>16</v>
      </c>
      <c r="F4070" t="s">
        <v>17</v>
      </c>
      <c r="G4070" t="s">
        <v>34</v>
      </c>
      <c r="H4070" t="s">
        <v>58</v>
      </c>
      <c r="I4070">
        <v>2249.91</v>
      </c>
      <c r="J4070">
        <v>9</v>
      </c>
      <c r="K4070">
        <v>0</v>
      </c>
      <c r="L4070">
        <v>517.47929999999997</v>
      </c>
    </row>
    <row r="4071" spans="1:12" x14ac:dyDescent="0.3">
      <c r="A4071" t="s">
        <v>12</v>
      </c>
      <c r="B4071" t="s">
        <v>21</v>
      </c>
      <c r="C4071" t="s">
        <v>14</v>
      </c>
      <c r="D4071" t="s">
        <v>15</v>
      </c>
      <c r="E4071" t="s">
        <v>16</v>
      </c>
      <c r="F4071" t="s">
        <v>17</v>
      </c>
      <c r="G4071" t="s">
        <v>25</v>
      </c>
      <c r="H4071" t="s">
        <v>31</v>
      </c>
      <c r="I4071">
        <v>59.92</v>
      </c>
      <c r="J4071">
        <v>4</v>
      </c>
      <c r="K4071">
        <v>0</v>
      </c>
      <c r="L4071">
        <v>16.7776</v>
      </c>
    </row>
    <row r="4072" spans="1:12" x14ac:dyDescent="0.3">
      <c r="A4072" t="s">
        <v>12</v>
      </c>
      <c r="B4072" t="s">
        <v>13</v>
      </c>
      <c r="C4072" t="s">
        <v>14</v>
      </c>
      <c r="D4072" t="s">
        <v>520</v>
      </c>
      <c r="E4072" t="s">
        <v>16</v>
      </c>
      <c r="F4072" t="s">
        <v>17</v>
      </c>
      <c r="G4072" t="s">
        <v>34</v>
      </c>
      <c r="H4072" t="s">
        <v>35</v>
      </c>
      <c r="I4072">
        <v>699.98</v>
      </c>
      <c r="J4072">
        <v>2</v>
      </c>
      <c r="K4072">
        <v>0</v>
      </c>
      <c r="L4072">
        <v>195.99440000000001</v>
      </c>
    </row>
    <row r="4073" spans="1:12" x14ac:dyDescent="0.3">
      <c r="A4073" t="s">
        <v>12</v>
      </c>
      <c r="B4073" t="s">
        <v>13</v>
      </c>
      <c r="C4073" t="s">
        <v>14</v>
      </c>
      <c r="D4073" t="s">
        <v>520</v>
      </c>
      <c r="E4073" t="s">
        <v>16</v>
      </c>
      <c r="F4073" t="s">
        <v>17</v>
      </c>
      <c r="G4073" t="s">
        <v>25</v>
      </c>
      <c r="H4073" t="s">
        <v>31</v>
      </c>
      <c r="I4073">
        <v>584.82000000000005</v>
      </c>
      <c r="J4073">
        <v>9</v>
      </c>
      <c r="K4073">
        <v>0</v>
      </c>
      <c r="L4073">
        <v>70.178399999999996</v>
      </c>
    </row>
    <row r="4074" spans="1:12" x14ac:dyDescent="0.3">
      <c r="A4074" t="s">
        <v>12</v>
      </c>
      <c r="B4074" t="s">
        <v>21</v>
      </c>
      <c r="C4074" t="s">
        <v>14</v>
      </c>
      <c r="D4074" t="s">
        <v>181</v>
      </c>
      <c r="E4074" t="s">
        <v>16</v>
      </c>
      <c r="F4074" t="s">
        <v>17</v>
      </c>
      <c r="G4074" t="s">
        <v>25</v>
      </c>
      <c r="H4074" t="s">
        <v>40</v>
      </c>
      <c r="I4074">
        <v>26.4</v>
      </c>
      <c r="J4074">
        <v>5</v>
      </c>
      <c r="K4074">
        <v>0</v>
      </c>
      <c r="L4074">
        <v>11.88</v>
      </c>
    </row>
    <row r="4075" spans="1:12" x14ac:dyDescent="0.3">
      <c r="A4075" t="s">
        <v>27</v>
      </c>
      <c r="B4075" t="s">
        <v>13</v>
      </c>
      <c r="C4075" t="s">
        <v>14</v>
      </c>
      <c r="D4075" t="s">
        <v>181</v>
      </c>
      <c r="E4075" t="s">
        <v>16</v>
      </c>
      <c r="F4075" t="s">
        <v>17</v>
      </c>
      <c r="G4075" t="s">
        <v>18</v>
      </c>
      <c r="H4075" t="s">
        <v>20</v>
      </c>
      <c r="I4075">
        <v>866.4</v>
      </c>
      <c r="J4075">
        <v>4</v>
      </c>
      <c r="K4075">
        <v>0</v>
      </c>
      <c r="L4075">
        <v>225.26400000000001</v>
      </c>
    </row>
    <row r="4076" spans="1:12" x14ac:dyDescent="0.3">
      <c r="A4076" t="s">
        <v>27</v>
      </c>
      <c r="B4076" t="s">
        <v>13</v>
      </c>
      <c r="C4076" t="s">
        <v>14</v>
      </c>
      <c r="D4076" t="s">
        <v>550</v>
      </c>
      <c r="E4076" t="s">
        <v>16</v>
      </c>
      <c r="F4076" t="s">
        <v>17</v>
      </c>
      <c r="G4076" t="s">
        <v>25</v>
      </c>
      <c r="H4076" t="s">
        <v>40</v>
      </c>
      <c r="I4076">
        <v>45.68</v>
      </c>
      <c r="J4076">
        <v>2</v>
      </c>
      <c r="K4076">
        <v>0</v>
      </c>
      <c r="L4076">
        <v>21.012799999999999</v>
      </c>
    </row>
    <row r="4077" spans="1:12" x14ac:dyDescent="0.3">
      <c r="A4077" t="s">
        <v>12</v>
      </c>
      <c r="B4077" t="s">
        <v>21</v>
      </c>
      <c r="C4077" t="s">
        <v>14</v>
      </c>
      <c r="D4077" t="s">
        <v>550</v>
      </c>
      <c r="E4077" t="s">
        <v>16</v>
      </c>
      <c r="F4077" t="s">
        <v>17</v>
      </c>
      <c r="G4077" t="s">
        <v>25</v>
      </c>
      <c r="H4077" t="s">
        <v>109</v>
      </c>
      <c r="I4077">
        <v>25.5</v>
      </c>
      <c r="J4077">
        <v>3</v>
      </c>
      <c r="K4077">
        <v>0</v>
      </c>
      <c r="L4077">
        <v>6.63</v>
      </c>
    </row>
    <row r="4078" spans="1:12" x14ac:dyDescent="0.3">
      <c r="A4078" t="s">
        <v>27</v>
      </c>
      <c r="B4078" t="s">
        <v>13</v>
      </c>
      <c r="C4078" t="s">
        <v>14</v>
      </c>
      <c r="D4078" t="s">
        <v>520</v>
      </c>
      <c r="E4078" t="s">
        <v>16</v>
      </c>
      <c r="F4078" t="s">
        <v>17</v>
      </c>
      <c r="G4078" t="s">
        <v>18</v>
      </c>
      <c r="H4078" t="s">
        <v>32</v>
      </c>
      <c r="I4078">
        <v>42.6</v>
      </c>
      <c r="J4078">
        <v>3</v>
      </c>
      <c r="K4078">
        <v>0</v>
      </c>
      <c r="L4078">
        <v>16.614000000000001</v>
      </c>
    </row>
    <row r="4079" spans="1:12" x14ac:dyDescent="0.3">
      <c r="A4079" t="s">
        <v>27</v>
      </c>
      <c r="B4079" t="s">
        <v>13</v>
      </c>
      <c r="C4079" t="s">
        <v>14</v>
      </c>
      <c r="D4079" t="s">
        <v>520</v>
      </c>
      <c r="E4079" t="s">
        <v>16</v>
      </c>
      <c r="F4079" t="s">
        <v>17</v>
      </c>
      <c r="G4079" t="s">
        <v>25</v>
      </c>
      <c r="H4079" t="s">
        <v>36</v>
      </c>
      <c r="I4079">
        <v>113.94</v>
      </c>
      <c r="J4079">
        <v>6</v>
      </c>
      <c r="K4079">
        <v>0</v>
      </c>
      <c r="L4079">
        <v>54.691200000000002</v>
      </c>
    </row>
    <row r="4080" spans="1:12" x14ac:dyDescent="0.3">
      <c r="A4080" t="s">
        <v>27</v>
      </c>
      <c r="B4080" t="s">
        <v>13</v>
      </c>
      <c r="C4080" t="s">
        <v>14</v>
      </c>
      <c r="D4080" t="s">
        <v>520</v>
      </c>
      <c r="E4080" t="s">
        <v>16</v>
      </c>
      <c r="F4080" t="s">
        <v>17</v>
      </c>
      <c r="G4080" t="s">
        <v>25</v>
      </c>
      <c r="H4080" t="s">
        <v>31</v>
      </c>
      <c r="I4080">
        <v>129.91999999999999</v>
      </c>
      <c r="J4080">
        <v>4</v>
      </c>
      <c r="K4080">
        <v>0</v>
      </c>
      <c r="L4080">
        <v>5.1967999999999996</v>
      </c>
    </row>
    <row r="4081" spans="1:12" x14ac:dyDescent="0.3">
      <c r="A4081" t="s">
        <v>27</v>
      </c>
      <c r="B4081" t="s">
        <v>13</v>
      </c>
      <c r="C4081" t="s">
        <v>14</v>
      </c>
      <c r="D4081" t="s">
        <v>520</v>
      </c>
      <c r="E4081" t="s">
        <v>16</v>
      </c>
      <c r="F4081" t="s">
        <v>17</v>
      </c>
      <c r="G4081" t="s">
        <v>25</v>
      </c>
      <c r="H4081" t="s">
        <v>33</v>
      </c>
      <c r="I4081">
        <v>5.28</v>
      </c>
      <c r="J4081">
        <v>3</v>
      </c>
      <c r="K4081">
        <v>0</v>
      </c>
      <c r="L4081">
        <v>2.5344000000000002</v>
      </c>
    </row>
    <row r="4082" spans="1:12" x14ac:dyDescent="0.3">
      <c r="A4082" t="s">
        <v>27</v>
      </c>
      <c r="B4082" t="s">
        <v>13</v>
      </c>
      <c r="C4082" t="s">
        <v>14</v>
      </c>
      <c r="D4082" t="s">
        <v>182</v>
      </c>
      <c r="E4082" t="s">
        <v>16</v>
      </c>
      <c r="F4082" t="s">
        <v>17</v>
      </c>
      <c r="G4082" t="s">
        <v>34</v>
      </c>
      <c r="H4082" t="s">
        <v>35</v>
      </c>
      <c r="I4082">
        <v>29.97</v>
      </c>
      <c r="J4082">
        <v>3</v>
      </c>
      <c r="K4082">
        <v>0</v>
      </c>
      <c r="L4082">
        <v>0.29970000000000002</v>
      </c>
    </row>
    <row r="4083" spans="1:12" x14ac:dyDescent="0.3">
      <c r="A4083" t="s">
        <v>27</v>
      </c>
      <c r="B4083" t="s">
        <v>43</v>
      </c>
      <c r="C4083" t="s">
        <v>14</v>
      </c>
      <c r="D4083" t="s">
        <v>182</v>
      </c>
      <c r="E4083" t="s">
        <v>16</v>
      </c>
      <c r="F4083" t="s">
        <v>17</v>
      </c>
      <c r="G4083" t="s">
        <v>25</v>
      </c>
      <c r="H4083" t="s">
        <v>36</v>
      </c>
      <c r="I4083">
        <v>102.93</v>
      </c>
      <c r="J4083">
        <v>3</v>
      </c>
      <c r="K4083">
        <v>0</v>
      </c>
      <c r="L4083">
        <v>48.377099999999999</v>
      </c>
    </row>
    <row r="4084" spans="1:12" x14ac:dyDescent="0.3">
      <c r="A4084" t="s">
        <v>27</v>
      </c>
      <c r="B4084" t="s">
        <v>43</v>
      </c>
      <c r="C4084" t="s">
        <v>14</v>
      </c>
      <c r="D4084" t="s">
        <v>182</v>
      </c>
      <c r="E4084" t="s">
        <v>16</v>
      </c>
      <c r="F4084" t="s">
        <v>17</v>
      </c>
      <c r="G4084" t="s">
        <v>34</v>
      </c>
      <c r="H4084" t="s">
        <v>58</v>
      </c>
      <c r="I4084">
        <v>98.16</v>
      </c>
      <c r="J4084">
        <v>6</v>
      </c>
      <c r="K4084">
        <v>0</v>
      </c>
      <c r="L4084">
        <v>9.8160000000000007</v>
      </c>
    </row>
    <row r="4085" spans="1:12" x14ac:dyDescent="0.3">
      <c r="A4085" t="s">
        <v>27</v>
      </c>
      <c r="B4085" t="s">
        <v>43</v>
      </c>
      <c r="C4085" t="s">
        <v>14</v>
      </c>
      <c r="D4085" t="s">
        <v>182</v>
      </c>
      <c r="E4085" t="s">
        <v>16</v>
      </c>
      <c r="F4085" t="s">
        <v>17</v>
      </c>
      <c r="G4085" t="s">
        <v>18</v>
      </c>
      <c r="H4085" t="s">
        <v>32</v>
      </c>
      <c r="I4085">
        <v>13.28</v>
      </c>
      <c r="J4085">
        <v>2</v>
      </c>
      <c r="K4085">
        <v>0</v>
      </c>
      <c r="L4085">
        <v>6.3743999999999996</v>
      </c>
    </row>
    <row r="4086" spans="1:12" x14ac:dyDescent="0.3">
      <c r="A4086" t="s">
        <v>27</v>
      </c>
      <c r="B4086" t="s">
        <v>43</v>
      </c>
      <c r="C4086" t="s">
        <v>14</v>
      </c>
      <c r="D4086" t="s">
        <v>182</v>
      </c>
      <c r="E4086" t="s">
        <v>16</v>
      </c>
      <c r="F4086" t="s">
        <v>17</v>
      </c>
      <c r="G4086" t="s">
        <v>18</v>
      </c>
      <c r="H4086" t="s">
        <v>32</v>
      </c>
      <c r="I4086">
        <v>20.94</v>
      </c>
      <c r="J4086">
        <v>3</v>
      </c>
      <c r="K4086">
        <v>0</v>
      </c>
      <c r="L4086">
        <v>6.0726000000000004</v>
      </c>
    </row>
    <row r="4087" spans="1:12" x14ac:dyDescent="0.3">
      <c r="A4087" t="s">
        <v>27</v>
      </c>
      <c r="B4087" t="s">
        <v>43</v>
      </c>
      <c r="C4087" t="s">
        <v>14</v>
      </c>
      <c r="D4087" t="s">
        <v>182</v>
      </c>
      <c r="E4087" t="s">
        <v>16</v>
      </c>
      <c r="F4087" t="s">
        <v>17</v>
      </c>
      <c r="G4087" t="s">
        <v>25</v>
      </c>
      <c r="H4087" t="s">
        <v>36</v>
      </c>
      <c r="I4087">
        <v>135.09</v>
      </c>
      <c r="J4087">
        <v>9</v>
      </c>
      <c r="K4087">
        <v>0</v>
      </c>
      <c r="L4087">
        <v>62.141399999999997</v>
      </c>
    </row>
    <row r="4088" spans="1:12" x14ac:dyDescent="0.3">
      <c r="A4088" t="s">
        <v>27</v>
      </c>
      <c r="B4088" t="s">
        <v>43</v>
      </c>
      <c r="C4088" t="s">
        <v>14</v>
      </c>
      <c r="D4088" t="s">
        <v>182</v>
      </c>
      <c r="E4088" t="s">
        <v>16</v>
      </c>
      <c r="F4088" t="s">
        <v>17</v>
      </c>
      <c r="G4088" t="s">
        <v>34</v>
      </c>
      <c r="H4088" t="s">
        <v>58</v>
      </c>
      <c r="I4088">
        <v>279.86</v>
      </c>
      <c r="J4088">
        <v>14</v>
      </c>
      <c r="K4088">
        <v>0</v>
      </c>
      <c r="L4088">
        <v>64.367800000000003</v>
      </c>
    </row>
    <row r="4089" spans="1:12" x14ac:dyDescent="0.3">
      <c r="A4089" t="s">
        <v>27</v>
      </c>
      <c r="B4089" t="s">
        <v>43</v>
      </c>
      <c r="C4089" t="s">
        <v>14</v>
      </c>
      <c r="D4089" t="s">
        <v>182</v>
      </c>
      <c r="E4089" t="s">
        <v>16</v>
      </c>
      <c r="F4089" t="s">
        <v>17</v>
      </c>
      <c r="G4089" t="s">
        <v>25</v>
      </c>
      <c r="H4089" t="s">
        <v>36</v>
      </c>
      <c r="I4089">
        <v>90.06</v>
      </c>
      <c r="J4089">
        <v>6</v>
      </c>
      <c r="K4089">
        <v>0</v>
      </c>
      <c r="L4089">
        <v>41.427599999999998</v>
      </c>
    </row>
    <row r="4090" spans="1:12" x14ac:dyDescent="0.3">
      <c r="A4090" t="s">
        <v>27</v>
      </c>
      <c r="B4090" t="s">
        <v>13</v>
      </c>
      <c r="C4090" t="s">
        <v>14</v>
      </c>
      <c r="D4090" t="s">
        <v>182</v>
      </c>
      <c r="E4090" t="s">
        <v>16</v>
      </c>
      <c r="F4090" t="s">
        <v>17</v>
      </c>
      <c r="G4090" t="s">
        <v>18</v>
      </c>
      <c r="H4090" t="s">
        <v>20</v>
      </c>
      <c r="I4090">
        <v>191.96</v>
      </c>
      <c r="J4090">
        <v>2</v>
      </c>
      <c r="K4090">
        <v>0</v>
      </c>
      <c r="L4090">
        <v>51.8292</v>
      </c>
    </row>
    <row r="4091" spans="1:12" x14ac:dyDescent="0.3">
      <c r="A4091" t="s">
        <v>27</v>
      </c>
      <c r="B4091" t="s">
        <v>13</v>
      </c>
      <c r="C4091" t="s">
        <v>14</v>
      </c>
      <c r="D4091" t="s">
        <v>182</v>
      </c>
      <c r="E4091" t="s">
        <v>16</v>
      </c>
      <c r="F4091" t="s">
        <v>17</v>
      </c>
      <c r="G4091" t="s">
        <v>25</v>
      </c>
      <c r="H4091" t="s">
        <v>36</v>
      </c>
      <c r="I4091">
        <v>21.3</v>
      </c>
      <c r="J4091">
        <v>3</v>
      </c>
      <c r="K4091">
        <v>0</v>
      </c>
      <c r="L4091">
        <v>9.798</v>
      </c>
    </row>
    <row r="4092" spans="1:12" x14ac:dyDescent="0.3">
      <c r="A4092" t="s">
        <v>27</v>
      </c>
      <c r="B4092" t="s">
        <v>13</v>
      </c>
      <c r="C4092" t="s">
        <v>14</v>
      </c>
      <c r="D4092" t="s">
        <v>182</v>
      </c>
      <c r="E4092" t="s">
        <v>16</v>
      </c>
      <c r="F4092" t="s">
        <v>17</v>
      </c>
      <c r="G4092" t="s">
        <v>34</v>
      </c>
      <c r="H4092" t="s">
        <v>35</v>
      </c>
      <c r="I4092">
        <v>469.95</v>
      </c>
      <c r="J4092">
        <v>5</v>
      </c>
      <c r="K4092">
        <v>0</v>
      </c>
      <c r="L4092">
        <v>131.58600000000001</v>
      </c>
    </row>
    <row r="4093" spans="1:12" x14ac:dyDescent="0.3">
      <c r="A4093" t="s">
        <v>27</v>
      </c>
      <c r="B4093" t="s">
        <v>13</v>
      </c>
      <c r="C4093" t="s">
        <v>14</v>
      </c>
      <c r="D4093" t="s">
        <v>182</v>
      </c>
      <c r="E4093" t="s">
        <v>16</v>
      </c>
      <c r="F4093" t="s">
        <v>17</v>
      </c>
      <c r="G4093" t="s">
        <v>18</v>
      </c>
      <c r="H4093" t="s">
        <v>32</v>
      </c>
      <c r="I4093">
        <v>209.88</v>
      </c>
      <c r="J4093">
        <v>3</v>
      </c>
      <c r="K4093">
        <v>0</v>
      </c>
      <c r="L4093">
        <v>35.679600000000001</v>
      </c>
    </row>
    <row r="4094" spans="1:12" x14ac:dyDescent="0.3">
      <c r="A4094" t="s">
        <v>61</v>
      </c>
      <c r="B4094" t="s">
        <v>21</v>
      </c>
      <c r="C4094" t="s">
        <v>14</v>
      </c>
      <c r="D4094" t="s">
        <v>182</v>
      </c>
      <c r="E4094" t="s">
        <v>16</v>
      </c>
      <c r="F4094" t="s">
        <v>17</v>
      </c>
      <c r="G4094" t="s">
        <v>25</v>
      </c>
      <c r="H4094" t="s">
        <v>37</v>
      </c>
      <c r="I4094">
        <v>208.44</v>
      </c>
      <c r="J4094">
        <v>3</v>
      </c>
      <c r="K4094">
        <v>0</v>
      </c>
      <c r="L4094">
        <v>62.531999999999996</v>
      </c>
    </row>
    <row r="4095" spans="1:12" x14ac:dyDescent="0.3">
      <c r="A4095" t="s">
        <v>61</v>
      </c>
      <c r="B4095" t="s">
        <v>21</v>
      </c>
      <c r="C4095" t="s">
        <v>14</v>
      </c>
      <c r="D4095" t="s">
        <v>182</v>
      </c>
      <c r="E4095" t="s">
        <v>16</v>
      </c>
      <c r="F4095" t="s">
        <v>17</v>
      </c>
      <c r="G4095" t="s">
        <v>25</v>
      </c>
      <c r="H4095" t="s">
        <v>109</v>
      </c>
      <c r="I4095">
        <v>25.76</v>
      </c>
      <c r="J4095">
        <v>2</v>
      </c>
      <c r="K4095">
        <v>0</v>
      </c>
      <c r="L4095">
        <v>0.77280000000000004</v>
      </c>
    </row>
    <row r="4096" spans="1:12" x14ac:dyDescent="0.3">
      <c r="A4096" t="s">
        <v>12</v>
      </c>
      <c r="B4096" t="s">
        <v>21</v>
      </c>
      <c r="C4096" t="s">
        <v>14</v>
      </c>
      <c r="D4096" t="s">
        <v>181</v>
      </c>
      <c r="E4096" t="s">
        <v>16</v>
      </c>
      <c r="F4096" t="s">
        <v>17</v>
      </c>
      <c r="G4096" t="s">
        <v>25</v>
      </c>
      <c r="H4096" t="s">
        <v>37</v>
      </c>
      <c r="I4096">
        <v>146.76</v>
      </c>
      <c r="J4096">
        <v>3</v>
      </c>
      <c r="K4096">
        <v>0</v>
      </c>
      <c r="L4096">
        <v>38.157600000000002</v>
      </c>
    </row>
    <row r="4097" spans="1:12" x14ac:dyDescent="0.3">
      <c r="A4097" t="s">
        <v>12</v>
      </c>
      <c r="B4097" t="s">
        <v>21</v>
      </c>
      <c r="C4097" t="s">
        <v>14</v>
      </c>
      <c r="D4097" t="s">
        <v>181</v>
      </c>
      <c r="E4097" t="s">
        <v>16</v>
      </c>
      <c r="F4097" t="s">
        <v>17</v>
      </c>
      <c r="G4097" t="s">
        <v>34</v>
      </c>
      <c r="H4097" t="s">
        <v>58</v>
      </c>
      <c r="I4097">
        <v>32.96</v>
      </c>
      <c r="J4097">
        <v>2</v>
      </c>
      <c r="K4097">
        <v>0</v>
      </c>
      <c r="L4097">
        <v>14.172800000000001</v>
      </c>
    </row>
    <row r="4098" spans="1:12" x14ac:dyDescent="0.3">
      <c r="A4098" t="s">
        <v>12</v>
      </c>
      <c r="B4098" t="s">
        <v>21</v>
      </c>
      <c r="C4098" t="s">
        <v>14</v>
      </c>
      <c r="D4098" t="s">
        <v>181</v>
      </c>
      <c r="E4098" t="s">
        <v>16</v>
      </c>
      <c r="F4098" t="s">
        <v>17</v>
      </c>
      <c r="G4098" t="s">
        <v>34</v>
      </c>
      <c r="H4098" t="s">
        <v>35</v>
      </c>
      <c r="I4098">
        <v>587.97</v>
      </c>
      <c r="J4098">
        <v>3</v>
      </c>
      <c r="K4098">
        <v>0</v>
      </c>
      <c r="L4098">
        <v>164.63159999999999</v>
      </c>
    </row>
    <row r="4099" spans="1:12" x14ac:dyDescent="0.3">
      <c r="A4099" t="s">
        <v>12</v>
      </c>
      <c r="B4099" t="s">
        <v>21</v>
      </c>
      <c r="C4099" t="s">
        <v>14</v>
      </c>
      <c r="D4099" t="s">
        <v>181</v>
      </c>
      <c r="E4099" t="s">
        <v>16</v>
      </c>
      <c r="F4099" t="s">
        <v>17</v>
      </c>
      <c r="G4099" t="s">
        <v>25</v>
      </c>
      <c r="H4099" t="s">
        <v>40</v>
      </c>
      <c r="I4099">
        <v>14.94</v>
      </c>
      <c r="J4099">
        <v>3</v>
      </c>
      <c r="K4099">
        <v>0</v>
      </c>
      <c r="L4099">
        <v>7.0217999999999998</v>
      </c>
    </row>
    <row r="4100" spans="1:12" x14ac:dyDescent="0.3">
      <c r="A4100" t="s">
        <v>27</v>
      </c>
      <c r="B4100" t="s">
        <v>13</v>
      </c>
      <c r="C4100" t="s">
        <v>14</v>
      </c>
      <c r="D4100" t="s">
        <v>15</v>
      </c>
      <c r="E4100" t="s">
        <v>16</v>
      </c>
      <c r="F4100" t="s">
        <v>17</v>
      </c>
      <c r="G4100" t="s">
        <v>25</v>
      </c>
      <c r="H4100" t="s">
        <v>40</v>
      </c>
      <c r="I4100">
        <v>106.32</v>
      </c>
      <c r="J4100">
        <v>3</v>
      </c>
      <c r="K4100">
        <v>0</v>
      </c>
      <c r="L4100">
        <v>49.970399999999998</v>
      </c>
    </row>
    <row r="4101" spans="1:12" x14ac:dyDescent="0.3">
      <c r="A4101" t="s">
        <v>27</v>
      </c>
      <c r="B4101" t="s">
        <v>13</v>
      </c>
      <c r="C4101" t="s">
        <v>14</v>
      </c>
      <c r="D4101" t="s">
        <v>15</v>
      </c>
      <c r="E4101" t="s">
        <v>16</v>
      </c>
      <c r="F4101" t="s">
        <v>17</v>
      </c>
      <c r="G4101" t="s">
        <v>25</v>
      </c>
      <c r="H4101" t="s">
        <v>37</v>
      </c>
      <c r="I4101">
        <v>163.44</v>
      </c>
      <c r="J4101">
        <v>3</v>
      </c>
      <c r="K4101">
        <v>0</v>
      </c>
      <c r="L4101">
        <v>45.763199999999998</v>
      </c>
    </row>
    <row r="4102" spans="1:12" x14ac:dyDescent="0.3">
      <c r="A4102" t="s">
        <v>27</v>
      </c>
      <c r="B4102" t="s">
        <v>13</v>
      </c>
      <c r="C4102" t="s">
        <v>14</v>
      </c>
      <c r="D4102" t="s">
        <v>15</v>
      </c>
      <c r="E4102" t="s">
        <v>16</v>
      </c>
      <c r="F4102" t="s">
        <v>17</v>
      </c>
      <c r="G4102" t="s">
        <v>25</v>
      </c>
      <c r="H4102" t="s">
        <v>33</v>
      </c>
      <c r="I4102">
        <v>42.76</v>
      </c>
      <c r="J4102">
        <v>2</v>
      </c>
      <c r="K4102">
        <v>0</v>
      </c>
      <c r="L4102">
        <v>11.117599999999999</v>
      </c>
    </row>
    <row r="4103" spans="1:12" x14ac:dyDescent="0.3">
      <c r="A4103" t="s">
        <v>27</v>
      </c>
      <c r="B4103" t="s">
        <v>13</v>
      </c>
      <c r="C4103" t="s">
        <v>14</v>
      </c>
      <c r="D4103" t="s">
        <v>15</v>
      </c>
      <c r="E4103" t="s">
        <v>16</v>
      </c>
      <c r="F4103" t="s">
        <v>17</v>
      </c>
      <c r="G4103" t="s">
        <v>25</v>
      </c>
      <c r="H4103" t="s">
        <v>40</v>
      </c>
      <c r="I4103">
        <v>51.55</v>
      </c>
      <c r="J4103">
        <v>5</v>
      </c>
      <c r="K4103">
        <v>0</v>
      </c>
      <c r="L4103">
        <v>24.2285</v>
      </c>
    </row>
    <row r="4104" spans="1:12" x14ac:dyDescent="0.3">
      <c r="A4104" t="s">
        <v>27</v>
      </c>
      <c r="B4104" t="s">
        <v>43</v>
      </c>
      <c r="C4104" t="s">
        <v>14</v>
      </c>
      <c r="D4104" t="s">
        <v>15</v>
      </c>
      <c r="E4104" t="s">
        <v>16</v>
      </c>
      <c r="F4104" t="s">
        <v>17</v>
      </c>
      <c r="G4104" t="s">
        <v>18</v>
      </c>
      <c r="H4104" t="s">
        <v>20</v>
      </c>
      <c r="I4104">
        <v>2573.8200000000002</v>
      </c>
      <c r="J4104">
        <v>9</v>
      </c>
      <c r="K4104">
        <v>0</v>
      </c>
      <c r="L4104">
        <v>746.40779999999995</v>
      </c>
    </row>
    <row r="4105" spans="1:12" x14ac:dyDescent="0.3">
      <c r="A4105" t="s">
        <v>27</v>
      </c>
      <c r="B4105" t="s">
        <v>43</v>
      </c>
      <c r="C4105" t="s">
        <v>14</v>
      </c>
      <c r="D4105" t="s">
        <v>15</v>
      </c>
      <c r="E4105" t="s">
        <v>16</v>
      </c>
      <c r="F4105" t="s">
        <v>17</v>
      </c>
      <c r="G4105" t="s">
        <v>25</v>
      </c>
      <c r="H4105" t="s">
        <v>36</v>
      </c>
      <c r="I4105">
        <v>609.98</v>
      </c>
      <c r="J4105">
        <v>2</v>
      </c>
      <c r="K4105">
        <v>0</v>
      </c>
      <c r="L4105">
        <v>274.49099999999999</v>
      </c>
    </row>
    <row r="4106" spans="1:12" x14ac:dyDescent="0.3">
      <c r="A4106" t="s">
        <v>27</v>
      </c>
      <c r="B4106" t="s">
        <v>43</v>
      </c>
      <c r="C4106" t="s">
        <v>14</v>
      </c>
      <c r="D4106" t="s">
        <v>15</v>
      </c>
      <c r="E4106" t="s">
        <v>16</v>
      </c>
      <c r="F4106" t="s">
        <v>17</v>
      </c>
      <c r="G4106" t="s">
        <v>25</v>
      </c>
      <c r="H4106" t="s">
        <v>33</v>
      </c>
      <c r="I4106">
        <v>5.48</v>
      </c>
      <c r="J4106">
        <v>2</v>
      </c>
      <c r="K4106">
        <v>0</v>
      </c>
      <c r="L4106">
        <v>1.4796</v>
      </c>
    </row>
    <row r="4107" spans="1:12" x14ac:dyDescent="0.3">
      <c r="A4107" t="s">
        <v>27</v>
      </c>
      <c r="B4107" t="s">
        <v>43</v>
      </c>
      <c r="C4107" t="s">
        <v>14</v>
      </c>
      <c r="D4107" t="s">
        <v>15</v>
      </c>
      <c r="E4107" t="s">
        <v>16</v>
      </c>
      <c r="F4107" t="s">
        <v>17</v>
      </c>
      <c r="G4107" t="s">
        <v>34</v>
      </c>
      <c r="H4107" t="s">
        <v>35</v>
      </c>
      <c r="I4107">
        <v>391.98</v>
      </c>
      <c r="J4107">
        <v>2</v>
      </c>
      <c r="K4107">
        <v>0</v>
      </c>
      <c r="L4107">
        <v>113.6742</v>
      </c>
    </row>
    <row r="4108" spans="1:12" x14ac:dyDescent="0.3">
      <c r="A4108" t="s">
        <v>27</v>
      </c>
      <c r="B4108" t="s">
        <v>43</v>
      </c>
      <c r="C4108" t="s">
        <v>14</v>
      </c>
      <c r="D4108" t="s">
        <v>15</v>
      </c>
      <c r="E4108" t="s">
        <v>16</v>
      </c>
      <c r="F4108" t="s">
        <v>17</v>
      </c>
      <c r="G4108" t="s">
        <v>34</v>
      </c>
      <c r="H4108" t="s">
        <v>35</v>
      </c>
      <c r="I4108">
        <v>755.96</v>
      </c>
      <c r="J4108">
        <v>4</v>
      </c>
      <c r="K4108">
        <v>0</v>
      </c>
      <c r="L4108">
        <v>204.10919999999999</v>
      </c>
    </row>
    <row r="4109" spans="1:12" x14ac:dyDescent="0.3">
      <c r="A4109" t="s">
        <v>27</v>
      </c>
      <c r="B4109" t="s">
        <v>43</v>
      </c>
      <c r="C4109" t="s">
        <v>14</v>
      </c>
      <c r="D4109" t="s">
        <v>15</v>
      </c>
      <c r="E4109" t="s">
        <v>16</v>
      </c>
      <c r="F4109" t="s">
        <v>17</v>
      </c>
      <c r="G4109" t="s">
        <v>25</v>
      </c>
      <c r="H4109" t="s">
        <v>76</v>
      </c>
      <c r="I4109">
        <v>31.12</v>
      </c>
      <c r="J4109">
        <v>4</v>
      </c>
      <c r="K4109">
        <v>0</v>
      </c>
      <c r="L4109">
        <v>0.31119999999999998</v>
      </c>
    </row>
    <row r="4110" spans="1:12" x14ac:dyDescent="0.3">
      <c r="A4110" t="s">
        <v>27</v>
      </c>
      <c r="B4110" t="s">
        <v>43</v>
      </c>
      <c r="C4110" t="s">
        <v>14</v>
      </c>
      <c r="D4110" t="s">
        <v>15</v>
      </c>
      <c r="E4110" t="s">
        <v>16</v>
      </c>
      <c r="F4110" t="s">
        <v>17</v>
      </c>
      <c r="G4110" t="s">
        <v>25</v>
      </c>
      <c r="H4110" t="s">
        <v>40</v>
      </c>
      <c r="I4110">
        <v>6.54</v>
      </c>
      <c r="J4110">
        <v>1</v>
      </c>
      <c r="K4110">
        <v>0</v>
      </c>
      <c r="L4110">
        <v>3.0084</v>
      </c>
    </row>
    <row r="4111" spans="1:12" x14ac:dyDescent="0.3">
      <c r="A4111" t="s">
        <v>12</v>
      </c>
      <c r="B4111" t="s">
        <v>13</v>
      </c>
      <c r="C4111" t="s">
        <v>14</v>
      </c>
      <c r="D4111" t="s">
        <v>181</v>
      </c>
      <c r="E4111" t="s">
        <v>16</v>
      </c>
      <c r="F4111" t="s">
        <v>17</v>
      </c>
      <c r="G4111" t="s">
        <v>25</v>
      </c>
      <c r="H4111" t="s">
        <v>36</v>
      </c>
      <c r="I4111">
        <v>29.36</v>
      </c>
      <c r="J4111">
        <v>2</v>
      </c>
      <c r="K4111">
        <v>0</v>
      </c>
      <c r="L4111">
        <v>13.505599999999999</v>
      </c>
    </row>
    <row r="4112" spans="1:12" x14ac:dyDescent="0.3">
      <c r="A4112" t="s">
        <v>12</v>
      </c>
      <c r="B4112" t="s">
        <v>13</v>
      </c>
      <c r="C4112" t="s">
        <v>14</v>
      </c>
      <c r="D4112" t="s">
        <v>181</v>
      </c>
      <c r="E4112" t="s">
        <v>16</v>
      </c>
      <c r="F4112" t="s">
        <v>17</v>
      </c>
      <c r="G4112" t="s">
        <v>25</v>
      </c>
      <c r="H4112" t="s">
        <v>37</v>
      </c>
      <c r="I4112">
        <v>214.9</v>
      </c>
      <c r="J4112">
        <v>5</v>
      </c>
      <c r="K4112">
        <v>0</v>
      </c>
      <c r="L4112">
        <v>62.320999999999998</v>
      </c>
    </row>
    <row r="4113" spans="1:12" x14ac:dyDescent="0.3">
      <c r="A4113" t="s">
        <v>12</v>
      </c>
      <c r="B4113" t="s">
        <v>13</v>
      </c>
      <c r="C4113" t="s">
        <v>14</v>
      </c>
      <c r="D4113" t="s">
        <v>181</v>
      </c>
      <c r="E4113" t="s">
        <v>16</v>
      </c>
      <c r="F4113" t="s">
        <v>17</v>
      </c>
      <c r="G4113" t="s">
        <v>25</v>
      </c>
      <c r="H4113" t="s">
        <v>36</v>
      </c>
      <c r="I4113">
        <v>15.92</v>
      </c>
      <c r="J4113">
        <v>4</v>
      </c>
      <c r="K4113">
        <v>0</v>
      </c>
      <c r="L4113">
        <v>7.4824000000000002</v>
      </c>
    </row>
    <row r="4114" spans="1:12" x14ac:dyDescent="0.3">
      <c r="A4114" t="s">
        <v>12</v>
      </c>
      <c r="B4114" t="s">
        <v>13</v>
      </c>
      <c r="C4114" t="s">
        <v>14</v>
      </c>
      <c r="D4114" t="s">
        <v>181</v>
      </c>
      <c r="E4114" t="s">
        <v>16</v>
      </c>
      <c r="F4114" t="s">
        <v>17</v>
      </c>
      <c r="G4114" t="s">
        <v>34</v>
      </c>
      <c r="H4114" t="s">
        <v>58</v>
      </c>
      <c r="I4114">
        <v>146.44999999999999</v>
      </c>
      <c r="J4114">
        <v>5</v>
      </c>
      <c r="K4114">
        <v>0</v>
      </c>
      <c r="L4114">
        <v>48.328499999999998</v>
      </c>
    </row>
    <row r="4115" spans="1:12" x14ac:dyDescent="0.3">
      <c r="A4115" t="s">
        <v>12</v>
      </c>
      <c r="B4115" t="s">
        <v>13</v>
      </c>
      <c r="C4115" t="s">
        <v>14</v>
      </c>
      <c r="D4115" t="s">
        <v>181</v>
      </c>
      <c r="E4115" t="s">
        <v>16</v>
      </c>
      <c r="F4115" t="s">
        <v>17</v>
      </c>
      <c r="G4115" t="s">
        <v>25</v>
      </c>
      <c r="H4115" t="s">
        <v>31</v>
      </c>
      <c r="I4115">
        <v>15.14</v>
      </c>
      <c r="J4115">
        <v>1</v>
      </c>
      <c r="K4115">
        <v>0</v>
      </c>
      <c r="L4115">
        <v>0.60560000000000003</v>
      </c>
    </row>
    <row r="4116" spans="1:12" x14ac:dyDescent="0.3">
      <c r="A4116" t="s">
        <v>12</v>
      </c>
      <c r="B4116" t="s">
        <v>13</v>
      </c>
      <c r="C4116" t="s">
        <v>14</v>
      </c>
      <c r="D4116" t="s">
        <v>181</v>
      </c>
      <c r="E4116" t="s">
        <v>16</v>
      </c>
      <c r="F4116" t="s">
        <v>17</v>
      </c>
      <c r="G4116" t="s">
        <v>25</v>
      </c>
      <c r="H4116" t="s">
        <v>26</v>
      </c>
      <c r="I4116">
        <v>5.76</v>
      </c>
      <c r="J4116">
        <v>2</v>
      </c>
      <c r="K4116">
        <v>0</v>
      </c>
      <c r="L4116">
        <v>2.6496</v>
      </c>
    </row>
    <row r="4117" spans="1:12" x14ac:dyDescent="0.3">
      <c r="A4117" t="s">
        <v>12</v>
      </c>
      <c r="B4117" t="s">
        <v>13</v>
      </c>
      <c r="C4117" t="s">
        <v>14</v>
      </c>
      <c r="D4117" t="s">
        <v>181</v>
      </c>
      <c r="E4117" t="s">
        <v>16</v>
      </c>
      <c r="F4117" t="s">
        <v>17</v>
      </c>
      <c r="G4117" t="s">
        <v>34</v>
      </c>
      <c r="H4117" t="s">
        <v>161</v>
      </c>
      <c r="I4117">
        <v>1399.98</v>
      </c>
      <c r="J4117">
        <v>2</v>
      </c>
      <c r="K4117">
        <v>0</v>
      </c>
      <c r="L4117">
        <v>629.99099999999999</v>
      </c>
    </row>
    <row r="4118" spans="1:12" x14ac:dyDescent="0.3">
      <c r="A4118" t="s">
        <v>12</v>
      </c>
      <c r="B4118" t="s">
        <v>13</v>
      </c>
      <c r="C4118" t="s">
        <v>14</v>
      </c>
      <c r="D4118" t="s">
        <v>182</v>
      </c>
      <c r="E4118" t="s">
        <v>16</v>
      </c>
      <c r="F4118" t="s">
        <v>17</v>
      </c>
      <c r="G4118" t="s">
        <v>18</v>
      </c>
      <c r="H4118" t="s">
        <v>20</v>
      </c>
      <c r="I4118">
        <v>1207.8399999999999</v>
      </c>
      <c r="J4118">
        <v>8</v>
      </c>
      <c r="K4118">
        <v>0</v>
      </c>
      <c r="L4118">
        <v>314.03840000000002</v>
      </c>
    </row>
    <row r="4119" spans="1:12" x14ac:dyDescent="0.3">
      <c r="A4119" t="s">
        <v>12</v>
      </c>
      <c r="B4119" t="s">
        <v>13</v>
      </c>
      <c r="C4119" t="s">
        <v>14</v>
      </c>
      <c r="D4119" t="s">
        <v>182</v>
      </c>
      <c r="E4119" t="s">
        <v>16</v>
      </c>
      <c r="F4119" t="s">
        <v>17</v>
      </c>
      <c r="G4119" t="s">
        <v>25</v>
      </c>
      <c r="H4119" t="s">
        <v>36</v>
      </c>
      <c r="I4119">
        <v>12.53</v>
      </c>
      <c r="J4119">
        <v>1</v>
      </c>
      <c r="K4119">
        <v>0</v>
      </c>
      <c r="L4119">
        <v>5.8891</v>
      </c>
    </row>
    <row r="4120" spans="1:12" x14ac:dyDescent="0.3">
      <c r="A4120" t="s">
        <v>12</v>
      </c>
      <c r="B4120" t="s">
        <v>13</v>
      </c>
      <c r="C4120" t="s">
        <v>14</v>
      </c>
      <c r="D4120" t="s">
        <v>182</v>
      </c>
      <c r="E4120" t="s">
        <v>16</v>
      </c>
      <c r="F4120" t="s">
        <v>17</v>
      </c>
      <c r="G4120" t="s">
        <v>25</v>
      </c>
      <c r="H4120" t="s">
        <v>33</v>
      </c>
      <c r="I4120">
        <v>34.58</v>
      </c>
      <c r="J4120">
        <v>1</v>
      </c>
      <c r="K4120">
        <v>0</v>
      </c>
      <c r="L4120">
        <v>10.0282</v>
      </c>
    </row>
    <row r="4121" spans="1:12" x14ac:dyDescent="0.3">
      <c r="A4121" t="s">
        <v>12</v>
      </c>
      <c r="B4121" t="s">
        <v>13</v>
      </c>
      <c r="C4121" t="s">
        <v>14</v>
      </c>
      <c r="D4121" t="s">
        <v>182</v>
      </c>
      <c r="E4121" t="s">
        <v>16</v>
      </c>
      <c r="F4121" t="s">
        <v>17</v>
      </c>
      <c r="G4121" t="s">
        <v>18</v>
      </c>
      <c r="H4121" t="s">
        <v>20</v>
      </c>
      <c r="I4121">
        <v>300.98</v>
      </c>
      <c r="J4121">
        <v>1</v>
      </c>
      <c r="K4121">
        <v>0</v>
      </c>
      <c r="L4121">
        <v>87.284199999999998</v>
      </c>
    </row>
    <row r="4122" spans="1:12" x14ac:dyDescent="0.3">
      <c r="A4122" t="s">
        <v>12</v>
      </c>
      <c r="B4122" t="s">
        <v>13</v>
      </c>
      <c r="C4122" t="s">
        <v>14</v>
      </c>
      <c r="D4122" t="s">
        <v>182</v>
      </c>
      <c r="E4122" t="s">
        <v>16</v>
      </c>
      <c r="F4122" t="s">
        <v>17</v>
      </c>
      <c r="G4122" t="s">
        <v>18</v>
      </c>
      <c r="H4122" t="s">
        <v>20</v>
      </c>
      <c r="I4122">
        <v>258.75</v>
      </c>
      <c r="J4122">
        <v>3</v>
      </c>
      <c r="K4122">
        <v>0</v>
      </c>
      <c r="L4122">
        <v>77.625</v>
      </c>
    </row>
    <row r="4123" spans="1:12" x14ac:dyDescent="0.3">
      <c r="A4123" t="s">
        <v>27</v>
      </c>
      <c r="B4123" t="s">
        <v>21</v>
      </c>
      <c r="C4123" t="s">
        <v>14</v>
      </c>
      <c r="D4123" t="s">
        <v>241</v>
      </c>
      <c r="E4123" t="s">
        <v>16</v>
      </c>
      <c r="F4123" t="s">
        <v>17</v>
      </c>
      <c r="G4123" t="s">
        <v>25</v>
      </c>
      <c r="H4123" t="s">
        <v>33</v>
      </c>
      <c r="I4123">
        <v>17.52</v>
      </c>
      <c r="J4123">
        <v>3</v>
      </c>
      <c r="K4123">
        <v>0</v>
      </c>
      <c r="L4123">
        <v>8.2344000000000008</v>
      </c>
    </row>
    <row r="4124" spans="1:12" x14ac:dyDescent="0.3">
      <c r="A4124" t="s">
        <v>27</v>
      </c>
      <c r="B4124" t="s">
        <v>21</v>
      </c>
      <c r="C4124" t="s">
        <v>14</v>
      </c>
      <c r="D4124" t="s">
        <v>241</v>
      </c>
      <c r="E4124" t="s">
        <v>16</v>
      </c>
      <c r="F4124" t="s">
        <v>17</v>
      </c>
      <c r="G4124" t="s">
        <v>25</v>
      </c>
      <c r="H4124" t="s">
        <v>33</v>
      </c>
      <c r="I4124">
        <v>35.76</v>
      </c>
      <c r="J4124">
        <v>12</v>
      </c>
      <c r="K4124">
        <v>0</v>
      </c>
      <c r="L4124">
        <v>10.0128</v>
      </c>
    </row>
    <row r="4125" spans="1:12" x14ac:dyDescent="0.3">
      <c r="A4125" t="s">
        <v>27</v>
      </c>
      <c r="B4125" t="s">
        <v>13</v>
      </c>
      <c r="C4125" t="s">
        <v>14</v>
      </c>
      <c r="D4125" t="s">
        <v>182</v>
      </c>
      <c r="E4125" t="s">
        <v>16</v>
      </c>
      <c r="F4125" t="s">
        <v>17</v>
      </c>
      <c r="G4125" t="s">
        <v>25</v>
      </c>
      <c r="H4125" t="s">
        <v>26</v>
      </c>
      <c r="I4125">
        <v>2.61</v>
      </c>
      <c r="J4125">
        <v>1</v>
      </c>
      <c r="K4125">
        <v>0</v>
      </c>
      <c r="L4125">
        <v>1.2005999999999999</v>
      </c>
    </row>
    <row r="4126" spans="1:12" x14ac:dyDescent="0.3">
      <c r="A4126" t="s">
        <v>61</v>
      </c>
      <c r="B4126" t="s">
        <v>13</v>
      </c>
      <c r="C4126" t="s">
        <v>14</v>
      </c>
      <c r="D4126" t="s">
        <v>182</v>
      </c>
      <c r="E4126" t="s">
        <v>16</v>
      </c>
      <c r="F4126" t="s">
        <v>17</v>
      </c>
      <c r="G4126" t="s">
        <v>25</v>
      </c>
      <c r="H4126" t="s">
        <v>33</v>
      </c>
      <c r="I4126">
        <v>174.95</v>
      </c>
      <c r="J4126">
        <v>5</v>
      </c>
      <c r="K4126">
        <v>0</v>
      </c>
      <c r="L4126">
        <v>45.487000000000002</v>
      </c>
    </row>
    <row r="4127" spans="1:12" x14ac:dyDescent="0.3">
      <c r="A4127" t="s">
        <v>61</v>
      </c>
      <c r="B4127" t="s">
        <v>13</v>
      </c>
      <c r="C4127" t="s">
        <v>14</v>
      </c>
      <c r="D4127" t="s">
        <v>182</v>
      </c>
      <c r="E4127" t="s">
        <v>16</v>
      </c>
      <c r="F4127" t="s">
        <v>17</v>
      </c>
      <c r="G4127" t="s">
        <v>25</v>
      </c>
      <c r="H4127" t="s">
        <v>31</v>
      </c>
      <c r="I4127">
        <v>826</v>
      </c>
      <c r="J4127">
        <v>5</v>
      </c>
      <c r="K4127">
        <v>0</v>
      </c>
      <c r="L4127">
        <v>214.76</v>
      </c>
    </row>
    <row r="4128" spans="1:12" x14ac:dyDescent="0.3">
      <c r="A4128" t="s">
        <v>12</v>
      </c>
      <c r="B4128" t="s">
        <v>21</v>
      </c>
      <c r="C4128" t="s">
        <v>14</v>
      </c>
      <c r="D4128" t="s">
        <v>15</v>
      </c>
      <c r="E4128" t="s">
        <v>16</v>
      </c>
      <c r="F4128" t="s">
        <v>17</v>
      </c>
      <c r="G4128" t="s">
        <v>25</v>
      </c>
      <c r="H4128" t="s">
        <v>36</v>
      </c>
      <c r="I4128">
        <v>12.39</v>
      </c>
      <c r="J4128">
        <v>3</v>
      </c>
      <c r="K4128">
        <v>0</v>
      </c>
      <c r="L4128">
        <v>5.8232999999999997</v>
      </c>
    </row>
    <row r="4129" spans="1:12" x14ac:dyDescent="0.3">
      <c r="A4129" t="s">
        <v>27</v>
      </c>
      <c r="B4129" t="s">
        <v>21</v>
      </c>
      <c r="C4129" t="s">
        <v>14</v>
      </c>
      <c r="D4129" t="s">
        <v>15</v>
      </c>
      <c r="E4129" t="s">
        <v>16</v>
      </c>
      <c r="F4129" t="s">
        <v>17</v>
      </c>
      <c r="G4129" t="s">
        <v>25</v>
      </c>
      <c r="H4129" t="s">
        <v>31</v>
      </c>
      <c r="I4129">
        <v>828.84</v>
      </c>
      <c r="J4129">
        <v>6</v>
      </c>
      <c r="K4129">
        <v>0</v>
      </c>
      <c r="L4129">
        <v>0</v>
      </c>
    </row>
    <row r="4130" spans="1:12" x14ac:dyDescent="0.3">
      <c r="A4130" t="s">
        <v>27</v>
      </c>
      <c r="B4130" t="s">
        <v>13</v>
      </c>
      <c r="C4130" t="s">
        <v>14</v>
      </c>
      <c r="D4130" t="s">
        <v>15</v>
      </c>
      <c r="E4130" t="s">
        <v>16</v>
      </c>
      <c r="F4130" t="s">
        <v>17</v>
      </c>
      <c r="G4130" t="s">
        <v>18</v>
      </c>
      <c r="H4130" t="s">
        <v>32</v>
      </c>
      <c r="I4130">
        <v>318.08</v>
      </c>
      <c r="J4130">
        <v>4</v>
      </c>
      <c r="K4130">
        <v>0</v>
      </c>
      <c r="L4130">
        <v>34.988799999999998</v>
      </c>
    </row>
    <row r="4131" spans="1:12" x14ac:dyDescent="0.3">
      <c r="A4131" t="s">
        <v>27</v>
      </c>
      <c r="B4131" t="s">
        <v>13</v>
      </c>
      <c r="C4131" t="s">
        <v>14</v>
      </c>
      <c r="D4131" t="s">
        <v>15</v>
      </c>
      <c r="E4131" t="s">
        <v>16</v>
      </c>
      <c r="F4131" t="s">
        <v>17</v>
      </c>
      <c r="G4131" t="s">
        <v>25</v>
      </c>
      <c r="H4131" t="s">
        <v>36</v>
      </c>
      <c r="I4131">
        <v>5.8</v>
      </c>
      <c r="J4131">
        <v>1</v>
      </c>
      <c r="K4131">
        <v>0</v>
      </c>
      <c r="L4131">
        <v>2.61</v>
      </c>
    </row>
    <row r="4132" spans="1:12" x14ac:dyDescent="0.3">
      <c r="A4132" t="s">
        <v>61</v>
      </c>
      <c r="B4132" t="s">
        <v>13</v>
      </c>
      <c r="C4132" t="s">
        <v>14</v>
      </c>
      <c r="D4132" t="s">
        <v>182</v>
      </c>
      <c r="E4132" t="s">
        <v>16</v>
      </c>
      <c r="F4132" t="s">
        <v>17</v>
      </c>
      <c r="G4132" t="s">
        <v>25</v>
      </c>
      <c r="H4132" t="s">
        <v>31</v>
      </c>
      <c r="I4132">
        <v>348.56</v>
      </c>
      <c r="J4132">
        <v>8</v>
      </c>
      <c r="K4132">
        <v>0</v>
      </c>
      <c r="L4132">
        <v>104.568</v>
      </c>
    </row>
    <row r="4133" spans="1:12" x14ac:dyDescent="0.3">
      <c r="A4133" t="s">
        <v>27</v>
      </c>
      <c r="B4133" t="s">
        <v>13</v>
      </c>
      <c r="C4133" t="s">
        <v>14</v>
      </c>
      <c r="D4133" t="s">
        <v>15</v>
      </c>
      <c r="E4133" t="s">
        <v>16</v>
      </c>
      <c r="F4133" t="s">
        <v>17</v>
      </c>
      <c r="G4133" t="s">
        <v>25</v>
      </c>
      <c r="H4133" t="s">
        <v>36</v>
      </c>
      <c r="I4133">
        <v>1577.94</v>
      </c>
      <c r="J4133">
        <v>3</v>
      </c>
      <c r="K4133">
        <v>0</v>
      </c>
      <c r="L4133">
        <v>757.41120000000001</v>
      </c>
    </row>
    <row r="4134" spans="1:12" x14ac:dyDescent="0.3">
      <c r="A4134" t="s">
        <v>12</v>
      </c>
      <c r="B4134" t="s">
        <v>13</v>
      </c>
      <c r="C4134" t="s">
        <v>14</v>
      </c>
      <c r="D4134" t="s">
        <v>520</v>
      </c>
      <c r="E4134" t="s">
        <v>16</v>
      </c>
      <c r="F4134" t="s">
        <v>17</v>
      </c>
      <c r="G4134" t="s">
        <v>25</v>
      </c>
      <c r="H4134" t="s">
        <v>37</v>
      </c>
      <c r="I4134">
        <v>195.68</v>
      </c>
      <c r="J4134">
        <v>4</v>
      </c>
      <c r="K4134">
        <v>0</v>
      </c>
      <c r="L4134">
        <v>50.876800000000003</v>
      </c>
    </row>
    <row r="4135" spans="1:12" x14ac:dyDescent="0.3">
      <c r="A4135" t="s">
        <v>12</v>
      </c>
      <c r="B4135" t="s">
        <v>13</v>
      </c>
      <c r="C4135" t="s">
        <v>14</v>
      </c>
      <c r="D4135" t="s">
        <v>520</v>
      </c>
      <c r="E4135" t="s">
        <v>16</v>
      </c>
      <c r="F4135" t="s">
        <v>17</v>
      </c>
      <c r="G4135" t="s">
        <v>25</v>
      </c>
      <c r="H4135" t="s">
        <v>76</v>
      </c>
      <c r="I4135">
        <v>14.2</v>
      </c>
      <c r="J4135">
        <v>4</v>
      </c>
      <c r="K4135">
        <v>0</v>
      </c>
      <c r="L4135">
        <v>6.6740000000000004</v>
      </c>
    </row>
    <row r="4136" spans="1:12" x14ac:dyDescent="0.3">
      <c r="A4136" t="s">
        <v>12</v>
      </c>
      <c r="B4136" t="s">
        <v>21</v>
      </c>
      <c r="C4136" t="s">
        <v>14</v>
      </c>
      <c r="D4136" t="s">
        <v>182</v>
      </c>
      <c r="E4136" t="s">
        <v>16</v>
      </c>
      <c r="F4136" t="s">
        <v>17</v>
      </c>
      <c r="G4136" t="s">
        <v>18</v>
      </c>
      <c r="H4136" t="s">
        <v>20</v>
      </c>
      <c r="I4136">
        <v>701.96</v>
      </c>
      <c r="J4136">
        <v>2</v>
      </c>
      <c r="K4136">
        <v>0</v>
      </c>
      <c r="L4136">
        <v>168.47040000000001</v>
      </c>
    </row>
    <row r="4137" spans="1:12" x14ac:dyDescent="0.3">
      <c r="A4137" t="s">
        <v>27</v>
      </c>
      <c r="B4137" t="s">
        <v>13</v>
      </c>
      <c r="C4137" t="s">
        <v>14</v>
      </c>
      <c r="D4137" t="s">
        <v>182</v>
      </c>
      <c r="E4137" t="s">
        <v>16</v>
      </c>
      <c r="F4137" t="s">
        <v>17</v>
      </c>
      <c r="G4137" t="s">
        <v>25</v>
      </c>
      <c r="H4137" t="s">
        <v>36</v>
      </c>
      <c r="I4137">
        <v>48.81</v>
      </c>
      <c r="J4137">
        <v>3</v>
      </c>
      <c r="K4137">
        <v>0</v>
      </c>
      <c r="L4137">
        <v>23.916899999999998</v>
      </c>
    </row>
    <row r="4138" spans="1:12" x14ac:dyDescent="0.3">
      <c r="A4138" t="s">
        <v>27</v>
      </c>
      <c r="B4138" t="s">
        <v>21</v>
      </c>
      <c r="C4138" t="s">
        <v>14</v>
      </c>
      <c r="D4138" t="s">
        <v>181</v>
      </c>
      <c r="E4138" t="s">
        <v>16</v>
      </c>
      <c r="F4138" t="s">
        <v>17</v>
      </c>
      <c r="G4138" t="s">
        <v>25</v>
      </c>
      <c r="H4138" t="s">
        <v>36</v>
      </c>
      <c r="I4138">
        <v>115.36</v>
      </c>
      <c r="J4138">
        <v>7</v>
      </c>
      <c r="K4138">
        <v>0</v>
      </c>
      <c r="L4138">
        <v>56.526400000000002</v>
      </c>
    </row>
    <row r="4139" spans="1:12" x14ac:dyDescent="0.3">
      <c r="A4139" t="s">
        <v>12</v>
      </c>
      <c r="B4139" t="s">
        <v>43</v>
      </c>
      <c r="C4139" t="s">
        <v>14</v>
      </c>
      <c r="D4139" t="s">
        <v>241</v>
      </c>
      <c r="E4139" t="s">
        <v>16</v>
      </c>
      <c r="F4139" t="s">
        <v>17</v>
      </c>
      <c r="G4139" t="s">
        <v>34</v>
      </c>
      <c r="H4139" t="s">
        <v>58</v>
      </c>
      <c r="I4139">
        <v>18</v>
      </c>
      <c r="J4139">
        <v>1</v>
      </c>
      <c r="K4139">
        <v>0</v>
      </c>
      <c r="L4139">
        <v>3.24</v>
      </c>
    </row>
    <row r="4140" spans="1:12" x14ac:dyDescent="0.3">
      <c r="A4140" t="s">
        <v>12</v>
      </c>
      <c r="B4140" t="s">
        <v>43</v>
      </c>
      <c r="C4140" t="s">
        <v>14</v>
      </c>
      <c r="D4140" t="s">
        <v>123</v>
      </c>
      <c r="E4140" t="s">
        <v>124</v>
      </c>
      <c r="F4140" t="s">
        <v>17</v>
      </c>
      <c r="G4140" t="s">
        <v>34</v>
      </c>
      <c r="H4140" t="s">
        <v>35</v>
      </c>
      <c r="I4140">
        <v>503.96</v>
      </c>
      <c r="J4140">
        <v>4</v>
      </c>
      <c r="K4140">
        <v>0</v>
      </c>
      <c r="L4140">
        <v>131.02959999999999</v>
      </c>
    </row>
    <row r="4141" spans="1:12" x14ac:dyDescent="0.3">
      <c r="A4141" t="s">
        <v>12</v>
      </c>
      <c r="B4141" t="s">
        <v>43</v>
      </c>
      <c r="C4141" t="s">
        <v>14</v>
      </c>
      <c r="D4141" t="s">
        <v>123</v>
      </c>
      <c r="E4141" t="s">
        <v>124</v>
      </c>
      <c r="F4141" t="s">
        <v>17</v>
      </c>
      <c r="G4141" t="s">
        <v>34</v>
      </c>
      <c r="H4141" t="s">
        <v>35</v>
      </c>
      <c r="I4141">
        <v>149.94999999999999</v>
      </c>
      <c r="J4141">
        <v>5</v>
      </c>
      <c r="K4141">
        <v>0</v>
      </c>
      <c r="L4141">
        <v>41.985999999999997</v>
      </c>
    </row>
    <row r="4142" spans="1:12" x14ac:dyDescent="0.3">
      <c r="A4142" t="s">
        <v>12</v>
      </c>
      <c r="B4142" t="s">
        <v>43</v>
      </c>
      <c r="C4142" t="s">
        <v>14</v>
      </c>
      <c r="D4142" t="s">
        <v>123</v>
      </c>
      <c r="E4142" t="s">
        <v>124</v>
      </c>
      <c r="F4142" t="s">
        <v>17</v>
      </c>
      <c r="G4142" t="s">
        <v>34</v>
      </c>
      <c r="H4142" t="s">
        <v>58</v>
      </c>
      <c r="I4142">
        <v>29</v>
      </c>
      <c r="J4142">
        <v>2</v>
      </c>
      <c r="K4142">
        <v>0</v>
      </c>
      <c r="L4142">
        <v>7.25</v>
      </c>
    </row>
    <row r="4143" spans="1:12" x14ac:dyDescent="0.3">
      <c r="A4143" t="s">
        <v>12</v>
      </c>
      <c r="B4143" t="s">
        <v>21</v>
      </c>
      <c r="C4143" t="s">
        <v>14</v>
      </c>
      <c r="D4143" t="s">
        <v>233</v>
      </c>
      <c r="E4143" t="s">
        <v>124</v>
      </c>
      <c r="F4143" t="s">
        <v>17</v>
      </c>
      <c r="G4143" t="s">
        <v>25</v>
      </c>
      <c r="H4143" t="s">
        <v>59</v>
      </c>
      <c r="I4143">
        <v>11.36</v>
      </c>
      <c r="J4143">
        <v>2</v>
      </c>
      <c r="K4143">
        <v>0</v>
      </c>
      <c r="L4143">
        <v>5.3391999999999999</v>
      </c>
    </row>
    <row r="4144" spans="1:12" x14ac:dyDescent="0.3">
      <c r="A4144" t="s">
        <v>12</v>
      </c>
      <c r="B4144" t="s">
        <v>21</v>
      </c>
      <c r="C4144" t="s">
        <v>14</v>
      </c>
      <c r="D4144" t="s">
        <v>233</v>
      </c>
      <c r="E4144" t="s">
        <v>124</v>
      </c>
      <c r="F4144" t="s">
        <v>17</v>
      </c>
      <c r="G4144" t="s">
        <v>25</v>
      </c>
      <c r="H4144" t="s">
        <v>59</v>
      </c>
      <c r="I4144">
        <v>50.94</v>
      </c>
      <c r="J4144">
        <v>3</v>
      </c>
      <c r="K4144">
        <v>0</v>
      </c>
      <c r="L4144">
        <v>25.47</v>
      </c>
    </row>
    <row r="4145" spans="1:12" x14ac:dyDescent="0.3">
      <c r="A4145" t="s">
        <v>12</v>
      </c>
      <c r="B4145" t="s">
        <v>21</v>
      </c>
      <c r="C4145" t="s">
        <v>14</v>
      </c>
      <c r="D4145" t="s">
        <v>233</v>
      </c>
      <c r="E4145" t="s">
        <v>124</v>
      </c>
      <c r="F4145" t="s">
        <v>17</v>
      </c>
      <c r="G4145" t="s">
        <v>34</v>
      </c>
      <c r="H4145" t="s">
        <v>58</v>
      </c>
      <c r="I4145">
        <v>646.74</v>
      </c>
      <c r="J4145">
        <v>6</v>
      </c>
      <c r="K4145">
        <v>0</v>
      </c>
      <c r="L4145">
        <v>258.69600000000003</v>
      </c>
    </row>
    <row r="4146" spans="1:12" x14ac:dyDescent="0.3">
      <c r="A4146" t="s">
        <v>12</v>
      </c>
      <c r="B4146" t="s">
        <v>21</v>
      </c>
      <c r="C4146" t="s">
        <v>14</v>
      </c>
      <c r="D4146" t="s">
        <v>233</v>
      </c>
      <c r="E4146" t="s">
        <v>124</v>
      </c>
      <c r="F4146" t="s">
        <v>17</v>
      </c>
      <c r="G4146" t="s">
        <v>25</v>
      </c>
      <c r="H4146" t="s">
        <v>36</v>
      </c>
      <c r="I4146">
        <v>5.64</v>
      </c>
      <c r="J4146">
        <v>3</v>
      </c>
      <c r="K4146">
        <v>0</v>
      </c>
      <c r="L4146">
        <v>2.7071999999999998</v>
      </c>
    </row>
    <row r="4147" spans="1:12" x14ac:dyDescent="0.3">
      <c r="A4147" t="s">
        <v>12</v>
      </c>
      <c r="B4147" t="s">
        <v>21</v>
      </c>
      <c r="C4147" t="s">
        <v>14</v>
      </c>
      <c r="D4147" t="s">
        <v>233</v>
      </c>
      <c r="E4147" t="s">
        <v>124</v>
      </c>
      <c r="F4147" t="s">
        <v>17</v>
      </c>
      <c r="G4147" t="s">
        <v>25</v>
      </c>
      <c r="H4147" t="s">
        <v>31</v>
      </c>
      <c r="I4147">
        <v>572.58000000000004</v>
      </c>
      <c r="J4147">
        <v>6</v>
      </c>
      <c r="K4147">
        <v>0</v>
      </c>
      <c r="L4147">
        <v>34.354799999999997</v>
      </c>
    </row>
    <row r="4148" spans="1:12" x14ac:dyDescent="0.3">
      <c r="A4148" t="s">
        <v>27</v>
      </c>
      <c r="B4148" t="s">
        <v>21</v>
      </c>
      <c r="C4148" t="s">
        <v>14</v>
      </c>
      <c r="D4148" t="s">
        <v>123</v>
      </c>
      <c r="E4148" t="s">
        <v>124</v>
      </c>
      <c r="F4148" t="s">
        <v>17</v>
      </c>
      <c r="G4148" t="s">
        <v>25</v>
      </c>
      <c r="H4148" t="s">
        <v>40</v>
      </c>
      <c r="I4148">
        <v>12.96</v>
      </c>
      <c r="J4148">
        <v>2</v>
      </c>
      <c r="K4148">
        <v>0</v>
      </c>
      <c r="L4148">
        <v>6.2207999999999997</v>
      </c>
    </row>
    <row r="4149" spans="1:12" x14ac:dyDescent="0.3">
      <c r="A4149" t="s">
        <v>27</v>
      </c>
      <c r="B4149" t="s">
        <v>13</v>
      </c>
      <c r="C4149" t="s">
        <v>14</v>
      </c>
      <c r="D4149" t="s">
        <v>324</v>
      </c>
      <c r="E4149" t="s">
        <v>124</v>
      </c>
      <c r="F4149" t="s">
        <v>17</v>
      </c>
      <c r="G4149" t="s">
        <v>18</v>
      </c>
      <c r="H4149" t="s">
        <v>20</v>
      </c>
      <c r="I4149">
        <v>517.5</v>
      </c>
      <c r="J4149">
        <v>6</v>
      </c>
      <c r="K4149">
        <v>0</v>
      </c>
      <c r="L4149">
        <v>155.25</v>
      </c>
    </row>
    <row r="4150" spans="1:12" x14ac:dyDescent="0.3">
      <c r="A4150" t="s">
        <v>12</v>
      </c>
      <c r="B4150" t="s">
        <v>13</v>
      </c>
      <c r="C4150" t="s">
        <v>14</v>
      </c>
      <c r="D4150" t="s">
        <v>324</v>
      </c>
      <c r="E4150" t="s">
        <v>124</v>
      </c>
      <c r="F4150" t="s">
        <v>17</v>
      </c>
      <c r="G4150" t="s">
        <v>18</v>
      </c>
      <c r="H4150" t="s">
        <v>19</v>
      </c>
      <c r="I4150">
        <v>145.74</v>
      </c>
      <c r="J4150">
        <v>3</v>
      </c>
      <c r="K4150">
        <v>0</v>
      </c>
      <c r="L4150">
        <v>23.3184</v>
      </c>
    </row>
    <row r="4151" spans="1:12" x14ac:dyDescent="0.3">
      <c r="A4151" t="s">
        <v>12</v>
      </c>
      <c r="B4151" t="s">
        <v>13</v>
      </c>
      <c r="C4151" t="s">
        <v>14</v>
      </c>
      <c r="D4151" t="s">
        <v>324</v>
      </c>
      <c r="E4151" t="s">
        <v>124</v>
      </c>
      <c r="F4151" t="s">
        <v>17</v>
      </c>
      <c r="G4151" t="s">
        <v>18</v>
      </c>
      <c r="H4151" t="s">
        <v>32</v>
      </c>
      <c r="I4151">
        <v>15.4</v>
      </c>
      <c r="J4151">
        <v>5</v>
      </c>
      <c r="K4151">
        <v>0</v>
      </c>
      <c r="L4151">
        <v>7.3920000000000003</v>
      </c>
    </row>
    <row r="4152" spans="1:12" x14ac:dyDescent="0.3">
      <c r="A4152" t="s">
        <v>61</v>
      </c>
      <c r="B4152" t="s">
        <v>13</v>
      </c>
      <c r="C4152" t="s">
        <v>14</v>
      </c>
      <c r="D4152" t="s">
        <v>123</v>
      </c>
      <c r="E4152" t="s">
        <v>124</v>
      </c>
      <c r="F4152" t="s">
        <v>17</v>
      </c>
      <c r="G4152" t="s">
        <v>34</v>
      </c>
      <c r="H4152" t="s">
        <v>58</v>
      </c>
      <c r="I4152">
        <v>106.5</v>
      </c>
      <c r="J4152">
        <v>6</v>
      </c>
      <c r="K4152">
        <v>0</v>
      </c>
      <c r="L4152">
        <v>41.534999999999997</v>
      </c>
    </row>
    <row r="4153" spans="1:12" x14ac:dyDescent="0.3">
      <c r="A4153" t="s">
        <v>12</v>
      </c>
      <c r="B4153" t="s">
        <v>13</v>
      </c>
      <c r="C4153" t="s">
        <v>14</v>
      </c>
      <c r="D4153" t="s">
        <v>423</v>
      </c>
      <c r="E4153" t="s">
        <v>124</v>
      </c>
      <c r="F4153" t="s">
        <v>17</v>
      </c>
      <c r="G4153" t="s">
        <v>18</v>
      </c>
      <c r="H4153" t="s">
        <v>20</v>
      </c>
      <c r="I4153">
        <v>51.96</v>
      </c>
      <c r="J4153">
        <v>2</v>
      </c>
      <c r="K4153">
        <v>0</v>
      </c>
      <c r="L4153">
        <v>12.99</v>
      </c>
    </row>
    <row r="4154" spans="1:12" x14ac:dyDescent="0.3">
      <c r="A4154" t="s">
        <v>12</v>
      </c>
      <c r="B4154" t="s">
        <v>13</v>
      </c>
      <c r="C4154" t="s">
        <v>14</v>
      </c>
      <c r="D4154" t="s">
        <v>423</v>
      </c>
      <c r="E4154" t="s">
        <v>124</v>
      </c>
      <c r="F4154" t="s">
        <v>17</v>
      </c>
      <c r="G4154" t="s">
        <v>25</v>
      </c>
      <c r="H4154" t="s">
        <v>36</v>
      </c>
      <c r="I4154">
        <v>17.940000000000001</v>
      </c>
      <c r="J4154">
        <v>3</v>
      </c>
      <c r="K4154">
        <v>0</v>
      </c>
      <c r="L4154">
        <v>8.6112000000000002</v>
      </c>
    </row>
    <row r="4155" spans="1:12" x14ac:dyDescent="0.3">
      <c r="A4155" t="s">
        <v>27</v>
      </c>
      <c r="B4155" t="s">
        <v>13</v>
      </c>
      <c r="C4155" t="s">
        <v>14</v>
      </c>
      <c r="D4155" t="s">
        <v>123</v>
      </c>
      <c r="E4155" t="s">
        <v>124</v>
      </c>
      <c r="F4155" t="s">
        <v>17</v>
      </c>
      <c r="G4155" t="s">
        <v>34</v>
      </c>
      <c r="H4155" t="s">
        <v>58</v>
      </c>
      <c r="I4155">
        <v>53.7</v>
      </c>
      <c r="J4155">
        <v>6</v>
      </c>
      <c r="K4155">
        <v>0</v>
      </c>
      <c r="L4155">
        <v>10.202999999999999</v>
      </c>
    </row>
    <row r="4156" spans="1:12" x14ac:dyDescent="0.3">
      <c r="A4156" t="s">
        <v>27</v>
      </c>
      <c r="B4156" t="s">
        <v>13</v>
      </c>
      <c r="C4156" t="s">
        <v>14</v>
      </c>
      <c r="D4156" t="s">
        <v>123</v>
      </c>
      <c r="E4156" t="s">
        <v>124</v>
      </c>
      <c r="F4156" t="s">
        <v>17</v>
      </c>
      <c r="G4156" t="s">
        <v>25</v>
      </c>
      <c r="H4156" t="s">
        <v>36</v>
      </c>
      <c r="I4156">
        <v>36.26</v>
      </c>
      <c r="J4156">
        <v>7</v>
      </c>
      <c r="K4156">
        <v>0</v>
      </c>
      <c r="L4156">
        <v>16.679600000000001</v>
      </c>
    </row>
    <row r="4157" spans="1:12" x14ac:dyDescent="0.3">
      <c r="A4157" t="s">
        <v>27</v>
      </c>
      <c r="B4157" t="s">
        <v>13</v>
      </c>
      <c r="C4157" t="s">
        <v>14</v>
      </c>
      <c r="D4157" t="s">
        <v>123</v>
      </c>
      <c r="E4157" t="s">
        <v>124</v>
      </c>
      <c r="F4157" t="s">
        <v>17</v>
      </c>
      <c r="G4157" t="s">
        <v>25</v>
      </c>
      <c r="H4157" t="s">
        <v>33</v>
      </c>
      <c r="I4157">
        <v>56.3</v>
      </c>
      <c r="J4157">
        <v>2</v>
      </c>
      <c r="K4157">
        <v>0</v>
      </c>
      <c r="L4157">
        <v>15.763999999999999</v>
      </c>
    </row>
    <row r="4158" spans="1:12" x14ac:dyDescent="0.3">
      <c r="A4158" t="s">
        <v>27</v>
      </c>
      <c r="B4158" t="s">
        <v>13</v>
      </c>
      <c r="C4158" t="s">
        <v>14</v>
      </c>
      <c r="D4158" t="s">
        <v>123</v>
      </c>
      <c r="E4158" t="s">
        <v>124</v>
      </c>
      <c r="F4158" t="s">
        <v>17</v>
      </c>
      <c r="G4158" t="s">
        <v>25</v>
      </c>
      <c r="H4158" t="s">
        <v>40</v>
      </c>
      <c r="I4158">
        <v>32.4</v>
      </c>
      <c r="J4158">
        <v>5</v>
      </c>
      <c r="K4158">
        <v>0</v>
      </c>
      <c r="L4158">
        <v>15.552</v>
      </c>
    </row>
    <row r="4159" spans="1:12" x14ac:dyDescent="0.3">
      <c r="A4159" t="s">
        <v>27</v>
      </c>
      <c r="B4159" t="s">
        <v>13</v>
      </c>
      <c r="C4159" t="s">
        <v>14</v>
      </c>
      <c r="D4159" t="s">
        <v>123</v>
      </c>
      <c r="E4159" t="s">
        <v>124</v>
      </c>
      <c r="F4159" t="s">
        <v>17</v>
      </c>
      <c r="G4159" t="s">
        <v>18</v>
      </c>
      <c r="H4159" t="s">
        <v>32</v>
      </c>
      <c r="I4159">
        <v>29.16</v>
      </c>
      <c r="J4159">
        <v>2</v>
      </c>
      <c r="K4159">
        <v>0</v>
      </c>
      <c r="L4159">
        <v>10.789199999999999</v>
      </c>
    </row>
    <row r="4160" spans="1:12" x14ac:dyDescent="0.3">
      <c r="A4160" t="s">
        <v>61</v>
      </c>
      <c r="B4160" t="s">
        <v>13</v>
      </c>
      <c r="C4160" t="s">
        <v>14</v>
      </c>
      <c r="D4160" t="s">
        <v>324</v>
      </c>
      <c r="E4160" t="s">
        <v>124</v>
      </c>
      <c r="F4160" t="s">
        <v>17</v>
      </c>
      <c r="G4160" t="s">
        <v>25</v>
      </c>
      <c r="H4160" t="s">
        <v>109</v>
      </c>
      <c r="I4160">
        <v>1665.62</v>
      </c>
      <c r="J4160">
        <v>2</v>
      </c>
      <c r="K4160">
        <v>0</v>
      </c>
      <c r="L4160">
        <v>33.312399999999997</v>
      </c>
    </row>
    <row r="4161" spans="1:12" x14ac:dyDescent="0.3">
      <c r="A4161" t="s">
        <v>27</v>
      </c>
      <c r="B4161" t="s">
        <v>13</v>
      </c>
      <c r="C4161" t="s">
        <v>14</v>
      </c>
      <c r="D4161" t="s">
        <v>324</v>
      </c>
      <c r="E4161" t="s">
        <v>124</v>
      </c>
      <c r="F4161" t="s">
        <v>17</v>
      </c>
      <c r="G4161" t="s">
        <v>34</v>
      </c>
      <c r="H4161" t="s">
        <v>122</v>
      </c>
      <c r="I4161">
        <v>479.97</v>
      </c>
      <c r="J4161">
        <v>3</v>
      </c>
      <c r="K4161">
        <v>0</v>
      </c>
      <c r="L4161">
        <v>239.98500000000001</v>
      </c>
    </row>
    <row r="4162" spans="1:12" x14ac:dyDescent="0.3">
      <c r="A4162" t="s">
        <v>27</v>
      </c>
      <c r="B4162" t="s">
        <v>13</v>
      </c>
      <c r="C4162" t="s">
        <v>14</v>
      </c>
      <c r="D4162" t="s">
        <v>324</v>
      </c>
      <c r="E4162" t="s">
        <v>124</v>
      </c>
      <c r="F4162" t="s">
        <v>17</v>
      </c>
      <c r="G4162" t="s">
        <v>18</v>
      </c>
      <c r="H4162" t="s">
        <v>20</v>
      </c>
      <c r="I4162">
        <v>232.88</v>
      </c>
      <c r="J4162">
        <v>4</v>
      </c>
      <c r="K4162">
        <v>0</v>
      </c>
      <c r="L4162">
        <v>60.5488</v>
      </c>
    </row>
    <row r="4163" spans="1:12" x14ac:dyDescent="0.3">
      <c r="A4163" t="s">
        <v>12</v>
      </c>
      <c r="B4163" t="s">
        <v>13</v>
      </c>
      <c r="C4163" t="s">
        <v>14</v>
      </c>
      <c r="D4163" t="s">
        <v>324</v>
      </c>
      <c r="E4163" t="s">
        <v>124</v>
      </c>
      <c r="F4163" t="s">
        <v>17</v>
      </c>
      <c r="G4163" t="s">
        <v>34</v>
      </c>
      <c r="H4163" t="s">
        <v>35</v>
      </c>
      <c r="I4163">
        <v>29.16</v>
      </c>
      <c r="J4163">
        <v>3</v>
      </c>
      <c r="K4163">
        <v>0</v>
      </c>
      <c r="L4163">
        <v>8.4564000000000004</v>
      </c>
    </row>
    <row r="4164" spans="1:12" x14ac:dyDescent="0.3">
      <c r="A4164" t="s">
        <v>27</v>
      </c>
      <c r="B4164" t="s">
        <v>21</v>
      </c>
      <c r="C4164" t="s">
        <v>14</v>
      </c>
      <c r="D4164" t="s">
        <v>324</v>
      </c>
      <c r="E4164" t="s">
        <v>124</v>
      </c>
      <c r="F4164" t="s">
        <v>17</v>
      </c>
      <c r="G4164" t="s">
        <v>25</v>
      </c>
      <c r="H4164" t="s">
        <v>31</v>
      </c>
      <c r="I4164">
        <v>232.55</v>
      </c>
      <c r="J4164">
        <v>5</v>
      </c>
      <c r="K4164">
        <v>0</v>
      </c>
      <c r="L4164">
        <v>9.3019999999999996</v>
      </c>
    </row>
    <row r="4165" spans="1:12" x14ac:dyDescent="0.3">
      <c r="A4165" t="s">
        <v>27</v>
      </c>
      <c r="B4165" t="s">
        <v>21</v>
      </c>
      <c r="C4165" t="s">
        <v>14</v>
      </c>
      <c r="D4165" t="s">
        <v>324</v>
      </c>
      <c r="E4165" t="s">
        <v>124</v>
      </c>
      <c r="F4165" t="s">
        <v>17</v>
      </c>
      <c r="G4165" t="s">
        <v>34</v>
      </c>
      <c r="H4165" t="s">
        <v>58</v>
      </c>
      <c r="I4165">
        <v>99.98</v>
      </c>
      <c r="J4165">
        <v>2</v>
      </c>
      <c r="K4165">
        <v>0</v>
      </c>
      <c r="L4165">
        <v>42.991399999999999</v>
      </c>
    </row>
    <row r="4166" spans="1:12" x14ac:dyDescent="0.3">
      <c r="A4166" t="s">
        <v>27</v>
      </c>
      <c r="B4166" t="s">
        <v>21</v>
      </c>
      <c r="C4166" t="s">
        <v>14</v>
      </c>
      <c r="D4166" t="s">
        <v>324</v>
      </c>
      <c r="E4166" t="s">
        <v>124</v>
      </c>
      <c r="F4166" t="s">
        <v>17</v>
      </c>
      <c r="G4166" t="s">
        <v>25</v>
      </c>
      <c r="H4166" t="s">
        <v>40</v>
      </c>
      <c r="I4166">
        <v>19.440000000000001</v>
      </c>
      <c r="J4166">
        <v>3</v>
      </c>
      <c r="K4166">
        <v>0</v>
      </c>
      <c r="L4166">
        <v>9.3312000000000008</v>
      </c>
    </row>
    <row r="4167" spans="1:12" x14ac:dyDescent="0.3">
      <c r="A4167" t="s">
        <v>27</v>
      </c>
      <c r="B4167" t="s">
        <v>21</v>
      </c>
      <c r="C4167" t="s">
        <v>14</v>
      </c>
      <c r="D4167" t="s">
        <v>324</v>
      </c>
      <c r="E4167" t="s">
        <v>124</v>
      </c>
      <c r="F4167" t="s">
        <v>17</v>
      </c>
      <c r="G4167" t="s">
        <v>25</v>
      </c>
      <c r="H4167" t="s">
        <v>40</v>
      </c>
      <c r="I4167">
        <v>12.96</v>
      </c>
      <c r="J4167">
        <v>2</v>
      </c>
      <c r="K4167">
        <v>0</v>
      </c>
      <c r="L4167">
        <v>6.3503999999999996</v>
      </c>
    </row>
    <row r="4168" spans="1:12" x14ac:dyDescent="0.3">
      <c r="A4168" t="s">
        <v>61</v>
      </c>
      <c r="B4168" t="s">
        <v>21</v>
      </c>
      <c r="C4168" t="s">
        <v>14</v>
      </c>
      <c r="D4168" t="s">
        <v>123</v>
      </c>
      <c r="E4168" t="s">
        <v>124</v>
      </c>
      <c r="F4168" t="s">
        <v>17</v>
      </c>
      <c r="G4168" t="s">
        <v>25</v>
      </c>
      <c r="H4168" t="s">
        <v>36</v>
      </c>
      <c r="I4168">
        <v>87.28</v>
      </c>
      <c r="J4168">
        <v>8</v>
      </c>
      <c r="K4168">
        <v>0</v>
      </c>
      <c r="L4168">
        <v>41.021599999999999</v>
      </c>
    </row>
    <row r="4169" spans="1:12" x14ac:dyDescent="0.3">
      <c r="A4169" t="s">
        <v>27</v>
      </c>
      <c r="B4169" t="s">
        <v>13</v>
      </c>
      <c r="C4169" t="s">
        <v>14</v>
      </c>
      <c r="D4169" t="s">
        <v>123</v>
      </c>
      <c r="E4169" t="s">
        <v>124</v>
      </c>
      <c r="F4169" t="s">
        <v>17</v>
      </c>
      <c r="G4169" t="s">
        <v>34</v>
      </c>
      <c r="H4169" t="s">
        <v>58</v>
      </c>
      <c r="I4169">
        <v>659.9</v>
      </c>
      <c r="J4169">
        <v>2</v>
      </c>
      <c r="K4169">
        <v>0</v>
      </c>
      <c r="L4169">
        <v>217.767</v>
      </c>
    </row>
    <row r="4170" spans="1:12" x14ac:dyDescent="0.3">
      <c r="A4170" t="s">
        <v>167</v>
      </c>
      <c r="B4170" t="s">
        <v>13</v>
      </c>
      <c r="C4170" t="s">
        <v>14</v>
      </c>
      <c r="D4170" t="s">
        <v>552</v>
      </c>
      <c r="E4170" t="s">
        <v>124</v>
      </c>
      <c r="F4170" t="s">
        <v>17</v>
      </c>
      <c r="G4170" t="s">
        <v>25</v>
      </c>
      <c r="H4170" t="s">
        <v>37</v>
      </c>
      <c r="I4170">
        <v>17.34</v>
      </c>
      <c r="J4170">
        <v>2</v>
      </c>
      <c r="K4170">
        <v>0</v>
      </c>
      <c r="L4170">
        <v>4.6818</v>
      </c>
    </row>
    <row r="4171" spans="1:12" x14ac:dyDescent="0.3">
      <c r="A4171" t="s">
        <v>167</v>
      </c>
      <c r="B4171" t="s">
        <v>13</v>
      </c>
      <c r="C4171" t="s">
        <v>14</v>
      </c>
      <c r="D4171" t="s">
        <v>552</v>
      </c>
      <c r="E4171" t="s">
        <v>124</v>
      </c>
      <c r="F4171" t="s">
        <v>17</v>
      </c>
      <c r="G4171" t="s">
        <v>34</v>
      </c>
      <c r="H4171" t="s">
        <v>58</v>
      </c>
      <c r="I4171">
        <v>71.98</v>
      </c>
      <c r="J4171">
        <v>2</v>
      </c>
      <c r="K4171">
        <v>0</v>
      </c>
      <c r="L4171">
        <v>15.1158</v>
      </c>
    </row>
    <row r="4172" spans="1:12" x14ac:dyDescent="0.3">
      <c r="A4172" t="s">
        <v>61</v>
      </c>
      <c r="B4172" t="s">
        <v>13</v>
      </c>
      <c r="C4172" t="s">
        <v>14</v>
      </c>
      <c r="D4172" t="s">
        <v>324</v>
      </c>
      <c r="E4172" t="s">
        <v>124</v>
      </c>
      <c r="F4172" t="s">
        <v>17</v>
      </c>
      <c r="G4172" t="s">
        <v>18</v>
      </c>
      <c r="H4172" t="s">
        <v>19</v>
      </c>
      <c r="I4172">
        <v>241.96</v>
      </c>
      <c r="J4172">
        <v>2</v>
      </c>
      <c r="K4172">
        <v>0</v>
      </c>
      <c r="L4172">
        <v>33.874400000000001</v>
      </c>
    </row>
    <row r="4173" spans="1:12" x14ac:dyDescent="0.3">
      <c r="A4173" t="s">
        <v>61</v>
      </c>
      <c r="B4173" t="s">
        <v>13</v>
      </c>
      <c r="C4173" t="s">
        <v>14</v>
      </c>
      <c r="D4173" t="s">
        <v>324</v>
      </c>
      <c r="E4173" t="s">
        <v>124</v>
      </c>
      <c r="F4173" t="s">
        <v>17</v>
      </c>
      <c r="G4173" t="s">
        <v>25</v>
      </c>
      <c r="H4173" t="s">
        <v>36</v>
      </c>
      <c r="I4173">
        <v>3.89</v>
      </c>
      <c r="J4173">
        <v>1</v>
      </c>
      <c r="K4173">
        <v>0</v>
      </c>
      <c r="L4173">
        <v>1.8672</v>
      </c>
    </row>
    <row r="4174" spans="1:12" x14ac:dyDescent="0.3">
      <c r="A4174" t="s">
        <v>61</v>
      </c>
      <c r="B4174" t="s">
        <v>13</v>
      </c>
      <c r="C4174" t="s">
        <v>14</v>
      </c>
      <c r="D4174" t="s">
        <v>324</v>
      </c>
      <c r="E4174" t="s">
        <v>124</v>
      </c>
      <c r="F4174" t="s">
        <v>17</v>
      </c>
      <c r="G4174" t="s">
        <v>18</v>
      </c>
      <c r="H4174" t="s">
        <v>32</v>
      </c>
      <c r="I4174">
        <v>8.01</v>
      </c>
      <c r="J4174">
        <v>3</v>
      </c>
      <c r="K4174">
        <v>0</v>
      </c>
      <c r="L4174">
        <v>3.0438000000000001</v>
      </c>
    </row>
    <row r="4175" spans="1:12" x14ac:dyDescent="0.3">
      <c r="A4175" t="s">
        <v>12</v>
      </c>
      <c r="B4175" t="s">
        <v>43</v>
      </c>
      <c r="C4175" t="s">
        <v>14</v>
      </c>
      <c r="D4175" t="s">
        <v>423</v>
      </c>
      <c r="E4175" t="s">
        <v>124</v>
      </c>
      <c r="F4175" t="s">
        <v>17</v>
      </c>
      <c r="G4175" t="s">
        <v>25</v>
      </c>
      <c r="H4175" t="s">
        <v>36</v>
      </c>
      <c r="I4175">
        <v>477.51</v>
      </c>
      <c r="J4175">
        <v>11</v>
      </c>
      <c r="K4175">
        <v>0</v>
      </c>
      <c r="L4175">
        <v>219.65459999999999</v>
      </c>
    </row>
    <row r="4176" spans="1:12" x14ac:dyDescent="0.3">
      <c r="A4176" t="s">
        <v>27</v>
      </c>
      <c r="B4176" t="s">
        <v>21</v>
      </c>
      <c r="C4176" t="s">
        <v>14</v>
      </c>
      <c r="D4176" t="s">
        <v>233</v>
      </c>
      <c r="E4176" t="s">
        <v>124</v>
      </c>
      <c r="F4176" t="s">
        <v>17</v>
      </c>
      <c r="G4176" t="s">
        <v>18</v>
      </c>
      <c r="H4176" t="s">
        <v>32</v>
      </c>
      <c r="I4176">
        <v>129.91999999999999</v>
      </c>
      <c r="J4176">
        <v>4</v>
      </c>
      <c r="K4176">
        <v>0</v>
      </c>
      <c r="L4176">
        <v>10.393599999999999</v>
      </c>
    </row>
    <row r="4177" spans="1:12" x14ac:dyDescent="0.3">
      <c r="A4177" t="s">
        <v>61</v>
      </c>
      <c r="B4177" t="s">
        <v>13</v>
      </c>
      <c r="C4177" t="s">
        <v>14</v>
      </c>
      <c r="D4177" t="s">
        <v>324</v>
      </c>
      <c r="E4177" t="s">
        <v>124</v>
      </c>
      <c r="F4177" t="s">
        <v>17</v>
      </c>
      <c r="G4177" t="s">
        <v>25</v>
      </c>
      <c r="H4177" t="s">
        <v>33</v>
      </c>
      <c r="I4177">
        <v>73.2</v>
      </c>
      <c r="J4177">
        <v>5</v>
      </c>
      <c r="K4177">
        <v>0</v>
      </c>
      <c r="L4177">
        <v>21.228000000000002</v>
      </c>
    </row>
    <row r="4178" spans="1:12" x14ac:dyDescent="0.3">
      <c r="A4178" t="s">
        <v>61</v>
      </c>
      <c r="B4178" t="s">
        <v>13</v>
      </c>
      <c r="C4178" t="s">
        <v>14</v>
      </c>
      <c r="D4178" t="s">
        <v>324</v>
      </c>
      <c r="E4178" t="s">
        <v>124</v>
      </c>
      <c r="F4178" t="s">
        <v>17</v>
      </c>
      <c r="G4178" t="s">
        <v>25</v>
      </c>
      <c r="H4178" t="s">
        <v>26</v>
      </c>
      <c r="I4178">
        <v>11.07</v>
      </c>
      <c r="J4178">
        <v>3</v>
      </c>
      <c r="K4178">
        <v>0</v>
      </c>
      <c r="L4178">
        <v>5.2028999999999996</v>
      </c>
    </row>
    <row r="4179" spans="1:12" x14ac:dyDescent="0.3">
      <c r="A4179" t="s">
        <v>61</v>
      </c>
      <c r="B4179" t="s">
        <v>13</v>
      </c>
      <c r="C4179" t="s">
        <v>14</v>
      </c>
      <c r="D4179" t="s">
        <v>324</v>
      </c>
      <c r="E4179" t="s">
        <v>124</v>
      </c>
      <c r="F4179" t="s">
        <v>17</v>
      </c>
      <c r="G4179" t="s">
        <v>18</v>
      </c>
      <c r="H4179" t="s">
        <v>30</v>
      </c>
      <c r="I4179">
        <v>1504.52</v>
      </c>
      <c r="J4179">
        <v>4</v>
      </c>
      <c r="K4179">
        <v>0</v>
      </c>
      <c r="L4179">
        <v>346.03960000000001</v>
      </c>
    </row>
    <row r="4180" spans="1:12" x14ac:dyDescent="0.3">
      <c r="A4180" t="s">
        <v>61</v>
      </c>
      <c r="B4180" t="s">
        <v>13</v>
      </c>
      <c r="C4180" t="s">
        <v>14</v>
      </c>
      <c r="D4180" t="s">
        <v>324</v>
      </c>
      <c r="E4180" t="s">
        <v>124</v>
      </c>
      <c r="F4180" t="s">
        <v>17</v>
      </c>
      <c r="G4180" t="s">
        <v>25</v>
      </c>
      <c r="H4180" t="s">
        <v>40</v>
      </c>
      <c r="I4180">
        <v>25.92</v>
      </c>
      <c r="J4180">
        <v>4</v>
      </c>
      <c r="K4180">
        <v>0</v>
      </c>
      <c r="L4180">
        <v>12.441599999999999</v>
      </c>
    </row>
    <row r="4181" spans="1:12" x14ac:dyDescent="0.3">
      <c r="A4181" t="s">
        <v>12</v>
      </c>
      <c r="B4181" t="s">
        <v>13</v>
      </c>
      <c r="C4181" t="s">
        <v>14</v>
      </c>
      <c r="D4181" t="s">
        <v>324</v>
      </c>
      <c r="E4181" t="s">
        <v>124</v>
      </c>
      <c r="F4181" t="s">
        <v>17</v>
      </c>
      <c r="G4181" t="s">
        <v>18</v>
      </c>
      <c r="H4181" t="s">
        <v>30</v>
      </c>
      <c r="I4181">
        <v>85.98</v>
      </c>
      <c r="J4181">
        <v>1</v>
      </c>
      <c r="K4181">
        <v>0</v>
      </c>
      <c r="L4181">
        <v>22.354800000000001</v>
      </c>
    </row>
    <row r="4182" spans="1:12" x14ac:dyDescent="0.3">
      <c r="A4182" t="s">
        <v>27</v>
      </c>
      <c r="B4182" t="s">
        <v>21</v>
      </c>
      <c r="C4182" t="s">
        <v>14</v>
      </c>
      <c r="D4182" t="s">
        <v>380</v>
      </c>
      <c r="E4182" t="s">
        <v>381</v>
      </c>
      <c r="F4182" t="s">
        <v>56</v>
      </c>
      <c r="G4182" t="s">
        <v>34</v>
      </c>
      <c r="H4182" t="s">
        <v>35</v>
      </c>
      <c r="I4182">
        <v>437.85</v>
      </c>
      <c r="J4182">
        <v>3</v>
      </c>
      <c r="K4182">
        <v>0</v>
      </c>
      <c r="L4182">
        <v>131.35499999999999</v>
      </c>
    </row>
    <row r="4183" spans="1:12" x14ac:dyDescent="0.3">
      <c r="A4183" t="s">
        <v>27</v>
      </c>
      <c r="B4183" t="s">
        <v>21</v>
      </c>
      <c r="C4183" t="s">
        <v>14</v>
      </c>
      <c r="D4183" t="s">
        <v>380</v>
      </c>
      <c r="E4183" t="s">
        <v>381</v>
      </c>
      <c r="F4183" t="s">
        <v>56</v>
      </c>
      <c r="G4183" t="s">
        <v>18</v>
      </c>
      <c r="H4183" t="s">
        <v>32</v>
      </c>
      <c r="I4183">
        <v>109.48</v>
      </c>
      <c r="J4183">
        <v>2</v>
      </c>
      <c r="K4183">
        <v>0</v>
      </c>
      <c r="L4183">
        <v>33.938800000000001</v>
      </c>
    </row>
    <row r="4184" spans="1:12" x14ac:dyDescent="0.3">
      <c r="A4184" t="s">
        <v>27</v>
      </c>
      <c r="B4184" t="s">
        <v>43</v>
      </c>
      <c r="C4184" t="s">
        <v>14</v>
      </c>
      <c r="D4184" t="s">
        <v>502</v>
      </c>
      <c r="E4184" t="s">
        <v>381</v>
      </c>
      <c r="F4184" t="s">
        <v>56</v>
      </c>
      <c r="G4184" t="s">
        <v>25</v>
      </c>
      <c r="H4184" t="s">
        <v>36</v>
      </c>
      <c r="I4184">
        <v>8.26</v>
      </c>
      <c r="J4184">
        <v>2</v>
      </c>
      <c r="K4184">
        <v>0</v>
      </c>
      <c r="L4184">
        <v>3.8822000000000001</v>
      </c>
    </row>
    <row r="4185" spans="1:12" x14ac:dyDescent="0.3">
      <c r="A4185" t="s">
        <v>27</v>
      </c>
      <c r="B4185" t="s">
        <v>43</v>
      </c>
      <c r="C4185" t="s">
        <v>14</v>
      </c>
      <c r="D4185" t="s">
        <v>502</v>
      </c>
      <c r="E4185" t="s">
        <v>381</v>
      </c>
      <c r="F4185" t="s">
        <v>56</v>
      </c>
      <c r="G4185" t="s">
        <v>25</v>
      </c>
      <c r="H4185" t="s">
        <v>36</v>
      </c>
      <c r="I4185">
        <v>29.84</v>
      </c>
      <c r="J4185">
        <v>2</v>
      </c>
      <c r="K4185">
        <v>0</v>
      </c>
      <c r="L4185">
        <v>13.428000000000001</v>
      </c>
    </row>
    <row r="4186" spans="1:12" x14ac:dyDescent="0.3">
      <c r="A4186" t="s">
        <v>27</v>
      </c>
      <c r="B4186" t="s">
        <v>43</v>
      </c>
      <c r="C4186" t="s">
        <v>14</v>
      </c>
      <c r="D4186" t="s">
        <v>502</v>
      </c>
      <c r="E4186" t="s">
        <v>381</v>
      </c>
      <c r="F4186" t="s">
        <v>56</v>
      </c>
      <c r="G4186" t="s">
        <v>34</v>
      </c>
      <c r="H4186" t="s">
        <v>58</v>
      </c>
      <c r="I4186">
        <v>67.98</v>
      </c>
      <c r="J4186">
        <v>2</v>
      </c>
      <c r="K4186">
        <v>0</v>
      </c>
      <c r="L4186">
        <v>14.9556</v>
      </c>
    </row>
    <row r="4187" spans="1:12" x14ac:dyDescent="0.3">
      <c r="A4187" t="s">
        <v>27</v>
      </c>
      <c r="B4187" t="s">
        <v>21</v>
      </c>
      <c r="C4187" t="s">
        <v>14</v>
      </c>
      <c r="D4187" t="s">
        <v>380</v>
      </c>
      <c r="E4187" t="s">
        <v>381</v>
      </c>
      <c r="F4187" t="s">
        <v>56</v>
      </c>
      <c r="G4187" t="s">
        <v>25</v>
      </c>
      <c r="H4187" t="s">
        <v>37</v>
      </c>
      <c r="I4187">
        <v>101.96</v>
      </c>
      <c r="J4187">
        <v>2</v>
      </c>
      <c r="K4187">
        <v>0</v>
      </c>
      <c r="L4187">
        <v>27.529199999999999</v>
      </c>
    </row>
    <row r="4188" spans="1:12" x14ac:dyDescent="0.3">
      <c r="A4188" t="s">
        <v>27</v>
      </c>
      <c r="B4188" t="s">
        <v>21</v>
      </c>
      <c r="C4188" t="s">
        <v>14</v>
      </c>
      <c r="D4188" t="s">
        <v>380</v>
      </c>
      <c r="E4188" t="s">
        <v>381</v>
      </c>
      <c r="F4188" t="s">
        <v>56</v>
      </c>
      <c r="G4188" t="s">
        <v>25</v>
      </c>
      <c r="H4188" t="s">
        <v>40</v>
      </c>
      <c r="I4188">
        <v>259.74</v>
      </c>
      <c r="J4188">
        <v>13</v>
      </c>
      <c r="K4188">
        <v>0</v>
      </c>
      <c r="L4188">
        <v>124.6752</v>
      </c>
    </row>
    <row r="4189" spans="1:12" x14ac:dyDescent="0.3">
      <c r="A4189" t="s">
        <v>27</v>
      </c>
      <c r="B4189" t="s">
        <v>21</v>
      </c>
      <c r="C4189" t="s">
        <v>14</v>
      </c>
      <c r="D4189" t="s">
        <v>380</v>
      </c>
      <c r="E4189" t="s">
        <v>381</v>
      </c>
      <c r="F4189" t="s">
        <v>56</v>
      </c>
      <c r="G4189" t="s">
        <v>34</v>
      </c>
      <c r="H4189" t="s">
        <v>58</v>
      </c>
      <c r="I4189">
        <v>255.42</v>
      </c>
      <c r="J4189">
        <v>9</v>
      </c>
      <c r="K4189">
        <v>0</v>
      </c>
      <c r="L4189">
        <v>104.7222</v>
      </c>
    </row>
    <row r="4190" spans="1:12" x14ac:dyDescent="0.3">
      <c r="A4190" t="s">
        <v>27</v>
      </c>
      <c r="B4190" t="s">
        <v>43</v>
      </c>
      <c r="C4190" t="s">
        <v>14</v>
      </c>
      <c r="D4190" t="s">
        <v>89</v>
      </c>
      <c r="E4190" t="s">
        <v>247</v>
      </c>
      <c r="F4190" t="s">
        <v>56</v>
      </c>
      <c r="G4190" t="s">
        <v>25</v>
      </c>
      <c r="H4190" t="s">
        <v>36</v>
      </c>
      <c r="I4190">
        <v>37.659999999999997</v>
      </c>
      <c r="J4190">
        <v>7</v>
      </c>
      <c r="K4190">
        <v>0</v>
      </c>
      <c r="L4190">
        <v>18.453399999999998</v>
      </c>
    </row>
    <row r="4191" spans="1:12" x14ac:dyDescent="0.3">
      <c r="A4191" t="s">
        <v>27</v>
      </c>
      <c r="B4191" t="s">
        <v>43</v>
      </c>
      <c r="C4191" t="s">
        <v>14</v>
      </c>
      <c r="D4191" t="s">
        <v>267</v>
      </c>
      <c r="E4191" t="s">
        <v>247</v>
      </c>
      <c r="F4191" t="s">
        <v>56</v>
      </c>
      <c r="G4191" t="s">
        <v>25</v>
      </c>
      <c r="H4191" t="s">
        <v>40</v>
      </c>
      <c r="I4191">
        <v>28.9</v>
      </c>
      <c r="J4191">
        <v>5</v>
      </c>
      <c r="K4191">
        <v>0</v>
      </c>
      <c r="L4191">
        <v>14.161</v>
      </c>
    </row>
    <row r="4192" spans="1:12" x14ac:dyDescent="0.3">
      <c r="A4192" t="s">
        <v>27</v>
      </c>
      <c r="B4192" t="s">
        <v>43</v>
      </c>
      <c r="C4192" t="s">
        <v>14</v>
      </c>
      <c r="D4192" t="s">
        <v>267</v>
      </c>
      <c r="E4192" t="s">
        <v>247</v>
      </c>
      <c r="F4192" t="s">
        <v>56</v>
      </c>
      <c r="G4192" t="s">
        <v>25</v>
      </c>
      <c r="H4192" t="s">
        <v>37</v>
      </c>
      <c r="I4192">
        <v>355.96</v>
      </c>
      <c r="J4192">
        <v>2</v>
      </c>
      <c r="K4192">
        <v>0</v>
      </c>
      <c r="L4192">
        <v>103.22839999999999</v>
      </c>
    </row>
    <row r="4193" spans="1:12" x14ac:dyDescent="0.3">
      <c r="A4193" t="s">
        <v>27</v>
      </c>
      <c r="B4193" t="s">
        <v>13</v>
      </c>
      <c r="C4193" t="s">
        <v>14</v>
      </c>
      <c r="D4193" t="s">
        <v>280</v>
      </c>
      <c r="E4193" t="s">
        <v>247</v>
      </c>
      <c r="F4193" t="s">
        <v>56</v>
      </c>
      <c r="G4193" t="s">
        <v>18</v>
      </c>
      <c r="H4193" t="s">
        <v>20</v>
      </c>
      <c r="I4193">
        <v>172.5</v>
      </c>
      <c r="J4193">
        <v>2</v>
      </c>
      <c r="K4193">
        <v>0</v>
      </c>
      <c r="L4193">
        <v>51.75</v>
      </c>
    </row>
    <row r="4194" spans="1:12" x14ac:dyDescent="0.3">
      <c r="A4194" t="s">
        <v>27</v>
      </c>
      <c r="B4194" t="s">
        <v>13</v>
      </c>
      <c r="C4194" t="s">
        <v>14</v>
      </c>
      <c r="D4194" t="s">
        <v>280</v>
      </c>
      <c r="E4194" t="s">
        <v>247</v>
      </c>
      <c r="F4194" t="s">
        <v>56</v>
      </c>
      <c r="G4194" t="s">
        <v>34</v>
      </c>
      <c r="H4194" t="s">
        <v>35</v>
      </c>
      <c r="I4194">
        <v>179.97</v>
      </c>
      <c r="J4194">
        <v>3</v>
      </c>
      <c r="K4194">
        <v>0</v>
      </c>
      <c r="L4194">
        <v>44.9925</v>
      </c>
    </row>
    <row r="4195" spans="1:12" x14ac:dyDescent="0.3">
      <c r="A4195" t="s">
        <v>27</v>
      </c>
      <c r="B4195" t="s">
        <v>43</v>
      </c>
      <c r="C4195" t="s">
        <v>14</v>
      </c>
      <c r="D4195" t="s">
        <v>267</v>
      </c>
      <c r="E4195" t="s">
        <v>247</v>
      </c>
      <c r="F4195" t="s">
        <v>56</v>
      </c>
      <c r="G4195" t="s">
        <v>34</v>
      </c>
      <c r="H4195" t="s">
        <v>58</v>
      </c>
      <c r="I4195">
        <v>49.08</v>
      </c>
      <c r="J4195">
        <v>3</v>
      </c>
      <c r="K4195">
        <v>0</v>
      </c>
      <c r="L4195">
        <v>4.9080000000000004</v>
      </c>
    </row>
    <row r="4196" spans="1:12" x14ac:dyDescent="0.3">
      <c r="A4196" t="s">
        <v>27</v>
      </c>
      <c r="B4196" t="s">
        <v>21</v>
      </c>
      <c r="C4196" t="s">
        <v>14</v>
      </c>
      <c r="D4196" t="s">
        <v>332</v>
      </c>
      <c r="E4196" t="s">
        <v>247</v>
      </c>
      <c r="F4196" t="s">
        <v>56</v>
      </c>
      <c r="G4196" t="s">
        <v>25</v>
      </c>
      <c r="H4196" t="s">
        <v>36</v>
      </c>
      <c r="I4196">
        <v>20.86</v>
      </c>
      <c r="J4196">
        <v>2</v>
      </c>
      <c r="K4196">
        <v>0</v>
      </c>
      <c r="L4196">
        <v>9.3870000000000005</v>
      </c>
    </row>
    <row r="4197" spans="1:12" x14ac:dyDescent="0.3">
      <c r="A4197" t="s">
        <v>27</v>
      </c>
      <c r="B4197" t="s">
        <v>21</v>
      </c>
      <c r="C4197" t="s">
        <v>14</v>
      </c>
      <c r="D4197" t="s">
        <v>332</v>
      </c>
      <c r="E4197" t="s">
        <v>247</v>
      </c>
      <c r="F4197" t="s">
        <v>56</v>
      </c>
      <c r="G4197" t="s">
        <v>25</v>
      </c>
      <c r="H4197" t="s">
        <v>31</v>
      </c>
      <c r="I4197">
        <v>497.61</v>
      </c>
      <c r="J4197">
        <v>9</v>
      </c>
      <c r="K4197">
        <v>0</v>
      </c>
      <c r="L4197">
        <v>129.37860000000001</v>
      </c>
    </row>
    <row r="4198" spans="1:12" x14ac:dyDescent="0.3">
      <c r="A4198" t="s">
        <v>27</v>
      </c>
      <c r="B4198" t="s">
        <v>21</v>
      </c>
      <c r="C4198" t="s">
        <v>14</v>
      </c>
      <c r="D4198" t="s">
        <v>332</v>
      </c>
      <c r="E4198" t="s">
        <v>247</v>
      </c>
      <c r="F4198" t="s">
        <v>56</v>
      </c>
      <c r="G4198" t="s">
        <v>25</v>
      </c>
      <c r="H4198" t="s">
        <v>33</v>
      </c>
      <c r="I4198">
        <v>5.34</v>
      </c>
      <c r="J4198">
        <v>2</v>
      </c>
      <c r="K4198">
        <v>0</v>
      </c>
      <c r="L4198">
        <v>1.4952000000000001</v>
      </c>
    </row>
    <row r="4199" spans="1:12" x14ac:dyDescent="0.3">
      <c r="A4199" t="s">
        <v>27</v>
      </c>
      <c r="B4199" t="s">
        <v>21</v>
      </c>
      <c r="C4199" t="s">
        <v>14</v>
      </c>
      <c r="D4199" t="s">
        <v>332</v>
      </c>
      <c r="E4199" t="s">
        <v>247</v>
      </c>
      <c r="F4199" t="s">
        <v>56</v>
      </c>
      <c r="G4199" t="s">
        <v>25</v>
      </c>
      <c r="H4199" t="s">
        <v>26</v>
      </c>
      <c r="I4199">
        <v>3.15</v>
      </c>
      <c r="J4199">
        <v>1</v>
      </c>
      <c r="K4199">
        <v>0</v>
      </c>
      <c r="L4199">
        <v>1.512</v>
      </c>
    </row>
    <row r="4200" spans="1:12" x14ac:dyDescent="0.3">
      <c r="A4200" t="s">
        <v>61</v>
      </c>
      <c r="B4200" t="s">
        <v>13</v>
      </c>
      <c r="C4200" t="s">
        <v>14</v>
      </c>
      <c r="D4200" t="s">
        <v>332</v>
      </c>
      <c r="E4200" t="s">
        <v>247</v>
      </c>
      <c r="F4200" t="s">
        <v>56</v>
      </c>
      <c r="G4200" t="s">
        <v>25</v>
      </c>
      <c r="H4200" t="s">
        <v>40</v>
      </c>
      <c r="I4200">
        <v>39.9</v>
      </c>
      <c r="J4200">
        <v>5</v>
      </c>
      <c r="K4200">
        <v>0</v>
      </c>
      <c r="L4200">
        <v>19.95</v>
      </c>
    </row>
    <row r="4201" spans="1:12" x14ac:dyDescent="0.3">
      <c r="A4201" t="s">
        <v>61</v>
      </c>
      <c r="B4201" t="s">
        <v>13</v>
      </c>
      <c r="C4201" t="s">
        <v>14</v>
      </c>
      <c r="D4201" t="s">
        <v>332</v>
      </c>
      <c r="E4201" t="s">
        <v>247</v>
      </c>
      <c r="F4201" t="s">
        <v>56</v>
      </c>
      <c r="G4201" t="s">
        <v>25</v>
      </c>
      <c r="H4201" t="s">
        <v>37</v>
      </c>
      <c r="I4201">
        <v>90.86</v>
      </c>
      <c r="J4201">
        <v>7</v>
      </c>
      <c r="K4201">
        <v>0</v>
      </c>
      <c r="L4201">
        <v>26.349399999999999</v>
      </c>
    </row>
    <row r="4202" spans="1:12" x14ac:dyDescent="0.3">
      <c r="A4202" t="s">
        <v>61</v>
      </c>
      <c r="B4202" t="s">
        <v>13</v>
      </c>
      <c r="C4202" t="s">
        <v>14</v>
      </c>
      <c r="D4202" t="s">
        <v>332</v>
      </c>
      <c r="E4202" t="s">
        <v>247</v>
      </c>
      <c r="F4202" t="s">
        <v>56</v>
      </c>
      <c r="G4202" t="s">
        <v>25</v>
      </c>
      <c r="H4202" t="s">
        <v>40</v>
      </c>
      <c r="I4202">
        <v>94.85</v>
      </c>
      <c r="J4202">
        <v>5</v>
      </c>
      <c r="K4202">
        <v>0</v>
      </c>
      <c r="L4202">
        <v>45.527999999999999</v>
      </c>
    </row>
    <row r="4203" spans="1:12" x14ac:dyDescent="0.3">
      <c r="A4203" t="s">
        <v>61</v>
      </c>
      <c r="B4203" t="s">
        <v>13</v>
      </c>
      <c r="C4203" t="s">
        <v>14</v>
      </c>
      <c r="D4203" t="s">
        <v>267</v>
      </c>
      <c r="E4203" t="s">
        <v>247</v>
      </c>
      <c r="F4203" t="s">
        <v>56</v>
      </c>
      <c r="G4203" t="s">
        <v>25</v>
      </c>
      <c r="H4203" t="s">
        <v>40</v>
      </c>
      <c r="I4203">
        <v>23.12</v>
      </c>
      <c r="J4203">
        <v>4</v>
      </c>
      <c r="K4203">
        <v>0</v>
      </c>
      <c r="L4203">
        <v>11.328799999999999</v>
      </c>
    </row>
    <row r="4204" spans="1:12" x14ac:dyDescent="0.3">
      <c r="A4204" t="s">
        <v>27</v>
      </c>
      <c r="B4204" t="s">
        <v>13</v>
      </c>
      <c r="C4204" t="s">
        <v>14</v>
      </c>
      <c r="D4204" t="s">
        <v>332</v>
      </c>
      <c r="E4204" t="s">
        <v>247</v>
      </c>
      <c r="F4204" t="s">
        <v>56</v>
      </c>
      <c r="G4204" t="s">
        <v>25</v>
      </c>
      <c r="H4204" t="s">
        <v>40</v>
      </c>
      <c r="I4204">
        <v>116.28</v>
      </c>
      <c r="J4204">
        <v>3</v>
      </c>
      <c r="K4204">
        <v>0</v>
      </c>
      <c r="L4204">
        <v>56.977200000000003</v>
      </c>
    </row>
    <row r="4205" spans="1:12" x14ac:dyDescent="0.3">
      <c r="A4205" t="s">
        <v>12</v>
      </c>
      <c r="B4205" t="s">
        <v>21</v>
      </c>
      <c r="C4205" t="s">
        <v>14</v>
      </c>
      <c r="D4205" t="s">
        <v>89</v>
      </c>
      <c r="E4205" t="s">
        <v>247</v>
      </c>
      <c r="F4205" t="s">
        <v>56</v>
      </c>
      <c r="G4205" t="s">
        <v>25</v>
      </c>
      <c r="H4205" t="s">
        <v>36</v>
      </c>
      <c r="I4205">
        <v>9.64</v>
      </c>
      <c r="J4205">
        <v>2</v>
      </c>
      <c r="K4205">
        <v>0</v>
      </c>
      <c r="L4205">
        <v>4.4344000000000001</v>
      </c>
    </row>
    <row r="4206" spans="1:12" x14ac:dyDescent="0.3">
      <c r="A4206" t="s">
        <v>12</v>
      </c>
      <c r="B4206" t="s">
        <v>21</v>
      </c>
      <c r="C4206" t="s">
        <v>14</v>
      </c>
      <c r="D4206" t="s">
        <v>89</v>
      </c>
      <c r="E4206" t="s">
        <v>247</v>
      </c>
      <c r="F4206" t="s">
        <v>56</v>
      </c>
      <c r="G4206" t="s">
        <v>34</v>
      </c>
      <c r="H4206" t="s">
        <v>58</v>
      </c>
      <c r="I4206">
        <v>826.62</v>
      </c>
      <c r="J4206">
        <v>3</v>
      </c>
      <c r="K4206">
        <v>0</v>
      </c>
      <c r="L4206">
        <v>355.44659999999999</v>
      </c>
    </row>
    <row r="4207" spans="1:12" x14ac:dyDescent="0.3">
      <c r="A4207" t="s">
        <v>12</v>
      </c>
      <c r="B4207" t="s">
        <v>21</v>
      </c>
      <c r="C4207" t="s">
        <v>14</v>
      </c>
      <c r="D4207" t="s">
        <v>89</v>
      </c>
      <c r="E4207" t="s">
        <v>247</v>
      </c>
      <c r="F4207" t="s">
        <v>56</v>
      </c>
      <c r="G4207" t="s">
        <v>25</v>
      </c>
      <c r="H4207" t="s">
        <v>31</v>
      </c>
      <c r="I4207">
        <v>1633.14</v>
      </c>
      <c r="J4207">
        <v>9</v>
      </c>
      <c r="K4207">
        <v>0</v>
      </c>
      <c r="L4207">
        <v>473.61059999999998</v>
      </c>
    </row>
    <row r="4208" spans="1:12" x14ac:dyDescent="0.3">
      <c r="A4208" t="s">
        <v>12</v>
      </c>
      <c r="B4208" t="s">
        <v>21</v>
      </c>
      <c r="C4208" t="s">
        <v>14</v>
      </c>
      <c r="D4208" t="s">
        <v>89</v>
      </c>
      <c r="E4208" t="s">
        <v>247</v>
      </c>
      <c r="F4208" t="s">
        <v>56</v>
      </c>
      <c r="G4208" t="s">
        <v>25</v>
      </c>
      <c r="H4208" t="s">
        <v>31</v>
      </c>
      <c r="I4208">
        <v>544.38</v>
      </c>
      <c r="J4208">
        <v>3</v>
      </c>
      <c r="K4208">
        <v>0</v>
      </c>
      <c r="L4208">
        <v>157.87020000000001</v>
      </c>
    </row>
    <row r="4209" spans="1:12" x14ac:dyDescent="0.3">
      <c r="A4209" t="s">
        <v>27</v>
      </c>
      <c r="B4209" t="s">
        <v>43</v>
      </c>
      <c r="C4209" t="s">
        <v>14</v>
      </c>
      <c r="D4209" t="s">
        <v>89</v>
      </c>
      <c r="E4209" t="s">
        <v>247</v>
      </c>
      <c r="F4209" t="s">
        <v>56</v>
      </c>
      <c r="G4209" t="s">
        <v>25</v>
      </c>
      <c r="H4209" t="s">
        <v>40</v>
      </c>
      <c r="I4209">
        <v>277.39999999999998</v>
      </c>
      <c r="J4209">
        <v>5</v>
      </c>
      <c r="K4209">
        <v>0</v>
      </c>
      <c r="L4209">
        <v>133.15199999999999</v>
      </c>
    </row>
    <row r="4210" spans="1:12" x14ac:dyDescent="0.3">
      <c r="A4210" t="s">
        <v>27</v>
      </c>
      <c r="B4210" t="s">
        <v>43</v>
      </c>
      <c r="C4210" t="s">
        <v>14</v>
      </c>
      <c r="D4210" t="s">
        <v>89</v>
      </c>
      <c r="E4210" t="s">
        <v>247</v>
      </c>
      <c r="F4210" t="s">
        <v>56</v>
      </c>
      <c r="G4210" t="s">
        <v>18</v>
      </c>
      <c r="H4210" t="s">
        <v>32</v>
      </c>
      <c r="I4210">
        <v>25.16</v>
      </c>
      <c r="J4210">
        <v>2</v>
      </c>
      <c r="K4210">
        <v>0</v>
      </c>
      <c r="L4210">
        <v>8.5543999999999993</v>
      </c>
    </row>
    <row r="4211" spans="1:12" x14ac:dyDescent="0.3">
      <c r="A4211" t="s">
        <v>27</v>
      </c>
      <c r="B4211" t="s">
        <v>43</v>
      </c>
      <c r="C4211" t="s">
        <v>14</v>
      </c>
      <c r="D4211" t="s">
        <v>89</v>
      </c>
      <c r="E4211" t="s">
        <v>247</v>
      </c>
      <c r="F4211" t="s">
        <v>56</v>
      </c>
      <c r="G4211" t="s">
        <v>18</v>
      </c>
      <c r="H4211" t="s">
        <v>32</v>
      </c>
      <c r="I4211">
        <v>91.92</v>
      </c>
      <c r="J4211">
        <v>4</v>
      </c>
      <c r="K4211">
        <v>0</v>
      </c>
      <c r="L4211">
        <v>31.252800000000001</v>
      </c>
    </row>
    <row r="4212" spans="1:12" x14ac:dyDescent="0.3">
      <c r="A4212" t="s">
        <v>27</v>
      </c>
      <c r="B4212" t="s">
        <v>13</v>
      </c>
      <c r="C4212" t="s">
        <v>14</v>
      </c>
      <c r="D4212" t="s">
        <v>267</v>
      </c>
      <c r="E4212" t="s">
        <v>247</v>
      </c>
      <c r="F4212" t="s">
        <v>56</v>
      </c>
      <c r="G4212" t="s">
        <v>25</v>
      </c>
      <c r="H4212" t="s">
        <v>76</v>
      </c>
      <c r="I4212">
        <v>15.8</v>
      </c>
      <c r="J4212">
        <v>4</v>
      </c>
      <c r="K4212">
        <v>0</v>
      </c>
      <c r="L4212">
        <v>5.056</v>
      </c>
    </row>
    <row r="4213" spans="1:12" x14ac:dyDescent="0.3">
      <c r="A4213" t="s">
        <v>27</v>
      </c>
      <c r="B4213" t="s">
        <v>13</v>
      </c>
      <c r="C4213" t="s">
        <v>14</v>
      </c>
      <c r="D4213" t="s">
        <v>267</v>
      </c>
      <c r="E4213" t="s">
        <v>247</v>
      </c>
      <c r="F4213" t="s">
        <v>56</v>
      </c>
      <c r="G4213" t="s">
        <v>34</v>
      </c>
      <c r="H4213" t="s">
        <v>122</v>
      </c>
      <c r="I4213">
        <v>464.97</v>
      </c>
      <c r="J4213">
        <v>3</v>
      </c>
      <c r="K4213">
        <v>0</v>
      </c>
      <c r="L4213">
        <v>209.23650000000001</v>
      </c>
    </row>
    <row r="4214" spans="1:12" x14ac:dyDescent="0.3">
      <c r="A4214" t="s">
        <v>27</v>
      </c>
      <c r="B4214" t="s">
        <v>13</v>
      </c>
      <c r="C4214" t="s">
        <v>14</v>
      </c>
      <c r="D4214" t="s">
        <v>267</v>
      </c>
      <c r="E4214" t="s">
        <v>247</v>
      </c>
      <c r="F4214" t="s">
        <v>56</v>
      </c>
      <c r="G4214" t="s">
        <v>18</v>
      </c>
      <c r="H4214" t="s">
        <v>32</v>
      </c>
      <c r="I4214">
        <v>181.96</v>
      </c>
      <c r="J4214">
        <v>2</v>
      </c>
      <c r="K4214">
        <v>0</v>
      </c>
      <c r="L4214">
        <v>20.015599999999999</v>
      </c>
    </row>
    <row r="4215" spans="1:12" x14ac:dyDescent="0.3">
      <c r="A4215" t="s">
        <v>27</v>
      </c>
      <c r="B4215" t="s">
        <v>13</v>
      </c>
      <c r="C4215" t="s">
        <v>14</v>
      </c>
      <c r="D4215" t="s">
        <v>267</v>
      </c>
      <c r="E4215" t="s">
        <v>247</v>
      </c>
      <c r="F4215" t="s">
        <v>56</v>
      </c>
      <c r="G4215" t="s">
        <v>25</v>
      </c>
      <c r="H4215" t="s">
        <v>26</v>
      </c>
      <c r="I4215">
        <v>12.39</v>
      </c>
      <c r="J4215">
        <v>3</v>
      </c>
      <c r="K4215">
        <v>0</v>
      </c>
      <c r="L4215">
        <v>5.6993999999999998</v>
      </c>
    </row>
    <row r="4216" spans="1:12" x14ac:dyDescent="0.3">
      <c r="A4216" t="s">
        <v>27</v>
      </c>
      <c r="B4216" t="s">
        <v>13</v>
      </c>
      <c r="C4216" t="s">
        <v>14</v>
      </c>
      <c r="D4216" t="s">
        <v>267</v>
      </c>
      <c r="E4216" t="s">
        <v>247</v>
      </c>
      <c r="F4216" t="s">
        <v>56</v>
      </c>
      <c r="G4216" t="s">
        <v>25</v>
      </c>
      <c r="H4216" t="s">
        <v>36</v>
      </c>
      <c r="I4216">
        <v>84.09</v>
      </c>
      <c r="J4216">
        <v>3</v>
      </c>
      <c r="K4216">
        <v>0</v>
      </c>
      <c r="L4216">
        <v>42.045000000000002</v>
      </c>
    </row>
    <row r="4217" spans="1:12" x14ac:dyDescent="0.3">
      <c r="A4217" t="s">
        <v>27</v>
      </c>
      <c r="B4217" t="s">
        <v>13</v>
      </c>
      <c r="C4217" t="s">
        <v>14</v>
      </c>
      <c r="D4217" t="s">
        <v>267</v>
      </c>
      <c r="E4217" t="s">
        <v>247</v>
      </c>
      <c r="F4217" t="s">
        <v>56</v>
      </c>
      <c r="G4217" t="s">
        <v>25</v>
      </c>
      <c r="H4217" t="s">
        <v>33</v>
      </c>
      <c r="I4217">
        <v>79.36</v>
      </c>
      <c r="J4217">
        <v>4</v>
      </c>
      <c r="K4217">
        <v>0</v>
      </c>
      <c r="L4217">
        <v>32.537599999999998</v>
      </c>
    </row>
    <row r="4218" spans="1:12" x14ac:dyDescent="0.3">
      <c r="A4218" t="s">
        <v>27</v>
      </c>
      <c r="B4218" t="s">
        <v>13</v>
      </c>
      <c r="C4218" t="s">
        <v>14</v>
      </c>
      <c r="D4218" t="s">
        <v>267</v>
      </c>
      <c r="E4218" t="s">
        <v>247</v>
      </c>
      <c r="F4218" t="s">
        <v>56</v>
      </c>
      <c r="G4218" t="s">
        <v>25</v>
      </c>
      <c r="H4218" t="s">
        <v>36</v>
      </c>
      <c r="I4218">
        <v>153.36000000000001</v>
      </c>
      <c r="J4218">
        <v>9</v>
      </c>
      <c r="K4218">
        <v>0</v>
      </c>
      <c r="L4218">
        <v>70.545599999999993</v>
      </c>
    </row>
    <row r="4219" spans="1:12" x14ac:dyDescent="0.3">
      <c r="A4219" t="s">
        <v>27</v>
      </c>
      <c r="B4219" t="s">
        <v>13</v>
      </c>
      <c r="C4219" t="s">
        <v>14</v>
      </c>
      <c r="D4219" t="s">
        <v>267</v>
      </c>
      <c r="E4219" t="s">
        <v>247</v>
      </c>
      <c r="F4219" t="s">
        <v>56</v>
      </c>
      <c r="G4219" t="s">
        <v>25</v>
      </c>
      <c r="H4219" t="s">
        <v>36</v>
      </c>
      <c r="I4219">
        <v>43.68</v>
      </c>
      <c r="J4219">
        <v>6</v>
      </c>
      <c r="K4219">
        <v>0</v>
      </c>
      <c r="L4219">
        <v>21.403199999999998</v>
      </c>
    </row>
    <row r="4220" spans="1:12" x14ac:dyDescent="0.3">
      <c r="A4220" t="s">
        <v>27</v>
      </c>
      <c r="B4220" t="s">
        <v>13</v>
      </c>
      <c r="C4220" t="s">
        <v>14</v>
      </c>
      <c r="D4220" t="s">
        <v>267</v>
      </c>
      <c r="E4220" t="s">
        <v>247</v>
      </c>
      <c r="F4220" t="s">
        <v>56</v>
      </c>
      <c r="G4220" t="s">
        <v>25</v>
      </c>
      <c r="H4220" t="s">
        <v>31</v>
      </c>
      <c r="I4220">
        <v>98.21</v>
      </c>
      <c r="J4220">
        <v>7</v>
      </c>
      <c r="K4220">
        <v>0</v>
      </c>
      <c r="L4220">
        <v>28.480899999999998</v>
      </c>
    </row>
    <row r="4221" spans="1:12" x14ac:dyDescent="0.3">
      <c r="A4221" t="s">
        <v>27</v>
      </c>
      <c r="B4221" t="s">
        <v>21</v>
      </c>
      <c r="C4221" t="s">
        <v>14</v>
      </c>
      <c r="D4221" t="s">
        <v>267</v>
      </c>
      <c r="E4221" t="s">
        <v>247</v>
      </c>
      <c r="F4221" t="s">
        <v>56</v>
      </c>
      <c r="G4221" t="s">
        <v>25</v>
      </c>
      <c r="H4221" t="s">
        <v>31</v>
      </c>
      <c r="I4221">
        <v>41.96</v>
      </c>
      <c r="J4221">
        <v>2</v>
      </c>
      <c r="K4221">
        <v>0</v>
      </c>
      <c r="L4221">
        <v>7.9724000000000004</v>
      </c>
    </row>
    <row r="4222" spans="1:12" x14ac:dyDescent="0.3">
      <c r="A4222" t="s">
        <v>27</v>
      </c>
      <c r="B4222" t="s">
        <v>21</v>
      </c>
      <c r="C4222" t="s">
        <v>14</v>
      </c>
      <c r="D4222" t="s">
        <v>267</v>
      </c>
      <c r="E4222" t="s">
        <v>247</v>
      </c>
      <c r="F4222" t="s">
        <v>56</v>
      </c>
      <c r="G4222" t="s">
        <v>25</v>
      </c>
      <c r="H4222" t="s">
        <v>31</v>
      </c>
      <c r="I4222">
        <v>636.86</v>
      </c>
      <c r="J4222">
        <v>7</v>
      </c>
      <c r="K4222">
        <v>0</v>
      </c>
      <c r="L4222">
        <v>0</v>
      </c>
    </row>
    <row r="4223" spans="1:12" x14ac:dyDescent="0.3">
      <c r="A4223" t="s">
        <v>27</v>
      </c>
      <c r="B4223" t="s">
        <v>21</v>
      </c>
      <c r="C4223" t="s">
        <v>14</v>
      </c>
      <c r="D4223" t="s">
        <v>267</v>
      </c>
      <c r="E4223" t="s">
        <v>247</v>
      </c>
      <c r="F4223" t="s">
        <v>56</v>
      </c>
      <c r="G4223" t="s">
        <v>34</v>
      </c>
      <c r="H4223" t="s">
        <v>35</v>
      </c>
      <c r="I4223">
        <v>499.99</v>
      </c>
      <c r="J4223">
        <v>1</v>
      </c>
      <c r="K4223">
        <v>0</v>
      </c>
      <c r="L4223">
        <v>129.9974</v>
      </c>
    </row>
    <row r="4224" spans="1:12" x14ac:dyDescent="0.3">
      <c r="A4224" t="s">
        <v>27</v>
      </c>
      <c r="B4224" t="s">
        <v>21</v>
      </c>
      <c r="C4224" t="s">
        <v>14</v>
      </c>
      <c r="D4224" t="s">
        <v>267</v>
      </c>
      <c r="E4224" t="s">
        <v>247</v>
      </c>
      <c r="F4224" t="s">
        <v>56</v>
      </c>
      <c r="G4224" t="s">
        <v>34</v>
      </c>
      <c r="H4224" t="s">
        <v>35</v>
      </c>
      <c r="I4224">
        <v>1259.93</v>
      </c>
      <c r="J4224">
        <v>7</v>
      </c>
      <c r="K4224">
        <v>0</v>
      </c>
      <c r="L4224">
        <v>327.58179999999999</v>
      </c>
    </row>
    <row r="4225" spans="1:12" x14ac:dyDescent="0.3">
      <c r="A4225" t="s">
        <v>27</v>
      </c>
      <c r="B4225" t="s">
        <v>21</v>
      </c>
      <c r="C4225" t="s">
        <v>14</v>
      </c>
      <c r="D4225" t="s">
        <v>267</v>
      </c>
      <c r="E4225" t="s">
        <v>247</v>
      </c>
      <c r="F4225" t="s">
        <v>56</v>
      </c>
      <c r="G4225" t="s">
        <v>25</v>
      </c>
      <c r="H4225" t="s">
        <v>36</v>
      </c>
      <c r="I4225">
        <v>65.08</v>
      </c>
      <c r="J4225">
        <v>4</v>
      </c>
      <c r="K4225">
        <v>0</v>
      </c>
      <c r="L4225">
        <v>31.889199999999999</v>
      </c>
    </row>
    <row r="4226" spans="1:12" x14ac:dyDescent="0.3">
      <c r="A4226" t="s">
        <v>61</v>
      </c>
      <c r="B4226" t="s">
        <v>13</v>
      </c>
      <c r="C4226" t="s">
        <v>14</v>
      </c>
      <c r="D4226" t="s">
        <v>332</v>
      </c>
      <c r="E4226" t="s">
        <v>247</v>
      </c>
      <c r="F4226" t="s">
        <v>56</v>
      </c>
      <c r="G4226" t="s">
        <v>34</v>
      </c>
      <c r="H4226" t="s">
        <v>58</v>
      </c>
      <c r="I4226">
        <v>98.16</v>
      </c>
      <c r="J4226">
        <v>6</v>
      </c>
      <c r="K4226">
        <v>0</v>
      </c>
      <c r="L4226">
        <v>9.8160000000000007</v>
      </c>
    </row>
    <row r="4227" spans="1:12" x14ac:dyDescent="0.3">
      <c r="A4227" t="s">
        <v>27</v>
      </c>
      <c r="B4227" t="s">
        <v>43</v>
      </c>
      <c r="C4227" t="s">
        <v>14</v>
      </c>
      <c r="D4227" t="s">
        <v>332</v>
      </c>
      <c r="E4227" t="s">
        <v>247</v>
      </c>
      <c r="F4227" t="s">
        <v>56</v>
      </c>
      <c r="G4227" t="s">
        <v>25</v>
      </c>
      <c r="H4227" t="s">
        <v>33</v>
      </c>
      <c r="I4227">
        <v>1.64</v>
      </c>
      <c r="J4227">
        <v>1</v>
      </c>
      <c r="K4227">
        <v>0</v>
      </c>
      <c r="L4227">
        <v>0.73799999999999999</v>
      </c>
    </row>
    <row r="4228" spans="1:12" x14ac:dyDescent="0.3">
      <c r="A4228" t="s">
        <v>27</v>
      </c>
      <c r="B4228" t="s">
        <v>43</v>
      </c>
      <c r="C4228" t="s">
        <v>14</v>
      </c>
      <c r="D4228" t="s">
        <v>332</v>
      </c>
      <c r="E4228" t="s">
        <v>247</v>
      </c>
      <c r="F4228" t="s">
        <v>56</v>
      </c>
      <c r="G4228" t="s">
        <v>18</v>
      </c>
      <c r="H4228" t="s">
        <v>32</v>
      </c>
      <c r="I4228">
        <v>1049.2</v>
      </c>
      <c r="J4228">
        <v>5</v>
      </c>
      <c r="K4228">
        <v>0</v>
      </c>
      <c r="L4228">
        <v>272.79199999999997</v>
      </c>
    </row>
    <row r="4229" spans="1:12" x14ac:dyDescent="0.3">
      <c r="A4229" t="s">
        <v>27</v>
      </c>
      <c r="B4229" t="s">
        <v>43</v>
      </c>
      <c r="C4229" t="s">
        <v>14</v>
      </c>
      <c r="D4229" t="s">
        <v>332</v>
      </c>
      <c r="E4229" t="s">
        <v>247</v>
      </c>
      <c r="F4229" t="s">
        <v>56</v>
      </c>
      <c r="G4229" t="s">
        <v>18</v>
      </c>
      <c r="H4229" t="s">
        <v>32</v>
      </c>
      <c r="I4229">
        <v>20.9</v>
      </c>
      <c r="J4229">
        <v>5</v>
      </c>
      <c r="K4229">
        <v>0</v>
      </c>
      <c r="L4229">
        <v>7.524</v>
      </c>
    </row>
    <row r="4230" spans="1:12" x14ac:dyDescent="0.3">
      <c r="A4230" t="s">
        <v>12</v>
      </c>
      <c r="B4230" t="s">
        <v>21</v>
      </c>
      <c r="C4230" t="s">
        <v>14</v>
      </c>
      <c r="D4230" t="s">
        <v>332</v>
      </c>
      <c r="E4230" t="s">
        <v>247</v>
      </c>
      <c r="F4230" t="s">
        <v>56</v>
      </c>
      <c r="G4230" t="s">
        <v>18</v>
      </c>
      <c r="H4230" t="s">
        <v>32</v>
      </c>
      <c r="I4230">
        <v>207.76</v>
      </c>
      <c r="J4230">
        <v>4</v>
      </c>
      <c r="K4230">
        <v>0</v>
      </c>
      <c r="L4230">
        <v>85.181600000000003</v>
      </c>
    </row>
    <row r="4231" spans="1:12" x14ac:dyDescent="0.3">
      <c r="A4231" t="s">
        <v>167</v>
      </c>
      <c r="B4231" t="s">
        <v>13</v>
      </c>
      <c r="C4231" t="s">
        <v>14</v>
      </c>
      <c r="D4231" t="s">
        <v>89</v>
      </c>
      <c r="E4231" t="s">
        <v>247</v>
      </c>
      <c r="F4231" t="s">
        <v>56</v>
      </c>
      <c r="G4231" t="s">
        <v>25</v>
      </c>
      <c r="H4231" t="s">
        <v>59</v>
      </c>
      <c r="I4231">
        <v>199.9</v>
      </c>
      <c r="J4231">
        <v>5</v>
      </c>
      <c r="K4231">
        <v>0</v>
      </c>
      <c r="L4231">
        <v>89.954999999999998</v>
      </c>
    </row>
    <row r="4232" spans="1:12" x14ac:dyDescent="0.3">
      <c r="A4232" t="s">
        <v>167</v>
      </c>
      <c r="B4232" t="s">
        <v>13</v>
      </c>
      <c r="C4232" t="s">
        <v>14</v>
      </c>
      <c r="D4232" t="s">
        <v>89</v>
      </c>
      <c r="E4232" t="s">
        <v>247</v>
      </c>
      <c r="F4232" t="s">
        <v>56</v>
      </c>
      <c r="G4232" t="s">
        <v>25</v>
      </c>
      <c r="H4232" t="s">
        <v>37</v>
      </c>
      <c r="I4232">
        <v>901.95</v>
      </c>
      <c r="J4232">
        <v>3</v>
      </c>
      <c r="K4232">
        <v>0</v>
      </c>
      <c r="L4232">
        <v>297.64350000000002</v>
      </c>
    </row>
    <row r="4233" spans="1:12" x14ac:dyDescent="0.3">
      <c r="A4233" t="s">
        <v>167</v>
      </c>
      <c r="B4233" t="s">
        <v>13</v>
      </c>
      <c r="C4233" t="s">
        <v>14</v>
      </c>
      <c r="D4233" t="s">
        <v>89</v>
      </c>
      <c r="E4233" t="s">
        <v>247</v>
      </c>
      <c r="F4233" t="s">
        <v>56</v>
      </c>
      <c r="G4233" t="s">
        <v>18</v>
      </c>
      <c r="H4233" t="s">
        <v>32</v>
      </c>
      <c r="I4233">
        <v>971.5</v>
      </c>
      <c r="J4233">
        <v>5</v>
      </c>
      <c r="K4233">
        <v>0</v>
      </c>
      <c r="L4233">
        <v>252.59</v>
      </c>
    </row>
    <row r="4234" spans="1:12" x14ac:dyDescent="0.3">
      <c r="A4234" t="s">
        <v>27</v>
      </c>
      <c r="B4234" t="s">
        <v>43</v>
      </c>
      <c r="C4234" t="s">
        <v>14</v>
      </c>
      <c r="D4234" t="s">
        <v>332</v>
      </c>
      <c r="E4234" t="s">
        <v>247</v>
      </c>
      <c r="F4234" t="s">
        <v>56</v>
      </c>
      <c r="G4234" t="s">
        <v>18</v>
      </c>
      <c r="H4234" t="s">
        <v>20</v>
      </c>
      <c r="I4234">
        <v>150.97999999999999</v>
      </c>
      <c r="J4234">
        <v>1</v>
      </c>
      <c r="K4234">
        <v>0</v>
      </c>
      <c r="L4234">
        <v>43.784199999999998</v>
      </c>
    </row>
    <row r="4235" spans="1:12" x14ac:dyDescent="0.3">
      <c r="A4235" t="s">
        <v>27</v>
      </c>
      <c r="B4235" t="s">
        <v>43</v>
      </c>
      <c r="C4235" t="s">
        <v>14</v>
      </c>
      <c r="D4235" t="s">
        <v>332</v>
      </c>
      <c r="E4235" t="s">
        <v>247</v>
      </c>
      <c r="F4235" t="s">
        <v>56</v>
      </c>
      <c r="G4235" t="s">
        <v>25</v>
      </c>
      <c r="H4235" t="s">
        <v>59</v>
      </c>
      <c r="I4235">
        <v>137.25</v>
      </c>
      <c r="J4235">
        <v>9</v>
      </c>
      <c r="K4235">
        <v>0</v>
      </c>
      <c r="L4235">
        <v>63.134999999999998</v>
      </c>
    </row>
    <row r="4236" spans="1:12" x14ac:dyDescent="0.3">
      <c r="A4236" t="s">
        <v>27</v>
      </c>
      <c r="B4236" t="s">
        <v>43</v>
      </c>
      <c r="C4236" t="s">
        <v>14</v>
      </c>
      <c r="D4236" t="s">
        <v>332</v>
      </c>
      <c r="E4236" t="s">
        <v>247</v>
      </c>
      <c r="F4236" t="s">
        <v>56</v>
      </c>
      <c r="G4236" t="s">
        <v>25</v>
      </c>
      <c r="H4236" t="s">
        <v>76</v>
      </c>
      <c r="I4236">
        <v>11.52</v>
      </c>
      <c r="J4236">
        <v>4</v>
      </c>
      <c r="K4236">
        <v>0</v>
      </c>
      <c r="L4236">
        <v>5.4143999999999997</v>
      </c>
    </row>
    <row r="4237" spans="1:12" x14ac:dyDescent="0.3">
      <c r="A4237" t="s">
        <v>27</v>
      </c>
      <c r="B4237" t="s">
        <v>13</v>
      </c>
      <c r="C4237" t="s">
        <v>14</v>
      </c>
      <c r="D4237" t="s">
        <v>332</v>
      </c>
      <c r="E4237" t="s">
        <v>247</v>
      </c>
      <c r="F4237" t="s">
        <v>56</v>
      </c>
      <c r="G4237" t="s">
        <v>25</v>
      </c>
      <c r="H4237" t="s">
        <v>33</v>
      </c>
      <c r="I4237">
        <v>8.2200000000000006</v>
      </c>
      <c r="J4237">
        <v>3</v>
      </c>
      <c r="K4237">
        <v>0</v>
      </c>
      <c r="L4237">
        <v>2.2193999999999998</v>
      </c>
    </row>
    <row r="4238" spans="1:12" x14ac:dyDescent="0.3">
      <c r="A4238" t="s">
        <v>27</v>
      </c>
      <c r="B4238" t="s">
        <v>21</v>
      </c>
      <c r="C4238" t="s">
        <v>14</v>
      </c>
      <c r="D4238" t="s">
        <v>516</v>
      </c>
      <c r="E4238" t="s">
        <v>247</v>
      </c>
      <c r="F4238" t="s">
        <v>56</v>
      </c>
      <c r="G4238" t="s">
        <v>18</v>
      </c>
      <c r="H4238" t="s">
        <v>19</v>
      </c>
      <c r="I4238">
        <v>173.94</v>
      </c>
      <c r="J4238">
        <v>3</v>
      </c>
      <c r="K4238">
        <v>0</v>
      </c>
      <c r="L4238">
        <v>38.266800000000003</v>
      </c>
    </row>
    <row r="4239" spans="1:12" x14ac:dyDescent="0.3">
      <c r="A4239" t="s">
        <v>27</v>
      </c>
      <c r="B4239" t="s">
        <v>21</v>
      </c>
      <c r="C4239" t="s">
        <v>14</v>
      </c>
      <c r="D4239" t="s">
        <v>516</v>
      </c>
      <c r="E4239" t="s">
        <v>247</v>
      </c>
      <c r="F4239" t="s">
        <v>56</v>
      </c>
      <c r="G4239" t="s">
        <v>34</v>
      </c>
      <c r="H4239" t="s">
        <v>35</v>
      </c>
      <c r="I4239">
        <v>231.98</v>
      </c>
      <c r="J4239">
        <v>2</v>
      </c>
      <c r="K4239">
        <v>0</v>
      </c>
      <c r="L4239">
        <v>67.274199999999993</v>
      </c>
    </row>
    <row r="4240" spans="1:12" x14ac:dyDescent="0.3">
      <c r="A4240" t="s">
        <v>27</v>
      </c>
      <c r="B4240" t="s">
        <v>13</v>
      </c>
      <c r="C4240" t="s">
        <v>14</v>
      </c>
      <c r="D4240" t="s">
        <v>89</v>
      </c>
      <c r="E4240" t="s">
        <v>247</v>
      </c>
      <c r="F4240" t="s">
        <v>56</v>
      </c>
      <c r="G4240" t="s">
        <v>18</v>
      </c>
      <c r="H4240" t="s">
        <v>32</v>
      </c>
      <c r="I4240">
        <v>164.22</v>
      </c>
      <c r="J4240">
        <v>3</v>
      </c>
      <c r="K4240">
        <v>0</v>
      </c>
      <c r="L4240">
        <v>50.908200000000001</v>
      </c>
    </row>
    <row r="4241" spans="1:12" x14ac:dyDescent="0.3">
      <c r="A4241" t="s">
        <v>27</v>
      </c>
      <c r="B4241" t="s">
        <v>13</v>
      </c>
      <c r="C4241" t="s">
        <v>14</v>
      </c>
      <c r="D4241" t="s">
        <v>89</v>
      </c>
      <c r="E4241" t="s">
        <v>247</v>
      </c>
      <c r="F4241" t="s">
        <v>56</v>
      </c>
      <c r="G4241" t="s">
        <v>18</v>
      </c>
      <c r="H4241" t="s">
        <v>19</v>
      </c>
      <c r="I4241">
        <v>362.94</v>
      </c>
      <c r="J4241">
        <v>3</v>
      </c>
      <c r="K4241">
        <v>0</v>
      </c>
      <c r="L4241">
        <v>36.293999999999997</v>
      </c>
    </row>
    <row r="4242" spans="1:12" x14ac:dyDescent="0.3">
      <c r="A4242" t="s">
        <v>27</v>
      </c>
      <c r="B4242" t="s">
        <v>13</v>
      </c>
      <c r="C4242" t="s">
        <v>14</v>
      </c>
      <c r="D4242" t="s">
        <v>89</v>
      </c>
      <c r="E4242" t="s">
        <v>247</v>
      </c>
      <c r="F4242" t="s">
        <v>56</v>
      </c>
      <c r="G4242" t="s">
        <v>34</v>
      </c>
      <c r="H4242" t="s">
        <v>58</v>
      </c>
      <c r="I4242">
        <v>59.98</v>
      </c>
      <c r="J4242">
        <v>2</v>
      </c>
      <c r="K4242">
        <v>0</v>
      </c>
      <c r="L4242">
        <v>26.391200000000001</v>
      </c>
    </row>
    <row r="4243" spans="1:12" x14ac:dyDescent="0.3">
      <c r="A4243" t="s">
        <v>27</v>
      </c>
      <c r="B4243" t="s">
        <v>43</v>
      </c>
      <c r="C4243" t="s">
        <v>14</v>
      </c>
      <c r="D4243" t="s">
        <v>267</v>
      </c>
      <c r="E4243" t="s">
        <v>247</v>
      </c>
      <c r="F4243" t="s">
        <v>56</v>
      </c>
      <c r="G4243" t="s">
        <v>18</v>
      </c>
      <c r="H4243" t="s">
        <v>32</v>
      </c>
      <c r="I4243">
        <v>19.98</v>
      </c>
      <c r="J4243">
        <v>1</v>
      </c>
      <c r="K4243">
        <v>0</v>
      </c>
      <c r="L4243">
        <v>8.5914000000000001</v>
      </c>
    </row>
    <row r="4244" spans="1:12" x14ac:dyDescent="0.3">
      <c r="A4244" t="s">
        <v>27</v>
      </c>
      <c r="B4244" t="s">
        <v>13</v>
      </c>
      <c r="C4244" t="s">
        <v>14</v>
      </c>
      <c r="D4244" t="s">
        <v>332</v>
      </c>
      <c r="E4244" t="s">
        <v>247</v>
      </c>
      <c r="F4244" t="s">
        <v>56</v>
      </c>
      <c r="G4244" t="s">
        <v>25</v>
      </c>
      <c r="H4244" t="s">
        <v>109</v>
      </c>
      <c r="I4244">
        <v>25.02</v>
      </c>
      <c r="J4244">
        <v>3</v>
      </c>
      <c r="K4244">
        <v>0</v>
      </c>
      <c r="L4244">
        <v>6.5052000000000003</v>
      </c>
    </row>
    <row r="4245" spans="1:12" x14ac:dyDescent="0.3">
      <c r="A4245" t="s">
        <v>27</v>
      </c>
      <c r="B4245" t="s">
        <v>13</v>
      </c>
      <c r="C4245" t="s">
        <v>14</v>
      </c>
      <c r="D4245" t="s">
        <v>332</v>
      </c>
      <c r="E4245" t="s">
        <v>247</v>
      </c>
      <c r="F4245" t="s">
        <v>56</v>
      </c>
      <c r="G4245" t="s">
        <v>25</v>
      </c>
      <c r="H4245" t="s">
        <v>33</v>
      </c>
      <c r="I4245">
        <v>10.71</v>
      </c>
      <c r="J4245">
        <v>3</v>
      </c>
      <c r="K4245">
        <v>0</v>
      </c>
      <c r="L4245">
        <v>2.7846000000000002</v>
      </c>
    </row>
    <row r="4246" spans="1:12" x14ac:dyDescent="0.3">
      <c r="A4246" t="s">
        <v>27</v>
      </c>
      <c r="B4246" t="s">
        <v>21</v>
      </c>
      <c r="C4246" t="s">
        <v>14</v>
      </c>
      <c r="D4246" t="s">
        <v>332</v>
      </c>
      <c r="E4246" t="s">
        <v>247</v>
      </c>
      <c r="F4246" t="s">
        <v>56</v>
      </c>
      <c r="G4246" t="s">
        <v>25</v>
      </c>
      <c r="H4246" t="s">
        <v>33</v>
      </c>
      <c r="I4246">
        <v>27.36</v>
      </c>
      <c r="J4246">
        <v>9</v>
      </c>
      <c r="K4246">
        <v>0</v>
      </c>
      <c r="L4246">
        <v>9.3024000000000004</v>
      </c>
    </row>
    <row r="4247" spans="1:12" x14ac:dyDescent="0.3">
      <c r="A4247" t="s">
        <v>27</v>
      </c>
      <c r="B4247" t="s">
        <v>21</v>
      </c>
      <c r="C4247" t="s">
        <v>14</v>
      </c>
      <c r="D4247" t="s">
        <v>332</v>
      </c>
      <c r="E4247" t="s">
        <v>247</v>
      </c>
      <c r="F4247" t="s">
        <v>56</v>
      </c>
      <c r="G4247" t="s">
        <v>25</v>
      </c>
      <c r="H4247" t="s">
        <v>40</v>
      </c>
      <c r="I4247">
        <v>44.75</v>
      </c>
      <c r="J4247">
        <v>5</v>
      </c>
      <c r="K4247">
        <v>0</v>
      </c>
      <c r="L4247">
        <v>20.585000000000001</v>
      </c>
    </row>
    <row r="4248" spans="1:12" x14ac:dyDescent="0.3">
      <c r="A4248" t="s">
        <v>27</v>
      </c>
      <c r="B4248" t="s">
        <v>21</v>
      </c>
      <c r="C4248" t="s">
        <v>14</v>
      </c>
      <c r="D4248" t="s">
        <v>332</v>
      </c>
      <c r="E4248" t="s">
        <v>247</v>
      </c>
      <c r="F4248" t="s">
        <v>56</v>
      </c>
      <c r="G4248" t="s">
        <v>34</v>
      </c>
      <c r="H4248" t="s">
        <v>35</v>
      </c>
      <c r="I4248">
        <v>134.99</v>
      </c>
      <c r="J4248">
        <v>1</v>
      </c>
      <c r="K4248">
        <v>0</v>
      </c>
      <c r="L4248">
        <v>36.447299999999998</v>
      </c>
    </row>
    <row r="4249" spans="1:12" x14ac:dyDescent="0.3">
      <c r="A4249" t="s">
        <v>27</v>
      </c>
      <c r="B4249" t="s">
        <v>21</v>
      </c>
      <c r="C4249" t="s">
        <v>14</v>
      </c>
      <c r="D4249" t="s">
        <v>332</v>
      </c>
      <c r="E4249" t="s">
        <v>247</v>
      </c>
      <c r="F4249" t="s">
        <v>56</v>
      </c>
      <c r="G4249" t="s">
        <v>25</v>
      </c>
      <c r="H4249" t="s">
        <v>40</v>
      </c>
      <c r="I4249">
        <v>26.4</v>
      </c>
      <c r="J4249">
        <v>5</v>
      </c>
      <c r="K4249">
        <v>0</v>
      </c>
      <c r="L4249">
        <v>12.672000000000001</v>
      </c>
    </row>
    <row r="4250" spans="1:12" x14ac:dyDescent="0.3">
      <c r="A4250" t="s">
        <v>27</v>
      </c>
      <c r="B4250" t="s">
        <v>21</v>
      </c>
      <c r="C4250" t="s">
        <v>14</v>
      </c>
      <c r="D4250" t="s">
        <v>332</v>
      </c>
      <c r="E4250" t="s">
        <v>247</v>
      </c>
      <c r="F4250" t="s">
        <v>56</v>
      </c>
      <c r="G4250" t="s">
        <v>18</v>
      </c>
      <c r="H4250" t="s">
        <v>20</v>
      </c>
      <c r="I4250">
        <v>542.94000000000005</v>
      </c>
      <c r="J4250">
        <v>3</v>
      </c>
      <c r="K4250">
        <v>0</v>
      </c>
      <c r="L4250">
        <v>141.1644</v>
      </c>
    </row>
    <row r="4251" spans="1:12" x14ac:dyDescent="0.3">
      <c r="A4251" t="s">
        <v>61</v>
      </c>
      <c r="B4251" t="s">
        <v>13</v>
      </c>
      <c r="C4251" t="s">
        <v>14</v>
      </c>
      <c r="D4251" t="s">
        <v>332</v>
      </c>
      <c r="E4251" t="s">
        <v>247</v>
      </c>
      <c r="F4251" t="s">
        <v>56</v>
      </c>
      <c r="G4251" t="s">
        <v>25</v>
      </c>
      <c r="H4251" t="s">
        <v>36</v>
      </c>
      <c r="I4251">
        <v>25.06</v>
      </c>
      <c r="J4251">
        <v>2</v>
      </c>
      <c r="K4251">
        <v>0</v>
      </c>
      <c r="L4251">
        <v>11.7782</v>
      </c>
    </row>
    <row r="4252" spans="1:12" x14ac:dyDescent="0.3">
      <c r="A4252" t="s">
        <v>61</v>
      </c>
      <c r="B4252" t="s">
        <v>21</v>
      </c>
      <c r="C4252" t="s">
        <v>14</v>
      </c>
      <c r="D4252" t="s">
        <v>332</v>
      </c>
      <c r="E4252" t="s">
        <v>247</v>
      </c>
      <c r="F4252" t="s">
        <v>56</v>
      </c>
      <c r="G4252" t="s">
        <v>25</v>
      </c>
      <c r="H4252" t="s">
        <v>33</v>
      </c>
      <c r="I4252">
        <v>3.76</v>
      </c>
      <c r="J4252">
        <v>2</v>
      </c>
      <c r="K4252">
        <v>0</v>
      </c>
      <c r="L4252">
        <v>1.0904</v>
      </c>
    </row>
    <row r="4253" spans="1:12" x14ac:dyDescent="0.3">
      <c r="A4253" t="s">
        <v>61</v>
      </c>
      <c r="B4253" t="s">
        <v>21</v>
      </c>
      <c r="C4253" t="s">
        <v>14</v>
      </c>
      <c r="D4253" t="s">
        <v>332</v>
      </c>
      <c r="E4253" t="s">
        <v>247</v>
      </c>
      <c r="F4253" t="s">
        <v>56</v>
      </c>
      <c r="G4253" t="s">
        <v>25</v>
      </c>
      <c r="H4253" t="s">
        <v>33</v>
      </c>
      <c r="I4253">
        <v>14.7</v>
      </c>
      <c r="J4253">
        <v>5</v>
      </c>
      <c r="K4253">
        <v>0</v>
      </c>
      <c r="L4253">
        <v>6.6150000000000002</v>
      </c>
    </row>
    <row r="4254" spans="1:12" x14ac:dyDescent="0.3">
      <c r="A4254" t="s">
        <v>61</v>
      </c>
      <c r="B4254" t="s">
        <v>21</v>
      </c>
      <c r="C4254" t="s">
        <v>14</v>
      </c>
      <c r="D4254" t="s">
        <v>332</v>
      </c>
      <c r="E4254" t="s">
        <v>247</v>
      </c>
      <c r="F4254" t="s">
        <v>56</v>
      </c>
      <c r="G4254" t="s">
        <v>25</v>
      </c>
      <c r="H4254" t="s">
        <v>33</v>
      </c>
      <c r="I4254">
        <v>37.200000000000003</v>
      </c>
      <c r="J4254">
        <v>5</v>
      </c>
      <c r="K4254">
        <v>0</v>
      </c>
      <c r="L4254">
        <v>9.3000000000000007</v>
      </c>
    </row>
    <row r="4255" spans="1:12" x14ac:dyDescent="0.3">
      <c r="A4255" t="s">
        <v>61</v>
      </c>
      <c r="B4255" t="s">
        <v>21</v>
      </c>
      <c r="C4255" t="s">
        <v>14</v>
      </c>
      <c r="D4255" t="s">
        <v>332</v>
      </c>
      <c r="E4255" t="s">
        <v>247</v>
      </c>
      <c r="F4255" t="s">
        <v>56</v>
      </c>
      <c r="G4255" t="s">
        <v>34</v>
      </c>
      <c r="H4255" t="s">
        <v>58</v>
      </c>
      <c r="I4255">
        <v>89.97</v>
      </c>
      <c r="J4255">
        <v>3</v>
      </c>
      <c r="K4255">
        <v>0</v>
      </c>
      <c r="L4255">
        <v>18.893699999999999</v>
      </c>
    </row>
    <row r="4256" spans="1:12" x14ac:dyDescent="0.3">
      <c r="A4256" t="s">
        <v>61</v>
      </c>
      <c r="B4256" t="s">
        <v>21</v>
      </c>
      <c r="C4256" t="s">
        <v>14</v>
      </c>
      <c r="D4256" t="s">
        <v>332</v>
      </c>
      <c r="E4256" t="s">
        <v>247</v>
      </c>
      <c r="F4256" t="s">
        <v>56</v>
      </c>
      <c r="G4256" t="s">
        <v>18</v>
      </c>
      <c r="H4256" t="s">
        <v>20</v>
      </c>
      <c r="I4256">
        <v>261.95999999999998</v>
      </c>
      <c r="J4256">
        <v>2</v>
      </c>
      <c r="K4256">
        <v>0</v>
      </c>
      <c r="L4256">
        <v>23.5764</v>
      </c>
    </row>
    <row r="4257" spans="1:12" x14ac:dyDescent="0.3">
      <c r="A4257" t="s">
        <v>61</v>
      </c>
      <c r="B4257" t="s">
        <v>21</v>
      </c>
      <c r="C4257" t="s">
        <v>14</v>
      </c>
      <c r="D4257" t="s">
        <v>332</v>
      </c>
      <c r="E4257" t="s">
        <v>247</v>
      </c>
      <c r="F4257" t="s">
        <v>56</v>
      </c>
      <c r="G4257" t="s">
        <v>25</v>
      </c>
      <c r="H4257" t="s">
        <v>26</v>
      </c>
      <c r="I4257">
        <v>74</v>
      </c>
      <c r="J4257">
        <v>5</v>
      </c>
      <c r="K4257">
        <v>0</v>
      </c>
      <c r="L4257">
        <v>37</v>
      </c>
    </row>
    <row r="4258" spans="1:12" x14ac:dyDescent="0.3">
      <c r="A4258" t="s">
        <v>27</v>
      </c>
      <c r="B4258" t="s">
        <v>21</v>
      </c>
      <c r="C4258" t="s">
        <v>14</v>
      </c>
      <c r="D4258" t="s">
        <v>267</v>
      </c>
      <c r="E4258" t="s">
        <v>247</v>
      </c>
      <c r="F4258" t="s">
        <v>56</v>
      </c>
      <c r="G4258" t="s">
        <v>18</v>
      </c>
      <c r="H4258" t="s">
        <v>32</v>
      </c>
      <c r="I4258">
        <v>60.72</v>
      </c>
      <c r="J4258">
        <v>3</v>
      </c>
      <c r="K4258">
        <v>0</v>
      </c>
      <c r="L4258">
        <v>23.680800000000001</v>
      </c>
    </row>
    <row r="4259" spans="1:12" x14ac:dyDescent="0.3">
      <c r="A4259" t="s">
        <v>27</v>
      </c>
      <c r="B4259" t="s">
        <v>21</v>
      </c>
      <c r="C4259" t="s">
        <v>14</v>
      </c>
      <c r="D4259" t="s">
        <v>267</v>
      </c>
      <c r="E4259" t="s">
        <v>247</v>
      </c>
      <c r="F4259" t="s">
        <v>56</v>
      </c>
      <c r="G4259" t="s">
        <v>25</v>
      </c>
      <c r="H4259" t="s">
        <v>40</v>
      </c>
      <c r="I4259">
        <v>146.82</v>
      </c>
      <c r="J4259">
        <v>3</v>
      </c>
      <c r="K4259">
        <v>0</v>
      </c>
      <c r="L4259">
        <v>73.41</v>
      </c>
    </row>
    <row r="4260" spans="1:12" x14ac:dyDescent="0.3">
      <c r="A4260" t="s">
        <v>27</v>
      </c>
      <c r="B4260" t="s">
        <v>21</v>
      </c>
      <c r="C4260" t="s">
        <v>14</v>
      </c>
      <c r="D4260" t="s">
        <v>267</v>
      </c>
      <c r="E4260" t="s">
        <v>247</v>
      </c>
      <c r="F4260" t="s">
        <v>56</v>
      </c>
      <c r="G4260" t="s">
        <v>18</v>
      </c>
      <c r="H4260" t="s">
        <v>20</v>
      </c>
      <c r="I4260">
        <v>239.84</v>
      </c>
      <c r="J4260">
        <v>8</v>
      </c>
      <c r="K4260">
        <v>0</v>
      </c>
      <c r="L4260">
        <v>64.756799999999998</v>
      </c>
    </row>
    <row r="4261" spans="1:12" x14ac:dyDescent="0.3">
      <c r="A4261" t="s">
        <v>27</v>
      </c>
      <c r="B4261" t="s">
        <v>21</v>
      </c>
      <c r="C4261" t="s">
        <v>14</v>
      </c>
      <c r="D4261" t="s">
        <v>267</v>
      </c>
      <c r="E4261" t="s">
        <v>247</v>
      </c>
      <c r="F4261" t="s">
        <v>56</v>
      </c>
      <c r="G4261" t="s">
        <v>25</v>
      </c>
      <c r="H4261" t="s">
        <v>26</v>
      </c>
      <c r="I4261">
        <v>15.66</v>
      </c>
      <c r="J4261">
        <v>6</v>
      </c>
      <c r="K4261">
        <v>0</v>
      </c>
      <c r="L4261">
        <v>7.2035999999999998</v>
      </c>
    </row>
    <row r="4262" spans="1:12" x14ac:dyDescent="0.3">
      <c r="A4262" t="s">
        <v>167</v>
      </c>
      <c r="B4262" t="s">
        <v>21</v>
      </c>
      <c r="C4262" t="s">
        <v>14</v>
      </c>
      <c r="D4262" t="s">
        <v>267</v>
      </c>
      <c r="E4262" t="s">
        <v>247</v>
      </c>
      <c r="F4262" t="s">
        <v>56</v>
      </c>
      <c r="G4262" t="s">
        <v>25</v>
      </c>
      <c r="H4262" t="s">
        <v>31</v>
      </c>
      <c r="I4262">
        <v>89.82</v>
      </c>
      <c r="J4262">
        <v>6</v>
      </c>
      <c r="K4262">
        <v>0</v>
      </c>
      <c r="L4262">
        <v>25.1496</v>
      </c>
    </row>
    <row r="4263" spans="1:12" x14ac:dyDescent="0.3">
      <c r="A4263" t="s">
        <v>12</v>
      </c>
      <c r="B4263" t="s">
        <v>13</v>
      </c>
      <c r="C4263" t="s">
        <v>14</v>
      </c>
      <c r="D4263" t="s">
        <v>332</v>
      </c>
      <c r="E4263" t="s">
        <v>247</v>
      </c>
      <c r="F4263" t="s">
        <v>56</v>
      </c>
      <c r="G4263" t="s">
        <v>25</v>
      </c>
      <c r="H4263" t="s">
        <v>40</v>
      </c>
      <c r="I4263">
        <v>164.88</v>
      </c>
      <c r="J4263">
        <v>3</v>
      </c>
      <c r="K4263">
        <v>0</v>
      </c>
      <c r="L4263">
        <v>80.791200000000003</v>
      </c>
    </row>
    <row r="4264" spans="1:12" x14ac:dyDescent="0.3">
      <c r="A4264" t="s">
        <v>27</v>
      </c>
      <c r="B4264" t="s">
        <v>43</v>
      </c>
      <c r="C4264" t="s">
        <v>14</v>
      </c>
      <c r="D4264" t="s">
        <v>332</v>
      </c>
      <c r="E4264" t="s">
        <v>247</v>
      </c>
      <c r="F4264" t="s">
        <v>56</v>
      </c>
      <c r="G4264" t="s">
        <v>25</v>
      </c>
      <c r="H4264" t="s">
        <v>26</v>
      </c>
      <c r="I4264">
        <v>7.83</v>
      </c>
      <c r="J4264">
        <v>3</v>
      </c>
      <c r="K4264">
        <v>0</v>
      </c>
      <c r="L4264">
        <v>3.6017999999999999</v>
      </c>
    </row>
    <row r="4265" spans="1:12" x14ac:dyDescent="0.3">
      <c r="A4265" t="s">
        <v>12</v>
      </c>
      <c r="B4265" t="s">
        <v>13</v>
      </c>
      <c r="C4265" t="s">
        <v>14</v>
      </c>
      <c r="D4265" t="s">
        <v>332</v>
      </c>
      <c r="E4265" t="s">
        <v>247</v>
      </c>
      <c r="F4265" t="s">
        <v>56</v>
      </c>
      <c r="G4265" t="s">
        <v>18</v>
      </c>
      <c r="H4265" t="s">
        <v>19</v>
      </c>
      <c r="I4265">
        <v>344.94</v>
      </c>
      <c r="J4265">
        <v>3</v>
      </c>
      <c r="K4265">
        <v>0</v>
      </c>
      <c r="L4265">
        <v>31.044599999999999</v>
      </c>
    </row>
    <row r="4266" spans="1:12" x14ac:dyDescent="0.3">
      <c r="A4266" t="s">
        <v>12</v>
      </c>
      <c r="B4266" t="s">
        <v>13</v>
      </c>
      <c r="C4266" t="s">
        <v>14</v>
      </c>
      <c r="D4266" t="s">
        <v>332</v>
      </c>
      <c r="E4266" t="s">
        <v>247</v>
      </c>
      <c r="F4266" t="s">
        <v>56</v>
      </c>
      <c r="G4266" t="s">
        <v>18</v>
      </c>
      <c r="H4266" t="s">
        <v>32</v>
      </c>
      <c r="I4266">
        <v>14.76</v>
      </c>
      <c r="J4266">
        <v>2</v>
      </c>
      <c r="K4266">
        <v>0</v>
      </c>
      <c r="L4266">
        <v>4.2804000000000002</v>
      </c>
    </row>
    <row r="4267" spans="1:12" x14ac:dyDescent="0.3">
      <c r="A4267" t="s">
        <v>12</v>
      </c>
      <c r="B4267" t="s">
        <v>13</v>
      </c>
      <c r="C4267" t="s">
        <v>14</v>
      </c>
      <c r="D4267" t="s">
        <v>332</v>
      </c>
      <c r="E4267" t="s">
        <v>247</v>
      </c>
      <c r="F4267" t="s">
        <v>56</v>
      </c>
      <c r="G4267" t="s">
        <v>25</v>
      </c>
      <c r="H4267" t="s">
        <v>36</v>
      </c>
      <c r="I4267">
        <v>12.76</v>
      </c>
      <c r="J4267">
        <v>2</v>
      </c>
      <c r="K4267">
        <v>0</v>
      </c>
      <c r="L4267">
        <v>5.8696000000000002</v>
      </c>
    </row>
    <row r="4268" spans="1:12" x14ac:dyDescent="0.3">
      <c r="A4268" t="s">
        <v>12</v>
      </c>
      <c r="B4268" t="s">
        <v>13</v>
      </c>
      <c r="C4268" t="s">
        <v>14</v>
      </c>
      <c r="D4268" t="s">
        <v>332</v>
      </c>
      <c r="E4268" t="s">
        <v>247</v>
      </c>
      <c r="F4268" t="s">
        <v>56</v>
      </c>
      <c r="G4268" t="s">
        <v>25</v>
      </c>
      <c r="H4268" t="s">
        <v>26</v>
      </c>
      <c r="I4268">
        <v>58.48</v>
      </c>
      <c r="J4268">
        <v>8</v>
      </c>
      <c r="K4268">
        <v>0</v>
      </c>
      <c r="L4268">
        <v>27.485600000000002</v>
      </c>
    </row>
    <row r="4269" spans="1:12" x14ac:dyDescent="0.3">
      <c r="A4269" t="s">
        <v>27</v>
      </c>
      <c r="B4269" t="s">
        <v>13</v>
      </c>
      <c r="C4269" t="s">
        <v>14</v>
      </c>
      <c r="D4269" t="s">
        <v>332</v>
      </c>
      <c r="E4269" t="s">
        <v>247</v>
      </c>
      <c r="F4269" t="s">
        <v>56</v>
      </c>
      <c r="G4269" t="s">
        <v>34</v>
      </c>
      <c r="H4269" t="s">
        <v>35</v>
      </c>
      <c r="I4269">
        <v>89.97</v>
      </c>
      <c r="J4269">
        <v>3</v>
      </c>
      <c r="K4269">
        <v>0</v>
      </c>
      <c r="L4269">
        <v>25.191600000000001</v>
      </c>
    </row>
    <row r="4270" spans="1:12" x14ac:dyDescent="0.3">
      <c r="A4270" t="s">
        <v>61</v>
      </c>
      <c r="B4270" t="s">
        <v>13</v>
      </c>
      <c r="C4270" t="s">
        <v>14</v>
      </c>
      <c r="D4270" t="s">
        <v>332</v>
      </c>
      <c r="E4270" t="s">
        <v>247</v>
      </c>
      <c r="F4270" t="s">
        <v>56</v>
      </c>
      <c r="G4270" t="s">
        <v>18</v>
      </c>
      <c r="H4270" t="s">
        <v>20</v>
      </c>
      <c r="I4270">
        <v>908.82</v>
      </c>
      <c r="J4270">
        <v>9</v>
      </c>
      <c r="K4270">
        <v>0</v>
      </c>
      <c r="L4270">
        <v>227.20500000000001</v>
      </c>
    </row>
    <row r="4271" spans="1:12" x14ac:dyDescent="0.3">
      <c r="A4271" t="s">
        <v>27</v>
      </c>
      <c r="B4271" t="s">
        <v>13</v>
      </c>
      <c r="C4271" t="s">
        <v>14</v>
      </c>
      <c r="D4271" t="s">
        <v>89</v>
      </c>
      <c r="E4271" t="s">
        <v>247</v>
      </c>
      <c r="F4271" t="s">
        <v>56</v>
      </c>
      <c r="G4271" t="s">
        <v>25</v>
      </c>
      <c r="H4271" t="s">
        <v>36</v>
      </c>
      <c r="I4271">
        <v>2541.98</v>
      </c>
      <c r="J4271">
        <v>2</v>
      </c>
      <c r="K4271">
        <v>0</v>
      </c>
      <c r="L4271">
        <v>1270.99</v>
      </c>
    </row>
    <row r="4272" spans="1:12" x14ac:dyDescent="0.3">
      <c r="A4272" t="s">
        <v>27</v>
      </c>
      <c r="B4272" t="s">
        <v>13</v>
      </c>
      <c r="C4272" t="s">
        <v>14</v>
      </c>
      <c r="D4272" t="s">
        <v>332</v>
      </c>
      <c r="E4272" t="s">
        <v>247</v>
      </c>
      <c r="F4272" t="s">
        <v>56</v>
      </c>
      <c r="G4272" t="s">
        <v>34</v>
      </c>
      <c r="H4272" t="s">
        <v>35</v>
      </c>
      <c r="I4272">
        <v>89.95</v>
      </c>
      <c r="J4272">
        <v>5</v>
      </c>
      <c r="K4272">
        <v>0</v>
      </c>
      <c r="L4272">
        <v>43.176000000000002</v>
      </c>
    </row>
    <row r="4273" spans="1:12" x14ac:dyDescent="0.3">
      <c r="A4273" t="s">
        <v>167</v>
      </c>
      <c r="B4273" t="s">
        <v>21</v>
      </c>
      <c r="C4273" t="s">
        <v>14</v>
      </c>
      <c r="D4273" t="s">
        <v>89</v>
      </c>
      <c r="E4273" t="s">
        <v>247</v>
      </c>
      <c r="F4273" t="s">
        <v>56</v>
      </c>
      <c r="G4273" t="s">
        <v>25</v>
      </c>
      <c r="H4273" t="s">
        <v>33</v>
      </c>
      <c r="I4273">
        <v>17.52</v>
      </c>
      <c r="J4273">
        <v>3</v>
      </c>
      <c r="K4273">
        <v>0</v>
      </c>
      <c r="L4273">
        <v>5.2560000000000002</v>
      </c>
    </row>
    <row r="4274" spans="1:12" x14ac:dyDescent="0.3">
      <c r="A4274" t="s">
        <v>167</v>
      </c>
      <c r="B4274" t="s">
        <v>21</v>
      </c>
      <c r="C4274" t="s">
        <v>14</v>
      </c>
      <c r="D4274" t="s">
        <v>89</v>
      </c>
      <c r="E4274" t="s">
        <v>247</v>
      </c>
      <c r="F4274" t="s">
        <v>56</v>
      </c>
      <c r="G4274" t="s">
        <v>18</v>
      </c>
      <c r="H4274" t="s">
        <v>20</v>
      </c>
      <c r="I4274">
        <v>1779.9</v>
      </c>
      <c r="J4274">
        <v>5</v>
      </c>
      <c r="K4274">
        <v>0</v>
      </c>
      <c r="L4274">
        <v>373.779</v>
      </c>
    </row>
    <row r="4275" spans="1:12" x14ac:dyDescent="0.3">
      <c r="A4275" t="s">
        <v>167</v>
      </c>
      <c r="B4275" t="s">
        <v>21</v>
      </c>
      <c r="C4275" t="s">
        <v>14</v>
      </c>
      <c r="D4275" t="s">
        <v>89</v>
      </c>
      <c r="E4275" t="s">
        <v>247</v>
      </c>
      <c r="F4275" t="s">
        <v>56</v>
      </c>
      <c r="G4275" t="s">
        <v>25</v>
      </c>
      <c r="H4275" t="s">
        <v>33</v>
      </c>
      <c r="I4275">
        <v>219.9</v>
      </c>
      <c r="J4275">
        <v>5</v>
      </c>
      <c r="K4275">
        <v>0</v>
      </c>
      <c r="L4275">
        <v>59.372999999999998</v>
      </c>
    </row>
    <row r="4276" spans="1:12" x14ac:dyDescent="0.3">
      <c r="A4276" t="s">
        <v>61</v>
      </c>
      <c r="B4276" t="s">
        <v>13</v>
      </c>
      <c r="C4276" t="s">
        <v>14</v>
      </c>
      <c r="D4276" t="s">
        <v>267</v>
      </c>
      <c r="E4276" t="s">
        <v>247</v>
      </c>
      <c r="F4276" t="s">
        <v>56</v>
      </c>
      <c r="G4276" t="s">
        <v>25</v>
      </c>
      <c r="H4276" t="s">
        <v>40</v>
      </c>
      <c r="I4276">
        <v>4.7699999999999996</v>
      </c>
      <c r="J4276">
        <v>1</v>
      </c>
      <c r="K4276">
        <v>0</v>
      </c>
      <c r="L4276">
        <v>2.1465000000000001</v>
      </c>
    </row>
    <row r="4277" spans="1:12" x14ac:dyDescent="0.3">
      <c r="A4277" t="s">
        <v>61</v>
      </c>
      <c r="B4277" t="s">
        <v>13</v>
      </c>
      <c r="C4277" t="s">
        <v>14</v>
      </c>
      <c r="D4277" t="s">
        <v>267</v>
      </c>
      <c r="E4277" t="s">
        <v>247</v>
      </c>
      <c r="F4277" t="s">
        <v>56</v>
      </c>
      <c r="G4277" t="s">
        <v>25</v>
      </c>
      <c r="H4277" t="s">
        <v>33</v>
      </c>
      <c r="I4277">
        <v>7.98</v>
      </c>
      <c r="J4277">
        <v>3</v>
      </c>
      <c r="K4277">
        <v>0</v>
      </c>
      <c r="L4277">
        <v>2.0748000000000002</v>
      </c>
    </row>
    <row r="4278" spans="1:12" x14ac:dyDescent="0.3">
      <c r="A4278" t="s">
        <v>61</v>
      </c>
      <c r="B4278" t="s">
        <v>13</v>
      </c>
      <c r="C4278" t="s">
        <v>14</v>
      </c>
      <c r="D4278" t="s">
        <v>267</v>
      </c>
      <c r="E4278" t="s">
        <v>247</v>
      </c>
      <c r="F4278" t="s">
        <v>56</v>
      </c>
      <c r="G4278" t="s">
        <v>18</v>
      </c>
      <c r="H4278" t="s">
        <v>30</v>
      </c>
      <c r="I4278">
        <v>550.43100000000004</v>
      </c>
      <c r="J4278">
        <v>3</v>
      </c>
      <c r="K4278">
        <v>0.3</v>
      </c>
      <c r="L4278">
        <v>-47.1798</v>
      </c>
    </row>
    <row r="4279" spans="1:12" x14ac:dyDescent="0.3">
      <c r="A4279" t="s">
        <v>61</v>
      </c>
      <c r="B4279" t="s">
        <v>13</v>
      </c>
      <c r="C4279" t="s">
        <v>14</v>
      </c>
      <c r="D4279" t="s">
        <v>267</v>
      </c>
      <c r="E4279" t="s">
        <v>247</v>
      </c>
      <c r="F4279" t="s">
        <v>56</v>
      </c>
      <c r="G4279" t="s">
        <v>18</v>
      </c>
      <c r="H4279" t="s">
        <v>32</v>
      </c>
      <c r="I4279">
        <v>10.56</v>
      </c>
      <c r="J4279">
        <v>6</v>
      </c>
      <c r="K4279">
        <v>0</v>
      </c>
      <c r="L4279">
        <v>4.6463999999999999</v>
      </c>
    </row>
    <row r="4280" spans="1:12" x14ac:dyDescent="0.3">
      <c r="A4280" t="s">
        <v>27</v>
      </c>
      <c r="B4280" t="s">
        <v>13</v>
      </c>
      <c r="C4280" t="s">
        <v>14</v>
      </c>
      <c r="D4280" t="s">
        <v>89</v>
      </c>
      <c r="E4280" t="s">
        <v>247</v>
      </c>
      <c r="F4280" t="s">
        <v>56</v>
      </c>
      <c r="G4280" t="s">
        <v>25</v>
      </c>
      <c r="H4280" t="s">
        <v>36</v>
      </c>
      <c r="I4280">
        <v>174.3</v>
      </c>
      <c r="J4280">
        <v>3</v>
      </c>
      <c r="K4280">
        <v>0</v>
      </c>
      <c r="L4280">
        <v>81.921000000000006</v>
      </c>
    </row>
    <row r="4281" spans="1:12" x14ac:dyDescent="0.3">
      <c r="A4281" t="s">
        <v>61</v>
      </c>
      <c r="B4281" t="s">
        <v>21</v>
      </c>
      <c r="C4281" t="s">
        <v>14</v>
      </c>
      <c r="D4281" t="s">
        <v>332</v>
      </c>
      <c r="E4281" t="s">
        <v>247</v>
      </c>
      <c r="F4281" t="s">
        <v>56</v>
      </c>
      <c r="G4281" t="s">
        <v>25</v>
      </c>
      <c r="H4281" t="s">
        <v>37</v>
      </c>
      <c r="I4281">
        <v>77.58</v>
      </c>
      <c r="J4281">
        <v>9</v>
      </c>
      <c r="K4281">
        <v>0</v>
      </c>
      <c r="L4281">
        <v>20.1708</v>
      </c>
    </row>
    <row r="4282" spans="1:12" x14ac:dyDescent="0.3">
      <c r="A4282" t="s">
        <v>27</v>
      </c>
      <c r="B4282" t="s">
        <v>13</v>
      </c>
      <c r="C4282" t="s">
        <v>14</v>
      </c>
      <c r="D4282" t="s">
        <v>332</v>
      </c>
      <c r="E4282" t="s">
        <v>247</v>
      </c>
      <c r="F4282" t="s">
        <v>56</v>
      </c>
      <c r="G4282" t="s">
        <v>18</v>
      </c>
      <c r="H4282" t="s">
        <v>30</v>
      </c>
      <c r="I4282">
        <v>239.37200000000001</v>
      </c>
      <c r="J4282">
        <v>2</v>
      </c>
      <c r="K4282">
        <v>0.3</v>
      </c>
      <c r="L4282">
        <v>-23.937200000000001</v>
      </c>
    </row>
    <row r="4283" spans="1:12" x14ac:dyDescent="0.3">
      <c r="A4283" t="s">
        <v>12</v>
      </c>
      <c r="B4283" t="s">
        <v>13</v>
      </c>
      <c r="C4283" t="s">
        <v>14</v>
      </c>
      <c r="D4283" t="s">
        <v>280</v>
      </c>
      <c r="E4283" t="s">
        <v>247</v>
      </c>
      <c r="F4283" t="s">
        <v>56</v>
      </c>
      <c r="G4283" t="s">
        <v>25</v>
      </c>
      <c r="H4283" t="s">
        <v>40</v>
      </c>
      <c r="I4283">
        <v>19.440000000000001</v>
      </c>
      <c r="J4283">
        <v>3</v>
      </c>
      <c r="K4283">
        <v>0</v>
      </c>
      <c r="L4283">
        <v>9.3312000000000008</v>
      </c>
    </row>
    <row r="4284" spans="1:12" x14ac:dyDescent="0.3">
      <c r="A4284" t="s">
        <v>12</v>
      </c>
      <c r="B4284" t="s">
        <v>13</v>
      </c>
      <c r="C4284" t="s">
        <v>14</v>
      </c>
      <c r="D4284" t="s">
        <v>280</v>
      </c>
      <c r="E4284" t="s">
        <v>247</v>
      </c>
      <c r="F4284" t="s">
        <v>56</v>
      </c>
      <c r="G4284" t="s">
        <v>25</v>
      </c>
      <c r="H4284" t="s">
        <v>36</v>
      </c>
      <c r="I4284">
        <v>7.38</v>
      </c>
      <c r="J4284">
        <v>1</v>
      </c>
      <c r="K4284">
        <v>0</v>
      </c>
      <c r="L4284">
        <v>3.6162000000000001</v>
      </c>
    </row>
    <row r="4285" spans="1:12" x14ac:dyDescent="0.3">
      <c r="A4285" t="s">
        <v>27</v>
      </c>
      <c r="B4285" t="s">
        <v>21</v>
      </c>
      <c r="C4285" t="s">
        <v>14</v>
      </c>
      <c r="D4285" t="s">
        <v>332</v>
      </c>
      <c r="E4285" t="s">
        <v>247</v>
      </c>
      <c r="F4285" t="s">
        <v>56</v>
      </c>
      <c r="G4285" t="s">
        <v>18</v>
      </c>
      <c r="H4285" t="s">
        <v>32</v>
      </c>
      <c r="I4285">
        <v>274.2</v>
      </c>
      <c r="J4285">
        <v>10</v>
      </c>
      <c r="K4285">
        <v>0</v>
      </c>
      <c r="L4285">
        <v>112.422</v>
      </c>
    </row>
    <row r="4286" spans="1:12" x14ac:dyDescent="0.3">
      <c r="A4286" t="s">
        <v>27</v>
      </c>
      <c r="B4286" t="s">
        <v>21</v>
      </c>
      <c r="C4286" t="s">
        <v>14</v>
      </c>
      <c r="D4286" t="s">
        <v>89</v>
      </c>
      <c r="E4286" t="s">
        <v>247</v>
      </c>
      <c r="F4286" t="s">
        <v>56</v>
      </c>
      <c r="G4286" t="s">
        <v>25</v>
      </c>
      <c r="H4286" t="s">
        <v>37</v>
      </c>
      <c r="I4286">
        <v>37.68</v>
      </c>
      <c r="J4286">
        <v>2</v>
      </c>
      <c r="K4286">
        <v>0</v>
      </c>
      <c r="L4286">
        <v>10.5504</v>
      </c>
    </row>
    <row r="4287" spans="1:12" x14ac:dyDescent="0.3">
      <c r="A4287" t="s">
        <v>27</v>
      </c>
      <c r="B4287" t="s">
        <v>21</v>
      </c>
      <c r="C4287" t="s">
        <v>14</v>
      </c>
      <c r="D4287" t="s">
        <v>89</v>
      </c>
      <c r="E4287" t="s">
        <v>247</v>
      </c>
      <c r="F4287" t="s">
        <v>56</v>
      </c>
      <c r="G4287" t="s">
        <v>25</v>
      </c>
      <c r="H4287" t="s">
        <v>40</v>
      </c>
      <c r="I4287">
        <v>51.84</v>
      </c>
      <c r="J4287">
        <v>8</v>
      </c>
      <c r="K4287">
        <v>0</v>
      </c>
      <c r="L4287">
        <v>24.883199999999999</v>
      </c>
    </row>
    <row r="4288" spans="1:12" x14ac:dyDescent="0.3">
      <c r="A4288" t="s">
        <v>27</v>
      </c>
      <c r="B4288" t="s">
        <v>21</v>
      </c>
      <c r="C4288" t="s">
        <v>14</v>
      </c>
      <c r="D4288" t="s">
        <v>89</v>
      </c>
      <c r="E4288" t="s">
        <v>247</v>
      </c>
      <c r="F4288" t="s">
        <v>56</v>
      </c>
      <c r="G4288" t="s">
        <v>18</v>
      </c>
      <c r="H4288" t="s">
        <v>32</v>
      </c>
      <c r="I4288">
        <v>27.42</v>
      </c>
      <c r="J4288">
        <v>3</v>
      </c>
      <c r="K4288">
        <v>0</v>
      </c>
      <c r="L4288">
        <v>9.3228000000000009</v>
      </c>
    </row>
    <row r="4289" spans="1:12" x14ac:dyDescent="0.3">
      <c r="A4289" t="s">
        <v>27</v>
      </c>
      <c r="B4289" t="s">
        <v>21</v>
      </c>
      <c r="C4289" t="s">
        <v>14</v>
      </c>
      <c r="D4289" t="s">
        <v>89</v>
      </c>
      <c r="E4289" t="s">
        <v>247</v>
      </c>
      <c r="F4289" t="s">
        <v>56</v>
      </c>
      <c r="G4289" t="s">
        <v>25</v>
      </c>
      <c r="H4289" t="s">
        <v>36</v>
      </c>
      <c r="I4289">
        <v>5.4</v>
      </c>
      <c r="J4289">
        <v>3</v>
      </c>
      <c r="K4289">
        <v>0</v>
      </c>
      <c r="L4289">
        <v>2.5920000000000001</v>
      </c>
    </row>
    <row r="4290" spans="1:12" x14ac:dyDescent="0.3">
      <c r="A4290" t="s">
        <v>27</v>
      </c>
      <c r="B4290" t="s">
        <v>13</v>
      </c>
      <c r="C4290" t="s">
        <v>14</v>
      </c>
      <c r="D4290" t="s">
        <v>280</v>
      </c>
      <c r="E4290" t="s">
        <v>247</v>
      </c>
      <c r="F4290" t="s">
        <v>56</v>
      </c>
      <c r="G4290" t="s">
        <v>34</v>
      </c>
      <c r="H4290" t="s">
        <v>35</v>
      </c>
      <c r="I4290">
        <v>90.48</v>
      </c>
      <c r="J4290">
        <v>2</v>
      </c>
      <c r="K4290">
        <v>0</v>
      </c>
      <c r="L4290">
        <v>23.524799999999999</v>
      </c>
    </row>
    <row r="4291" spans="1:12" x14ac:dyDescent="0.3">
      <c r="A4291" t="s">
        <v>27</v>
      </c>
      <c r="B4291" t="s">
        <v>21</v>
      </c>
      <c r="C4291" t="s">
        <v>14</v>
      </c>
      <c r="D4291" t="s">
        <v>609</v>
      </c>
      <c r="E4291" t="s">
        <v>247</v>
      </c>
      <c r="F4291" t="s">
        <v>56</v>
      </c>
      <c r="G4291" t="s">
        <v>18</v>
      </c>
      <c r="H4291" t="s">
        <v>32</v>
      </c>
      <c r="I4291">
        <v>27.46</v>
      </c>
      <c r="J4291">
        <v>2</v>
      </c>
      <c r="K4291">
        <v>0</v>
      </c>
      <c r="L4291">
        <v>9.8856000000000002</v>
      </c>
    </row>
    <row r="4292" spans="1:12" x14ac:dyDescent="0.3">
      <c r="A4292" t="s">
        <v>27</v>
      </c>
      <c r="B4292" t="s">
        <v>21</v>
      </c>
      <c r="C4292" t="s">
        <v>14</v>
      </c>
      <c r="D4292" t="s">
        <v>609</v>
      </c>
      <c r="E4292" t="s">
        <v>247</v>
      </c>
      <c r="F4292" t="s">
        <v>56</v>
      </c>
      <c r="G4292" t="s">
        <v>25</v>
      </c>
      <c r="H4292" t="s">
        <v>37</v>
      </c>
      <c r="I4292">
        <v>125.13</v>
      </c>
      <c r="J4292">
        <v>3</v>
      </c>
      <c r="K4292">
        <v>0</v>
      </c>
      <c r="L4292">
        <v>36.287700000000001</v>
      </c>
    </row>
    <row r="4293" spans="1:12" x14ac:dyDescent="0.3">
      <c r="A4293" t="s">
        <v>12</v>
      </c>
      <c r="B4293" t="s">
        <v>13</v>
      </c>
      <c r="C4293" t="s">
        <v>14</v>
      </c>
      <c r="D4293" t="s">
        <v>613</v>
      </c>
      <c r="E4293" t="s">
        <v>247</v>
      </c>
      <c r="F4293" t="s">
        <v>56</v>
      </c>
      <c r="G4293" t="s">
        <v>25</v>
      </c>
      <c r="H4293" t="s">
        <v>36</v>
      </c>
      <c r="I4293">
        <v>43.8</v>
      </c>
      <c r="J4293">
        <v>6</v>
      </c>
      <c r="K4293">
        <v>0</v>
      </c>
      <c r="L4293">
        <v>20.585999999999999</v>
      </c>
    </row>
    <row r="4294" spans="1:12" x14ac:dyDescent="0.3">
      <c r="A4294" t="s">
        <v>12</v>
      </c>
      <c r="B4294" t="s">
        <v>21</v>
      </c>
      <c r="C4294" t="s">
        <v>14</v>
      </c>
      <c r="D4294" t="s">
        <v>267</v>
      </c>
      <c r="E4294" t="s">
        <v>247</v>
      </c>
      <c r="F4294" t="s">
        <v>56</v>
      </c>
      <c r="G4294" t="s">
        <v>18</v>
      </c>
      <c r="H4294" t="s">
        <v>20</v>
      </c>
      <c r="I4294">
        <v>272.97000000000003</v>
      </c>
      <c r="J4294">
        <v>3</v>
      </c>
      <c r="K4294">
        <v>0</v>
      </c>
      <c r="L4294">
        <v>43.675199999999997</v>
      </c>
    </row>
    <row r="4295" spans="1:12" x14ac:dyDescent="0.3">
      <c r="A4295" t="s">
        <v>27</v>
      </c>
      <c r="B4295" t="s">
        <v>13</v>
      </c>
      <c r="C4295" t="s">
        <v>14</v>
      </c>
      <c r="D4295" t="s">
        <v>164</v>
      </c>
      <c r="E4295" t="s">
        <v>165</v>
      </c>
      <c r="F4295" t="s">
        <v>56</v>
      </c>
      <c r="G4295" t="s">
        <v>25</v>
      </c>
      <c r="H4295" t="s">
        <v>33</v>
      </c>
      <c r="I4295">
        <v>7.56</v>
      </c>
      <c r="J4295">
        <v>3</v>
      </c>
      <c r="K4295">
        <v>0</v>
      </c>
      <c r="L4295">
        <v>3.0996000000000001</v>
      </c>
    </row>
    <row r="4296" spans="1:12" x14ac:dyDescent="0.3">
      <c r="A4296" t="s">
        <v>27</v>
      </c>
      <c r="B4296" t="s">
        <v>13</v>
      </c>
      <c r="C4296" t="s">
        <v>14</v>
      </c>
      <c r="D4296" t="s">
        <v>164</v>
      </c>
      <c r="E4296" t="s">
        <v>165</v>
      </c>
      <c r="F4296" t="s">
        <v>56</v>
      </c>
      <c r="G4296" t="s">
        <v>25</v>
      </c>
      <c r="H4296" t="s">
        <v>40</v>
      </c>
      <c r="I4296">
        <v>24.56</v>
      </c>
      <c r="J4296">
        <v>2</v>
      </c>
      <c r="K4296">
        <v>0</v>
      </c>
      <c r="L4296">
        <v>11.543200000000001</v>
      </c>
    </row>
    <row r="4297" spans="1:12" x14ac:dyDescent="0.3">
      <c r="A4297" t="s">
        <v>27</v>
      </c>
      <c r="B4297" t="s">
        <v>13</v>
      </c>
      <c r="C4297" t="s">
        <v>14</v>
      </c>
      <c r="D4297" t="s">
        <v>164</v>
      </c>
      <c r="E4297" t="s">
        <v>165</v>
      </c>
      <c r="F4297" t="s">
        <v>56</v>
      </c>
      <c r="G4297" t="s">
        <v>25</v>
      </c>
      <c r="H4297" t="s">
        <v>33</v>
      </c>
      <c r="I4297">
        <v>12.96</v>
      </c>
      <c r="J4297">
        <v>2</v>
      </c>
      <c r="K4297">
        <v>0</v>
      </c>
      <c r="L4297">
        <v>4.1471999999999998</v>
      </c>
    </row>
    <row r="4298" spans="1:12" x14ac:dyDescent="0.3">
      <c r="A4298" t="s">
        <v>27</v>
      </c>
      <c r="B4298" t="s">
        <v>21</v>
      </c>
      <c r="C4298" t="s">
        <v>14</v>
      </c>
      <c r="D4298" t="s">
        <v>114</v>
      </c>
      <c r="E4298" t="s">
        <v>165</v>
      </c>
      <c r="F4298" t="s">
        <v>56</v>
      </c>
      <c r="G4298" t="s">
        <v>18</v>
      </c>
      <c r="H4298" t="s">
        <v>30</v>
      </c>
      <c r="I4298">
        <v>1488.424</v>
      </c>
      <c r="J4298">
        <v>7</v>
      </c>
      <c r="K4298">
        <v>0.3</v>
      </c>
      <c r="L4298">
        <v>-297.6848</v>
      </c>
    </row>
    <row r="4299" spans="1:12" x14ac:dyDescent="0.3">
      <c r="A4299" t="s">
        <v>27</v>
      </c>
      <c r="B4299" t="s">
        <v>21</v>
      </c>
      <c r="C4299" t="s">
        <v>14</v>
      </c>
      <c r="D4299" t="s">
        <v>183</v>
      </c>
      <c r="E4299" t="s">
        <v>165</v>
      </c>
      <c r="F4299" t="s">
        <v>56</v>
      </c>
      <c r="G4299" t="s">
        <v>18</v>
      </c>
      <c r="H4299" t="s">
        <v>32</v>
      </c>
      <c r="I4299">
        <v>56.56</v>
      </c>
      <c r="J4299">
        <v>4</v>
      </c>
      <c r="K4299">
        <v>0</v>
      </c>
      <c r="L4299">
        <v>14.7056</v>
      </c>
    </row>
    <row r="4300" spans="1:12" x14ac:dyDescent="0.3">
      <c r="A4300" t="s">
        <v>27</v>
      </c>
      <c r="B4300" t="s">
        <v>21</v>
      </c>
      <c r="C4300" t="s">
        <v>14</v>
      </c>
      <c r="D4300" t="s">
        <v>183</v>
      </c>
      <c r="E4300" t="s">
        <v>165</v>
      </c>
      <c r="F4300" t="s">
        <v>56</v>
      </c>
      <c r="G4300" t="s">
        <v>25</v>
      </c>
      <c r="H4300" t="s">
        <v>31</v>
      </c>
      <c r="I4300">
        <v>32.700000000000003</v>
      </c>
      <c r="J4300">
        <v>3</v>
      </c>
      <c r="K4300">
        <v>0</v>
      </c>
      <c r="L4300">
        <v>8.5020000000000007</v>
      </c>
    </row>
    <row r="4301" spans="1:12" x14ac:dyDescent="0.3">
      <c r="A4301" t="s">
        <v>61</v>
      </c>
      <c r="B4301" t="s">
        <v>13</v>
      </c>
      <c r="C4301" t="s">
        <v>14</v>
      </c>
      <c r="D4301" t="s">
        <v>164</v>
      </c>
      <c r="E4301" t="s">
        <v>165</v>
      </c>
      <c r="F4301" t="s">
        <v>56</v>
      </c>
      <c r="G4301" t="s">
        <v>25</v>
      </c>
      <c r="H4301" t="s">
        <v>31</v>
      </c>
      <c r="I4301">
        <v>714.3</v>
      </c>
      <c r="J4301">
        <v>5</v>
      </c>
      <c r="K4301">
        <v>0</v>
      </c>
      <c r="L4301">
        <v>207.14699999999999</v>
      </c>
    </row>
    <row r="4302" spans="1:12" x14ac:dyDescent="0.3">
      <c r="A4302" t="s">
        <v>27</v>
      </c>
      <c r="B4302" t="s">
        <v>13</v>
      </c>
      <c r="C4302" t="s">
        <v>14</v>
      </c>
      <c r="D4302" t="s">
        <v>183</v>
      </c>
      <c r="E4302" t="s">
        <v>165</v>
      </c>
      <c r="F4302" t="s">
        <v>56</v>
      </c>
      <c r="G4302" t="s">
        <v>25</v>
      </c>
      <c r="H4302" t="s">
        <v>76</v>
      </c>
      <c r="I4302">
        <v>22.2</v>
      </c>
      <c r="J4302">
        <v>5</v>
      </c>
      <c r="K4302">
        <v>0</v>
      </c>
      <c r="L4302">
        <v>10.433999999999999</v>
      </c>
    </row>
    <row r="4303" spans="1:12" x14ac:dyDescent="0.3">
      <c r="A4303" t="s">
        <v>27</v>
      </c>
      <c r="B4303" t="s">
        <v>13</v>
      </c>
      <c r="C4303" t="s">
        <v>14</v>
      </c>
      <c r="D4303" t="s">
        <v>183</v>
      </c>
      <c r="E4303" t="s">
        <v>165</v>
      </c>
      <c r="F4303" t="s">
        <v>56</v>
      </c>
      <c r="G4303" t="s">
        <v>25</v>
      </c>
      <c r="H4303" t="s">
        <v>26</v>
      </c>
      <c r="I4303">
        <v>3.69</v>
      </c>
      <c r="J4303">
        <v>1</v>
      </c>
      <c r="K4303">
        <v>0</v>
      </c>
      <c r="L4303">
        <v>1.7343</v>
      </c>
    </row>
    <row r="4304" spans="1:12" x14ac:dyDescent="0.3">
      <c r="A4304" t="s">
        <v>27</v>
      </c>
      <c r="B4304" t="s">
        <v>13</v>
      </c>
      <c r="C4304" t="s">
        <v>14</v>
      </c>
      <c r="D4304" t="s">
        <v>183</v>
      </c>
      <c r="E4304" t="s">
        <v>165</v>
      </c>
      <c r="F4304" t="s">
        <v>56</v>
      </c>
      <c r="G4304" t="s">
        <v>25</v>
      </c>
      <c r="H4304" t="s">
        <v>26</v>
      </c>
      <c r="I4304">
        <v>122.12</v>
      </c>
      <c r="J4304">
        <v>4</v>
      </c>
      <c r="K4304">
        <v>0</v>
      </c>
      <c r="L4304">
        <v>56.175199999999997</v>
      </c>
    </row>
    <row r="4305" spans="1:12" x14ac:dyDescent="0.3">
      <c r="A4305" t="s">
        <v>27</v>
      </c>
      <c r="B4305" t="s">
        <v>21</v>
      </c>
      <c r="C4305" t="s">
        <v>14</v>
      </c>
      <c r="D4305" t="s">
        <v>183</v>
      </c>
      <c r="E4305" t="s">
        <v>165</v>
      </c>
      <c r="F4305" t="s">
        <v>56</v>
      </c>
      <c r="G4305" t="s">
        <v>25</v>
      </c>
      <c r="H4305" t="s">
        <v>31</v>
      </c>
      <c r="I4305">
        <v>46.26</v>
      </c>
      <c r="J4305">
        <v>3</v>
      </c>
      <c r="K4305">
        <v>0</v>
      </c>
      <c r="L4305">
        <v>12.4902</v>
      </c>
    </row>
    <row r="4306" spans="1:12" x14ac:dyDescent="0.3">
      <c r="A4306" t="s">
        <v>27</v>
      </c>
      <c r="B4306" t="s">
        <v>21</v>
      </c>
      <c r="C4306" t="s">
        <v>14</v>
      </c>
      <c r="D4306" t="s">
        <v>301</v>
      </c>
      <c r="E4306" t="s">
        <v>165</v>
      </c>
      <c r="F4306" t="s">
        <v>56</v>
      </c>
      <c r="G4306" t="s">
        <v>25</v>
      </c>
      <c r="H4306" t="s">
        <v>36</v>
      </c>
      <c r="I4306">
        <v>52.2</v>
      </c>
      <c r="J4306">
        <v>9</v>
      </c>
      <c r="K4306">
        <v>0</v>
      </c>
      <c r="L4306">
        <v>23.49</v>
      </c>
    </row>
    <row r="4307" spans="1:12" x14ac:dyDescent="0.3">
      <c r="A4307" t="s">
        <v>12</v>
      </c>
      <c r="B4307" t="s">
        <v>13</v>
      </c>
      <c r="C4307" t="s">
        <v>14</v>
      </c>
      <c r="D4307" t="s">
        <v>315</v>
      </c>
      <c r="E4307" t="s">
        <v>165</v>
      </c>
      <c r="F4307" t="s">
        <v>56</v>
      </c>
      <c r="G4307" t="s">
        <v>34</v>
      </c>
      <c r="H4307" t="s">
        <v>35</v>
      </c>
      <c r="I4307">
        <v>39.99</v>
      </c>
      <c r="J4307">
        <v>1</v>
      </c>
      <c r="K4307">
        <v>0</v>
      </c>
      <c r="L4307">
        <v>11.597099999999999</v>
      </c>
    </row>
    <row r="4308" spans="1:12" x14ac:dyDescent="0.3">
      <c r="A4308" t="s">
        <v>12</v>
      </c>
      <c r="B4308" t="s">
        <v>13</v>
      </c>
      <c r="C4308" t="s">
        <v>14</v>
      </c>
      <c r="D4308" t="s">
        <v>315</v>
      </c>
      <c r="E4308" t="s">
        <v>165</v>
      </c>
      <c r="F4308" t="s">
        <v>56</v>
      </c>
      <c r="G4308" t="s">
        <v>25</v>
      </c>
      <c r="H4308" t="s">
        <v>33</v>
      </c>
      <c r="I4308">
        <v>16.28</v>
      </c>
      <c r="J4308">
        <v>2</v>
      </c>
      <c r="K4308">
        <v>0</v>
      </c>
      <c r="L4308">
        <v>6.5119999999999996</v>
      </c>
    </row>
    <row r="4309" spans="1:12" x14ac:dyDescent="0.3">
      <c r="A4309" t="s">
        <v>12</v>
      </c>
      <c r="B4309" t="s">
        <v>13</v>
      </c>
      <c r="C4309" t="s">
        <v>14</v>
      </c>
      <c r="D4309" t="s">
        <v>315</v>
      </c>
      <c r="E4309" t="s">
        <v>165</v>
      </c>
      <c r="F4309" t="s">
        <v>56</v>
      </c>
      <c r="G4309" t="s">
        <v>18</v>
      </c>
      <c r="H4309" t="s">
        <v>19</v>
      </c>
      <c r="I4309">
        <v>782.94</v>
      </c>
      <c r="J4309">
        <v>3</v>
      </c>
      <c r="K4309">
        <v>0</v>
      </c>
      <c r="L4309">
        <v>203.56440000000001</v>
      </c>
    </row>
    <row r="4310" spans="1:12" x14ac:dyDescent="0.3">
      <c r="A4310" t="s">
        <v>12</v>
      </c>
      <c r="B4310" t="s">
        <v>13</v>
      </c>
      <c r="C4310" t="s">
        <v>14</v>
      </c>
      <c r="D4310" t="s">
        <v>315</v>
      </c>
      <c r="E4310" t="s">
        <v>165</v>
      </c>
      <c r="F4310" t="s">
        <v>56</v>
      </c>
      <c r="G4310" t="s">
        <v>25</v>
      </c>
      <c r="H4310" t="s">
        <v>36</v>
      </c>
      <c r="I4310">
        <v>242.48</v>
      </c>
      <c r="J4310">
        <v>7</v>
      </c>
      <c r="K4310">
        <v>0</v>
      </c>
      <c r="L4310">
        <v>116.3904</v>
      </c>
    </row>
    <row r="4311" spans="1:12" x14ac:dyDescent="0.3">
      <c r="A4311" t="s">
        <v>27</v>
      </c>
      <c r="B4311" t="s">
        <v>21</v>
      </c>
      <c r="C4311" t="s">
        <v>14</v>
      </c>
      <c r="D4311" t="s">
        <v>114</v>
      </c>
      <c r="E4311" t="s">
        <v>165</v>
      </c>
      <c r="F4311" t="s">
        <v>56</v>
      </c>
      <c r="G4311" t="s">
        <v>25</v>
      </c>
      <c r="H4311" t="s">
        <v>40</v>
      </c>
      <c r="I4311">
        <v>6.58</v>
      </c>
      <c r="J4311">
        <v>2</v>
      </c>
      <c r="K4311">
        <v>0</v>
      </c>
      <c r="L4311">
        <v>3.0268000000000002</v>
      </c>
    </row>
    <row r="4312" spans="1:12" x14ac:dyDescent="0.3">
      <c r="A4312" t="s">
        <v>27</v>
      </c>
      <c r="B4312" t="s">
        <v>21</v>
      </c>
      <c r="C4312" t="s">
        <v>14</v>
      </c>
      <c r="D4312" t="s">
        <v>114</v>
      </c>
      <c r="E4312" t="s">
        <v>165</v>
      </c>
      <c r="F4312" t="s">
        <v>56</v>
      </c>
      <c r="G4312" t="s">
        <v>25</v>
      </c>
      <c r="H4312" t="s">
        <v>36</v>
      </c>
      <c r="I4312">
        <v>122.94</v>
      </c>
      <c r="J4312">
        <v>3</v>
      </c>
      <c r="K4312">
        <v>0</v>
      </c>
      <c r="L4312">
        <v>59.011200000000002</v>
      </c>
    </row>
    <row r="4313" spans="1:12" x14ac:dyDescent="0.3">
      <c r="A4313" t="s">
        <v>27</v>
      </c>
      <c r="B4313" t="s">
        <v>13</v>
      </c>
      <c r="C4313" t="s">
        <v>14</v>
      </c>
      <c r="D4313" t="s">
        <v>114</v>
      </c>
      <c r="E4313" t="s">
        <v>165</v>
      </c>
      <c r="F4313" t="s">
        <v>56</v>
      </c>
      <c r="G4313" t="s">
        <v>25</v>
      </c>
      <c r="H4313" t="s">
        <v>33</v>
      </c>
      <c r="I4313">
        <v>11.65</v>
      </c>
      <c r="J4313">
        <v>5</v>
      </c>
      <c r="K4313">
        <v>0</v>
      </c>
      <c r="L4313">
        <v>3.3784999999999998</v>
      </c>
    </row>
    <row r="4314" spans="1:12" x14ac:dyDescent="0.3">
      <c r="A4314" t="s">
        <v>27</v>
      </c>
      <c r="B4314" t="s">
        <v>21</v>
      </c>
      <c r="C4314" t="s">
        <v>14</v>
      </c>
      <c r="D4314" t="s">
        <v>358</v>
      </c>
      <c r="E4314" t="s">
        <v>165</v>
      </c>
      <c r="F4314" t="s">
        <v>56</v>
      </c>
      <c r="G4314" t="s">
        <v>25</v>
      </c>
      <c r="H4314" t="s">
        <v>36</v>
      </c>
      <c r="I4314">
        <v>14.73</v>
      </c>
      <c r="J4314">
        <v>3</v>
      </c>
      <c r="K4314">
        <v>0</v>
      </c>
      <c r="L4314">
        <v>6.9230999999999998</v>
      </c>
    </row>
    <row r="4315" spans="1:12" x14ac:dyDescent="0.3">
      <c r="A4315" t="s">
        <v>27</v>
      </c>
      <c r="B4315" t="s">
        <v>21</v>
      </c>
      <c r="C4315" t="s">
        <v>14</v>
      </c>
      <c r="D4315" t="s">
        <v>358</v>
      </c>
      <c r="E4315" t="s">
        <v>165</v>
      </c>
      <c r="F4315" t="s">
        <v>56</v>
      </c>
      <c r="G4315" t="s">
        <v>25</v>
      </c>
      <c r="H4315" t="s">
        <v>31</v>
      </c>
      <c r="I4315">
        <v>104.9</v>
      </c>
      <c r="J4315">
        <v>5</v>
      </c>
      <c r="K4315">
        <v>0</v>
      </c>
      <c r="L4315">
        <v>25.175999999999998</v>
      </c>
    </row>
    <row r="4316" spans="1:12" x14ac:dyDescent="0.3">
      <c r="A4316" t="s">
        <v>27</v>
      </c>
      <c r="B4316" t="s">
        <v>21</v>
      </c>
      <c r="C4316" t="s">
        <v>14</v>
      </c>
      <c r="D4316" t="s">
        <v>358</v>
      </c>
      <c r="E4316" t="s">
        <v>165</v>
      </c>
      <c r="F4316" t="s">
        <v>56</v>
      </c>
      <c r="G4316" t="s">
        <v>25</v>
      </c>
      <c r="H4316" t="s">
        <v>36</v>
      </c>
      <c r="I4316">
        <v>61.04</v>
      </c>
      <c r="J4316">
        <v>4</v>
      </c>
      <c r="K4316">
        <v>0</v>
      </c>
      <c r="L4316">
        <v>30.52</v>
      </c>
    </row>
    <row r="4317" spans="1:12" x14ac:dyDescent="0.3">
      <c r="A4317" t="s">
        <v>27</v>
      </c>
      <c r="B4317" t="s">
        <v>21</v>
      </c>
      <c r="C4317" t="s">
        <v>14</v>
      </c>
      <c r="D4317" t="s">
        <v>358</v>
      </c>
      <c r="E4317" t="s">
        <v>165</v>
      </c>
      <c r="F4317" t="s">
        <v>56</v>
      </c>
      <c r="G4317" t="s">
        <v>25</v>
      </c>
      <c r="H4317" t="s">
        <v>40</v>
      </c>
      <c r="I4317">
        <v>10.95</v>
      </c>
      <c r="J4317">
        <v>3</v>
      </c>
      <c r="K4317">
        <v>0</v>
      </c>
      <c r="L4317">
        <v>5.1464999999999996</v>
      </c>
    </row>
    <row r="4318" spans="1:12" x14ac:dyDescent="0.3">
      <c r="A4318" t="s">
        <v>27</v>
      </c>
      <c r="B4318" t="s">
        <v>13</v>
      </c>
      <c r="C4318" t="s">
        <v>14</v>
      </c>
      <c r="D4318" t="s">
        <v>171</v>
      </c>
      <c r="E4318" t="s">
        <v>165</v>
      </c>
      <c r="F4318" t="s">
        <v>56</v>
      </c>
      <c r="G4318" t="s">
        <v>25</v>
      </c>
      <c r="H4318" t="s">
        <v>40</v>
      </c>
      <c r="I4318">
        <v>14.94</v>
      </c>
      <c r="J4318">
        <v>3</v>
      </c>
      <c r="K4318">
        <v>0</v>
      </c>
      <c r="L4318">
        <v>7.0217999999999998</v>
      </c>
    </row>
    <row r="4319" spans="1:12" x14ac:dyDescent="0.3">
      <c r="A4319" t="s">
        <v>61</v>
      </c>
      <c r="B4319" t="s">
        <v>43</v>
      </c>
      <c r="C4319" t="s">
        <v>14</v>
      </c>
      <c r="D4319" t="s">
        <v>114</v>
      </c>
      <c r="E4319" t="s">
        <v>165</v>
      </c>
      <c r="F4319" t="s">
        <v>56</v>
      </c>
      <c r="G4319" t="s">
        <v>18</v>
      </c>
      <c r="H4319" t="s">
        <v>32</v>
      </c>
      <c r="I4319">
        <v>63.2</v>
      </c>
      <c r="J4319">
        <v>5</v>
      </c>
      <c r="K4319">
        <v>0</v>
      </c>
      <c r="L4319">
        <v>23.384</v>
      </c>
    </row>
    <row r="4320" spans="1:12" x14ac:dyDescent="0.3">
      <c r="A4320" t="s">
        <v>61</v>
      </c>
      <c r="B4320" t="s">
        <v>43</v>
      </c>
      <c r="C4320" t="s">
        <v>14</v>
      </c>
      <c r="D4320" t="s">
        <v>114</v>
      </c>
      <c r="E4320" t="s">
        <v>165</v>
      </c>
      <c r="F4320" t="s">
        <v>56</v>
      </c>
      <c r="G4320" t="s">
        <v>34</v>
      </c>
      <c r="H4320" t="s">
        <v>58</v>
      </c>
      <c r="I4320">
        <v>113.97</v>
      </c>
      <c r="J4320">
        <v>3</v>
      </c>
      <c r="K4320">
        <v>0</v>
      </c>
      <c r="L4320">
        <v>27.352799999999998</v>
      </c>
    </row>
    <row r="4321" spans="1:12" x14ac:dyDescent="0.3">
      <c r="A4321" t="s">
        <v>27</v>
      </c>
      <c r="B4321" t="s">
        <v>13</v>
      </c>
      <c r="C4321" t="s">
        <v>14</v>
      </c>
      <c r="D4321" t="s">
        <v>391</v>
      </c>
      <c r="E4321" t="s">
        <v>165</v>
      </c>
      <c r="F4321" t="s">
        <v>56</v>
      </c>
      <c r="G4321" t="s">
        <v>25</v>
      </c>
      <c r="H4321" t="s">
        <v>33</v>
      </c>
      <c r="I4321">
        <v>39.68</v>
      </c>
      <c r="J4321">
        <v>2</v>
      </c>
      <c r="K4321">
        <v>0</v>
      </c>
      <c r="L4321">
        <v>10.316800000000001</v>
      </c>
    </row>
    <row r="4322" spans="1:12" x14ac:dyDescent="0.3">
      <c r="A4322" t="s">
        <v>27</v>
      </c>
      <c r="B4322" t="s">
        <v>43</v>
      </c>
      <c r="C4322" t="s">
        <v>14</v>
      </c>
      <c r="D4322" t="s">
        <v>392</v>
      </c>
      <c r="E4322" t="s">
        <v>165</v>
      </c>
      <c r="F4322" t="s">
        <v>56</v>
      </c>
      <c r="G4322" t="s">
        <v>18</v>
      </c>
      <c r="H4322" t="s">
        <v>19</v>
      </c>
      <c r="I4322">
        <v>301.95999999999998</v>
      </c>
      <c r="J4322">
        <v>2</v>
      </c>
      <c r="K4322">
        <v>0</v>
      </c>
      <c r="L4322">
        <v>60.392000000000003</v>
      </c>
    </row>
    <row r="4323" spans="1:12" x14ac:dyDescent="0.3">
      <c r="A4323" t="s">
        <v>27</v>
      </c>
      <c r="B4323" t="s">
        <v>43</v>
      </c>
      <c r="C4323" t="s">
        <v>14</v>
      </c>
      <c r="D4323" t="s">
        <v>391</v>
      </c>
      <c r="E4323" t="s">
        <v>165</v>
      </c>
      <c r="F4323" t="s">
        <v>56</v>
      </c>
      <c r="G4323" t="s">
        <v>18</v>
      </c>
      <c r="H4323" t="s">
        <v>19</v>
      </c>
      <c r="I4323">
        <v>173.94</v>
      </c>
      <c r="J4323">
        <v>3</v>
      </c>
      <c r="K4323">
        <v>0</v>
      </c>
      <c r="L4323">
        <v>13.9152</v>
      </c>
    </row>
    <row r="4324" spans="1:12" x14ac:dyDescent="0.3">
      <c r="A4324" t="s">
        <v>27</v>
      </c>
      <c r="B4324" t="s">
        <v>43</v>
      </c>
      <c r="C4324" t="s">
        <v>14</v>
      </c>
      <c r="D4324" t="s">
        <v>391</v>
      </c>
      <c r="E4324" t="s">
        <v>165</v>
      </c>
      <c r="F4324" t="s">
        <v>56</v>
      </c>
      <c r="G4324" t="s">
        <v>25</v>
      </c>
      <c r="H4324" t="s">
        <v>26</v>
      </c>
      <c r="I4324">
        <v>14.76</v>
      </c>
      <c r="J4324">
        <v>4</v>
      </c>
      <c r="K4324">
        <v>0</v>
      </c>
      <c r="L4324">
        <v>6.9371999999999998</v>
      </c>
    </row>
    <row r="4325" spans="1:12" x14ac:dyDescent="0.3">
      <c r="A4325" t="s">
        <v>12</v>
      </c>
      <c r="B4325" t="s">
        <v>21</v>
      </c>
      <c r="C4325" t="s">
        <v>14</v>
      </c>
      <c r="D4325" t="s">
        <v>164</v>
      </c>
      <c r="E4325" t="s">
        <v>165</v>
      </c>
      <c r="F4325" t="s">
        <v>56</v>
      </c>
      <c r="G4325" t="s">
        <v>25</v>
      </c>
      <c r="H4325" t="s">
        <v>40</v>
      </c>
      <c r="I4325">
        <v>166.44</v>
      </c>
      <c r="J4325">
        <v>3</v>
      </c>
      <c r="K4325">
        <v>0</v>
      </c>
      <c r="L4325">
        <v>79.891199999999998</v>
      </c>
    </row>
    <row r="4326" spans="1:12" x14ac:dyDescent="0.3">
      <c r="A4326" t="s">
        <v>12</v>
      </c>
      <c r="B4326" t="s">
        <v>21</v>
      </c>
      <c r="C4326" t="s">
        <v>14</v>
      </c>
      <c r="D4326" t="s">
        <v>164</v>
      </c>
      <c r="E4326" t="s">
        <v>165</v>
      </c>
      <c r="F4326" t="s">
        <v>56</v>
      </c>
      <c r="G4326" t="s">
        <v>18</v>
      </c>
      <c r="H4326" t="s">
        <v>20</v>
      </c>
      <c r="I4326">
        <v>785.88</v>
      </c>
      <c r="J4326">
        <v>6</v>
      </c>
      <c r="K4326">
        <v>0</v>
      </c>
      <c r="L4326">
        <v>212.1876</v>
      </c>
    </row>
    <row r="4327" spans="1:12" x14ac:dyDescent="0.3">
      <c r="A4327" t="s">
        <v>12</v>
      </c>
      <c r="B4327" t="s">
        <v>21</v>
      </c>
      <c r="C4327" t="s">
        <v>14</v>
      </c>
      <c r="D4327" t="s">
        <v>164</v>
      </c>
      <c r="E4327" t="s">
        <v>165</v>
      </c>
      <c r="F4327" t="s">
        <v>56</v>
      </c>
      <c r="G4327" t="s">
        <v>25</v>
      </c>
      <c r="H4327" t="s">
        <v>40</v>
      </c>
      <c r="I4327">
        <v>26.2</v>
      </c>
      <c r="J4327">
        <v>2</v>
      </c>
      <c r="K4327">
        <v>0</v>
      </c>
      <c r="L4327">
        <v>12.837999999999999</v>
      </c>
    </row>
    <row r="4328" spans="1:12" x14ac:dyDescent="0.3">
      <c r="A4328" t="s">
        <v>12</v>
      </c>
      <c r="B4328" t="s">
        <v>21</v>
      </c>
      <c r="C4328" t="s">
        <v>14</v>
      </c>
      <c r="D4328" t="s">
        <v>164</v>
      </c>
      <c r="E4328" t="s">
        <v>165</v>
      </c>
      <c r="F4328" t="s">
        <v>56</v>
      </c>
      <c r="G4328" t="s">
        <v>25</v>
      </c>
      <c r="H4328" t="s">
        <v>31</v>
      </c>
      <c r="I4328">
        <v>1325.85</v>
      </c>
      <c r="J4328">
        <v>5</v>
      </c>
      <c r="K4328">
        <v>0</v>
      </c>
      <c r="L4328">
        <v>238.65299999999999</v>
      </c>
    </row>
    <row r="4329" spans="1:12" x14ac:dyDescent="0.3">
      <c r="A4329" t="s">
        <v>27</v>
      </c>
      <c r="B4329" t="s">
        <v>13</v>
      </c>
      <c r="C4329" t="s">
        <v>14</v>
      </c>
      <c r="D4329" t="s">
        <v>114</v>
      </c>
      <c r="E4329" t="s">
        <v>165</v>
      </c>
      <c r="F4329" t="s">
        <v>56</v>
      </c>
      <c r="G4329" t="s">
        <v>18</v>
      </c>
      <c r="H4329" t="s">
        <v>30</v>
      </c>
      <c r="I4329">
        <v>700.05600000000004</v>
      </c>
      <c r="J4329">
        <v>3</v>
      </c>
      <c r="K4329">
        <v>0.3</v>
      </c>
      <c r="L4329">
        <v>-130.0104</v>
      </c>
    </row>
    <row r="4330" spans="1:12" x14ac:dyDescent="0.3">
      <c r="A4330" t="s">
        <v>27</v>
      </c>
      <c r="B4330" t="s">
        <v>43</v>
      </c>
      <c r="C4330" t="s">
        <v>14</v>
      </c>
      <c r="D4330" t="s">
        <v>114</v>
      </c>
      <c r="E4330" t="s">
        <v>165</v>
      </c>
      <c r="F4330" t="s">
        <v>56</v>
      </c>
      <c r="G4330" t="s">
        <v>25</v>
      </c>
      <c r="H4330" t="s">
        <v>36</v>
      </c>
      <c r="I4330">
        <v>114.6</v>
      </c>
      <c r="J4330">
        <v>5</v>
      </c>
      <c r="K4330">
        <v>0</v>
      </c>
      <c r="L4330">
        <v>51.57</v>
      </c>
    </row>
    <row r="4331" spans="1:12" x14ac:dyDescent="0.3">
      <c r="A4331" t="s">
        <v>27</v>
      </c>
      <c r="B4331" t="s">
        <v>43</v>
      </c>
      <c r="C4331" t="s">
        <v>14</v>
      </c>
      <c r="D4331" t="s">
        <v>114</v>
      </c>
      <c r="E4331" t="s">
        <v>165</v>
      </c>
      <c r="F4331" t="s">
        <v>56</v>
      </c>
      <c r="G4331" t="s">
        <v>18</v>
      </c>
      <c r="H4331" t="s">
        <v>20</v>
      </c>
      <c r="I4331">
        <v>60.74</v>
      </c>
      <c r="J4331">
        <v>1</v>
      </c>
      <c r="K4331">
        <v>0</v>
      </c>
      <c r="L4331">
        <v>15.185</v>
      </c>
    </row>
    <row r="4332" spans="1:12" x14ac:dyDescent="0.3">
      <c r="A4332" t="s">
        <v>27</v>
      </c>
      <c r="B4332" t="s">
        <v>43</v>
      </c>
      <c r="C4332" t="s">
        <v>14</v>
      </c>
      <c r="D4332" t="s">
        <v>114</v>
      </c>
      <c r="E4332" t="s">
        <v>165</v>
      </c>
      <c r="F4332" t="s">
        <v>56</v>
      </c>
      <c r="G4332" t="s">
        <v>18</v>
      </c>
      <c r="H4332" t="s">
        <v>32</v>
      </c>
      <c r="I4332">
        <v>124.36</v>
      </c>
      <c r="J4332">
        <v>2</v>
      </c>
      <c r="K4332">
        <v>0</v>
      </c>
      <c r="L4332">
        <v>27.359200000000001</v>
      </c>
    </row>
    <row r="4333" spans="1:12" x14ac:dyDescent="0.3">
      <c r="A4333" t="s">
        <v>27</v>
      </c>
      <c r="B4333" t="s">
        <v>43</v>
      </c>
      <c r="C4333" t="s">
        <v>14</v>
      </c>
      <c r="D4333" t="s">
        <v>114</v>
      </c>
      <c r="E4333" t="s">
        <v>165</v>
      </c>
      <c r="F4333" t="s">
        <v>56</v>
      </c>
      <c r="G4333" t="s">
        <v>25</v>
      </c>
      <c r="H4333" t="s">
        <v>31</v>
      </c>
      <c r="I4333">
        <v>1088.76</v>
      </c>
      <c r="J4333">
        <v>6</v>
      </c>
      <c r="K4333">
        <v>0</v>
      </c>
      <c r="L4333">
        <v>315.74040000000002</v>
      </c>
    </row>
    <row r="4334" spans="1:12" x14ac:dyDescent="0.3">
      <c r="A4334" t="s">
        <v>61</v>
      </c>
      <c r="B4334" t="s">
        <v>13</v>
      </c>
      <c r="C4334" t="s">
        <v>14</v>
      </c>
      <c r="D4334" t="s">
        <v>315</v>
      </c>
      <c r="E4334" t="s">
        <v>165</v>
      </c>
      <c r="F4334" t="s">
        <v>56</v>
      </c>
      <c r="G4334" t="s">
        <v>25</v>
      </c>
      <c r="H4334" t="s">
        <v>33</v>
      </c>
      <c r="I4334">
        <v>50.94</v>
      </c>
      <c r="J4334">
        <v>3</v>
      </c>
      <c r="K4334">
        <v>0</v>
      </c>
      <c r="L4334">
        <v>14.263199999999999</v>
      </c>
    </row>
    <row r="4335" spans="1:12" x14ac:dyDescent="0.3">
      <c r="A4335" t="s">
        <v>167</v>
      </c>
      <c r="B4335" t="s">
        <v>21</v>
      </c>
      <c r="C4335" t="s">
        <v>14</v>
      </c>
      <c r="D4335" t="s">
        <v>114</v>
      </c>
      <c r="E4335" t="s">
        <v>165</v>
      </c>
      <c r="F4335" t="s">
        <v>56</v>
      </c>
      <c r="G4335" t="s">
        <v>25</v>
      </c>
      <c r="H4335" t="s">
        <v>31</v>
      </c>
      <c r="I4335">
        <v>40.29</v>
      </c>
      <c r="J4335">
        <v>3</v>
      </c>
      <c r="K4335">
        <v>0</v>
      </c>
      <c r="L4335">
        <v>10.4754</v>
      </c>
    </row>
    <row r="4336" spans="1:12" x14ac:dyDescent="0.3">
      <c r="A4336" t="s">
        <v>27</v>
      </c>
      <c r="B4336" t="s">
        <v>21</v>
      </c>
      <c r="C4336" t="s">
        <v>14</v>
      </c>
      <c r="D4336" t="s">
        <v>164</v>
      </c>
      <c r="E4336" t="s">
        <v>165</v>
      </c>
      <c r="F4336" t="s">
        <v>56</v>
      </c>
      <c r="G4336" t="s">
        <v>34</v>
      </c>
      <c r="H4336" t="s">
        <v>35</v>
      </c>
      <c r="I4336">
        <v>69.930000000000007</v>
      </c>
      <c r="J4336">
        <v>7</v>
      </c>
      <c r="K4336">
        <v>0</v>
      </c>
      <c r="L4336">
        <v>32.1678</v>
      </c>
    </row>
    <row r="4337" spans="1:12" x14ac:dyDescent="0.3">
      <c r="A4337" t="s">
        <v>12</v>
      </c>
      <c r="B4337" t="s">
        <v>13</v>
      </c>
      <c r="C4337" t="s">
        <v>14</v>
      </c>
      <c r="D4337" t="s">
        <v>171</v>
      </c>
      <c r="E4337" t="s">
        <v>165</v>
      </c>
      <c r="F4337" t="s">
        <v>56</v>
      </c>
      <c r="G4337" t="s">
        <v>25</v>
      </c>
      <c r="H4337" t="s">
        <v>40</v>
      </c>
      <c r="I4337">
        <v>122.97</v>
      </c>
      <c r="J4337">
        <v>3</v>
      </c>
      <c r="K4337">
        <v>0</v>
      </c>
      <c r="L4337">
        <v>60.255299999999998</v>
      </c>
    </row>
    <row r="4338" spans="1:12" x14ac:dyDescent="0.3">
      <c r="A4338" t="s">
        <v>12</v>
      </c>
      <c r="B4338" t="s">
        <v>13</v>
      </c>
      <c r="C4338" t="s">
        <v>14</v>
      </c>
      <c r="D4338" t="s">
        <v>171</v>
      </c>
      <c r="E4338" t="s">
        <v>165</v>
      </c>
      <c r="F4338" t="s">
        <v>56</v>
      </c>
      <c r="G4338" t="s">
        <v>18</v>
      </c>
      <c r="H4338" t="s">
        <v>30</v>
      </c>
      <c r="I4338">
        <v>244.61500000000001</v>
      </c>
      <c r="J4338">
        <v>1</v>
      </c>
      <c r="K4338">
        <v>0.3</v>
      </c>
      <c r="L4338">
        <v>20.966999999999999</v>
      </c>
    </row>
    <row r="4339" spans="1:12" x14ac:dyDescent="0.3">
      <c r="A4339" t="s">
        <v>12</v>
      </c>
      <c r="B4339" t="s">
        <v>13</v>
      </c>
      <c r="C4339" t="s">
        <v>14</v>
      </c>
      <c r="D4339" t="s">
        <v>171</v>
      </c>
      <c r="E4339" t="s">
        <v>165</v>
      </c>
      <c r="F4339" t="s">
        <v>56</v>
      </c>
      <c r="G4339" t="s">
        <v>34</v>
      </c>
      <c r="H4339" t="s">
        <v>35</v>
      </c>
      <c r="I4339">
        <v>59.97</v>
      </c>
      <c r="J4339">
        <v>3</v>
      </c>
      <c r="K4339">
        <v>0</v>
      </c>
      <c r="L4339">
        <v>28.785599999999999</v>
      </c>
    </row>
    <row r="4340" spans="1:12" x14ac:dyDescent="0.3">
      <c r="A4340" t="s">
        <v>12</v>
      </c>
      <c r="B4340" t="s">
        <v>13</v>
      </c>
      <c r="C4340" t="s">
        <v>14</v>
      </c>
      <c r="D4340" t="s">
        <v>171</v>
      </c>
      <c r="E4340" t="s">
        <v>165</v>
      </c>
      <c r="F4340" t="s">
        <v>56</v>
      </c>
      <c r="G4340" t="s">
        <v>25</v>
      </c>
      <c r="H4340" t="s">
        <v>40</v>
      </c>
      <c r="I4340">
        <v>81.540000000000006</v>
      </c>
      <c r="J4340">
        <v>9</v>
      </c>
      <c r="K4340">
        <v>0</v>
      </c>
      <c r="L4340">
        <v>36.692999999999998</v>
      </c>
    </row>
    <row r="4341" spans="1:12" x14ac:dyDescent="0.3">
      <c r="A4341" t="s">
        <v>12</v>
      </c>
      <c r="B4341" t="s">
        <v>13</v>
      </c>
      <c r="C4341" t="s">
        <v>14</v>
      </c>
      <c r="D4341" t="s">
        <v>171</v>
      </c>
      <c r="E4341" t="s">
        <v>165</v>
      </c>
      <c r="F4341" t="s">
        <v>56</v>
      </c>
      <c r="G4341" t="s">
        <v>25</v>
      </c>
      <c r="H4341" t="s">
        <v>76</v>
      </c>
      <c r="I4341">
        <v>11.68</v>
      </c>
      <c r="J4341">
        <v>4</v>
      </c>
      <c r="K4341">
        <v>0</v>
      </c>
      <c r="L4341">
        <v>5.2560000000000002</v>
      </c>
    </row>
    <row r="4342" spans="1:12" x14ac:dyDescent="0.3">
      <c r="A4342" t="s">
        <v>12</v>
      </c>
      <c r="B4342" t="s">
        <v>13</v>
      </c>
      <c r="C4342" t="s">
        <v>14</v>
      </c>
      <c r="D4342" t="s">
        <v>171</v>
      </c>
      <c r="E4342" t="s">
        <v>165</v>
      </c>
      <c r="F4342" t="s">
        <v>56</v>
      </c>
      <c r="G4342" t="s">
        <v>25</v>
      </c>
      <c r="H4342" t="s">
        <v>36</v>
      </c>
      <c r="I4342">
        <v>29</v>
      </c>
      <c r="J4342">
        <v>5</v>
      </c>
      <c r="K4342">
        <v>0</v>
      </c>
      <c r="L4342">
        <v>13.92</v>
      </c>
    </row>
    <row r="4343" spans="1:12" x14ac:dyDescent="0.3">
      <c r="A4343" t="s">
        <v>27</v>
      </c>
      <c r="B4343" t="s">
        <v>43</v>
      </c>
      <c r="C4343" t="s">
        <v>14</v>
      </c>
      <c r="D4343" t="s">
        <v>448</v>
      </c>
      <c r="E4343" t="s">
        <v>165</v>
      </c>
      <c r="F4343" t="s">
        <v>56</v>
      </c>
      <c r="G4343" t="s">
        <v>25</v>
      </c>
      <c r="H4343" t="s">
        <v>40</v>
      </c>
      <c r="I4343">
        <v>19.440000000000001</v>
      </c>
      <c r="J4343">
        <v>3</v>
      </c>
      <c r="K4343">
        <v>0</v>
      </c>
      <c r="L4343">
        <v>9.3312000000000008</v>
      </c>
    </row>
    <row r="4344" spans="1:12" x14ac:dyDescent="0.3">
      <c r="A4344" t="s">
        <v>27</v>
      </c>
      <c r="B4344" t="s">
        <v>43</v>
      </c>
      <c r="C4344" t="s">
        <v>14</v>
      </c>
      <c r="D4344" t="s">
        <v>448</v>
      </c>
      <c r="E4344" t="s">
        <v>165</v>
      </c>
      <c r="F4344" t="s">
        <v>56</v>
      </c>
      <c r="G4344" t="s">
        <v>25</v>
      </c>
      <c r="H4344" t="s">
        <v>36</v>
      </c>
      <c r="I4344">
        <v>37.880000000000003</v>
      </c>
      <c r="J4344">
        <v>2</v>
      </c>
      <c r="K4344">
        <v>0</v>
      </c>
      <c r="L4344">
        <v>18.940000000000001</v>
      </c>
    </row>
    <row r="4345" spans="1:12" x14ac:dyDescent="0.3">
      <c r="A4345" t="s">
        <v>27</v>
      </c>
      <c r="B4345" t="s">
        <v>21</v>
      </c>
      <c r="C4345" t="s">
        <v>14</v>
      </c>
      <c r="D4345" t="s">
        <v>448</v>
      </c>
      <c r="E4345" t="s">
        <v>165</v>
      </c>
      <c r="F4345" t="s">
        <v>56</v>
      </c>
      <c r="G4345" t="s">
        <v>25</v>
      </c>
      <c r="H4345" t="s">
        <v>37</v>
      </c>
      <c r="I4345">
        <v>61.96</v>
      </c>
      <c r="J4345">
        <v>2</v>
      </c>
      <c r="K4345">
        <v>0</v>
      </c>
      <c r="L4345">
        <v>16.1096</v>
      </c>
    </row>
    <row r="4346" spans="1:12" x14ac:dyDescent="0.3">
      <c r="A4346" t="s">
        <v>27</v>
      </c>
      <c r="B4346" t="s">
        <v>21</v>
      </c>
      <c r="C4346" t="s">
        <v>14</v>
      </c>
      <c r="D4346" t="s">
        <v>448</v>
      </c>
      <c r="E4346" t="s">
        <v>165</v>
      </c>
      <c r="F4346" t="s">
        <v>56</v>
      </c>
      <c r="G4346" t="s">
        <v>18</v>
      </c>
      <c r="H4346" t="s">
        <v>19</v>
      </c>
      <c r="I4346">
        <v>361.96</v>
      </c>
      <c r="J4346">
        <v>2</v>
      </c>
      <c r="K4346">
        <v>0</v>
      </c>
      <c r="L4346">
        <v>83.250799999999998</v>
      </c>
    </row>
    <row r="4347" spans="1:12" x14ac:dyDescent="0.3">
      <c r="A4347" t="s">
        <v>27</v>
      </c>
      <c r="B4347" t="s">
        <v>21</v>
      </c>
      <c r="C4347" t="s">
        <v>14</v>
      </c>
      <c r="D4347" t="s">
        <v>448</v>
      </c>
      <c r="E4347" t="s">
        <v>165</v>
      </c>
      <c r="F4347" t="s">
        <v>56</v>
      </c>
      <c r="G4347" t="s">
        <v>25</v>
      </c>
      <c r="H4347" t="s">
        <v>40</v>
      </c>
      <c r="I4347">
        <v>278.82</v>
      </c>
      <c r="J4347">
        <v>9</v>
      </c>
      <c r="K4347">
        <v>0</v>
      </c>
      <c r="L4347">
        <v>125.46899999999999</v>
      </c>
    </row>
    <row r="4348" spans="1:12" x14ac:dyDescent="0.3">
      <c r="A4348" t="s">
        <v>27</v>
      </c>
      <c r="B4348" t="s">
        <v>43</v>
      </c>
      <c r="C4348" t="s">
        <v>14</v>
      </c>
      <c r="D4348" t="s">
        <v>171</v>
      </c>
      <c r="E4348" t="s">
        <v>165</v>
      </c>
      <c r="F4348" t="s">
        <v>56</v>
      </c>
      <c r="G4348" t="s">
        <v>34</v>
      </c>
      <c r="H4348" t="s">
        <v>58</v>
      </c>
      <c r="I4348">
        <v>258.89999999999998</v>
      </c>
      <c r="J4348">
        <v>10</v>
      </c>
      <c r="K4348">
        <v>0</v>
      </c>
      <c r="L4348">
        <v>93.203999999999994</v>
      </c>
    </row>
    <row r="4349" spans="1:12" x14ac:dyDescent="0.3">
      <c r="A4349" t="s">
        <v>27</v>
      </c>
      <c r="B4349" t="s">
        <v>43</v>
      </c>
      <c r="C4349" t="s">
        <v>14</v>
      </c>
      <c r="D4349" t="s">
        <v>171</v>
      </c>
      <c r="E4349" t="s">
        <v>165</v>
      </c>
      <c r="F4349" t="s">
        <v>56</v>
      </c>
      <c r="G4349" t="s">
        <v>25</v>
      </c>
      <c r="H4349" t="s">
        <v>40</v>
      </c>
      <c r="I4349">
        <v>24.56</v>
      </c>
      <c r="J4349">
        <v>2</v>
      </c>
      <c r="K4349">
        <v>0</v>
      </c>
      <c r="L4349">
        <v>11.543200000000001</v>
      </c>
    </row>
    <row r="4350" spans="1:12" x14ac:dyDescent="0.3">
      <c r="A4350" t="s">
        <v>27</v>
      </c>
      <c r="B4350" t="s">
        <v>13</v>
      </c>
      <c r="C4350" t="s">
        <v>14</v>
      </c>
      <c r="D4350" t="s">
        <v>315</v>
      </c>
      <c r="E4350" t="s">
        <v>165</v>
      </c>
      <c r="F4350" t="s">
        <v>56</v>
      </c>
      <c r="G4350" t="s">
        <v>25</v>
      </c>
      <c r="H4350" t="s">
        <v>40</v>
      </c>
      <c r="I4350">
        <v>87.6</v>
      </c>
      <c r="J4350">
        <v>5</v>
      </c>
      <c r="K4350">
        <v>0</v>
      </c>
      <c r="L4350">
        <v>42.048000000000002</v>
      </c>
    </row>
    <row r="4351" spans="1:12" x14ac:dyDescent="0.3">
      <c r="A4351" t="s">
        <v>167</v>
      </c>
      <c r="B4351" t="s">
        <v>43</v>
      </c>
      <c r="C4351" t="s">
        <v>14</v>
      </c>
      <c r="D4351" t="s">
        <v>171</v>
      </c>
      <c r="E4351" t="s">
        <v>165</v>
      </c>
      <c r="F4351" t="s">
        <v>56</v>
      </c>
      <c r="G4351" t="s">
        <v>18</v>
      </c>
      <c r="H4351" t="s">
        <v>32</v>
      </c>
      <c r="I4351">
        <v>85.3</v>
      </c>
      <c r="J4351">
        <v>2</v>
      </c>
      <c r="K4351">
        <v>0</v>
      </c>
      <c r="L4351">
        <v>14.500999999999999</v>
      </c>
    </row>
    <row r="4352" spans="1:12" x14ac:dyDescent="0.3">
      <c r="A4352" t="s">
        <v>27</v>
      </c>
      <c r="B4352" t="s">
        <v>13</v>
      </c>
      <c r="C4352" t="s">
        <v>14</v>
      </c>
      <c r="D4352" t="s">
        <v>171</v>
      </c>
      <c r="E4352" t="s">
        <v>165</v>
      </c>
      <c r="F4352" t="s">
        <v>56</v>
      </c>
      <c r="G4352" t="s">
        <v>25</v>
      </c>
      <c r="H4352" t="s">
        <v>40</v>
      </c>
      <c r="I4352">
        <v>12.7</v>
      </c>
      <c r="J4352">
        <v>2</v>
      </c>
      <c r="K4352">
        <v>0</v>
      </c>
      <c r="L4352">
        <v>5.8419999999999996</v>
      </c>
    </row>
    <row r="4353" spans="1:12" x14ac:dyDescent="0.3">
      <c r="A4353" t="s">
        <v>61</v>
      </c>
      <c r="B4353" t="s">
        <v>21</v>
      </c>
      <c r="C4353" t="s">
        <v>14</v>
      </c>
      <c r="D4353" t="s">
        <v>114</v>
      </c>
      <c r="E4353" t="s">
        <v>165</v>
      </c>
      <c r="F4353" t="s">
        <v>56</v>
      </c>
      <c r="G4353" t="s">
        <v>18</v>
      </c>
      <c r="H4353" t="s">
        <v>19</v>
      </c>
      <c r="I4353">
        <v>81.94</v>
      </c>
      <c r="J4353">
        <v>1</v>
      </c>
      <c r="K4353">
        <v>0</v>
      </c>
      <c r="L4353">
        <v>20.484999999999999</v>
      </c>
    </row>
    <row r="4354" spans="1:12" x14ac:dyDescent="0.3">
      <c r="A4354" t="s">
        <v>27</v>
      </c>
      <c r="B4354" t="s">
        <v>21</v>
      </c>
      <c r="C4354" t="s">
        <v>14</v>
      </c>
      <c r="D4354" t="s">
        <v>183</v>
      </c>
      <c r="E4354" t="s">
        <v>165</v>
      </c>
      <c r="F4354" t="s">
        <v>56</v>
      </c>
      <c r="G4354" t="s">
        <v>25</v>
      </c>
      <c r="H4354" t="s">
        <v>36</v>
      </c>
      <c r="I4354">
        <v>387.99</v>
      </c>
      <c r="J4354">
        <v>1</v>
      </c>
      <c r="K4354">
        <v>0</v>
      </c>
      <c r="L4354">
        <v>182.3553</v>
      </c>
    </row>
    <row r="4355" spans="1:12" x14ac:dyDescent="0.3">
      <c r="A4355" t="s">
        <v>27</v>
      </c>
      <c r="B4355" t="s">
        <v>43</v>
      </c>
      <c r="C4355" t="s">
        <v>14</v>
      </c>
      <c r="D4355" t="s">
        <v>315</v>
      </c>
      <c r="E4355" t="s">
        <v>165</v>
      </c>
      <c r="F4355" t="s">
        <v>56</v>
      </c>
      <c r="G4355" t="s">
        <v>34</v>
      </c>
      <c r="H4355" t="s">
        <v>35</v>
      </c>
      <c r="I4355">
        <v>589.9</v>
      </c>
      <c r="J4355">
        <v>2</v>
      </c>
      <c r="K4355">
        <v>0</v>
      </c>
      <c r="L4355">
        <v>147.47499999999999</v>
      </c>
    </row>
    <row r="4356" spans="1:12" x14ac:dyDescent="0.3">
      <c r="A4356" t="s">
        <v>27</v>
      </c>
      <c r="B4356" t="s">
        <v>43</v>
      </c>
      <c r="C4356" t="s">
        <v>14</v>
      </c>
      <c r="D4356" t="s">
        <v>315</v>
      </c>
      <c r="E4356" t="s">
        <v>165</v>
      </c>
      <c r="F4356" t="s">
        <v>56</v>
      </c>
      <c r="G4356" t="s">
        <v>18</v>
      </c>
      <c r="H4356" t="s">
        <v>20</v>
      </c>
      <c r="I4356">
        <v>542.94000000000005</v>
      </c>
      <c r="J4356">
        <v>3</v>
      </c>
      <c r="K4356">
        <v>0</v>
      </c>
      <c r="L4356">
        <v>141.1644</v>
      </c>
    </row>
    <row r="4357" spans="1:12" x14ac:dyDescent="0.3">
      <c r="A4357" t="s">
        <v>61</v>
      </c>
      <c r="B4357" t="s">
        <v>21</v>
      </c>
      <c r="C4357" t="s">
        <v>14</v>
      </c>
      <c r="D4357" t="s">
        <v>183</v>
      </c>
      <c r="E4357" t="s">
        <v>165</v>
      </c>
      <c r="F4357" t="s">
        <v>56</v>
      </c>
      <c r="G4357" t="s">
        <v>25</v>
      </c>
      <c r="H4357" t="s">
        <v>33</v>
      </c>
      <c r="I4357">
        <v>14.88</v>
      </c>
      <c r="J4357">
        <v>2</v>
      </c>
      <c r="K4357">
        <v>0</v>
      </c>
      <c r="L4357">
        <v>3.72</v>
      </c>
    </row>
    <row r="4358" spans="1:12" x14ac:dyDescent="0.3">
      <c r="A4358" t="s">
        <v>12</v>
      </c>
      <c r="B4358" t="s">
        <v>21</v>
      </c>
      <c r="C4358" t="s">
        <v>14</v>
      </c>
      <c r="D4358" t="s">
        <v>164</v>
      </c>
      <c r="E4358" t="s">
        <v>165</v>
      </c>
      <c r="F4358" t="s">
        <v>56</v>
      </c>
      <c r="G4358" t="s">
        <v>25</v>
      </c>
      <c r="H4358" t="s">
        <v>40</v>
      </c>
      <c r="I4358">
        <v>105.52</v>
      </c>
      <c r="J4358">
        <v>4</v>
      </c>
      <c r="K4358">
        <v>0</v>
      </c>
      <c r="L4358">
        <v>48.539200000000001</v>
      </c>
    </row>
    <row r="4359" spans="1:12" x14ac:dyDescent="0.3">
      <c r="A4359" t="s">
        <v>27</v>
      </c>
      <c r="B4359" t="s">
        <v>21</v>
      </c>
      <c r="C4359" t="s">
        <v>14</v>
      </c>
      <c r="D4359" t="s">
        <v>183</v>
      </c>
      <c r="E4359" t="s">
        <v>165</v>
      </c>
      <c r="F4359" t="s">
        <v>56</v>
      </c>
      <c r="G4359" t="s">
        <v>25</v>
      </c>
      <c r="H4359" t="s">
        <v>33</v>
      </c>
      <c r="I4359">
        <v>6.68</v>
      </c>
      <c r="J4359">
        <v>2</v>
      </c>
      <c r="K4359">
        <v>0</v>
      </c>
      <c r="L4359">
        <v>2.004</v>
      </c>
    </row>
    <row r="4360" spans="1:12" x14ac:dyDescent="0.3">
      <c r="A4360" t="s">
        <v>167</v>
      </c>
      <c r="B4360" t="s">
        <v>21</v>
      </c>
      <c r="C4360" t="s">
        <v>14</v>
      </c>
      <c r="D4360" t="s">
        <v>183</v>
      </c>
      <c r="E4360" t="s">
        <v>165</v>
      </c>
      <c r="F4360" t="s">
        <v>56</v>
      </c>
      <c r="G4360" t="s">
        <v>34</v>
      </c>
      <c r="H4360" t="s">
        <v>35</v>
      </c>
      <c r="I4360">
        <v>391.98</v>
      </c>
      <c r="J4360">
        <v>2</v>
      </c>
      <c r="K4360">
        <v>0</v>
      </c>
      <c r="L4360">
        <v>109.7544</v>
      </c>
    </row>
    <row r="4361" spans="1:12" x14ac:dyDescent="0.3">
      <c r="A4361" t="s">
        <v>167</v>
      </c>
      <c r="B4361" t="s">
        <v>21</v>
      </c>
      <c r="C4361" t="s">
        <v>14</v>
      </c>
      <c r="D4361" t="s">
        <v>183</v>
      </c>
      <c r="E4361" t="s">
        <v>165</v>
      </c>
      <c r="F4361" t="s">
        <v>56</v>
      </c>
      <c r="G4361" t="s">
        <v>34</v>
      </c>
      <c r="H4361" t="s">
        <v>35</v>
      </c>
      <c r="I4361">
        <v>437.85</v>
      </c>
      <c r="J4361">
        <v>3</v>
      </c>
      <c r="K4361">
        <v>0</v>
      </c>
      <c r="L4361">
        <v>131.35499999999999</v>
      </c>
    </row>
    <row r="4362" spans="1:12" x14ac:dyDescent="0.3">
      <c r="A4362" t="s">
        <v>27</v>
      </c>
      <c r="B4362" t="s">
        <v>13</v>
      </c>
      <c r="C4362" t="s">
        <v>14</v>
      </c>
      <c r="D4362" t="s">
        <v>358</v>
      </c>
      <c r="E4362" t="s">
        <v>165</v>
      </c>
      <c r="F4362" t="s">
        <v>56</v>
      </c>
      <c r="G4362" t="s">
        <v>25</v>
      </c>
      <c r="H4362" t="s">
        <v>26</v>
      </c>
      <c r="I4362">
        <v>3.15</v>
      </c>
      <c r="J4362">
        <v>1</v>
      </c>
      <c r="K4362">
        <v>0</v>
      </c>
      <c r="L4362">
        <v>1.512</v>
      </c>
    </row>
    <row r="4363" spans="1:12" x14ac:dyDescent="0.3">
      <c r="A4363" t="s">
        <v>27</v>
      </c>
      <c r="B4363" t="s">
        <v>13</v>
      </c>
      <c r="C4363" t="s">
        <v>14</v>
      </c>
      <c r="D4363" t="s">
        <v>358</v>
      </c>
      <c r="E4363" t="s">
        <v>165</v>
      </c>
      <c r="F4363" t="s">
        <v>56</v>
      </c>
      <c r="G4363" t="s">
        <v>25</v>
      </c>
      <c r="H4363" t="s">
        <v>40</v>
      </c>
      <c r="I4363">
        <v>22.72</v>
      </c>
      <c r="J4363">
        <v>4</v>
      </c>
      <c r="K4363">
        <v>0</v>
      </c>
      <c r="L4363">
        <v>10.224</v>
      </c>
    </row>
    <row r="4364" spans="1:12" x14ac:dyDescent="0.3">
      <c r="A4364" t="s">
        <v>27</v>
      </c>
      <c r="B4364" t="s">
        <v>43</v>
      </c>
      <c r="C4364" t="s">
        <v>14</v>
      </c>
      <c r="D4364" t="s">
        <v>183</v>
      </c>
      <c r="E4364" t="s">
        <v>165</v>
      </c>
      <c r="F4364" t="s">
        <v>56</v>
      </c>
      <c r="G4364" t="s">
        <v>25</v>
      </c>
      <c r="H4364" t="s">
        <v>36</v>
      </c>
      <c r="I4364">
        <v>447.86</v>
      </c>
      <c r="J4364">
        <v>7</v>
      </c>
      <c r="K4364">
        <v>0</v>
      </c>
      <c r="L4364">
        <v>219.45140000000001</v>
      </c>
    </row>
    <row r="4365" spans="1:12" x14ac:dyDescent="0.3">
      <c r="A4365" t="s">
        <v>27</v>
      </c>
      <c r="B4365" t="s">
        <v>43</v>
      </c>
      <c r="C4365" t="s">
        <v>14</v>
      </c>
      <c r="D4365" t="s">
        <v>183</v>
      </c>
      <c r="E4365" t="s">
        <v>165</v>
      </c>
      <c r="F4365" t="s">
        <v>56</v>
      </c>
      <c r="G4365" t="s">
        <v>25</v>
      </c>
      <c r="H4365" t="s">
        <v>40</v>
      </c>
      <c r="I4365">
        <v>17.940000000000001</v>
      </c>
      <c r="J4365">
        <v>3</v>
      </c>
      <c r="K4365">
        <v>0</v>
      </c>
      <c r="L4365">
        <v>8.7905999999999995</v>
      </c>
    </row>
    <row r="4366" spans="1:12" x14ac:dyDescent="0.3">
      <c r="A4366" t="s">
        <v>27</v>
      </c>
      <c r="B4366" t="s">
        <v>43</v>
      </c>
      <c r="C4366" t="s">
        <v>14</v>
      </c>
      <c r="D4366" t="s">
        <v>183</v>
      </c>
      <c r="E4366" t="s">
        <v>165</v>
      </c>
      <c r="F4366" t="s">
        <v>56</v>
      </c>
      <c r="G4366" t="s">
        <v>25</v>
      </c>
      <c r="H4366" t="s">
        <v>37</v>
      </c>
      <c r="I4366">
        <v>245.88</v>
      </c>
      <c r="J4366">
        <v>6</v>
      </c>
      <c r="K4366">
        <v>0</v>
      </c>
      <c r="L4366">
        <v>68.846400000000003</v>
      </c>
    </row>
    <row r="4367" spans="1:12" x14ac:dyDescent="0.3">
      <c r="A4367" t="s">
        <v>27</v>
      </c>
      <c r="B4367" t="s">
        <v>21</v>
      </c>
      <c r="C4367" t="s">
        <v>14</v>
      </c>
      <c r="D4367" t="s">
        <v>301</v>
      </c>
      <c r="E4367" t="s">
        <v>165</v>
      </c>
      <c r="F4367" t="s">
        <v>56</v>
      </c>
      <c r="G4367" t="s">
        <v>34</v>
      </c>
      <c r="H4367" t="s">
        <v>35</v>
      </c>
      <c r="I4367">
        <v>128.85</v>
      </c>
      <c r="J4367">
        <v>3</v>
      </c>
      <c r="K4367">
        <v>0</v>
      </c>
      <c r="L4367">
        <v>3.8654999999999999</v>
      </c>
    </row>
    <row r="4368" spans="1:12" x14ac:dyDescent="0.3">
      <c r="A4368" t="s">
        <v>12</v>
      </c>
      <c r="B4368" t="s">
        <v>43</v>
      </c>
      <c r="C4368" t="s">
        <v>14</v>
      </c>
      <c r="D4368" t="s">
        <v>562</v>
      </c>
      <c r="E4368" t="s">
        <v>165</v>
      </c>
      <c r="F4368" t="s">
        <v>56</v>
      </c>
      <c r="G4368" t="s">
        <v>34</v>
      </c>
      <c r="H4368" t="s">
        <v>35</v>
      </c>
      <c r="I4368">
        <v>311.98</v>
      </c>
      <c r="J4368">
        <v>2</v>
      </c>
      <c r="K4368">
        <v>0</v>
      </c>
      <c r="L4368">
        <v>93.593999999999994</v>
      </c>
    </row>
    <row r="4369" spans="1:12" x14ac:dyDescent="0.3">
      <c r="A4369" t="s">
        <v>12</v>
      </c>
      <c r="B4369" t="s">
        <v>43</v>
      </c>
      <c r="C4369" t="s">
        <v>14</v>
      </c>
      <c r="D4369" t="s">
        <v>562</v>
      </c>
      <c r="E4369" t="s">
        <v>165</v>
      </c>
      <c r="F4369" t="s">
        <v>56</v>
      </c>
      <c r="G4369" t="s">
        <v>25</v>
      </c>
      <c r="H4369" t="s">
        <v>36</v>
      </c>
      <c r="I4369">
        <v>22.45</v>
      </c>
      <c r="J4369">
        <v>5</v>
      </c>
      <c r="K4369">
        <v>0</v>
      </c>
      <c r="L4369">
        <v>10.327</v>
      </c>
    </row>
    <row r="4370" spans="1:12" x14ac:dyDescent="0.3">
      <c r="A4370" t="s">
        <v>27</v>
      </c>
      <c r="B4370" t="s">
        <v>21</v>
      </c>
      <c r="C4370" t="s">
        <v>14</v>
      </c>
      <c r="D4370" t="s">
        <v>564</v>
      </c>
      <c r="E4370" t="s">
        <v>165</v>
      </c>
      <c r="F4370" t="s">
        <v>56</v>
      </c>
      <c r="G4370" t="s">
        <v>25</v>
      </c>
      <c r="H4370" t="s">
        <v>37</v>
      </c>
      <c r="I4370">
        <v>1737.18</v>
      </c>
      <c r="J4370">
        <v>6</v>
      </c>
      <c r="K4370">
        <v>0</v>
      </c>
      <c r="L4370">
        <v>503.78219999999999</v>
      </c>
    </row>
    <row r="4371" spans="1:12" x14ac:dyDescent="0.3">
      <c r="A4371" t="s">
        <v>27</v>
      </c>
      <c r="B4371" t="s">
        <v>21</v>
      </c>
      <c r="C4371" t="s">
        <v>14</v>
      </c>
      <c r="D4371" t="s">
        <v>564</v>
      </c>
      <c r="E4371" t="s">
        <v>165</v>
      </c>
      <c r="F4371" t="s">
        <v>56</v>
      </c>
      <c r="G4371" t="s">
        <v>25</v>
      </c>
      <c r="H4371" t="s">
        <v>31</v>
      </c>
      <c r="I4371">
        <v>704.25</v>
      </c>
      <c r="J4371">
        <v>5</v>
      </c>
      <c r="K4371">
        <v>0</v>
      </c>
      <c r="L4371">
        <v>84.51</v>
      </c>
    </row>
    <row r="4372" spans="1:12" x14ac:dyDescent="0.3">
      <c r="A4372" t="s">
        <v>27</v>
      </c>
      <c r="B4372" t="s">
        <v>21</v>
      </c>
      <c r="C4372" t="s">
        <v>14</v>
      </c>
      <c r="D4372" t="s">
        <v>564</v>
      </c>
      <c r="E4372" t="s">
        <v>165</v>
      </c>
      <c r="F4372" t="s">
        <v>56</v>
      </c>
      <c r="G4372" t="s">
        <v>25</v>
      </c>
      <c r="H4372" t="s">
        <v>40</v>
      </c>
      <c r="I4372">
        <v>141.76</v>
      </c>
      <c r="J4372">
        <v>4</v>
      </c>
      <c r="K4372">
        <v>0</v>
      </c>
      <c r="L4372">
        <v>66.627200000000002</v>
      </c>
    </row>
    <row r="4373" spans="1:12" x14ac:dyDescent="0.3">
      <c r="A4373" t="s">
        <v>27</v>
      </c>
      <c r="B4373" t="s">
        <v>13</v>
      </c>
      <c r="C4373" t="s">
        <v>14</v>
      </c>
      <c r="D4373" t="s">
        <v>183</v>
      </c>
      <c r="E4373" t="s">
        <v>165</v>
      </c>
      <c r="F4373" t="s">
        <v>56</v>
      </c>
      <c r="G4373" t="s">
        <v>25</v>
      </c>
      <c r="H4373" t="s">
        <v>40</v>
      </c>
      <c r="I4373">
        <v>19.440000000000001</v>
      </c>
      <c r="J4373">
        <v>3</v>
      </c>
      <c r="K4373">
        <v>0</v>
      </c>
      <c r="L4373">
        <v>9.3312000000000008</v>
      </c>
    </row>
    <row r="4374" spans="1:12" x14ac:dyDescent="0.3">
      <c r="A4374" t="s">
        <v>27</v>
      </c>
      <c r="B4374" t="s">
        <v>13</v>
      </c>
      <c r="C4374" t="s">
        <v>14</v>
      </c>
      <c r="D4374" t="s">
        <v>183</v>
      </c>
      <c r="E4374" t="s">
        <v>165</v>
      </c>
      <c r="F4374" t="s">
        <v>56</v>
      </c>
      <c r="G4374" t="s">
        <v>25</v>
      </c>
      <c r="H4374" t="s">
        <v>36</v>
      </c>
      <c r="I4374">
        <v>16.14</v>
      </c>
      <c r="J4374">
        <v>3</v>
      </c>
      <c r="K4374">
        <v>0</v>
      </c>
      <c r="L4374">
        <v>7.9085999999999999</v>
      </c>
    </row>
    <row r="4375" spans="1:12" x14ac:dyDescent="0.3">
      <c r="A4375" t="s">
        <v>27</v>
      </c>
      <c r="B4375" t="s">
        <v>13</v>
      </c>
      <c r="C4375" t="s">
        <v>14</v>
      </c>
      <c r="D4375" t="s">
        <v>183</v>
      </c>
      <c r="E4375" t="s">
        <v>165</v>
      </c>
      <c r="F4375" t="s">
        <v>56</v>
      </c>
      <c r="G4375" t="s">
        <v>18</v>
      </c>
      <c r="H4375" t="s">
        <v>30</v>
      </c>
      <c r="I4375">
        <v>194.25</v>
      </c>
      <c r="J4375">
        <v>2</v>
      </c>
      <c r="K4375">
        <v>0.3</v>
      </c>
      <c r="L4375">
        <v>-38.85</v>
      </c>
    </row>
    <row r="4376" spans="1:12" x14ac:dyDescent="0.3">
      <c r="A4376" t="s">
        <v>27</v>
      </c>
      <c r="B4376" t="s">
        <v>13</v>
      </c>
      <c r="C4376" t="s">
        <v>14</v>
      </c>
      <c r="D4376" t="s">
        <v>183</v>
      </c>
      <c r="E4376" t="s">
        <v>165</v>
      </c>
      <c r="F4376" t="s">
        <v>56</v>
      </c>
      <c r="G4376" t="s">
        <v>25</v>
      </c>
      <c r="H4376" t="s">
        <v>33</v>
      </c>
      <c r="I4376">
        <v>8.64</v>
      </c>
      <c r="J4376">
        <v>3</v>
      </c>
      <c r="K4376">
        <v>0</v>
      </c>
      <c r="L4376">
        <v>2.5055999999999998</v>
      </c>
    </row>
    <row r="4377" spans="1:12" x14ac:dyDescent="0.3">
      <c r="A4377" t="s">
        <v>27</v>
      </c>
      <c r="B4377" t="s">
        <v>13</v>
      </c>
      <c r="C4377" t="s">
        <v>14</v>
      </c>
      <c r="D4377" t="s">
        <v>183</v>
      </c>
      <c r="E4377" t="s">
        <v>165</v>
      </c>
      <c r="F4377" t="s">
        <v>56</v>
      </c>
      <c r="G4377" t="s">
        <v>18</v>
      </c>
      <c r="H4377" t="s">
        <v>20</v>
      </c>
      <c r="I4377">
        <v>872.32</v>
      </c>
      <c r="J4377">
        <v>4</v>
      </c>
      <c r="K4377">
        <v>0</v>
      </c>
      <c r="L4377">
        <v>244.24959999999999</v>
      </c>
    </row>
    <row r="4378" spans="1:12" x14ac:dyDescent="0.3">
      <c r="A4378" t="s">
        <v>12</v>
      </c>
      <c r="B4378" t="s">
        <v>13</v>
      </c>
      <c r="C4378" t="s">
        <v>14</v>
      </c>
      <c r="D4378" t="s">
        <v>183</v>
      </c>
      <c r="E4378" t="s">
        <v>165</v>
      </c>
      <c r="F4378" t="s">
        <v>56</v>
      </c>
      <c r="G4378" t="s">
        <v>25</v>
      </c>
      <c r="H4378" t="s">
        <v>33</v>
      </c>
      <c r="I4378">
        <v>39.659999999999997</v>
      </c>
      <c r="J4378">
        <v>2</v>
      </c>
      <c r="K4378">
        <v>0</v>
      </c>
      <c r="L4378">
        <v>11.898</v>
      </c>
    </row>
    <row r="4379" spans="1:12" x14ac:dyDescent="0.3">
      <c r="A4379" t="s">
        <v>12</v>
      </c>
      <c r="B4379" t="s">
        <v>13</v>
      </c>
      <c r="C4379" t="s">
        <v>14</v>
      </c>
      <c r="D4379" t="s">
        <v>183</v>
      </c>
      <c r="E4379" t="s">
        <v>165</v>
      </c>
      <c r="F4379" t="s">
        <v>56</v>
      </c>
      <c r="G4379" t="s">
        <v>25</v>
      </c>
      <c r="H4379" t="s">
        <v>37</v>
      </c>
      <c r="I4379">
        <v>113.92</v>
      </c>
      <c r="J4379">
        <v>2</v>
      </c>
      <c r="K4379">
        <v>0</v>
      </c>
      <c r="L4379">
        <v>33.036799999999999</v>
      </c>
    </row>
    <row r="4380" spans="1:12" x14ac:dyDescent="0.3">
      <c r="A4380" t="s">
        <v>12</v>
      </c>
      <c r="B4380" t="s">
        <v>13</v>
      </c>
      <c r="C4380" t="s">
        <v>14</v>
      </c>
      <c r="D4380" t="s">
        <v>183</v>
      </c>
      <c r="E4380" t="s">
        <v>165</v>
      </c>
      <c r="F4380" t="s">
        <v>56</v>
      </c>
      <c r="G4380" t="s">
        <v>25</v>
      </c>
      <c r="H4380" t="s">
        <v>36</v>
      </c>
      <c r="I4380">
        <v>447.86</v>
      </c>
      <c r="J4380">
        <v>7</v>
      </c>
      <c r="K4380">
        <v>0</v>
      </c>
      <c r="L4380">
        <v>210.49420000000001</v>
      </c>
    </row>
    <row r="4381" spans="1:12" x14ac:dyDescent="0.3">
      <c r="A4381" t="s">
        <v>12</v>
      </c>
      <c r="B4381" t="s">
        <v>43</v>
      </c>
      <c r="C4381" t="s">
        <v>14</v>
      </c>
      <c r="D4381" t="s">
        <v>315</v>
      </c>
      <c r="E4381" t="s">
        <v>165</v>
      </c>
      <c r="F4381" t="s">
        <v>56</v>
      </c>
      <c r="G4381" t="s">
        <v>25</v>
      </c>
      <c r="H4381" t="s">
        <v>40</v>
      </c>
      <c r="I4381">
        <v>40.08</v>
      </c>
      <c r="J4381">
        <v>6</v>
      </c>
      <c r="K4381">
        <v>0</v>
      </c>
      <c r="L4381">
        <v>19.238399999999999</v>
      </c>
    </row>
    <row r="4382" spans="1:12" x14ac:dyDescent="0.3">
      <c r="A4382" t="s">
        <v>12</v>
      </c>
      <c r="B4382" t="s">
        <v>43</v>
      </c>
      <c r="C4382" t="s">
        <v>14</v>
      </c>
      <c r="D4382" t="s">
        <v>315</v>
      </c>
      <c r="E4382" t="s">
        <v>165</v>
      </c>
      <c r="F4382" t="s">
        <v>56</v>
      </c>
      <c r="G4382" t="s">
        <v>25</v>
      </c>
      <c r="H4382" t="s">
        <v>40</v>
      </c>
      <c r="I4382">
        <v>59.94</v>
      </c>
      <c r="J4382">
        <v>3</v>
      </c>
      <c r="K4382">
        <v>0</v>
      </c>
      <c r="L4382">
        <v>28.171800000000001</v>
      </c>
    </row>
    <row r="4383" spans="1:12" x14ac:dyDescent="0.3">
      <c r="A4383" t="s">
        <v>12</v>
      </c>
      <c r="B4383" t="s">
        <v>43</v>
      </c>
      <c r="C4383" t="s">
        <v>14</v>
      </c>
      <c r="D4383" t="s">
        <v>315</v>
      </c>
      <c r="E4383" t="s">
        <v>165</v>
      </c>
      <c r="F4383" t="s">
        <v>56</v>
      </c>
      <c r="G4383" t="s">
        <v>34</v>
      </c>
      <c r="H4383" t="s">
        <v>58</v>
      </c>
      <c r="I4383">
        <v>259.98</v>
      </c>
      <c r="J4383">
        <v>2</v>
      </c>
      <c r="K4383">
        <v>0</v>
      </c>
      <c r="L4383">
        <v>88.393199999999993</v>
      </c>
    </row>
    <row r="4384" spans="1:12" x14ac:dyDescent="0.3">
      <c r="A4384" t="s">
        <v>12</v>
      </c>
      <c r="B4384" t="s">
        <v>43</v>
      </c>
      <c r="C4384" t="s">
        <v>14</v>
      </c>
      <c r="D4384" t="s">
        <v>315</v>
      </c>
      <c r="E4384" t="s">
        <v>165</v>
      </c>
      <c r="F4384" t="s">
        <v>56</v>
      </c>
      <c r="G4384" t="s">
        <v>18</v>
      </c>
      <c r="H4384" t="s">
        <v>19</v>
      </c>
      <c r="I4384">
        <v>170.98</v>
      </c>
      <c r="J4384">
        <v>1</v>
      </c>
      <c r="K4384">
        <v>0</v>
      </c>
      <c r="L4384">
        <v>32.486199999999997</v>
      </c>
    </row>
    <row r="4385" spans="1:12" x14ac:dyDescent="0.3">
      <c r="A4385" t="s">
        <v>12</v>
      </c>
      <c r="B4385" t="s">
        <v>43</v>
      </c>
      <c r="C4385" t="s">
        <v>14</v>
      </c>
      <c r="D4385" t="s">
        <v>315</v>
      </c>
      <c r="E4385" t="s">
        <v>165</v>
      </c>
      <c r="F4385" t="s">
        <v>56</v>
      </c>
      <c r="G4385" t="s">
        <v>18</v>
      </c>
      <c r="H4385" t="s">
        <v>32</v>
      </c>
      <c r="I4385">
        <v>38.97</v>
      </c>
      <c r="J4385">
        <v>3</v>
      </c>
      <c r="K4385">
        <v>0</v>
      </c>
      <c r="L4385">
        <v>4.6764000000000001</v>
      </c>
    </row>
    <row r="4386" spans="1:12" x14ac:dyDescent="0.3">
      <c r="A4386" t="s">
        <v>12</v>
      </c>
      <c r="B4386" t="s">
        <v>43</v>
      </c>
      <c r="C4386" t="s">
        <v>14</v>
      </c>
      <c r="D4386" t="s">
        <v>315</v>
      </c>
      <c r="E4386" t="s">
        <v>165</v>
      </c>
      <c r="F4386" t="s">
        <v>56</v>
      </c>
      <c r="G4386" t="s">
        <v>25</v>
      </c>
      <c r="H4386" t="s">
        <v>40</v>
      </c>
      <c r="I4386">
        <v>154.9</v>
      </c>
      <c r="J4386">
        <v>5</v>
      </c>
      <c r="K4386">
        <v>0</v>
      </c>
      <c r="L4386">
        <v>69.704999999999998</v>
      </c>
    </row>
    <row r="4387" spans="1:12" x14ac:dyDescent="0.3">
      <c r="A4387" t="s">
        <v>12</v>
      </c>
      <c r="B4387" t="s">
        <v>43</v>
      </c>
      <c r="C4387" t="s">
        <v>14</v>
      </c>
      <c r="D4387" t="s">
        <v>315</v>
      </c>
      <c r="E4387" t="s">
        <v>165</v>
      </c>
      <c r="F4387" t="s">
        <v>56</v>
      </c>
      <c r="G4387" t="s">
        <v>18</v>
      </c>
      <c r="H4387" t="s">
        <v>30</v>
      </c>
      <c r="I4387">
        <v>446.06799999999998</v>
      </c>
      <c r="J4387">
        <v>4</v>
      </c>
      <c r="K4387">
        <v>0.3</v>
      </c>
      <c r="L4387">
        <v>0</v>
      </c>
    </row>
    <row r="4388" spans="1:12" x14ac:dyDescent="0.3">
      <c r="A4388" t="s">
        <v>27</v>
      </c>
      <c r="B4388" t="s">
        <v>43</v>
      </c>
      <c r="C4388" t="s">
        <v>14</v>
      </c>
      <c r="D4388" t="s">
        <v>183</v>
      </c>
      <c r="E4388" t="s">
        <v>165</v>
      </c>
      <c r="F4388" t="s">
        <v>56</v>
      </c>
      <c r="G4388" t="s">
        <v>34</v>
      </c>
      <c r="H4388" t="s">
        <v>161</v>
      </c>
      <c r="I4388">
        <v>1199.98</v>
      </c>
      <c r="J4388">
        <v>2</v>
      </c>
      <c r="K4388">
        <v>0</v>
      </c>
      <c r="L4388">
        <v>467.99220000000003</v>
      </c>
    </row>
    <row r="4389" spans="1:12" x14ac:dyDescent="0.3">
      <c r="A4389" t="s">
        <v>27</v>
      </c>
      <c r="B4389" t="s">
        <v>43</v>
      </c>
      <c r="C4389" t="s">
        <v>14</v>
      </c>
      <c r="D4389" t="s">
        <v>183</v>
      </c>
      <c r="E4389" t="s">
        <v>165</v>
      </c>
      <c r="F4389" t="s">
        <v>56</v>
      </c>
      <c r="G4389" t="s">
        <v>25</v>
      </c>
      <c r="H4389" t="s">
        <v>31</v>
      </c>
      <c r="I4389">
        <v>73.849999999999994</v>
      </c>
      <c r="J4389">
        <v>1</v>
      </c>
      <c r="K4389">
        <v>0</v>
      </c>
      <c r="L4389">
        <v>2.2155</v>
      </c>
    </row>
    <row r="4390" spans="1:12" x14ac:dyDescent="0.3">
      <c r="A4390" t="s">
        <v>27</v>
      </c>
      <c r="B4390" t="s">
        <v>43</v>
      </c>
      <c r="C4390" t="s">
        <v>14</v>
      </c>
      <c r="D4390" t="s">
        <v>183</v>
      </c>
      <c r="E4390" t="s">
        <v>165</v>
      </c>
      <c r="F4390" t="s">
        <v>56</v>
      </c>
      <c r="G4390" t="s">
        <v>25</v>
      </c>
      <c r="H4390" t="s">
        <v>109</v>
      </c>
      <c r="I4390">
        <v>25.71</v>
      </c>
      <c r="J4390">
        <v>3</v>
      </c>
      <c r="K4390">
        <v>0</v>
      </c>
      <c r="L4390">
        <v>6.6845999999999997</v>
      </c>
    </row>
    <row r="4391" spans="1:12" x14ac:dyDescent="0.3">
      <c r="A4391" t="s">
        <v>27</v>
      </c>
      <c r="B4391" t="s">
        <v>43</v>
      </c>
      <c r="C4391" t="s">
        <v>14</v>
      </c>
      <c r="D4391" t="s">
        <v>183</v>
      </c>
      <c r="E4391" t="s">
        <v>165</v>
      </c>
      <c r="F4391" t="s">
        <v>56</v>
      </c>
      <c r="G4391" t="s">
        <v>25</v>
      </c>
      <c r="H4391" t="s">
        <v>76</v>
      </c>
      <c r="I4391">
        <v>17.28</v>
      </c>
      <c r="J4391">
        <v>6</v>
      </c>
      <c r="K4391">
        <v>0</v>
      </c>
      <c r="L4391">
        <v>8.1216000000000008</v>
      </c>
    </row>
    <row r="4392" spans="1:12" x14ac:dyDescent="0.3">
      <c r="A4392" t="s">
        <v>27</v>
      </c>
      <c r="B4392" t="s">
        <v>43</v>
      </c>
      <c r="C4392" t="s">
        <v>14</v>
      </c>
      <c r="D4392" t="s">
        <v>183</v>
      </c>
      <c r="E4392" t="s">
        <v>165</v>
      </c>
      <c r="F4392" t="s">
        <v>56</v>
      </c>
      <c r="G4392" t="s">
        <v>18</v>
      </c>
      <c r="H4392" t="s">
        <v>30</v>
      </c>
      <c r="I4392">
        <v>526.58199999999999</v>
      </c>
      <c r="J4392">
        <v>2</v>
      </c>
      <c r="K4392">
        <v>0.3</v>
      </c>
      <c r="L4392">
        <v>-52.658200000000001</v>
      </c>
    </row>
    <row r="4393" spans="1:12" x14ac:dyDescent="0.3">
      <c r="A4393" t="s">
        <v>27</v>
      </c>
      <c r="B4393" t="s">
        <v>21</v>
      </c>
      <c r="C4393" t="s">
        <v>14</v>
      </c>
      <c r="D4393" t="s">
        <v>448</v>
      </c>
      <c r="E4393" t="s">
        <v>165</v>
      </c>
      <c r="F4393" t="s">
        <v>56</v>
      </c>
      <c r="G4393" t="s">
        <v>25</v>
      </c>
      <c r="H4393" t="s">
        <v>31</v>
      </c>
      <c r="I4393">
        <v>66.959999999999994</v>
      </c>
      <c r="J4393">
        <v>4</v>
      </c>
      <c r="K4393">
        <v>0</v>
      </c>
      <c r="L4393">
        <v>2.6783999999999999</v>
      </c>
    </row>
    <row r="4394" spans="1:12" x14ac:dyDescent="0.3">
      <c r="A4394" t="s">
        <v>27</v>
      </c>
      <c r="B4394" t="s">
        <v>21</v>
      </c>
      <c r="C4394" t="s">
        <v>14</v>
      </c>
      <c r="D4394" t="s">
        <v>448</v>
      </c>
      <c r="E4394" t="s">
        <v>165</v>
      </c>
      <c r="F4394" t="s">
        <v>56</v>
      </c>
      <c r="G4394" t="s">
        <v>25</v>
      </c>
      <c r="H4394" t="s">
        <v>36</v>
      </c>
      <c r="I4394">
        <v>6.24</v>
      </c>
      <c r="J4394">
        <v>2</v>
      </c>
      <c r="K4394">
        <v>0</v>
      </c>
      <c r="L4394">
        <v>3.0575999999999999</v>
      </c>
    </row>
    <row r="4395" spans="1:12" x14ac:dyDescent="0.3">
      <c r="A4395" t="s">
        <v>61</v>
      </c>
      <c r="B4395" t="s">
        <v>13</v>
      </c>
      <c r="C4395" t="s">
        <v>14</v>
      </c>
      <c r="D4395" t="s">
        <v>164</v>
      </c>
      <c r="E4395" t="s">
        <v>165</v>
      </c>
      <c r="F4395" t="s">
        <v>56</v>
      </c>
      <c r="G4395" t="s">
        <v>34</v>
      </c>
      <c r="H4395" t="s">
        <v>35</v>
      </c>
      <c r="I4395">
        <v>271.89999999999998</v>
      </c>
      <c r="J4395">
        <v>2</v>
      </c>
      <c r="K4395">
        <v>0</v>
      </c>
      <c r="L4395">
        <v>78.850999999999999</v>
      </c>
    </row>
    <row r="4396" spans="1:12" x14ac:dyDescent="0.3">
      <c r="A4396" t="s">
        <v>61</v>
      </c>
      <c r="B4396" t="s">
        <v>13</v>
      </c>
      <c r="C4396" t="s">
        <v>14</v>
      </c>
      <c r="D4396" t="s">
        <v>164</v>
      </c>
      <c r="E4396" t="s">
        <v>165</v>
      </c>
      <c r="F4396" t="s">
        <v>56</v>
      </c>
      <c r="G4396" t="s">
        <v>18</v>
      </c>
      <c r="H4396" t="s">
        <v>32</v>
      </c>
      <c r="I4396">
        <v>45.84</v>
      </c>
      <c r="J4396">
        <v>3</v>
      </c>
      <c r="K4396">
        <v>0</v>
      </c>
      <c r="L4396">
        <v>15.585599999999999</v>
      </c>
    </row>
    <row r="4397" spans="1:12" x14ac:dyDescent="0.3">
      <c r="A4397" t="s">
        <v>61</v>
      </c>
      <c r="B4397" t="s">
        <v>13</v>
      </c>
      <c r="C4397" t="s">
        <v>14</v>
      </c>
      <c r="D4397" t="s">
        <v>164</v>
      </c>
      <c r="E4397" t="s">
        <v>165</v>
      </c>
      <c r="F4397" t="s">
        <v>56</v>
      </c>
      <c r="G4397" t="s">
        <v>18</v>
      </c>
      <c r="H4397" t="s">
        <v>32</v>
      </c>
      <c r="I4397">
        <v>9.82</v>
      </c>
      <c r="J4397">
        <v>2</v>
      </c>
      <c r="K4397">
        <v>0</v>
      </c>
      <c r="L4397">
        <v>3.2406000000000001</v>
      </c>
    </row>
    <row r="4398" spans="1:12" x14ac:dyDescent="0.3">
      <c r="A4398" t="s">
        <v>61</v>
      </c>
      <c r="B4398" t="s">
        <v>13</v>
      </c>
      <c r="C4398" t="s">
        <v>14</v>
      </c>
      <c r="D4398" t="s">
        <v>183</v>
      </c>
      <c r="E4398" t="s">
        <v>165</v>
      </c>
      <c r="F4398" t="s">
        <v>56</v>
      </c>
      <c r="G4398" t="s">
        <v>25</v>
      </c>
      <c r="H4398" t="s">
        <v>36</v>
      </c>
      <c r="I4398">
        <v>37.68</v>
      </c>
      <c r="J4398">
        <v>6</v>
      </c>
      <c r="K4398">
        <v>0</v>
      </c>
      <c r="L4398">
        <v>16.956</v>
      </c>
    </row>
    <row r="4399" spans="1:12" x14ac:dyDescent="0.3">
      <c r="A4399" t="s">
        <v>27</v>
      </c>
      <c r="B4399" t="s">
        <v>43</v>
      </c>
      <c r="C4399" t="s">
        <v>14</v>
      </c>
      <c r="D4399" t="s">
        <v>562</v>
      </c>
      <c r="E4399" t="s">
        <v>165</v>
      </c>
      <c r="F4399" t="s">
        <v>56</v>
      </c>
      <c r="G4399" t="s">
        <v>34</v>
      </c>
      <c r="H4399" t="s">
        <v>58</v>
      </c>
      <c r="I4399">
        <v>63.88</v>
      </c>
      <c r="J4399">
        <v>4</v>
      </c>
      <c r="K4399">
        <v>0</v>
      </c>
      <c r="L4399">
        <v>24.9132</v>
      </c>
    </row>
    <row r="4400" spans="1:12" x14ac:dyDescent="0.3">
      <c r="A4400" t="s">
        <v>27</v>
      </c>
      <c r="B4400" t="s">
        <v>43</v>
      </c>
      <c r="C4400" t="s">
        <v>14</v>
      </c>
      <c r="D4400" t="s">
        <v>562</v>
      </c>
      <c r="E4400" t="s">
        <v>165</v>
      </c>
      <c r="F4400" t="s">
        <v>56</v>
      </c>
      <c r="G4400" t="s">
        <v>18</v>
      </c>
      <c r="H4400" t="s">
        <v>32</v>
      </c>
      <c r="I4400">
        <v>26.72</v>
      </c>
      <c r="J4400">
        <v>1</v>
      </c>
      <c r="K4400">
        <v>0</v>
      </c>
      <c r="L4400">
        <v>11.7568</v>
      </c>
    </row>
    <row r="4401" spans="1:12" x14ac:dyDescent="0.3">
      <c r="A4401" t="s">
        <v>12</v>
      </c>
      <c r="B4401" t="s">
        <v>13</v>
      </c>
      <c r="C4401" t="s">
        <v>14</v>
      </c>
      <c r="D4401" t="s">
        <v>315</v>
      </c>
      <c r="E4401" t="s">
        <v>165</v>
      </c>
      <c r="F4401" t="s">
        <v>56</v>
      </c>
      <c r="G4401" t="s">
        <v>25</v>
      </c>
      <c r="H4401" t="s">
        <v>40</v>
      </c>
      <c r="I4401">
        <v>189.7</v>
      </c>
      <c r="J4401">
        <v>10</v>
      </c>
      <c r="K4401">
        <v>0</v>
      </c>
      <c r="L4401">
        <v>91.055999999999997</v>
      </c>
    </row>
    <row r="4402" spans="1:12" x14ac:dyDescent="0.3">
      <c r="A4402" t="s">
        <v>12</v>
      </c>
      <c r="B4402" t="s">
        <v>13</v>
      </c>
      <c r="C4402" t="s">
        <v>14</v>
      </c>
      <c r="D4402" t="s">
        <v>315</v>
      </c>
      <c r="E4402" t="s">
        <v>165</v>
      </c>
      <c r="F4402" t="s">
        <v>56</v>
      </c>
      <c r="G4402" t="s">
        <v>25</v>
      </c>
      <c r="H4402" t="s">
        <v>40</v>
      </c>
      <c r="I4402">
        <v>40.99</v>
      </c>
      <c r="J4402">
        <v>1</v>
      </c>
      <c r="K4402">
        <v>0</v>
      </c>
      <c r="L4402">
        <v>20.085100000000001</v>
      </c>
    </row>
    <row r="4403" spans="1:12" x14ac:dyDescent="0.3">
      <c r="A4403" t="s">
        <v>61</v>
      </c>
      <c r="B4403" t="s">
        <v>13</v>
      </c>
      <c r="C4403" t="s">
        <v>14</v>
      </c>
      <c r="D4403" t="s">
        <v>596</v>
      </c>
      <c r="E4403" t="s">
        <v>165</v>
      </c>
      <c r="F4403" t="s">
        <v>56</v>
      </c>
      <c r="G4403" t="s">
        <v>25</v>
      </c>
      <c r="H4403" t="s">
        <v>31</v>
      </c>
      <c r="I4403">
        <v>11.21</v>
      </c>
      <c r="J4403">
        <v>1</v>
      </c>
      <c r="K4403">
        <v>0</v>
      </c>
      <c r="L4403">
        <v>3.363</v>
      </c>
    </row>
    <row r="4404" spans="1:12" x14ac:dyDescent="0.3">
      <c r="A4404" t="s">
        <v>61</v>
      </c>
      <c r="B4404" t="s">
        <v>13</v>
      </c>
      <c r="C4404" t="s">
        <v>14</v>
      </c>
      <c r="D4404" t="s">
        <v>596</v>
      </c>
      <c r="E4404" t="s">
        <v>165</v>
      </c>
      <c r="F4404" t="s">
        <v>56</v>
      </c>
      <c r="G4404" t="s">
        <v>18</v>
      </c>
      <c r="H4404" t="s">
        <v>20</v>
      </c>
      <c r="I4404">
        <v>354.9</v>
      </c>
      <c r="J4404">
        <v>5</v>
      </c>
      <c r="K4404">
        <v>0</v>
      </c>
      <c r="L4404">
        <v>88.724999999999994</v>
      </c>
    </row>
    <row r="4405" spans="1:12" x14ac:dyDescent="0.3">
      <c r="A4405" t="s">
        <v>61</v>
      </c>
      <c r="B4405" t="s">
        <v>13</v>
      </c>
      <c r="C4405" t="s">
        <v>14</v>
      </c>
      <c r="D4405" t="s">
        <v>596</v>
      </c>
      <c r="E4405" t="s">
        <v>165</v>
      </c>
      <c r="F4405" t="s">
        <v>56</v>
      </c>
      <c r="G4405" t="s">
        <v>25</v>
      </c>
      <c r="H4405" t="s">
        <v>40</v>
      </c>
      <c r="I4405">
        <v>17.940000000000001</v>
      </c>
      <c r="J4405">
        <v>3</v>
      </c>
      <c r="K4405">
        <v>0</v>
      </c>
      <c r="L4405">
        <v>8.7905999999999995</v>
      </c>
    </row>
    <row r="4406" spans="1:12" x14ac:dyDescent="0.3">
      <c r="A4406" t="s">
        <v>61</v>
      </c>
      <c r="B4406" t="s">
        <v>13</v>
      </c>
      <c r="C4406" t="s">
        <v>14</v>
      </c>
      <c r="D4406" t="s">
        <v>596</v>
      </c>
      <c r="E4406" t="s">
        <v>165</v>
      </c>
      <c r="F4406" t="s">
        <v>56</v>
      </c>
      <c r="G4406" t="s">
        <v>25</v>
      </c>
      <c r="H4406" t="s">
        <v>36</v>
      </c>
      <c r="I4406">
        <v>51.8</v>
      </c>
      <c r="J4406">
        <v>4</v>
      </c>
      <c r="K4406">
        <v>0</v>
      </c>
      <c r="L4406">
        <v>23.31</v>
      </c>
    </row>
    <row r="4407" spans="1:12" x14ac:dyDescent="0.3">
      <c r="A4407" t="s">
        <v>27</v>
      </c>
      <c r="B4407" t="s">
        <v>21</v>
      </c>
      <c r="C4407" t="s">
        <v>14</v>
      </c>
      <c r="D4407" t="s">
        <v>183</v>
      </c>
      <c r="E4407" t="s">
        <v>165</v>
      </c>
      <c r="F4407" t="s">
        <v>56</v>
      </c>
      <c r="G4407" t="s">
        <v>18</v>
      </c>
      <c r="H4407" t="s">
        <v>32</v>
      </c>
      <c r="I4407">
        <v>31.4</v>
      </c>
      <c r="J4407">
        <v>5</v>
      </c>
      <c r="K4407">
        <v>0</v>
      </c>
      <c r="L4407">
        <v>13.188000000000001</v>
      </c>
    </row>
    <row r="4408" spans="1:12" x14ac:dyDescent="0.3">
      <c r="A4408" t="s">
        <v>27</v>
      </c>
      <c r="B4408" t="s">
        <v>21</v>
      </c>
      <c r="C4408" t="s">
        <v>14</v>
      </c>
      <c r="D4408" t="s">
        <v>183</v>
      </c>
      <c r="E4408" t="s">
        <v>165</v>
      </c>
      <c r="F4408" t="s">
        <v>56</v>
      </c>
      <c r="G4408" t="s">
        <v>18</v>
      </c>
      <c r="H4408" t="s">
        <v>32</v>
      </c>
      <c r="I4408">
        <v>9.48</v>
      </c>
      <c r="J4408">
        <v>1</v>
      </c>
      <c r="K4408">
        <v>0</v>
      </c>
      <c r="L4408">
        <v>3.7919999999999998</v>
      </c>
    </row>
    <row r="4409" spans="1:12" x14ac:dyDescent="0.3">
      <c r="A4409" t="s">
        <v>27</v>
      </c>
      <c r="B4409" t="s">
        <v>21</v>
      </c>
      <c r="C4409" t="s">
        <v>14</v>
      </c>
      <c r="D4409" t="s">
        <v>183</v>
      </c>
      <c r="E4409" t="s">
        <v>165</v>
      </c>
      <c r="F4409" t="s">
        <v>56</v>
      </c>
      <c r="G4409" t="s">
        <v>34</v>
      </c>
      <c r="H4409" t="s">
        <v>35</v>
      </c>
      <c r="I4409">
        <v>209.5</v>
      </c>
      <c r="J4409">
        <v>10</v>
      </c>
      <c r="K4409">
        <v>0</v>
      </c>
      <c r="L4409">
        <v>58.66</v>
      </c>
    </row>
    <row r="4410" spans="1:12" x14ac:dyDescent="0.3">
      <c r="A4410" t="s">
        <v>27</v>
      </c>
      <c r="B4410" t="s">
        <v>21</v>
      </c>
      <c r="C4410" t="s">
        <v>14</v>
      </c>
      <c r="D4410" t="s">
        <v>183</v>
      </c>
      <c r="E4410" t="s">
        <v>165</v>
      </c>
      <c r="F4410" t="s">
        <v>56</v>
      </c>
      <c r="G4410" t="s">
        <v>18</v>
      </c>
      <c r="H4410" t="s">
        <v>32</v>
      </c>
      <c r="I4410">
        <v>24.3</v>
      </c>
      <c r="J4410">
        <v>5</v>
      </c>
      <c r="K4410">
        <v>0</v>
      </c>
      <c r="L4410">
        <v>10.449</v>
      </c>
    </row>
    <row r="4411" spans="1:12" x14ac:dyDescent="0.3">
      <c r="A4411" t="s">
        <v>27</v>
      </c>
      <c r="B4411" t="s">
        <v>21</v>
      </c>
      <c r="C4411" t="s">
        <v>14</v>
      </c>
      <c r="D4411" t="s">
        <v>183</v>
      </c>
      <c r="E4411" t="s">
        <v>165</v>
      </c>
      <c r="F4411" t="s">
        <v>56</v>
      </c>
      <c r="G4411" t="s">
        <v>25</v>
      </c>
      <c r="H4411" t="s">
        <v>40</v>
      </c>
      <c r="I4411">
        <v>6.48</v>
      </c>
      <c r="J4411">
        <v>1</v>
      </c>
      <c r="K4411">
        <v>0</v>
      </c>
      <c r="L4411">
        <v>3.1103999999999998</v>
      </c>
    </row>
    <row r="4412" spans="1:12" x14ac:dyDescent="0.3">
      <c r="A4412" t="s">
        <v>12</v>
      </c>
      <c r="B4412" t="s">
        <v>13</v>
      </c>
      <c r="C4412" t="s">
        <v>14</v>
      </c>
      <c r="D4412" t="s">
        <v>114</v>
      </c>
      <c r="E4412" t="s">
        <v>165</v>
      </c>
      <c r="F4412" t="s">
        <v>56</v>
      </c>
      <c r="G4412" t="s">
        <v>34</v>
      </c>
      <c r="H4412" t="s">
        <v>35</v>
      </c>
      <c r="I4412">
        <v>137.94</v>
      </c>
      <c r="J4412">
        <v>3</v>
      </c>
      <c r="K4412">
        <v>0</v>
      </c>
      <c r="L4412">
        <v>35.864400000000003</v>
      </c>
    </row>
    <row r="4413" spans="1:12" x14ac:dyDescent="0.3">
      <c r="A4413" t="s">
        <v>12</v>
      </c>
      <c r="B4413" t="s">
        <v>13</v>
      </c>
      <c r="C4413" t="s">
        <v>14</v>
      </c>
      <c r="D4413" t="s">
        <v>114</v>
      </c>
      <c r="E4413" t="s">
        <v>165</v>
      </c>
      <c r="F4413" t="s">
        <v>56</v>
      </c>
      <c r="G4413" t="s">
        <v>18</v>
      </c>
      <c r="H4413" t="s">
        <v>32</v>
      </c>
      <c r="I4413">
        <v>111.15</v>
      </c>
      <c r="J4413">
        <v>5</v>
      </c>
      <c r="K4413">
        <v>0</v>
      </c>
      <c r="L4413">
        <v>48.905999999999999</v>
      </c>
    </row>
    <row r="4414" spans="1:12" x14ac:dyDescent="0.3">
      <c r="A4414" t="s">
        <v>12</v>
      </c>
      <c r="B4414" t="s">
        <v>13</v>
      </c>
      <c r="C4414" t="s">
        <v>14</v>
      </c>
      <c r="D4414" t="s">
        <v>114</v>
      </c>
      <c r="E4414" t="s">
        <v>165</v>
      </c>
      <c r="F4414" t="s">
        <v>56</v>
      </c>
      <c r="G4414" t="s">
        <v>25</v>
      </c>
      <c r="H4414" t="s">
        <v>37</v>
      </c>
      <c r="I4414">
        <v>901.95</v>
      </c>
      <c r="J4414">
        <v>3</v>
      </c>
      <c r="K4414">
        <v>0</v>
      </c>
      <c r="L4414">
        <v>297.64350000000002</v>
      </c>
    </row>
    <row r="4415" spans="1:12" x14ac:dyDescent="0.3">
      <c r="A4415" t="s">
        <v>12</v>
      </c>
      <c r="B4415" t="s">
        <v>13</v>
      </c>
      <c r="C4415" t="s">
        <v>14</v>
      </c>
      <c r="D4415" t="s">
        <v>114</v>
      </c>
      <c r="E4415" t="s">
        <v>165</v>
      </c>
      <c r="F4415" t="s">
        <v>56</v>
      </c>
      <c r="G4415" t="s">
        <v>18</v>
      </c>
      <c r="H4415" t="s">
        <v>30</v>
      </c>
      <c r="I4415">
        <v>366.00900000000001</v>
      </c>
      <c r="J4415">
        <v>3</v>
      </c>
      <c r="K4415">
        <v>0.3</v>
      </c>
      <c r="L4415">
        <v>-47.058300000000003</v>
      </c>
    </row>
    <row r="4416" spans="1:12" x14ac:dyDescent="0.3">
      <c r="A4416" t="s">
        <v>27</v>
      </c>
      <c r="B4416" t="s">
        <v>13</v>
      </c>
      <c r="C4416" t="s">
        <v>14</v>
      </c>
      <c r="D4416" t="s">
        <v>301</v>
      </c>
      <c r="E4416" t="s">
        <v>165</v>
      </c>
      <c r="F4416" t="s">
        <v>56</v>
      </c>
      <c r="G4416" t="s">
        <v>34</v>
      </c>
      <c r="H4416" t="s">
        <v>58</v>
      </c>
      <c r="I4416">
        <v>23.18</v>
      </c>
      <c r="J4416">
        <v>2</v>
      </c>
      <c r="K4416">
        <v>0</v>
      </c>
      <c r="L4416">
        <v>7.6494</v>
      </c>
    </row>
    <row r="4417" spans="1:12" x14ac:dyDescent="0.3">
      <c r="A4417" t="s">
        <v>12</v>
      </c>
      <c r="B4417" t="s">
        <v>43</v>
      </c>
      <c r="C4417" t="s">
        <v>14</v>
      </c>
      <c r="D4417" t="s">
        <v>562</v>
      </c>
      <c r="E4417" t="s">
        <v>165</v>
      </c>
      <c r="F4417" t="s">
        <v>56</v>
      </c>
      <c r="G4417" t="s">
        <v>25</v>
      </c>
      <c r="H4417" t="s">
        <v>33</v>
      </c>
      <c r="I4417">
        <v>17.12</v>
      </c>
      <c r="J4417">
        <v>4</v>
      </c>
      <c r="K4417">
        <v>0</v>
      </c>
      <c r="L4417">
        <v>4.9648000000000003</v>
      </c>
    </row>
    <row r="4418" spans="1:12" x14ac:dyDescent="0.3">
      <c r="A4418" t="s">
        <v>12</v>
      </c>
      <c r="B4418" t="s">
        <v>43</v>
      </c>
      <c r="C4418" t="s">
        <v>14</v>
      </c>
      <c r="D4418" t="s">
        <v>562</v>
      </c>
      <c r="E4418" t="s">
        <v>165</v>
      </c>
      <c r="F4418" t="s">
        <v>56</v>
      </c>
      <c r="G4418" t="s">
        <v>25</v>
      </c>
      <c r="H4418" t="s">
        <v>40</v>
      </c>
      <c r="I4418">
        <v>59.94</v>
      </c>
      <c r="J4418">
        <v>3</v>
      </c>
      <c r="K4418">
        <v>0</v>
      </c>
      <c r="L4418">
        <v>28.171800000000001</v>
      </c>
    </row>
    <row r="4419" spans="1:12" x14ac:dyDescent="0.3">
      <c r="A4419" t="s">
        <v>27</v>
      </c>
      <c r="B4419" t="s">
        <v>13</v>
      </c>
      <c r="C4419" t="s">
        <v>14</v>
      </c>
      <c r="D4419" t="s">
        <v>315</v>
      </c>
      <c r="E4419" t="s">
        <v>165</v>
      </c>
      <c r="F4419" t="s">
        <v>56</v>
      </c>
      <c r="G4419" t="s">
        <v>25</v>
      </c>
      <c r="H4419" t="s">
        <v>26</v>
      </c>
      <c r="I4419">
        <v>21.93</v>
      </c>
      <c r="J4419">
        <v>3</v>
      </c>
      <c r="K4419">
        <v>0</v>
      </c>
      <c r="L4419">
        <v>10.3071</v>
      </c>
    </row>
    <row r="4420" spans="1:12" x14ac:dyDescent="0.3">
      <c r="A4420" t="s">
        <v>27</v>
      </c>
      <c r="B4420" t="s">
        <v>21</v>
      </c>
      <c r="C4420" t="s">
        <v>14</v>
      </c>
      <c r="D4420" t="s">
        <v>301</v>
      </c>
      <c r="E4420" t="s">
        <v>165</v>
      </c>
      <c r="F4420" t="s">
        <v>56</v>
      </c>
      <c r="G4420" t="s">
        <v>25</v>
      </c>
      <c r="H4420" t="s">
        <v>40</v>
      </c>
      <c r="I4420">
        <v>19.440000000000001</v>
      </c>
      <c r="J4420">
        <v>3</v>
      </c>
      <c r="K4420">
        <v>0</v>
      </c>
      <c r="L4420">
        <v>9.3312000000000008</v>
      </c>
    </row>
    <row r="4421" spans="1:12" x14ac:dyDescent="0.3">
      <c r="A4421" t="s">
        <v>27</v>
      </c>
      <c r="B4421" t="s">
        <v>21</v>
      </c>
      <c r="C4421" t="s">
        <v>14</v>
      </c>
      <c r="D4421" t="s">
        <v>301</v>
      </c>
      <c r="E4421" t="s">
        <v>165</v>
      </c>
      <c r="F4421" t="s">
        <v>56</v>
      </c>
      <c r="G4421" t="s">
        <v>25</v>
      </c>
      <c r="H4421" t="s">
        <v>36</v>
      </c>
      <c r="I4421">
        <v>12.3</v>
      </c>
      <c r="J4421">
        <v>5</v>
      </c>
      <c r="K4421">
        <v>0</v>
      </c>
      <c r="L4421">
        <v>6.15</v>
      </c>
    </row>
    <row r="4422" spans="1:12" x14ac:dyDescent="0.3">
      <c r="A4422" t="s">
        <v>27</v>
      </c>
      <c r="B4422" t="s">
        <v>13</v>
      </c>
      <c r="C4422" t="s">
        <v>14</v>
      </c>
      <c r="D4422" t="s">
        <v>608</v>
      </c>
      <c r="E4422" t="s">
        <v>165</v>
      </c>
      <c r="F4422" t="s">
        <v>56</v>
      </c>
      <c r="G4422" t="s">
        <v>18</v>
      </c>
      <c r="H4422" t="s">
        <v>32</v>
      </c>
      <c r="I4422">
        <v>14.82</v>
      </c>
      <c r="J4422">
        <v>3</v>
      </c>
      <c r="K4422">
        <v>0</v>
      </c>
      <c r="L4422">
        <v>6.2244000000000002</v>
      </c>
    </row>
    <row r="4423" spans="1:12" x14ac:dyDescent="0.3">
      <c r="A4423" t="s">
        <v>27</v>
      </c>
      <c r="B4423" t="s">
        <v>13</v>
      </c>
      <c r="C4423" t="s">
        <v>14</v>
      </c>
      <c r="D4423" t="s">
        <v>608</v>
      </c>
      <c r="E4423" t="s">
        <v>165</v>
      </c>
      <c r="F4423" t="s">
        <v>56</v>
      </c>
      <c r="G4423" t="s">
        <v>18</v>
      </c>
      <c r="H4423" t="s">
        <v>32</v>
      </c>
      <c r="I4423">
        <v>191.82</v>
      </c>
      <c r="J4423">
        <v>3</v>
      </c>
      <c r="K4423">
        <v>0</v>
      </c>
      <c r="L4423">
        <v>61.382399999999997</v>
      </c>
    </row>
    <row r="4424" spans="1:12" x14ac:dyDescent="0.3">
      <c r="A4424" t="s">
        <v>61</v>
      </c>
      <c r="B4424" t="s">
        <v>13</v>
      </c>
      <c r="C4424" t="s">
        <v>14</v>
      </c>
      <c r="D4424" t="s">
        <v>315</v>
      </c>
      <c r="E4424" t="s">
        <v>165</v>
      </c>
      <c r="F4424" t="s">
        <v>56</v>
      </c>
      <c r="G4424" t="s">
        <v>34</v>
      </c>
      <c r="H4424" t="s">
        <v>58</v>
      </c>
      <c r="I4424">
        <v>177</v>
      </c>
      <c r="J4424">
        <v>3</v>
      </c>
      <c r="K4424">
        <v>0</v>
      </c>
      <c r="L4424">
        <v>30.09</v>
      </c>
    </row>
    <row r="4425" spans="1:12" x14ac:dyDescent="0.3">
      <c r="A4425" t="s">
        <v>61</v>
      </c>
      <c r="B4425" t="s">
        <v>13</v>
      </c>
      <c r="C4425" t="s">
        <v>14</v>
      </c>
      <c r="D4425" t="s">
        <v>315</v>
      </c>
      <c r="E4425" t="s">
        <v>165</v>
      </c>
      <c r="F4425" t="s">
        <v>56</v>
      </c>
      <c r="G4425" t="s">
        <v>25</v>
      </c>
      <c r="H4425" t="s">
        <v>31</v>
      </c>
      <c r="I4425">
        <v>79.45</v>
      </c>
      <c r="J4425">
        <v>7</v>
      </c>
      <c r="K4425">
        <v>0</v>
      </c>
      <c r="L4425">
        <v>22.245999999999999</v>
      </c>
    </row>
    <row r="4426" spans="1:12" x14ac:dyDescent="0.3">
      <c r="A4426" t="s">
        <v>61</v>
      </c>
      <c r="B4426" t="s">
        <v>13</v>
      </c>
      <c r="C4426" t="s">
        <v>14</v>
      </c>
      <c r="D4426" t="s">
        <v>315</v>
      </c>
      <c r="E4426" t="s">
        <v>165</v>
      </c>
      <c r="F4426" t="s">
        <v>56</v>
      </c>
      <c r="G4426" t="s">
        <v>18</v>
      </c>
      <c r="H4426" t="s">
        <v>20</v>
      </c>
      <c r="I4426">
        <v>1628.82</v>
      </c>
      <c r="J4426">
        <v>9</v>
      </c>
      <c r="K4426">
        <v>0</v>
      </c>
      <c r="L4426">
        <v>260.6112</v>
      </c>
    </row>
    <row r="4427" spans="1:12" x14ac:dyDescent="0.3">
      <c r="A4427" t="s">
        <v>61</v>
      </c>
      <c r="B4427" t="s">
        <v>13</v>
      </c>
      <c r="C4427" t="s">
        <v>14</v>
      </c>
      <c r="D4427" t="s">
        <v>164</v>
      </c>
      <c r="E4427" t="s">
        <v>165</v>
      </c>
      <c r="F4427" t="s">
        <v>56</v>
      </c>
      <c r="G4427" t="s">
        <v>25</v>
      </c>
      <c r="H4427" t="s">
        <v>37</v>
      </c>
      <c r="I4427">
        <v>286.86</v>
      </c>
      <c r="J4427">
        <v>7</v>
      </c>
      <c r="K4427">
        <v>0</v>
      </c>
      <c r="L4427">
        <v>80.320800000000006</v>
      </c>
    </row>
    <row r="4428" spans="1:12" x14ac:dyDescent="0.3">
      <c r="A4428" t="s">
        <v>61</v>
      </c>
      <c r="B4428" t="s">
        <v>13</v>
      </c>
      <c r="C4428" t="s">
        <v>14</v>
      </c>
      <c r="D4428" t="s">
        <v>164</v>
      </c>
      <c r="E4428" t="s">
        <v>165</v>
      </c>
      <c r="F4428" t="s">
        <v>56</v>
      </c>
      <c r="G4428" t="s">
        <v>34</v>
      </c>
      <c r="H4428" t="s">
        <v>35</v>
      </c>
      <c r="I4428">
        <v>979.95</v>
      </c>
      <c r="J4428">
        <v>5</v>
      </c>
      <c r="K4428">
        <v>0</v>
      </c>
      <c r="L4428">
        <v>284.18549999999999</v>
      </c>
    </row>
    <row r="4429" spans="1:12" x14ac:dyDescent="0.3">
      <c r="A4429" t="s">
        <v>61</v>
      </c>
      <c r="B4429" t="s">
        <v>13</v>
      </c>
      <c r="C4429" t="s">
        <v>14</v>
      </c>
      <c r="D4429" t="s">
        <v>164</v>
      </c>
      <c r="E4429" t="s">
        <v>165</v>
      </c>
      <c r="F4429" t="s">
        <v>56</v>
      </c>
      <c r="G4429" t="s">
        <v>25</v>
      </c>
      <c r="H4429" t="s">
        <v>109</v>
      </c>
      <c r="I4429">
        <v>4.3600000000000003</v>
      </c>
      <c r="J4429">
        <v>2</v>
      </c>
      <c r="K4429">
        <v>0</v>
      </c>
      <c r="L4429">
        <v>0.1744</v>
      </c>
    </row>
    <row r="4430" spans="1:12" x14ac:dyDescent="0.3">
      <c r="A4430" t="s">
        <v>12</v>
      </c>
      <c r="B4430" t="s">
        <v>13</v>
      </c>
      <c r="C4430" t="s">
        <v>14</v>
      </c>
      <c r="D4430" t="s">
        <v>68</v>
      </c>
      <c r="E4430" t="s">
        <v>69</v>
      </c>
      <c r="F4430" t="s">
        <v>46</v>
      </c>
      <c r="G4430" t="s">
        <v>25</v>
      </c>
      <c r="H4430" t="s">
        <v>31</v>
      </c>
      <c r="I4430">
        <v>211.96</v>
      </c>
      <c r="J4430">
        <v>4</v>
      </c>
      <c r="K4430">
        <v>0</v>
      </c>
      <c r="L4430">
        <v>8.4784000000000006</v>
      </c>
    </row>
    <row r="4431" spans="1:12" x14ac:dyDescent="0.3">
      <c r="A4431" t="s">
        <v>12</v>
      </c>
      <c r="B4431" t="s">
        <v>13</v>
      </c>
      <c r="C4431" t="s">
        <v>14</v>
      </c>
      <c r="D4431" t="s">
        <v>83</v>
      </c>
      <c r="E4431" t="s">
        <v>69</v>
      </c>
      <c r="F4431" t="s">
        <v>46</v>
      </c>
      <c r="G4431" t="s">
        <v>25</v>
      </c>
      <c r="H4431" t="s">
        <v>40</v>
      </c>
      <c r="I4431">
        <v>19.05</v>
      </c>
      <c r="J4431">
        <v>3</v>
      </c>
      <c r="K4431">
        <v>0</v>
      </c>
      <c r="L4431">
        <v>8.7629999999999999</v>
      </c>
    </row>
    <row r="4432" spans="1:12" x14ac:dyDescent="0.3">
      <c r="A4432" t="s">
        <v>27</v>
      </c>
      <c r="B4432" t="s">
        <v>13</v>
      </c>
      <c r="C4432" t="s">
        <v>14</v>
      </c>
      <c r="D4432" t="s">
        <v>136</v>
      </c>
      <c r="E4432" t="s">
        <v>69</v>
      </c>
      <c r="F4432" t="s">
        <v>46</v>
      </c>
      <c r="G4432" t="s">
        <v>25</v>
      </c>
      <c r="H4432" t="s">
        <v>31</v>
      </c>
      <c r="I4432">
        <v>83.92</v>
      </c>
      <c r="J4432">
        <v>4</v>
      </c>
      <c r="K4432">
        <v>0</v>
      </c>
      <c r="L4432">
        <v>5.8743999999999996</v>
      </c>
    </row>
    <row r="4433" spans="1:12" x14ac:dyDescent="0.3">
      <c r="A4433" t="s">
        <v>27</v>
      </c>
      <c r="B4433" t="s">
        <v>13</v>
      </c>
      <c r="C4433" t="s">
        <v>14</v>
      </c>
      <c r="D4433" t="s">
        <v>136</v>
      </c>
      <c r="E4433" t="s">
        <v>69</v>
      </c>
      <c r="F4433" t="s">
        <v>46</v>
      </c>
      <c r="G4433" t="s">
        <v>34</v>
      </c>
      <c r="H4433" t="s">
        <v>35</v>
      </c>
      <c r="I4433">
        <v>131.97999999999999</v>
      </c>
      <c r="J4433">
        <v>2</v>
      </c>
      <c r="K4433">
        <v>0</v>
      </c>
      <c r="L4433">
        <v>35.634599999999999</v>
      </c>
    </row>
    <row r="4434" spans="1:12" x14ac:dyDescent="0.3">
      <c r="A4434" t="s">
        <v>27</v>
      </c>
      <c r="B4434" t="s">
        <v>13</v>
      </c>
      <c r="C4434" t="s">
        <v>14</v>
      </c>
      <c r="D4434" t="s">
        <v>136</v>
      </c>
      <c r="E4434" t="s">
        <v>69</v>
      </c>
      <c r="F4434" t="s">
        <v>46</v>
      </c>
      <c r="G4434" t="s">
        <v>25</v>
      </c>
      <c r="H4434" t="s">
        <v>36</v>
      </c>
      <c r="I4434">
        <v>15.92</v>
      </c>
      <c r="J4434">
        <v>4</v>
      </c>
      <c r="K4434">
        <v>0</v>
      </c>
      <c r="L4434">
        <v>7.4824000000000002</v>
      </c>
    </row>
    <row r="4435" spans="1:12" x14ac:dyDescent="0.3">
      <c r="A4435" t="s">
        <v>27</v>
      </c>
      <c r="B4435" t="s">
        <v>13</v>
      </c>
      <c r="C4435" t="s">
        <v>14</v>
      </c>
      <c r="D4435" t="s">
        <v>136</v>
      </c>
      <c r="E4435" t="s">
        <v>69</v>
      </c>
      <c r="F4435" t="s">
        <v>46</v>
      </c>
      <c r="G4435" t="s">
        <v>25</v>
      </c>
      <c r="H4435" t="s">
        <v>76</v>
      </c>
      <c r="I4435">
        <v>52.29</v>
      </c>
      <c r="J4435">
        <v>9</v>
      </c>
      <c r="K4435">
        <v>0</v>
      </c>
      <c r="L4435">
        <v>16.209900000000001</v>
      </c>
    </row>
    <row r="4436" spans="1:12" x14ac:dyDescent="0.3">
      <c r="A4436" t="s">
        <v>27</v>
      </c>
      <c r="B4436" t="s">
        <v>13</v>
      </c>
      <c r="C4436" t="s">
        <v>14</v>
      </c>
      <c r="D4436" t="s">
        <v>136</v>
      </c>
      <c r="E4436" t="s">
        <v>69</v>
      </c>
      <c r="F4436" t="s">
        <v>46</v>
      </c>
      <c r="G4436" t="s">
        <v>25</v>
      </c>
      <c r="H4436" t="s">
        <v>31</v>
      </c>
      <c r="I4436">
        <v>91.99</v>
      </c>
      <c r="J4436">
        <v>1</v>
      </c>
      <c r="K4436">
        <v>0</v>
      </c>
      <c r="L4436">
        <v>3.6796000000000002</v>
      </c>
    </row>
    <row r="4437" spans="1:12" x14ac:dyDescent="0.3">
      <c r="A4437" t="s">
        <v>27</v>
      </c>
      <c r="B4437" t="s">
        <v>21</v>
      </c>
      <c r="C4437" t="s">
        <v>14</v>
      </c>
      <c r="D4437" t="s">
        <v>139</v>
      </c>
      <c r="E4437" t="s">
        <v>69</v>
      </c>
      <c r="F4437" t="s">
        <v>46</v>
      </c>
      <c r="G4437" t="s">
        <v>25</v>
      </c>
      <c r="H4437" t="s">
        <v>33</v>
      </c>
      <c r="I4437">
        <v>2.2000000000000002</v>
      </c>
      <c r="J4437">
        <v>1</v>
      </c>
      <c r="K4437">
        <v>0</v>
      </c>
      <c r="L4437">
        <v>0.96799999999999997</v>
      </c>
    </row>
    <row r="4438" spans="1:12" x14ac:dyDescent="0.3">
      <c r="A4438" t="s">
        <v>27</v>
      </c>
      <c r="B4438" t="s">
        <v>21</v>
      </c>
      <c r="C4438" t="s">
        <v>14</v>
      </c>
      <c r="D4438" t="s">
        <v>139</v>
      </c>
      <c r="E4438" t="s">
        <v>69</v>
      </c>
      <c r="F4438" t="s">
        <v>46</v>
      </c>
      <c r="G4438" t="s">
        <v>18</v>
      </c>
      <c r="H4438" t="s">
        <v>30</v>
      </c>
      <c r="I4438">
        <v>622.45000000000005</v>
      </c>
      <c r="J4438">
        <v>5</v>
      </c>
      <c r="K4438">
        <v>0</v>
      </c>
      <c r="L4438">
        <v>136.93899999999999</v>
      </c>
    </row>
    <row r="4439" spans="1:12" x14ac:dyDescent="0.3">
      <c r="A4439" t="s">
        <v>27</v>
      </c>
      <c r="B4439" t="s">
        <v>21</v>
      </c>
      <c r="C4439" t="s">
        <v>14</v>
      </c>
      <c r="D4439" t="s">
        <v>139</v>
      </c>
      <c r="E4439" t="s">
        <v>69</v>
      </c>
      <c r="F4439" t="s">
        <v>46</v>
      </c>
      <c r="G4439" t="s">
        <v>25</v>
      </c>
      <c r="H4439" t="s">
        <v>31</v>
      </c>
      <c r="I4439">
        <v>21.98</v>
      </c>
      <c r="J4439">
        <v>1</v>
      </c>
      <c r="K4439">
        <v>0</v>
      </c>
      <c r="L4439">
        <v>0.2198</v>
      </c>
    </row>
    <row r="4440" spans="1:12" x14ac:dyDescent="0.3">
      <c r="A4440" t="s">
        <v>27</v>
      </c>
      <c r="B4440" t="s">
        <v>21</v>
      </c>
      <c r="C4440" t="s">
        <v>14</v>
      </c>
      <c r="D4440" t="s">
        <v>152</v>
      </c>
      <c r="E4440" t="s">
        <v>69</v>
      </c>
      <c r="F4440" t="s">
        <v>46</v>
      </c>
      <c r="G4440" t="s">
        <v>25</v>
      </c>
      <c r="H4440" t="s">
        <v>33</v>
      </c>
      <c r="I4440">
        <v>9.84</v>
      </c>
      <c r="J4440">
        <v>3</v>
      </c>
      <c r="K4440">
        <v>0</v>
      </c>
      <c r="L4440">
        <v>2.8536000000000001</v>
      </c>
    </row>
    <row r="4441" spans="1:12" x14ac:dyDescent="0.3">
      <c r="A4441" t="s">
        <v>12</v>
      </c>
      <c r="B4441" t="s">
        <v>21</v>
      </c>
      <c r="C4441" t="s">
        <v>14</v>
      </c>
      <c r="D4441" t="s">
        <v>152</v>
      </c>
      <c r="E4441" t="s">
        <v>69</v>
      </c>
      <c r="F4441" t="s">
        <v>46</v>
      </c>
      <c r="G4441" t="s">
        <v>34</v>
      </c>
      <c r="H4441" t="s">
        <v>58</v>
      </c>
      <c r="I4441">
        <v>41.9</v>
      </c>
      <c r="J4441">
        <v>2</v>
      </c>
      <c r="K4441">
        <v>0</v>
      </c>
      <c r="L4441">
        <v>8.7989999999999995</v>
      </c>
    </row>
    <row r="4442" spans="1:12" x14ac:dyDescent="0.3">
      <c r="A4442" t="s">
        <v>27</v>
      </c>
      <c r="B4442" t="s">
        <v>43</v>
      </c>
      <c r="C4442" t="s">
        <v>14</v>
      </c>
      <c r="D4442" t="s">
        <v>83</v>
      </c>
      <c r="E4442" t="s">
        <v>69</v>
      </c>
      <c r="F4442" t="s">
        <v>46</v>
      </c>
      <c r="G4442" t="s">
        <v>25</v>
      </c>
      <c r="H4442" t="s">
        <v>109</v>
      </c>
      <c r="I4442">
        <v>70.12</v>
      </c>
      <c r="J4442">
        <v>4</v>
      </c>
      <c r="K4442">
        <v>0</v>
      </c>
      <c r="L4442">
        <v>21.036000000000001</v>
      </c>
    </row>
    <row r="4443" spans="1:12" x14ac:dyDescent="0.3">
      <c r="A4443" t="s">
        <v>12</v>
      </c>
      <c r="B4443" t="s">
        <v>21</v>
      </c>
      <c r="C4443" t="s">
        <v>14</v>
      </c>
      <c r="D4443" t="s">
        <v>185</v>
      </c>
      <c r="E4443" t="s">
        <v>69</v>
      </c>
      <c r="F4443" t="s">
        <v>46</v>
      </c>
      <c r="G4443" t="s">
        <v>18</v>
      </c>
      <c r="H4443" t="s">
        <v>32</v>
      </c>
      <c r="I4443">
        <v>28.4</v>
      </c>
      <c r="J4443">
        <v>2</v>
      </c>
      <c r="K4443">
        <v>0</v>
      </c>
      <c r="L4443">
        <v>11.076000000000001</v>
      </c>
    </row>
    <row r="4444" spans="1:12" x14ac:dyDescent="0.3">
      <c r="A4444" t="s">
        <v>12</v>
      </c>
      <c r="B4444" t="s">
        <v>21</v>
      </c>
      <c r="C4444" t="s">
        <v>14</v>
      </c>
      <c r="D4444" t="s">
        <v>185</v>
      </c>
      <c r="E4444" t="s">
        <v>69</v>
      </c>
      <c r="F4444" t="s">
        <v>46</v>
      </c>
      <c r="G4444" t="s">
        <v>25</v>
      </c>
      <c r="H4444" t="s">
        <v>36</v>
      </c>
      <c r="I4444">
        <v>287.92</v>
      </c>
      <c r="J4444">
        <v>8</v>
      </c>
      <c r="K4444">
        <v>0</v>
      </c>
      <c r="L4444">
        <v>138.20160000000001</v>
      </c>
    </row>
    <row r="4445" spans="1:12" x14ac:dyDescent="0.3">
      <c r="A4445" t="s">
        <v>12</v>
      </c>
      <c r="B4445" t="s">
        <v>13</v>
      </c>
      <c r="C4445" t="s">
        <v>14</v>
      </c>
      <c r="D4445" t="s">
        <v>139</v>
      </c>
      <c r="E4445" t="s">
        <v>69</v>
      </c>
      <c r="F4445" t="s">
        <v>46</v>
      </c>
      <c r="G4445" t="s">
        <v>18</v>
      </c>
      <c r="H4445" t="s">
        <v>32</v>
      </c>
      <c r="I4445">
        <v>12.22</v>
      </c>
      <c r="J4445">
        <v>1</v>
      </c>
      <c r="K4445">
        <v>0</v>
      </c>
      <c r="L4445">
        <v>3.6659999999999999</v>
      </c>
    </row>
    <row r="4446" spans="1:12" x14ac:dyDescent="0.3">
      <c r="A4446" t="s">
        <v>12</v>
      </c>
      <c r="B4446" t="s">
        <v>13</v>
      </c>
      <c r="C4446" t="s">
        <v>14</v>
      </c>
      <c r="D4446" t="s">
        <v>139</v>
      </c>
      <c r="E4446" t="s">
        <v>69</v>
      </c>
      <c r="F4446" t="s">
        <v>46</v>
      </c>
      <c r="G4446" t="s">
        <v>25</v>
      </c>
      <c r="H4446" t="s">
        <v>31</v>
      </c>
      <c r="I4446">
        <v>194.94</v>
      </c>
      <c r="J4446">
        <v>3</v>
      </c>
      <c r="K4446">
        <v>0</v>
      </c>
      <c r="L4446">
        <v>23.392800000000001</v>
      </c>
    </row>
    <row r="4447" spans="1:12" x14ac:dyDescent="0.3">
      <c r="A4447" t="s">
        <v>12</v>
      </c>
      <c r="B4447" t="s">
        <v>13</v>
      </c>
      <c r="C4447" t="s">
        <v>14</v>
      </c>
      <c r="D4447" t="s">
        <v>139</v>
      </c>
      <c r="E4447" t="s">
        <v>69</v>
      </c>
      <c r="F4447" t="s">
        <v>46</v>
      </c>
      <c r="G4447" t="s">
        <v>25</v>
      </c>
      <c r="H4447" t="s">
        <v>31</v>
      </c>
      <c r="I4447">
        <v>70.95</v>
      </c>
      <c r="J4447">
        <v>3</v>
      </c>
      <c r="K4447">
        <v>0</v>
      </c>
      <c r="L4447">
        <v>20.575500000000002</v>
      </c>
    </row>
    <row r="4448" spans="1:12" x14ac:dyDescent="0.3">
      <c r="A4448" t="s">
        <v>12</v>
      </c>
      <c r="B4448" t="s">
        <v>13</v>
      </c>
      <c r="C4448" t="s">
        <v>14</v>
      </c>
      <c r="D4448" t="s">
        <v>139</v>
      </c>
      <c r="E4448" t="s">
        <v>69</v>
      </c>
      <c r="F4448" t="s">
        <v>46</v>
      </c>
      <c r="G4448" t="s">
        <v>25</v>
      </c>
      <c r="H4448" t="s">
        <v>40</v>
      </c>
      <c r="I4448">
        <v>91.36</v>
      </c>
      <c r="J4448">
        <v>4</v>
      </c>
      <c r="K4448">
        <v>0</v>
      </c>
      <c r="L4448">
        <v>42.025599999999997</v>
      </c>
    </row>
    <row r="4449" spans="1:12" x14ac:dyDescent="0.3">
      <c r="A4449" t="s">
        <v>12</v>
      </c>
      <c r="B4449" t="s">
        <v>13</v>
      </c>
      <c r="C4449" t="s">
        <v>14</v>
      </c>
      <c r="D4449" t="s">
        <v>139</v>
      </c>
      <c r="E4449" t="s">
        <v>69</v>
      </c>
      <c r="F4449" t="s">
        <v>46</v>
      </c>
      <c r="G4449" t="s">
        <v>18</v>
      </c>
      <c r="H4449" t="s">
        <v>20</v>
      </c>
      <c r="I4449">
        <v>242.94</v>
      </c>
      <c r="J4449">
        <v>3</v>
      </c>
      <c r="K4449">
        <v>0</v>
      </c>
      <c r="L4449">
        <v>29.152799999999999</v>
      </c>
    </row>
    <row r="4450" spans="1:12" x14ac:dyDescent="0.3">
      <c r="A4450" t="s">
        <v>12</v>
      </c>
      <c r="B4450" t="s">
        <v>13</v>
      </c>
      <c r="C4450" t="s">
        <v>14</v>
      </c>
      <c r="D4450" t="s">
        <v>139</v>
      </c>
      <c r="E4450" t="s">
        <v>69</v>
      </c>
      <c r="F4450" t="s">
        <v>46</v>
      </c>
      <c r="G4450" t="s">
        <v>25</v>
      </c>
      <c r="H4450" t="s">
        <v>26</v>
      </c>
      <c r="I4450">
        <v>22.05</v>
      </c>
      <c r="J4450">
        <v>7</v>
      </c>
      <c r="K4450">
        <v>0</v>
      </c>
      <c r="L4450">
        <v>10.584</v>
      </c>
    </row>
    <row r="4451" spans="1:12" x14ac:dyDescent="0.3">
      <c r="A4451" t="s">
        <v>61</v>
      </c>
      <c r="B4451" t="s">
        <v>21</v>
      </c>
      <c r="C4451" t="s">
        <v>14</v>
      </c>
      <c r="D4451" t="s">
        <v>139</v>
      </c>
      <c r="E4451" t="s">
        <v>69</v>
      </c>
      <c r="F4451" t="s">
        <v>46</v>
      </c>
      <c r="G4451" t="s">
        <v>18</v>
      </c>
      <c r="H4451" t="s">
        <v>30</v>
      </c>
      <c r="I4451">
        <v>210.98</v>
      </c>
      <c r="J4451">
        <v>2</v>
      </c>
      <c r="K4451">
        <v>0</v>
      </c>
      <c r="L4451">
        <v>21.097999999999999</v>
      </c>
    </row>
    <row r="4452" spans="1:12" x14ac:dyDescent="0.3">
      <c r="A4452" t="s">
        <v>27</v>
      </c>
      <c r="B4452" t="s">
        <v>21</v>
      </c>
      <c r="C4452" t="s">
        <v>14</v>
      </c>
      <c r="D4452" t="s">
        <v>212</v>
      </c>
      <c r="E4452" t="s">
        <v>69</v>
      </c>
      <c r="F4452" t="s">
        <v>46</v>
      </c>
      <c r="G4452" t="s">
        <v>18</v>
      </c>
      <c r="H4452" t="s">
        <v>20</v>
      </c>
      <c r="I4452">
        <v>301.95999999999998</v>
      </c>
      <c r="J4452">
        <v>2</v>
      </c>
      <c r="K4452">
        <v>0</v>
      </c>
      <c r="L4452">
        <v>87.568399999999997</v>
      </c>
    </row>
    <row r="4453" spans="1:12" x14ac:dyDescent="0.3">
      <c r="A4453" t="s">
        <v>27</v>
      </c>
      <c r="B4453" t="s">
        <v>21</v>
      </c>
      <c r="C4453" t="s">
        <v>14</v>
      </c>
      <c r="D4453" t="s">
        <v>212</v>
      </c>
      <c r="E4453" t="s">
        <v>69</v>
      </c>
      <c r="F4453" t="s">
        <v>46</v>
      </c>
      <c r="G4453" t="s">
        <v>25</v>
      </c>
      <c r="H4453" t="s">
        <v>37</v>
      </c>
      <c r="I4453">
        <v>555.21</v>
      </c>
      <c r="J4453">
        <v>5</v>
      </c>
      <c r="K4453">
        <v>0.1</v>
      </c>
      <c r="L4453">
        <v>178.90100000000001</v>
      </c>
    </row>
    <row r="4454" spans="1:12" x14ac:dyDescent="0.3">
      <c r="A4454" t="s">
        <v>27</v>
      </c>
      <c r="B4454" t="s">
        <v>21</v>
      </c>
      <c r="C4454" t="s">
        <v>14</v>
      </c>
      <c r="D4454" t="s">
        <v>212</v>
      </c>
      <c r="E4454" t="s">
        <v>69</v>
      </c>
      <c r="F4454" t="s">
        <v>46</v>
      </c>
      <c r="G4454" t="s">
        <v>25</v>
      </c>
      <c r="H4454" t="s">
        <v>31</v>
      </c>
      <c r="I4454">
        <v>523.48</v>
      </c>
      <c r="J4454">
        <v>4</v>
      </c>
      <c r="K4454">
        <v>0</v>
      </c>
      <c r="L4454">
        <v>130.87</v>
      </c>
    </row>
    <row r="4455" spans="1:12" x14ac:dyDescent="0.3">
      <c r="A4455" t="s">
        <v>27</v>
      </c>
      <c r="B4455" t="s">
        <v>21</v>
      </c>
      <c r="C4455" t="s">
        <v>14</v>
      </c>
      <c r="D4455" t="s">
        <v>212</v>
      </c>
      <c r="E4455" t="s">
        <v>69</v>
      </c>
      <c r="F4455" t="s">
        <v>46</v>
      </c>
      <c r="G4455" t="s">
        <v>25</v>
      </c>
      <c r="H4455" t="s">
        <v>33</v>
      </c>
      <c r="I4455">
        <v>161.82</v>
      </c>
      <c r="J4455">
        <v>9</v>
      </c>
      <c r="K4455">
        <v>0</v>
      </c>
      <c r="L4455">
        <v>46.927799999999998</v>
      </c>
    </row>
    <row r="4456" spans="1:12" x14ac:dyDescent="0.3">
      <c r="A4456" t="s">
        <v>27</v>
      </c>
      <c r="B4456" t="s">
        <v>13</v>
      </c>
      <c r="C4456" t="s">
        <v>14</v>
      </c>
      <c r="D4456" t="s">
        <v>216</v>
      </c>
      <c r="E4456" t="s">
        <v>69</v>
      </c>
      <c r="F4456" t="s">
        <v>46</v>
      </c>
      <c r="G4456" t="s">
        <v>34</v>
      </c>
      <c r="H4456" t="s">
        <v>58</v>
      </c>
      <c r="I4456">
        <v>132.52000000000001</v>
      </c>
      <c r="J4456">
        <v>4</v>
      </c>
      <c r="K4456">
        <v>0</v>
      </c>
      <c r="L4456">
        <v>54.333199999999998</v>
      </c>
    </row>
    <row r="4457" spans="1:12" x14ac:dyDescent="0.3">
      <c r="A4457" t="s">
        <v>27</v>
      </c>
      <c r="B4457" t="s">
        <v>21</v>
      </c>
      <c r="C4457" t="s">
        <v>14</v>
      </c>
      <c r="D4457" t="s">
        <v>139</v>
      </c>
      <c r="E4457" t="s">
        <v>69</v>
      </c>
      <c r="F4457" t="s">
        <v>46</v>
      </c>
      <c r="G4457" t="s">
        <v>18</v>
      </c>
      <c r="H4457" t="s">
        <v>30</v>
      </c>
      <c r="I4457">
        <v>1652.94</v>
      </c>
      <c r="J4457">
        <v>3</v>
      </c>
      <c r="K4457">
        <v>0</v>
      </c>
      <c r="L4457">
        <v>231.41159999999999</v>
      </c>
    </row>
    <row r="4458" spans="1:12" x14ac:dyDescent="0.3">
      <c r="A4458" t="s">
        <v>27</v>
      </c>
      <c r="B4458" t="s">
        <v>21</v>
      </c>
      <c r="C4458" t="s">
        <v>14</v>
      </c>
      <c r="D4458" t="s">
        <v>139</v>
      </c>
      <c r="E4458" t="s">
        <v>69</v>
      </c>
      <c r="F4458" t="s">
        <v>46</v>
      </c>
      <c r="G4458" t="s">
        <v>25</v>
      </c>
      <c r="H4458" t="s">
        <v>31</v>
      </c>
      <c r="I4458">
        <v>296.37</v>
      </c>
      <c r="J4458">
        <v>3</v>
      </c>
      <c r="K4458">
        <v>0</v>
      </c>
      <c r="L4458">
        <v>80.019900000000007</v>
      </c>
    </row>
    <row r="4459" spans="1:12" x14ac:dyDescent="0.3">
      <c r="A4459" t="s">
        <v>27</v>
      </c>
      <c r="B4459" t="s">
        <v>13</v>
      </c>
      <c r="C4459" t="s">
        <v>14</v>
      </c>
      <c r="D4459" t="s">
        <v>231</v>
      </c>
      <c r="E4459" t="s">
        <v>69</v>
      </c>
      <c r="F4459" t="s">
        <v>46</v>
      </c>
      <c r="G4459" t="s">
        <v>25</v>
      </c>
      <c r="H4459" t="s">
        <v>36</v>
      </c>
      <c r="I4459">
        <v>58.05</v>
      </c>
      <c r="J4459">
        <v>3</v>
      </c>
      <c r="K4459">
        <v>0</v>
      </c>
      <c r="L4459">
        <v>26.702999999999999</v>
      </c>
    </row>
    <row r="4460" spans="1:12" x14ac:dyDescent="0.3">
      <c r="A4460" t="s">
        <v>27</v>
      </c>
      <c r="B4460" t="s">
        <v>13</v>
      </c>
      <c r="C4460" t="s">
        <v>14</v>
      </c>
      <c r="D4460" t="s">
        <v>231</v>
      </c>
      <c r="E4460" t="s">
        <v>69</v>
      </c>
      <c r="F4460" t="s">
        <v>46</v>
      </c>
      <c r="G4460" t="s">
        <v>18</v>
      </c>
      <c r="H4460" t="s">
        <v>32</v>
      </c>
      <c r="I4460">
        <v>157.74</v>
      </c>
      <c r="J4460">
        <v>11</v>
      </c>
      <c r="K4460">
        <v>0</v>
      </c>
      <c r="L4460">
        <v>56.7864</v>
      </c>
    </row>
    <row r="4461" spans="1:12" x14ac:dyDescent="0.3">
      <c r="A4461" t="s">
        <v>27</v>
      </c>
      <c r="B4461" t="s">
        <v>13</v>
      </c>
      <c r="C4461" t="s">
        <v>14</v>
      </c>
      <c r="D4461" t="s">
        <v>231</v>
      </c>
      <c r="E4461" t="s">
        <v>69</v>
      </c>
      <c r="F4461" t="s">
        <v>46</v>
      </c>
      <c r="G4461" t="s">
        <v>25</v>
      </c>
      <c r="H4461" t="s">
        <v>33</v>
      </c>
      <c r="I4461">
        <v>56.98</v>
      </c>
      <c r="J4461">
        <v>7</v>
      </c>
      <c r="K4461">
        <v>0</v>
      </c>
      <c r="L4461">
        <v>22.792000000000002</v>
      </c>
    </row>
    <row r="4462" spans="1:12" x14ac:dyDescent="0.3">
      <c r="A4462" t="s">
        <v>27</v>
      </c>
      <c r="B4462" t="s">
        <v>13</v>
      </c>
      <c r="C4462" t="s">
        <v>14</v>
      </c>
      <c r="D4462" t="s">
        <v>231</v>
      </c>
      <c r="E4462" t="s">
        <v>69</v>
      </c>
      <c r="F4462" t="s">
        <v>46</v>
      </c>
      <c r="G4462" t="s">
        <v>25</v>
      </c>
      <c r="H4462" t="s">
        <v>36</v>
      </c>
      <c r="I4462">
        <v>2.88</v>
      </c>
      <c r="J4462">
        <v>1</v>
      </c>
      <c r="K4462">
        <v>0</v>
      </c>
      <c r="L4462">
        <v>1.4112</v>
      </c>
    </row>
    <row r="4463" spans="1:12" x14ac:dyDescent="0.3">
      <c r="A4463" t="s">
        <v>61</v>
      </c>
      <c r="B4463" t="s">
        <v>43</v>
      </c>
      <c r="C4463" t="s">
        <v>14</v>
      </c>
      <c r="D4463" t="s">
        <v>139</v>
      </c>
      <c r="E4463" t="s">
        <v>69</v>
      </c>
      <c r="F4463" t="s">
        <v>46</v>
      </c>
      <c r="G4463" t="s">
        <v>18</v>
      </c>
      <c r="H4463" t="s">
        <v>32</v>
      </c>
      <c r="I4463">
        <v>31.4</v>
      </c>
      <c r="J4463">
        <v>5</v>
      </c>
      <c r="K4463">
        <v>0</v>
      </c>
      <c r="L4463">
        <v>10.048</v>
      </c>
    </row>
    <row r="4464" spans="1:12" x14ac:dyDescent="0.3">
      <c r="A4464" t="s">
        <v>61</v>
      </c>
      <c r="B4464" t="s">
        <v>43</v>
      </c>
      <c r="C4464" t="s">
        <v>14</v>
      </c>
      <c r="D4464" t="s">
        <v>139</v>
      </c>
      <c r="E4464" t="s">
        <v>69</v>
      </c>
      <c r="F4464" t="s">
        <v>46</v>
      </c>
      <c r="G4464" t="s">
        <v>25</v>
      </c>
      <c r="H4464" t="s">
        <v>40</v>
      </c>
      <c r="I4464">
        <v>4.54</v>
      </c>
      <c r="J4464">
        <v>1</v>
      </c>
      <c r="K4464">
        <v>0</v>
      </c>
      <c r="L4464">
        <v>2.0430000000000001</v>
      </c>
    </row>
    <row r="4465" spans="1:12" x14ac:dyDescent="0.3">
      <c r="A4465" t="s">
        <v>61</v>
      </c>
      <c r="B4465" t="s">
        <v>43</v>
      </c>
      <c r="C4465" t="s">
        <v>14</v>
      </c>
      <c r="D4465" t="s">
        <v>139</v>
      </c>
      <c r="E4465" t="s">
        <v>69</v>
      </c>
      <c r="F4465" t="s">
        <v>46</v>
      </c>
      <c r="G4465" t="s">
        <v>25</v>
      </c>
      <c r="H4465" t="s">
        <v>33</v>
      </c>
      <c r="I4465">
        <v>15.92</v>
      </c>
      <c r="J4465">
        <v>4</v>
      </c>
      <c r="K4465">
        <v>0</v>
      </c>
      <c r="L4465">
        <v>5.4127999999999998</v>
      </c>
    </row>
    <row r="4466" spans="1:12" x14ac:dyDescent="0.3">
      <c r="A4466" t="s">
        <v>61</v>
      </c>
      <c r="B4466" t="s">
        <v>43</v>
      </c>
      <c r="C4466" t="s">
        <v>14</v>
      </c>
      <c r="D4466" t="s">
        <v>139</v>
      </c>
      <c r="E4466" t="s">
        <v>69</v>
      </c>
      <c r="F4466" t="s">
        <v>46</v>
      </c>
      <c r="G4466" t="s">
        <v>34</v>
      </c>
      <c r="H4466" t="s">
        <v>35</v>
      </c>
      <c r="I4466">
        <v>543.91999999999996</v>
      </c>
      <c r="J4466">
        <v>8</v>
      </c>
      <c r="K4466">
        <v>0</v>
      </c>
      <c r="L4466">
        <v>135.97999999999999</v>
      </c>
    </row>
    <row r="4467" spans="1:12" x14ac:dyDescent="0.3">
      <c r="A4467" t="s">
        <v>27</v>
      </c>
      <c r="B4467" t="s">
        <v>13</v>
      </c>
      <c r="C4467" t="s">
        <v>14</v>
      </c>
      <c r="D4467" t="s">
        <v>139</v>
      </c>
      <c r="E4467" t="s">
        <v>69</v>
      </c>
      <c r="F4467" t="s">
        <v>46</v>
      </c>
      <c r="G4467" t="s">
        <v>25</v>
      </c>
      <c r="H4467" t="s">
        <v>26</v>
      </c>
      <c r="I4467">
        <v>103.6</v>
      </c>
      <c r="J4467">
        <v>7</v>
      </c>
      <c r="K4467">
        <v>0</v>
      </c>
      <c r="L4467">
        <v>51.8</v>
      </c>
    </row>
    <row r="4468" spans="1:12" x14ac:dyDescent="0.3">
      <c r="A4468" t="s">
        <v>27</v>
      </c>
      <c r="B4468" t="s">
        <v>43</v>
      </c>
      <c r="C4468" t="s">
        <v>14</v>
      </c>
      <c r="D4468" t="s">
        <v>83</v>
      </c>
      <c r="E4468" t="s">
        <v>69</v>
      </c>
      <c r="F4468" t="s">
        <v>46</v>
      </c>
      <c r="G4468" t="s">
        <v>34</v>
      </c>
      <c r="H4468" t="s">
        <v>35</v>
      </c>
      <c r="I4468">
        <v>1199.8</v>
      </c>
      <c r="J4468">
        <v>4</v>
      </c>
      <c r="K4468">
        <v>0</v>
      </c>
      <c r="L4468">
        <v>323.94600000000003</v>
      </c>
    </row>
    <row r="4469" spans="1:12" x14ac:dyDescent="0.3">
      <c r="A4469" t="s">
        <v>27</v>
      </c>
      <c r="B4469" t="s">
        <v>43</v>
      </c>
      <c r="C4469" t="s">
        <v>14</v>
      </c>
      <c r="D4469" t="s">
        <v>83</v>
      </c>
      <c r="E4469" t="s">
        <v>69</v>
      </c>
      <c r="F4469" t="s">
        <v>46</v>
      </c>
      <c r="G4469" t="s">
        <v>34</v>
      </c>
      <c r="H4469" t="s">
        <v>58</v>
      </c>
      <c r="I4469">
        <v>1928.78</v>
      </c>
      <c r="J4469">
        <v>7</v>
      </c>
      <c r="K4469">
        <v>0</v>
      </c>
      <c r="L4469">
        <v>829.37540000000001</v>
      </c>
    </row>
    <row r="4470" spans="1:12" x14ac:dyDescent="0.3">
      <c r="A4470" t="s">
        <v>27</v>
      </c>
      <c r="B4470" t="s">
        <v>43</v>
      </c>
      <c r="C4470" t="s">
        <v>14</v>
      </c>
      <c r="D4470" t="s">
        <v>83</v>
      </c>
      <c r="E4470" t="s">
        <v>69</v>
      </c>
      <c r="F4470" t="s">
        <v>46</v>
      </c>
      <c r="G4470" t="s">
        <v>25</v>
      </c>
      <c r="H4470" t="s">
        <v>31</v>
      </c>
      <c r="I4470">
        <v>352.38</v>
      </c>
      <c r="J4470">
        <v>2</v>
      </c>
      <c r="K4470">
        <v>0</v>
      </c>
      <c r="L4470">
        <v>81.047399999999996</v>
      </c>
    </row>
    <row r="4471" spans="1:12" x14ac:dyDescent="0.3">
      <c r="A4471" t="s">
        <v>61</v>
      </c>
      <c r="B4471" t="s">
        <v>21</v>
      </c>
      <c r="C4471" t="s">
        <v>14</v>
      </c>
      <c r="D4471" t="s">
        <v>139</v>
      </c>
      <c r="E4471" t="s">
        <v>69</v>
      </c>
      <c r="F4471" t="s">
        <v>46</v>
      </c>
      <c r="G4471" t="s">
        <v>34</v>
      </c>
      <c r="H4471" t="s">
        <v>122</v>
      </c>
      <c r="I4471">
        <v>3059.982</v>
      </c>
      <c r="J4471">
        <v>2</v>
      </c>
      <c r="K4471">
        <v>0.1</v>
      </c>
      <c r="L4471">
        <v>679.99599999999998</v>
      </c>
    </row>
    <row r="4472" spans="1:12" x14ac:dyDescent="0.3">
      <c r="A4472" t="s">
        <v>27</v>
      </c>
      <c r="B4472" t="s">
        <v>21</v>
      </c>
      <c r="C4472" t="s">
        <v>14</v>
      </c>
      <c r="D4472" t="s">
        <v>139</v>
      </c>
      <c r="E4472" t="s">
        <v>69</v>
      </c>
      <c r="F4472" t="s">
        <v>46</v>
      </c>
      <c r="G4472" t="s">
        <v>25</v>
      </c>
      <c r="H4472" t="s">
        <v>40</v>
      </c>
      <c r="I4472">
        <v>19.920000000000002</v>
      </c>
      <c r="J4472">
        <v>4</v>
      </c>
      <c r="K4472">
        <v>0</v>
      </c>
      <c r="L4472">
        <v>9.3623999999999992</v>
      </c>
    </row>
    <row r="4473" spans="1:12" x14ac:dyDescent="0.3">
      <c r="A4473" t="s">
        <v>27</v>
      </c>
      <c r="B4473" t="s">
        <v>21</v>
      </c>
      <c r="C4473" t="s">
        <v>14</v>
      </c>
      <c r="D4473" t="s">
        <v>139</v>
      </c>
      <c r="E4473" t="s">
        <v>69</v>
      </c>
      <c r="F4473" t="s">
        <v>46</v>
      </c>
      <c r="G4473" t="s">
        <v>18</v>
      </c>
      <c r="H4473" t="s">
        <v>20</v>
      </c>
      <c r="I4473">
        <v>1106.9100000000001</v>
      </c>
      <c r="J4473">
        <v>9</v>
      </c>
      <c r="K4473">
        <v>0</v>
      </c>
      <c r="L4473">
        <v>121.76009999999999</v>
      </c>
    </row>
    <row r="4474" spans="1:12" x14ac:dyDescent="0.3">
      <c r="A4474" t="s">
        <v>167</v>
      </c>
      <c r="B4474" t="s">
        <v>13</v>
      </c>
      <c r="C4474" t="s">
        <v>14</v>
      </c>
      <c r="D4474" t="s">
        <v>274</v>
      </c>
      <c r="E4474" t="s">
        <v>69</v>
      </c>
      <c r="F4474" t="s">
        <v>46</v>
      </c>
      <c r="G4474" t="s">
        <v>25</v>
      </c>
      <c r="H4474" t="s">
        <v>37</v>
      </c>
      <c r="I4474">
        <v>644.07600000000002</v>
      </c>
      <c r="J4474">
        <v>2</v>
      </c>
      <c r="K4474">
        <v>0.1</v>
      </c>
      <c r="L4474">
        <v>107.346</v>
      </c>
    </row>
    <row r="4475" spans="1:12" x14ac:dyDescent="0.3">
      <c r="A4475" t="s">
        <v>167</v>
      </c>
      <c r="B4475" t="s">
        <v>13</v>
      </c>
      <c r="C4475" t="s">
        <v>14</v>
      </c>
      <c r="D4475" t="s">
        <v>274</v>
      </c>
      <c r="E4475" t="s">
        <v>69</v>
      </c>
      <c r="F4475" t="s">
        <v>46</v>
      </c>
      <c r="G4475" t="s">
        <v>25</v>
      </c>
      <c r="H4475" t="s">
        <v>76</v>
      </c>
      <c r="I4475">
        <v>5.84</v>
      </c>
      <c r="J4475">
        <v>2</v>
      </c>
      <c r="K4475">
        <v>0</v>
      </c>
      <c r="L4475">
        <v>2.6280000000000001</v>
      </c>
    </row>
    <row r="4476" spans="1:12" x14ac:dyDescent="0.3">
      <c r="A4476" t="s">
        <v>167</v>
      </c>
      <c r="B4476" t="s">
        <v>13</v>
      </c>
      <c r="C4476" t="s">
        <v>14</v>
      </c>
      <c r="D4476" t="s">
        <v>274</v>
      </c>
      <c r="E4476" t="s">
        <v>69</v>
      </c>
      <c r="F4476" t="s">
        <v>46</v>
      </c>
      <c r="G4476" t="s">
        <v>25</v>
      </c>
      <c r="H4476" t="s">
        <v>36</v>
      </c>
      <c r="I4476">
        <v>12.76</v>
      </c>
      <c r="J4476">
        <v>2</v>
      </c>
      <c r="K4476">
        <v>0</v>
      </c>
      <c r="L4476">
        <v>5.8696000000000002</v>
      </c>
    </row>
    <row r="4477" spans="1:12" x14ac:dyDescent="0.3">
      <c r="A4477" t="s">
        <v>167</v>
      </c>
      <c r="B4477" t="s">
        <v>13</v>
      </c>
      <c r="C4477" t="s">
        <v>14</v>
      </c>
      <c r="D4477" t="s">
        <v>274</v>
      </c>
      <c r="E4477" t="s">
        <v>69</v>
      </c>
      <c r="F4477" t="s">
        <v>46</v>
      </c>
      <c r="G4477" t="s">
        <v>34</v>
      </c>
      <c r="H4477" t="s">
        <v>35</v>
      </c>
      <c r="I4477">
        <v>10.95</v>
      </c>
      <c r="J4477">
        <v>1</v>
      </c>
      <c r="K4477">
        <v>0</v>
      </c>
      <c r="L4477">
        <v>0.438</v>
      </c>
    </row>
    <row r="4478" spans="1:12" x14ac:dyDescent="0.3">
      <c r="A4478" t="s">
        <v>167</v>
      </c>
      <c r="B4478" t="s">
        <v>13</v>
      </c>
      <c r="C4478" t="s">
        <v>14</v>
      </c>
      <c r="D4478" t="s">
        <v>274</v>
      </c>
      <c r="E4478" t="s">
        <v>69</v>
      </c>
      <c r="F4478" t="s">
        <v>46</v>
      </c>
      <c r="G4478" t="s">
        <v>34</v>
      </c>
      <c r="H4478" t="s">
        <v>161</v>
      </c>
      <c r="I4478">
        <v>599.98</v>
      </c>
      <c r="J4478">
        <v>2</v>
      </c>
      <c r="K4478">
        <v>0</v>
      </c>
      <c r="L4478">
        <v>209.99299999999999</v>
      </c>
    </row>
    <row r="4479" spans="1:12" x14ac:dyDescent="0.3">
      <c r="A4479" t="s">
        <v>27</v>
      </c>
      <c r="B4479" t="s">
        <v>13</v>
      </c>
      <c r="C4479" t="s">
        <v>14</v>
      </c>
      <c r="D4479" t="s">
        <v>83</v>
      </c>
      <c r="E4479" t="s">
        <v>69</v>
      </c>
      <c r="F4479" t="s">
        <v>46</v>
      </c>
      <c r="G4479" t="s">
        <v>25</v>
      </c>
      <c r="H4479" t="s">
        <v>36</v>
      </c>
      <c r="I4479">
        <v>46.8</v>
      </c>
      <c r="J4479">
        <v>4</v>
      </c>
      <c r="K4479">
        <v>0</v>
      </c>
      <c r="L4479">
        <v>21.06</v>
      </c>
    </row>
    <row r="4480" spans="1:12" x14ac:dyDescent="0.3">
      <c r="A4480" t="s">
        <v>27</v>
      </c>
      <c r="B4480" t="s">
        <v>13</v>
      </c>
      <c r="C4480" t="s">
        <v>14</v>
      </c>
      <c r="D4480" t="s">
        <v>279</v>
      </c>
      <c r="E4480" t="s">
        <v>69</v>
      </c>
      <c r="F4480" t="s">
        <v>46</v>
      </c>
      <c r="G4480" t="s">
        <v>25</v>
      </c>
      <c r="H4480" t="s">
        <v>40</v>
      </c>
      <c r="I4480">
        <v>22.38</v>
      </c>
      <c r="J4480">
        <v>2</v>
      </c>
      <c r="K4480">
        <v>0</v>
      </c>
      <c r="L4480">
        <v>10.7424</v>
      </c>
    </row>
    <row r="4481" spans="1:12" x14ac:dyDescent="0.3">
      <c r="A4481" t="s">
        <v>27</v>
      </c>
      <c r="B4481" t="s">
        <v>21</v>
      </c>
      <c r="C4481" t="s">
        <v>14</v>
      </c>
      <c r="D4481" t="s">
        <v>139</v>
      </c>
      <c r="E4481" t="s">
        <v>69</v>
      </c>
      <c r="F4481" t="s">
        <v>46</v>
      </c>
      <c r="G4481" t="s">
        <v>18</v>
      </c>
      <c r="H4481" t="s">
        <v>20</v>
      </c>
      <c r="I4481">
        <v>872.94</v>
      </c>
      <c r="J4481">
        <v>3</v>
      </c>
      <c r="K4481">
        <v>0</v>
      </c>
      <c r="L4481">
        <v>226.96440000000001</v>
      </c>
    </row>
    <row r="4482" spans="1:12" x14ac:dyDescent="0.3">
      <c r="A4482" t="s">
        <v>27</v>
      </c>
      <c r="B4482" t="s">
        <v>21</v>
      </c>
      <c r="C4482" t="s">
        <v>14</v>
      </c>
      <c r="D4482" t="s">
        <v>139</v>
      </c>
      <c r="E4482" t="s">
        <v>69</v>
      </c>
      <c r="F4482" t="s">
        <v>46</v>
      </c>
      <c r="G4482" t="s">
        <v>25</v>
      </c>
      <c r="H4482" t="s">
        <v>36</v>
      </c>
      <c r="I4482">
        <v>41.54</v>
      </c>
      <c r="J4482">
        <v>2</v>
      </c>
      <c r="K4482">
        <v>0</v>
      </c>
      <c r="L4482">
        <v>19.523800000000001</v>
      </c>
    </row>
    <row r="4483" spans="1:12" x14ac:dyDescent="0.3">
      <c r="A4483" t="s">
        <v>27</v>
      </c>
      <c r="B4483" t="s">
        <v>21</v>
      </c>
      <c r="C4483" t="s">
        <v>14</v>
      </c>
      <c r="D4483" t="s">
        <v>139</v>
      </c>
      <c r="E4483" t="s">
        <v>69</v>
      </c>
      <c r="F4483" t="s">
        <v>46</v>
      </c>
      <c r="G4483" t="s">
        <v>25</v>
      </c>
      <c r="H4483" t="s">
        <v>40</v>
      </c>
      <c r="I4483">
        <v>12.96</v>
      </c>
      <c r="J4483">
        <v>2</v>
      </c>
      <c r="K4483">
        <v>0</v>
      </c>
      <c r="L4483">
        <v>6.2207999999999997</v>
      </c>
    </row>
    <row r="4484" spans="1:12" x14ac:dyDescent="0.3">
      <c r="A4484" t="s">
        <v>61</v>
      </c>
      <c r="B4484" t="s">
        <v>43</v>
      </c>
      <c r="C4484" t="s">
        <v>14</v>
      </c>
      <c r="D4484" t="s">
        <v>139</v>
      </c>
      <c r="E4484" t="s">
        <v>69</v>
      </c>
      <c r="F4484" t="s">
        <v>46</v>
      </c>
      <c r="G4484" t="s">
        <v>34</v>
      </c>
      <c r="H4484" t="s">
        <v>35</v>
      </c>
      <c r="I4484">
        <v>14.78</v>
      </c>
      <c r="J4484">
        <v>2</v>
      </c>
      <c r="K4484">
        <v>0</v>
      </c>
      <c r="L4484">
        <v>3.9906000000000001</v>
      </c>
    </row>
    <row r="4485" spans="1:12" x14ac:dyDescent="0.3">
      <c r="A4485" t="s">
        <v>12</v>
      </c>
      <c r="B4485" t="s">
        <v>43</v>
      </c>
      <c r="C4485" t="s">
        <v>14</v>
      </c>
      <c r="D4485" t="s">
        <v>139</v>
      </c>
      <c r="E4485" t="s">
        <v>69</v>
      </c>
      <c r="F4485" t="s">
        <v>46</v>
      </c>
      <c r="G4485" t="s">
        <v>34</v>
      </c>
      <c r="H4485" t="s">
        <v>35</v>
      </c>
      <c r="I4485">
        <v>299.89999999999998</v>
      </c>
      <c r="J4485">
        <v>2</v>
      </c>
      <c r="K4485">
        <v>0</v>
      </c>
      <c r="L4485">
        <v>74.974999999999994</v>
      </c>
    </row>
    <row r="4486" spans="1:12" x14ac:dyDescent="0.3">
      <c r="A4486" t="s">
        <v>61</v>
      </c>
      <c r="B4486" t="s">
        <v>13</v>
      </c>
      <c r="C4486" t="s">
        <v>14</v>
      </c>
      <c r="D4486" t="s">
        <v>139</v>
      </c>
      <c r="E4486" t="s">
        <v>69</v>
      </c>
      <c r="F4486" t="s">
        <v>46</v>
      </c>
      <c r="G4486" t="s">
        <v>34</v>
      </c>
      <c r="H4486" t="s">
        <v>58</v>
      </c>
      <c r="I4486">
        <v>199.95</v>
      </c>
      <c r="J4486">
        <v>5</v>
      </c>
      <c r="K4486">
        <v>0</v>
      </c>
      <c r="L4486">
        <v>63.984000000000002</v>
      </c>
    </row>
    <row r="4487" spans="1:12" x14ac:dyDescent="0.3">
      <c r="A4487" t="s">
        <v>61</v>
      </c>
      <c r="B4487" t="s">
        <v>13</v>
      </c>
      <c r="C4487" t="s">
        <v>14</v>
      </c>
      <c r="D4487" t="s">
        <v>139</v>
      </c>
      <c r="E4487" t="s">
        <v>69</v>
      </c>
      <c r="F4487" t="s">
        <v>46</v>
      </c>
      <c r="G4487" t="s">
        <v>18</v>
      </c>
      <c r="H4487" t="s">
        <v>20</v>
      </c>
      <c r="I4487">
        <v>1586.69</v>
      </c>
      <c r="J4487">
        <v>7</v>
      </c>
      <c r="K4487">
        <v>0</v>
      </c>
      <c r="L4487">
        <v>412.5394</v>
      </c>
    </row>
    <row r="4488" spans="1:12" x14ac:dyDescent="0.3">
      <c r="A4488" t="s">
        <v>61</v>
      </c>
      <c r="B4488" t="s">
        <v>13</v>
      </c>
      <c r="C4488" t="s">
        <v>14</v>
      </c>
      <c r="D4488" t="s">
        <v>139</v>
      </c>
      <c r="E4488" t="s">
        <v>69</v>
      </c>
      <c r="F4488" t="s">
        <v>46</v>
      </c>
      <c r="G4488" t="s">
        <v>34</v>
      </c>
      <c r="H4488" t="s">
        <v>58</v>
      </c>
      <c r="I4488">
        <v>84.99</v>
      </c>
      <c r="J4488">
        <v>1</v>
      </c>
      <c r="K4488">
        <v>0</v>
      </c>
      <c r="L4488">
        <v>30.596399999999999</v>
      </c>
    </row>
    <row r="4489" spans="1:12" x14ac:dyDescent="0.3">
      <c r="A4489" t="s">
        <v>61</v>
      </c>
      <c r="B4489" t="s">
        <v>13</v>
      </c>
      <c r="C4489" t="s">
        <v>14</v>
      </c>
      <c r="D4489" t="s">
        <v>139</v>
      </c>
      <c r="E4489" t="s">
        <v>69</v>
      </c>
      <c r="F4489" t="s">
        <v>46</v>
      </c>
      <c r="G4489" t="s">
        <v>18</v>
      </c>
      <c r="H4489" t="s">
        <v>30</v>
      </c>
      <c r="I4489">
        <v>411.8</v>
      </c>
      <c r="J4489">
        <v>2</v>
      </c>
      <c r="K4489">
        <v>0</v>
      </c>
      <c r="L4489">
        <v>70.006</v>
      </c>
    </row>
    <row r="4490" spans="1:12" x14ac:dyDescent="0.3">
      <c r="A4490" t="s">
        <v>12</v>
      </c>
      <c r="B4490" t="s">
        <v>43</v>
      </c>
      <c r="C4490" t="s">
        <v>14</v>
      </c>
      <c r="D4490" t="s">
        <v>274</v>
      </c>
      <c r="E4490" t="s">
        <v>69</v>
      </c>
      <c r="F4490" t="s">
        <v>46</v>
      </c>
      <c r="G4490" t="s">
        <v>18</v>
      </c>
      <c r="H4490" t="s">
        <v>19</v>
      </c>
      <c r="I4490">
        <v>241.96</v>
      </c>
      <c r="J4490">
        <v>2</v>
      </c>
      <c r="K4490">
        <v>0</v>
      </c>
      <c r="L4490">
        <v>41.133200000000002</v>
      </c>
    </row>
    <row r="4491" spans="1:12" x14ac:dyDescent="0.3">
      <c r="A4491" t="s">
        <v>12</v>
      </c>
      <c r="B4491" t="s">
        <v>43</v>
      </c>
      <c r="C4491" t="s">
        <v>14</v>
      </c>
      <c r="D4491" t="s">
        <v>274</v>
      </c>
      <c r="E4491" t="s">
        <v>69</v>
      </c>
      <c r="F4491" t="s">
        <v>46</v>
      </c>
      <c r="G4491" t="s">
        <v>25</v>
      </c>
      <c r="H4491" t="s">
        <v>26</v>
      </c>
      <c r="I4491">
        <v>27.72</v>
      </c>
      <c r="J4491">
        <v>9</v>
      </c>
      <c r="K4491">
        <v>0</v>
      </c>
      <c r="L4491">
        <v>13.3056</v>
      </c>
    </row>
    <row r="4492" spans="1:12" x14ac:dyDescent="0.3">
      <c r="A4492" t="s">
        <v>61</v>
      </c>
      <c r="B4492" t="s">
        <v>21</v>
      </c>
      <c r="C4492" t="s">
        <v>14</v>
      </c>
      <c r="D4492" t="s">
        <v>376</v>
      </c>
      <c r="E4492" t="s">
        <v>69</v>
      </c>
      <c r="F4492" t="s">
        <v>46</v>
      </c>
      <c r="G4492" t="s">
        <v>25</v>
      </c>
      <c r="H4492" t="s">
        <v>37</v>
      </c>
      <c r="I4492">
        <v>167.292</v>
      </c>
      <c r="J4492">
        <v>6</v>
      </c>
      <c r="K4492">
        <v>0.1</v>
      </c>
      <c r="L4492">
        <v>29.7408</v>
      </c>
    </row>
    <row r="4493" spans="1:12" x14ac:dyDescent="0.3">
      <c r="A4493" t="s">
        <v>27</v>
      </c>
      <c r="B4493" t="s">
        <v>13</v>
      </c>
      <c r="C4493" t="s">
        <v>14</v>
      </c>
      <c r="D4493" t="s">
        <v>384</v>
      </c>
      <c r="E4493" t="s">
        <v>69</v>
      </c>
      <c r="F4493" t="s">
        <v>46</v>
      </c>
      <c r="G4493" t="s">
        <v>25</v>
      </c>
      <c r="H4493" t="s">
        <v>36</v>
      </c>
      <c r="I4493">
        <v>12.72</v>
      </c>
      <c r="J4493">
        <v>3</v>
      </c>
      <c r="K4493">
        <v>0</v>
      </c>
      <c r="L4493">
        <v>6.36</v>
      </c>
    </row>
    <row r="4494" spans="1:12" x14ac:dyDescent="0.3">
      <c r="A4494" t="s">
        <v>27</v>
      </c>
      <c r="B4494" t="s">
        <v>13</v>
      </c>
      <c r="C4494" t="s">
        <v>14</v>
      </c>
      <c r="D4494" t="s">
        <v>384</v>
      </c>
      <c r="E4494" t="s">
        <v>69</v>
      </c>
      <c r="F4494" t="s">
        <v>46</v>
      </c>
      <c r="G4494" t="s">
        <v>25</v>
      </c>
      <c r="H4494" t="s">
        <v>36</v>
      </c>
      <c r="I4494">
        <v>11.52</v>
      </c>
      <c r="J4494">
        <v>4</v>
      </c>
      <c r="K4494">
        <v>0</v>
      </c>
      <c r="L4494">
        <v>5.6448</v>
      </c>
    </row>
    <row r="4495" spans="1:12" x14ac:dyDescent="0.3">
      <c r="A4495" t="s">
        <v>27</v>
      </c>
      <c r="B4495" t="s">
        <v>43</v>
      </c>
      <c r="C4495" t="s">
        <v>14</v>
      </c>
      <c r="D4495" t="s">
        <v>83</v>
      </c>
      <c r="E4495" t="s">
        <v>69</v>
      </c>
      <c r="F4495" t="s">
        <v>46</v>
      </c>
      <c r="G4495" t="s">
        <v>25</v>
      </c>
      <c r="H4495" t="s">
        <v>36</v>
      </c>
      <c r="I4495">
        <v>14.4</v>
      </c>
      <c r="J4495">
        <v>5</v>
      </c>
      <c r="K4495">
        <v>0</v>
      </c>
      <c r="L4495">
        <v>7.056</v>
      </c>
    </row>
    <row r="4496" spans="1:12" x14ac:dyDescent="0.3">
      <c r="A4496" t="s">
        <v>27</v>
      </c>
      <c r="B4496" t="s">
        <v>43</v>
      </c>
      <c r="C4496" t="s">
        <v>14</v>
      </c>
      <c r="D4496" t="s">
        <v>83</v>
      </c>
      <c r="E4496" t="s">
        <v>69</v>
      </c>
      <c r="F4496" t="s">
        <v>46</v>
      </c>
      <c r="G4496" t="s">
        <v>34</v>
      </c>
      <c r="H4496" t="s">
        <v>58</v>
      </c>
      <c r="I4496">
        <v>619.95000000000005</v>
      </c>
      <c r="J4496">
        <v>5</v>
      </c>
      <c r="K4496">
        <v>0</v>
      </c>
      <c r="L4496">
        <v>111.59099999999999</v>
      </c>
    </row>
    <row r="4497" spans="1:12" x14ac:dyDescent="0.3">
      <c r="A4497" t="s">
        <v>27</v>
      </c>
      <c r="B4497" t="s">
        <v>43</v>
      </c>
      <c r="C4497" t="s">
        <v>14</v>
      </c>
      <c r="D4497" t="s">
        <v>83</v>
      </c>
      <c r="E4497" t="s">
        <v>69</v>
      </c>
      <c r="F4497" t="s">
        <v>46</v>
      </c>
      <c r="G4497" t="s">
        <v>25</v>
      </c>
      <c r="H4497" t="s">
        <v>36</v>
      </c>
      <c r="I4497">
        <v>89.52</v>
      </c>
      <c r="J4497">
        <v>4</v>
      </c>
      <c r="K4497">
        <v>0</v>
      </c>
      <c r="L4497">
        <v>42.074399999999997</v>
      </c>
    </row>
    <row r="4498" spans="1:12" x14ac:dyDescent="0.3">
      <c r="A4498" t="s">
        <v>27</v>
      </c>
      <c r="B4498" t="s">
        <v>43</v>
      </c>
      <c r="C4498" t="s">
        <v>14</v>
      </c>
      <c r="D4498" t="s">
        <v>83</v>
      </c>
      <c r="E4498" t="s">
        <v>69</v>
      </c>
      <c r="F4498" t="s">
        <v>46</v>
      </c>
      <c r="G4498" t="s">
        <v>34</v>
      </c>
      <c r="H4498" t="s">
        <v>122</v>
      </c>
      <c r="I4498">
        <v>350.97300000000001</v>
      </c>
      <c r="J4498">
        <v>3</v>
      </c>
      <c r="K4498">
        <v>0.1</v>
      </c>
      <c r="L4498">
        <v>152.0883</v>
      </c>
    </row>
    <row r="4499" spans="1:12" x14ac:dyDescent="0.3">
      <c r="A4499" t="s">
        <v>27</v>
      </c>
      <c r="B4499" t="s">
        <v>43</v>
      </c>
      <c r="C4499" t="s">
        <v>14</v>
      </c>
      <c r="D4499" t="s">
        <v>83</v>
      </c>
      <c r="E4499" t="s">
        <v>69</v>
      </c>
      <c r="F4499" t="s">
        <v>46</v>
      </c>
      <c r="G4499" t="s">
        <v>34</v>
      </c>
      <c r="H4499" t="s">
        <v>35</v>
      </c>
      <c r="I4499">
        <v>164.99</v>
      </c>
      <c r="J4499">
        <v>1</v>
      </c>
      <c r="K4499">
        <v>0</v>
      </c>
      <c r="L4499">
        <v>49.497</v>
      </c>
    </row>
    <row r="4500" spans="1:12" x14ac:dyDescent="0.3">
      <c r="A4500" t="s">
        <v>27</v>
      </c>
      <c r="B4500" t="s">
        <v>13</v>
      </c>
      <c r="C4500" t="s">
        <v>14</v>
      </c>
      <c r="D4500" t="s">
        <v>139</v>
      </c>
      <c r="E4500" t="s">
        <v>69</v>
      </c>
      <c r="F4500" t="s">
        <v>46</v>
      </c>
      <c r="G4500" t="s">
        <v>25</v>
      </c>
      <c r="H4500" t="s">
        <v>36</v>
      </c>
      <c r="I4500">
        <v>49.44</v>
      </c>
      <c r="J4500">
        <v>3</v>
      </c>
      <c r="K4500">
        <v>0</v>
      </c>
      <c r="L4500">
        <v>24.2256</v>
      </c>
    </row>
    <row r="4501" spans="1:12" x14ac:dyDescent="0.3">
      <c r="A4501" t="s">
        <v>27</v>
      </c>
      <c r="B4501" t="s">
        <v>13</v>
      </c>
      <c r="C4501" t="s">
        <v>14</v>
      </c>
      <c r="D4501" t="s">
        <v>139</v>
      </c>
      <c r="E4501" t="s">
        <v>69</v>
      </c>
      <c r="F4501" t="s">
        <v>46</v>
      </c>
      <c r="G4501" t="s">
        <v>34</v>
      </c>
      <c r="H4501" t="s">
        <v>35</v>
      </c>
      <c r="I4501">
        <v>257.98</v>
      </c>
      <c r="J4501">
        <v>2</v>
      </c>
      <c r="K4501">
        <v>0</v>
      </c>
      <c r="L4501">
        <v>74.8142</v>
      </c>
    </row>
    <row r="4502" spans="1:12" x14ac:dyDescent="0.3">
      <c r="A4502" t="s">
        <v>27</v>
      </c>
      <c r="B4502" t="s">
        <v>21</v>
      </c>
      <c r="C4502" t="s">
        <v>14</v>
      </c>
      <c r="D4502" t="s">
        <v>139</v>
      </c>
      <c r="E4502" t="s">
        <v>69</v>
      </c>
      <c r="F4502" t="s">
        <v>46</v>
      </c>
      <c r="G4502" t="s">
        <v>25</v>
      </c>
      <c r="H4502" t="s">
        <v>76</v>
      </c>
      <c r="I4502">
        <v>6.08</v>
      </c>
      <c r="J4502">
        <v>1</v>
      </c>
      <c r="K4502">
        <v>0</v>
      </c>
      <c r="L4502">
        <v>3.04</v>
      </c>
    </row>
    <row r="4503" spans="1:12" x14ac:dyDescent="0.3">
      <c r="A4503" t="s">
        <v>27</v>
      </c>
      <c r="B4503" t="s">
        <v>43</v>
      </c>
      <c r="C4503" t="s">
        <v>14</v>
      </c>
      <c r="D4503" t="s">
        <v>136</v>
      </c>
      <c r="E4503" t="s">
        <v>69</v>
      </c>
      <c r="F4503" t="s">
        <v>46</v>
      </c>
      <c r="G4503" t="s">
        <v>18</v>
      </c>
      <c r="H4503" t="s">
        <v>32</v>
      </c>
      <c r="I4503">
        <v>19.760000000000002</v>
      </c>
      <c r="J4503">
        <v>4</v>
      </c>
      <c r="K4503">
        <v>0</v>
      </c>
      <c r="L4503">
        <v>8.2992000000000008</v>
      </c>
    </row>
    <row r="4504" spans="1:12" x14ac:dyDescent="0.3">
      <c r="A4504" t="s">
        <v>27</v>
      </c>
      <c r="B4504" t="s">
        <v>13</v>
      </c>
      <c r="C4504" t="s">
        <v>14</v>
      </c>
      <c r="D4504" t="s">
        <v>139</v>
      </c>
      <c r="E4504" t="s">
        <v>69</v>
      </c>
      <c r="F4504" t="s">
        <v>46</v>
      </c>
      <c r="G4504" t="s">
        <v>25</v>
      </c>
      <c r="H4504" t="s">
        <v>36</v>
      </c>
      <c r="I4504">
        <v>895.92</v>
      </c>
      <c r="J4504">
        <v>4</v>
      </c>
      <c r="K4504">
        <v>0</v>
      </c>
      <c r="L4504">
        <v>421.08240000000001</v>
      </c>
    </row>
    <row r="4505" spans="1:12" x14ac:dyDescent="0.3">
      <c r="A4505" t="s">
        <v>27</v>
      </c>
      <c r="B4505" t="s">
        <v>43</v>
      </c>
      <c r="C4505" t="s">
        <v>14</v>
      </c>
      <c r="D4505" t="s">
        <v>429</v>
      </c>
      <c r="E4505" t="s">
        <v>69</v>
      </c>
      <c r="F4505" t="s">
        <v>46</v>
      </c>
      <c r="G4505" t="s">
        <v>25</v>
      </c>
      <c r="H4505" t="s">
        <v>36</v>
      </c>
      <c r="I4505">
        <v>19</v>
      </c>
      <c r="J4505">
        <v>5</v>
      </c>
      <c r="K4505">
        <v>0</v>
      </c>
      <c r="L4505">
        <v>8.93</v>
      </c>
    </row>
    <row r="4506" spans="1:12" x14ac:dyDescent="0.3">
      <c r="A4506" t="s">
        <v>27</v>
      </c>
      <c r="B4506" t="s">
        <v>21</v>
      </c>
      <c r="C4506" t="s">
        <v>14</v>
      </c>
      <c r="D4506" t="s">
        <v>376</v>
      </c>
      <c r="E4506" t="s">
        <v>69</v>
      </c>
      <c r="F4506" t="s">
        <v>46</v>
      </c>
      <c r="G4506" t="s">
        <v>18</v>
      </c>
      <c r="H4506" t="s">
        <v>19</v>
      </c>
      <c r="I4506">
        <v>194.32</v>
      </c>
      <c r="J4506">
        <v>4</v>
      </c>
      <c r="K4506">
        <v>0</v>
      </c>
      <c r="L4506">
        <v>31.091200000000001</v>
      </c>
    </row>
    <row r="4507" spans="1:12" x14ac:dyDescent="0.3">
      <c r="A4507" t="s">
        <v>27</v>
      </c>
      <c r="B4507" t="s">
        <v>21</v>
      </c>
      <c r="C4507" t="s">
        <v>14</v>
      </c>
      <c r="D4507" t="s">
        <v>376</v>
      </c>
      <c r="E4507" t="s">
        <v>69</v>
      </c>
      <c r="F4507" t="s">
        <v>46</v>
      </c>
      <c r="G4507" t="s">
        <v>25</v>
      </c>
      <c r="H4507" t="s">
        <v>33</v>
      </c>
      <c r="I4507">
        <v>25.99</v>
      </c>
      <c r="J4507">
        <v>1</v>
      </c>
      <c r="K4507">
        <v>0</v>
      </c>
      <c r="L4507">
        <v>7.5370999999999997</v>
      </c>
    </row>
    <row r="4508" spans="1:12" x14ac:dyDescent="0.3">
      <c r="A4508" t="s">
        <v>12</v>
      </c>
      <c r="B4508" t="s">
        <v>43</v>
      </c>
      <c r="C4508" t="s">
        <v>14</v>
      </c>
      <c r="D4508" t="s">
        <v>139</v>
      </c>
      <c r="E4508" t="s">
        <v>69</v>
      </c>
      <c r="F4508" t="s">
        <v>46</v>
      </c>
      <c r="G4508" t="s">
        <v>34</v>
      </c>
      <c r="H4508" t="s">
        <v>35</v>
      </c>
      <c r="I4508">
        <v>517.9</v>
      </c>
      <c r="J4508">
        <v>2</v>
      </c>
      <c r="K4508">
        <v>0</v>
      </c>
      <c r="L4508">
        <v>134.654</v>
      </c>
    </row>
    <row r="4509" spans="1:12" x14ac:dyDescent="0.3">
      <c r="A4509" t="s">
        <v>12</v>
      </c>
      <c r="B4509" t="s">
        <v>43</v>
      </c>
      <c r="C4509" t="s">
        <v>14</v>
      </c>
      <c r="D4509" t="s">
        <v>139</v>
      </c>
      <c r="E4509" t="s">
        <v>69</v>
      </c>
      <c r="F4509" t="s">
        <v>46</v>
      </c>
      <c r="G4509" t="s">
        <v>25</v>
      </c>
      <c r="H4509" t="s">
        <v>36</v>
      </c>
      <c r="I4509">
        <v>5.28</v>
      </c>
      <c r="J4509">
        <v>2</v>
      </c>
      <c r="K4509">
        <v>0</v>
      </c>
      <c r="L4509">
        <v>2.4287999999999998</v>
      </c>
    </row>
    <row r="4510" spans="1:12" x14ac:dyDescent="0.3">
      <c r="A4510" t="s">
        <v>61</v>
      </c>
      <c r="B4510" t="s">
        <v>13</v>
      </c>
      <c r="C4510" t="s">
        <v>14</v>
      </c>
      <c r="D4510" t="s">
        <v>274</v>
      </c>
      <c r="E4510" t="s">
        <v>69</v>
      </c>
      <c r="F4510" t="s">
        <v>46</v>
      </c>
      <c r="G4510" t="s">
        <v>18</v>
      </c>
      <c r="H4510" t="s">
        <v>32</v>
      </c>
      <c r="I4510">
        <v>67</v>
      </c>
      <c r="J4510">
        <v>5</v>
      </c>
      <c r="K4510">
        <v>0</v>
      </c>
      <c r="L4510">
        <v>32.159999999999997</v>
      </c>
    </row>
    <row r="4511" spans="1:12" x14ac:dyDescent="0.3">
      <c r="A4511" t="s">
        <v>27</v>
      </c>
      <c r="B4511" t="s">
        <v>13</v>
      </c>
      <c r="C4511" t="s">
        <v>14</v>
      </c>
      <c r="D4511" t="s">
        <v>139</v>
      </c>
      <c r="E4511" t="s">
        <v>69</v>
      </c>
      <c r="F4511" t="s">
        <v>46</v>
      </c>
      <c r="G4511" t="s">
        <v>25</v>
      </c>
      <c r="H4511" t="s">
        <v>33</v>
      </c>
      <c r="I4511">
        <v>181.86</v>
      </c>
      <c r="J4511">
        <v>7</v>
      </c>
      <c r="K4511">
        <v>0</v>
      </c>
      <c r="L4511">
        <v>50.9208</v>
      </c>
    </row>
    <row r="4512" spans="1:12" x14ac:dyDescent="0.3">
      <c r="A4512" t="s">
        <v>27</v>
      </c>
      <c r="B4512" t="s">
        <v>21</v>
      </c>
      <c r="C4512" t="s">
        <v>14</v>
      </c>
      <c r="D4512" t="s">
        <v>443</v>
      </c>
      <c r="E4512" t="s">
        <v>69</v>
      </c>
      <c r="F4512" t="s">
        <v>46</v>
      </c>
      <c r="G4512" t="s">
        <v>25</v>
      </c>
      <c r="H4512" t="s">
        <v>76</v>
      </c>
      <c r="I4512">
        <v>24.85</v>
      </c>
      <c r="J4512">
        <v>7</v>
      </c>
      <c r="K4512">
        <v>0</v>
      </c>
      <c r="L4512">
        <v>11.679500000000001</v>
      </c>
    </row>
    <row r="4513" spans="1:12" x14ac:dyDescent="0.3">
      <c r="A4513" t="s">
        <v>27</v>
      </c>
      <c r="B4513" t="s">
        <v>13</v>
      </c>
      <c r="C4513" t="s">
        <v>14</v>
      </c>
      <c r="D4513" t="s">
        <v>429</v>
      </c>
      <c r="E4513" t="s">
        <v>69</v>
      </c>
      <c r="F4513" t="s">
        <v>46</v>
      </c>
      <c r="G4513" t="s">
        <v>25</v>
      </c>
      <c r="H4513" t="s">
        <v>33</v>
      </c>
      <c r="I4513">
        <v>11.68</v>
      </c>
      <c r="J4513">
        <v>2</v>
      </c>
      <c r="K4513">
        <v>0</v>
      </c>
      <c r="L4513">
        <v>3.504</v>
      </c>
    </row>
    <row r="4514" spans="1:12" x14ac:dyDescent="0.3">
      <c r="A4514" t="s">
        <v>27</v>
      </c>
      <c r="B4514" t="s">
        <v>13</v>
      </c>
      <c r="C4514" t="s">
        <v>14</v>
      </c>
      <c r="D4514" t="s">
        <v>452</v>
      </c>
      <c r="E4514" t="s">
        <v>69</v>
      </c>
      <c r="F4514" t="s">
        <v>46</v>
      </c>
      <c r="G4514" t="s">
        <v>18</v>
      </c>
      <c r="H4514" t="s">
        <v>20</v>
      </c>
      <c r="I4514">
        <v>180.98</v>
      </c>
      <c r="J4514">
        <v>1</v>
      </c>
      <c r="K4514">
        <v>0</v>
      </c>
      <c r="L4514">
        <v>47.0548</v>
      </c>
    </row>
    <row r="4515" spans="1:12" x14ac:dyDescent="0.3">
      <c r="A4515" t="s">
        <v>27</v>
      </c>
      <c r="B4515" t="s">
        <v>13</v>
      </c>
      <c r="C4515" t="s">
        <v>14</v>
      </c>
      <c r="D4515" t="s">
        <v>452</v>
      </c>
      <c r="E4515" t="s">
        <v>69</v>
      </c>
      <c r="F4515" t="s">
        <v>46</v>
      </c>
      <c r="G4515" t="s">
        <v>34</v>
      </c>
      <c r="H4515" t="s">
        <v>58</v>
      </c>
      <c r="I4515">
        <v>99.98</v>
      </c>
      <c r="J4515">
        <v>2</v>
      </c>
      <c r="K4515">
        <v>0</v>
      </c>
      <c r="L4515">
        <v>42.991399999999999</v>
      </c>
    </row>
    <row r="4516" spans="1:12" x14ac:dyDescent="0.3">
      <c r="A4516" t="s">
        <v>27</v>
      </c>
      <c r="B4516" t="s">
        <v>21</v>
      </c>
      <c r="C4516" t="s">
        <v>14</v>
      </c>
      <c r="D4516" t="s">
        <v>83</v>
      </c>
      <c r="E4516" t="s">
        <v>69</v>
      </c>
      <c r="F4516" t="s">
        <v>46</v>
      </c>
      <c r="G4516" t="s">
        <v>25</v>
      </c>
      <c r="H4516" t="s">
        <v>33</v>
      </c>
      <c r="I4516">
        <v>3.9</v>
      </c>
      <c r="J4516">
        <v>2</v>
      </c>
      <c r="K4516">
        <v>0</v>
      </c>
      <c r="L4516">
        <v>1.5209999999999999</v>
      </c>
    </row>
    <row r="4517" spans="1:12" x14ac:dyDescent="0.3">
      <c r="A4517" t="s">
        <v>27</v>
      </c>
      <c r="B4517" t="s">
        <v>21</v>
      </c>
      <c r="C4517" t="s">
        <v>14</v>
      </c>
      <c r="D4517" t="s">
        <v>83</v>
      </c>
      <c r="E4517" t="s">
        <v>69</v>
      </c>
      <c r="F4517" t="s">
        <v>46</v>
      </c>
      <c r="G4517" t="s">
        <v>18</v>
      </c>
      <c r="H4517" t="s">
        <v>30</v>
      </c>
      <c r="I4517">
        <v>801.96</v>
      </c>
      <c r="J4517">
        <v>2</v>
      </c>
      <c r="K4517">
        <v>0</v>
      </c>
      <c r="L4517">
        <v>200.49</v>
      </c>
    </row>
    <row r="4518" spans="1:12" x14ac:dyDescent="0.3">
      <c r="A4518" t="s">
        <v>27</v>
      </c>
      <c r="B4518" t="s">
        <v>21</v>
      </c>
      <c r="C4518" t="s">
        <v>14</v>
      </c>
      <c r="D4518" t="s">
        <v>83</v>
      </c>
      <c r="E4518" t="s">
        <v>69</v>
      </c>
      <c r="F4518" t="s">
        <v>46</v>
      </c>
      <c r="G4518" t="s">
        <v>18</v>
      </c>
      <c r="H4518" t="s">
        <v>20</v>
      </c>
      <c r="I4518">
        <v>191.96</v>
      </c>
      <c r="J4518">
        <v>2</v>
      </c>
      <c r="K4518">
        <v>0</v>
      </c>
      <c r="L4518">
        <v>32.633200000000002</v>
      </c>
    </row>
    <row r="4519" spans="1:12" x14ac:dyDescent="0.3">
      <c r="A4519" t="s">
        <v>27</v>
      </c>
      <c r="B4519" t="s">
        <v>21</v>
      </c>
      <c r="C4519" t="s">
        <v>14</v>
      </c>
      <c r="D4519" t="s">
        <v>83</v>
      </c>
      <c r="E4519" t="s">
        <v>69</v>
      </c>
      <c r="F4519" t="s">
        <v>46</v>
      </c>
      <c r="G4519" t="s">
        <v>25</v>
      </c>
      <c r="H4519" t="s">
        <v>26</v>
      </c>
      <c r="I4519">
        <v>2.61</v>
      </c>
      <c r="J4519">
        <v>1</v>
      </c>
      <c r="K4519">
        <v>0</v>
      </c>
      <c r="L4519">
        <v>1.2005999999999999</v>
      </c>
    </row>
    <row r="4520" spans="1:12" x14ac:dyDescent="0.3">
      <c r="A4520" t="s">
        <v>12</v>
      </c>
      <c r="B4520" t="s">
        <v>13</v>
      </c>
      <c r="C4520" t="s">
        <v>14</v>
      </c>
      <c r="D4520" t="s">
        <v>139</v>
      </c>
      <c r="E4520" t="s">
        <v>69</v>
      </c>
      <c r="F4520" t="s">
        <v>46</v>
      </c>
      <c r="G4520" t="s">
        <v>34</v>
      </c>
      <c r="H4520" t="s">
        <v>58</v>
      </c>
      <c r="I4520">
        <v>104.88</v>
      </c>
      <c r="J4520">
        <v>6</v>
      </c>
      <c r="K4520">
        <v>0</v>
      </c>
      <c r="L4520">
        <v>41.951999999999998</v>
      </c>
    </row>
    <row r="4521" spans="1:12" x14ac:dyDescent="0.3">
      <c r="A4521" t="s">
        <v>12</v>
      </c>
      <c r="B4521" t="s">
        <v>13</v>
      </c>
      <c r="C4521" t="s">
        <v>14</v>
      </c>
      <c r="D4521" t="s">
        <v>139</v>
      </c>
      <c r="E4521" t="s">
        <v>69</v>
      </c>
      <c r="F4521" t="s">
        <v>46</v>
      </c>
      <c r="G4521" t="s">
        <v>25</v>
      </c>
      <c r="H4521" t="s">
        <v>33</v>
      </c>
      <c r="I4521">
        <v>34.700000000000003</v>
      </c>
      <c r="J4521">
        <v>5</v>
      </c>
      <c r="K4521">
        <v>0</v>
      </c>
      <c r="L4521">
        <v>12.492000000000001</v>
      </c>
    </row>
    <row r="4522" spans="1:12" x14ac:dyDescent="0.3">
      <c r="A4522" t="s">
        <v>12</v>
      </c>
      <c r="B4522" t="s">
        <v>13</v>
      </c>
      <c r="C4522" t="s">
        <v>14</v>
      </c>
      <c r="D4522" t="s">
        <v>139</v>
      </c>
      <c r="E4522" t="s">
        <v>69</v>
      </c>
      <c r="F4522" t="s">
        <v>46</v>
      </c>
      <c r="G4522" t="s">
        <v>25</v>
      </c>
      <c r="H4522" t="s">
        <v>36</v>
      </c>
      <c r="I4522">
        <v>33.72</v>
      </c>
      <c r="J4522">
        <v>4</v>
      </c>
      <c r="K4522">
        <v>0</v>
      </c>
      <c r="L4522">
        <v>15.511200000000001</v>
      </c>
    </row>
    <row r="4523" spans="1:12" x14ac:dyDescent="0.3">
      <c r="A4523" t="s">
        <v>12</v>
      </c>
      <c r="B4523" t="s">
        <v>13</v>
      </c>
      <c r="C4523" t="s">
        <v>14</v>
      </c>
      <c r="D4523" t="s">
        <v>139</v>
      </c>
      <c r="E4523" t="s">
        <v>69</v>
      </c>
      <c r="F4523" t="s">
        <v>46</v>
      </c>
      <c r="G4523" t="s">
        <v>25</v>
      </c>
      <c r="H4523" t="s">
        <v>40</v>
      </c>
      <c r="I4523">
        <v>14.94</v>
      </c>
      <c r="J4523">
        <v>3</v>
      </c>
      <c r="K4523">
        <v>0</v>
      </c>
      <c r="L4523">
        <v>7.0217999999999998</v>
      </c>
    </row>
    <row r="4524" spans="1:12" x14ac:dyDescent="0.3">
      <c r="A4524" t="s">
        <v>12</v>
      </c>
      <c r="B4524" t="s">
        <v>43</v>
      </c>
      <c r="C4524" t="s">
        <v>14</v>
      </c>
      <c r="D4524" t="s">
        <v>83</v>
      </c>
      <c r="E4524" t="s">
        <v>69</v>
      </c>
      <c r="F4524" t="s">
        <v>46</v>
      </c>
      <c r="G4524" t="s">
        <v>34</v>
      </c>
      <c r="H4524" t="s">
        <v>35</v>
      </c>
      <c r="I4524">
        <v>377.97</v>
      </c>
      <c r="J4524">
        <v>3</v>
      </c>
      <c r="K4524">
        <v>0</v>
      </c>
      <c r="L4524">
        <v>94.492500000000007</v>
      </c>
    </row>
    <row r="4525" spans="1:12" x14ac:dyDescent="0.3">
      <c r="A4525" t="s">
        <v>27</v>
      </c>
      <c r="B4525" t="s">
        <v>13</v>
      </c>
      <c r="C4525" t="s">
        <v>14</v>
      </c>
      <c r="D4525" t="s">
        <v>83</v>
      </c>
      <c r="E4525" t="s">
        <v>69</v>
      </c>
      <c r="F4525" t="s">
        <v>46</v>
      </c>
      <c r="G4525" t="s">
        <v>34</v>
      </c>
      <c r="H4525" t="s">
        <v>35</v>
      </c>
      <c r="I4525">
        <v>10.9</v>
      </c>
      <c r="J4525">
        <v>1</v>
      </c>
      <c r="K4525">
        <v>0</v>
      </c>
      <c r="L4525">
        <v>3.052</v>
      </c>
    </row>
    <row r="4526" spans="1:12" x14ac:dyDescent="0.3">
      <c r="A4526" t="s">
        <v>27</v>
      </c>
      <c r="B4526" t="s">
        <v>13</v>
      </c>
      <c r="C4526" t="s">
        <v>14</v>
      </c>
      <c r="D4526" t="s">
        <v>83</v>
      </c>
      <c r="E4526" t="s">
        <v>69</v>
      </c>
      <c r="F4526" t="s">
        <v>46</v>
      </c>
      <c r="G4526" t="s">
        <v>34</v>
      </c>
      <c r="H4526" t="s">
        <v>58</v>
      </c>
      <c r="I4526">
        <v>59.98</v>
      </c>
      <c r="J4526">
        <v>2</v>
      </c>
      <c r="K4526">
        <v>0</v>
      </c>
      <c r="L4526">
        <v>25.191600000000001</v>
      </c>
    </row>
    <row r="4527" spans="1:12" x14ac:dyDescent="0.3">
      <c r="A4527" t="s">
        <v>27</v>
      </c>
      <c r="B4527" t="s">
        <v>13</v>
      </c>
      <c r="C4527" t="s">
        <v>14</v>
      </c>
      <c r="D4527" t="s">
        <v>83</v>
      </c>
      <c r="E4527" t="s">
        <v>69</v>
      </c>
      <c r="F4527" t="s">
        <v>46</v>
      </c>
      <c r="G4527" t="s">
        <v>25</v>
      </c>
      <c r="H4527" t="s">
        <v>37</v>
      </c>
      <c r="I4527">
        <v>61.929000000000002</v>
      </c>
      <c r="J4527">
        <v>1</v>
      </c>
      <c r="K4527">
        <v>0.1</v>
      </c>
      <c r="L4527">
        <v>23.395399999999999</v>
      </c>
    </row>
    <row r="4528" spans="1:12" x14ac:dyDescent="0.3">
      <c r="A4528" t="s">
        <v>27</v>
      </c>
      <c r="B4528" t="s">
        <v>21</v>
      </c>
      <c r="C4528" t="s">
        <v>14</v>
      </c>
      <c r="D4528" t="s">
        <v>139</v>
      </c>
      <c r="E4528" t="s">
        <v>69</v>
      </c>
      <c r="F4528" t="s">
        <v>46</v>
      </c>
      <c r="G4528" t="s">
        <v>18</v>
      </c>
      <c r="H4528" t="s">
        <v>20</v>
      </c>
      <c r="I4528">
        <v>1458.65</v>
      </c>
      <c r="J4528">
        <v>5</v>
      </c>
      <c r="K4528">
        <v>0</v>
      </c>
      <c r="L4528">
        <v>423.00850000000003</v>
      </c>
    </row>
    <row r="4529" spans="1:12" x14ac:dyDescent="0.3">
      <c r="A4529" t="s">
        <v>27</v>
      </c>
      <c r="B4529" t="s">
        <v>21</v>
      </c>
      <c r="C4529" t="s">
        <v>14</v>
      </c>
      <c r="D4529" t="s">
        <v>139</v>
      </c>
      <c r="E4529" t="s">
        <v>69</v>
      </c>
      <c r="F4529" t="s">
        <v>46</v>
      </c>
      <c r="G4529" t="s">
        <v>18</v>
      </c>
      <c r="H4529" t="s">
        <v>20</v>
      </c>
      <c r="I4529">
        <v>26.64</v>
      </c>
      <c r="J4529">
        <v>1</v>
      </c>
      <c r="K4529">
        <v>0</v>
      </c>
      <c r="L4529">
        <v>7.4592000000000001</v>
      </c>
    </row>
    <row r="4530" spans="1:12" x14ac:dyDescent="0.3">
      <c r="A4530" t="s">
        <v>27</v>
      </c>
      <c r="B4530" t="s">
        <v>21</v>
      </c>
      <c r="C4530" t="s">
        <v>14</v>
      </c>
      <c r="D4530" t="s">
        <v>139</v>
      </c>
      <c r="E4530" t="s">
        <v>69</v>
      </c>
      <c r="F4530" t="s">
        <v>46</v>
      </c>
      <c r="G4530" t="s">
        <v>18</v>
      </c>
      <c r="H4530" t="s">
        <v>20</v>
      </c>
      <c r="I4530">
        <v>476.8</v>
      </c>
      <c r="J4530">
        <v>2</v>
      </c>
      <c r="K4530">
        <v>0</v>
      </c>
      <c r="L4530">
        <v>119.2</v>
      </c>
    </row>
    <row r="4531" spans="1:12" x14ac:dyDescent="0.3">
      <c r="A4531" t="s">
        <v>27</v>
      </c>
      <c r="B4531" t="s">
        <v>21</v>
      </c>
      <c r="C4531" t="s">
        <v>14</v>
      </c>
      <c r="D4531" t="s">
        <v>139</v>
      </c>
      <c r="E4531" t="s">
        <v>69</v>
      </c>
      <c r="F4531" t="s">
        <v>46</v>
      </c>
      <c r="G4531" t="s">
        <v>25</v>
      </c>
      <c r="H4531" t="s">
        <v>37</v>
      </c>
      <c r="I4531">
        <v>87.444000000000003</v>
      </c>
      <c r="J4531">
        <v>2</v>
      </c>
      <c r="K4531">
        <v>0.1</v>
      </c>
      <c r="L4531">
        <v>18.4604</v>
      </c>
    </row>
    <row r="4532" spans="1:12" x14ac:dyDescent="0.3">
      <c r="A4532" t="s">
        <v>12</v>
      </c>
      <c r="B4532" t="s">
        <v>43</v>
      </c>
      <c r="C4532" t="s">
        <v>14</v>
      </c>
      <c r="D4532" t="s">
        <v>185</v>
      </c>
      <c r="E4532" t="s">
        <v>69</v>
      </c>
      <c r="F4532" t="s">
        <v>46</v>
      </c>
      <c r="G4532" t="s">
        <v>25</v>
      </c>
      <c r="H4532" t="s">
        <v>31</v>
      </c>
      <c r="I4532">
        <v>501.81</v>
      </c>
      <c r="J4532">
        <v>3</v>
      </c>
      <c r="K4532">
        <v>0</v>
      </c>
      <c r="L4532">
        <v>0</v>
      </c>
    </row>
    <row r="4533" spans="1:12" x14ac:dyDescent="0.3">
      <c r="A4533" t="s">
        <v>27</v>
      </c>
      <c r="B4533" t="s">
        <v>13</v>
      </c>
      <c r="C4533" t="s">
        <v>14</v>
      </c>
      <c r="D4533" t="s">
        <v>139</v>
      </c>
      <c r="E4533" t="s">
        <v>69</v>
      </c>
      <c r="F4533" t="s">
        <v>46</v>
      </c>
      <c r="G4533" t="s">
        <v>18</v>
      </c>
      <c r="H4533" t="s">
        <v>32</v>
      </c>
      <c r="I4533">
        <v>5.47</v>
      </c>
      <c r="J4533">
        <v>1</v>
      </c>
      <c r="K4533">
        <v>0</v>
      </c>
      <c r="L4533">
        <v>2.3521000000000001</v>
      </c>
    </row>
    <row r="4534" spans="1:12" x14ac:dyDescent="0.3">
      <c r="A4534" t="s">
        <v>27</v>
      </c>
      <c r="B4534" t="s">
        <v>13</v>
      </c>
      <c r="C4534" t="s">
        <v>14</v>
      </c>
      <c r="D4534" t="s">
        <v>139</v>
      </c>
      <c r="E4534" t="s">
        <v>69</v>
      </c>
      <c r="F4534" t="s">
        <v>46</v>
      </c>
      <c r="G4534" t="s">
        <v>25</v>
      </c>
      <c r="H4534" t="s">
        <v>33</v>
      </c>
      <c r="I4534">
        <v>79.36</v>
      </c>
      <c r="J4534">
        <v>4</v>
      </c>
      <c r="K4534">
        <v>0</v>
      </c>
      <c r="L4534">
        <v>23.808</v>
      </c>
    </row>
    <row r="4535" spans="1:12" x14ac:dyDescent="0.3">
      <c r="A4535" t="s">
        <v>27</v>
      </c>
      <c r="B4535" t="s">
        <v>21</v>
      </c>
      <c r="C4535" t="s">
        <v>14</v>
      </c>
      <c r="D4535" t="s">
        <v>139</v>
      </c>
      <c r="E4535" t="s">
        <v>69</v>
      </c>
      <c r="F4535" t="s">
        <v>46</v>
      </c>
      <c r="G4535" t="s">
        <v>25</v>
      </c>
      <c r="H4535" t="s">
        <v>36</v>
      </c>
      <c r="I4535">
        <v>38.28</v>
      </c>
      <c r="J4535">
        <v>6</v>
      </c>
      <c r="K4535">
        <v>0</v>
      </c>
      <c r="L4535">
        <v>17.608799999999999</v>
      </c>
    </row>
    <row r="4536" spans="1:12" x14ac:dyDescent="0.3">
      <c r="A4536" t="s">
        <v>27</v>
      </c>
      <c r="B4536" t="s">
        <v>21</v>
      </c>
      <c r="C4536" t="s">
        <v>14</v>
      </c>
      <c r="D4536" t="s">
        <v>139</v>
      </c>
      <c r="E4536" t="s">
        <v>69</v>
      </c>
      <c r="F4536" t="s">
        <v>46</v>
      </c>
      <c r="G4536" t="s">
        <v>34</v>
      </c>
      <c r="H4536" t="s">
        <v>35</v>
      </c>
      <c r="I4536">
        <v>149.94999999999999</v>
      </c>
      <c r="J4536">
        <v>5</v>
      </c>
      <c r="K4536">
        <v>0</v>
      </c>
      <c r="L4536">
        <v>44.984999999999999</v>
      </c>
    </row>
    <row r="4537" spans="1:12" x14ac:dyDescent="0.3">
      <c r="A4537" t="s">
        <v>12</v>
      </c>
      <c r="B4537" t="s">
        <v>43</v>
      </c>
      <c r="C4537" t="s">
        <v>14</v>
      </c>
      <c r="D4537" t="s">
        <v>429</v>
      </c>
      <c r="E4537" t="s">
        <v>69</v>
      </c>
      <c r="F4537" t="s">
        <v>46</v>
      </c>
      <c r="G4537" t="s">
        <v>25</v>
      </c>
      <c r="H4537" t="s">
        <v>33</v>
      </c>
      <c r="I4537">
        <v>79.36</v>
      </c>
      <c r="J4537">
        <v>4</v>
      </c>
      <c r="K4537">
        <v>0</v>
      </c>
      <c r="L4537">
        <v>20.633600000000001</v>
      </c>
    </row>
    <row r="4538" spans="1:12" x14ac:dyDescent="0.3">
      <c r="A4538" t="s">
        <v>27</v>
      </c>
      <c r="B4538" t="s">
        <v>21</v>
      </c>
      <c r="C4538" t="s">
        <v>14</v>
      </c>
      <c r="D4538" t="s">
        <v>139</v>
      </c>
      <c r="E4538" t="s">
        <v>69</v>
      </c>
      <c r="F4538" t="s">
        <v>46</v>
      </c>
      <c r="G4538" t="s">
        <v>34</v>
      </c>
      <c r="H4538" t="s">
        <v>35</v>
      </c>
      <c r="I4538">
        <v>73.98</v>
      </c>
      <c r="J4538">
        <v>2</v>
      </c>
      <c r="K4538">
        <v>0</v>
      </c>
      <c r="L4538">
        <v>19.974599999999999</v>
      </c>
    </row>
    <row r="4539" spans="1:12" x14ac:dyDescent="0.3">
      <c r="A4539" t="s">
        <v>27</v>
      </c>
      <c r="B4539" t="s">
        <v>21</v>
      </c>
      <c r="C4539" t="s">
        <v>14</v>
      </c>
      <c r="D4539" t="s">
        <v>139</v>
      </c>
      <c r="E4539" t="s">
        <v>69</v>
      </c>
      <c r="F4539" t="s">
        <v>46</v>
      </c>
      <c r="G4539" t="s">
        <v>18</v>
      </c>
      <c r="H4539" t="s">
        <v>19</v>
      </c>
      <c r="I4539">
        <v>160.97999999999999</v>
      </c>
      <c r="J4539">
        <v>1</v>
      </c>
      <c r="K4539">
        <v>0</v>
      </c>
      <c r="L4539">
        <v>20.927399999999999</v>
      </c>
    </row>
    <row r="4540" spans="1:12" x14ac:dyDescent="0.3">
      <c r="A4540" t="s">
        <v>27</v>
      </c>
      <c r="B4540" t="s">
        <v>21</v>
      </c>
      <c r="C4540" t="s">
        <v>14</v>
      </c>
      <c r="D4540" t="s">
        <v>139</v>
      </c>
      <c r="E4540" t="s">
        <v>69</v>
      </c>
      <c r="F4540" t="s">
        <v>46</v>
      </c>
      <c r="G4540" t="s">
        <v>25</v>
      </c>
      <c r="H4540" t="s">
        <v>40</v>
      </c>
      <c r="I4540">
        <v>17.34</v>
      </c>
      <c r="J4540">
        <v>3</v>
      </c>
      <c r="K4540">
        <v>0</v>
      </c>
      <c r="L4540">
        <v>8.4966000000000008</v>
      </c>
    </row>
    <row r="4541" spans="1:12" x14ac:dyDescent="0.3">
      <c r="A4541" t="s">
        <v>27</v>
      </c>
      <c r="B4541" t="s">
        <v>21</v>
      </c>
      <c r="C4541" t="s">
        <v>14</v>
      </c>
      <c r="D4541" t="s">
        <v>139</v>
      </c>
      <c r="E4541" t="s">
        <v>69</v>
      </c>
      <c r="F4541" t="s">
        <v>46</v>
      </c>
      <c r="G4541" t="s">
        <v>25</v>
      </c>
      <c r="H4541" t="s">
        <v>33</v>
      </c>
      <c r="I4541">
        <v>3.28</v>
      </c>
      <c r="J4541">
        <v>1</v>
      </c>
      <c r="K4541">
        <v>0</v>
      </c>
      <c r="L4541">
        <v>0.95120000000000005</v>
      </c>
    </row>
    <row r="4542" spans="1:12" x14ac:dyDescent="0.3">
      <c r="A4542" t="s">
        <v>27</v>
      </c>
      <c r="B4542" t="s">
        <v>13</v>
      </c>
      <c r="C4542" t="s">
        <v>14</v>
      </c>
      <c r="D4542" t="s">
        <v>384</v>
      </c>
      <c r="E4542" t="s">
        <v>69</v>
      </c>
      <c r="F4542" t="s">
        <v>46</v>
      </c>
      <c r="G4542" t="s">
        <v>25</v>
      </c>
      <c r="H4542" t="s">
        <v>36</v>
      </c>
      <c r="I4542">
        <v>57.42</v>
      </c>
      <c r="J4542">
        <v>9</v>
      </c>
      <c r="K4542">
        <v>0</v>
      </c>
      <c r="L4542">
        <v>26.4132</v>
      </c>
    </row>
    <row r="4543" spans="1:12" x14ac:dyDescent="0.3">
      <c r="A4543" t="s">
        <v>27</v>
      </c>
      <c r="B4543" t="s">
        <v>21</v>
      </c>
      <c r="C4543" t="s">
        <v>14</v>
      </c>
      <c r="D4543" t="s">
        <v>443</v>
      </c>
      <c r="E4543" t="s">
        <v>69</v>
      </c>
      <c r="F4543" t="s">
        <v>46</v>
      </c>
      <c r="G4543" t="s">
        <v>25</v>
      </c>
      <c r="H4543" t="s">
        <v>40</v>
      </c>
      <c r="I4543">
        <v>209.7</v>
      </c>
      <c r="J4543">
        <v>2</v>
      </c>
      <c r="K4543">
        <v>0</v>
      </c>
      <c r="L4543">
        <v>100.65600000000001</v>
      </c>
    </row>
    <row r="4544" spans="1:12" x14ac:dyDescent="0.3">
      <c r="A4544" t="s">
        <v>12</v>
      </c>
      <c r="B4544" t="s">
        <v>13</v>
      </c>
      <c r="C4544" t="s">
        <v>14</v>
      </c>
      <c r="D4544" t="s">
        <v>139</v>
      </c>
      <c r="E4544" t="s">
        <v>69</v>
      </c>
      <c r="F4544" t="s">
        <v>46</v>
      </c>
      <c r="G4544" t="s">
        <v>25</v>
      </c>
      <c r="H4544" t="s">
        <v>36</v>
      </c>
      <c r="I4544">
        <v>478.24</v>
      </c>
      <c r="J4544">
        <v>8</v>
      </c>
      <c r="K4544">
        <v>0</v>
      </c>
      <c r="L4544">
        <v>219.99039999999999</v>
      </c>
    </row>
    <row r="4545" spans="1:12" x14ac:dyDescent="0.3">
      <c r="A4545" t="s">
        <v>27</v>
      </c>
      <c r="B4545" t="s">
        <v>13</v>
      </c>
      <c r="C4545" t="s">
        <v>14</v>
      </c>
      <c r="D4545" t="s">
        <v>68</v>
      </c>
      <c r="E4545" t="s">
        <v>69</v>
      </c>
      <c r="F4545" t="s">
        <v>46</v>
      </c>
      <c r="G4545" t="s">
        <v>34</v>
      </c>
      <c r="H4545" t="s">
        <v>58</v>
      </c>
      <c r="I4545">
        <v>109.95</v>
      </c>
      <c r="J4545">
        <v>1</v>
      </c>
      <c r="K4545">
        <v>0</v>
      </c>
      <c r="L4545">
        <v>36.283499999999997</v>
      </c>
    </row>
    <row r="4546" spans="1:12" x14ac:dyDescent="0.3">
      <c r="A4546" t="s">
        <v>27</v>
      </c>
      <c r="B4546" t="s">
        <v>13</v>
      </c>
      <c r="C4546" t="s">
        <v>14</v>
      </c>
      <c r="D4546" t="s">
        <v>68</v>
      </c>
      <c r="E4546" t="s">
        <v>69</v>
      </c>
      <c r="F4546" t="s">
        <v>46</v>
      </c>
      <c r="G4546" t="s">
        <v>25</v>
      </c>
      <c r="H4546" t="s">
        <v>31</v>
      </c>
      <c r="I4546">
        <v>965.85</v>
      </c>
      <c r="J4546">
        <v>5</v>
      </c>
      <c r="K4546">
        <v>0</v>
      </c>
      <c r="L4546">
        <v>135.21899999999999</v>
      </c>
    </row>
    <row r="4547" spans="1:12" x14ac:dyDescent="0.3">
      <c r="A4547" t="s">
        <v>27</v>
      </c>
      <c r="B4547" t="s">
        <v>13</v>
      </c>
      <c r="C4547" t="s">
        <v>14</v>
      </c>
      <c r="D4547" t="s">
        <v>68</v>
      </c>
      <c r="E4547" t="s">
        <v>69</v>
      </c>
      <c r="F4547" t="s">
        <v>46</v>
      </c>
      <c r="G4547" t="s">
        <v>25</v>
      </c>
      <c r="H4547" t="s">
        <v>33</v>
      </c>
      <c r="I4547">
        <v>29.2</v>
      </c>
      <c r="J4547">
        <v>5</v>
      </c>
      <c r="K4547">
        <v>0</v>
      </c>
      <c r="L4547">
        <v>10.512</v>
      </c>
    </row>
    <row r="4548" spans="1:12" x14ac:dyDescent="0.3">
      <c r="A4548" t="s">
        <v>27</v>
      </c>
      <c r="B4548" t="s">
        <v>13</v>
      </c>
      <c r="C4548" t="s">
        <v>14</v>
      </c>
      <c r="D4548" t="s">
        <v>68</v>
      </c>
      <c r="E4548" t="s">
        <v>69</v>
      </c>
      <c r="F4548" t="s">
        <v>46</v>
      </c>
      <c r="G4548" t="s">
        <v>25</v>
      </c>
      <c r="H4548" t="s">
        <v>40</v>
      </c>
      <c r="I4548">
        <v>32.4</v>
      </c>
      <c r="J4548">
        <v>5</v>
      </c>
      <c r="K4548">
        <v>0</v>
      </c>
      <c r="L4548">
        <v>15.552</v>
      </c>
    </row>
    <row r="4549" spans="1:12" x14ac:dyDescent="0.3">
      <c r="A4549" t="s">
        <v>27</v>
      </c>
      <c r="B4549" t="s">
        <v>43</v>
      </c>
      <c r="C4549" t="s">
        <v>14</v>
      </c>
      <c r="D4549" t="s">
        <v>83</v>
      </c>
      <c r="E4549" t="s">
        <v>69</v>
      </c>
      <c r="F4549" t="s">
        <v>46</v>
      </c>
      <c r="G4549" t="s">
        <v>34</v>
      </c>
      <c r="H4549" t="s">
        <v>35</v>
      </c>
      <c r="I4549">
        <v>657.93</v>
      </c>
      <c r="J4549">
        <v>7</v>
      </c>
      <c r="K4549">
        <v>0</v>
      </c>
      <c r="L4549">
        <v>184.22040000000001</v>
      </c>
    </row>
    <row r="4550" spans="1:12" x14ac:dyDescent="0.3">
      <c r="A4550" t="s">
        <v>27</v>
      </c>
      <c r="B4550" t="s">
        <v>43</v>
      </c>
      <c r="C4550" t="s">
        <v>14</v>
      </c>
      <c r="D4550" t="s">
        <v>83</v>
      </c>
      <c r="E4550" t="s">
        <v>69</v>
      </c>
      <c r="F4550" t="s">
        <v>46</v>
      </c>
      <c r="G4550" t="s">
        <v>18</v>
      </c>
      <c r="H4550" t="s">
        <v>32</v>
      </c>
      <c r="I4550">
        <v>33.479999999999997</v>
      </c>
      <c r="J4550">
        <v>4</v>
      </c>
      <c r="K4550">
        <v>0</v>
      </c>
      <c r="L4550">
        <v>8.7048000000000005</v>
      </c>
    </row>
    <row r="4551" spans="1:12" x14ac:dyDescent="0.3">
      <c r="A4551" t="s">
        <v>27</v>
      </c>
      <c r="B4551" t="s">
        <v>43</v>
      </c>
      <c r="C4551" t="s">
        <v>14</v>
      </c>
      <c r="D4551" t="s">
        <v>83</v>
      </c>
      <c r="E4551" t="s">
        <v>69</v>
      </c>
      <c r="F4551" t="s">
        <v>46</v>
      </c>
      <c r="G4551" t="s">
        <v>25</v>
      </c>
      <c r="H4551" t="s">
        <v>33</v>
      </c>
      <c r="I4551">
        <v>13.9</v>
      </c>
      <c r="J4551">
        <v>5</v>
      </c>
      <c r="K4551">
        <v>0</v>
      </c>
      <c r="L4551">
        <v>3.6139999999999999</v>
      </c>
    </row>
    <row r="4552" spans="1:12" x14ac:dyDescent="0.3">
      <c r="A4552" t="s">
        <v>27</v>
      </c>
      <c r="B4552" t="s">
        <v>43</v>
      </c>
      <c r="C4552" t="s">
        <v>14</v>
      </c>
      <c r="D4552" t="s">
        <v>83</v>
      </c>
      <c r="E4552" t="s">
        <v>69</v>
      </c>
      <c r="F4552" t="s">
        <v>46</v>
      </c>
      <c r="G4552" t="s">
        <v>25</v>
      </c>
      <c r="H4552" t="s">
        <v>31</v>
      </c>
      <c r="I4552">
        <v>26.86</v>
      </c>
      <c r="J4552">
        <v>2</v>
      </c>
      <c r="K4552">
        <v>0</v>
      </c>
      <c r="L4552">
        <v>6.7149999999999999</v>
      </c>
    </row>
    <row r="4553" spans="1:12" x14ac:dyDescent="0.3">
      <c r="A4553" t="s">
        <v>167</v>
      </c>
      <c r="B4553" t="s">
        <v>13</v>
      </c>
      <c r="C4553" t="s">
        <v>14</v>
      </c>
      <c r="D4553" t="s">
        <v>428</v>
      </c>
      <c r="E4553" t="s">
        <v>69</v>
      </c>
      <c r="F4553" t="s">
        <v>46</v>
      </c>
      <c r="G4553" t="s">
        <v>18</v>
      </c>
      <c r="H4553" t="s">
        <v>32</v>
      </c>
      <c r="I4553">
        <v>17.14</v>
      </c>
      <c r="J4553">
        <v>2</v>
      </c>
      <c r="K4553">
        <v>0</v>
      </c>
      <c r="L4553">
        <v>6.1703999999999999</v>
      </c>
    </row>
    <row r="4554" spans="1:12" x14ac:dyDescent="0.3">
      <c r="A4554" t="s">
        <v>27</v>
      </c>
      <c r="B4554" t="s">
        <v>13</v>
      </c>
      <c r="C4554" t="s">
        <v>14</v>
      </c>
      <c r="D4554" t="s">
        <v>139</v>
      </c>
      <c r="E4554" t="s">
        <v>69</v>
      </c>
      <c r="F4554" t="s">
        <v>46</v>
      </c>
      <c r="G4554" t="s">
        <v>25</v>
      </c>
      <c r="H4554" t="s">
        <v>37</v>
      </c>
      <c r="I4554">
        <v>283.14</v>
      </c>
      <c r="J4554">
        <v>4</v>
      </c>
      <c r="K4554">
        <v>0.1</v>
      </c>
      <c r="L4554">
        <v>72.358000000000004</v>
      </c>
    </row>
    <row r="4555" spans="1:12" x14ac:dyDescent="0.3">
      <c r="A4555" t="s">
        <v>27</v>
      </c>
      <c r="B4555" t="s">
        <v>13</v>
      </c>
      <c r="C4555" t="s">
        <v>14</v>
      </c>
      <c r="D4555" t="s">
        <v>139</v>
      </c>
      <c r="E4555" t="s">
        <v>69</v>
      </c>
      <c r="F4555" t="s">
        <v>46</v>
      </c>
      <c r="G4555" t="s">
        <v>34</v>
      </c>
      <c r="H4555" t="s">
        <v>35</v>
      </c>
      <c r="I4555">
        <v>635.96</v>
      </c>
      <c r="J4555">
        <v>4</v>
      </c>
      <c r="K4555">
        <v>0</v>
      </c>
      <c r="L4555">
        <v>165.34960000000001</v>
      </c>
    </row>
    <row r="4556" spans="1:12" x14ac:dyDescent="0.3">
      <c r="A4556" t="s">
        <v>27</v>
      </c>
      <c r="B4556" t="s">
        <v>13</v>
      </c>
      <c r="C4556" t="s">
        <v>14</v>
      </c>
      <c r="D4556" t="s">
        <v>139</v>
      </c>
      <c r="E4556" t="s">
        <v>69</v>
      </c>
      <c r="F4556" t="s">
        <v>46</v>
      </c>
      <c r="G4556" t="s">
        <v>34</v>
      </c>
      <c r="H4556" t="s">
        <v>35</v>
      </c>
      <c r="I4556">
        <v>118.99</v>
      </c>
      <c r="J4556">
        <v>1</v>
      </c>
      <c r="K4556">
        <v>0</v>
      </c>
      <c r="L4556">
        <v>33.3172</v>
      </c>
    </row>
    <row r="4557" spans="1:12" x14ac:dyDescent="0.3">
      <c r="A4557" t="s">
        <v>27</v>
      </c>
      <c r="B4557" t="s">
        <v>13</v>
      </c>
      <c r="C4557" t="s">
        <v>14</v>
      </c>
      <c r="D4557" t="s">
        <v>139</v>
      </c>
      <c r="E4557" t="s">
        <v>69</v>
      </c>
      <c r="F4557" t="s">
        <v>46</v>
      </c>
      <c r="G4557" t="s">
        <v>18</v>
      </c>
      <c r="H4557" t="s">
        <v>32</v>
      </c>
      <c r="I4557">
        <v>272.94</v>
      </c>
      <c r="J4557">
        <v>3</v>
      </c>
      <c r="K4557">
        <v>0</v>
      </c>
      <c r="L4557">
        <v>30.023399999999999</v>
      </c>
    </row>
    <row r="4558" spans="1:12" x14ac:dyDescent="0.3">
      <c r="A4558" t="s">
        <v>167</v>
      </c>
      <c r="B4558" t="s">
        <v>13</v>
      </c>
      <c r="C4558" t="s">
        <v>14</v>
      </c>
      <c r="D4558" t="s">
        <v>139</v>
      </c>
      <c r="E4558" t="s">
        <v>69</v>
      </c>
      <c r="F4558" t="s">
        <v>46</v>
      </c>
      <c r="G4558" t="s">
        <v>25</v>
      </c>
      <c r="H4558" t="s">
        <v>36</v>
      </c>
      <c r="I4558">
        <v>29.52</v>
      </c>
      <c r="J4558">
        <v>4</v>
      </c>
      <c r="K4558">
        <v>0</v>
      </c>
      <c r="L4558">
        <v>14.4648</v>
      </c>
    </row>
    <row r="4559" spans="1:12" x14ac:dyDescent="0.3">
      <c r="A4559" t="s">
        <v>167</v>
      </c>
      <c r="B4559" t="s">
        <v>13</v>
      </c>
      <c r="C4559" t="s">
        <v>14</v>
      </c>
      <c r="D4559" t="s">
        <v>139</v>
      </c>
      <c r="E4559" t="s">
        <v>69</v>
      </c>
      <c r="F4559" t="s">
        <v>46</v>
      </c>
      <c r="G4559" t="s">
        <v>18</v>
      </c>
      <c r="H4559" t="s">
        <v>20</v>
      </c>
      <c r="I4559">
        <v>302.94</v>
      </c>
      <c r="J4559">
        <v>3</v>
      </c>
      <c r="K4559">
        <v>0</v>
      </c>
      <c r="L4559">
        <v>48.470399999999998</v>
      </c>
    </row>
    <row r="4560" spans="1:12" x14ac:dyDescent="0.3">
      <c r="A4560" t="s">
        <v>167</v>
      </c>
      <c r="B4560" t="s">
        <v>13</v>
      </c>
      <c r="C4560" t="s">
        <v>14</v>
      </c>
      <c r="D4560" t="s">
        <v>139</v>
      </c>
      <c r="E4560" t="s">
        <v>69</v>
      </c>
      <c r="F4560" t="s">
        <v>46</v>
      </c>
      <c r="G4560" t="s">
        <v>18</v>
      </c>
      <c r="H4560" t="s">
        <v>20</v>
      </c>
      <c r="I4560">
        <v>142.36000000000001</v>
      </c>
      <c r="J4560">
        <v>2</v>
      </c>
      <c r="K4560">
        <v>0</v>
      </c>
      <c r="L4560">
        <v>38.437199999999997</v>
      </c>
    </row>
    <row r="4561" spans="1:12" x14ac:dyDescent="0.3">
      <c r="A4561" t="s">
        <v>167</v>
      </c>
      <c r="B4561" t="s">
        <v>13</v>
      </c>
      <c r="C4561" t="s">
        <v>14</v>
      </c>
      <c r="D4561" t="s">
        <v>139</v>
      </c>
      <c r="E4561" t="s">
        <v>69</v>
      </c>
      <c r="F4561" t="s">
        <v>46</v>
      </c>
      <c r="G4561" t="s">
        <v>18</v>
      </c>
      <c r="H4561" t="s">
        <v>20</v>
      </c>
      <c r="I4561">
        <v>546.66</v>
      </c>
      <c r="J4561">
        <v>9</v>
      </c>
      <c r="K4561">
        <v>0</v>
      </c>
      <c r="L4561">
        <v>136.66499999999999</v>
      </c>
    </row>
    <row r="4562" spans="1:12" x14ac:dyDescent="0.3">
      <c r="A4562" t="s">
        <v>167</v>
      </c>
      <c r="B4562" t="s">
        <v>13</v>
      </c>
      <c r="C4562" t="s">
        <v>14</v>
      </c>
      <c r="D4562" t="s">
        <v>139</v>
      </c>
      <c r="E4562" t="s">
        <v>69</v>
      </c>
      <c r="F4562" t="s">
        <v>46</v>
      </c>
      <c r="G4562" t="s">
        <v>18</v>
      </c>
      <c r="H4562" t="s">
        <v>32</v>
      </c>
      <c r="I4562">
        <v>212.13</v>
      </c>
      <c r="J4562">
        <v>3</v>
      </c>
      <c r="K4562">
        <v>0</v>
      </c>
      <c r="L4562">
        <v>14.8491</v>
      </c>
    </row>
    <row r="4563" spans="1:12" x14ac:dyDescent="0.3">
      <c r="A4563" t="s">
        <v>27</v>
      </c>
      <c r="B4563" t="s">
        <v>21</v>
      </c>
      <c r="C4563" t="s">
        <v>14</v>
      </c>
      <c r="D4563" t="s">
        <v>139</v>
      </c>
      <c r="E4563" t="s">
        <v>69</v>
      </c>
      <c r="F4563" t="s">
        <v>46</v>
      </c>
      <c r="G4563" t="s">
        <v>25</v>
      </c>
      <c r="H4563" t="s">
        <v>40</v>
      </c>
      <c r="I4563">
        <v>114.2</v>
      </c>
      <c r="J4563">
        <v>5</v>
      </c>
      <c r="K4563">
        <v>0</v>
      </c>
      <c r="L4563">
        <v>52.531999999999996</v>
      </c>
    </row>
    <row r="4564" spans="1:12" x14ac:dyDescent="0.3">
      <c r="A4564" t="s">
        <v>27</v>
      </c>
      <c r="B4564" t="s">
        <v>13</v>
      </c>
      <c r="C4564" t="s">
        <v>14</v>
      </c>
      <c r="D4564" t="s">
        <v>279</v>
      </c>
      <c r="E4564" t="s">
        <v>69</v>
      </c>
      <c r="F4564" t="s">
        <v>46</v>
      </c>
      <c r="G4564" t="s">
        <v>25</v>
      </c>
      <c r="H4564" t="s">
        <v>40</v>
      </c>
      <c r="I4564">
        <v>12.96</v>
      </c>
      <c r="J4564">
        <v>2</v>
      </c>
      <c r="K4564">
        <v>0</v>
      </c>
      <c r="L4564">
        <v>6.2207999999999997</v>
      </c>
    </row>
    <row r="4565" spans="1:12" x14ac:dyDescent="0.3">
      <c r="A4565" t="s">
        <v>27</v>
      </c>
      <c r="B4565" t="s">
        <v>43</v>
      </c>
      <c r="C4565" t="s">
        <v>14</v>
      </c>
      <c r="D4565" t="s">
        <v>231</v>
      </c>
      <c r="E4565" t="s">
        <v>69</v>
      </c>
      <c r="F4565" t="s">
        <v>46</v>
      </c>
      <c r="G4565" t="s">
        <v>34</v>
      </c>
      <c r="H4565" t="s">
        <v>161</v>
      </c>
      <c r="I4565">
        <v>549.99</v>
      </c>
      <c r="J4565">
        <v>1</v>
      </c>
      <c r="K4565">
        <v>0</v>
      </c>
      <c r="L4565">
        <v>274.995</v>
      </c>
    </row>
    <row r="4566" spans="1:12" x14ac:dyDescent="0.3">
      <c r="A4566" t="s">
        <v>27</v>
      </c>
      <c r="B4566" t="s">
        <v>43</v>
      </c>
      <c r="C4566" t="s">
        <v>14</v>
      </c>
      <c r="D4566" t="s">
        <v>231</v>
      </c>
      <c r="E4566" t="s">
        <v>69</v>
      </c>
      <c r="F4566" t="s">
        <v>46</v>
      </c>
      <c r="G4566" t="s">
        <v>25</v>
      </c>
      <c r="H4566" t="s">
        <v>37</v>
      </c>
      <c r="I4566">
        <v>167.535</v>
      </c>
      <c r="J4566">
        <v>3</v>
      </c>
      <c r="K4566">
        <v>0.1</v>
      </c>
      <c r="L4566">
        <v>37.229999999999997</v>
      </c>
    </row>
    <row r="4567" spans="1:12" x14ac:dyDescent="0.3">
      <c r="A4567" t="s">
        <v>27</v>
      </c>
      <c r="B4567" t="s">
        <v>43</v>
      </c>
      <c r="C4567" t="s">
        <v>14</v>
      </c>
      <c r="D4567" t="s">
        <v>231</v>
      </c>
      <c r="E4567" t="s">
        <v>69</v>
      </c>
      <c r="F4567" t="s">
        <v>46</v>
      </c>
      <c r="G4567" t="s">
        <v>25</v>
      </c>
      <c r="H4567" t="s">
        <v>59</v>
      </c>
      <c r="I4567">
        <v>38.340000000000003</v>
      </c>
      <c r="J4567">
        <v>3</v>
      </c>
      <c r="K4567">
        <v>0</v>
      </c>
      <c r="L4567">
        <v>17.253</v>
      </c>
    </row>
    <row r="4568" spans="1:12" x14ac:dyDescent="0.3">
      <c r="A4568" t="s">
        <v>27</v>
      </c>
      <c r="B4568" t="s">
        <v>43</v>
      </c>
      <c r="C4568" t="s">
        <v>14</v>
      </c>
      <c r="D4568" t="s">
        <v>231</v>
      </c>
      <c r="E4568" t="s">
        <v>69</v>
      </c>
      <c r="F4568" t="s">
        <v>46</v>
      </c>
      <c r="G4568" t="s">
        <v>18</v>
      </c>
      <c r="H4568" t="s">
        <v>32</v>
      </c>
      <c r="I4568">
        <v>53.88</v>
      </c>
      <c r="J4568">
        <v>6</v>
      </c>
      <c r="K4568">
        <v>0</v>
      </c>
      <c r="L4568">
        <v>22.6296</v>
      </c>
    </row>
    <row r="4569" spans="1:12" x14ac:dyDescent="0.3">
      <c r="A4569" t="s">
        <v>27</v>
      </c>
      <c r="B4569" t="s">
        <v>43</v>
      </c>
      <c r="C4569" t="s">
        <v>14</v>
      </c>
      <c r="D4569" t="s">
        <v>231</v>
      </c>
      <c r="E4569" t="s">
        <v>69</v>
      </c>
      <c r="F4569" t="s">
        <v>46</v>
      </c>
      <c r="G4569" t="s">
        <v>34</v>
      </c>
      <c r="H4569" t="s">
        <v>35</v>
      </c>
      <c r="I4569">
        <v>299.98</v>
      </c>
      <c r="J4569">
        <v>2</v>
      </c>
      <c r="K4569">
        <v>0</v>
      </c>
      <c r="L4569">
        <v>83.994399999999999</v>
      </c>
    </row>
    <row r="4570" spans="1:12" x14ac:dyDescent="0.3">
      <c r="A4570" t="s">
        <v>12</v>
      </c>
      <c r="B4570" t="s">
        <v>13</v>
      </c>
      <c r="C4570" t="s">
        <v>14</v>
      </c>
      <c r="D4570" t="s">
        <v>152</v>
      </c>
      <c r="E4570" t="s">
        <v>69</v>
      </c>
      <c r="F4570" t="s">
        <v>46</v>
      </c>
      <c r="G4570" t="s">
        <v>18</v>
      </c>
      <c r="H4570" t="s">
        <v>20</v>
      </c>
      <c r="I4570">
        <v>301.95999999999998</v>
      </c>
      <c r="J4570">
        <v>2</v>
      </c>
      <c r="K4570">
        <v>0</v>
      </c>
      <c r="L4570">
        <v>33.215600000000002</v>
      </c>
    </row>
    <row r="4571" spans="1:12" x14ac:dyDescent="0.3">
      <c r="A4571" t="s">
        <v>27</v>
      </c>
      <c r="B4571" t="s">
        <v>13</v>
      </c>
      <c r="C4571" t="s">
        <v>14</v>
      </c>
      <c r="D4571" t="s">
        <v>384</v>
      </c>
      <c r="E4571" t="s">
        <v>69</v>
      </c>
      <c r="F4571" t="s">
        <v>46</v>
      </c>
      <c r="G4571" t="s">
        <v>25</v>
      </c>
      <c r="H4571" t="s">
        <v>33</v>
      </c>
      <c r="I4571">
        <v>3.9</v>
      </c>
      <c r="J4571">
        <v>2</v>
      </c>
      <c r="K4571">
        <v>0</v>
      </c>
      <c r="L4571">
        <v>1.5209999999999999</v>
      </c>
    </row>
    <row r="4572" spans="1:12" x14ac:dyDescent="0.3">
      <c r="A4572" t="s">
        <v>27</v>
      </c>
      <c r="B4572" t="s">
        <v>13</v>
      </c>
      <c r="C4572" t="s">
        <v>14</v>
      </c>
      <c r="D4572" t="s">
        <v>384</v>
      </c>
      <c r="E4572" t="s">
        <v>69</v>
      </c>
      <c r="F4572" t="s">
        <v>46</v>
      </c>
      <c r="G4572" t="s">
        <v>25</v>
      </c>
      <c r="H4572" t="s">
        <v>40</v>
      </c>
      <c r="I4572">
        <v>12.84</v>
      </c>
      <c r="J4572">
        <v>3</v>
      </c>
      <c r="K4572">
        <v>0</v>
      </c>
      <c r="L4572">
        <v>5.7779999999999996</v>
      </c>
    </row>
    <row r="4573" spans="1:12" x14ac:dyDescent="0.3">
      <c r="A4573" t="s">
        <v>27</v>
      </c>
      <c r="B4573" t="s">
        <v>13</v>
      </c>
      <c r="C4573" t="s">
        <v>14</v>
      </c>
      <c r="D4573" t="s">
        <v>384</v>
      </c>
      <c r="E4573" t="s">
        <v>69</v>
      </c>
      <c r="F4573" t="s">
        <v>46</v>
      </c>
      <c r="G4573" t="s">
        <v>25</v>
      </c>
      <c r="H4573" t="s">
        <v>40</v>
      </c>
      <c r="I4573">
        <v>15.84</v>
      </c>
      <c r="J4573">
        <v>3</v>
      </c>
      <c r="K4573">
        <v>0</v>
      </c>
      <c r="L4573">
        <v>7.1280000000000001</v>
      </c>
    </row>
    <row r="4574" spans="1:12" x14ac:dyDescent="0.3">
      <c r="A4574" t="s">
        <v>27</v>
      </c>
      <c r="B4574" t="s">
        <v>13</v>
      </c>
      <c r="C4574" t="s">
        <v>14</v>
      </c>
      <c r="D4574" t="s">
        <v>384</v>
      </c>
      <c r="E4574" t="s">
        <v>69</v>
      </c>
      <c r="F4574" t="s">
        <v>46</v>
      </c>
      <c r="G4574" t="s">
        <v>18</v>
      </c>
      <c r="H4574" t="s">
        <v>20</v>
      </c>
      <c r="I4574">
        <v>563.94000000000005</v>
      </c>
      <c r="J4574">
        <v>3</v>
      </c>
      <c r="K4574">
        <v>0</v>
      </c>
      <c r="L4574">
        <v>112.788</v>
      </c>
    </row>
    <row r="4575" spans="1:12" x14ac:dyDescent="0.3">
      <c r="A4575" t="s">
        <v>27</v>
      </c>
      <c r="B4575" t="s">
        <v>13</v>
      </c>
      <c r="C4575" t="s">
        <v>14</v>
      </c>
      <c r="D4575" t="s">
        <v>384</v>
      </c>
      <c r="E4575" t="s">
        <v>69</v>
      </c>
      <c r="F4575" t="s">
        <v>46</v>
      </c>
      <c r="G4575" t="s">
        <v>25</v>
      </c>
      <c r="H4575" t="s">
        <v>31</v>
      </c>
      <c r="I4575">
        <v>62.94</v>
      </c>
      <c r="J4575">
        <v>3</v>
      </c>
      <c r="K4575">
        <v>0</v>
      </c>
      <c r="L4575">
        <v>11.958600000000001</v>
      </c>
    </row>
    <row r="4576" spans="1:12" x14ac:dyDescent="0.3">
      <c r="A4576" t="s">
        <v>27</v>
      </c>
      <c r="B4576" t="s">
        <v>13</v>
      </c>
      <c r="C4576" t="s">
        <v>14</v>
      </c>
      <c r="D4576" t="s">
        <v>384</v>
      </c>
      <c r="E4576" t="s">
        <v>69</v>
      </c>
      <c r="F4576" t="s">
        <v>46</v>
      </c>
      <c r="G4576" t="s">
        <v>25</v>
      </c>
      <c r="H4576" t="s">
        <v>31</v>
      </c>
      <c r="I4576">
        <v>535.41</v>
      </c>
      <c r="J4576">
        <v>3</v>
      </c>
      <c r="K4576">
        <v>0</v>
      </c>
      <c r="L4576">
        <v>160.62299999999999</v>
      </c>
    </row>
    <row r="4577" spans="1:12" x14ac:dyDescent="0.3">
      <c r="A4577" t="s">
        <v>12</v>
      </c>
      <c r="B4577" t="s">
        <v>21</v>
      </c>
      <c r="C4577" t="s">
        <v>14</v>
      </c>
      <c r="D4577" t="s">
        <v>139</v>
      </c>
      <c r="E4577" t="s">
        <v>69</v>
      </c>
      <c r="F4577" t="s">
        <v>46</v>
      </c>
      <c r="G4577" t="s">
        <v>18</v>
      </c>
      <c r="H4577" t="s">
        <v>20</v>
      </c>
      <c r="I4577">
        <v>3504.9</v>
      </c>
      <c r="J4577">
        <v>5</v>
      </c>
      <c r="K4577">
        <v>0</v>
      </c>
      <c r="L4577">
        <v>700.98</v>
      </c>
    </row>
    <row r="4578" spans="1:12" x14ac:dyDescent="0.3">
      <c r="A4578" t="s">
        <v>12</v>
      </c>
      <c r="B4578" t="s">
        <v>21</v>
      </c>
      <c r="C4578" t="s">
        <v>14</v>
      </c>
      <c r="D4578" t="s">
        <v>139</v>
      </c>
      <c r="E4578" t="s">
        <v>69</v>
      </c>
      <c r="F4578" t="s">
        <v>46</v>
      </c>
      <c r="G4578" t="s">
        <v>25</v>
      </c>
      <c r="H4578" t="s">
        <v>40</v>
      </c>
      <c r="I4578">
        <v>144.12</v>
      </c>
      <c r="J4578">
        <v>3</v>
      </c>
      <c r="K4578">
        <v>0</v>
      </c>
      <c r="L4578">
        <v>69.177599999999998</v>
      </c>
    </row>
    <row r="4579" spans="1:12" x14ac:dyDescent="0.3">
      <c r="A4579" t="s">
        <v>12</v>
      </c>
      <c r="B4579" t="s">
        <v>21</v>
      </c>
      <c r="C4579" t="s">
        <v>14</v>
      </c>
      <c r="D4579" t="s">
        <v>139</v>
      </c>
      <c r="E4579" t="s">
        <v>69</v>
      </c>
      <c r="F4579" t="s">
        <v>46</v>
      </c>
      <c r="G4579" t="s">
        <v>25</v>
      </c>
      <c r="H4579" t="s">
        <v>40</v>
      </c>
      <c r="I4579">
        <v>314.55</v>
      </c>
      <c r="J4579">
        <v>3</v>
      </c>
      <c r="K4579">
        <v>0</v>
      </c>
      <c r="L4579">
        <v>150.98400000000001</v>
      </c>
    </row>
    <row r="4580" spans="1:12" x14ac:dyDescent="0.3">
      <c r="A4580" t="s">
        <v>27</v>
      </c>
      <c r="B4580" t="s">
        <v>13</v>
      </c>
      <c r="C4580" t="s">
        <v>14</v>
      </c>
      <c r="D4580" t="s">
        <v>108</v>
      </c>
      <c r="E4580" t="s">
        <v>69</v>
      </c>
      <c r="F4580" t="s">
        <v>46</v>
      </c>
      <c r="G4580" t="s">
        <v>25</v>
      </c>
      <c r="H4580" t="s">
        <v>59</v>
      </c>
      <c r="I4580">
        <v>17.48</v>
      </c>
      <c r="J4580">
        <v>2</v>
      </c>
      <c r="K4580">
        <v>0</v>
      </c>
      <c r="L4580">
        <v>8.2156000000000002</v>
      </c>
    </row>
    <row r="4581" spans="1:12" x14ac:dyDescent="0.3">
      <c r="A4581" t="s">
        <v>167</v>
      </c>
      <c r="B4581" t="s">
        <v>13</v>
      </c>
      <c r="C4581" t="s">
        <v>14</v>
      </c>
      <c r="D4581" t="s">
        <v>139</v>
      </c>
      <c r="E4581" t="s">
        <v>69</v>
      </c>
      <c r="F4581" t="s">
        <v>46</v>
      </c>
      <c r="G4581" t="s">
        <v>18</v>
      </c>
      <c r="H4581" t="s">
        <v>20</v>
      </c>
      <c r="I4581">
        <v>498.26</v>
      </c>
      <c r="J4581">
        <v>7</v>
      </c>
      <c r="K4581">
        <v>0</v>
      </c>
      <c r="L4581">
        <v>134.53020000000001</v>
      </c>
    </row>
    <row r="4582" spans="1:12" x14ac:dyDescent="0.3">
      <c r="A4582" t="s">
        <v>27</v>
      </c>
      <c r="B4582" t="s">
        <v>43</v>
      </c>
      <c r="C4582" t="s">
        <v>14</v>
      </c>
      <c r="D4582" t="s">
        <v>139</v>
      </c>
      <c r="E4582" t="s">
        <v>69</v>
      </c>
      <c r="F4582" t="s">
        <v>46</v>
      </c>
      <c r="G4582" t="s">
        <v>18</v>
      </c>
      <c r="H4582" t="s">
        <v>19</v>
      </c>
      <c r="I4582">
        <v>212.94</v>
      </c>
      <c r="J4582">
        <v>3</v>
      </c>
      <c r="K4582">
        <v>0</v>
      </c>
      <c r="L4582">
        <v>57.4938</v>
      </c>
    </row>
    <row r="4583" spans="1:12" x14ac:dyDescent="0.3">
      <c r="A4583" t="s">
        <v>27</v>
      </c>
      <c r="B4583" t="s">
        <v>13</v>
      </c>
      <c r="C4583" t="s">
        <v>14</v>
      </c>
      <c r="D4583" t="s">
        <v>139</v>
      </c>
      <c r="E4583" t="s">
        <v>69</v>
      </c>
      <c r="F4583" t="s">
        <v>46</v>
      </c>
      <c r="G4583" t="s">
        <v>25</v>
      </c>
      <c r="H4583" t="s">
        <v>31</v>
      </c>
      <c r="I4583">
        <v>85.52</v>
      </c>
      <c r="J4583">
        <v>2</v>
      </c>
      <c r="K4583">
        <v>0</v>
      </c>
      <c r="L4583">
        <v>22.235199999999999</v>
      </c>
    </row>
    <row r="4584" spans="1:12" x14ac:dyDescent="0.3">
      <c r="A4584" t="s">
        <v>27</v>
      </c>
      <c r="B4584" t="s">
        <v>21</v>
      </c>
      <c r="C4584" t="s">
        <v>14</v>
      </c>
      <c r="D4584" t="s">
        <v>513</v>
      </c>
      <c r="E4584" t="s">
        <v>69</v>
      </c>
      <c r="F4584" t="s">
        <v>46</v>
      </c>
      <c r="G4584" t="s">
        <v>18</v>
      </c>
      <c r="H4584" t="s">
        <v>32</v>
      </c>
      <c r="I4584">
        <v>273.95999999999998</v>
      </c>
      <c r="J4584">
        <v>2</v>
      </c>
      <c r="K4584">
        <v>0</v>
      </c>
      <c r="L4584">
        <v>71.229600000000005</v>
      </c>
    </row>
    <row r="4585" spans="1:12" x14ac:dyDescent="0.3">
      <c r="A4585" t="s">
        <v>27</v>
      </c>
      <c r="B4585" t="s">
        <v>21</v>
      </c>
      <c r="C4585" t="s">
        <v>14</v>
      </c>
      <c r="D4585" t="s">
        <v>513</v>
      </c>
      <c r="E4585" t="s">
        <v>69</v>
      </c>
      <c r="F4585" t="s">
        <v>46</v>
      </c>
      <c r="G4585" t="s">
        <v>18</v>
      </c>
      <c r="H4585" t="s">
        <v>32</v>
      </c>
      <c r="I4585">
        <v>306.89999999999998</v>
      </c>
      <c r="J4585">
        <v>3</v>
      </c>
      <c r="K4585">
        <v>0</v>
      </c>
      <c r="L4585">
        <v>79.793999999999997</v>
      </c>
    </row>
    <row r="4586" spans="1:12" x14ac:dyDescent="0.3">
      <c r="A4586" t="s">
        <v>61</v>
      </c>
      <c r="B4586" t="s">
        <v>43</v>
      </c>
      <c r="C4586" t="s">
        <v>14</v>
      </c>
      <c r="D4586" t="s">
        <v>537</v>
      </c>
      <c r="E4586" t="s">
        <v>69</v>
      </c>
      <c r="F4586" t="s">
        <v>46</v>
      </c>
      <c r="G4586" t="s">
        <v>25</v>
      </c>
      <c r="H4586" t="s">
        <v>36</v>
      </c>
      <c r="I4586">
        <v>152.80000000000001</v>
      </c>
      <c r="J4586">
        <v>5</v>
      </c>
      <c r="K4586">
        <v>0</v>
      </c>
      <c r="L4586">
        <v>76.400000000000006</v>
      </c>
    </row>
    <row r="4587" spans="1:12" x14ac:dyDescent="0.3">
      <c r="A4587" t="s">
        <v>27</v>
      </c>
      <c r="B4587" t="s">
        <v>21</v>
      </c>
      <c r="C4587" t="s">
        <v>14</v>
      </c>
      <c r="D4587" t="s">
        <v>212</v>
      </c>
      <c r="E4587" t="s">
        <v>69</v>
      </c>
      <c r="F4587" t="s">
        <v>46</v>
      </c>
      <c r="G4587" t="s">
        <v>18</v>
      </c>
      <c r="H4587" t="s">
        <v>32</v>
      </c>
      <c r="I4587">
        <v>60.84</v>
      </c>
      <c r="J4587">
        <v>3</v>
      </c>
      <c r="K4587">
        <v>0</v>
      </c>
      <c r="L4587">
        <v>23.119199999999999</v>
      </c>
    </row>
    <row r="4588" spans="1:12" x14ac:dyDescent="0.3">
      <c r="A4588" t="s">
        <v>27</v>
      </c>
      <c r="B4588" t="s">
        <v>43</v>
      </c>
      <c r="C4588" t="s">
        <v>14</v>
      </c>
      <c r="D4588" t="s">
        <v>540</v>
      </c>
      <c r="E4588" t="s">
        <v>69</v>
      </c>
      <c r="F4588" t="s">
        <v>46</v>
      </c>
      <c r="G4588" t="s">
        <v>25</v>
      </c>
      <c r="H4588" t="s">
        <v>76</v>
      </c>
      <c r="I4588">
        <v>20.440000000000001</v>
      </c>
      <c r="J4588">
        <v>7</v>
      </c>
      <c r="K4588">
        <v>0</v>
      </c>
      <c r="L4588">
        <v>9.1980000000000004</v>
      </c>
    </row>
    <row r="4589" spans="1:12" x14ac:dyDescent="0.3">
      <c r="A4589" t="s">
        <v>27</v>
      </c>
      <c r="B4589" t="s">
        <v>43</v>
      </c>
      <c r="C4589" t="s">
        <v>14</v>
      </c>
      <c r="D4589" t="s">
        <v>540</v>
      </c>
      <c r="E4589" t="s">
        <v>69</v>
      </c>
      <c r="F4589" t="s">
        <v>46</v>
      </c>
      <c r="G4589" t="s">
        <v>25</v>
      </c>
      <c r="H4589" t="s">
        <v>40</v>
      </c>
      <c r="I4589">
        <v>109.92</v>
      </c>
      <c r="J4589">
        <v>2</v>
      </c>
      <c r="K4589">
        <v>0</v>
      </c>
      <c r="L4589">
        <v>53.860799999999998</v>
      </c>
    </row>
    <row r="4590" spans="1:12" x14ac:dyDescent="0.3">
      <c r="A4590" t="s">
        <v>12</v>
      </c>
      <c r="B4590" t="s">
        <v>21</v>
      </c>
      <c r="C4590" t="s">
        <v>14</v>
      </c>
      <c r="D4590" t="s">
        <v>537</v>
      </c>
      <c r="E4590" t="s">
        <v>69</v>
      </c>
      <c r="F4590" t="s">
        <v>46</v>
      </c>
      <c r="G4590" t="s">
        <v>34</v>
      </c>
      <c r="H4590" t="s">
        <v>58</v>
      </c>
      <c r="I4590">
        <v>619.95000000000005</v>
      </c>
      <c r="J4590">
        <v>5</v>
      </c>
      <c r="K4590">
        <v>0</v>
      </c>
      <c r="L4590">
        <v>111.59099999999999</v>
      </c>
    </row>
    <row r="4591" spans="1:12" x14ac:dyDescent="0.3">
      <c r="A4591" t="s">
        <v>12</v>
      </c>
      <c r="B4591" t="s">
        <v>21</v>
      </c>
      <c r="C4591" t="s">
        <v>14</v>
      </c>
      <c r="D4591" t="s">
        <v>537</v>
      </c>
      <c r="E4591" t="s">
        <v>69</v>
      </c>
      <c r="F4591" t="s">
        <v>46</v>
      </c>
      <c r="G4591" t="s">
        <v>34</v>
      </c>
      <c r="H4591" t="s">
        <v>35</v>
      </c>
      <c r="I4591">
        <v>29.16</v>
      </c>
      <c r="J4591">
        <v>3</v>
      </c>
      <c r="K4591">
        <v>0</v>
      </c>
      <c r="L4591">
        <v>8.4564000000000004</v>
      </c>
    </row>
    <row r="4592" spans="1:12" x14ac:dyDescent="0.3">
      <c r="A4592" t="s">
        <v>12</v>
      </c>
      <c r="B4592" t="s">
        <v>21</v>
      </c>
      <c r="C4592" t="s">
        <v>14</v>
      </c>
      <c r="D4592" t="s">
        <v>537</v>
      </c>
      <c r="E4592" t="s">
        <v>69</v>
      </c>
      <c r="F4592" t="s">
        <v>46</v>
      </c>
      <c r="G4592" t="s">
        <v>25</v>
      </c>
      <c r="H4592" t="s">
        <v>59</v>
      </c>
      <c r="I4592">
        <v>57.96</v>
      </c>
      <c r="J4592">
        <v>7</v>
      </c>
      <c r="K4592">
        <v>0</v>
      </c>
      <c r="L4592">
        <v>27.241199999999999</v>
      </c>
    </row>
    <row r="4593" spans="1:12" x14ac:dyDescent="0.3">
      <c r="A4593" t="s">
        <v>12</v>
      </c>
      <c r="B4593" t="s">
        <v>21</v>
      </c>
      <c r="C4593" t="s">
        <v>14</v>
      </c>
      <c r="D4593" t="s">
        <v>537</v>
      </c>
      <c r="E4593" t="s">
        <v>69</v>
      </c>
      <c r="F4593" t="s">
        <v>46</v>
      </c>
      <c r="G4593" t="s">
        <v>25</v>
      </c>
      <c r="H4593" t="s">
        <v>37</v>
      </c>
      <c r="I4593">
        <v>29.402999999999999</v>
      </c>
      <c r="J4593">
        <v>3</v>
      </c>
      <c r="K4593">
        <v>0.1</v>
      </c>
      <c r="L4593">
        <v>5.2271999999999998</v>
      </c>
    </row>
    <row r="4594" spans="1:12" x14ac:dyDescent="0.3">
      <c r="A4594" t="s">
        <v>27</v>
      </c>
      <c r="B4594" t="s">
        <v>13</v>
      </c>
      <c r="C4594" t="s">
        <v>14</v>
      </c>
      <c r="D4594" t="s">
        <v>231</v>
      </c>
      <c r="E4594" t="s">
        <v>69</v>
      </c>
      <c r="F4594" t="s">
        <v>46</v>
      </c>
      <c r="G4594" t="s">
        <v>34</v>
      </c>
      <c r="H4594" t="s">
        <v>35</v>
      </c>
      <c r="I4594">
        <v>125.7</v>
      </c>
      <c r="J4594">
        <v>6</v>
      </c>
      <c r="K4594">
        <v>0</v>
      </c>
      <c r="L4594">
        <v>35.195999999999998</v>
      </c>
    </row>
    <row r="4595" spans="1:12" x14ac:dyDescent="0.3">
      <c r="A4595" t="s">
        <v>27</v>
      </c>
      <c r="B4595" t="s">
        <v>13</v>
      </c>
      <c r="C4595" t="s">
        <v>14</v>
      </c>
      <c r="D4595" t="s">
        <v>231</v>
      </c>
      <c r="E4595" t="s">
        <v>69</v>
      </c>
      <c r="F4595" t="s">
        <v>46</v>
      </c>
      <c r="G4595" t="s">
        <v>34</v>
      </c>
      <c r="H4595" t="s">
        <v>35</v>
      </c>
      <c r="I4595">
        <v>191.98</v>
      </c>
      <c r="J4595">
        <v>2</v>
      </c>
      <c r="K4595">
        <v>0</v>
      </c>
      <c r="L4595">
        <v>51.834600000000002</v>
      </c>
    </row>
    <row r="4596" spans="1:12" x14ac:dyDescent="0.3">
      <c r="A4596" t="s">
        <v>27</v>
      </c>
      <c r="B4596" t="s">
        <v>13</v>
      </c>
      <c r="C4596" t="s">
        <v>14</v>
      </c>
      <c r="D4596" t="s">
        <v>231</v>
      </c>
      <c r="E4596" t="s">
        <v>69</v>
      </c>
      <c r="F4596" t="s">
        <v>46</v>
      </c>
      <c r="G4596" t="s">
        <v>25</v>
      </c>
      <c r="H4596" t="s">
        <v>31</v>
      </c>
      <c r="I4596">
        <v>20.86</v>
      </c>
      <c r="J4596">
        <v>7</v>
      </c>
      <c r="K4596">
        <v>0</v>
      </c>
      <c r="L4596">
        <v>1.4601999999999999</v>
      </c>
    </row>
    <row r="4597" spans="1:12" x14ac:dyDescent="0.3">
      <c r="A4597" t="s">
        <v>27</v>
      </c>
      <c r="B4597" t="s">
        <v>21</v>
      </c>
      <c r="C4597" t="s">
        <v>14</v>
      </c>
      <c r="D4597" t="s">
        <v>83</v>
      </c>
      <c r="E4597" t="s">
        <v>69</v>
      </c>
      <c r="F4597" t="s">
        <v>46</v>
      </c>
      <c r="G4597" t="s">
        <v>25</v>
      </c>
      <c r="H4597" t="s">
        <v>33</v>
      </c>
      <c r="I4597">
        <v>151.91999999999999</v>
      </c>
      <c r="J4597">
        <v>4</v>
      </c>
      <c r="K4597">
        <v>0</v>
      </c>
      <c r="L4597">
        <v>45.576000000000001</v>
      </c>
    </row>
    <row r="4598" spans="1:12" x14ac:dyDescent="0.3">
      <c r="A4598" t="s">
        <v>27</v>
      </c>
      <c r="B4598" t="s">
        <v>21</v>
      </c>
      <c r="C4598" t="s">
        <v>14</v>
      </c>
      <c r="D4598" t="s">
        <v>83</v>
      </c>
      <c r="E4598" t="s">
        <v>69</v>
      </c>
      <c r="F4598" t="s">
        <v>46</v>
      </c>
      <c r="G4598" t="s">
        <v>25</v>
      </c>
      <c r="H4598" t="s">
        <v>26</v>
      </c>
      <c r="I4598">
        <v>196.62</v>
      </c>
      <c r="J4598">
        <v>2</v>
      </c>
      <c r="K4598">
        <v>0</v>
      </c>
      <c r="L4598">
        <v>96.343800000000002</v>
      </c>
    </row>
    <row r="4599" spans="1:12" x14ac:dyDescent="0.3">
      <c r="A4599" t="s">
        <v>27</v>
      </c>
      <c r="B4599" t="s">
        <v>21</v>
      </c>
      <c r="C4599" t="s">
        <v>14</v>
      </c>
      <c r="D4599" t="s">
        <v>83</v>
      </c>
      <c r="E4599" t="s">
        <v>69</v>
      </c>
      <c r="F4599" t="s">
        <v>46</v>
      </c>
      <c r="G4599" t="s">
        <v>25</v>
      </c>
      <c r="H4599" t="s">
        <v>40</v>
      </c>
      <c r="I4599">
        <v>144.12</v>
      </c>
      <c r="J4599">
        <v>3</v>
      </c>
      <c r="K4599">
        <v>0</v>
      </c>
      <c r="L4599">
        <v>69.177599999999998</v>
      </c>
    </row>
    <row r="4600" spans="1:12" x14ac:dyDescent="0.3">
      <c r="A4600" t="s">
        <v>27</v>
      </c>
      <c r="B4600" t="s">
        <v>21</v>
      </c>
      <c r="C4600" t="s">
        <v>14</v>
      </c>
      <c r="D4600" t="s">
        <v>83</v>
      </c>
      <c r="E4600" t="s">
        <v>69</v>
      </c>
      <c r="F4600" t="s">
        <v>46</v>
      </c>
      <c r="G4600" t="s">
        <v>25</v>
      </c>
      <c r="H4600" t="s">
        <v>40</v>
      </c>
      <c r="I4600">
        <v>15.96</v>
      </c>
      <c r="J4600">
        <v>2</v>
      </c>
      <c r="K4600">
        <v>0</v>
      </c>
      <c r="L4600">
        <v>7.98</v>
      </c>
    </row>
    <row r="4601" spans="1:12" x14ac:dyDescent="0.3">
      <c r="A4601" t="s">
        <v>12</v>
      </c>
      <c r="B4601" t="s">
        <v>43</v>
      </c>
      <c r="C4601" t="s">
        <v>14</v>
      </c>
      <c r="D4601" t="s">
        <v>384</v>
      </c>
      <c r="E4601" t="s">
        <v>69</v>
      </c>
      <c r="F4601" t="s">
        <v>46</v>
      </c>
      <c r="G4601" t="s">
        <v>25</v>
      </c>
      <c r="H4601" t="s">
        <v>59</v>
      </c>
      <c r="I4601">
        <v>15.28</v>
      </c>
      <c r="J4601">
        <v>2</v>
      </c>
      <c r="K4601">
        <v>0</v>
      </c>
      <c r="L4601">
        <v>7.4871999999999996</v>
      </c>
    </row>
    <row r="4602" spans="1:12" x14ac:dyDescent="0.3">
      <c r="A4602" t="s">
        <v>27</v>
      </c>
      <c r="B4602" t="s">
        <v>13</v>
      </c>
      <c r="C4602" t="s">
        <v>14</v>
      </c>
      <c r="D4602" t="s">
        <v>68</v>
      </c>
      <c r="E4602" t="s">
        <v>69</v>
      </c>
      <c r="F4602" t="s">
        <v>46</v>
      </c>
      <c r="G4602" t="s">
        <v>25</v>
      </c>
      <c r="H4602" t="s">
        <v>31</v>
      </c>
      <c r="I4602">
        <v>13.98</v>
      </c>
      <c r="J4602">
        <v>1</v>
      </c>
      <c r="K4602">
        <v>0</v>
      </c>
      <c r="L4602">
        <v>4.0541999999999998</v>
      </c>
    </row>
    <row r="4603" spans="1:12" x14ac:dyDescent="0.3">
      <c r="A4603" t="s">
        <v>27</v>
      </c>
      <c r="B4603" t="s">
        <v>13</v>
      </c>
      <c r="C4603" t="s">
        <v>14</v>
      </c>
      <c r="D4603" t="s">
        <v>68</v>
      </c>
      <c r="E4603" t="s">
        <v>69</v>
      </c>
      <c r="F4603" t="s">
        <v>46</v>
      </c>
      <c r="G4603" t="s">
        <v>18</v>
      </c>
      <c r="H4603" t="s">
        <v>32</v>
      </c>
      <c r="I4603">
        <v>272.94</v>
      </c>
      <c r="J4603">
        <v>3</v>
      </c>
      <c r="K4603">
        <v>0</v>
      </c>
      <c r="L4603">
        <v>30.023399999999999</v>
      </c>
    </row>
    <row r="4604" spans="1:12" x14ac:dyDescent="0.3">
      <c r="A4604" t="s">
        <v>27</v>
      </c>
      <c r="B4604" t="s">
        <v>13</v>
      </c>
      <c r="C4604" t="s">
        <v>14</v>
      </c>
      <c r="D4604" t="s">
        <v>68</v>
      </c>
      <c r="E4604" t="s">
        <v>69</v>
      </c>
      <c r="F4604" t="s">
        <v>46</v>
      </c>
      <c r="G4604" t="s">
        <v>25</v>
      </c>
      <c r="H4604" t="s">
        <v>36</v>
      </c>
      <c r="I4604">
        <v>19.05</v>
      </c>
      <c r="J4604">
        <v>5</v>
      </c>
      <c r="K4604">
        <v>0</v>
      </c>
      <c r="L4604">
        <v>8.9535</v>
      </c>
    </row>
    <row r="4605" spans="1:12" x14ac:dyDescent="0.3">
      <c r="A4605" t="s">
        <v>27</v>
      </c>
      <c r="B4605" t="s">
        <v>13</v>
      </c>
      <c r="C4605" t="s">
        <v>14</v>
      </c>
      <c r="D4605" t="s">
        <v>68</v>
      </c>
      <c r="E4605" t="s">
        <v>69</v>
      </c>
      <c r="F4605" t="s">
        <v>46</v>
      </c>
      <c r="G4605" t="s">
        <v>25</v>
      </c>
      <c r="H4605" t="s">
        <v>37</v>
      </c>
      <c r="I4605">
        <v>247.71600000000001</v>
      </c>
      <c r="J4605">
        <v>4</v>
      </c>
      <c r="K4605">
        <v>0.1</v>
      </c>
      <c r="L4605">
        <v>93.581599999999995</v>
      </c>
    </row>
    <row r="4606" spans="1:12" x14ac:dyDescent="0.3">
      <c r="A4606" t="s">
        <v>27</v>
      </c>
      <c r="B4606" t="s">
        <v>13</v>
      </c>
      <c r="C4606" t="s">
        <v>14</v>
      </c>
      <c r="D4606" t="s">
        <v>68</v>
      </c>
      <c r="E4606" t="s">
        <v>69</v>
      </c>
      <c r="F4606" t="s">
        <v>46</v>
      </c>
      <c r="G4606" t="s">
        <v>25</v>
      </c>
      <c r="H4606" t="s">
        <v>31</v>
      </c>
      <c r="I4606">
        <v>66.58</v>
      </c>
      <c r="J4606">
        <v>2</v>
      </c>
      <c r="K4606">
        <v>0</v>
      </c>
      <c r="L4606">
        <v>15.979200000000001</v>
      </c>
    </row>
    <row r="4607" spans="1:12" x14ac:dyDescent="0.3">
      <c r="A4607" t="s">
        <v>27</v>
      </c>
      <c r="B4607" t="s">
        <v>13</v>
      </c>
      <c r="C4607" t="s">
        <v>14</v>
      </c>
      <c r="D4607" t="s">
        <v>68</v>
      </c>
      <c r="E4607" t="s">
        <v>69</v>
      </c>
      <c r="F4607" t="s">
        <v>46</v>
      </c>
      <c r="G4607" t="s">
        <v>25</v>
      </c>
      <c r="H4607" t="s">
        <v>33</v>
      </c>
      <c r="I4607">
        <v>43.92</v>
      </c>
      <c r="J4607">
        <v>3</v>
      </c>
      <c r="K4607">
        <v>0</v>
      </c>
      <c r="L4607">
        <v>12.736800000000001</v>
      </c>
    </row>
    <row r="4608" spans="1:12" x14ac:dyDescent="0.3">
      <c r="A4608" t="s">
        <v>27</v>
      </c>
      <c r="B4608" t="s">
        <v>13</v>
      </c>
      <c r="C4608" t="s">
        <v>14</v>
      </c>
      <c r="D4608" t="s">
        <v>68</v>
      </c>
      <c r="E4608" t="s">
        <v>69</v>
      </c>
      <c r="F4608" t="s">
        <v>46</v>
      </c>
      <c r="G4608" t="s">
        <v>18</v>
      </c>
      <c r="H4608" t="s">
        <v>32</v>
      </c>
      <c r="I4608">
        <v>14.73</v>
      </c>
      <c r="J4608">
        <v>3</v>
      </c>
      <c r="K4608">
        <v>0</v>
      </c>
      <c r="L4608">
        <v>4.8609</v>
      </c>
    </row>
    <row r="4609" spans="1:12" x14ac:dyDescent="0.3">
      <c r="A4609" t="s">
        <v>27</v>
      </c>
      <c r="B4609" t="s">
        <v>13</v>
      </c>
      <c r="C4609" t="s">
        <v>14</v>
      </c>
      <c r="D4609" t="s">
        <v>68</v>
      </c>
      <c r="E4609" t="s">
        <v>69</v>
      </c>
      <c r="F4609" t="s">
        <v>46</v>
      </c>
      <c r="G4609" t="s">
        <v>25</v>
      </c>
      <c r="H4609" t="s">
        <v>36</v>
      </c>
      <c r="I4609">
        <v>29.7</v>
      </c>
      <c r="J4609">
        <v>5</v>
      </c>
      <c r="K4609">
        <v>0</v>
      </c>
      <c r="L4609">
        <v>13.365</v>
      </c>
    </row>
    <row r="4610" spans="1:12" x14ac:dyDescent="0.3">
      <c r="A4610" t="s">
        <v>27</v>
      </c>
      <c r="B4610" t="s">
        <v>13</v>
      </c>
      <c r="C4610" t="s">
        <v>14</v>
      </c>
      <c r="D4610" t="s">
        <v>139</v>
      </c>
      <c r="E4610" t="s">
        <v>69</v>
      </c>
      <c r="F4610" t="s">
        <v>46</v>
      </c>
      <c r="G4610" t="s">
        <v>25</v>
      </c>
      <c r="H4610" t="s">
        <v>40</v>
      </c>
      <c r="I4610">
        <v>10.56</v>
      </c>
      <c r="J4610">
        <v>2</v>
      </c>
      <c r="K4610">
        <v>0</v>
      </c>
      <c r="L4610">
        <v>4.7519999999999998</v>
      </c>
    </row>
    <row r="4611" spans="1:12" x14ac:dyDescent="0.3">
      <c r="A4611" t="s">
        <v>27</v>
      </c>
      <c r="B4611" t="s">
        <v>13</v>
      </c>
      <c r="C4611" t="s">
        <v>14</v>
      </c>
      <c r="D4611" t="s">
        <v>139</v>
      </c>
      <c r="E4611" t="s">
        <v>69</v>
      </c>
      <c r="F4611" t="s">
        <v>46</v>
      </c>
      <c r="G4611" t="s">
        <v>25</v>
      </c>
      <c r="H4611" t="s">
        <v>31</v>
      </c>
      <c r="I4611">
        <v>229.94</v>
      </c>
      <c r="J4611">
        <v>2</v>
      </c>
      <c r="K4611">
        <v>0</v>
      </c>
      <c r="L4611">
        <v>6.8982000000000001</v>
      </c>
    </row>
    <row r="4612" spans="1:12" x14ac:dyDescent="0.3">
      <c r="A4612" t="s">
        <v>27</v>
      </c>
      <c r="B4612" t="s">
        <v>43</v>
      </c>
      <c r="C4612" t="s">
        <v>14</v>
      </c>
      <c r="D4612" t="s">
        <v>139</v>
      </c>
      <c r="E4612" t="s">
        <v>69</v>
      </c>
      <c r="F4612" t="s">
        <v>46</v>
      </c>
      <c r="G4612" t="s">
        <v>34</v>
      </c>
      <c r="H4612" t="s">
        <v>35</v>
      </c>
      <c r="I4612">
        <v>131.97999999999999</v>
      </c>
      <c r="J4612">
        <v>2</v>
      </c>
      <c r="K4612">
        <v>0</v>
      </c>
      <c r="L4612">
        <v>35.634599999999999</v>
      </c>
    </row>
    <row r="4613" spans="1:12" x14ac:dyDescent="0.3">
      <c r="A4613" t="s">
        <v>27</v>
      </c>
      <c r="B4613" t="s">
        <v>43</v>
      </c>
      <c r="C4613" t="s">
        <v>14</v>
      </c>
      <c r="D4613" t="s">
        <v>139</v>
      </c>
      <c r="E4613" t="s">
        <v>69</v>
      </c>
      <c r="F4613" t="s">
        <v>46</v>
      </c>
      <c r="G4613" t="s">
        <v>34</v>
      </c>
      <c r="H4613" t="s">
        <v>58</v>
      </c>
      <c r="I4613">
        <v>114.52</v>
      </c>
      <c r="J4613">
        <v>7</v>
      </c>
      <c r="K4613">
        <v>0</v>
      </c>
      <c r="L4613">
        <v>11.452</v>
      </c>
    </row>
    <row r="4614" spans="1:12" x14ac:dyDescent="0.3">
      <c r="A4614" t="s">
        <v>12</v>
      </c>
      <c r="B4614" t="s">
        <v>13</v>
      </c>
      <c r="C4614" t="s">
        <v>14</v>
      </c>
      <c r="D4614" t="s">
        <v>83</v>
      </c>
      <c r="E4614" t="s">
        <v>69</v>
      </c>
      <c r="F4614" t="s">
        <v>46</v>
      </c>
      <c r="G4614" t="s">
        <v>25</v>
      </c>
      <c r="H4614" t="s">
        <v>36</v>
      </c>
      <c r="I4614">
        <v>5443.96</v>
      </c>
      <c r="J4614">
        <v>4</v>
      </c>
      <c r="K4614">
        <v>0</v>
      </c>
      <c r="L4614">
        <v>2504.2215999999999</v>
      </c>
    </row>
    <row r="4615" spans="1:12" x14ac:dyDescent="0.3">
      <c r="A4615" t="s">
        <v>12</v>
      </c>
      <c r="B4615" t="s">
        <v>13</v>
      </c>
      <c r="C4615" t="s">
        <v>14</v>
      </c>
      <c r="D4615" t="s">
        <v>83</v>
      </c>
      <c r="E4615" t="s">
        <v>69</v>
      </c>
      <c r="F4615" t="s">
        <v>46</v>
      </c>
      <c r="G4615" t="s">
        <v>18</v>
      </c>
      <c r="H4615" t="s">
        <v>20</v>
      </c>
      <c r="I4615">
        <v>302.67</v>
      </c>
      <c r="J4615">
        <v>3</v>
      </c>
      <c r="K4615">
        <v>0</v>
      </c>
      <c r="L4615">
        <v>72.640799999999999</v>
      </c>
    </row>
    <row r="4616" spans="1:12" x14ac:dyDescent="0.3">
      <c r="A4616" t="s">
        <v>12</v>
      </c>
      <c r="B4616" t="s">
        <v>13</v>
      </c>
      <c r="C4616" t="s">
        <v>14</v>
      </c>
      <c r="D4616" t="s">
        <v>83</v>
      </c>
      <c r="E4616" t="s">
        <v>69</v>
      </c>
      <c r="F4616" t="s">
        <v>46</v>
      </c>
      <c r="G4616" t="s">
        <v>25</v>
      </c>
      <c r="H4616" t="s">
        <v>40</v>
      </c>
      <c r="I4616">
        <v>56.07</v>
      </c>
      <c r="J4616">
        <v>7</v>
      </c>
      <c r="K4616">
        <v>0</v>
      </c>
      <c r="L4616">
        <v>25.2315</v>
      </c>
    </row>
    <row r="4617" spans="1:12" x14ac:dyDescent="0.3">
      <c r="A4617" t="s">
        <v>167</v>
      </c>
      <c r="B4617" t="s">
        <v>21</v>
      </c>
      <c r="C4617" t="s">
        <v>14</v>
      </c>
      <c r="D4617" t="s">
        <v>231</v>
      </c>
      <c r="E4617" t="s">
        <v>69</v>
      </c>
      <c r="F4617" t="s">
        <v>46</v>
      </c>
      <c r="G4617" t="s">
        <v>25</v>
      </c>
      <c r="H4617" t="s">
        <v>36</v>
      </c>
      <c r="I4617">
        <v>41.28</v>
      </c>
      <c r="J4617">
        <v>2</v>
      </c>
      <c r="K4617">
        <v>0</v>
      </c>
      <c r="L4617">
        <v>19.814399999999999</v>
      </c>
    </row>
    <row r="4618" spans="1:12" x14ac:dyDescent="0.3">
      <c r="A4618" t="s">
        <v>27</v>
      </c>
      <c r="B4618" t="s">
        <v>13</v>
      </c>
      <c r="C4618" t="s">
        <v>14</v>
      </c>
      <c r="D4618" t="s">
        <v>139</v>
      </c>
      <c r="E4618" t="s">
        <v>69</v>
      </c>
      <c r="F4618" t="s">
        <v>46</v>
      </c>
      <c r="G4618" t="s">
        <v>25</v>
      </c>
      <c r="H4618" t="s">
        <v>36</v>
      </c>
      <c r="I4618">
        <v>24.1</v>
      </c>
      <c r="J4618">
        <v>5</v>
      </c>
      <c r="K4618">
        <v>0</v>
      </c>
      <c r="L4618">
        <v>11.086</v>
      </c>
    </row>
    <row r="4619" spans="1:12" x14ac:dyDescent="0.3">
      <c r="A4619" t="s">
        <v>27</v>
      </c>
      <c r="B4619" t="s">
        <v>13</v>
      </c>
      <c r="C4619" t="s">
        <v>14</v>
      </c>
      <c r="D4619" t="s">
        <v>139</v>
      </c>
      <c r="E4619" t="s">
        <v>69</v>
      </c>
      <c r="F4619" t="s">
        <v>46</v>
      </c>
      <c r="G4619" t="s">
        <v>34</v>
      </c>
      <c r="H4619" t="s">
        <v>35</v>
      </c>
      <c r="I4619">
        <v>8.7799999999999994</v>
      </c>
      <c r="J4619">
        <v>1</v>
      </c>
      <c r="K4619">
        <v>0</v>
      </c>
      <c r="L4619">
        <v>2.2827999999999999</v>
      </c>
    </row>
    <row r="4620" spans="1:12" x14ac:dyDescent="0.3">
      <c r="A4620" t="s">
        <v>27</v>
      </c>
      <c r="B4620" t="s">
        <v>13</v>
      </c>
      <c r="C4620" t="s">
        <v>14</v>
      </c>
      <c r="D4620" t="s">
        <v>139</v>
      </c>
      <c r="E4620" t="s">
        <v>69</v>
      </c>
      <c r="F4620" t="s">
        <v>46</v>
      </c>
      <c r="G4620" t="s">
        <v>25</v>
      </c>
      <c r="H4620" t="s">
        <v>37</v>
      </c>
      <c r="I4620">
        <v>376.74</v>
      </c>
      <c r="J4620">
        <v>4</v>
      </c>
      <c r="K4620">
        <v>0.1</v>
      </c>
      <c r="L4620">
        <v>71.162000000000006</v>
      </c>
    </row>
    <row r="4621" spans="1:12" x14ac:dyDescent="0.3">
      <c r="A4621" t="s">
        <v>27</v>
      </c>
      <c r="B4621" t="s">
        <v>13</v>
      </c>
      <c r="C4621" t="s">
        <v>14</v>
      </c>
      <c r="D4621" t="s">
        <v>139</v>
      </c>
      <c r="E4621" t="s">
        <v>69</v>
      </c>
      <c r="F4621" t="s">
        <v>46</v>
      </c>
      <c r="G4621" t="s">
        <v>25</v>
      </c>
      <c r="H4621" t="s">
        <v>36</v>
      </c>
      <c r="I4621">
        <v>29.52</v>
      </c>
      <c r="J4621">
        <v>4</v>
      </c>
      <c r="K4621">
        <v>0</v>
      </c>
      <c r="L4621">
        <v>14.4648</v>
      </c>
    </row>
    <row r="4622" spans="1:12" x14ac:dyDescent="0.3">
      <c r="A4622" t="s">
        <v>27</v>
      </c>
      <c r="B4622" t="s">
        <v>13</v>
      </c>
      <c r="C4622" t="s">
        <v>14</v>
      </c>
      <c r="D4622" t="s">
        <v>139</v>
      </c>
      <c r="E4622" t="s">
        <v>69</v>
      </c>
      <c r="F4622" t="s">
        <v>46</v>
      </c>
      <c r="G4622" t="s">
        <v>25</v>
      </c>
      <c r="H4622" t="s">
        <v>33</v>
      </c>
      <c r="I4622">
        <v>11.96</v>
      </c>
      <c r="J4622">
        <v>2</v>
      </c>
      <c r="K4622">
        <v>0</v>
      </c>
      <c r="L4622">
        <v>2.99</v>
      </c>
    </row>
    <row r="4623" spans="1:12" x14ac:dyDescent="0.3">
      <c r="A4623" t="s">
        <v>27</v>
      </c>
      <c r="B4623" t="s">
        <v>13</v>
      </c>
      <c r="C4623" t="s">
        <v>14</v>
      </c>
      <c r="D4623" t="s">
        <v>139</v>
      </c>
      <c r="E4623" t="s">
        <v>69</v>
      </c>
      <c r="F4623" t="s">
        <v>46</v>
      </c>
      <c r="G4623" t="s">
        <v>25</v>
      </c>
      <c r="H4623" t="s">
        <v>36</v>
      </c>
      <c r="I4623">
        <v>26.4</v>
      </c>
      <c r="J4623">
        <v>5</v>
      </c>
      <c r="K4623">
        <v>0</v>
      </c>
      <c r="L4623">
        <v>12.672000000000001</v>
      </c>
    </row>
    <row r="4624" spans="1:12" x14ac:dyDescent="0.3">
      <c r="A4624" t="s">
        <v>12</v>
      </c>
      <c r="B4624" t="s">
        <v>21</v>
      </c>
      <c r="C4624" t="s">
        <v>14</v>
      </c>
      <c r="D4624" t="s">
        <v>139</v>
      </c>
      <c r="E4624" t="s">
        <v>69</v>
      </c>
      <c r="F4624" t="s">
        <v>46</v>
      </c>
      <c r="G4624" t="s">
        <v>25</v>
      </c>
      <c r="H4624" t="s">
        <v>33</v>
      </c>
      <c r="I4624">
        <v>16.399999999999999</v>
      </c>
      <c r="J4624">
        <v>5</v>
      </c>
      <c r="K4624">
        <v>0</v>
      </c>
      <c r="L4624">
        <v>4.7560000000000002</v>
      </c>
    </row>
    <row r="4625" spans="1:12" x14ac:dyDescent="0.3">
      <c r="A4625" t="s">
        <v>12</v>
      </c>
      <c r="B4625" t="s">
        <v>21</v>
      </c>
      <c r="C4625" t="s">
        <v>14</v>
      </c>
      <c r="D4625" t="s">
        <v>139</v>
      </c>
      <c r="E4625" t="s">
        <v>69</v>
      </c>
      <c r="F4625" t="s">
        <v>46</v>
      </c>
      <c r="G4625" t="s">
        <v>25</v>
      </c>
      <c r="H4625" t="s">
        <v>40</v>
      </c>
      <c r="I4625">
        <v>25.92</v>
      </c>
      <c r="J4625">
        <v>4</v>
      </c>
      <c r="K4625">
        <v>0</v>
      </c>
      <c r="L4625">
        <v>12.441599999999999</v>
      </c>
    </row>
    <row r="4626" spans="1:12" x14ac:dyDescent="0.3">
      <c r="A4626" t="s">
        <v>27</v>
      </c>
      <c r="B4626" t="s">
        <v>21</v>
      </c>
      <c r="C4626" t="s">
        <v>14</v>
      </c>
      <c r="D4626" t="s">
        <v>108</v>
      </c>
      <c r="E4626" t="s">
        <v>69</v>
      </c>
      <c r="F4626" t="s">
        <v>46</v>
      </c>
      <c r="G4626" t="s">
        <v>25</v>
      </c>
      <c r="H4626" t="s">
        <v>40</v>
      </c>
      <c r="I4626">
        <v>68.52</v>
      </c>
      <c r="J4626">
        <v>3</v>
      </c>
      <c r="K4626">
        <v>0</v>
      </c>
      <c r="L4626">
        <v>31.519200000000001</v>
      </c>
    </row>
    <row r="4627" spans="1:12" x14ac:dyDescent="0.3">
      <c r="A4627" t="s">
        <v>27</v>
      </c>
      <c r="B4627" t="s">
        <v>13</v>
      </c>
      <c r="C4627" t="s">
        <v>14</v>
      </c>
      <c r="D4627" t="s">
        <v>139</v>
      </c>
      <c r="E4627" t="s">
        <v>69</v>
      </c>
      <c r="F4627" t="s">
        <v>46</v>
      </c>
      <c r="G4627" t="s">
        <v>25</v>
      </c>
      <c r="H4627" t="s">
        <v>36</v>
      </c>
      <c r="I4627">
        <v>64.75</v>
      </c>
      <c r="J4627">
        <v>5</v>
      </c>
      <c r="K4627">
        <v>0</v>
      </c>
      <c r="L4627">
        <v>29.137499999999999</v>
      </c>
    </row>
    <row r="4628" spans="1:12" x14ac:dyDescent="0.3">
      <c r="A4628" t="s">
        <v>12</v>
      </c>
      <c r="B4628" t="s">
        <v>21</v>
      </c>
      <c r="C4628" t="s">
        <v>14</v>
      </c>
      <c r="D4628" t="s">
        <v>139</v>
      </c>
      <c r="E4628" t="s">
        <v>69</v>
      </c>
      <c r="F4628" t="s">
        <v>46</v>
      </c>
      <c r="G4628" t="s">
        <v>25</v>
      </c>
      <c r="H4628" t="s">
        <v>36</v>
      </c>
      <c r="I4628">
        <v>116.4</v>
      </c>
      <c r="J4628">
        <v>8</v>
      </c>
      <c r="K4628">
        <v>0</v>
      </c>
      <c r="L4628">
        <v>52.38</v>
      </c>
    </row>
    <row r="4629" spans="1:12" x14ac:dyDescent="0.3">
      <c r="A4629" t="s">
        <v>27</v>
      </c>
      <c r="B4629" t="s">
        <v>13</v>
      </c>
      <c r="C4629" t="s">
        <v>14</v>
      </c>
      <c r="D4629" t="s">
        <v>139</v>
      </c>
      <c r="E4629" t="s">
        <v>69</v>
      </c>
      <c r="F4629" t="s">
        <v>46</v>
      </c>
      <c r="G4629" t="s">
        <v>25</v>
      </c>
      <c r="H4629" t="s">
        <v>36</v>
      </c>
      <c r="I4629">
        <v>146.86000000000001</v>
      </c>
      <c r="J4629">
        <v>7</v>
      </c>
      <c r="K4629">
        <v>0</v>
      </c>
      <c r="L4629">
        <v>70.492800000000003</v>
      </c>
    </row>
    <row r="4630" spans="1:12" x14ac:dyDescent="0.3">
      <c r="A4630" t="s">
        <v>27</v>
      </c>
      <c r="B4630" t="s">
        <v>13</v>
      </c>
      <c r="C4630" t="s">
        <v>14</v>
      </c>
      <c r="D4630" t="s">
        <v>139</v>
      </c>
      <c r="E4630" t="s">
        <v>69</v>
      </c>
      <c r="F4630" t="s">
        <v>46</v>
      </c>
      <c r="G4630" t="s">
        <v>25</v>
      </c>
      <c r="H4630" t="s">
        <v>36</v>
      </c>
      <c r="I4630">
        <v>36.56</v>
      </c>
      <c r="J4630">
        <v>4</v>
      </c>
      <c r="K4630">
        <v>0</v>
      </c>
      <c r="L4630">
        <v>18.28</v>
      </c>
    </row>
    <row r="4631" spans="1:12" x14ac:dyDescent="0.3">
      <c r="A4631" t="s">
        <v>12</v>
      </c>
      <c r="B4631" t="s">
        <v>43</v>
      </c>
      <c r="C4631" t="s">
        <v>14</v>
      </c>
      <c r="D4631" t="s">
        <v>139</v>
      </c>
      <c r="E4631" t="s">
        <v>69</v>
      </c>
      <c r="F4631" t="s">
        <v>46</v>
      </c>
      <c r="G4631" t="s">
        <v>25</v>
      </c>
      <c r="H4631" t="s">
        <v>37</v>
      </c>
      <c r="I4631">
        <v>850.5</v>
      </c>
      <c r="J4631">
        <v>5</v>
      </c>
      <c r="K4631">
        <v>0.1</v>
      </c>
      <c r="L4631">
        <v>245.7</v>
      </c>
    </row>
    <row r="4632" spans="1:12" x14ac:dyDescent="0.3">
      <c r="A4632" t="s">
        <v>12</v>
      </c>
      <c r="B4632" t="s">
        <v>43</v>
      </c>
      <c r="C4632" t="s">
        <v>14</v>
      </c>
      <c r="D4632" t="s">
        <v>139</v>
      </c>
      <c r="E4632" t="s">
        <v>69</v>
      </c>
      <c r="F4632" t="s">
        <v>46</v>
      </c>
      <c r="G4632" t="s">
        <v>18</v>
      </c>
      <c r="H4632" t="s">
        <v>32</v>
      </c>
      <c r="I4632">
        <v>75.33</v>
      </c>
      <c r="J4632">
        <v>9</v>
      </c>
      <c r="K4632">
        <v>0</v>
      </c>
      <c r="L4632">
        <v>19.585799999999999</v>
      </c>
    </row>
    <row r="4633" spans="1:12" x14ac:dyDescent="0.3">
      <c r="A4633" t="s">
        <v>61</v>
      </c>
      <c r="B4633" t="s">
        <v>43</v>
      </c>
      <c r="C4633" t="s">
        <v>14</v>
      </c>
      <c r="D4633" t="s">
        <v>384</v>
      </c>
      <c r="E4633" t="s">
        <v>69</v>
      </c>
      <c r="F4633" t="s">
        <v>46</v>
      </c>
      <c r="G4633" t="s">
        <v>25</v>
      </c>
      <c r="H4633" t="s">
        <v>37</v>
      </c>
      <c r="I4633">
        <v>186.732</v>
      </c>
      <c r="J4633">
        <v>1</v>
      </c>
      <c r="K4633">
        <v>0.1</v>
      </c>
      <c r="L4633">
        <v>41.496000000000002</v>
      </c>
    </row>
    <row r="4634" spans="1:12" x14ac:dyDescent="0.3">
      <c r="A4634" t="s">
        <v>61</v>
      </c>
      <c r="B4634" t="s">
        <v>43</v>
      </c>
      <c r="C4634" t="s">
        <v>14</v>
      </c>
      <c r="D4634" t="s">
        <v>384</v>
      </c>
      <c r="E4634" t="s">
        <v>69</v>
      </c>
      <c r="F4634" t="s">
        <v>46</v>
      </c>
      <c r="G4634" t="s">
        <v>25</v>
      </c>
      <c r="H4634" t="s">
        <v>36</v>
      </c>
      <c r="I4634">
        <v>3812.97</v>
      </c>
      <c r="J4634">
        <v>3</v>
      </c>
      <c r="K4634">
        <v>0</v>
      </c>
      <c r="L4634">
        <v>1906.4849999999999</v>
      </c>
    </row>
    <row r="4635" spans="1:12" x14ac:dyDescent="0.3">
      <c r="A4635" t="s">
        <v>27</v>
      </c>
      <c r="B4635" t="s">
        <v>21</v>
      </c>
      <c r="C4635" t="s">
        <v>14</v>
      </c>
      <c r="D4635" t="s">
        <v>83</v>
      </c>
      <c r="E4635" t="s">
        <v>69</v>
      </c>
      <c r="F4635" t="s">
        <v>46</v>
      </c>
      <c r="G4635" t="s">
        <v>18</v>
      </c>
      <c r="H4635" t="s">
        <v>30</v>
      </c>
      <c r="I4635">
        <v>1568.61</v>
      </c>
      <c r="J4635">
        <v>9</v>
      </c>
      <c r="K4635">
        <v>0</v>
      </c>
      <c r="L4635">
        <v>329.40809999999999</v>
      </c>
    </row>
    <row r="4636" spans="1:12" x14ac:dyDescent="0.3">
      <c r="A4636" t="s">
        <v>27</v>
      </c>
      <c r="B4636" t="s">
        <v>21</v>
      </c>
      <c r="C4636" t="s">
        <v>14</v>
      </c>
      <c r="D4636" t="s">
        <v>83</v>
      </c>
      <c r="E4636" t="s">
        <v>69</v>
      </c>
      <c r="F4636" t="s">
        <v>46</v>
      </c>
      <c r="G4636" t="s">
        <v>25</v>
      </c>
      <c r="H4636" t="s">
        <v>36</v>
      </c>
      <c r="I4636">
        <v>17.3</v>
      </c>
      <c r="J4636">
        <v>1</v>
      </c>
      <c r="K4636">
        <v>0</v>
      </c>
      <c r="L4636">
        <v>8.3040000000000003</v>
      </c>
    </row>
    <row r="4637" spans="1:12" x14ac:dyDescent="0.3">
      <c r="A4637" t="s">
        <v>27</v>
      </c>
      <c r="B4637" t="s">
        <v>21</v>
      </c>
      <c r="C4637" t="s">
        <v>14</v>
      </c>
      <c r="D4637" t="s">
        <v>83</v>
      </c>
      <c r="E4637" t="s">
        <v>69</v>
      </c>
      <c r="F4637" t="s">
        <v>46</v>
      </c>
      <c r="G4637" t="s">
        <v>34</v>
      </c>
      <c r="H4637" t="s">
        <v>58</v>
      </c>
      <c r="I4637">
        <v>160</v>
      </c>
      <c r="J4637">
        <v>8</v>
      </c>
      <c r="K4637">
        <v>0</v>
      </c>
      <c r="L4637">
        <v>62.4</v>
      </c>
    </row>
    <row r="4638" spans="1:12" x14ac:dyDescent="0.3">
      <c r="A4638" t="s">
        <v>27</v>
      </c>
      <c r="B4638" t="s">
        <v>13</v>
      </c>
      <c r="C4638" t="s">
        <v>14</v>
      </c>
      <c r="D4638" t="s">
        <v>139</v>
      </c>
      <c r="E4638" t="s">
        <v>69</v>
      </c>
      <c r="F4638" t="s">
        <v>46</v>
      </c>
      <c r="G4638" t="s">
        <v>25</v>
      </c>
      <c r="H4638" t="s">
        <v>40</v>
      </c>
      <c r="I4638">
        <v>11.56</v>
      </c>
      <c r="J4638">
        <v>2</v>
      </c>
      <c r="K4638">
        <v>0</v>
      </c>
      <c r="L4638">
        <v>5.6643999999999997</v>
      </c>
    </row>
    <row r="4639" spans="1:12" x14ac:dyDescent="0.3">
      <c r="A4639" t="s">
        <v>27</v>
      </c>
      <c r="B4639" t="s">
        <v>13</v>
      </c>
      <c r="C4639" t="s">
        <v>14</v>
      </c>
      <c r="D4639" t="s">
        <v>139</v>
      </c>
      <c r="E4639" t="s">
        <v>69</v>
      </c>
      <c r="F4639" t="s">
        <v>46</v>
      </c>
      <c r="G4639" t="s">
        <v>34</v>
      </c>
      <c r="H4639" t="s">
        <v>35</v>
      </c>
      <c r="I4639">
        <v>209.97</v>
      </c>
      <c r="J4639">
        <v>3</v>
      </c>
      <c r="K4639">
        <v>0</v>
      </c>
      <c r="L4639">
        <v>58.791600000000003</v>
      </c>
    </row>
    <row r="4640" spans="1:12" x14ac:dyDescent="0.3">
      <c r="A4640" t="s">
        <v>27</v>
      </c>
      <c r="B4640" t="s">
        <v>13</v>
      </c>
      <c r="C4640" t="s">
        <v>14</v>
      </c>
      <c r="D4640" t="s">
        <v>139</v>
      </c>
      <c r="E4640" t="s">
        <v>69</v>
      </c>
      <c r="F4640" t="s">
        <v>46</v>
      </c>
      <c r="G4640" t="s">
        <v>18</v>
      </c>
      <c r="H4640" t="s">
        <v>30</v>
      </c>
      <c r="I4640">
        <v>447.84</v>
      </c>
      <c r="J4640">
        <v>4</v>
      </c>
      <c r="K4640">
        <v>0</v>
      </c>
      <c r="L4640">
        <v>98.524799999999999</v>
      </c>
    </row>
    <row r="4641" spans="1:12" x14ac:dyDescent="0.3">
      <c r="A4641" t="s">
        <v>27</v>
      </c>
      <c r="B4641" t="s">
        <v>13</v>
      </c>
      <c r="C4641" t="s">
        <v>14</v>
      </c>
      <c r="D4641" t="s">
        <v>139</v>
      </c>
      <c r="E4641" t="s">
        <v>69</v>
      </c>
      <c r="F4641" t="s">
        <v>46</v>
      </c>
      <c r="G4641" t="s">
        <v>34</v>
      </c>
      <c r="H4641" t="s">
        <v>58</v>
      </c>
      <c r="I4641">
        <v>479.97</v>
      </c>
      <c r="J4641">
        <v>3</v>
      </c>
      <c r="K4641">
        <v>0</v>
      </c>
      <c r="L4641">
        <v>163.18979999999999</v>
      </c>
    </row>
    <row r="4642" spans="1:12" x14ac:dyDescent="0.3">
      <c r="A4642" t="s">
        <v>27</v>
      </c>
      <c r="B4642" t="s">
        <v>13</v>
      </c>
      <c r="C4642" t="s">
        <v>14</v>
      </c>
      <c r="D4642" t="s">
        <v>139</v>
      </c>
      <c r="E4642" t="s">
        <v>69</v>
      </c>
      <c r="F4642" t="s">
        <v>46</v>
      </c>
      <c r="G4642" t="s">
        <v>25</v>
      </c>
      <c r="H4642" t="s">
        <v>33</v>
      </c>
      <c r="I4642">
        <v>8.64</v>
      </c>
      <c r="J4642">
        <v>3</v>
      </c>
      <c r="K4642">
        <v>0</v>
      </c>
      <c r="L4642">
        <v>2.5055999999999998</v>
      </c>
    </row>
    <row r="4643" spans="1:12" x14ac:dyDescent="0.3">
      <c r="A4643" t="s">
        <v>167</v>
      </c>
      <c r="B4643" t="s">
        <v>43</v>
      </c>
      <c r="C4643" t="s">
        <v>14</v>
      </c>
      <c r="D4643" t="s">
        <v>108</v>
      </c>
      <c r="E4643" t="s">
        <v>69</v>
      </c>
      <c r="F4643" t="s">
        <v>46</v>
      </c>
      <c r="G4643" t="s">
        <v>25</v>
      </c>
      <c r="H4643" t="s">
        <v>40</v>
      </c>
      <c r="I4643">
        <v>368.91</v>
      </c>
      <c r="J4643">
        <v>9</v>
      </c>
      <c r="K4643">
        <v>0</v>
      </c>
      <c r="L4643">
        <v>180.76589999999999</v>
      </c>
    </row>
    <row r="4644" spans="1:12" x14ac:dyDescent="0.3">
      <c r="A4644" t="s">
        <v>167</v>
      </c>
      <c r="B4644" t="s">
        <v>43</v>
      </c>
      <c r="C4644" t="s">
        <v>14</v>
      </c>
      <c r="D4644" t="s">
        <v>108</v>
      </c>
      <c r="E4644" t="s">
        <v>69</v>
      </c>
      <c r="F4644" t="s">
        <v>46</v>
      </c>
      <c r="G4644" t="s">
        <v>25</v>
      </c>
      <c r="H4644" t="s">
        <v>36</v>
      </c>
      <c r="I4644">
        <v>8.02</v>
      </c>
      <c r="J4644">
        <v>1</v>
      </c>
      <c r="K4644">
        <v>0</v>
      </c>
      <c r="L4644">
        <v>3.7694000000000001</v>
      </c>
    </row>
    <row r="4645" spans="1:12" x14ac:dyDescent="0.3">
      <c r="A4645" t="s">
        <v>167</v>
      </c>
      <c r="B4645" t="s">
        <v>43</v>
      </c>
      <c r="C4645" t="s">
        <v>14</v>
      </c>
      <c r="D4645" t="s">
        <v>108</v>
      </c>
      <c r="E4645" t="s">
        <v>69</v>
      </c>
      <c r="F4645" t="s">
        <v>46</v>
      </c>
      <c r="G4645" t="s">
        <v>25</v>
      </c>
      <c r="H4645" t="s">
        <v>31</v>
      </c>
      <c r="I4645">
        <v>171.04</v>
      </c>
      <c r="J4645">
        <v>4</v>
      </c>
      <c r="K4645">
        <v>0</v>
      </c>
      <c r="L4645">
        <v>44.470399999999998</v>
      </c>
    </row>
    <row r="4646" spans="1:12" x14ac:dyDescent="0.3">
      <c r="A4646" t="s">
        <v>27</v>
      </c>
      <c r="B4646" t="s">
        <v>13</v>
      </c>
      <c r="C4646" t="s">
        <v>14</v>
      </c>
      <c r="D4646" t="s">
        <v>139</v>
      </c>
      <c r="E4646" t="s">
        <v>69</v>
      </c>
      <c r="F4646" t="s">
        <v>46</v>
      </c>
      <c r="G4646" t="s">
        <v>25</v>
      </c>
      <c r="H4646" t="s">
        <v>59</v>
      </c>
      <c r="I4646">
        <v>180.96</v>
      </c>
      <c r="J4646">
        <v>2</v>
      </c>
      <c r="K4646">
        <v>0</v>
      </c>
      <c r="L4646">
        <v>81.432000000000002</v>
      </c>
    </row>
    <row r="4647" spans="1:12" x14ac:dyDescent="0.3">
      <c r="A4647" t="s">
        <v>61</v>
      </c>
      <c r="B4647" t="s">
        <v>13</v>
      </c>
      <c r="C4647" t="s">
        <v>14</v>
      </c>
      <c r="D4647" t="s">
        <v>108</v>
      </c>
      <c r="E4647" t="s">
        <v>69</v>
      </c>
      <c r="F4647" t="s">
        <v>46</v>
      </c>
      <c r="G4647" t="s">
        <v>25</v>
      </c>
      <c r="H4647" t="s">
        <v>109</v>
      </c>
      <c r="I4647">
        <v>4.3600000000000003</v>
      </c>
      <c r="J4647">
        <v>2</v>
      </c>
      <c r="K4647">
        <v>0</v>
      </c>
      <c r="L4647">
        <v>0.1744</v>
      </c>
    </row>
    <row r="4648" spans="1:12" x14ac:dyDescent="0.3">
      <c r="A4648" t="s">
        <v>12</v>
      </c>
      <c r="B4648" t="s">
        <v>13</v>
      </c>
      <c r="C4648" t="s">
        <v>14</v>
      </c>
      <c r="D4648" t="s">
        <v>540</v>
      </c>
      <c r="E4648" t="s">
        <v>69</v>
      </c>
      <c r="F4648" t="s">
        <v>46</v>
      </c>
      <c r="G4648" t="s">
        <v>25</v>
      </c>
      <c r="H4648" t="s">
        <v>26</v>
      </c>
      <c r="I4648">
        <v>7.5</v>
      </c>
      <c r="J4648">
        <v>2</v>
      </c>
      <c r="K4648">
        <v>0</v>
      </c>
      <c r="L4648">
        <v>3.6</v>
      </c>
    </row>
    <row r="4649" spans="1:12" x14ac:dyDescent="0.3">
      <c r="A4649" t="s">
        <v>27</v>
      </c>
      <c r="B4649" t="s">
        <v>13</v>
      </c>
      <c r="C4649" t="s">
        <v>14</v>
      </c>
      <c r="D4649" t="s">
        <v>443</v>
      </c>
      <c r="E4649" t="s">
        <v>69</v>
      </c>
      <c r="F4649" t="s">
        <v>46</v>
      </c>
      <c r="G4649" t="s">
        <v>25</v>
      </c>
      <c r="H4649" t="s">
        <v>36</v>
      </c>
      <c r="I4649">
        <v>83.7</v>
      </c>
      <c r="J4649">
        <v>5</v>
      </c>
      <c r="K4649">
        <v>0</v>
      </c>
      <c r="L4649">
        <v>41.012999999999998</v>
      </c>
    </row>
    <row r="4650" spans="1:12" x14ac:dyDescent="0.3">
      <c r="A4650" t="s">
        <v>61</v>
      </c>
      <c r="B4650" t="s">
        <v>13</v>
      </c>
      <c r="C4650" t="s">
        <v>14</v>
      </c>
      <c r="D4650" t="s">
        <v>139</v>
      </c>
      <c r="E4650" t="s">
        <v>69</v>
      </c>
      <c r="F4650" t="s">
        <v>46</v>
      </c>
      <c r="G4650" t="s">
        <v>34</v>
      </c>
      <c r="H4650" t="s">
        <v>58</v>
      </c>
      <c r="I4650">
        <v>175.23</v>
      </c>
      <c r="J4650">
        <v>11</v>
      </c>
      <c r="K4650">
        <v>0</v>
      </c>
      <c r="L4650">
        <v>61.330500000000001</v>
      </c>
    </row>
    <row r="4651" spans="1:12" x14ac:dyDescent="0.3">
      <c r="A4651" t="s">
        <v>61</v>
      </c>
      <c r="B4651" t="s">
        <v>13</v>
      </c>
      <c r="C4651" t="s">
        <v>14</v>
      </c>
      <c r="D4651" t="s">
        <v>139</v>
      </c>
      <c r="E4651" t="s">
        <v>69</v>
      </c>
      <c r="F4651" t="s">
        <v>46</v>
      </c>
      <c r="G4651" t="s">
        <v>34</v>
      </c>
      <c r="H4651" t="s">
        <v>35</v>
      </c>
      <c r="I4651">
        <v>125.99</v>
      </c>
      <c r="J4651">
        <v>1</v>
      </c>
      <c r="K4651">
        <v>0</v>
      </c>
      <c r="L4651">
        <v>31.497499999999999</v>
      </c>
    </row>
    <row r="4652" spans="1:12" x14ac:dyDescent="0.3">
      <c r="A4652" t="s">
        <v>61</v>
      </c>
      <c r="B4652" t="s">
        <v>13</v>
      </c>
      <c r="C4652" t="s">
        <v>14</v>
      </c>
      <c r="D4652" t="s">
        <v>139</v>
      </c>
      <c r="E4652" t="s">
        <v>69</v>
      </c>
      <c r="F4652" t="s">
        <v>46</v>
      </c>
      <c r="G4652" t="s">
        <v>25</v>
      </c>
      <c r="H4652" t="s">
        <v>36</v>
      </c>
      <c r="I4652">
        <v>23</v>
      </c>
      <c r="J4652">
        <v>2</v>
      </c>
      <c r="K4652">
        <v>0</v>
      </c>
      <c r="L4652">
        <v>10.35</v>
      </c>
    </row>
    <row r="4653" spans="1:12" x14ac:dyDescent="0.3">
      <c r="A4653" t="s">
        <v>27</v>
      </c>
      <c r="B4653" t="s">
        <v>13</v>
      </c>
      <c r="C4653" t="s">
        <v>14</v>
      </c>
      <c r="D4653" t="s">
        <v>139</v>
      </c>
      <c r="E4653" t="s">
        <v>69</v>
      </c>
      <c r="F4653" t="s">
        <v>46</v>
      </c>
      <c r="G4653" t="s">
        <v>25</v>
      </c>
      <c r="H4653" t="s">
        <v>40</v>
      </c>
      <c r="I4653">
        <v>33.36</v>
      </c>
      <c r="J4653">
        <v>4</v>
      </c>
      <c r="K4653">
        <v>0</v>
      </c>
      <c r="L4653">
        <v>16.68</v>
      </c>
    </row>
    <row r="4654" spans="1:12" x14ac:dyDescent="0.3">
      <c r="A4654" t="s">
        <v>27</v>
      </c>
      <c r="B4654" t="s">
        <v>13</v>
      </c>
      <c r="C4654" t="s">
        <v>14</v>
      </c>
      <c r="D4654" t="s">
        <v>139</v>
      </c>
      <c r="E4654" t="s">
        <v>69</v>
      </c>
      <c r="F4654" t="s">
        <v>46</v>
      </c>
      <c r="G4654" t="s">
        <v>25</v>
      </c>
      <c r="H4654" t="s">
        <v>40</v>
      </c>
      <c r="I4654">
        <v>13.76</v>
      </c>
      <c r="J4654">
        <v>2</v>
      </c>
      <c r="K4654">
        <v>0</v>
      </c>
      <c r="L4654">
        <v>6.3296000000000001</v>
      </c>
    </row>
    <row r="4655" spans="1:12" x14ac:dyDescent="0.3">
      <c r="A4655" t="s">
        <v>27</v>
      </c>
      <c r="B4655" t="s">
        <v>13</v>
      </c>
      <c r="C4655" t="s">
        <v>14</v>
      </c>
      <c r="D4655" t="s">
        <v>139</v>
      </c>
      <c r="E4655" t="s">
        <v>69</v>
      </c>
      <c r="F4655" t="s">
        <v>46</v>
      </c>
      <c r="G4655" t="s">
        <v>25</v>
      </c>
      <c r="H4655" t="s">
        <v>31</v>
      </c>
      <c r="I4655">
        <v>496.86</v>
      </c>
      <c r="J4655">
        <v>7</v>
      </c>
      <c r="K4655">
        <v>0</v>
      </c>
      <c r="L4655">
        <v>24.843</v>
      </c>
    </row>
    <row r="4656" spans="1:12" x14ac:dyDescent="0.3">
      <c r="A4656" t="s">
        <v>27</v>
      </c>
      <c r="B4656" t="s">
        <v>13</v>
      </c>
      <c r="C4656" t="s">
        <v>14</v>
      </c>
      <c r="D4656" t="s">
        <v>139</v>
      </c>
      <c r="E4656" t="s">
        <v>69</v>
      </c>
      <c r="F4656" t="s">
        <v>46</v>
      </c>
      <c r="G4656" t="s">
        <v>18</v>
      </c>
      <c r="H4656" t="s">
        <v>20</v>
      </c>
      <c r="I4656">
        <v>389.97</v>
      </c>
      <c r="J4656">
        <v>3</v>
      </c>
      <c r="K4656">
        <v>0</v>
      </c>
      <c r="L4656">
        <v>35.097299999999997</v>
      </c>
    </row>
    <row r="4657" spans="1:12" x14ac:dyDescent="0.3">
      <c r="A4657" t="s">
        <v>12</v>
      </c>
      <c r="B4657" t="s">
        <v>43</v>
      </c>
      <c r="C4657" t="s">
        <v>14</v>
      </c>
      <c r="D4657" t="s">
        <v>443</v>
      </c>
      <c r="E4657" t="s">
        <v>69</v>
      </c>
      <c r="F4657" t="s">
        <v>46</v>
      </c>
      <c r="G4657" t="s">
        <v>25</v>
      </c>
      <c r="H4657" t="s">
        <v>40</v>
      </c>
      <c r="I4657">
        <v>19.440000000000001</v>
      </c>
      <c r="J4657">
        <v>3</v>
      </c>
      <c r="K4657">
        <v>0</v>
      </c>
      <c r="L4657">
        <v>9.5256000000000007</v>
      </c>
    </row>
    <row r="4658" spans="1:12" x14ac:dyDescent="0.3">
      <c r="A4658" t="s">
        <v>27</v>
      </c>
      <c r="B4658" t="s">
        <v>21</v>
      </c>
      <c r="C4658" t="s">
        <v>14</v>
      </c>
      <c r="D4658" t="s">
        <v>83</v>
      </c>
      <c r="E4658" t="s">
        <v>69</v>
      </c>
      <c r="F4658" t="s">
        <v>46</v>
      </c>
      <c r="G4658" t="s">
        <v>25</v>
      </c>
      <c r="H4658" t="s">
        <v>37</v>
      </c>
      <c r="I4658">
        <v>207.14400000000001</v>
      </c>
      <c r="J4658">
        <v>3</v>
      </c>
      <c r="K4658">
        <v>0.1</v>
      </c>
      <c r="L4658">
        <v>48.333599999999997</v>
      </c>
    </row>
    <row r="4659" spans="1:12" x14ac:dyDescent="0.3">
      <c r="A4659" t="s">
        <v>27</v>
      </c>
      <c r="B4659" t="s">
        <v>21</v>
      </c>
      <c r="C4659" t="s">
        <v>14</v>
      </c>
      <c r="D4659" t="s">
        <v>83</v>
      </c>
      <c r="E4659" t="s">
        <v>69</v>
      </c>
      <c r="F4659" t="s">
        <v>46</v>
      </c>
      <c r="G4659" t="s">
        <v>25</v>
      </c>
      <c r="H4659" t="s">
        <v>33</v>
      </c>
      <c r="I4659">
        <v>13.9</v>
      </c>
      <c r="J4659">
        <v>5</v>
      </c>
      <c r="K4659">
        <v>0</v>
      </c>
      <c r="L4659">
        <v>3.7530000000000001</v>
      </c>
    </row>
    <row r="4660" spans="1:12" x14ac:dyDescent="0.3">
      <c r="A4660" t="s">
        <v>27</v>
      </c>
      <c r="B4660" t="s">
        <v>43</v>
      </c>
      <c r="C4660" t="s">
        <v>14</v>
      </c>
      <c r="D4660" t="s">
        <v>139</v>
      </c>
      <c r="E4660" t="s">
        <v>69</v>
      </c>
      <c r="F4660" t="s">
        <v>46</v>
      </c>
      <c r="G4660" t="s">
        <v>18</v>
      </c>
      <c r="H4660" t="s">
        <v>20</v>
      </c>
      <c r="I4660">
        <v>487.96</v>
      </c>
      <c r="J4660">
        <v>2</v>
      </c>
      <c r="K4660">
        <v>0</v>
      </c>
      <c r="L4660">
        <v>146.38800000000001</v>
      </c>
    </row>
    <row r="4661" spans="1:12" x14ac:dyDescent="0.3">
      <c r="A4661" t="s">
        <v>27</v>
      </c>
      <c r="B4661" t="s">
        <v>13</v>
      </c>
      <c r="C4661" t="s">
        <v>14</v>
      </c>
      <c r="D4661" t="s">
        <v>139</v>
      </c>
      <c r="E4661" t="s">
        <v>69</v>
      </c>
      <c r="F4661" t="s">
        <v>46</v>
      </c>
      <c r="G4661" t="s">
        <v>25</v>
      </c>
      <c r="H4661" t="s">
        <v>36</v>
      </c>
      <c r="I4661">
        <v>9892.74</v>
      </c>
      <c r="J4661">
        <v>13</v>
      </c>
      <c r="K4661">
        <v>0</v>
      </c>
      <c r="L4661">
        <v>4946.37</v>
      </c>
    </row>
    <row r="4662" spans="1:12" x14ac:dyDescent="0.3">
      <c r="A4662" t="s">
        <v>27</v>
      </c>
      <c r="B4662" t="s">
        <v>13</v>
      </c>
      <c r="C4662" t="s">
        <v>14</v>
      </c>
      <c r="D4662" t="s">
        <v>139</v>
      </c>
      <c r="E4662" t="s">
        <v>69</v>
      </c>
      <c r="F4662" t="s">
        <v>46</v>
      </c>
      <c r="G4662" t="s">
        <v>34</v>
      </c>
      <c r="H4662" t="s">
        <v>35</v>
      </c>
      <c r="I4662">
        <v>299.98</v>
      </c>
      <c r="J4662">
        <v>2</v>
      </c>
      <c r="K4662">
        <v>0</v>
      </c>
      <c r="L4662">
        <v>83.994399999999999</v>
      </c>
    </row>
    <row r="4663" spans="1:12" x14ac:dyDescent="0.3">
      <c r="A4663" t="s">
        <v>27</v>
      </c>
      <c r="B4663" t="s">
        <v>13</v>
      </c>
      <c r="C4663" t="s">
        <v>14</v>
      </c>
      <c r="D4663" t="s">
        <v>139</v>
      </c>
      <c r="E4663" t="s">
        <v>69</v>
      </c>
      <c r="F4663" t="s">
        <v>46</v>
      </c>
      <c r="G4663" t="s">
        <v>25</v>
      </c>
      <c r="H4663" t="s">
        <v>36</v>
      </c>
      <c r="I4663">
        <v>403.68</v>
      </c>
      <c r="J4663">
        <v>6</v>
      </c>
      <c r="K4663">
        <v>0</v>
      </c>
      <c r="L4663">
        <v>181.65600000000001</v>
      </c>
    </row>
    <row r="4664" spans="1:12" x14ac:dyDescent="0.3">
      <c r="A4664" t="s">
        <v>27</v>
      </c>
      <c r="B4664" t="s">
        <v>13</v>
      </c>
      <c r="C4664" t="s">
        <v>14</v>
      </c>
      <c r="D4664" t="s">
        <v>139</v>
      </c>
      <c r="E4664" t="s">
        <v>69</v>
      </c>
      <c r="F4664" t="s">
        <v>46</v>
      </c>
      <c r="G4664" t="s">
        <v>34</v>
      </c>
      <c r="H4664" t="s">
        <v>35</v>
      </c>
      <c r="I4664">
        <v>41.9</v>
      </c>
      <c r="J4664">
        <v>2</v>
      </c>
      <c r="K4664">
        <v>0</v>
      </c>
      <c r="L4664">
        <v>11.731999999999999</v>
      </c>
    </row>
    <row r="4665" spans="1:12" x14ac:dyDescent="0.3">
      <c r="A4665" t="s">
        <v>27</v>
      </c>
      <c r="B4665" t="s">
        <v>13</v>
      </c>
      <c r="C4665" t="s">
        <v>14</v>
      </c>
      <c r="D4665" t="s">
        <v>139</v>
      </c>
      <c r="E4665" t="s">
        <v>69</v>
      </c>
      <c r="F4665" t="s">
        <v>46</v>
      </c>
      <c r="G4665" t="s">
        <v>25</v>
      </c>
      <c r="H4665" t="s">
        <v>26</v>
      </c>
      <c r="I4665">
        <v>28.91</v>
      </c>
      <c r="J4665">
        <v>7</v>
      </c>
      <c r="K4665">
        <v>0</v>
      </c>
      <c r="L4665">
        <v>13.2986</v>
      </c>
    </row>
    <row r="4666" spans="1:12" x14ac:dyDescent="0.3">
      <c r="A4666" t="s">
        <v>27</v>
      </c>
      <c r="B4666" t="s">
        <v>21</v>
      </c>
      <c r="C4666" t="s">
        <v>14</v>
      </c>
      <c r="D4666" t="s">
        <v>139</v>
      </c>
      <c r="E4666" t="s">
        <v>69</v>
      </c>
      <c r="F4666" t="s">
        <v>46</v>
      </c>
      <c r="G4666" t="s">
        <v>25</v>
      </c>
      <c r="H4666" t="s">
        <v>36</v>
      </c>
      <c r="I4666">
        <v>138.56</v>
      </c>
      <c r="J4666">
        <v>4</v>
      </c>
      <c r="K4666">
        <v>0</v>
      </c>
      <c r="L4666">
        <v>66.508799999999994</v>
      </c>
    </row>
    <row r="4667" spans="1:12" x14ac:dyDescent="0.3">
      <c r="A4667" t="s">
        <v>27</v>
      </c>
      <c r="B4667" t="s">
        <v>21</v>
      </c>
      <c r="C4667" t="s">
        <v>14</v>
      </c>
      <c r="D4667" t="s">
        <v>139</v>
      </c>
      <c r="E4667" t="s">
        <v>69</v>
      </c>
      <c r="F4667" t="s">
        <v>46</v>
      </c>
      <c r="G4667" t="s">
        <v>25</v>
      </c>
      <c r="H4667" t="s">
        <v>37</v>
      </c>
      <c r="I4667">
        <v>65.52</v>
      </c>
      <c r="J4667">
        <v>5</v>
      </c>
      <c r="K4667">
        <v>0.1</v>
      </c>
      <c r="L4667">
        <v>12.375999999999999</v>
      </c>
    </row>
    <row r="4668" spans="1:12" x14ac:dyDescent="0.3">
      <c r="A4668" t="s">
        <v>27</v>
      </c>
      <c r="B4668" t="s">
        <v>13</v>
      </c>
      <c r="C4668" t="s">
        <v>14</v>
      </c>
      <c r="D4668" t="s">
        <v>139</v>
      </c>
      <c r="E4668" t="s">
        <v>69</v>
      </c>
      <c r="F4668" t="s">
        <v>46</v>
      </c>
      <c r="G4668" t="s">
        <v>18</v>
      </c>
      <c r="H4668" t="s">
        <v>20</v>
      </c>
      <c r="I4668">
        <v>389.97</v>
      </c>
      <c r="J4668">
        <v>3</v>
      </c>
      <c r="K4668">
        <v>0</v>
      </c>
      <c r="L4668">
        <v>35.097299999999997</v>
      </c>
    </row>
    <row r="4669" spans="1:12" x14ac:dyDescent="0.3">
      <c r="A4669" t="s">
        <v>27</v>
      </c>
      <c r="B4669" t="s">
        <v>13</v>
      </c>
      <c r="C4669" t="s">
        <v>14</v>
      </c>
      <c r="D4669" t="s">
        <v>139</v>
      </c>
      <c r="E4669" t="s">
        <v>69</v>
      </c>
      <c r="F4669" t="s">
        <v>46</v>
      </c>
      <c r="G4669" t="s">
        <v>25</v>
      </c>
      <c r="H4669" t="s">
        <v>37</v>
      </c>
      <c r="I4669">
        <v>269.91000000000003</v>
      </c>
      <c r="J4669">
        <v>5</v>
      </c>
      <c r="K4669">
        <v>0.1</v>
      </c>
      <c r="L4669">
        <v>53.981999999999999</v>
      </c>
    </row>
    <row r="4670" spans="1:12" x14ac:dyDescent="0.3">
      <c r="A4670" t="s">
        <v>167</v>
      </c>
      <c r="B4670" t="s">
        <v>21</v>
      </c>
      <c r="C4670" t="s">
        <v>14</v>
      </c>
      <c r="D4670" t="s">
        <v>139</v>
      </c>
      <c r="E4670" t="s">
        <v>69</v>
      </c>
      <c r="F4670" t="s">
        <v>46</v>
      </c>
      <c r="G4670" t="s">
        <v>25</v>
      </c>
      <c r="H4670" t="s">
        <v>31</v>
      </c>
      <c r="I4670">
        <v>418.32</v>
      </c>
      <c r="J4670">
        <v>7</v>
      </c>
      <c r="K4670">
        <v>0</v>
      </c>
      <c r="L4670">
        <v>117.1296</v>
      </c>
    </row>
    <row r="4671" spans="1:12" x14ac:dyDescent="0.3">
      <c r="A4671" t="s">
        <v>167</v>
      </c>
      <c r="B4671" t="s">
        <v>21</v>
      </c>
      <c r="C4671" t="s">
        <v>14</v>
      </c>
      <c r="D4671" t="s">
        <v>139</v>
      </c>
      <c r="E4671" t="s">
        <v>69</v>
      </c>
      <c r="F4671" t="s">
        <v>46</v>
      </c>
      <c r="G4671" t="s">
        <v>25</v>
      </c>
      <c r="H4671" t="s">
        <v>37</v>
      </c>
      <c r="I4671">
        <v>123.858</v>
      </c>
      <c r="J4671">
        <v>2</v>
      </c>
      <c r="K4671">
        <v>0.1</v>
      </c>
      <c r="L4671">
        <v>46.790799999999997</v>
      </c>
    </row>
    <row r="4672" spans="1:12" x14ac:dyDescent="0.3">
      <c r="A4672" t="s">
        <v>27</v>
      </c>
      <c r="B4672" t="s">
        <v>43</v>
      </c>
      <c r="C4672" t="s">
        <v>14</v>
      </c>
      <c r="D4672" t="s">
        <v>83</v>
      </c>
      <c r="E4672" t="s">
        <v>69</v>
      </c>
      <c r="F4672" t="s">
        <v>46</v>
      </c>
      <c r="G4672" t="s">
        <v>25</v>
      </c>
      <c r="H4672" t="s">
        <v>40</v>
      </c>
      <c r="I4672">
        <v>19.440000000000001</v>
      </c>
      <c r="J4672">
        <v>3</v>
      </c>
      <c r="K4672">
        <v>0</v>
      </c>
      <c r="L4672">
        <v>9.3312000000000008</v>
      </c>
    </row>
    <row r="4673" spans="1:12" x14ac:dyDescent="0.3">
      <c r="A4673" t="s">
        <v>27</v>
      </c>
      <c r="B4673" t="s">
        <v>43</v>
      </c>
      <c r="C4673" t="s">
        <v>14</v>
      </c>
      <c r="D4673" t="s">
        <v>83</v>
      </c>
      <c r="E4673" t="s">
        <v>69</v>
      </c>
      <c r="F4673" t="s">
        <v>46</v>
      </c>
      <c r="G4673" t="s">
        <v>25</v>
      </c>
      <c r="H4673" t="s">
        <v>33</v>
      </c>
      <c r="I4673">
        <v>3.64</v>
      </c>
      <c r="J4673">
        <v>2</v>
      </c>
      <c r="K4673">
        <v>0</v>
      </c>
      <c r="L4673">
        <v>1.0192000000000001</v>
      </c>
    </row>
    <row r="4674" spans="1:12" x14ac:dyDescent="0.3">
      <c r="A4674" t="s">
        <v>27</v>
      </c>
      <c r="B4674" t="s">
        <v>43</v>
      </c>
      <c r="C4674" t="s">
        <v>14</v>
      </c>
      <c r="D4674" t="s">
        <v>83</v>
      </c>
      <c r="E4674" t="s">
        <v>69</v>
      </c>
      <c r="F4674" t="s">
        <v>46</v>
      </c>
      <c r="G4674" t="s">
        <v>25</v>
      </c>
      <c r="H4674" t="s">
        <v>40</v>
      </c>
      <c r="I4674">
        <v>18.54</v>
      </c>
      <c r="J4674">
        <v>2</v>
      </c>
      <c r="K4674">
        <v>0</v>
      </c>
      <c r="L4674">
        <v>8.7138000000000009</v>
      </c>
    </row>
    <row r="4675" spans="1:12" x14ac:dyDescent="0.3">
      <c r="A4675" t="s">
        <v>12</v>
      </c>
      <c r="B4675" t="s">
        <v>13</v>
      </c>
      <c r="C4675" t="s">
        <v>14</v>
      </c>
      <c r="D4675" t="s">
        <v>452</v>
      </c>
      <c r="E4675" t="s">
        <v>69</v>
      </c>
      <c r="F4675" t="s">
        <v>46</v>
      </c>
      <c r="G4675" t="s">
        <v>25</v>
      </c>
      <c r="H4675" t="s">
        <v>33</v>
      </c>
      <c r="I4675">
        <v>26.7</v>
      </c>
      <c r="J4675">
        <v>2</v>
      </c>
      <c r="K4675">
        <v>0</v>
      </c>
      <c r="L4675">
        <v>7.476</v>
      </c>
    </row>
    <row r="4676" spans="1:12" x14ac:dyDescent="0.3">
      <c r="A4676" t="s">
        <v>12</v>
      </c>
      <c r="B4676" t="s">
        <v>13</v>
      </c>
      <c r="C4676" t="s">
        <v>14</v>
      </c>
      <c r="D4676" t="s">
        <v>452</v>
      </c>
      <c r="E4676" t="s">
        <v>69</v>
      </c>
      <c r="F4676" t="s">
        <v>46</v>
      </c>
      <c r="G4676" t="s">
        <v>25</v>
      </c>
      <c r="H4676" t="s">
        <v>36</v>
      </c>
      <c r="I4676">
        <v>40.200000000000003</v>
      </c>
      <c r="J4676">
        <v>5</v>
      </c>
      <c r="K4676">
        <v>0</v>
      </c>
      <c r="L4676">
        <v>18.09</v>
      </c>
    </row>
    <row r="4677" spans="1:12" x14ac:dyDescent="0.3">
      <c r="A4677" t="s">
        <v>12</v>
      </c>
      <c r="B4677" t="s">
        <v>13</v>
      </c>
      <c r="C4677" t="s">
        <v>14</v>
      </c>
      <c r="D4677" t="s">
        <v>452</v>
      </c>
      <c r="E4677" t="s">
        <v>69</v>
      </c>
      <c r="F4677" t="s">
        <v>46</v>
      </c>
      <c r="G4677" t="s">
        <v>25</v>
      </c>
      <c r="H4677" t="s">
        <v>33</v>
      </c>
      <c r="I4677">
        <v>13.89</v>
      </c>
      <c r="J4677">
        <v>3</v>
      </c>
      <c r="K4677">
        <v>0</v>
      </c>
      <c r="L4677">
        <v>4.5837000000000003</v>
      </c>
    </row>
    <row r="4678" spans="1:12" x14ac:dyDescent="0.3">
      <c r="A4678" t="s">
        <v>12</v>
      </c>
      <c r="B4678" t="s">
        <v>13</v>
      </c>
      <c r="C4678" t="s">
        <v>14</v>
      </c>
      <c r="D4678" t="s">
        <v>452</v>
      </c>
      <c r="E4678" t="s">
        <v>69</v>
      </c>
      <c r="F4678" t="s">
        <v>46</v>
      </c>
      <c r="G4678" t="s">
        <v>25</v>
      </c>
      <c r="H4678" t="s">
        <v>31</v>
      </c>
      <c r="I4678">
        <v>689.82</v>
      </c>
      <c r="J4678">
        <v>6</v>
      </c>
      <c r="K4678">
        <v>0</v>
      </c>
      <c r="L4678">
        <v>20.694600000000001</v>
      </c>
    </row>
    <row r="4679" spans="1:12" x14ac:dyDescent="0.3">
      <c r="A4679" t="s">
        <v>61</v>
      </c>
      <c r="B4679" t="s">
        <v>43</v>
      </c>
      <c r="C4679" t="s">
        <v>14</v>
      </c>
      <c r="D4679" t="s">
        <v>139</v>
      </c>
      <c r="E4679" t="s">
        <v>69</v>
      </c>
      <c r="F4679" t="s">
        <v>46</v>
      </c>
      <c r="G4679" t="s">
        <v>25</v>
      </c>
      <c r="H4679" t="s">
        <v>31</v>
      </c>
      <c r="I4679">
        <v>53.72</v>
      </c>
      <c r="J4679">
        <v>4</v>
      </c>
      <c r="K4679">
        <v>0</v>
      </c>
      <c r="L4679">
        <v>13.9672</v>
      </c>
    </row>
    <row r="4680" spans="1:12" x14ac:dyDescent="0.3">
      <c r="A4680" t="s">
        <v>27</v>
      </c>
      <c r="B4680" t="s">
        <v>13</v>
      </c>
      <c r="C4680" t="s">
        <v>14</v>
      </c>
      <c r="D4680" t="s">
        <v>139</v>
      </c>
      <c r="E4680" t="s">
        <v>69</v>
      </c>
      <c r="F4680" t="s">
        <v>46</v>
      </c>
      <c r="G4680" t="s">
        <v>25</v>
      </c>
      <c r="H4680" t="s">
        <v>36</v>
      </c>
      <c r="I4680">
        <v>14.67</v>
      </c>
      <c r="J4680">
        <v>3</v>
      </c>
      <c r="K4680">
        <v>0</v>
      </c>
      <c r="L4680">
        <v>6.7481999999999998</v>
      </c>
    </row>
    <row r="4681" spans="1:12" x14ac:dyDescent="0.3">
      <c r="A4681" t="s">
        <v>12</v>
      </c>
      <c r="B4681" t="s">
        <v>21</v>
      </c>
      <c r="C4681" t="s">
        <v>14</v>
      </c>
      <c r="D4681" t="s">
        <v>139</v>
      </c>
      <c r="E4681" t="s">
        <v>69</v>
      </c>
      <c r="F4681" t="s">
        <v>46</v>
      </c>
      <c r="G4681" t="s">
        <v>25</v>
      </c>
      <c r="H4681" t="s">
        <v>26</v>
      </c>
      <c r="I4681">
        <v>491.55</v>
      </c>
      <c r="J4681">
        <v>5</v>
      </c>
      <c r="K4681">
        <v>0</v>
      </c>
      <c r="L4681">
        <v>240.8595</v>
      </c>
    </row>
    <row r="4682" spans="1:12" x14ac:dyDescent="0.3">
      <c r="A4682" t="s">
        <v>27</v>
      </c>
      <c r="B4682" t="s">
        <v>13</v>
      </c>
      <c r="C4682" t="s">
        <v>14</v>
      </c>
      <c r="D4682" t="s">
        <v>443</v>
      </c>
      <c r="E4682" t="s">
        <v>69</v>
      </c>
      <c r="F4682" t="s">
        <v>46</v>
      </c>
      <c r="G4682" t="s">
        <v>25</v>
      </c>
      <c r="H4682" t="s">
        <v>36</v>
      </c>
      <c r="I4682">
        <v>54.9</v>
      </c>
      <c r="J4682">
        <v>5</v>
      </c>
      <c r="K4682">
        <v>0</v>
      </c>
      <c r="L4682">
        <v>26.901</v>
      </c>
    </row>
    <row r="4683" spans="1:12" x14ac:dyDescent="0.3">
      <c r="A4683" t="s">
        <v>27</v>
      </c>
      <c r="B4683" t="s">
        <v>13</v>
      </c>
      <c r="C4683" t="s">
        <v>14</v>
      </c>
      <c r="D4683" t="s">
        <v>443</v>
      </c>
      <c r="E4683" t="s">
        <v>69</v>
      </c>
      <c r="F4683" t="s">
        <v>46</v>
      </c>
      <c r="G4683" t="s">
        <v>25</v>
      </c>
      <c r="H4683" t="s">
        <v>40</v>
      </c>
      <c r="I4683">
        <v>35.56</v>
      </c>
      <c r="J4683">
        <v>7</v>
      </c>
      <c r="K4683">
        <v>0</v>
      </c>
      <c r="L4683">
        <v>16.713200000000001</v>
      </c>
    </row>
    <row r="4684" spans="1:12" x14ac:dyDescent="0.3">
      <c r="A4684" t="s">
        <v>27</v>
      </c>
      <c r="B4684" t="s">
        <v>13</v>
      </c>
      <c r="C4684" t="s">
        <v>14</v>
      </c>
      <c r="D4684" t="s">
        <v>443</v>
      </c>
      <c r="E4684" t="s">
        <v>69</v>
      </c>
      <c r="F4684" t="s">
        <v>46</v>
      </c>
      <c r="G4684" t="s">
        <v>34</v>
      </c>
      <c r="H4684" t="s">
        <v>35</v>
      </c>
      <c r="I4684">
        <v>97.98</v>
      </c>
      <c r="J4684">
        <v>2</v>
      </c>
      <c r="K4684">
        <v>0</v>
      </c>
      <c r="L4684">
        <v>27.4344</v>
      </c>
    </row>
    <row r="4685" spans="1:12" x14ac:dyDescent="0.3">
      <c r="A4685" t="s">
        <v>61</v>
      </c>
      <c r="B4685" t="s">
        <v>21</v>
      </c>
      <c r="C4685" t="s">
        <v>14</v>
      </c>
      <c r="D4685" t="s">
        <v>66</v>
      </c>
      <c r="E4685" t="s">
        <v>67</v>
      </c>
      <c r="F4685" t="s">
        <v>46</v>
      </c>
      <c r="G4685" t="s">
        <v>34</v>
      </c>
      <c r="H4685" t="s">
        <v>58</v>
      </c>
      <c r="I4685">
        <v>45.98</v>
      </c>
      <c r="J4685">
        <v>2</v>
      </c>
      <c r="K4685">
        <v>0</v>
      </c>
      <c r="L4685">
        <v>19.7714</v>
      </c>
    </row>
    <row r="4686" spans="1:12" x14ac:dyDescent="0.3">
      <c r="A4686" t="s">
        <v>61</v>
      </c>
      <c r="B4686" t="s">
        <v>21</v>
      </c>
      <c r="C4686" t="s">
        <v>14</v>
      </c>
      <c r="D4686" t="s">
        <v>66</v>
      </c>
      <c r="E4686" t="s">
        <v>67</v>
      </c>
      <c r="F4686" t="s">
        <v>46</v>
      </c>
      <c r="G4686" t="s">
        <v>25</v>
      </c>
      <c r="H4686" t="s">
        <v>36</v>
      </c>
      <c r="I4686">
        <v>17.46</v>
      </c>
      <c r="J4686">
        <v>2</v>
      </c>
      <c r="K4686">
        <v>0</v>
      </c>
      <c r="L4686">
        <v>8.2062000000000008</v>
      </c>
    </row>
    <row r="4687" spans="1:12" x14ac:dyDescent="0.3">
      <c r="A4687" t="s">
        <v>27</v>
      </c>
      <c r="B4687" t="s">
        <v>13</v>
      </c>
      <c r="C4687" t="s">
        <v>14</v>
      </c>
      <c r="D4687" t="s">
        <v>91</v>
      </c>
      <c r="E4687" t="s">
        <v>67</v>
      </c>
      <c r="F4687" t="s">
        <v>46</v>
      </c>
      <c r="G4687" t="s">
        <v>34</v>
      </c>
      <c r="H4687" t="s">
        <v>58</v>
      </c>
      <c r="I4687">
        <v>19.989999999999998</v>
      </c>
      <c r="J4687">
        <v>1</v>
      </c>
      <c r="K4687">
        <v>0</v>
      </c>
      <c r="L4687">
        <v>6.7965999999999998</v>
      </c>
    </row>
    <row r="4688" spans="1:12" x14ac:dyDescent="0.3">
      <c r="A4688" t="s">
        <v>27</v>
      </c>
      <c r="B4688" t="s">
        <v>13</v>
      </c>
      <c r="C4688" t="s">
        <v>14</v>
      </c>
      <c r="D4688" t="s">
        <v>91</v>
      </c>
      <c r="E4688" t="s">
        <v>67</v>
      </c>
      <c r="F4688" t="s">
        <v>46</v>
      </c>
      <c r="G4688" t="s">
        <v>25</v>
      </c>
      <c r="H4688" t="s">
        <v>26</v>
      </c>
      <c r="I4688">
        <v>6.16</v>
      </c>
      <c r="J4688">
        <v>2</v>
      </c>
      <c r="K4688">
        <v>0</v>
      </c>
      <c r="L4688">
        <v>2.9567999999999999</v>
      </c>
    </row>
    <row r="4689" spans="1:12" x14ac:dyDescent="0.3">
      <c r="A4689" t="s">
        <v>12</v>
      </c>
      <c r="B4689" t="s">
        <v>13</v>
      </c>
      <c r="C4689" t="s">
        <v>14</v>
      </c>
      <c r="D4689" t="s">
        <v>92</v>
      </c>
      <c r="E4689" t="s">
        <v>67</v>
      </c>
      <c r="F4689" t="s">
        <v>46</v>
      </c>
      <c r="G4689" t="s">
        <v>25</v>
      </c>
      <c r="H4689" t="s">
        <v>40</v>
      </c>
      <c r="I4689">
        <v>12.96</v>
      </c>
      <c r="J4689">
        <v>2</v>
      </c>
      <c r="K4689">
        <v>0</v>
      </c>
      <c r="L4689">
        <v>6.2207999999999997</v>
      </c>
    </row>
    <row r="4690" spans="1:12" x14ac:dyDescent="0.3">
      <c r="A4690" t="s">
        <v>12</v>
      </c>
      <c r="B4690" t="s">
        <v>13</v>
      </c>
      <c r="C4690" t="s">
        <v>14</v>
      </c>
      <c r="D4690" t="s">
        <v>92</v>
      </c>
      <c r="E4690" t="s">
        <v>67</v>
      </c>
      <c r="F4690" t="s">
        <v>46</v>
      </c>
      <c r="G4690" t="s">
        <v>18</v>
      </c>
      <c r="H4690" t="s">
        <v>32</v>
      </c>
      <c r="I4690">
        <v>53.34</v>
      </c>
      <c r="J4690">
        <v>3</v>
      </c>
      <c r="K4690">
        <v>0</v>
      </c>
      <c r="L4690">
        <v>16.535399999999999</v>
      </c>
    </row>
    <row r="4691" spans="1:12" x14ac:dyDescent="0.3">
      <c r="A4691" t="s">
        <v>12</v>
      </c>
      <c r="B4691" t="s">
        <v>13</v>
      </c>
      <c r="C4691" t="s">
        <v>14</v>
      </c>
      <c r="D4691" t="s">
        <v>92</v>
      </c>
      <c r="E4691" t="s">
        <v>67</v>
      </c>
      <c r="F4691" t="s">
        <v>46</v>
      </c>
      <c r="G4691" t="s">
        <v>25</v>
      </c>
      <c r="H4691" t="s">
        <v>36</v>
      </c>
      <c r="I4691">
        <v>32.96</v>
      </c>
      <c r="J4691">
        <v>2</v>
      </c>
      <c r="K4691">
        <v>0</v>
      </c>
      <c r="L4691">
        <v>16.150400000000001</v>
      </c>
    </row>
    <row r="4692" spans="1:12" x14ac:dyDescent="0.3">
      <c r="A4692" t="s">
        <v>27</v>
      </c>
      <c r="B4692" t="s">
        <v>21</v>
      </c>
      <c r="C4692" t="s">
        <v>14</v>
      </c>
      <c r="D4692" t="s">
        <v>95</v>
      </c>
      <c r="E4692" t="s">
        <v>67</v>
      </c>
      <c r="F4692" t="s">
        <v>46</v>
      </c>
      <c r="G4692" t="s">
        <v>25</v>
      </c>
      <c r="H4692" t="s">
        <v>37</v>
      </c>
      <c r="I4692">
        <v>77.88</v>
      </c>
      <c r="J4692">
        <v>6</v>
      </c>
      <c r="K4692">
        <v>0</v>
      </c>
      <c r="L4692">
        <v>22.5852</v>
      </c>
    </row>
    <row r="4693" spans="1:12" x14ac:dyDescent="0.3">
      <c r="A4693" t="s">
        <v>12</v>
      </c>
      <c r="B4693" t="s">
        <v>13</v>
      </c>
      <c r="C4693" t="s">
        <v>14</v>
      </c>
      <c r="D4693" t="s">
        <v>91</v>
      </c>
      <c r="E4693" t="s">
        <v>67</v>
      </c>
      <c r="F4693" t="s">
        <v>46</v>
      </c>
      <c r="G4693" t="s">
        <v>25</v>
      </c>
      <c r="H4693" t="s">
        <v>40</v>
      </c>
      <c r="I4693">
        <v>23.92</v>
      </c>
      <c r="J4693">
        <v>4</v>
      </c>
      <c r="K4693">
        <v>0</v>
      </c>
      <c r="L4693">
        <v>11.720800000000001</v>
      </c>
    </row>
    <row r="4694" spans="1:12" x14ac:dyDescent="0.3">
      <c r="A4694" t="s">
        <v>12</v>
      </c>
      <c r="B4694" t="s">
        <v>43</v>
      </c>
      <c r="C4694" t="s">
        <v>14</v>
      </c>
      <c r="D4694" t="s">
        <v>142</v>
      </c>
      <c r="E4694" t="s">
        <v>67</v>
      </c>
      <c r="F4694" t="s">
        <v>46</v>
      </c>
      <c r="G4694" t="s">
        <v>18</v>
      </c>
      <c r="H4694" t="s">
        <v>20</v>
      </c>
      <c r="I4694">
        <v>2001.86</v>
      </c>
      <c r="J4694">
        <v>7</v>
      </c>
      <c r="K4694">
        <v>0</v>
      </c>
      <c r="L4694">
        <v>580.5394</v>
      </c>
    </row>
    <row r="4695" spans="1:12" x14ac:dyDescent="0.3">
      <c r="A4695" t="s">
        <v>12</v>
      </c>
      <c r="B4695" t="s">
        <v>43</v>
      </c>
      <c r="C4695" t="s">
        <v>14</v>
      </c>
      <c r="D4695" t="s">
        <v>142</v>
      </c>
      <c r="E4695" t="s">
        <v>67</v>
      </c>
      <c r="F4695" t="s">
        <v>46</v>
      </c>
      <c r="G4695" t="s">
        <v>25</v>
      </c>
      <c r="H4695" t="s">
        <v>31</v>
      </c>
      <c r="I4695">
        <v>166.72</v>
      </c>
      <c r="J4695">
        <v>2</v>
      </c>
      <c r="K4695">
        <v>0</v>
      </c>
      <c r="L4695">
        <v>41.68</v>
      </c>
    </row>
    <row r="4696" spans="1:12" x14ac:dyDescent="0.3">
      <c r="A4696" t="s">
        <v>12</v>
      </c>
      <c r="B4696" t="s">
        <v>43</v>
      </c>
      <c r="C4696" t="s">
        <v>14</v>
      </c>
      <c r="D4696" t="s">
        <v>142</v>
      </c>
      <c r="E4696" t="s">
        <v>67</v>
      </c>
      <c r="F4696" t="s">
        <v>46</v>
      </c>
      <c r="G4696" t="s">
        <v>25</v>
      </c>
      <c r="H4696" t="s">
        <v>40</v>
      </c>
      <c r="I4696">
        <v>47.88</v>
      </c>
      <c r="J4696">
        <v>6</v>
      </c>
      <c r="K4696">
        <v>0</v>
      </c>
      <c r="L4696">
        <v>23.94</v>
      </c>
    </row>
    <row r="4697" spans="1:12" x14ac:dyDescent="0.3">
      <c r="A4697" t="s">
        <v>12</v>
      </c>
      <c r="B4697" t="s">
        <v>43</v>
      </c>
      <c r="C4697" t="s">
        <v>14</v>
      </c>
      <c r="D4697" t="s">
        <v>142</v>
      </c>
      <c r="E4697" t="s">
        <v>67</v>
      </c>
      <c r="F4697" t="s">
        <v>46</v>
      </c>
      <c r="G4697" t="s">
        <v>25</v>
      </c>
      <c r="H4697" t="s">
        <v>37</v>
      </c>
      <c r="I4697">
        <v>1503.25</v>
      </c>
      <c r="J4697">
        <v>5</v>
      </c>
      <c r="K4697">
        <v>0</v>
      </c>
      <c r="L4697">
        <v>496.07249999999999</v>
      </c>
    </row>
    <row r="4698" spans="1:12" x14ac:dyDescent="0.3">
      <c r="A4698" t="s">
        <v>12</v>
      </c>
      <c r="B4698" t="s">
        <v>43</v>
      </c>
      <c r="C4698" t="s">
        <v>14</v>
      </c>
      <c r="D4698" t="s">
        <v>142</v>
      </c>
      <c r="E4698" t="s">
        <v>67</v>
      </c>
      <c r="F4698" t="s">
        <v>46</v>
      </c>
      <c r="G4698" t="s">
        <v>25</v>
      </c>
      <c r="H4698" t="s">
        <v>40</v>
      </c>
      <c r="I4698">
        <v>25.92</v>
      </c>
      <c r="J4698">
        <v>4</v>
      </c>
      <c r="K4698">
        <v>0</v>
      </c>
      <c r="L4698">
        <v>12.441599999999999</v>
      </c>
    </row>
    <row r="4699" spans="1:12" x14ac:dyDescent="0.3">
      <c r="A4699" t="s">
        <v>27</v>
      </c>
      <c r="B4699" t="s">
        <v>21</v>
      </c>
      <c r="C4699" t="s">
        <v>14</v>
      </c>
      <c r="D4699" t="s">
        <v>92</v>
      </c>
      <c r="E4699" t="s">
        <v>67</v>
      </c>
      <c r="F4699" t="s">
        <v>46</v>
      </c>
      <c r="G4699" t="s">
        <v>18</v>
      </c>
      <c r="H4699" t="s">
        <v>32</v>
      </c>
      <c r="I4699">
        <v>18.84</v>
      </c>
      <c r="J4699">
        <v>3</v>
      </c>
      <c r="K4699">
        <v>0</v>
      </c>
      <c r="L4699">
        <v>6.0288000000000004</v>
      </c>
    </row>
    <row r="4700" spans="1:12" x14ac:dyDescent="0.3">
      <c r="A4700" t="s">
        <v>27</v>
      </c>
      <c r="B4700" t="s">
        <v>13</v>
      </c>
      <c r="C4700" t="s">
        <v>14</v>
      </c>
      <c r="D4700" t="s">
        <v>232</v>
      </c>
      <c r="E4700" t="s">
        <v>67</v>
      </c>
      <c r="F4700" t="s">
        <v>46</v>
      </c>
      <c r="G4700" t="s">
        <v>25</v>
      </c>
      <c r="H4700" t="s">
        <v>31</v>
      </c>
      <c r="I4700">
        <v>24.56</v>
      </c>
      <c r="J4700">
        <v>2</v>
      </c>
      <c r="K4700">
        <v>0</v>
      </c>
      <c r="L4700">
        <v>6.8768000000000002</v>
      </c>
    </row>
    <row r="4701" spans="1:12" x14ac:dyDescent="0.3">
      <c r="A4701" t="s">
        <v>27</v>
      </c>
      <c r="B4701" t="s">
        <v>13</v>
      </c>
      <c r="C4701" t="s">
        <v>14</v>
      </c>
      <c r="D4701" t="s">
        <v>232</v>
      </c>
      <c r="E4701" t="s">
        <v>67</v>
      </c>
      <c r="F4701" t="s">
        <v>46</v>
      </c>
      <c r="G4701" t="s">
        <v>34</v>
      </c>
      <c r="H4701" t="s">
        <v>58</v>
      </c>
      <c r="I4701">
        <v>119.8</v>
      </c>
      <c r="J4701">
        <v>4</v>
      </c>
      <c r="K4701">
        <v>0</v>
      </c>
      <c r="L4701">
        <v>47.92</v>
      </c>
    </row>
    <row r="4702" spans="1:12" x14ac:dyDescent="0.3">
      <c r="A4702" t="s">
        <v>27</v>
      </c>
      <c r="B4702" t="s">
        <v>13</v>
      </c>
      <c r="C4702" t="s">
        <v>14</v>
      </c>
      <c r="D4702" t="s">
        <v>91</v>
      </c>
      <c r="E4702" t="s">
        <v>67</v>
      </c>
      <c r="F4702" t="s">
        <v>46</v>
      </c>
      <c r="G4702" t="s">
        <v>25</v>
      </c>
      <c r="H4702" t="s">
        <v>36</v>
      </c>
      <c r="I4702">
        <v>20.16</v>
      </c>
      <c r="J4702">
        <v>7</v>
      </c>
      <c r="K4702">
        <v>0</v>
      </c>
      <c r="L4702">
        <v>9.8783999999999992</v>
      </c>
    </row>
    <row r="4703" spans="1:12" x14ac:dyDescent="0.3">
      <c r="A4703" t="s">
        <v>27</v>
      </c>
      <c r="B4703" t="s">
        <v>13</v>
      </c>
      <c r="C4703" t="s">
        <v>14</v>
      </c>
      <c r="D4703" t="s">
        <v>142</v>
      </c>
      <c r="E4703" t="s">
        <v>67</v>
      </c>
      <c r="F4703" t="s">
        <v>46</v>
      </c>
      <c r="G4703" t="s">
        <v>25</v>
      </c>
      <c r="H4703" t="s">
        <v>76</v>
      </c>
      <c r="I4703">
        <v>35</v>
      </c>
      <c r="J4703">
        <v>7</v>
      </c>
      <c r="K4703">
        <v>0</v>
      </c>
      <c r="L4703">
        <v>16.8</v>
      </c>
    </row>
    <row r="4704" spans="1:12" x14ac:dyDescent="0.3">
      <c r="A4704" t="s">
        <v>27</v>
      </c>
      <c r="B4704" t="s">
        <v>13</v>
      </c>
      <c r="C4704" t="s">
        <v>14</v>
      </c>
      <c r="D4704" t="s">
        <v>142</v>
      </c>
      <c r="E4704" t="s">
        <v>67</v>
      </c>
      <c r="F4704" t="s">
        <v>46</v>
      </c>
      <c r="G4704" t="s">
        <v>25</v>
      </c>
      <c r="H4704" t="s">
        <v>109</v>
      </c>
      <c r="I4704">
        <v>37.24</v>
      </c>
      <c r="J4704">
        <v>4</v>
      </c>
      <c r="K4704">
        <v>0</v>
      </c>
      <c r="L4704">
        <v>10.7996</v>
      </c>
    </row>
    <row r="4705" spans="1:12" x14ac:dyDescent="0.3">
      <c r="A4705" t="s">
        <v>27</v>
      </c>
      <c r="B4705" t="s">
        <v>13</v>
      </c>
      <c r="C4705" t="s">
        <v>14</v>
      </c>
      <c r="D4705" t="s">
        <v>142</v>
      </c>
      <c r="E4705" t="s">
        <v>67</v>
      </c>
      <c r="F4705" t="s">
        <v>46</v>
      </c>
      <c r="G4705" t="s">
        <v>25</v>
      </c>
      <c r="H4705" t="s">
        <v>59</v>
      </c>
      <c r="I4705">
        <v>15.28</v>
      </c>
      <c r="J4705">
        <v>2</v>
      </c>
      <c r="K4705">
        <v>0</v>
      </c>
      <c r="L4705">
        <v>7.4871999999999996</v>
      </c>
    </row>
    <row r="4706" spans="1:12" x14ac:dyDescent="0.3">
      <c r="A4706" t="s">
        <v>27</v>
      </c>
      <c r="B4706" t="s">
        <v>13</v>
      </c>
      <c r="C4706" t="s">
        <v>14</v>
      </c>
      <c r="D4706" t="s">
        <v>92</v>
      </c>
      <c r="E4706" t="s">
        <v>67</v>
      </c>
      <c r="F4706" t="s">
        <v>46</v>
      </c>
      <c r="G4706" t="s">
        <v>25</v>
      </c>
      <c r="H4706" t="s">
        <v>37</v>
      </c>
      <c r="I4706">
        <v>362.94</v>
      </c>
      <c r="J4706">
        <v>3</v>
      </c>
      <c r="K4706">
        <v>0</v>
      </c>
      <c r="L4706">
        <v>90.734999999999999</v>
      </c>
    </row>
    <row r="4707" spans="1:12" x14ac:dyDescent="0.3">
      <c r="A4707" t="s">
        <v>27</v>
      </c>
      <c r="B4707" t="s">
        <v>13</v>
      </c>
      <c r="C4707" t="s">
        <v>14</v>
      </c>
      <c r="D4707" t="s">
        <v>92</v>
      </c>
      <c r="E4707" t="s">
        <v>67</v>
      </c>
      <c r="F4707" t="s">
        <v>46</v>
      </c>
      <c r="G4707" t="s">
        <v>25</v>
      </c>
      <c r="H4707" t="s">
        <v>36</v>
      </c>
      <c r="I4707">
        <v>11.54</v>
      </c>
      <c r="J4707">
        <v>2</v>
      </c>
      <c r="K4707">
        <v>0</v>
      </c>
      <c r="L4707">
        <v>5.77</v>
      </c>
    </row>
    <row r="4708" spans="1:12" x14ac:dyDescent="0.3">
      <c r="A4708" t="s">
        <v>12</v>
      </c>
      <c r="B4708" t="s">
        <v>21</v>
      </c>
      <c r="C4708" t="s">
        <v>14</v>
      </c>
      <c r="D4708" t="s">
        <v>95</v>
      </c>
      <c r="E4708" t="s">
        <v>67</v>
      </c>
      <c r="F4708" t="s">
        <v>46</v>
      </c>
      <c r="G4708" t="s">
        <v>34</v>
      </c>
      <c r="H4708" t="s">
        <v>35</v>
      </c>
      <c r="I4708">
        <v>114.95</v>
      </c>
      <c r="J4708">
        <v>5</v>
      </c>
      <c r="K4708">
        <v>0</v>
      </c>
      <c r="L4708">
        <v>2.2989999999999999</v>
      </c>
    </row>
    <row r="4709" spans="1:12" x14ac:dyDescent="0.3">
      <c r="A4709" t="s">
        <v>27</v>
      </c>
      <c r="B4709" t="s">
        <v>13</v>
      </c>
      <c r="C4709" t="s">
        <v>14</v>
      </c>
      <c r="D4709" t="s">
        <v>142</v>
      </c>
      <c r="E4709" t="s">
        <v>67</v>
      </c>
      <c r="F4709" t="s">
        <v>46</v>
      </c>
      <c r="G4709" t="s">
        <v>25</v>
      </c>
      <c r="H4709" t="s">
        <v>37</v>
      </c>
      <c r="I4709">
        <v>93.78</v>
      </c>
      <c r="J4709">
        <v>2</v>
      </c>
      <c r="K4709">
        <v>0</v>
      </c>
      <c r="L4709">
        <v>36.574199999999998</v>
      </c>
    </row>
    <row r="4710" spans="1:12" x14ac:dyDescent="0.3">
      <c r="A4710" t="s">
        <v>27</v>
      </c>
      <c r="B4710" t="s">
        <v>13</v>
      </c>
      <c r="C4710" t="s">
        <v>14</v>
      </c>
      <c r="D4710" t="s">
        <v>142</v>
      </c>
      <c r="E4710" t="s">
        <v>67</v>
      </c>
      <c r="F4710" t="s">
        <v>46</v>
      </c>
      <c r="G4710" t="s">
        <v>25</v>
      </c>
      <c r="H4710" t="s">
        <v>40</v>
      </c>
      <c r="I4710">
        <v>47.18</v>
      </c>
      <c r="J4710">
        <v>7</v>
      </c>
      <c r="K4710">
        <v>0</v>
      </c>
      <c r="L4710">
        <v>23.59</v>
      </c>
    </row>
    <row r="4711" spans="1:12" x14ac:dyDescent="0.3">
      <c r="A4711" t="s">
        <v>27</v>
      </c>
      <c r="B4711" t="s">
        <v>13</v>
      </c>
      <c r="C4711" t="s">
        <v>14</v>
      </c>
      <c r="D4711" t="s">
        <v>142</v>
      </c>
      <c r="E4711" t="s">
        <v>67</v>
      </c>
      <c r="F4711" t="s">
        <v>46</v>
      </c>
      <c r="G4711" t="s">
        <v>25</v>
      </c>
      <c r="H4711" t="s">
        <v>33</v>
      </c>
      <c r="I4711">
        <v>19.68</v>
      </c>
      <c r="J4711">
        <v>6</v>
      </c>
      <c r="K4711">
        <v>0</v>
      </c>
      <c r="L4711">
        <v>5.7072000000000003</v>
      </c>
    </row>
    <row r="4712" spans="1:12" x14ac:dyDescent="0.3">
      <c r="A4712" t="s">
        <v>27</v>
      </c>
      <c r="B4712" t="s">
        <v>13</v>
      </c>
      <c r="C4712" t="s">
        <v>14</v>
      </c>
      <c r="D4712" t="s">
        <v>142</v>
      </c>
      <c r="E4712" t="s">
        <v>67</v>
      </c>
      <c r="F4712" t="s">
        <v>46</v>
      </c>
      <c r="G4712" t="s">
        <v>25</v>
      </c>
      <c r="H4712" t="s">
        <v>36</v>
      </c>
      <c r="I4712">
        <v>53.4</v>
      </c>
      <c r="J4712">
        <v>10</v>
      </c>
      <c r="K4712">
        <v>0</v>
      </c>
      <c r="L4712">
        <v>25.097999999999999</v>
      </c>
    </row>
    <row r="4713" spans="1:12" x14ac:dyDescent="0.3">
      <c r="A4713" t="s">
        <v>27</v>
      </c>
      <c r="B4713" t="s">
        <v>13</v>
      </c>
      <c r="C4713" t="s">
        <v>14</v>
      </c>
      <c r="D4713" t="s">
        <v>142</v>
      </c>
      <c r="E4713" t="s">
        <v>67</v>
      </c>
      <c r="F4713" t="s">
        <v>46</v>
      </c>
      <c r="G4713" t="s">
        <v>25</v>
      </c>
      <c r="H4713" t="s">
        <v>36</v>
      </c>
      <c r="I4713">
        <v>35.880000000000003</v>
      </c>
      <c r="J4713">
        <v>6</v>
      </c>
      <c r="K4713">
        <v>0</v>
      </c>
      <c r="L4713">
        <v>17.2224</v>
      </c>
    </row>
    <row r="4714" spans="1:12" x14ac:dyDescent="0.3">
      <c r="A4714" t="s">
        <v>27</v>
      </c>
      <c r="B4714" t="s">
        <v>43</v>
      </c>
      <c r="C4714" t="s">
        <v>14</v>
      </c>
      <c r="D4714" t="s">
        <v>66</v>
      </c>
      <c r="E4714" t="s">
        <v>67</v>
      </c>
      <c r="F4714" t="s">
        <v>46</v>
      </c>
      <c r="G4714" t="s">
        <v>25</v>
      </c>
      <c r="H4714" t="s">
        <v>26</v>
      </c>
      <c r="I4714">
        <v>3.75</v>
      </c>
      <c r="J4714">
        <v>1</v>
      </c>
      <c r="K4714">
        <v>0</v>
      </c>
      <c r="L4714">
        <v>1.8</v>
      </c>
    </row>
    <row r="4715" spans="1:12" x14ac:dyDescent="0.3">
      <c r="A4715" t="s">
        <v>27</v>
      </c>
      <c r="B4715" t="s">
        <v>43</v>
      </c>
      <c r="C4715" t="s">
        <v>14</v>
      </c>
      <c r="D4715" t="s">
        <v>66</v>
      </c>
      <c r="E4715" t="s">
        <v>67</v>
      </c>
      <c r="F4715" t="s">
        <v>46</v>
      </c>
      <c r="G4715" t="s">
        <v>25</v>
      </c>
      <c r="H4715" t="s">
        <v>26</v>
      </c>
      <c r="I4715">
        <v>41.4</v>
      </c>
      <c r="J4715">
        <v>4</v>
      </c>
      <c r="K4715">
        <v>0</v>
      </c>
      <c r="L4715">
        <v>19.872</v>
      </c>
    </row>
    <row r="4716" spans="1:12" x14ac:dyDescent="0.3">
      <c r="A4716" t="s">
        <v>27</v>
      </c>
      <c r="B4716" t="s">
        <v>43</v>
      </c>
      <c r="C4716" t="s">
        <v>14</v>
      </c>
      <c r="D4716" t="s">
        <v>66</v>
      </c>
      <c r="E4716" t="s">
        <v>67</v>
      </c>
      <c r="F4716" t="s">
        <v>46</v>
      </c>
      <c r="G4716" t="s">
        <v>25</v>
      </c>
      <c r="H4716" t="s">
        <v>33</v>
      </c>
      <c r="I4716">
        <v>29.79</v>
      </c>
      <c r="J4716">
        <v>3</v>
      </c>
      <c r="K4716">
        <v>0</v>
      </c>
      <c r="L4716">
        <v>12.511799999999999</v>
      </c>
    </row>
    <row r="4717" spans="1:12" x14ac:dyDescent="0.3">
      <c r="A4717" t="s">
        <v>61</v>
      </c>
      <c r="B4717" t="s">
        <v>13</v>
      </c>
      <c r="C4717" t="s">
        <v>14</v>
      </c>
      <c r="D4717" t="s">
        <v>92</v>
      </c>
      <c r="E4717" t="s">
        <v>67</v>
      </c>
      <c r="F4717" t="s">
        <v>46</v>
      </c>
      <c r="G4717" t="s">
        <v>25</v>
      </c>
      <c r="H4717" t="s">
        <v>36</v>
      </c>
      <c r="I4717">
        <v>1793.98</v>
      </c>
      <c r="J4717">
        <v>2</v>
      </c>
      <c r="K4717">
        <v>0</v>
      </c>
      <c r="L4717">
        <v>843.17060000000004</v>
      </c>
    </row>
    <row r="4718" spans="1:12" x14ac:dyDescent="0.3">
      <c r="A4718" t="s">
        <v>27</v>
      </c>
      <c r="B4718" t="s">
        <v>13</v>
      </c>
      <c r="C4718" t="s">
        <v>14</v>
      </c>
      <c r="D4718" t="s">
        <v>91</v>
      </c>
      <c r="E4718" t="s">
        <v>67</v>
      </c>
      <c r="F4718" t="s">
        <v>46</v>
      </c>
      <c r="G4718" t="s">
        <v>25</v>
      </c>
      <c r="H4718" t="s">
        <v>36</v>
      </c>
      <c r="I4718">
        <v>8.26</v>
      </c>
      <c r="J4718">
        <v>2</v>
      </c>
      <c r="K4718">
        <v>0</v>
      </c>
      <c r="L4718">
        <v>3.8822000000000001</v>
      </c>
    </row>
    <row r="4719" spans="1:12" x14ac:dyDescent="0.3">
      <c r="A4719" t="s">
        <v>27</v>
      </c>
      <c r="B4719" t="s">
        <v>13</v>
      </c>
      <c r="C4719" t="s">
        <v>14</v>
      </c>
      <c r="D4719" t="s">
        <v>91</v>
      </c>
      <c r="E4719" t="s">
        <v>67</v>
      </c>
      <c r="F4719" t="s">
        <v>46</v>
      </c>
      <c r="G4719" t="s">
        <v>18</v>
      </c>
      <c r="H4719" t="s">
        <v>20</v>
      </c>
      <c r="I4719">
        <v>269.97000000000003</v>
      </c>
      <c r="J4719">
        <v>3</v>
      </c>
      <c r="K4719">
        <v>0</v>
      </c>
      <c r="L4719">
        <v>51.2943</v>
      </c>
    </row>
    <row r="4720" spans="1:12" x14ac:dyDescent="0.3">
      <c r="A4720" t="s">
        <v>27</v>
      </c>
      <c r="B4720" t="s">
        <v>43</v>
      </c>
      <c r="C4720" t="s">
        <v>14</v>
      </c>
      <c r="D4720" t="s">
        <v>363</v>
      </c>
      <c r="E4720" t="s">
        <v>67</v>
      </c>
      <c r="F4720" t="s">
        <v>46</v>
      </c>
      <c r="G4720" t="s">
        <v>18</v>
      </c>
      <c r="H4720" t="s">
        <v>20</v>
      </c>
      <c r="I4720">
        <v>479.9</v>
      </c>
      <c r="J4720">
        <v>5</v>
      </c>
      <c r="K4720">
        <v>0</v>
      </c>
      <c r="L4720">
        <v>81.582999999999998</v>
      </c>
    </row>
    <row r="4721" spans="1:12" x14ac:dyDescent="0.3">
      <c r="A4721" t="s">
        <v>61</v>
      </c>
      <c r="B4721" t="s">
        <v>13</v>
      </c>
      <c r="C4721" t="s">
        <v>14</v>
      </c>
      <c r="D4721" t="s">
        <v>92</v>
      </c>
      <c r="E4721" t="s">
        <v>67</v>
      </c>
      <c r="F4721" t="s">
        <v>46</v>
      </c>
      <c r="G4721" t="s">
        <v>25</v>
      </c>
      <c r="H4721" t="s">
        <v>31</v>
      </c>
      <c r="I4721">
        <v>501.81</v>
      </c>
      <c r="J4721">
        <v>3</v>
      </c>
      <c r="K4721">
        <v>0</v>
      </c>
      <c r="L4721">
        <v>0</v>
      </c>
    </row>
    <row r="4722" spans="1:12" x14ac:dyDescent="0.3">
      <c r="A4722" t="s">
        <v>61</v>
      </c>
      <c r="B4722" t="s">
        <v>13</v>
      </c>
      <c r="C4722" t="s">
        <v>14</v>
      </c>
      <c r="D4722" t="s">
        <v>92</v>
      </c>
      <c r="E4722" t="s">
        <v>67</v>
      </c>
      <c r="F4722" t="s">
        <v>46</v>
      </c>
      <c r="G4722" t="s">
        <v>25</v>
      </c>
      <c r="H4722" t="s">
        <v>31</v>
      </c>
      <c r="I4722">
        <v>161.94</v>
      </c>
      <c r="J4722">
        <v>3</v>
      </c>
      <c r="K4722">
        <v>0</v>
      </c>
      <c r="L4722">
        <v>9.7164000000000001</v>
      </c>
    </row>
    <row r="4723" spans="1:12" x14ac:dyDescent="0.3">
      <c r="A4723" t="s">
        <v>27</v>
      </c>
      <c r="B4723" t="s">
        <v>13</v>
      </c>
      <c r="C4723" t="s">
        <v>14</v>
      </c>
      <c r="D4723" t="s">
        <v>142</v>
      </c>
      <c r="E4723" t="s">
        <v>67</v>
      </c>
      <c r="F4723" t="s">
        <v>46</v>
      </c>
      <c r="G4723" t="s">
        <v>25</v>
      </c>
      <c r="H4723" t="s">
        <v>33</v>
      </c>
      <c r="I4723">
        <v>22</v>
      </c>
      <c r="J4723">
        <v>10</v>
      </c>
      <c r="K4723">
        <v>0</v>
      </c>
      <c r="L4723">
        <v>9.68</v>
      </c>
    </row>
    <row r="4724" spans="1:12" x14ac:dyDescent="0.3">
      <c r="A4724" t="s">
        <v>27</v>
      </c>
      <c r="B4724" t="s">
        <v>13</v>
      </c>
      <c r="C4724" t="s">
        <v>14</v>
      </c>
      <c r="D4724" t="s">
        <v>66</v>
      </c>
      <c r="E4724" t="s">
        <v>67</v>
      </c>
      <c r="F4724" t="s">
        <v>46</v>
      </c>
      <c r="G4724" t="s">
        <v>25</v>
      </c>
      <c r="H4724" t="s">
        <v>40</v>
      </c>
      <c r="I4724">
        <v>8.56</v>
      </c>
      <c r="J4724">
        <v>2</v>
      </c>
      <c r="K4724">
        <v>0</v>
      </c>
      <c r="L4724">
        <v>3.8519999999999999</v>
      </c>
    </row>
    <row r="4725" spans="1:12" x14ac:dyDescent="0.3">
      <c r="A4725" t="s">
        <v>27</v>
      </c>
      <c r="B4725" t="s">
        <v>13</v>
      </c>
      <c r="C4725" t="s">
        <v>14</v>
      </c>
      <c r="D4725" t="s">
        <v>66</v>
      </c>
      <c r="E4725" t="s">
        <v>67</v>
      </c>
      <c r="F4725" t="s">
        <v>46</v>
      </c>
      <c r="G4725" t="s">
        <v>25</v>
      </c>
      <c r="H4725" t="s">
        <v>31</v>
      </c>
      <c r="I4725">
        <v>52.4</v>
      </c>
      <c r="J4725">
        <v>5</v>
      </c>
      <c r="K4725">
        <v>0</v>
      </c>
      <c r="L4725">
        <v>14.148</v>
      </c>
    </row>
    <row r="4726" spans="1:12" x14ac:dyDescent="0.3">
      <c r="A4726" t="s">
        <v>27</v>
      </c>
      <c r="B4726" t="s">
        <v>13</v>
      </c>
      <c r="C4726" t="s">
        <v>14</v>
      </c>
      <c r="D4726" t="s">
        <v>66</v>
      </c>
      <c r="E4726" t="s">
        <v>67</v>
      </c>
      <c r="F4726" t="s">
        <v>46</v>
      </c>
      <c r="G4726" t="s">
        <v>25</v>
      </c>
      <c r="H4726" t="s">
        <v>26</v>
      </c>
      <c r="I4726">
        <v>14.94</v>
      </c>
      <c r="J4726">
        <v>3</v>
      </c>
      <c r="K4726">
        <v>0</v>
      </c>
      <c r="L4726">
        <v>6.8723999999999998</v>
      </c>
    </row>
    <row r="4727" spans="1:12" x14ac:dyDescent="0.3">
      <c r="A4727" t="s">
        <v>27</v>
      </c>
      <c r="B4727" t="s">
        <v>13</v>
      </c>
      <c r="C4727" t="s">
        <v>14</v>
      </c>
      <c r="D4727" t="s">
        <v>427</v>
      </c>
      <c r="E4727" t="s">
        <v>67</v>
      </c>
      <c r="F4727" t="s">
        <v>46</v>
      </c>
      <c r="G4727" t="s">
        <v>25</v>
      </c>
      <c r="H4727" t="s">
        <v>33</v>
      </c>
      <c r="I4727">
        <v>8.64</v>
      </c>
      <c r="J4727">
        <v>3</v>
      </c>
      <c r="K4727">
        <v>0</v>
      </c>
      <c r="L4727">
        <v>2.5055999999999998</v>
      </c>
    </row>
    <row r="4728" spans="1:12" x14ac:dyDescent="0.3">
      <c r="A4728" t="s">
        <v>12</v>
      </c>
      <c r="B4728" t="s">
        <v>43</v>
      </c>
      <c r="C4728" t="s">
        <v>14</v>
      </c>
      <c r="D4728" t="s">
        <v>92</v>
      </c>
      <c r="E4728" t="s">
        <v>67</v>
      </c>
      <c r="F4728" t="s">
        <v>46</v>
      </c>
      <c r="G4728" t="s">
        <v>25</v>
      </c>
      <c r="H4728" t="s">
        <v>33</v>
      </c>
      <c r="I4728">
        <v>13.9</v>
      </c>
      <c r="J4728">
        <v>5</v>
      </c>
      <c r="K4728">
        <v>0</v>
      </c>
      <c r="L4728">
        <v>3.6139999999999999</v>
      </c>
    </row>
    <row r="4729" spans="1:12" x14ac:dyDescent="0.3">
      <c r="A4729" t="s">
        <v>12</v>
      </c>
      <c r="B4729" t="s">
        <v>43</v>
      </c>
      <c r="C4729" t="s">
        <v>14</v>
      </c>
      <c r="D4729" t="s">
        <v>92</v>
      </c>
      <c r="E4729" t="s">
        <v>67</v>
      </c>
      <c r="F4729" t="s">
        <v>46</v>
      </c>
      <c r="G4729" t="s">
        <v>25</v>
      </c>
      <c r="H4729" t="s">
        <v>40</v>
      </c>
      <c r="I4729">
        <v>26.38</v>
      </c>
      <c r="J4729">
        <v>1</v>
      </c>
      <c r="K4729">
        <v>0</v>
      </c>
      <c r="L4729">
        <v>12.1348</v>
      </c>
    </row>
    <row r="4730" spans="1:12" x14ac:dyDescent="0.3">
      <c r="A4730" t="s">
        <v>27</v>
      </c>
      <c r="B4730" t="s">
        <v>21</v>
      </c>
      <c r="C4730" t="s">
        <v>14</v>
      </c>
      <c r="D4730" t="s">
        <v>438</v>
      </c>
      <c r="E4730" t="s">
        <v>67</v>
      </c>
      <c r="F4730" t="s">
        <v>46</v>
      </c>
      <c r="G4730" t="s">
        <v>25</v>
      </c>
      <c r="H4730" t="s">
        <v>36</v>
      </c>
      <c r="I4730">
        <v>735.98</v>
      </c>
      <c r="J4730">
        <v>2</v>
      </c>
      <c r="K4730">
        <v>0</v>
      </c>
      <c r="L4730">
        <v>331.19099999999997</v>
      </c>
    </row>
    <row r="4731" spans="1:12" x14ac:dyDescent="0.3">
      <c r="A4731" t="s">
        <v>27</v>
      </c>
      <c r="B4731" t="s">
        <v>21</v>
      </c>
      <c r="C4731" t="s">
        <v>14</v>
      </c>
      <c r="D4731" t="s">
        <v>456</v>
      </c>
      <c r="E4731" t="s">
        <v>67</v>
      </c>
      <c r="F4731" t="s">
        <v>46</v>
      </c>
      <c r="G4731" t="s">
        <v>34</v>
      </c>
      <c r="H4731" t="s">
        <v>58</v>
      </c>
      <c r="I4731">
        <v>72</v>
      </c>
      <c r="J4731">
        <v>4</v>
      </c>
      <c r="K4731">
        <v>0</v>
      </c>
      <c r="L4731">
        <v>12.96</v>
      </c>
    </row>
    <row r="4732" spans="1:12" x14ac:dyDescent="0.3">
      <c r="A4732" t="s">
        <v>27</v>
      </c>
      <c r="B4732" t="s">
        <v>21</v>
      </c>
      <c r="C4732" t="s">
        <v>14</v>
      </c>
      <c r="D4732" t="s">
        <v>456</v>
      </c>
      <c r="E4732" t="s">
        <v>67</v>
      </c>
      <c r="F4732" t="s">
        <v>46</v>
      </c>
      <c r="G4732" t="s">
        <v>34</v>
      </c>
      <c r="H4732" t="s">
        <v>58</v>
      </c>
      <c r="I4732">
        <v>655.9</v>
      </c>
      <c r="J4732">
        <v>5</v>
      </c>
      <c r="K4732">
        <v>0</v>
      </c>
      <c r="L4732">
        <v>275.47800000000001</v>
      </c>
    </row>
    <row r="4733" spans="1:12" x14ac:dyDescent="0.3">
      <c r="A4733" t="s">
        <v>27</v>
      </c>
      <c r="B4733" t="s">
        <v>21</v>
      </c>
      <c r="C4733" t="s">
        <v>14</v>
      </c>
      <c r="D4733" t="s">
        <v>456</v>
      </c>
      <c r="E4733" t="s">
        <v>67</v>
      </c>
      <c r="F4733" t="s">
        <v>46</v>
      </c>
      <c r="G4733" t="s">
        <v>18</v>
      </c>
      <c r="H4733" t="s">
        <v>20</v>
      </c>
      <c r="I4733">
        <v>603.91999999999996</v>
      </c>
      <c r="J4733">
        <v>4</v>
      </c>
      <c r="K4733">
        <v>0</v>
      </c>
      <c r="L4733">
        <v>181.17599999999999</v>
      </c>
    </row>
    <row r="4734" spans="1:12" x14ac:dyDescent="0.3">
      <c r="A4734" t="s">
        <v>27</v>
      </c>
      <c r="B4734" t="s">
        <v>13</v>
      </c>
      <c r="C4734" t="s">
        <v>14</v>
      </c>
      <c r="D4734" t="s">
        <v>92</v>
      </c>
      <c r="E4734" t="s">
        <v>67</v>
      </c>
      <c r="F4734" t="s">
        <v>46</v>
      </c>
      <c r="G4734" t="s">
        <v>25</v>
      </c>
      <c r="H4734" t="s">
        <v>40</v>
      </c>
      <c r="I4734">
        <v>32.4</v>
      </c>
      <c r="J4734">
        <v>5</v>
      </c>
      <c r="K4734">
        <v>0</v>
      </c>
      <c r="L4734">
        <v>15.552</v>
      </c>
    </row>
    <row r="4735" spans="1:12" x14ac:dyDescent="0.3">
      <c r="A4735" t="s">
        <v>27</v>
      </c>
      <c r="B4735" t="s">
        <v>13</v>
      </c>
      <c r="C4735" t="s">
        <v>14</v>
      </c>
      <c r="D4735" t="s">
        <v>92</v>
      </c>
      <c r="E4735" t="s">
        <v>67</v>
      </c>
      <c r="F4735" t="s">
        <v>46</v>
      </c>
      <c r="G4735" t="s">
        <v>25</v>
      </c>
      <c r="H4735" t="s">
        <v>31</v>
      </c>
      <c r="I4735">
        <v>404.9</v>
      </c>
      <c r="J4735">
        <v>5</v>
      </c>
      <c r="K4735">
        <v>0</v>
      </c>
      <c r="L4735">
        <v>16.196000000000002</v>
      </c>
    </row>
    <row r="4736" spans="1:12" x14ac:dyDescent="0.3">
      <c r="A4736" t="s">
        <v>27</v>
      </c>
      <c r="B4736" t="s">
        <v>13</v>
      </c>
      <c r="C4736" t="s">
        <v>14</v>
      </c>
      <c r="D4736" t="s">
        <v>92</v>
      </c>
      <c r="E4736" t="s">
        <v>67</v>
      </c>
      <c r="F4736" t="s">
        <v>46</v>
      </c>
      <c r="G4736" t="s">
        <v>25</v>
      </c>
      <c r="H4736" t="s">
        <v>36</v>
      </c>
      <c r="I4736">
        <v>9449.9500000000007</v>
      </c>
      <c r="J4736">
        <v>5</v>
      </c>
      <c r="K4736">
        <v>0</v>
      </c>
      <c r="L4736">
        <v>4630.4754999999996</v>
      </c>
    </row>
    <row r="4737" spans="1:12" x14ac:dyDescent="0.3">
      <c r="A4737" t="s">
        <v>27</v>
      </c>
      <c r="B4737" t="s">
        <v>13</v>
      </c>
      <c r="C4737" t="s">
        <v>14</v>
      </c>
      <c r="D4737" t="s">
        <v>92</v>
      </c>
      <c r="E4737" t="s">
        <v>67</v>
      </c>
      <c r="F4737" t="s">
        <v>46</v>
      </c>
      <c r="G4737" t="s">
        <v>25</v>
      </c>
      <c r="H4737" t="s">
        <v>36</v>
      </c>
      <c r="I4737">
        <v>12.94</v>
      </c>
      <c r="J4737">
        <v>2</v>
      </c>
      <c r="K4737">
        <v>0</v>
      </c>
      <c r="L4737">
        <v>6.47</v>
      </c>
    </row>
    <row r="4738" spans="1:12" x14ac:dyDescent="0.3">
      <c r="A4738" t="s">
        <v>27</v>
      </c>
      <c r="B4738" t="s">
        <v>13</v>
      </c>
      <c r="C4738" t="s">
        <v>14</v>
      </c>
      <c r="D4738" t="s">
        <v>363</v>
      </c>
      <c r="E4738" t="s">
        <v>67</v>
      </c>
      <c r="F4738" t="s">
        <v>46</v>
      </c>
      <c r="G4738" t="s">
        <v>34</v>
      </c>
      <c r="H4738" t="s">
        <v>58</v>
      </c>
      <c r="I4738">
        <v>63.96</v>
      </c>
      <c r="J4738">
        <v>4</v>
      </c>
      <c r="K4738">
        <v>0</v>
      </c>
      <c r="L4738">
        <v>19.8276</v>
      </c>
    </row>
    <row r="4739" spans="1:12" x14ac:dyDescent="0.3">
      <c r="A4739" t="s">
        <v>167</v>
      </c>
      <c r="B4739" t="s">
        <v>13</v>
      </c>
      <c r="C4739" t="s">
        <v>14</v>
      </c>
      <c r="D4739" t="s">
        <v>91</v>
      </c>
      <c r="E4739" t="s">
        <v>67</v>
      </c>
      <c r="F4739" t="s">
        <v>46</v>
      </c>
      <c r="G4739" t="s">
        <v>25</v>
      </c>
      <c r="H4739" t="s">
        <v>76</v>
      </c>
      <c r="I4739">
        <v>7.9</v>
      </c>
      <c r="J4739">
        <v>2</v>
      </c>
      <c r="K4739">
        <v>0</v>
      </c>
      <c r="L4739">
        <v>2.528</v>
      </c>
    </row>
    <row r="4740" spans="1:12" x14ac:dyDescent="0.3">
      <c r="A4740" t="s">
        <v>167</v>
      </c>
      <c r="B4740" t="s">
        <v>13</v>
      </c>
      <c r="C4740" t="s">
        <v>14</v>
      </c>
      <c r="D4740" t="s">
        <v>91</v>
      </c>
      <c r="E4740" t="s">
        <v>67</v>
      </c>
      <c r="F4740" t="s">
        <v>46</v>
      </c>
      <c r="G4740" t="s">
        <v>25</v>
      </c>
      <c r="H4740" t="s">
        <v>31</v>
      </c>
      <c r="I4740">
        <v>221.16</v>
      </c>
      <c r="J4740">
        <v>4</v>
      </c>
      <c r="K4740">
        <v>0</v>
      </c>
      <c r="L4740">
        <v>57.501600000000003</v>
      </c>
    </row>
    <row r="4741" spans="1:12" x14ac:dyDescent="0.3">
      <c r="A4741" t="s">
        <v>167</v>
      </c>
      <c r="B4741" t="s">
        <v>13</v>
      </c>
      <c r="C4741" t="s">
        <v>14</v>
      </c>
      <c r="D4741" t="s">
        <v>91</v>
      </c>
      <c r="E4741" t="s">
        <v>67</v>
      </c>
      <c r="F4741" t="s">
        <v>46</v>
      </c>
      <c r="G4741" t="s">
        <v>25</v>
      </c>
      <c r="H4741" t="s">
        <v>36</v>
      </c>
      <c r="I4741">
        <v>127.96</v>
      </c>
      <c r="J4741">
        <v>2</v>
      </c>
      <c r="K4741">
        <v>0</v>
      </c>
      <c r="L4741">
        <v>62.700400000000002</v>
      </c>
    </row>
    <row r="4742" spans="1:12" x14ac:dyDescent="0.3">
      <c r="A4742" t="s">
        <v>167</v>
      </c>
      <c r="B4742" t="s">
        <v>13</v>
      </c>
      <c r="C4742" t="s">
        <v>14</v>
      </c>
      <c r="D4742" t="s">
        <v>91</v>
      </c>
      <c r="E4742" t="s">
        <v>67</v>
      </c>
      <c r="F4742" t="s">
        <v>46</v>
      </c>
      <c r="G4742" t="s">
        <v>25</v>
      </c>
      <c r="H4742" t="s">
        <v>36</v>
      </c>
      <c r="I4742">
        <v>18.690000000000001</v>
      </c>
      <c r="J4742">
        <v>3</v>
      </c>
      <c r="K4742">
        <v>0</v>
      </c>
      <c r="L4742">
        <v>9.1580999999999992</v>
      </c>
    </row>
    <row r="4743" spans="1:12" x14ac:dyDescent="0.3">
      <c r="A4743" t="s">
        <v>27</v>
      </c>
      <c r="B4743" t="s">
        <v>13</v>
      </c>
      <c r="C4743" t="s">
        <v>14</v>
      </c>
      <c r="D4743" t="s">
        <v>92</v>
      </c>
      <c r="E4743" t="s">
        <v>67</v>
      </c>
      <c r="F4743" t="s">
        <v>46</v>
      </c>
      <c r="G4743" t="s">
        <v>25</v>
      </c>
      <c r="H4743" t="s">
        <v>36</v>
      </c>
      <c r="I4743">
        <v>43.98</v>
      </c>
      <c r="J4743">
        <v>2</v>
      </c>
      <c r="K4743">
        <v>0</v>
      </c>
      <c r="L4743">
        <v>21.99</v>
      </c>
    </row>
    <row r="4744" spans="1:12" x14ac:dyDescent="0.3">
      <c r="A4744" t="s">
        <v>27</v>
      </c>
      <c r="B4744" t="s">
        <v>13</v>
      </c>
      <c r="C4744" t="s">
        <v>14</v>
      </c>
      <c r="D4744" t="s">
        <v>92</v>
      </c>
      <c r="E4744" t="s">
        <v>67</v>
      </c>
      <c r="F4744" t="s">
        <v>46</v>
      </c>
      <c r="G4744" t="s">
        <v>34</v>
      </c>
      <c r="H4744" t="s">
        <v>35</v>
      </c>
      <c r="I4744">
        <v>377.97</v>
      </c>
      <c r="J4744">
        <v>3</v>
      </c>
      <c r="K4744">
        <v>0</v>
      </c>
      <c r="L4744">
        <v>105.83159999999999</v>
      </c>
    </row>
    <row r="4745" spans="1:12" x14ac:dyDescent="0.3">
      <c r="A4745" t="s">
        <v>27</v>
      </c>
      <c r="B4745" t="s">
        <v>13</v>
      </c>
      <c r="C4745" t="s">
        <v>14</v>
      </c>
      <c r="D4745" t="s">
        <v>92</v>
      </c>
      <c r="E4745" t="s">
        <v>67</v>
      </c>
      <c r="F4745" t="s">
        <v>46</v>
      </c>
      <c r="G4745" t="s">
        <v>18</v>
      </c>
      <c r="H4745" t="s">
        <v>32</v>
      </c>
      <c r="I4745">
        <v>123.96</v>
      </c>
      <c r="J4745">
        <v>3</v>
      </c>
      <c r="K4745">
        <v>0</v>
      </c>
      <c r="L4745">
        <v>11.1564</v>
      </c>
    </row>
    <row r="4746" spans="1:12" x14ac:dyDescent="0.3">
      <c r="A4746" t="s">
        <v>27</v>
      </c>
      <c r="B4746" t="s">
        <v>21</v>
      </c>
      <c r="C4746" t="s">
        <v>14</v>
      </c>
      <c r="D4746" t="s">
        <v>91</v>
      </c>
      <c r="E4746" t="s">
        <v>67</v>
      </c>
      <c r="F4746" t="s">
        <v>46</v>
      </c>
      <c r="G4746" t="s">
        <v>18</v>
      </c>
      <c r="H4746" t="s">
        <v>32</v>
      </c>
      <c r="I4746">
        <v>6.16</v>
      </c>
      <c r="J4746">
        <v>2</v>
      </c>
      <c r="K4746">
        <v>0</v>
      </c>
      <c r="L4746">
        <v>2.9567999999999999</v>
      </c>
    </row>
    <row r="4747" spans="1:12" x14ac:dyDescent="0.3">
      <c r="A4747" t="s">
        <v>27</v>
      </c>
      <c r="B4747" t="s">
        <v>21</v>
      </c>
      <c r="C4747" t="s">
        <v>14</v>
      </c>
      <c r="D4747" t="s">
        <v>91</v>
      </c>
      <c r="E4747" t="s">
        <v>67</v>
      </c>
      <c r="F4747" t="s">
        <v>46</v>
      </c>
      <c r="G4747" t="s">
        <v>25</v>
      </c>
      <c r="H4747" t="s">
        <v>40</v>
      </c>
      <c r="I4747">
        <v>36.840000000000003</v>
      </c>
      <c r="J4747">
        <v>3</v>
      </c>
      <c r="K4747">
        <v>0</v>
      </c>
      <c r="L4747">
        <v>17.314800000000002</v>
      </c>
    </row>
    <row r="4748" spans="1:12" x14ac:dyDescent="0.3">
      <c r="A4748" t="s">
        <v>27</v>
      </c>
      <c r="B4748" t="s">
        <v>21</v>
      </c>
      <c r="C4748" t="s">
        <v>14</v>
      </c>
      <c r="D4748" t="s">
        <v>108</v>
      </c>
      <c r="E4748" t="s">
        <v>67</v>
      </c>
      <c r="F4748" t="s">
        <v>46</v>
      </c>
      <c r="G4748" t="s">
        <v>25</v>
      </c>
      <c r="H4748" t="s">
        <v>26</v>
      </c>
      <c r="I4748">
        <v>50.4</v>
      </c>
      <c r="J4748">
        <v>8</v>
      </c>
      <c r="K4748">
        <v>0</v>
      </c>
      <c r="L4748">
        <v>23.184000000000001</v>
      </c>
    </row>
    <row r="4749" spans="1:12" x14ac:dyDescent="0.3">
      <c r="A4749" t="s">
        <v>27</v>
      </c>
      <c r="B4749" t="s">
        <v>21</v>
      </c>
      <c r="C4749" t="s">
        <v>14</v>
      </c>
      <c r="D4749" t="s">
        <v>529</v>
      </c>
      <c r="E4749" t="s">
        <v>67</v>
      </c>
      <c r="F4749" t="s">
        <v>46</v>
      </c>
      <c r="G4749" t="s">
        <v>25</v>
      </c>
      <c r="H4749" t="s">
        <v>36</v>
      </c>
      <c r="I4749">
        <v>32.340000000000003</v>
      </c>
      <c r="J4749">
        <v>3</v>
      </c>
      <c r="K4749">
        <v>0</v>
      </c>
      <c r="L4749">
        <v>15.523199999999999</v>
      </c>
    </row>
    <row r="4750" spans="1:12" x14ac:dyDescent="0.3">
      <c r="A4750" t="s">
        <v>27</v>
      </c>
      <c r="B4750" t="s">
        <v>21</v>
      </c>
      <c r="C4750" t="s">
        <v>14</v>
      </c>
      <c r="D4750" t="s">
        <v>529</v>
      </c>
      <c r="E4750" t="s">
        <v>67</v>
      </c>
      <c r="F4750" t="s">
        <v>46</v>
      </c>
      <c r="G4750" t="s">
        <v>25</v>
      </c>
      <c r="H4750" t="s">
        <v>40</v>
      </c>
      <c r="I4750">
        <v>39.9</v>
      </c>
      <c r="J4750">
        <v>5</v>
      </c>
      <c r="K4750">
        <v>0</v>
      </c>
      <c r="L4750">
        <v>19.95</v>
      </c>
    </row>
    <row r="4751" spans="1:12" x14ac:dyDescent="0.3">
      <c r="A4751" t="s">
        <v>61</v>
      </c>
      <c r="B4751" t="s">
        <v>43</v>
      </c>
      <c r="C4751" t="s">
        <v>14</v>
      </c>
      <c r="D4751" t="s">
        <v>438</v>
      </c>
      <c r="E4751" t="s">
        <v>67</v>
      </c>
      <c r="F4751" t="s">
        <v>46</v>
      </c>
      <c r="G4751" t="s">
        <v>25</v>
      </c>
      <c r="H4751" t="s">
        <v>26</v>
      </c>
      <c r="I4751">
        <v>44.4</v>
      </c>
      <c r="J4751">
        <v>3</v>
      </c>
      <c r="K4751">
        <v>0</v>
      </c>
      <c r="L4751">
        <v>22.2</v>
      </c>
    </row>
    <row r="4752" spans="1:12" x14ac:dyDescent="0.3">
      <c r="A4752" t="s">
        <v>61</v>
      </c>
      <c r="B4752" t="s">
        <v>43</v>
      </c>
      <c r="C4752" t="s">
        <v>14</v>
      </c>
      <c r="D4752" t="s">
        <v>438</v>
      </c>
      <c r="E4752" t="s">
        <v>67</v>
      </c>
      <c r="F4752" t="s">
        <v>46</v>
      </c>
      <c r="G4752" t="s">
        <v>25</v>
      </c>
      <c r="H4752" t="s">
        <v>31</v>
      </c>
      <c r="I4752">
        <v>84.55</v>
      </c>
      <c r="J4752">
        <v>5</v>
      </c>
      <c r="K4752">
        <v>0</v>
      </c>
      <c r="L4752">
        <v>22.828499999999998</v>
      </c>
    </row>
    <row r="4753" spans="1:12" x14ac:dyDescent="0.3">
      <c r="A4753" t="s">
        <v>61</v>
      </c>
      <c r="B4753" t="s">
        <v>43</v>
      </c>
      <c r="C4753" t="s">
        <v>14</v>
      </c>
      <c r="D4753" t="s">
        <v>438</v>
      </c>
      <c r="E4753" t="s">
        <v>67</v>
      </c>
      <c r="F4753" t="s">
        <v>46</v>
      </c>
      <c r="G4753" t="s">
        <v>25</v>
      </c>
      <c r="H4753" t="s">
        <v>40</v>
      </c>
      <c r="I4753">
        <v>17.940000000000001</v>
      </c>
      <c r="J4753">
        <v>3</v>
      </c>
      <c r="K4753">
        <v>0</v>
      </c>
      <c r="L4753">
        <v>8.7905999999999995</v>
      </c>
    </row>
    <row r="4754" spans="1:12" x14ac:dyDescent="0.3">
      <c r="A4754" t="s">
        <v>27</v>
      </c>
      <c r="B4754" t="s">
        <v>43</v>
      </c>
      <c r="C4754" t="s">
        <v>14</v>
      </c>
      <c r="D4754" t="s">
        <v>108</v>
      </c>
      <c r="E4754" t="s">
        <v>67</v>
      </c>
      <c r="F4754" t="s">
        <v>46</v>
      </c>
      <c r="G4754" t="s">
        <v>25</v>
      </c>
      <c r="H4754" t="s">
        <v>37</v>
      </c>
      <c r="I4754">
        <v>715.64</v>
      </c>
      <c r="J4754">
        <v>2</v>
      </c>
      <c r="K4754">
        <v>0</v>
      </c>
      <c r="L4754">
        <v>178.91</v>
      </c>
    </row>
    <row r="4755" spans="1:12" x14ac:dyDescent="0.3">
      <c r="A4755" t="s">
        <v>27</v>
      </c>
      <c r="B4755" t="s">
        <v>43</v>
      </c>
      <c r="C4755" t="s">
        <v>14</v>
      </c>
      <c r="D4755" t="s">
        <v>108</v>
      </c>
      <c r="E4755" t="s">
        <v>67</v>
      </c>
      <c r="F4755" t="s">
        <v>46</v>
      </c>
      <c r="G4755" t="s">
        <v>25</v>
      </c>
      <c r="H4755" t="s">
        <v>31</v>
      </c>
      <c r="I4755">
        <v>795.51</v>
      </c>
      <c r="J4755">
        <v>3</v>
      </c>
      <c r="K4755">
        <v>0</v>
      </c>
      <c r="L4755">
        <v>143.1918</v>
      </c>
    </row>
    <row r="4756" spans="1:12" x14ac:dyDescent="0.3">
      <c r="A4756" t="s">
        <v>27</v>
      </c>
      <c r="B4756" t="s">
        <v>43</v>
      </c>
      <c r="C4756" t="s">
        <v>14</v>
      </c>
      <c r="D4756" t="s">
        <v>108</v>
      </c>
      <c r="E4756" t="s">
        <v>67</v>
      </c>
      <c r="F4756" t="s">
        <v>46</v>
      </c>
      <c r="G4756" t="s">
        <v>34</v>
      </c>
      <c r="H4756" t="s">
        <v>161</v>
      </c>
      <c r="I4756">
        <v>549.99</v>
      </c>
      <c r="J4756">
        <v>1</v>
      </c>
      <c r="K4756">
        <v>0</v>
      </c>
      <c r="L4756">
        <v>274.995</v>
      </c>
    </row>
    <row r="4757" spans="1:12" x14ac:dyDescent="0.3">
      <c r="A4757" t="s">
        <v>27</v>
      </c>
      <c r="B4757" t="s">
        <v>43</v>
      </c>
      <c r="C4757" t="s">
        <v>14</v>
      </c>
      <c r="D4757" t="s">
        <v>108</v>
      </c>
      <c r="E4757" t="s">
        <v>67</v>
      </c>
      <c r="F4757" t="s">
        <v>46</v>
      </c>
      <c r="G4757" t="s">
        <v>25</v>
      </c>
      <c r="H4757" t="s">
        <v>36</v>
      </c>
      <c r="I4757">
        <v>74.760000000000005</v>
      </c>
      <c r="J4757">
        <v>3</v>
      </c>
      <c r="K4757">
        <v>0</v>
      </c>
      <c r="L4757">
        <v>34.389600000000002</v>
      </c>
    </row>
    <row r="4758" spans="1:12" x14ac:dyDescent="0.3">
      <c r="A4758" t="s">
        <v>27</v>
      </c>
      <c r="B4758" t="s">
        <v>43</v>
      </c>
      <c r="C4758" t="s">
        <v>14</v>
      </c>
      <c r="D4758" t="s">
        <v>108</v>
      </c>
      <c r="E4758" t="s">
        <v>67</v>
      </c>
      <c r="F4758" t="s">
        <v>46</v>
      </c>
      <c r="G4758" t="s">
        <v>18</v>
      </c>
      <c r="H4758" t="s">
        <v>32</v>
      </c>
      <c r="I4758">
        <v>29.22</v>
      </c>
      <c r="J4758">
        <v>3</v>
      </c>
      <c r="K4758">
        <v>0</v>
      </c>
      <c r="L4758">
        <v>12.8568</v>
      </c>
    </row>
    <row r="4759" spans="1:12" x14ac:dyDescent="0.3">
      <c r="A4759" t="s">
        <v>27</v>
      </c>
      <c r="B4759" t="s">
        <v>43</v>
      </c>
      <c r="C4759" t="s">
        <v>14</v>
      </c>
      <c r="D4759" t="s">
        <v>92</v>
      </c>
      <c r="E4759" t="s">
        <v>67</v>
      </c>
      <c r="F4759" t="s">
        <v>46</v>
      </c>
      <c r="G4759" t="s">
        <v>18</v>
      </c>
      <c r="H4759" t="s">
        <v>30</v>
      </c>
      <c r="I4759">
        <v>692.94</v>
      </c>
      <c r="J4759">
        <v>3</v>
      </c>
      <c r="K4759">
        <v>0</v>
      </c>
      <c r="L4759">
        <v>173.23500000000001</v>
      </c>
    </row>
    <row r="4760" spans="1:12" x14ac:dyDescent="0.3">
      <c r="A4760" t="s">
        <v>27</v>
      </c>
      <c r="B4760" t="s">
        <v>13</v>
      </c>
      <c r="C4760" t="s">
        <v>14</v>
      </c>
      <c r="D4760" t="s">
        <v>91</v>
      </c>
      <c r="E4760" t="s">
        <v>67</v>
      </c>
      <c r="F4760" t="s">
        <v>46</v>
      </c>
      <c r="G4760" t="s">
        <v>25</v>
      </c>
      <c r="H4760" t="s">
        <v>33</v>
      </c>
      <c r="I4760">
        <v>8.8000000000000007</v>
      </c>
      <c r="J4760">
        <v>5</v>
      </c>
      <c r="K4760">
        <v>0</v>
      </c>
      <c r="L4760">
        <v>2.552</v>
      </c>
    </row>
    <row r="4761" spans="1:12" x14ac:dyDescent="0.3">
      <c r="A4761" t="s">
        <v>27</v>
      </c>
      <c r="B4761" t="s">
        <v>13</v>
      </c>
      <c r="C4761" t="s">
        <v>14</v>
      </c>
      <c r="D4761" t="s">
        <v>91</v>
      </c>
      <c r="E4761" t="s">
        <v>67</v>
      </c>
      <c r="F4761" t="s">
        <v>46</v>
      </c>
      <c r="G4761" t="s">
        <v>34</v>
      </c>
      <c r="H4761" t="s">
        <v>58</v>
      </c>
      <c r="I4761">
        <v>142.80000000000001</v>
      </c>
      <c r="J4761">
        <v>1</v>
      </c>
      <c r="K4761">
        <v>0</v>
      </c>
      <c r="L4761">
        <v>29.988</v>
      </c>
    </row>
    <row r="4762" spans="1:12" x14ac:dyDescent="0.3">
      <c r="A4762" t="s">
        <v>27</v>
      </c>
      <c r="B4762" t="s">
        <v>13</v>
      </c>
      <c r="C4762" t="s">
        <v>14</v>
      </c>
      <c r="D4762" t="s">
        <v>91</v>
      </c>
      <c r="E4762" t="s">
        <v>67</v>
      </c>
      <c r="F4762" t="s">
        <v>46</v>
      </c>
      <c r="G4762" t="s">
        <v>34</v>
      </c>
      <c r="H4762" t="s">
        <v>58</v>
      </c>
      <c r="I4762">
        <v>399.95</v>
      </c>
      <c r="J4762">
        <v>5</v>
      </c>
      <c r="K4762">
        <v>0</v>
      </c>
      <c r="L4762">
        <v>143.982</v>
      </c>
    </row>
    <row r="4763" spans="1:12" x14ac:dyDescent="0.3">
      <c r="A4763" t="s">
        <v>61</v>
      </c>
      <c r="B4763" t="s">
        <v>43</v>
      </c>
      <c r="C4763" t="s">
        <v>14</v>
      </c>
      <c r="D4763" t="s">
        <v>142</v>
      </c>
      <c r="E4763" t="s">
        <v>67</v>
      </c>
      <c r="F4763" t="s">
        <v>46</v>
      </c>
      <c r="G4763" t="s">
        <v>18</v>
      </c>
      <c r="H4763" t="s">
        <v>20</v>
      </c>
      <c r="I4763">
        <v>155.88</v>
      </c>
      <c r="J4763">
        <v>6</v>
      </c>
      <c r="K4763">
        <v>0</v>
      </c>
      <c r="L4763">
        <v>38.97</v>
      </c>
    </row>
    <row r="4764" spans="1:12" x14ac:dyDescent="0.3">
      <c r="A4764" t="s">
        <v>27</v>
      </c>
      <c r="B4764" t="s">
        <v>13</v>
      </c>
      <c r="C4764" t="s">
        <v>14</v>
      </c>
      <c r="D4764" t="s">
        <v>92</v>
      </c>
      <c r="E4764" t="s">
        <v>67</v>
      </c>
      <c r="F4764" t="s">
        <v>46</v>
      </c>
      <c r="G4764" t="s">
        <v>18</v>
      </c>
      <c r="H4764" t="s">
        <v>20</v>
      </c>
      <c r="I4764">
        <v>2567.84</v>
      </c>
      <c r="J4764">
        <v>8</v>
      </c>
      <c r="K4764">
        <v>0</v>
      </c>
      <c r="L4764">
        <v>770.35199999999998</v>
      </c>
    </row>
    <row r="4765" spans="1:12" x14ac:dyDescent="0.3">
      <c r="A4765" t="s">
        <v>27</v>
      </c>
      <c r="B4765" t="s">
        <v>13</v>
      </c>
      <c r="C4765" t="s">
        <v>14</v>
      </c>
      <c r="D4765" t="s">
        <v>427</v>
      </c>
      <c r="E4765" t="s">
        <v>67</v>
      </c>
      <c r="F4765" t="s">
        <v>46</v>
      </c>
      <c r="G4765" t="s">
        <v>25</v>
      </c>
      <c r="H4765" t="s">
        <v>31</v>
      </c>
      <c r="I4765">
        <v>129.30000000000001</v>
      </c>
      <c r="J4765">
        <v>2</v>
      </c>
      <c r="K4765">
        <v>0</v>
      </c>
      <c r="L4765">
        <v>6.4649999999999999</v>
      </c>
    </row>
    <row r="4766" spans="1:12" x14ac:dyDescent="0.3">
      <c r="A4766" t="s">
        <v>27</v>
      </c>
      <c r="B4766" t="s">
        <v>13</v>
      </c>
      <c r="C4766" t="s">
        <v>14</v>
      </c>
      <c r="D4766" t="s">
        <v>91</v>
      </c>
      <c r="E4766" t="s">
        <v>67</v>
      </c>
      <c r="F4766" t="s">
        <v>46</v>
      </c>
      <c r="G4766" t="s">
        <v>18</v>
      </c>
      <c r="H4766" t="s">
        <v>30</v>
      </c>
      <c r="I4766">
        <v>607.52</v>
      </c>
      <c r="J4766">
        <v>2</v>
      </c>
      <c r="K4766">
        <v>0</v>
      </c>
      <c r="L4766">
        <v>97.203199999999995</v>
      </c>
    </row>
    <row r="4767" spans="1:12" x14ac:dyDescent="0.3">
      <c r="A4767" t="s">
        <v>27</v>
      </c>
      <c r="B4767" t="s">
        <v>13</v>
      </c>
      <c r="C4767" t="s">
        <v>14</v>
      </c>
      <c r="D4767" t="s">
        <v>91</v>
      </c>
      <c r="E4767" t="s">
        <v>67</v>
      </c>
      <c r="F4767" t="s">
        <v>46</v>
      </c>
      <c r="G4767" t="s">
        <v>25</v>
      </c>
      <c r="H4767" t="s">
        <v>31</v>
      </c>
      <c r="I4767">
        <v>31.16</v>
      </c>
      <c r="J4767">
        <v>2</v>
      </c>
      <c r="K4767">
        <v>0</v>
      </c>
      <c r="L4767">
        <v>7.79</v>
      </c>
    </row>
    <row r="4768" spans="1:12" x14ac:dyDescent="0.3">
      <c r="A4768" t="s">
        <v>27</v>
      </c>
      <c r="B4768" t="s">
        <v>21</v>
      </c>
      <c r="C4768" t="s">
        <v>14</v>
      </c>
      <c r="D4768" t="s">
        <v>529</v>
      </c>
      <c r="E4768" t="s">
        <v>67</v>
      </c>
      <c r="F4768" t="s">
        <v>46</v>
      </c>
      <c r="G4768" t="s">
        <v>25</v>
      </c>
      <c r="H4768" t="s">
        <v>31</v>
      </c>
      <c r="I4768">
        <v>535.41</v>
      </c>
      <c r="J4768">
        <v>3</v>
      </c>
      <c r="K4768">
        <v>0</v>
      </c>
      <c r="L4768">
        <v>160.62299999999999</v>
      </c>
    </row>
    <row r="4769" spans="1:12" x14ac:dyDescent="0.3">
      <c r="A4769" t="s">
        <v>12</v>
      </c>
      <c r="B4769" t="s">
        <v>21</v>
      </c>
      <c r="C4769" t="s">
        <v>14</v>
      </c>
      <c r="D4769" t="s">
        <v>92</v>
      </c>
      <c r="E4769" t="s">
        <v>67</v>
      </c>
      <c r="F4769" t="s">
        <v>46</v>
      </c>
      <c r="G4769" t="s">
        <v>25</v>
      </c>
      <c r="H4769" t="s">
        <v>31</v>
      </c>
      <c r="I4769">
        <v>67.150000000000006</v>
      </c>
      <c r="J4769">
        <v>5</v>
      </c>
      <c r="K4769">
        <v>0</v>
      </c>
      <c r="L4769">
        <v>16.787500000000001</v>
      </c>
    </row>
    <row r="4770" spans="1:12" x14ac:dyDescent="0.3">
      <c r="A4770" t="s">
        <v>61</v>
      </c>
      <c r="B4770" t="s">
        <v>43</v>
      </c>
      <c r="C4770" t="s">
        <v>14</v>
      </c>
      <c r="D4770" t="s">
        <v>92</v>
      </c>
      <c r="E4770" t="s">
        <v>67</v>
      </c>
      <c r="F4770" t="s">
        <v>46</v>
      </c>
      <c r="G4770" t="s">
        <v>25</v>
      </c>
      <c r="H4770" t="s">
        <v>59</v>
      </c>
      <c r="I4770">
        <v>15.28</v>
      </c>
      <c r="J4770">
        <v>2</v>
      </c>
      <c r="K4770">
        <v>0</v>
      </c>
      <c r="L4770">
        <v>7.4871999999999996</v>
      </c>
    </row>
    <row r="4771" spans="1:12" x14ac:dyDescent="0.3">
      <c r="A4771" t="s">
        <v>27</v>
      </c>
      <c r="B4771" t="s">
        <v>13</v>
      </c>
      <c r="C4771" t="s">
        <v>14</v>
      </c>
      <c r="D4771" t="s">
        <v>92</v>
      </c>
      <c r="E4771" t="s">
        <v>67</v>
      </c>
      <c r="F4771" t="s">
        <v>46</v>
      </c>
      <c r="G4771" t="s">
        <v>25</v>
      </c>
      <c r="H4771" t="s">
        <v>37</v>
      </c>
      <c r="I4771">
        <v>90.64</v>
      </c>
      <c r="J4771">
        <v>8</v>
      </c>
      <c r="K4771">
        <v>0</v>
      </c>
      <c r="L4771">
        <v>38.975200000000001</v>
      </c>
    </row>
    <row r="4772" spans="1:12" x14ac:dyDescent="0.3">
      <c r="A4772" t="s">
        <v>27</v>
      </c>
      <c r="B4772" t="s">
        <v>13</v>
      </c>
      <c r="C4772" t="s">
        <v>14</v>
      </c>
      <c r="D4772" t="s">
        <v>617</v>
      </c>
      <c r="E4772" t="s">
        <v>67</v>
      </c>
      <c r="F4772" t="s">
        <v>46</v>
      </c>
      <c r="G4772" t="s">
        <v>25</v>
      </c>
      <c r="H4772" t="s">
        <v>31</v>
      </c>
      <c r="I4772">
        <v>221.16</v>
      </c>
      <c r="J4772">
        <v>4</v>
      </c>
      <c r="K4772">
        <v>0</v>
      </c>
      <c r="L4772">
        <v>57.501600000000003</v>
      </c>
    </row>
    <row r="4773" spans="1:12" x14ac:dyDescent="0.3">
      <c r="A4773" t="s">
        <v>27</v>
      </c>
      <c r="B4773" t="s">
        <v>13</v>
      </c>
      <c r="C4773" t="s">
        <v>14</v>
      </c>
      <c r="D4773" t="s">
        <v>617</v>
      </c>
      <c r="E4773" t="s">
        <v>67</v>
      </c>
      <c r="F4773" t="s">
        <v>46</v>
      </c>
      <c r="G4773" t="s">
        <v>34</v>
      </c>
      <c r="H4773" t="s">
        <v>35</v>
      </c>
      <c r="I4773">
        <v>281.97000000000003</v>
      </c>
      <c r="J4773">
        <v>3</v>
      </c>
      <c r="K4773">
        <v>0</v>
      </c>
      <c r="L4773">
        <v>78.951599999999999</v>
      </c>
    </row>
    <row r="4774" spans="1:12" x14ac:dyDescent="0.3">
      <c r="A4774" t="s">
        <v>12</v>
      </c>
      <c r="B4774" t="s">
        <v>13</v>
      </c>
      <c r="C4774" t="s">
        <v>14</v>
      </c>
      <c r="D4774" t="s">
        <v>83</v>
      </c>
      <c r="E4774" t="s">
        <v>184</v>
      </c>
      <c r="F4774" t="s">
        <v>17</v>
      </c>
      <c r="G4774" t="s">
        <v>18</v>
      </c>
      <c r="H4774" t="s">
        <v>20</v>
      </c>
      <c r="I4774">
        <v>866.4</v>
      </c>
      <c r="J4774">
        <v>4</v>
      </c>
      <c r="K4774">
        <v>0</v>
      </c>
      <c r="L4774">
        <v>225.26400000000001</v>
      </c>
    </row>
    <row r="4775" spans="1:12" x14ac:dyDescent="0.3">
      <c r="A4775" t="s">
        <v>61</v>
      </c>
      <c r="B4775" t="s">
        <v>13</v>
      </c>
      <c r="C4775" t="s">
        <v>14</v>
      </c>
      <c r="D4775" t="s">
        <v>83</v>
      </c>
      <c r="E4775" t="s">
        <v>184</v>
      </c>
      <c r="F4775" t="s">
        <v>17</v>
      </c>
      <c r="G4775" t="s">
        <v>34</v>
      </c>
      <c r="H4775" t="s">
        <v>58</v>
      </c>
      <c r="I4775">
        <v>479.97</v>
      </c>
      <c r="J4775">
        <v>3</v>
      </c>
      <c r="K4775">
        <v>0</v>
      </c>
      <c r="L4775">
        <v>163.18979999999999</v>
      </c>
    </row>
    <row r="4776" spans="1:12" x14ac:dyDescent="0.3">
      <c r="A4776" t="s">
        <v>61</v>
      </c>
      <c r="B4776" t="s">
        <v>13</v>
      </c>
      <c r="C4776" t="s">
        <v>14</v>
      </c>
      <c r="D4776" t="s">
        <v>83</v>
      </c>
      <c r="E4776" t="s">
        <v>184</v>
      </c>
      <c r="F4776" t="s">
        <v>17</v>
      </c>
      <c r="G4776" t="s">
        <v>25</v>
      </c>
      <c r="H4776" t="s">
        <v>26</v>
      </c>
      <c r="I4776">
        <v>14.62</v>
      </c>
      <c r="J4776">
        <v>2</v>
      </c>
      <c r="K4776">
        <v>0</v>
      </c>
      <c r="L4776">
        <v>6.8714000000000004</v>
      </c>
    </row>
    <row r="4777" spans="1:12" x14ac:dyDescent="0.3">
      <c r="A4777" t="s">
        <v>61</v>
      </c>
      <c r="B4777" t="s">
        <v>13</v>
      </c>
      <c r="C4777" t="s">
        <v>14</v>
      </c>
      <c r="D4777" t="s">
        <v>83</v>
      </c>
      <c r="E4777" t="s">
        <v>184</v>
      </c>
      <c r="F4777" t="s">
        <v>17</v>
      </c>
      <c r="G4777" t="s">
        <v>25</v>
      </c>
      <c r="H4777" t="s">
        <v>40</v>
      </c>
      <c r="I4777">
        <v>19.440000000000001</v>
      </c>
      <c r="J4777">
        <v>3</v>
      </c>
      <c r="K4777">
        <v>0</v>
      </c>
      <c r="L4777">
        <v>9.3312000000000008</v>
      </c>
    </row>
    <row r="4778" spans="1:12" x14ac:dyDescent="0.3">
      <c r="A4778" t="s">
        <v>27</v>
      </c>
      <c r="B4778" t="s">
        <v>13</v>
      </c>
      <c r="C4778" t="s">
        <v>14</v>
      </c>
      <c r="D4778" t="s">
        <v>83</v>
      </c>
      <c r="E4778" t="s">
        <v>184</v>
      </c>
      <c r="F4778" t="s">
        <v>17</v>
      </c>
      <c r="G4778" t="s">
        <v>25</v>
      </c>
      <c r="H4778" t="s">
        <v>33</v>
      </c>
      <c r="I4778">
        <v>185.88</v>
      </c>
      <c r="J4778">
        <v>6</v>
      </c>
      <c r="K4778">
        <v>0</v>
      </c>
      <c r="L4778">
        <v>50.187600000000003</v>
      </c>
    </row>
    <row r="4779" spans="1:12" x14ac:dyDescent="0.3">
      <c r="A4779" t="s">
        <v>27</v>
      </c>
      <c r="B4779" t="s">
        <v>13</v>
      </c>
      <c r="C4779" t="s">
        <v>14</v>
      </c>
      <c r="D4779" t="s">
        <v>83</v>
      </c>
      <c r="E4779" t="s">
        <v>184</v>
      </c>
      <c r="F4779" t="s">
        <v>17</v>
      </c>
      <c r="G4779" t="s">
        <v>25</v>
      </c>
      <c r="H4779" t="s">
        <v>31</v>
      </c>
      <c r="I4779">
        <v>173.8</v>
      </c>
      <c r="J4779">
        <v>5</v>
      </c>
      <c r="K4779">
        <v>0</v>
      </c>
      <c r="L4779">
        <v>43.45</v>
      </c>
    </row>
    <row r="4780" spans="1:12" x14ac:dyDescent="0.3">
      <c r="A4780" t="s">
        <v>27</v>
      </c>
      <c r="B4780" t="s">
        <v>13</v>
      </c>
      <c r="C4780" t="s">
        <v>14</v>
      </c>
      <c r="D4780" t="s">
        <v>284</v>
      </c>
      <c r="E4780" t="s">
        <v>184</v>
      </c>
      <c r="F4780" t="s">
        <v>17</v>
      </c>
      <c r="G4780" t="s">
        <v>25</v>
      </c>
      <c r="H4780" t="s">
        <v>59</v>
      </c>
      <c r="I4780">
        <v>48.69</v>
      </c>
      <c r="J4780">
        <v>9</v>
      </c>
      <c r="K4780">
        <v>0</v>
      </c>
      <c r="L4780">
        <v>23.8581</v>
      </c>
    </row>
    <row r="4781" spans="1:12" x14ac:dyDescent="0.3">
      <c r="A4781" t="s">
        <v>27</v>
      </c>
      <c r="B4781" t="s">
        <v>43</v>
      </c>
      <c r="C4781" t="s">
        <v>14</v>
      </c>
      <c r="D4781" t="s">
        <v>83</v>
      </c>
      <c r="E4781" t="s">
        <v>184</v>
      </c>
      <c r="F4781" t="s">
        <v>17</v>
      </c>
      <c r="G4781" t="s">
        <v>25</v>
      </c>
      <c r="H4781" t="s">
        <v>36</v>
      </c>
      <c r="I4781">
        <v>511.84</v>
      </c>
      <c r="J4781">
        <v>8</v>
      </c>
      <c r="K4781">
        <v>0</v>
      </c>
      <c r="L4781">
        <v>240.56479999999999</v>
      </c>
    </row>
    <row r="4782" spans="1:12" x14ac:dyDescent="0.3">
      <c r="A4782" t="s">
        <v>27</v>
      </c>
      <c r="B4782" t="s">
        <v>43</v>
      </c>
      <c r="C4782" t="s">
        <v>14</v>
      </c>
      <c r="D4782" t="s">
        <v>83</v>
      </c>
      <c r="E4782" t="s">
        <v>184</v>
      </c>
      <c r="F4782" t="s">
        <v>17</v>
      </c>
      <c r="G4782" t="s">
        <v>25</v>
      </c>
      <c r="H4782" t="s">
        <v>33</v>
      </c>
      <c r="I4782">
        <v>91.96</v>
      </c>
      <c r="J4782">
        <v>4</v>
      </c>
      <c r="K4782">
        <v>0</v>
      </c>
      <c r="L4782">
        <v>25.748799999999999</v>
      </c>
    </row>
    <row r="4783" spans="1:12" x14ac:dyDescent="0.3">
      <c r="A4783" t="s">
        <v>27</v>
      </c>
      <c r="B4783" t="s">
        <v>43</v>
      </c>
      <c r="C4783" t="s">
        <v>14</v>
      </c>
      <c r="D4783" t="s">
        <v>83</v>
      </c>
      <c r="E4783" t="s">
        <v>184</v>
      </c>
      <c r="F4783" t="s">
        <v>17</v>
      </c>
      <c r="G4783" t="s">
        <v>25</v>
      </c>
      <c r="H4783" t="s">
        <v>33</v>
      </c>
      <c r="I4783">
        <v>8.34</v>
      </c>
      <c r="J4783">
        <v>3</v>
      </c>
      <c r="K4783">
        <v>0</v>
      </c>
      <c r="L4783">
        <v>2.1684000000000001</v>
      </c>
    </row>
    <row r="4784" spans="1:12" x14ac:dyDescent="0.3">
      <c r="A4784" t="s">
        <v>27</v>
      </c>
      <c r="B4784" t="s">
        <v>13</v>
      </c>
      <c r="C4784" t="s">
        <v>14</v>
      </c>
      <c r="D4784" t="s">
        <v>382</v>
      </c>
      <c r="E4784" t="s">
        <v>184</v>
      </c>
      <c r="F4784" t="s">
        <v>17</v>
      </c>
      <c r="G4784" t="s">
        <v>25</v>
      </c>
      <c r="H4784" t="s">
        <v>31</v>
      </c>
      <c r="I4784">
        <v>306.2</v>
      </c>
      <c r="J4784">
        <v>5</v>
      </c>
      <c r="K4784">
        <v>0</v>
      </c>
      <c r="L4784">
        <v>0</v>
      </c>
    </row>
    <row r="4785" spans="1:12" x14ac:dyDescent="0.3">
      <c r="A4785" t="s">
        <v>27</v>
      </c>
      <c r="B4785" t="s">
        <v>13</v>
      </c>
      <c r="C4785" t="s">
        <v>14</v>
      </c>
      <c r="D4785" t="s">
        <v>382</v>
      </c>
      <c r="E4785" t="s">
        <v>184</v>
      </c>
      <c r="F4785" t="s">
        <v>17</v>
      </c>
      <c r="G4785" t="s">
        <v>18</v>
      </c>
      <c r="H4785" t="s">
        <v>30</v>
      </c>
      <c r="I4785">
        <v>85.98</v>
      </c>
      <c r="J4785">
        <v>1</v>
      </c>
      <c r="K4785">
        <v>0</v>
      </c>
      <c r="L4785">
        <v>22.354800000000001</v>
      </c>
    </row>
    <row r="4786" spans="1:12" x14ac:dyDescent="0.3">
      <c r="A4786" t="s">
        <v>27</v>
      </c>
      <c r="B4786" t="s">
        <v>13</v>
      </c>
      <c r="C4786" t="s">
        <v>14</v>
      </c>
      <c r="D4786" t="s">
        <v>382</v>
      </c>
      <c r="E4786" t="s">
        <v>184</v>
      </c>
      <c r="F4786" t="s">
        <v>17</v>
      </c>
      <c r="G4786" t="s">
        <v>34</v>
      </c>
      <c r="H4786" t="s">
        <v>58</v>
      </c>
      <c r="I4786">
        <v>223.96</v>
      </c>
      <c r="J4786">
        <v>4</v>
      </c>
      <c r="K4786">
        <v>0</v>
      </c>
      <c r="L4786">
        <v>53.750399999999999</v>
      </c>
    </row>
    <row r="4787" spans="1:12" x14ac:dyDescent="0.3">
      <c r="A4787" t="s">
        <v>27</v>
      </c>
      <c r="B4787" t="s">
        <v>43</v>
      </c>
      <c r="C4787" t="s">
        <v>14</v>
      </c>
      <c r="D4787" t="s">
        <v>83</v>
      </c>
      <c r="E4787" t="s">
        <v>184</v>
      </c>
      <c r="F4787" t="s">
        <v>17</v>
      </c>
      <c r="G4787" t="s">
        <v>25</v>
      </c>
      <c r="H4787" t="s">
        <v>76</v>
      </c>
      <c r="I4787">
        <v>23.34</v>
      </c>
      <c r="J4787">
        <v>3</v>
      </c>
      <c r="K4787">
        <v>0</v>
      </c>
      <c r="L4787">
        <v>0.2334</v>
      </c>
    </row>
    <row r="4788" spans="1:12" x14ac:dyDescent="0.3">
      <c r="A4788" t="s">
        <v>12</v>
      </c>
      <c r="B4788" t="s">
        <v>21</v>
      </c>
      <c r="C4788" t="s">
        <v>14</v>
      </c>
      <c r="D4788" t="s">
        <v>284</v>
      </c>
      <c r="E4788" t="s">
        <v>184</v>
      </c>
      <c r="F4788" t="s">
        <v>17</v>
      </c>
      <c r="G4788" t="s">
        <v>18</v>
      </c>
      <c r="H4788" t="s">
        <v>32</v>
      </c>
      <c r="I4788">
        <v>86.45</v>
      </c>
      <c r="J4788">
        <v>7</v>
      </c>
      <c r="K4788">
        <v>0</v>
      </c>
      <c r="L4788">
        <v>38.037999999999997</v>
      </c>
    </row>
    <row r="4789" spans="1:12" x14ac:dyDescent="0.3">
      <c r="A4789" t="s">
        <v>27</v>
      </c>
      <c r="B4789" t="s">
        <v>13</v>
      </c>
      <c r="C4789" t="s">
        <v>14</v>
      </c>
      <c r="D4789" t="s">
        <v>83</v>
      </c>
      <c r="E4789" t="s">
        <v>184</v>
      </c>
      <c r="F4789" t="s">
        <v>17</v>
      </c>
      <c r="G4789" t="s">
        <v>18</v>
      </c>
      <c r="H4789" t="s">
        <v>32</v>
      </c>
      <c r="I4789">
        <v>133.38</v>
      </c>
      <c r="J4789">
        <v>6</v>
      </c>
      <c r="K4789">
        <v>0</v>
      </c>
      <c r="L4789">
        <v>58.687199999999997</v>
      </c>
    </row>
    <row r="4790" spans="1:12" x14ac:dyDescent="0.3">
      <c r="A4790" t="s">
        <v>27</v>
      </c>
      <c r="B4790" t="s">
        <v>13</v>
      </c>
      <c r="C4790" t="s">
        <v>14</v>
      </c>
      <c r="D4790" t="s">
        <v>83</v>
      </c>
      <c r="E4790" t="s">
        <v>184</v>
      </c>
      <c r="F4790" t="s">
        <v>17</v>
      </c>
      <c r="G4790" t="s">
        <v>34</v>
      </c>
      <c r="H4790" t="s">
        <v>58</v>
      </c>
      <c r="I4790">
        <v>66.3</v>
      </c>
      <c r="J4790">
        <v>3</v>
      </c>
      <c r="K4790">
        <v>0</v>
      </c>
      <c r="L4790">
        <v>8.6189999999999998</v>
      </c>
    </row>
    <row r="4791" spans="1:12" x14ac:dyDescent="0.3">
      <c r="A4791" t="s">
        <v>12</v>
      </c>
      <c r="B4791" t="s">
        <v>43</v>
      </c>
      <c r="C4791" t="s">
        <v>14</v>
      </c>
      <c r="D4791" t="s">
        <v>83</v>
      </c>
      <c r="E4791" t="s">
        <v>184</v>
      </c>
      <c r="F4791" t="s">
        <v>17</v>
      </c>
      <c r="G4791" t="s">
        <v>34</v>
      </c>
      <c r="H4791" t="s">
        <v>58</v>
      </c>
      <c r="I4791">
        <v>599.97</v>
      </c>
      <c r="J4791">
        <v>3</v>
      </c>
      <c r="K4791">
        <v>0</v>
      </c>
      <c r="L4791">
        <v>257.9871</v>
      </c>
    </row>
    <row r="4792" spans="1:12" x14ac:dyDescent="0.3">
      <c r="A4792" t="s">
        <v>12</v>
      </c>
      <c r="B4792" t="s">
        <v>43</v>
      </c>
      <c r="C4792" t="s">
        <v>14</v>
      </c>
      <c r="D4792" t="s">
        <v>83</v>
      </c>
      <c r="E4792" t="s">
        <v>184</v>
      </c>
      <c r="F4792" t="s">
        <v>17</v>
      </c>
      <c r="G4792" t="s">
        <v>34</v>
      </c>
      <c r="H4792" t="s">
        <v>35</v>
      </c>
      <c r="I4792">
        <v>38.97</v>
      </c>
      <c r="J4792">
        <v>3</v>
      </c>
      <c r="K4792">
        <v>0</v>
      </c>
      <c r="L4792">
        <v>0.77939999999999998</v>
      </c>
    </row>
    <row r="4793" spans="1:12" x14ac:dyDescent="0.3">
      <c r="A4793" t="s">
        <v>12</v>
      </c>
      <c r="B4793" t="s">
        <v>43</v>
      </c>
      <c r="C4793" t="s">
        <v>14</v>
      </c>
      <c r="D4793" t="s">
        <v>83</v>
      </c>
      <c r="E4793" t="s">
        <v>184</v>
      </c>
      <c r="F4793" t="s">
        <v>17</v>
      </c>
      <c r="G4793" t="s">
        <v>25</v>
      </c>
      <c r="H4793" t="s">
        <v>36</v>
      </c>
      <c r="I4793">
        <v>45.84</v>
      </c>
      <c r="J4793">
        <v>8</v>
      </c>
      <c r="K4793">
        <v>0</v>
      </c>
      <c r="L4793">
        <v>22.0032</v>
      </c>
    </row>
    <row r="4794" spans="1:12" x14ac:dyDescent="0.3">
      <c r="A4794" t="s">
        <v>27</v>
      </c>
      <c r="B4794" t="s">
        <v>13</v>
      </c>
      <c r="C4794" t="s">
        <v>14</v>
      </c>
      <c r="D4794" t="s">
        <v>83</v>
      </c>
      <c r="E4794" t="s">
        <v>184</v>
      </c>
      <c r="F4794" t="s">
        <v>17</v>
      </c>
      <c r="G4794" t="s">
        <v>25</v>
      </c>
      <c r="H4794" t="s">
        <v>31</v>
      </c>
      <c r="I4794">
        <v>7.89</v>
      </c>
      <c r="J4794">
        <v>1</v>
      </c>
      <c r="K4794">
        <v>0</v>
      </c>
      <c r="L4794">
        <v>0.31559999999999999</v>
      </c>
    </row>
    <row r="4795" spans="1:12" x14ac:dyDescent="0.3">
      <c r="A4795" t="s">
        <v>27</v>
      </c>
      <c r="B4795" t="s">
        <v>13</v>
      </c>
      <c r="C4795" t="s">
        <v>14</v>
      </c>
      <c r="D4795" t="s">
        <v>83</v>
      </c>
      <c r="E4795" t="s">
        <v>184</v>
      </c>
      <c r="F4795" t="s">
        <v>17</v>
      </c>
      <c r="G4795" t="s">
        <v>25</v>
      </c>
      <c r="H4795" t="s">
        <v>40</v>
      </c>
      <c r="I4795">
        <v>65.5</v>
      </c>
      <c r="J4795">
        <v>5</v>
      </c>
      <c r="K4795">
        <v>0</v>
      </c>
      <c r="L4795">
        <v>32.094999999999999</v>
      </c>
    </row>
    <row r="4796" spans="1:12" x14ac:dyDescent="0.3">
      <c r="A4796" t="s">
        <v>27</v>
      </c>
      <c r="B4796" t="s">
        <v>13</v>
      </c>
      <c r="C4796" t="s">
        <v>14</v>
      </c>
      <c r="D4796" t="s">
        <v>83</v>
      </c>
      <c r="E4796" t="s">
        <v>184</v>
      </c>
      <c r="F4796" t="s">
        <v>17</v>
      </c>
      <c r="G4796" t="s">
        <v>18</v>
      </c>
      <c r="H4796" t="s">
        <v>30</v>
      </c>
      <c r="I4796">
        <v>2430.08</v>
      </c>
      <c r="J4796">
        <v>8</v>
      </c>
      <c r="K4796">
        <v>0</v>
      </c>
      <c r="L4796">
        <v>388.81279999999998</v>
      </c>
    </row>
    <row r="4797" spans="1:12" x14ac:dyDescent="0.3">
      <c r="A4797" t="s">
        <v>27</v>
      </c>
      <c r="B4797" t="s">
        <v>43</v>
      </c>
      <c r="C4797" t="s">
        <v>14</v>
      </c>
      <c r="D4797" t="s">
        <v>83</v>
      </c>
      <c r="E4797" t="s">
        <v>184</v>
      </c>
      <c r="F4797" t="s">
        <v>17</v>
      </c>
      <c r="G4797" t="s">
        <v>18</v>
      </c>
      <c r="H4797" t="s">
        <v>32</v>
      </c>
      <c r="I4797">
        <v>18.920000000000002</v>
      </c>
      <c r="J4797">
        <v>4</v>
      </c>
      <c r="K4797">
        <v>0</v>
      </c>
      <c r="L4797">
        <v>7.3788</v>
      </c>
    </row>
    <row r="4798" spans="1:12" x14ac:dyDescent="0.3">
      <c r="A4798" t="s">
        <v>27</v>
      </c>
      <c r="B4798" t="s">
        <v>43</v>
      </c>
      <c r="C4798" t="s">
        <v>14</v>
      </c>
      <c r="D4798" t="s">
        <v>83</v>
      </c>
      <c r="E4798" t="s">
        <v>184</v>
      </c>
      <c r="F4798" t="s">
        <v>17</v>
      </c>
      <c r="G4798" t="s">
        <v>25</v>
      </c>
      <c r="H4798" t="s">
        <v>36</v>
      </c>
      <c r="I4798">
        <v>15.42</v>
      </c>
      <c r="J4798">
        <v>2</v>
      </c>
      <c r="K4798">
        <v>0</v>
      </c>
      <c r="L4798">
        <v>6.9390000000000001</v>
      </c>
    </row>
    <row r="4799" spans="1:12" x14ac:dyDescent="0.3">
      <c r="A4799" t="s">
        <v>27</v>
      </c>
      <c r="B4799" t="s">
        <v>21</v>
      </c>
      <c r="C4799" t="s">
        <v>14</v>
      </c>
      <c r="D4799" t="s">
        <v>503</v>
      </c>
      <c r="E4799" t="s">
        <v>184</v>
      </c>
      <c r="F4799" t="s">
        <v>17</v>
      </c>
      <c r="G4799" t="s">
        <v>34</v>
      </c>
      <c r="H4799" t="s">
        <v>58</v>
      </c>
      <c r="I4799">
        <v>239.7</v>
      </c>
      <c r="J4799">
        <v>6</v>
      </c>
      <c r="K4799">
        <v>0</v>
      </c>
      <c r="L4799">
        <v>105.468</v>
      </c>
    </row>
    <row r="4800" spans="1:12" x14ac:dyDescent="0.3">
      <c r="A4800" t="s">
        <v>12</v>
      </c>
      <c r="B4800" t="s">
        <v>21</v>
      </c>
      <c r="C4800" t="s">
        <v>14</v>
      </c>
      <c r="D4800" t="s">
        <v>284</v>
      </c>
      <c r="E4800" t="s">
        <v>184</v>
      </c>
      <c r="F4800" t="s">
        <v>17</v>
      </c>
      <c r="G4800" t="s">
        <v>25</v>
      </c>
      <c r="H4800" t="s">
        <v>36</v>
      </c>
      <c r="I4800">
        <v>31.36</v>
      </c>
      <c r="J4800">
        <v>4</v>
      </c>
      <c r="K4800">
        <v>0</v>
      </c>
      <c r="L4800">
        <v>15.68</v>
      </c>
    </row>
    <row r="4801" spans="1:12" x14ac:dyDescent="0.3">
      <c r="A4801" t="s">
        <v>12</v>
      </c>
      <c r="B4801" t="s">
        <v>13</v>
      </c>
      <c r="C4801" t="s">
        <v>14</v>
      </c>
      <c r="D4801" t="s">
        <v>83</v>
      </c>
      <c r="E4801" t="s">
        <v>184</v>
      </c>
      <c r="F4801" t="s">
        <v>17</v>
      </c>
      <c r="G4801" t="s">
        <v>34</v>
      </c>
      <c r="H4801" t="s">
        <v>58</v>
      </c>
      <c r="I4801">
        <v>47.79</v>
      </c>
      <c r="J4801">
        <v>3</v>
      </c>
      <c r="K4801">
        <v>0</v>
      </c>
      <c r="L4801">
        <v>16.2486</v>
      </c>
    </row>
    <row r="4802" spans="1:12" x14ac:dyDescent="0.3">
      <c r="A4802" t="s">
        <v>27</v>
      </c>
      <c r="B4802" t="s">
        <v>21</v>
      </c>
      <c r="C4802" t="s">
        <v>14</v>
      </c>
      <c r="D4802" t="s">
        <v>83</v>
      </c>
      <c r="E4802" t="s">
        <v>184</v>
      </c>
      <c r="F4802" t="s">
        <v>17</v>
      </c>
      <c r="G4802" t="s">
        <v>18</v>
      </c>
      <c r="H4802" t="s">
        <v>32</v>
      </c>
      <c r="I4802">
        <v>6.16</v>
      </c>
      <c r="J4802">
        <v>2</v>
      </c>
      <c r="K4802">
        <v>0</v>
      </c>
      <c r="L4802">
        <v>1.9712000000000001</v>
      </c>
    </row>
    <row r="4803" spans="1:12" x14ac:dyDescent="0.3">
      <c r="A4803" t="s">
        <v>27</v>
      </c>
      <c r="B4803" t="s">
        <v>21</v>
      </c>
      <c r="C4803" t="s">
        <v>14</v>
      </c>
      <c r="D4803" t="s">
        <v>83</v>
      </c>
      <c r="E4803" t="s">
        <v>184</v>
      </c>
      <c r="F4803" t="s">
        <v>17</v>
      </c>
      <c r="G4803" t="s">
        <v>25</v>
      </c>
      <c r="H4803" t="s">
        <v>33</v>
      </c>
      <c r="I4803">
        <v>56.3</v>
      </c>
      <c r="J4803">
        <v>2</v>
      </c>
      <c r="K4803">
        <v>0</v>
      </c>
      <c r="L4803">
        <v>15.763999999999999</v>
      </c>
    </row>
    <row r="4804" spans="1:12" x14ac:dyDescent="0.3">
      <c r="A4804" t="s">
        <v>167</v>
      </c>
      <c r="B4804" t="s">
        <v>21</v>
      </c>
      <c r="C4804" t="s">
        <v>14</v>
      </c>
      <c r="D4804" t="s">
        <v>382</v>
      </c>
      <c r="E4804" t="s">
        <v>184</v>
      </c>
      <c r="F4804" t="s">
        <v>17</v>
      </c>
      <c r="G4804" t="s">
        <v>25</v>
      </c>
      <c r="H4804" t="s">
        <v>59</v>
      </c>
      <c r="I4804">
        <v>42.68</v>
      </c>
      <c r="J4804">
        <v>4</v>
      </c>
      <c r="K4804">
        <v>0</v>
      </c>
      <c r="L4804">
        <v>19.6328</v>
      </c>
    </row>
    <row r="4805" spans="1:12" x14ac:dyDescent="0.3">
      <c r="A4805" t="s">
        <v>167</v>
      </c>
      <c r="B4805" t="s">
        <v>21</v>
      </c>
      <c r="C4805" t="s">
        <v>14</v>
      </c>
      <c r="D4805" t="s">
        <v>382</v>
      </c>
      <c r="E4805" t="s">
        <v>184</v>
      </c>
      <c r="F4805" t="s">
        <v>17</v>
      </c>
      <c r="G4805" t="s">
        <v>34</v>
      </c>
      <c r="H4805" t="s">
        <v>58</v>
      </c>
      <c r="I4805">
        <v>299.97000000000003</v>
      </c>
      <c r="J4805">
        <v>3</v>
      </c>
      <c r="K4805">
        <v>0</v>
      </c>
      <c r="L4805">
        <v>125.98739999999999</v>
      </c>
    </row>
    <row r="4806" spans="1:12" x14ac:dyDescent="0.3">
      <c r="A4806" t="s">
        <v>167</v>
      </c>
      <c r="B4806" t="s">
        <v>21</v>
      </c>
      <c r="C4806" t="s">
        <v>14</v>
      </c>
      <c r="D4806" t="s">
        <v>382</v>
      </c>
      <c r="E4806" t="s">
        <v>184</v>
      </c>
      <c r="F4806" t="s">
        <v>17</v>
      </c>
      <c r="G4806" t="s">
        <v>25</v>
      </c>
      <c r="H4806" t="s">
        <v>37</v>
      </c>
      <c r="I4806">
        <v>262.24</v>
      </c>
      <c r="J4806">
        <v>2</v>
      </c>
      <c r="K4806">
        <v>0</v>
      </c>
      <c r="L4806">
        <v>78.671999999999997</v>
      </c>
    </row>
    <row r="4807" spans="1:12" x14ac:dyDescent="0.3">
      <c r="A4807" t="s">
        <v>167</v>
      </c>
      <c r="B4807" t="s">
        <v>21</v>
      </c>
      <c r="C4807" t="s">
        <v>14</v>
      </c>
      <c r="D4807" t="s">
        <v>382</v>
      </c>
      <c r="E4807" t="s">
        <v>184</v>
      </c>
      <c r="F4807" t="s">
        <v>17</v>
      </c>
      <c r="G4807" t="s">
        <v>25</v>
      </c>
      <c r="H4807" t="s">
        <v>36</v>
      </c>
      <c r="I4807">
        <v>234.36</v>
      </c>
      <c r="J4807">
        <v>6</v>
      </c>
      <c r="K4807">
        <v>0</v>
      </c>
      <c r="L4807">
        <v>112.4928</v>
      </c>
    </row>
    <row r="4808" spans="1:12" x14ac:dyDescent="0.3">
      <c r="A4808" t="s">
        <v>27</v>
      </c>
      <c r="B4808" t="s">
        <v>13</v>
      </c>
      <c r="C4808" t="s">
        <v>14</v>
      </c>
      <c r="D4808" t="s">
        <v>503</v>
      </c>
      <c r="E4808" t="s">
        <v>184</v>
      </c>
      <c r="F4808" t="s">
        <v>17</v>
      </c>
      <c r="G4808" t="s">
        <v>18</v>
      </c>
      <c r="H4808" t="s">
        <v>32</v>
      </c>
      <c r="I4808">
        <v>185.58</v>
      </c>
      <c r="J4808">
        <v>6</v>
      </c>
      <c r="K4808">
        <v>0</v>
      </c>
      <c r="L4808">
        <v>76.087800000000001</v>
      </c>
    </row>
    <row r="4809" spans="1:12" x14ac:dyDescent="0.3">
      <c r="A4809" t="s">
        <v>27</v>
      </c>
      <c r="B4809" t="s">
        <v>13</v>
      </c>
      <c r="C4809" t="s">
        <v>14</v>
      </c>
      <c r="D4809" t="s">
        <v>503</v>
      </c>
      <c r="E4809" t="s">
        <v>184</v>
      </c>
      <c r="F4809" t="s">
        <v>17</v>
      </c>
      <c r="G4809" t="s">
        <v>25</v>
      </c>
      <c r="H4809" t="s">
        <v>36</v>
      </c>
      <c r="I4809">
        <v>77.56</v>
      </c>
      <c r="J4809">
        <v>2</v>
      </c>
      <c r="K4809">
        <v>0</v>
      </c>
      <c r="L4809">
        <v>35.677599999999998</v>
      </c>
    </row>
    <row r="4810" spans="1:12" x14ac:dyDescent="0.3">
      <c r="A4810" t="s">
        <v>27</v>
      </c>
      <c r="B4810" t="s">
        <v>13</v>
      </c>
      <c r="C4810" t="s">
        <v>14</v>
      </c>
      <c r="D4810" t="s">
        <v>503</v>
      </c>
      <c r="E4810" t="s">
        <v>184</v>
      </c>
      <c r="F4810" t="s">
        <v>17</v>
      </c>
      <c r="G4810" t="s">
        <v>25</v>
      </c>
      <c r="H4810" t="s">
        <v>31</v>
      </c>
      <c r="I4810">
        <v>87.92</v>
      </c>
      <c r="J4810">
        <v>4</v>
      </c>
      <c r="K4810">
        <v>0</v>
      </c>
      <c r="L4810">
        <v>0.87919999999999998</v>
      </c>
    </row>
    <row r="4811" spans="1:12" x14ac:dyDescent="0.3">
      <c r="A4811" t="s">
        <v>27</v>
      </c>
      <c r="B4811" t="s">
        <v>13</v>
      </c>
      <c r="C4811" t="s">
        <v>14</v>
      </c>
      <c r="D4811" t="s">
        <v>503</v>
      </c>
      <c r="E4811" t="s">
        <v>184</v>
      </c>
      <c r="F4811" t="s">
        <v>17</v>
      </c>
      <c r="G4811" t="s">
        <v>25</v>
      </c>
      <c r="H4811" t="s">
        <v>40</v>
      </c>
      <c r="I4811">
        <v>245.94</v>
      </c>
      <c r="J4811">
        <v>6</v>
      </c>
      <c r="K4811">
        <v>0</v>
      </c>
      <c r="L4811">
        <v>120.5106</v>
      </c>
    </row>
    <row r="4812" spans="1:12" x14ac:dyDescent="0.3">
      <c r="A4812" t="s">
        <v>27</v>
      </c>
      <c r="B4812" t="s">
        <v>13</v>
      </c>
      <c r="C4812" t="s">
        <v>14</v>
      </c>
      <c r="D4812" t="s">
        <v>503</v>
      </c>
      <c r="E4812" t="s">
        <v>184</v>
      </c>
      <c r="F4812" t="s">
        <v>17</v>
      </c>
      <c r="G4812" t="s">
        <v>25</v>
      </c>
      <c r="H4812" t="s">
        <v>36</v>
      </c>
      <c r="I4812">
        <v>8.6</v>
      </c>
      <c r="J4812">
        <v>1</v>
      </c>
      <c r="K4812">
        <v>0</v>
      </c>
      <c r="L4812">
        <v>4.0419999999999998</v>
      </c>
    </row>
    <row r="4813" spans="1:12" x14ac:dyDescent="0.3">
      <c r="A4813" t="s">
        <v>27</v>
      </c>
      <c r="B4813" t="s">
        <v>13</v>
      </c>
      <c r="C4813" t="s">
        <v>14</v>
      </c>
      <c r="D4813" t="s">
        <v>503</v>
      </c>
      <c r="E4813" t="s">
        <v>184</v>
      </c>
      <c r="F4813" t="s">
        <v>17</v>
      </c>
      <c r="G4813" t="s">
        <v>18</v>
      </c>
      <c r="H4813" t="s">
        <v>19</v>
      </c>
      <c r="I4813">
        <v>504.9</v>
      </c>
      <c r="J4813">
        <v>5</v>
      </c>
      <c r="K4813">
        <v>0</v>
      </c>
      <c r="L4813">
        <v>126.22499999999999</v>
      </c>
    </row>
    <row r="4814" spans="1:12" x14ac:dyDescent="0.3">
      <c r="A4814" t="s">
        <v>27</v>
      </c>
      <c r="B4814" t="s">
        <v>21</v>
      </c>
      <c r="C4814" t="s">
        <v>14</v>
      </c>
      <c r="D4814" t="s">
        <v>83</v>
      </c>
      <c r="E4814" t="s">
        <v>184</v>
      </c>
      <c r="F4814" t="s">
        <v>17</v>
      </c>
      <c r="G4814" t="s">
        <v>25</v>
      </c>
      <c r="H4814" t="s">
        <v>36</v>
      </c>
      <c r="I4814">
        <v>11.43</v>
      </c>
      <c r="J4814">
        <v>3</v>
      </c>
      <c r="K4814">
        <v>0</v>
      </c>
      <c r="L4814">
        <v>5.3720999999999997</v>
      </c>
    </row>
    <row r="4815" spans="1:12" x14ac:dyDescent="0.3">
      <c r="A4815" t="s">
        <v>27</v>
      </c>
      <c r="B4815" t="s">
        <v>21</v>
      </c>
      <c r="C4815" t="s">
        <v>14</v>
      </c>
      <c r="D4815" t="s">
        <v>83</v>
      </c>
      <c r="E4815" t="s">
        <v>184</v>
      </c>
      <c r="F4815" t="s">
        <v>17</v>
      </c>
      <c r="G4815" t="s">
        <v>25</v>
      </c>
      <c r="H4815" t="s">
        <v>36</v>
      </c>
      <c r="I4815">
        <v>30.44</v>
      </c>
      <c r="J4815">
        <v>2</v>
      </c>
      <c r="K4815">
        <v>0</v>
      </c>
      <c r="L4815">
        <v>14.9156</v>
      </c>
    </row>
    <row r="4816" spans="1:12" x14ac:dyDescent="0.3">
      <c r="A4816" t="s">
        <v>27</v>
      </c>
      <c r="B4816" t="s">
        <v>21</v>
      </c>
      <c r="C4816" t="s">
        <v>14</v>
      </c>
      <c r="D4816" t="s">
        <v>83</v>
      </c>
      <c r="E4816" t="s">
        <v>184</v>
      </c>
      <c r="F4816" t="s">
        <v>17</v>
      </c>
      <c r="G4816" t="s">
        <v>25</v>
      </c>
      <c r="H4816" t="s">
        <v>40</v>
      </c>
      <c r="I4816">
        <v>12.96</v>
      </c>
      <c r="J4816">
        <v>2</v>
      </c>
      <c r="K4816">
        <v>0</v>
      </c>
      <c r="L4816">
        <v>6.3503999999999996</v>
      </c>
    </row>
    <row r="4817" spans="1:12" x14ac:dyDescent="0.3">
      <c r="A4817" t="s">
        <v>27</v>
      </c>
      <c r="B4817" t="s">
        <v>21</v>
      </c>
      <c r="C4817" t="s">
        <v>14</v>
      </c>
      <c r="D4817" t="s">
        <v>83</v>
      </c>
      <c r="E4817" t="s">
        <v>184</v>
      </c>
      <c r="F4817" t="s">
        <v>17</v>
      </c>
      <c r="G4817" t="s">
        <v>25</v>
      </c>
      <c r="H4817" t="s">
        <v>40</v>
      </c>
      <c r="I4817">
        <v>16</v>
      </c>
      <c r="J4817">
        <v>4</v>
      </c>
      <c r="K4817">
        <v>0</v>
      </c>
      <c r="L4817">
        <v>7.68</v>
      </c>
    </row>
    <row r="4818" spans="1:12" x14ac:dyDescent="0.3">
      <c r="A4818" t="s">
        <v>27</v>
      </c>
      <c r="B4818" t="s">
        <v>21</v>
      </c>
      <c r="C4818" t="s">
        <v>14</v>
      </c>
      <c r="D4818" t="s">
        <v>83</v>
      </c>
      <c r="E4818" t="s">
        <v>184</v>
      </c>
      <c r="F4818" t="s">
        <v>17</v>
      </c>
      <c r="G4818" t="s">
        <v>25</v>
      </c>
      <c r="H4818" t="s">
        <v>37</v>
      </c>
      <c r="I4818">
        <v>32.67</v>
      </c>
      <c r="J4818">
        <v>3</v>
      </c>
      <c r="K4818">
        <v>0</v>
      </c>
      <c r="L4818">
        <v>8.4941999999999993</v>
      </c>
    </row>
    <row r="4819" spans="1:12" x14ac:dyDescent="0.3">
      <c r="A4819" t="s">
        <v>27</v>
      </c>
      <c r="B4819" t="s">
        <v>13</v>
      </c>
      <c r="C4819" t="s">
        <v>14</v>
      </c>
      <c r="D4819" t="s">
        <v>503</v>
      </c>
      <c r="E4819" t="s">
        <v>184</v>
      </c>
      <c r="F4819" t="s">
        <v>17</v>
      </c>
      <c r="G4819" t="s">
        <v>25</v>
      </c>
      <c r="H4819" t="s">
        <v>37</v>
      </c>
      <c r="I4819">
        <v>320.64</v>
      </c>
      <c r="J4819">
        <v>4</v>
      </c>
      <c r="K4819">
        <v>0</v>
      </c>
      <c r="L4819">
        <v>89.779200000000003</v>
      </c>
    </row>
    <row r="4820" spans="1:12" x14ac:dyDescent="0.3">
      <c r="A4820" t="s">
        <v>27</v>
      </c>
      <c r="B4820" t="s">
        <v>13</v>
      </c>
      <c r="C4820" t="s">
        <v>14</v>
      </c>
      <c r="D4820" t="s">
        <v>503</v>
      </c>
      <c r="E4820" t="s">
        <v>184</v>
      </c>
      <c r="F4820" t="s">
        <v>17</v>
      </c>
      <c r="G4820" t="s">
        <v>34</v>
      </c>
      <c r="H4820" t="s">
        <v>58</v>
      </c>
      <c r="I4820">
        <v>52</v>
      </c>
      <c r="J4820">
        <v>4</v>
      </c>
      <c r="K4820">
        <v>0</v>
      </c>
      <c r="L4820">
        <v>23.4</v>
      </c>
    </row>
    <row r="4821" spans="1:12" x14ac:dyDescent="0.3">
      <c r="A4821" t="s">
        <v>27</v>
      </c>
      <c r="B4821" t="s">
        <v>13</v>
      </c>
      <c r="C4821" t="s">
        <v>14</v>
      </c>
      <c r="D4821" t="s">
        <v>83</v>
      </c>
      <c r="E4821" t="s">
        <v>184</v>
      </c>
      <c r="F4821" t="s">
        <v>17</v>
      </c>
      <c r="G4821" t="s">
        <v>34</v>
      </c>
      <c r="H4821" t="s">
        <v>35</v>
      </c>
      <c r="I4821">
        <v>659.97</v>
      </c>
      <c r="J4821">
        <v>3</v>
      </c>
      <c r="K4821">
        <v>0</v>
      </c>
      <c r="L4821">
        <v>197.99100000000001</v>
      </c>
    </row>
    <row r="4822" spans="1:12" x14ac:dyDescent="0.3">
      <c r="A4822" t="s">
        <v>27</v>
      </c>
      <c r="B4822" t="s">
        <v>13</v>
      </c>
      <c r="C4822" t="s">
        <v>14</v>
      </c>
      <c r="D4822" t="s">
        <v>83</v>
      </c>
      <c r="E4822" t="s">
        <v>184</v>
      </c>
      <c r="F4822" t="s">
        <v>17</v>
      </c>
      <c r="G4822" t="s">
        <v>34</v>
      </c>
      <c r="H4822" t="s">
        <v>35</v>
      </c>
      <c r="I4822">
        <v>113.73</v>
      </c>
      <c r="J4822">
        <v>3</v>
      </c>
      <c r="K4822">
        <v>0</v>
      </c>
      <c r="L4822">
        <v>32.981699999999996</v>
      </c>
    </row>
    <row r="4823" spans="1:12" x14ac:dyDescent="0.3">
      <c r="A4823" t="s">
        <v>27</v>
      </c>
      <c r="B4823" t="s">
        <v>13</v>
      </c>
      <c r="C4823" t="s">
        <v>14</v>
      </c>
      <c r="D4823" t="s">
        <v>83</v>
      </c>
      <c r="E4823" t="s">
        <v>184</v>
      </c>
      <c r="F4823" t="s">
        <v>17</v>
      </c>
      <c r="G4823" t="s">
        <v>25</v>
      </c>
      <c r="H4823" t="s">
        <v>33</v>
      </c>
      <c r="I4823">
        <v>264.18</v>
      </c>
      <c r="J4823">
        <v>7</v>
      </c>
      <c r="K4823">
        <v>0</v>
      </c>
      <c r="L4823">
        <v>68.686800000000005</v>
      </c>
    </row>
    <row r="4824" spans="1:12" x14ac:dyDescent="0.3">
      <c r="A4824" t="s">
        <v>27</v>
      </c>
      <c r="B4824" t="s">
        <v>43</v>
      </c>
      <c r="C4824" t="s">
        <v>14</v>
      </c>
      <c r="D4824" t="s">
        <v>83</v>
      </c>
      <c r="E4824" t="s">
        <v>184</v>
      </c>
      <c r="F4824" t="s">
        <v>17</v>
      </c>
      <c r="G4824" t="s">
        <v>25</v>
      </c>
      <c r="H4824" t="s">
        <v>40</v>
      </c>
      <c r="I4824">
        <v>319.76</v>
      </c>
      <c r="J4824">
        <v>14</v>
      </c>
      <c r="K4824">
        <v>0</v>
      </c>
      <c r="L4824">
        <v>147.08959999999999</v>
      </c>
    </row>
    <row r="4825" spans="1:12" x14ac:dyDescent="0.3">
      <c r="A4825" t="s">
        <v>27</v>
      </c>
      <c r="B4825" t="s">
        <v>43</v>
      </c>
      <c r="C4825" t="s">
        <v>14</v>
      </c>
      <c r="D4825" t="s">
        <v>83</v>
      </c>
      <c r="E4825" t="s">
        <v>184</v>
      </c>
      <c r="F4825" t="s">
        <v>17</v>
      </c>
      <c r="G4825" t="s">
        <v>25</v>
      </c>
      <c r="H4825" t="s">
        <v>40</v>
      </c>
      <c r="I4825">
        <v>45.68</v>
      </c>
      <c r="J4825">
        <v>2</v>
      </c>
      <c r="K4825">
        <v>0</v>
      </c>
      <c r="L4825">
        <v>21.012799999999999</v>
      </c>
    </row>
    <row r="4826" spans="1:12" x14ac:dyDescent="0.3">
      <c r="A4826" t="s">
        <v>27</v>
      </c>
      <c r="B4826" t="s">
        <v>13</v>
      </c>
      <c r="C4826" t="s">
        <v>14</v>
      </c>
      <c r="D4826" t="s">
        <v>83</v>
      </c>
      <c r="E4826" t="s">
        <v>184</v>
      </c>
      <c r="F4826" t="s">
        <v>17</v>
      </c>
      <c r="G4826" t="s">
        <v>25</v>
      </c>
      <c r="H4826" t="s">
        <v>76</v>
      </c>
      <c r="I4826">
        <v>11.68</v>
      </c>
      <c r="J4826">
        <v>4</v>
      </c>
      <c r="K4826">
        <v>0</v>
      </c>
      <c r="L4826">
        <v>5.2560000000000002</v>
      </c>
    </row>
    <row r="4827" spans="1:12" x14ac:dyDescent="0.3">
      <c r="A4827" t="s">
        <v>27</v>
      </c>
      <c r="B4827" t="s">
        <v>13</v>
      </c>
      <c r="C4827" t="s">
        <v>14</v>
      </c>
      <c r="D4827" t="s">
        <v>110</v>
      </c>
      <c r="E4827" t="s">
        <v>111</v>
      </c>
      <c r="F4827" t="s">
        <v>46</v>
      </c>
      <c r="G4827" t="s">
        <v>25</v>
      </c>
      <c r="H4827" t="s">
        <v>37</v>
      </c>
      <c r="I4827">
        <v>839.43</v>
      </c>
      <c r="J4827">
        <v>3</v>
      </c>
      <c r="K4827">
        <v>0</v>
      </c>
      <c r="L4827">
        <v>218.2518</v>
      </c>
    </row>
    <row r="4828" spans="1:12" x14ac:dyDescent="0.3">
      <c r="A4828" t="s">
        <v>61</v>
      </c>
      <c r="B4828" t="s">
        <v>13</v>
      </c>
      <c r="C4828" t="s">
        <v>14</v>
      </c>
      <c r="D4828" t="s">
        <v>200</v>
      </c>
      <c r="E4828" t="s">
        <v>111</v>
      </c>
      <c r="F4828" t="s">
        <v>46</v>
      </c>
      <c r="G4828" t="s">
        <v>18</v>
      </c>
      <c r="H4828" t="s">
        <v>32</v>
      </c>
      <c r="I4828">
        <v>126.3</v>
      </c>
      <c r="J4828">
        <v>3</v>
      </c>
      <c r="K4828">
        <v>0</v>
      </c>
      <c r="L4828">
        <v>40.415999999999997</v>
      </c>
    </row>
    <row r="4829" spans="1:12" x14ac:dyDescent="0.3">
      <c r="A4829" t="s">
        <v>61</v>
      </c>
      <c r="B4829" t="s">
        <v>13</v>
      </c>
      <c r="C4829" t="s">
        <v>14</v>
      </c>
      <c r="D4829" t="s">
        <v>200</v>
      </c>
      <c r="E4829" t="s">
        <v>111</v>
      </c>
      <c r="F4829" t="s">
        <v>46</v>
      </c>
      <c r="G4829" t="s">
        <v>34</v>
      </c>
      <c r="H4829" t="s">
        <v>58</v>
      </c>
      <c r="I4829">
        <v>38.04</v>
      </c>
      <c r="J4829">
        <v>2</v>
      </c>
      <c r="K4829">
        <v>0</v>
      </c>
      <c r="L4829">
        <v>12.172800000000001</v>
      </c>
    </row>
    <row r="4830" spans="1:12" x14ac:dyDescent="0.3">
      <c r="A4830" t="s">
        <v>27</v>
      </c>
      <c r="B4830" t="s">
        <v>43</v>
      </c>
      <c r="C4830" t="s">
        <v>14</v>
      </c>
      <c r="D4830" t="s">
        <v>261</v>
      </c>
      <c r="E4830" t="s">
        <v>111</v>
      </c>
      <c r="F4830" t="s">
        <v>46</v>
      </c>
      <c r="G4830" t="s">
        <v>18</v>
      </c>
      <c r="H4830" t="s">
        <v>32</v>
      </c>
      <c r="I4830">
        <v>86.62</v>
      </c>
      <c r="J4830">
        <v>2</v>
      </c>
      <c r="K4830">
        <v>0</v>
      </c>
      <c r="L4830">
        <v>8.6620000000000008</v>
      </c>
    </row>
    <row r="4831" spans="1:12" x14ac:dyDescent="0.3">
      <c r="A4831" t="s">
        <v>27</v>
      </c>
      <c r="B4831" t="s">
        <v>43</v>
      </c>
      <c r="C4831" t="s">
        <v>14</v>
      </c>
      <c r="D4831" t="s">
        <v>262</v>
      </c>
      <c r="E4831" t="s">
        <v>111</v>
      </c>
      <c r="F4831" t="s">
        <v>46</v>
      </c>
      <c r="G4831" t="s">
        <v>18</v>
      </c>
      <c r="H4831" t="s">
        <v>30</v>
      </c>
      <c r="I4831">
        <v>697.16</v>
      </c>
      <c r="J4831">
        <v>4</v>
      </c>
      <c r="K4831">
        <v>0</v>
      </c>
      <c r="L4831">
        <v>146.40360000000001</v>
      </c>
    </row>
    <row r="4832" spans="1:12" x14ac:dyDescent="0.3">
      <c r="A4832" t="s">
        <v>12</v>
      </c>
      <c r="B4832" t="s">
        <v>13</v>
      </c>
      <c r="C4832" t="s">
        <v>14</v>
      </c>
      <c r="D4832" t="s">
        <v>81</v>
      </c>
      <c r="E4832" t="s">
        <v>111</v>
      </c>
      <c r="F4832" t="s">
        <v>46</v>
      </c>
      <c r="G4832" t="s">
        <v>25</v>
      </c>
      <c r="H4832" t="s">
        <v>36</v>
      </c>
      <c r="I4832">
        <v>16.2</v>
      </c>
      <c r="J4832">
        <v>3</v>
      </c>
      <c r="K4832">
        <v>0</v>
      </c>
      <c r="L4832">
        <v>7.7759999999999998</v>
      </c>
    </row>
    <row r="4833" spans="1:12" x14ac:dyDescent="0.3">
      <c r="A4833" t="s">
        <v>12</v>
      </c>
      <c r="B4833" t="s">
        <v>13</v>
      </c>
      <c r="C4833" t="s">
        <v>14</v>
      </c>
      <c r="D4833" t="s">
        <v>81</v>
      </c>
      <c r="E4833" t="s">
        <v>111</v>
      </c>
      <c r="F4833" t="s">
        <v>46</v>
      </c>
      <c r="G4833" t="s">
        <v>25</v>
      </c>
      <c r="H4833" t="s">
        <v>37</v>
      </c>
      <c r="I4833">
        <v>33.99</v>
      </c>
      <c r="J4833">
        <v>3</v>
      </c>
      <c r="K4833">
        <v>0</v>
      </c>
      <c r="L4833">
        <v>14.6157</v>
      </c>
    </row>
    <row r="4834" spans="1:12" x14ac:dyDescent="0.3">
      <c r="A4834" t="s">
        <v>12</v>
      </c>
      <c r="B4834" t="s">
        <v>13</v>
      </c>
      <c r="C4834" t="s">
        <v>14</v>
      </c>
      <c r="D4834" t="s">
        <v>81</v>
      </c>
      <c r="E4834" t="s">
        <v>111</v>
      </c>
      <c r="F4834" t="s">
        <v>46</v>
      </c>
      <c r="G4834" t="s">
        <v>34</v>
      </c>
      <c r="H4834" t="s">
        <v>58</v>
      </c>
      <c r="I4834">
        <v>296.85000000000002</v>
      </c>
      <c r="J4834">
        <v>5</v>
      </c>
      <c r="K4834">
        <v>0</v>
      </c>
      <c r="L4834">
        <v>53.433</v>
      </c>
    </row>
    <row r="4835" spans="1:12" x14ac:dyDescent="0.3">
      <c r="A4835" t="s">
        <v>12</v>
      </c>
      <c r="B4835" t="s">
        <v>13</v>
      </c>
      <c r="C4835" t="s">
        <v>14</v>
      </c>
      <c r="D4835" t="s">
        <v>81</v>
      </c>
      <c r="E4835" t="s">
        <v>111</v>
      </c>
      <c r="F4835" t="s">
        <v>46</v>
      </c>
      <c r="G4835" t="s">
        <v>34</v>
      </c>
      <c r="H4835" t="s">
        <v>58</v>
      </c>
      <c r="I4835">
        <v>112.8</v>
      </c>
      <c r="J4835">
        <v>6</v>
      </c>
      <c r="K4835">
        <v>0</v>
      </c>
      <c r="L4835">
        <v>6.7679999999999998</v>
      </c>
    </row>
    <row r="4836" spans="1:12" x14ac:dyDescent="0.3">
      <c r="A4836" t="s">
        <v>12</v>
      </c>
      <c r="B4836" t="s">
        <v>13</v>
      </c>
      <c r="C4836" t="s">
        <v>14</v>
      </c>
      <c r="D4836" t="s">
        <v>81</v>
      </c>
      <c r="E4836" t="s">
        <v>111</v>
      </c>
      <c r="F4836" t="s">
        <v>46</v>
      </c>
      <c r="G4836" t="s">
        <v>25</v>
      </c>
      <c r="H4836" t="s">
        <v>36</v>
      </c>
      <c r="I4836">
        <v>13.71</v>
      </c>
      <c r="J4836">
        <v>3</v>
      </c>
      <c r="K4836">
        <v>0</v>
      </c>
      <c r="L4836">
        <v>6.5808</v>
      </c>
    </row>
    <row r="4837" spans="1:12" x14ac:dyDescent="0.3">
      <c r="A4837" t="s">
        <v>12</v>
      </c>
      <c r="B4837" t="s">
        <v>13</v>
      </c>
      <c r="C4837" t="s">
        <v>14</v>
      </c>
      <c r="D4837" t="s">
        <v>81</v>
      </c>
      <c r="E4837" t="s">
        <v>111</v>
      </c>
      <c r="F4837" t="s">
        <v>46</v>
      </c>
      <c r="G4837" t="s">
        <v>25</v>
      </c>
      <c r="H4837" t="s">
        <v>40</v>
      </c>
      <c r="I4837">
        <v>24.9</v>
      </c>
      <c r="J4837">
        <v>5</v>
      </c>
      <c r="K4837">
        <v>0</v>
      </c>
      <c r="L4837">
        <v>11.702999999999999</v>
      </c>
    </row>
    <row r="4838" spans="1:12" x14ac:dyDescent="0.3">
      <c r="A4838" t="s">
        <v>12</v>
      </c>
      <c r="B4838" t="s">
        <v>13</v>
      </c>
      <c r="C4838" t="s">
        <v>14</v>
      </c>
      <c r="D4838" t="s">
        <v>81</v>
      </c>
      <c r="E4838" t="s">
        <v>111</v>
      </c>
      <c r="F4838" t="s">
        <v>46</v>
      </c>
      <c r="G4838" t="s">
        <v>25</v>
      </c>
      <c r="H4838" t="s">
        <v>31</v>
      </c>
      <c r="I4838">
        <v>286.29000000000002</v>
      </c>
      <c r="J4838">
        <v>3</v>
      </c>
      <c r="K4838">
        <v>0</v>
      </c>
      <c r="L4838">
        <v>17.177399999999999</v>
      </c>
    </row>
    <row r="4839" spans="1:12" x14ac:dyDescent="0.3">
      <c r="A4839" t="s">
        <v>12</v>
      </c>
      <c r="B4839" t="s">
        <v>13</v>
      </c>
      <c r="C4839" t="s">
        <v>14</v>
      </c>
      <c r="D4839" t="s">
        <v>81</v>
      </c>
      <c r="E4839" t="s">
        <v>111</v>
      </c>
      <c r="F4839" t="s">
        <v>46</v>
      </c>
      <c r="G4839" t="s">
        <v>25</v>
      </c>
      <c r="H4839" t="s">
        <v>37</v>
      </c>
      <c r="I4839">
        <v>24.18</v>
      </c>
      <c r="J4839">
        <v>2</v>
      </c>
      <c r="K4839">
        <v>0</v>
      </c>
      <c r="L4839">
        <v>7.2539999999999996</v>
      </c>
    </row>
    <row r="4840" spans="1:12" x14ac:dyDescent="0.3">
      <c r="A4840" t="s">
        <v>27</v>
      </c>
      <c r="B4840" t="s">
        <v>13</v>
      </c>
      <c r="C4840" t="s">
        <v>14</v>
      </c>
      <c r="D4840" t="s">
        <v>81</v>
      </c>
      <c r="E4840" t="s">
        <v>111</v>
      </c>
      <c r="F4840" t="s">
        <v>46</v>
      </c>
      <c r="G4840" t="s">
        <v>25</v>
      </c>
      <c r="H4840" t="s">
        <v>36</v>
      </c>
      <c r="I4840">
        <v>17.22</v>
      </c>
      <c r="J4840">
        <v>3</v>
      </c>
      <c r="K4840">
        <v>0</v>
      </c>
      <c r="L4840">
        <v>7.9211999999999998</v>
      </c>
    </row>
    <row r="4841" spans="1:12" x14ac:dyDescent="0.3">
      <c r="A4841" t="s">
        <v>27</v>
      </c>
      <c r="B4841" t="s">
        <v>13</v>
      </c>
      <c r="C4841" t="s">
        <v>14</v>
      </c>
      <c r="D4841" t="s">
        <v>81</v>
      </c>
      <c r="E4841" t="s">
        <v>111</v>
      </c>
      <c r="F4841" t="s">
        <v>46</v>
      </c>
      <c r="G4841" t="s">
        <v>18</v>
      </c>
      <c r="H4841" t="s">
        <v>30</v>
      </c>
      <c r="I4841">
        <v>1024.3800000000001</v>
      </c>
      <c r="J4841">
        <v>7</v>
      </c>
      <c r="K4841">
        <v>0</v>
      </c>
      <c r="L4841">
        <v>215.1198</v>
      </c>
    </row>
    <row r="4842" spans="1:12" x14ac:dyDescent="0.3">
      <c r="A4842" t="s">
        <v>27</v>
      </c>
      <c r="B4842" t="s">
        <v>13</v>
      </c>
      <c r="C4842" t="s">
        <v>14</v>
      </c>
      <c r="D4842" t="s">
        <v>81</v>
      </c>
      <c r="E4842" t="s">
        <v>111</v>
      </c>
      <c r="F4842" t="s">
        <v>46</v>
      </c>
      <c r="G4842" t="s">
        <v>25</v>
      </c>
      <c r="H4842" t="s">
        <v>59</v>
      </c>
      <c r="I4842">
        <v>26.22</v>
      </c>
      <c r="J4842">
        <v>3</v>
      </c>
      <c r="K4842">
        <v>0</v>
      </c>
      <c r="L4842">
        <v>12.323399999999999</v>
      </c>
    </row>
    <row r="4843" spans="1:12" x14ac:dyDescent="0.3">
      <c r="A4843" t="s">
        <v>27</v>
      </c>
      <c r="B4843" t="s">
        <v>13</v>
      </c>
      <c r="C4843" t="s">
        <v>14</v>
      </c>
      <c r="D4843" t="s">
        <v>81</v>
      </c>
      <c r="E4843" t="s">
        <v>111</v>
      </c>
      <c r="F4843" t="s">
        <v>46</v>
      </c>
      <c r="G4843" t="s">
        <v>25</v>
      </c>
      <c r="H4843" t="s">
        <v>40</v>
      </c>
      <c r="I4843">
        <v>17.34</v>
      </c>
      <c r="J4843">
        <v>3</v>
      </c>
      <c r="K4843">
        <v>0</v>
      </c>
      <c r="L4843">
        <v>8.4966000000000008</v>
      </c>
    </row>
    <row r="4844" spans="1:12" x14ac:dyDescent="0.3">
      <c r="A4844" t="s">
        <v>27</v>
      </c>
      <c r="B4844" t="s">
        <v>21</v>
      </c>
      <c r="C4844" t="s">
        <v>14</v>
      </c>
      <c r="D4844" t="s">
        <v>89</v>
      </c>
      <c r="E4844" t="s">
        <v>111</v>
      </c>
      <c r="F4844" t="s">
        <v>46</v>
      </c>
      <c r="G4844" t="s">
        <v>25</v>
      </c>
      <c r="H4844" t="s">
        <v>33</v>
      </c>
      <c r="I4844">
        <v>29.68</v>
      </c>
      <c r="J4844">
        <v>7</v>
      </c>
      <c r="K4844">
        <v>0</v>
      </c>
      <c r="L4844">
        <v>11.575200000000001</v>
      </c>
    </row>
    <row r="4845" spans="1:12" x14ac:dyDescent="0.3">
      <c r="A4845" t="s">
        <v>27</v>
      </c>
      <c r="B4845" t="s">
        <v>21</v>
      </c>
      <c r="C4845" t="s">
        <v>14</v>
      </c>
      <c r="D4845" t="s">
        <v>89</v>
      </c>
      <c r="E4845" t="s">
        <v>111</v>
      </c>
      <c r="F4845" t="s">
        <v>46</v>
      </c>
      <c r="G4845" t="s">
        <v>34</v>
      </c>
      <c r="H4845" t="s">
        <v>58</v>
      </c>
      <c r="I4845">
        <v>47.53</v>
      </c>
      <c r="J4845">
        <v>7</v>
      </c>
      <c r="K4845">
        <v>0</v>
      </c>
      <c r="L4845">
        <v>16.1602</v>
      </c>
    </row>
    <row r="4846" spans="1:12" x14ac:dyDescent="0.3">
      <c r="A4846" t="s">
        <v>12</v>
      </c>
      <c r="B4846" t="s">
        <v>13</v>
      </c>
      <c r="C4846" t="s">
        <v>14</v>
      </c>
      <c r="D4846" t="s">
        <v>370</v>
      </c>
      <c r="E4846" t="s">
        <v>111</v>
      </c>
      <c r="F4846" t="s">
        <v>46</v>
      </c>
      <c r="G4846" t="s">
        <v>34</v>
      </c>
      <c r="H4846" t="s">
        <v>58</v>
      </c>
      <c r="I4846">
        <v>111.79</v>
      </c>
      <c r="J4846">
        <v>7</v>
      </c>
      <c r="K4846">
        <v>0</v>
      </c>
      <c r="L4846">
        <v>43.598100000000002</v>
      </c>
    </row>
    <row r="4847" spans="1:12" x14ac:dyDescent="0.3">
      <c r="A4847" t="s">
        <v>12</v>
      </c>
      <c r="B4847" t="s">
        <v>13</v>
      </c>
      <c r="C4847" t="s">
        <v>14</v>
      </c>
      <c r="D4847" t="s">
        <v>81</v>
      </c>
      <c r="E4847" t="s">
        <v>111</v>
      </c>
      <c r="F4847" t="s">
        <v>46</v>
      </c>
      <c r="G4847" t="s">
        <v>25</v>
      </c>
      <c r="H4847" t="s">
        <v>31</v>
      </c>
      <c r="I4847">
        <v>94.2</v>
      </c>
      <c r="J4847">
        <v>6</v>
      </c>
      <c r="K4847">
        <v>0</v>
      </c>
      <c r="L4847">
        <v>23.55</v>
      </c>
    </row>
    <row r="4848" spans="1:12" x14ac:dyDescent="0.3">
      <c r="A4848" t="s">
        <v>12</v>
      </c>
      <c r="B4848" t="s">
        <v>13</v>
      </c>
      <c r="C4848" t="s">
        <v>14</v>
      </c>
      <c r="D4848" t="s">
        <v>81</v>
      </c>
      <c r="E4848" t="s">
        <v>111</v>
      </c>
      <c r="F4848" t="s">
        <v>46</v>
      </c>
      <c r="G4848" t="s">
        <v>25</v>
      </c>
      <c r="H4848" t="s">
        <v>59</v>
      </c>
      <c r="I4848">
        <v>28.4</v>
      </c>
      <c r="J4848">
        <v>5</v>
      </c>
      <c r="K4848">
        <v>0</v>
      </c>
      <c r="L4848">
        <v>13.348000000000001</v>
      </c>
    </row>
    <row r="4849" spans="1:12" x14ac:dyDescent="0.3">
      <c r="A4849" t="s">
        <v>12</v>
      </c>
      <c r="B4849" t="s">
        <v>21</v>
      </c>
      <c r="C4849" t="s">
        <v>14</v>
      </c>
      <c r="D4849" t="s">
        <v>370</v>
      </c>
      <c r="E4849" t="s">
        <v>111</v>
      </c>
      <c r="F4849" t="s">
        <v>46</v>
      </c>
      <c r="G4849" t="s">
        <v>25</v>
      </c>
      <c r="H4849" t="s">
        <v>40</v>
      </c>
      <c r="I4849">
        <v>25.92</v>
      </c>
      <c r="J4849">
        <v>4</v>
      </c>
      <c r="K4849">
        <v>0</v>
      </c>
      <c r="L4849">
        <v>12.441599999999999</v>
      </c>
    </row>
    <row r="4850" spans="1:12" x14ac:dyDescent="0.3">
      <c r="A4850" t="s">
        <v>61</v>
      </c>
      <c r="B4850" t="s">
        <v>43</v>
      </c>
      <c r="C4850" t="s">
        <v>14</v>
      </c>
      <c r="D4850" t="s">
        <v>81</v>
      </c>
      <c r="E4850" t="s">
        <v>111</v>
      </c>
      <c r="F4850" t="s">
        <v>46</v>
      </c>
      <c r="G4850" t="s">
        <v>25</v>
      </c>
      <c r="H4850" t="s">
        <v>36</v>
      </c>
      <c r="I4850">
        <v>8.76</v>
      </c>
      <c r="J4850">
        <v>2</v>
      </c>
      <c r="K4850">
        <v>0</v>
      </c>
      <c r="L4850">
        <v>4.2047999999999996</v>
      </c>
    </row>
    <row r="4851" spans="1:12" x14ac:dyDescent="0.3">
      <c r="A4851" t="s">
        <v>27</v>
      </c>
      <c r="B4851" t="s">
        <v>13</v>
      </c>
      <c r="C4851" t="s">
        <v>14</v>
      </c>
      <c r="D4851" t="s">
        <v>81</v>
      </c>
      <c r="E4851" t="s">
        <v>111</v>
      </c>
      <c r="F4851" t="s">
        <v>46</v>
      </c>
      <c r="G4851" t="s">
        <v>25</v>
      </c>
      <c r="H4851" t="s">
        <v>40</v>
      </c>
      <c r="I4851">
        <v>21.93</v>
      </c>
      <c r="J4851">
        <v>3</v>
      </c>
      <c r="K4851">
        <v>0</v>
      </c>
      <c r="L4851">
        <v>10.0878</v>
      </c>
    </row>
    <row r="4852" spans="1:12" x14ac:dyDescent="0.3">
      <c r="A4852" t="s">
        <v>27</v>
      </c>
      <c r="B4852" t="s">
        <v>13</v>
      </c>
      <c r="C4852" t="s">
        <v>14</v>
      </c>
      <c r="D4852" t="s">
        <v>81</v>
      </c>
      <c r="E4852" t="s">
        <v>111</v>
      </c>
      <c r="F4852" t="s">
        <v>46</v>
      </c>
      <c r="G4852" t="s">
        <v>25</v>
      </c>
      <c r="H4852" t="s">
        <v>31</v>
      </c>
      <c r="I4852">
        <v>242.94</v>
      </c>
      <c r="J4852">
        <v>3</v>
      </c>
      <c r="K4852">
        <v>0</v>
      </c>
      <c r="L4852">
        <v>4.8587999999999996</v>
      </c>
    </row>
    <row r="4853" spans="1:12" x14ac:dyDescent="0.3">
      <c r="A4853" t="s">
        <v>27</v>
      </c>
      <c r="B4853" t="s">
        <v>13</v>
      </c>
      <c r="C4853" t="s">
        <v>14</v>
      </c>
      <c r="D4853" t="s">
        <v>81</v>
      </c>
      <c r="E4853" t="s">
        <v>111</v>
      </c>
      <c r="F4853" t="s">
        <v>46</v>
      </c>
      <c r="G4853" t="s">
        <v>25</v>
      </c>
      <c r="H4853" t="s">
        <v>40</v>
      </c>
      <c r="I4853">
        <v>7.64</v>
      </c>
      <c r="J4853">
        <v>1</v>
      </c>
      <c r="K4853">
        <v>0</v>
      </c>
      <c r="L4853">
        <v>3.7435999999999998</v>
      </c>
    </row>
    <row r="4854" spans="1:12" x14ac:dyDescent="0.3">
      <c r="A4854" t="s">
        <v>27</v>
      </c>
      <c r="B4854" t="s">
        <v>13</v>
      </c>
      <c r="C4854" t="s">
        <v>14</v>
      </c>
      <c r="D4854" t="s">
        <v>81</v>
      </c>
      <c r="E4854" t="s">
        <v>111</v>
      </c>
      <c r="F4854" t="s">
        <v>46</v>
      </c>
      <c r="G4854" t="s">
        <v>25</v>
      </c>
      <c r="H4854" t="s">
        <v>40</v>
      </c>
      <c r="I4854">
        <v>51.84</v>
      </c>
      <c r="J4854">
        <v>8</v>
      </c>
      <c r="K4854">
        <v>0</v>
      </c>
      <c r="L4854">
        <v>25.401599999999998</v>
      </c>
    </row>
    <row r="4855" spans="1:12" x14ac:dyDescent="0.3">
      <c r="A4855" t="s">
        <v>27</v>
      </c>
      <c r="B4855" t="s">
        <v>13</v>
      </c>
      <c r="C4855" t="s">
        <v>14</v>
      </c>
      <c r="D4855" t="s">
        <v>81</v>
      </c>
      <c r="E4855" t="s">
        <v>111</v>
      </c>
      <c r="F4855" t="s">
        <v>46</v>
      </c>
      <c r="G4855" t="s">
        <v>25</v>
      </c>
      <c r="H4855" t="s">
        <v>31</v>
      </c>
      <c r="I4855">
        <v>265.17</v>
      </c>
      <c r="J4855">
        <v>1</v>
      </c>
      <c r="K4855">
        <v>0</v>
      </c>
      <c r="L4855">
        <v>47.730600000000003</v>
      </c>
    </row>
    <row r="4856" spans="1:12" x14ac:dyDescent="0.3">
      <c r="A4856" t="s">
        <v>27</v>
      </c>
      <c r="B4856" t="s">
        <v>43</v>
      </c>
      <c r="C4856" t="s">
        <v>14</v>
      </c>
      <c r="D4856" t="s">
        <v>110</v>
      </c>
      <c r="E4856" t="s">
        <v>111</v>
      </c>
      <c r="F4856" t="s">
        <v>46</v>
      </c>
      <c r="G4856" t="s">
        <v>25</v>
      </c>
      <c r="H4856" t="s">
        <v>36</v>
      </c>
      <c r="I4856">
        <v>1577.94</v>
      </c>
      <c r="J4856">
        <v>3</v>
      </c>
      <c r="K4856">
        <v>0</v>
      </c>
      <c r="L4856">
        <v>757.41120000000001</v>
      </c>
    </row>
    <row r="4857" spans="1:12" x14ac:dyDescent="0.3">
      <c r="A4857" t="s">
        <v>27</v>
      </c>
      <c r="B4857" t="s">
        <v>21</v>
      </c>
      <c r="C4857" t="s">
        <v>14</v>
      </c>
      <c r="D4857" t="s">
        <v>81</v>
      </c>
      <c r="E4857" t="s">
        <v>111</v>
      </c>
      <c r="F4857" t="s">
        <v>46</v>
      </c>
      <c r="G4857" t="s">
        <v>25</v>
      </c>
      <c r="H4857" t="s">
        <v>40</v>
      </c>
      <c r="I4857">
        <v>85.96</v>
      </c>
      <c r="J4857">
        <v>7</v>
      </c>
      <c r="K4857">
        <v>0</v>
      </c>
      <c r="L4857">
        <v>40.401200000000003</v>
      </c>
    </row>
    <row r="4858" spans="1:12" x14ac:dyDescent="0.3">
      <c r="A4858" t="s">
        <v>27</v>
      </c>
      <c r="B4858" t="s">
        <v>21</v>
      </c>
      <c r="C4858" t="s">
        <v>14</v>
      </c>
      <c r="D4858" t="s">
        <v>81</v>
      </c>
      <c r="E4858" t="s">
        <v>111</v>
      </c>
      <c r="F4858" t="s">
        <v>46</v>
      </c>
      <c r="G4858" t="s">
        <v>18</v>
      </c>
      <c r="H4858" t="s">
        <v>32</v>
      </c>
      <c r="I4858">
        <v>37.299999999999997</v>
      </c>
      <c r="J4858">
        <v>2</v>
      </c>
      <c r="K4858">
        <v>0</v>
      </c>
      <c r="L4858">
        <v>17.158000000000001</v>
      </c>
    </row>
    <row r="4859" spans="1:12" x14ac:dyDescent="0.3">
      <c r="A4859" t="s">
        <v>27</v>
      </c>
      <c r="B4859" t="s">
        <v>21</v>
      </c>
      <c r="C4859" t="s">
        <v>14</v>
      </c>
      <c r="D4859" t="s">
        <v>81</v>
      </c>
      <c r="E4859" t="s">
        <v>111</v>
      </c>
      <c r="F4859" t="s">
        <v>46</v>
      </c>
      <c r="G4859" t="s">
        <v>25</v>
      </c>
      <c r="H4859" t="s">
        <v>36</v>
      </c>
      <c r="I4859">
        <v>81.96</v>
      </c>
      <c r="J4859">
        <v>2</v>
      </c>
      <c r="K4859">
        <v>0</v>
      </c>
      <c r="L4859">
        <v>39.340800000000002</v>
      </c>
    </row>
    <row r="4860" spans="1:12" x14ac:dyDescent="0.3">
      <c r="A4860" t="s">
        <v>61</v>
      </c>
      <c r="B4860" t="s">
        <v>13</v>
      </c>
      <c r="C4860" t="s">
        <v>14</v>
      </c>
      <c r="D4860" t="s">
        <v>524</v>
      </c>
      <c r="E4860" t="s">
        <v>111</v>
      </c>
      <c r="F4860" t="s">
        <v>46</v>
      </c>
      <c r="G4860" t="s">
        <v>25</v>
      </c>
      <c r="H4860" t="s">
        <v>36</v>
      </c>
      <c r="I4860">
        <v>28.4</v>
      </c>
      <c r="J4860">
        <v>4</v>
      </c>
      <c r="K4860">
        <v>0</v>
      </c>
      <c r="L4860">
        <v>13.064</v>
      </c>
    </row>
    <row r="4861" spans="1:12" x14ac:dyDescent="0.3">
      <c r="A4861" t="s">
        <v>61</v>
      </c>
      <c r="B4861" t="s">
        <v>13</v>
      </c>
      <c r="C4861" t="s">
        <v>14</v>
      </c>
      <c r="D4861" t="s">
        <v>524</v>
      </c>
      <c r="E4861" t="s">
        <v>111</v>
      </c>
      <c r="F4861" t="s">
        <v>46</v>
      </c>
      <c r="G4861" t="s">
        <v>18</v>
      </c>
      <c r="H4861" t="s">
        <v>32</v>
      </c>
      <c r="I4861">
        <v>212.94</v>
      </c>
      <c r="J4861">
        <v>3</v>
      </c>
      <c r="K4861">
        <v>0</v>
      </c>
      <c r="L4861">
        <v>34.070399999999999</v>
      </c>
    </row>
    <row r="4862" spans="1:12" x14ac:dyDescent="0.3">
      <c r="A4862" t="s">
        <v>12</v>
      </c>
      <c r="B4862" t="s">
        <v>43</v>
      </c>
      <c r="C4862" t="s">
        <v>14</v>
      </c>
      <c r="D4862" t="s">
        <v>81</v>
      </c>
      <c r="E4862" t="s">
        <v>111</v>
      </c>
      <c r="F4862" t="s">
        <v>46</v>
      </c>
      <c r="G4862" t="s">
        <v>25</v>
      </c>
      <c r="H4862" t="s">
        <v>37</v>
      </c>
      <c r="I4862">
        <v>706.86</v>
      </c>
      <c r="J4862">
        <v>7</v>
      </c>
      <c r="K4862">
        <v>0</v>
      </c>
      <c r="L4862">
        <v>197.92080000000001</v>
      </c>
    </row>
    <row r="4863" spans="1:12" x14ac:dyDescent="0.3">
      <c r="A4863" t="s">
        <v>12</v>
      </c>
      <c r="B4863" t="s">
        <v>43</v>
      </c>
      <c r="C4863" t="s">
        <v>14</v>
      </c>
      <c r="D4863" t="s">
        <v>81</v>
      </c>
      <c r="E4863" t="s">
        <v>111</v>
      </c>
      <c r="F4863" t="s">
        <v>46</v>
      </c>
      <c r="G4863" t="s">
        <v>34</v>
      </c>
      <c r="H4863" t="s">
        <v>35</v>
      </c>
      <c r="I4863">
        <v>114.95</v>
      </c>
      <c r="J4863">
        <v>5</v>
      </c>
      <c r="K4863">
        <v>0</v>
      </c>
      <c r="L4863">
        <v>2.2989999999999999</v>
      </c>
    </row>
    <row r="4864" spans="1:12" x14ac:dyDescent="0.3">
      <c r="A4864" t="s">
        <v>12</v>
      </c>
      <c r="B4864" t="s">
        <v>43</v>
      </c>
      <c r="C4864" t="s">
        <v>14</v>
      </c>
      <c r="D4864" t="s">
        <v>81</v>
      </c>
      <c r="E4864" t="s">
        <v>111</v>
      </c>
      <c r="F4864" t="s">
        <v>46</v>
      </c>
      <c r="G4864" t="s">
        <v>25</v>
      </c>
      <c r="H4864" t="s">
        <v>36</v>
      </c>
      <c r="I4864">
        <v>43.19</v>
      </c>
      <c r="J4864">
        <v>7</v>
      </c>
      <c r="K4864">
        <v>0</v>
      </c>
      <c r="L4864">
        <v>20.731200000000001</v>
      </c>
    </row>
    <row r="4865" spans="1:12" x14ac:dyDescent="0.3">
      <c r="A4865" t="s">
        <v>27</v>
      </c>
      <c r="B4865" t="s">
        <v>21</v>
      </c>
      <c r="C4865" t="s">
        <v>14</v>
      </c>
      <c r="D4865" t="s">
        <v>81</v>
      </c>
      <c r="E4865" t="s">
        <v>111</v>
      </c>
      <c r="F4865" t="s">
        <v>46</v>
      </c>
      <c r="G4865" t="s">
        <v>34</v>
      </c>
      <c r="H4865" t="s">
        <v>161</v>
      </c>
      <c r="I4865">
        <v>599.99</v>
      </c>
      <c r="J4865">
        <v>1</v>
      </c>
      <c r="K4865">
        <v>0</v>
      </c>
      <c r="L4865">
        <v>233.99610000000001</v>
      </c>
    </row>
    <row r="4866" spans="1:12" x14ac:dyDescent="0.3">
      <c r="A4866" t="s">
        <v>27</v>
      </c>
      <c r="B4866" t="s">
        <v>43</v>
      </c>
      <c r="C4866" t="s">
        <v>14</v>
      </c>
      <c r="D4866" t="s">
        <v>81</v>
      </c>
      <c r="E4866" t="s">
        <v>111</v>
      </c>
      <c r="F4866" t="s">
        <v>46</v>
      </c>
      <c r="G4866" t="s">
        <v>25</v>
      </c>
      <c r="H4866" t="s">
        <v>36</v>
      </c>
      <c r="I4866">
        <v>26.7</v>
      </c>
      <c r="J4866">
        <v>5</v>
      </c>
      <c r="K4866">
        <v>0</v>
      </c>
      <c r="L4866">
        <v>12.548999999999999</v>
      </c>
    </row>
    <row r="4867" spans="1:12" x14ac:dyDescent="0.3">
      <c r="A4867" t="s">
        <v>27</v>
      </c>
      <c r="B4867" t="s">
        <v>43</v>
      </c>
      <c r="C4867" t="s">
        <v>14</v>
      </c>
      <c r="D4867" t="s">
        <v>81</v>
      </c>
      <c r="E4867" t="s">
        <v>111</v>
      </c>
      <c r="F4867" t="s">
        <v>46</v>
      </c>
      <c r="G4867" t="s">
        <v>34</v>
      </c>
      <c r="H4867" t="s">
        <v>58</v>
      </c>
      <c r="I4867">
        <v>21.2</v>
      </c>
      <c r="J4867">
        <v>2</v>
      </c>
      <c r="K4867">
        <v>0</v>
      </c>
      <c r="L4867">
        <v>9.1159999999999997</v>
      </c>
    </row>
    <row r="4868" spans="1:12" x14ac:dyDescent="0.3">
      <c r="A4868" t="s">
        <v>27</v>
      </c>
      <c r="B4868" t="s">
        <v>43</v>
      </c>
      <c r="C4868" t="s">
        <v>14</v>
      </c>
      <c r="D4868" t="s">
        <v>81</v>
      </c>
      <c r="E4868" t="s">
        <v>111</v>
      </c>
      <c r="F4868" t="s">
        <v>46</v>
      </c>
      <c r="G4868" t="s">
        <v>25</v>
      </c>
      <c r="H4868" t="s">
        <v>31</v>
      </c>
      <c r="I4868">
        <v>838.38</v>
      </c>
      <c r="J4868">
        <v>2</v>
      </c>
      <c r="K4868">
        <v>0</v>
      </c>
      <c r="L4868">
        <v>226.36259999999999</v>
      </c>
    </row>
    <row r="4869" spans="1:12" x14ac:dyDescent="0.3">
      <c r="A4869" t="s">
        <v>12</v>
      </c>
      <c r="B4869" t="s">
        <v>21</v>
      </c>
      <c r="C4869" t="s">
        <v>14</v>
      </c>
      <c r="D4869" t="s">
        <v>81</v>
      </c>
      <c r="E4869" t="s">
        <v>111</v>
      </c>
      <c r="F4869" t="s">
        <v>46</v>
      </c>
      <c r="G4869" t="s">
        <v>25</v>
      </c>
      <c r="H4869" t="s">
        <v>40</v>
      </c>
      <c r="I4869">
        <v>32.4</v>
      </c>
      <c r="J4869">
        <v>5</v>
      </c>
      <c r="K4869">
        <v>0</v>
      </c>
      <c r="L4869">
        <v>15.552</v>
      </c>
    </row>
    <row r="4870" spans="1:12" x14ac:dyDescent="0.3">
      <c r="A4870" t="s">
        <v>12</v>
      </c>
      <c r="B4870" t="s">
        <v>21</v>
      </c>
      <c r="C4870" t="s">
        <v>14</v>
      </c>
      <c r="D4870" t="s">
        <v>81</v>
      </c>
      <c r="E4870" t="s">
        <v>111</v>
      </c>
      <c r="F4870" t="s">
        <v>46</v>
      </c>
      <c r="G4870" t="s">
        <v>25</v>
      </c>
      <c r="H4870" t="s">
        <v>33</v>
      </c>
      <c r="I4870">
        <v>209.94</v>
      </c>
      <c r="J4870">
        <v>6</v>
      </c>
      <c r="K4870">
        <v>0</v>
      </c>
      <c r="L4870">
        <v>54.584400000000002</v>
      </c>
    </row>
    <row r="4871" spans="1:12" x14ac:dyDescent="0.3">
      <c r="A4871" t="s">
        <v>12</v>
      </c>
      <c r="B4871" t="s">
        <v>21</v>
      </c>
      <c r="C4871" t="s">
        <v>14</v>
      </c>
      <c r="D4871" t="s">
        <v>81</v>
      </c>
      <c r="E4871" t="s">
        <v>111</v>
      </c>
      <c r="F4871" t="s">
        <v>46</v>
      </c>
      <c r="G4871" t="s">
        <v>25</v>
      </c>
      <c r="H4871" t="s">
        <v>109</v>
      </c>
      <c r="I4871">
        <v>4164.05</v>
      </c>
      <c r="J4871">
        <v>5</v>
      </c>
      <c r="K4871">
        <v>0</v>
      </c>
      <c r="L4871">
        <v>83.281000000000006</v>
      </c>
    </row>
    <row r="4872" spans="1:12" x14ac:dyDescent="0.3">
      <c r="A4872" t="s">
        <v>12</v>
      </c>
      <c r="B4872" t="s">
        <v>21</v>
      </c>
      <c r="C4872" t="s">
        <v>14</v>
      </c>
      <c r="D4872" t="s">
        <v>81</v>
      </c>
      <c r="E4872" t="s">
        <v>111</v>
      </c>
      <c r="F4872" t="s">
        <v>46</v>
      </c>
      <c r="G4872" t="s">
        <v>18</v>
      </c>
      <c r="H4872" t="s">
        <v>19</v>
      </c>
      <c r="I4872">
        <v>212.94</v>
      </c>
      <c r="J4872">
        <v>3</v>
      </c>
      <c r="K4872">
        <v>0</v>
      </c>
      <c r="L4872">
        <v>53.234999999999999</v>
      </c>
    </row>
    <row r="4873" spans="1:12" x14ac:dyDescent="0.3">
      <c r="A4873" t="s">
        <v>12</v>
      </c>
      <c r="B4873" t="s">
        <v>43</v>
      </c>
      <c r="C4873" t="s">
        <v>14</v>
      </c>
      <c r="D4873" t="s">
        <v>81</v>
      </c>
      <c r="E4873" t="s">
        <v>111</v>
      </c>
      <c r="F4873" t="s">
        <v>46</v>
      </c>
      <c r="G4873" t="s">
        <v>25</v>
      </c>
      <c r="H4873" t="s">
        <v>37</v>
      </c>
      <c r="I4873">
        <v>54.48</v>
      </c>
      <c r="J4873">
        <v>1</v>
      </c>
      <c r="K4873">
        <v>0</v>
      </c>
      <c r="L4873">
        <v>15.2544</v>
      </c>
    </row>
    <row r="4874" spans="1:12" x14ac:dyDescent="0.3">
      <c r="A4874" t="s">
        <v>167</v>
      </c>
      <c r="B4874" t="s">
        <v>13</v>
      </c>
      <c r="C4874" t="s">
        <v>14</v>
      </c>
      <c r="D4874" t="s">
        <v>581</v>
      </c>
      <c r="E4874" t="s">
        <v>111</v>
      </c>
      <c r="F4874" t="s">
        <v>46</v>
      </c>
      <c r="G4874" t="s">
        <v>34</v>
      </c>
      <c r="H4874" t="s">
        <v>58</v>
      </c>
      <c r="I4874">
        <v>113.52</v>
      </c>
      <c r="J4874">
        <v>4</v>
      </c>
      <c r="K4874">
        <v>0</v>
      </c>
      <c r="L4874">
        <v>46.543199999999999</v>
      </c>
    </row>
    <row r="4875" spans="1:12" x14ac:dyDescent="0.3">
      <c r="A4875" t="s">
        <v>167</v>
      </c>
      <c r="B4875" t="s">
        <v>13</v>
      </c>
      <c r="C4875" t="s">
        <v>14</v>
      </c>
      <c r="D4875" t="s">
        <v>581</v>
      </c>
      <c r="E4875" t="s">
        <v>111</v>
      </c>
      <c r="F4875" t="s">
        <v>46</v>
      </c>
      <c r="G4875" t="s">
        <v>18</v>
      </c>
      <c r="H4875" t="s">
        <v>32</v>
      </c>
      <c r="I4875">
        <v>135.30000000000001</v>
      </c>
      <c r="J4875">
        <v>5</v>
      </c>
      <c r="K4875">
        <v>0</v>
      </c>
      <c r="L4875">
        <v>37.884</v>
      </c>
    </row>
    <row r="4876" spans="1:12" x14ac:dyDescent="0.3">
      <c r="A4876" t="s">
        <v>61</v>
      </c>
      <c r="B4876" t="s">
        <v>13</v>
      </c>
      <c r="C4876" t="s">
        <v>14</v>
      </c>
      <c r="D4876" t="s">
        <v>370</v>
      </c>
      <c r="E4876" t="s">
        <v>111</v>
      </c>
      <c r="F4876" t="s">
        <v>46</v>
      </c>
      <c r="G4876" t="s">
        <v>25</v>
      </c>
      <c r="H4876" t="s">
        <v>37</v>
      </c>
      <c r="I4876">
        <v>83.9</v>
      </c>
      <c r="J4876">
        <v>10</v>
      </c>
      <c r="K4876">
        <v>0</v>
      </c>
      <c r="L4876">
        <v>20.975000000000001</v>
      </c>
    </row>
    <row r="4877" spans="1:12" x14ac:dyDescent="0.3">
      <c r="A4877" t="s">
        <v>61</v>
      </c>
      <c r="B4877" t="s">
        <v>13</v>
      </c>
      <c r="C4877" t="s">
        <v>14</v>
      </c>
      <c r="D4877" t="s">
        <v>370</v>
      </c>
      <c r="E4877" t="s">
        <v>111</v>
      </c>
      <c r="F4877" t="s">
        <v>46</v>
      </c>
      <c r="G4877" t="s">
        <v>25</v>
      </c>
      <c r="H4877" t="s">
        <v>40</v>
      </c>
      <c r="I4877">
        <v>11.76</v>
      </c>
      <c r="J4877">
        <v>2</v>
      </c>
      <c r="K4877">
        <v>0</v>
      </c>
      <c r="L4877">
        <v>5.7624000000000004</v>
      </c>
    </row>
    <row r="4878" spans="1:12" x14ac:dyDescent="0.3">
      <c r="A4878" t="s">
        <v>27</v>
      </c>
      <c r="B4878" t="s">
        <v>21</v>
      </c>
      <c r="C4878" t="s">
        <v>14</v>
      </c>
      <c r="D4878" t="s">
        <v>370</v>
      </c>
      <c r="E4878" t="s">
        <v>111</v>
      </c>
      <c r="F4878" t="s">
        <v>46</v>
      </c>
      <c r="G4878" t="s">
        <v>25</v>
      </c>
      <c r="H4878" t="s">
        <v>109</v>
      </c>
      <c r="I4878">
        <v>52.59</v>
      </c>
      <c r="J4878">
        <v>3</v>
      </c>
      <c r="K4878">
        <v>0</v>
      </c>
      <c r="L4878">
        <v>15.776999999999999</v>
      </c>
    </row>
    <row r="4879" spans="1:12" x14ac:dyDescent="0.3">
      <c r="A4879" t="s">
        <v>27</v>
      </c>
      <c r="B4879" t="s">
        <v>21</v>
      </c>
      <c r="C4879" t="s">
        <v>14</v>
      </c>
      <c r="D4879" t="s">
        <v>581</v>
      </c>
      <c r="E4879" t="s">
        <v>111</v>
      </c>
      <c r="F4879" t="s">
        <v>46</v>
      </c>
      <c r="G4879" t="s">
        <v>25</v>
      </c>
      <c r="H4879" t="s">
        <v>40</v>
      </c>
      <c r="I4879">
        <v>10.56</v>
      </c>
      <c r="J4879">
        <v>2</v>
      </c>
      <c r="K4879">
        <v>0</v>
      </c>
      <c r="L4879">
        <v>4.7519999999999998</v>
      </c>
    </row>
    <row r="4880" spans="1:12" x14ac:dyDescent="0.3">
      <c r="A4880" t="s">
        <v>12</v>
      </c>
      <c r="B4880" t="s">
        <v>43</v>
      </c>
      <c r="C4880" t="s">
        <v>14</v>
      </c>
      <c r="D4880" t="s">
        <v>89</v>
      </c>
      <c r="E4880" t="s">
        <v>111</v>
      </c>
      <c r="F4880" t="s">
        <v>46</v>
      </c>
      <c r="G4880" t="s">
        <v>34</v>
      </c>
      <c r="H4880" t="s">
        <v>35</v>
      </c>
      <c r="I4880">
        <v>449.97</v>
      </c>
      <c r="J4880">
        <v>3</v>
      </c>
      <c r="K4880">
        <v>0</v>
      </c>
      <c r="L4880">
        <v>220.4853</v>
      </c>
    </row>
    <row r="4881" spans="1:12" x14ac:dyDescent="0.3">
      <c r="A4881" t="s">
        <v>12</v>
      </c>
      <c r="B4881" t="s">
        <v>43</v>
      </c>
      <c r="C4881" t="s">
        <v>14</v>
      </c>
      <c r="D4881" t="s">
        <v>89</v>
      </c>
      <c r="E4881" t="s">
        <v>111</v>
      </c>
      <c r="F4881" t="s">
        <v>46</v>
      </c>
      <c r="G4881" t="s">
        <v>25</v>
      </c>
      <c r="H4881" t="s">
        <v>37</v>
      </c>
      <c r="I4881">
        <v>1927.59</v>
      </c>
      <c r="J4881">
        <v>7</v>
      </c>
      <c r="K4881">
        <v>0</v>
      </c>
      <c r="L4881">
        <v>751.76009999999997</v>
      </c>
    </row>
    <row r="4882" spans="1:12" x14ac:dyDescent="0.3">
      <c r="A4882" t="s">
        <v>27</v>
      </c>
      <c r="B4882" t="s">
        <v>21</v>
      </c>
      <c r="C4882" t="s">
        <v>14</v>
      </c>
      <c r="D4882" t="s">
        <v>81</v>
      </c>
      <c r="E4882" t="s">
        <v>111</v>
      </c>
      <c r="F4882" t="s">
        <v>46</v>
      </c>
      <c r="G4882" t="s">
        <v>18</v>
      </c>
      <c r="H4882" t="s">
        <v>32</v>
      </c>
      <c r="I4882">
        <v>9.68</v>
      </c>
      <c r="J4882">
        <v>2</v>
      </c>
      <c r="K4882">
        <v>0</v>
      </c>
      <c r="L4882">
        <v>3.7751999999999999</v>
      </c>
    </row>
    <row r="4883" spans="1:12" x14ac:dyDescent="0.3">
      <c r="A4883" t="s">
        <v>27</v>
      </c>
      <c r="B4883" t="s">
        <v>21</v>
      </c>
      <c r="C4883" t="s">
        <v>14</v>
      </c>
      <c r="D4883" t="s">
        <v>81</v>
      </c>
      <c r="E4883" t="s">
        <v>111</v>
      </c>
      <c r="F4883" t="s">
        <v>46</v>
      </c>
      <c r="G4883" t="s">
        <v>34</v>
      </c>
      <c r="H4883" t="s">
        <v>161</v>
      </c>
      <c r="I4883">
        <v>4899.93</v>
      </c>
      <c r="J4883">
        <v>7</v>
      </c>
      <c r="K4883">
        <v>0</v>
      </c>
      <c r="L4883">
        <v>2302.9670999999998</v>
      </c>
    </row>
    <row r="4884" spans="1:12" x14ac:dyDescent="0.3">
      <c r="A4884" t="s">
        <v>27</v>
      </c>
      <c r="B4884" t="s">
        <v>13</v>
      </c>
      <c r="C4884" t="s">
        <v>14</v>
      </c>
      <c r="D4884" t="s">
        <v>81</v>
      </c>
      <c r="E4884" t="s">
        <v>111</v>
      </c>
      <c r="F4884" t="s">
        <v>46</v>
      </c>
      <c r="G4884" t="s">
        <v>25</v>
      </c>
      <c r="H4884" t="s">
        <v>59</v>
      </c>
      <c r="I4884">
        <v>16.559999999999999</v>
      </c>
      <c r="J4884">
        <v>2</v>
      </c>
      <c r="K4884">
        <v>0</v>
      </c>
      <c r="L4884">
        <v>7.7831999999999999</v>
      </c>
    </row>
    <row r="4885" spans="1:12" x14ac:dyDescent="0.3">
      <c r="A4885" t="s">
        <v>27</v>
      </c>
      <c r="B4885" t="s">
        <v>13</v>
      </c>
      <c r="C4885" t="s">
        <v>14</v>
      </c>
      <c r="D4885" t="s">
        <v>81</v>
      </c>
      <c r="E4885" t="s">
        <v>111</v>
      </c>
      <c r="F4885" t="s">
        <v>46</v>
      </c>
      <c r="G4885" t="s">
        <v>34</v>
      </c>
      <c r="H4885" t="s">
        <v>58</v>
      </c>
      <c r="I4885">
        <v>279.95</v>
      </c>
      <c r="J4885">
        <v>5</v>
      </c>
      <c r="K4885">
        <v>0</v>
      </c>
      <c r="L4885">
        <v>67.188000000000002</v>
      </c>
    </row>
    <row r="4886" spans="1:12" x14ac:dyDescent="0.3">
      <c r="A4886" t="s">
        <v>12</v>
      </c>
      <c r="B4886" t="s">
        <v>13</v>
      </c>
      <c r="C4886" t="s">
        <v>14</v>
      </c>
      <c r="D4886" t="s">
        <v>89</v>
      </c>
      <c r="E4886" t="s">
        <v>111</v>
      </c>
      <c r="F4886" t="s">
        <v>46</v>
      </c>
      <c r="G4886" t="s">
        <v>18</v>
      </c>
      <c r="H4886" t="s">
        <v>20</v>
      </c>
      <c r="I4886">
        <v>60.89</v>
      </c>
      <c r="J4886">
        <v>1</v>
      </c>
      <c r="K4886">
        <v>0</v>
      </c>
      <c r="L4886">
        <v>15.2225</v>
      </c>
    </row>
    <row r="4887" spans="1:12" x14ac:dyDescent="0.3">
      <c r="A4887" t="s">
        <v>12</v>
      </c>
      <c r="B4887" t="s">
        <v>13</v>
      </c>
      <c r="C4887" t="s">
        <v>14</v>
      </c>
      <c r="D4887" t="s">
        <v>89</v>
      </c>
      <c r="E4887" t="s">
        <v>111</v>
      </c>
      <c r="F4887" t="s">
        <v>46</v>
      </c>
      <c r="G4887" t="s">
        <v>25</v>
      </c>
      <c r="H4887" t="s">
        <v>26</v>
      </c>
      <c r="I4887">
        <v>14.94</v>
      </c>
      <c r="J4887">
        <v>3</v>
      </c>
      <c r="K4887">
        <v>0</v>
      </c>
      <c r="L4887">
        <v>6.8723999999999998</v>
      </c>
    </row>
    <row r="4888" spans="1:12" x14ac:dyDescent="0.3">
      <c r="A4888" t="s">
        <v>12</v>
      </c>
      <c r="B4888" t="s">
        <v>13</v>
      </c>
      <c r="C4888" t="s">
        <v>14</v>
      </c>
      <c r="D4888" t="s">
        <v>89</v>
      </c>
      <c r="E4888" t="s">
        <v>111</v>
      </c>
      <c r="F4888" t="s">
        <v>46</v>
      </c>
      <c r="G4888" t="s">
        <v>25</v>
      </c>
      <c r="H4888" t="s">
        <v>36</v>
      </c>
      <c r="I4888">
        <v>9.64</v>
      </c>
      <c r="J4888">
        <v>2</v>
      </c>
      <c r="K4888">
        <v>0</v>
      </c>
      <c r="L4888">
        <v>4.4344000000000001</v>
      </c>
    </row>
    <row r="4889" spans="1:12" x14ac:dyDescent="0.3">
      <c r="A4889" t="s">
        <v>12</v>
      </c>
      <c r="B4889" t="s">
        <v>13</v>
      </c>
      <c r="C4889" t="s">
        <v>14</v>
      </c>
      <c r="D4889" t="s">
        <v>89</v>
      </c>
      <c r="E4889" t="s">
        <v>111</v>
      </c>
      <c r="F4889" t="s">
        <v>46</v>
      </c>
      <c r="G4889" t="s">
        <v>18</v>
      </c>
      <c r="H4889" t="s">
        <v>32</v>
      </c>
      <c r="I4889">
        <v>332.94</v>
      </c>
      <c r="J4889">
        <v>3</v>
      </c>
      <c r="K4889">
        <v>0</v>
      </c>
      <c r="L4889">
        <v>53.270400000000002</v>
      </c>
    </row>
    <row r="4890" spans="1:12" x14ac:dyDescent="0.3">
      <c r="A4890" t="s">
        <v>12</v>
      </c>
      <c r="B4890" t="s">
        <v>13</v>
      </c>
      <c r="C4890" t="s">
        <v>14</v>
      </c>
      <c r="D4890" t="s">
        <v>89</v>
      </c>
      <c r="E4890" t="s">
        <v>111</v>
      </c>
      <c r="F4890" t="s">
        <v>46</v>
      </c>
      <c r="G4890" t="s">
        <v>25</v>
      </c>
      <c r="H4890" t="s">
        <v>36</v>
      </c>
      <c r="I4890">
        <v>51.9</v>
      </c>
      <c r="J4890">
        <v>3</v>
      </c>
      <c r="K4890">
        <v>0</v>
      </c>
      <c r="L4890">
        <v>24.393000000000001</v>
      </c>
    </row>
    <row r="4891" spans="1:12" x14ac:dyDescent="0.3">
      <c r="A4891" t="s">
        <v>12</v>
      </c>
      <c r="B4891" t="s">
        <v>13</v>
      </c>
      <c r="C4891" t="s">
        <v>14</v>
      </c>
      <c r="D4891" t="s">
        <v>89</v>
      </c>
      <c r="E4891" t="s">
        <v>111</v>
      </c>
      <c r="F4891" t="s">
        <v>46</v>
      </c>
      <c r="G4891" t="s">
        <v>25</v>
      </c>
      <c r="H4891" t="s">
        <v>31</v>
      </c>
      <c r="I4891">
        <v>64.959999999999994</v>
      </c>
      <c r="J4891">
        <v>2</v>
      </c>
      <c r="K4891">
        <v>0</v>
      </c>
      <c r="L4891">
        <v>2.5983999999999998</v>
      </c>
    </row>
    <row r="4892" spans="1:12" x14ac:dyDescent="0.3">
      <c r="A4892" t="s">
        <v>61</v>
      </c>
      <c r="B4892" t="s">
        <v>13</v>
      </c>
      <c r="C4892" t="s">
        <v>14</v>
      </c>
      <c r="D4892" t="s">
        <v>581</v>
      </c>
      <c r="E4892" t="s">
        <v>111</v>
      </c>
      <c r="F4892" t="s">
        <v>46</v>
      </c>
      <c r="G4892" t="s">
        <v>25</v>
      </c>
      <c r="H4892" t="s">
        <v>40</v>
      </c>
      <c r="I4892">
        <v>11.56</v>
      </c>
      <c r="J4892">
        <v>2</v>
      </c>
      <c r="K4892">
        <v>0</v>
      </c>
      <c r="L4892">
        <v>5.6643999999999997</v>
      </c>
    </row>
    <row r="4893" spans="1:12" x14ac:dyDescent="0.3">
      <c r="A4893" t="s">
        <v>27</v>
      </c>
      <c r="B4893" t="s">
        <v>43</v>
      </c>
      <c r="C4893" t="s">
        <v>14</v>
      </c>
      <c r="D4893" t="s">
        <v>201</v>
      </c>
      <c r="E4893" t="s">
        <v>202</v>
      </c>
      <c r="F4893" t="s">
        <v>24</v>
      </c>
      <c r="G4893" t="s">
        <v>34</v>
      </c>
      <c r="H4893" t="s">
        <v>161</v>
      </c>
      <c r="I4893">
        <v>2999.95</v>
      </c>
      <c r="J4893">
        <v>5</v>
      </c>
      <c r="K4893">
        <v>0</v>
      </c>
      <c r="L4893">
        <v>1379.9770000000001</v>
      </c>
    </row>
    <row r="4894" spans="1:12" x14ac:dyDescent="0.3">
      <c r="A4894" t="s">
        <v>27</v>
      </c>
      <c r="B4894" t="s">
        <v>43</v>
      </c>
      <c r="C4894" t="s">
        <v>14</v>
      </c>
      <c r="D4894" t="s">
        <v>201</v>
      </c>
      <c r="E4894" t="s">
        <v>202</v>
      </c>
      <c r="F4894" t="s">
        <v>24</v>
      </c>
      <c r="G4894" t="s">
        <v>25</v>
      </c>
      <c r="H4894" t="s">
        <v>31</v>
      </c>
      <c r="I4894">
        <v>51.45</v>
      </c>
      <c r="J4894">
        <v>3</v>
      </c>
      <c r="K4894">
        <v>0</v>
      </c>
      <c r="L4894">
        <v>13.891500000000001</v>
      </c>
    </row>
    <row r="4895" spans="1:12" x14ac:dyDescent="0.3">
      <c r="A4895" t="s">
        <v>27</v>
      </c>
      <c r="B4895" t="s">
        <v>43</v>
      </c>
      <c r="C4895" t="s">
        <v>14</v>
      </c>
      <c r="D4895" t="s">
        <v>201</v>
      </c>
      <c r="E4895" t="s">
        <v>202</v>
      </c>
      <c r="F4895" t="s">
        <v>24</v>
      </c>
      <c r="G4895" t="s">
        <v>25</v>
      </c>
      <c r="H4895" t="s">
        <v>40</v>
      </c>
      <c r="I4895">
        <v>11.96</v>
      </c>
      <c r="J4895">
        <v>2</v>
      </c>
      <c r="K4895">
        <v>0</v>
      </c>
      <c r="L4895">
        <v>5.3819999999999997</v>
      </c>
    </row>
    <row r="4896" spans="1:12" x14ac:dyDescent="0.3">
      <c r="A4896" t="s">
        <v>27</v>
      </c>
      <c r="B4896" t="s">
        <v>43</v>
      </c>
      <c r="C4896" t="s">
        <v>14</v>
      </c>
      <c r="D4896" t="s">
        <v>201</v>
      </c>
      <c r="E4896" t="s">
        <v>202</v>
      </c>
      <c r="F4896" t="s">
        <v>24</v>
      </c>
      <c r="G4896" t="s">
        <v>25</v>
      </c>
      <c r="H4896" t="s">
        <v>31</v>
      </c>
      <c r="I4896">
        <v>1126.02</v>
      </c>
      <c r="J4896">
        <v>3</v>
      </c>
      <c r="K4896">
        <v>0</v>
      </c>
      <c r="L4896">
        <v>56.301000000000002</v>
      </c>
    </row>
    <row r="4897" spans="1:12" x14ac:dyDescent="0.3">
      <c r="A4897" t="s">
        <v>27</v>
      </c>
      <c r="B4897" t="s">
        <v>13</v>
      </c>
      <c r="C4897" t="s">
        <v>14</v>
      </c>
      <c r="D4897" t="s">
        <v>348</v>
      </c>
      <c r="E4897" t="s">
        <v>202</v>
      </c>
      <c r="F4897" t="s">
        <v>24</v>
      </c>
      <c r="G4897" t="s">
        <v>25</v>
      </c>
      <c r="H4897" t="s">
        <v>36</v>
      </c>
      <c r="I4897">
        <v>487.98399999999998</v>
      </c>
      <c r="J4897">
        <v>2</v>
      </c>
      <c r="K4897">
        <v>0.2</v>
      </c>
      <c r="L4897">
        <v>152.495</v>
      </c>
    </row>
    <row r="4898" spans="1:12" x14ac:dyDescent="0.3">
      <c r="A4898" t="s">
        <v>27</v>
      </c>
      <c r="B4898" t="s">
        <v>43</v>
      </c>
      <c r="C4898" t="s">
        <v>14</v>
      </c>
      <c r="D4898" t="s">
        <v>359</v>
      </c>
      <c r="E4898" t="s">
        <v>202</v>
      </c>
      <c r="F4898" t="s">
        <v>24</v>
      </c>
      <c r="G4898" t="s">
        <v>25</v>
      </c>
      <c r="H4898" t="s">
        <v>40</v>
      </c>
      <c r="I4898">
        <v>29.04</v>
      </c>
      <c r="J4898">
        <v>3</v>
      </c>
      <c r="K4898">
        <v>0</v>
      </c>
      <c r="L4898">
        <v>13.9392</v>
      </c>
    </row>
    <row r="4899" spans="1:12" x14ac:dyDescent="0.3">
      <c r="A4899" t="s">
        <v>27</v>
      </c>
      <c r="B4899" t="s">
        <v>43</v>
      </c>
      <c r="C4899" t="s">
        <v>14</v>
      </c>
      <c r="D4899" t="s">
        <v>359</v>
      </c>
      <c r="E4899" t="s">
        <v>202</v>
      </c>
      <c r="F4899" t="s">
        <v>24</v>
      </c>
      <c r="G4899" t="s">
        <v>25</v>
      </c>
      <c r="H4899" t="s">
        <v>26</v>
      </c>
      <c r="I4899">
        <v>14.62</v>
      </c>
      <c r="J4899">
        <v>2</v>
      </c>
      <c r="K4899">
        <v>0</v>
      </c>
      <c r="L4899">
        <v>6.8714000000000004</v>
      </c>
    </row>
    <row r="4900" spans="1:12" x14ac:dyDescent="0.3">
      <c r="A4900" t="s">
        <v>167</v>
      </c>
      <c r="B4900" t="s">
        <v>21</v>
      </c>
      <c r="C4900" t="s">
        <v>14</v>
      </c>
      <c r="D4900" t="s">
        <v>432</v>
      </c>
      <c r="E4900" t="s">
        <v>202</v>
      </c>
      <c r="F4900" t="s">
        <v>24</v>
      </c>
      <c r="G4900" t="s">
        <v>25</v>
      </c>
      <c r="H4900" t="s">
        <v>36</v>
      </c>
      <c r="I4900">
        <v>8.2880000000000003</v>
      </c>
      <c r="J4900">
        <v>2</v>
      </c>
      <c r="K4900">
        <v>0.2</v>
      </c>
      <c r="L4900">
        <v>2.6936</v>
      </c>
    </row>
    <row r="4901" spans="1:12" x14ac:dyDescent="0.3">
      <c r="A4901" t="s">
        <v>61</v>
      </c>
      <c r="B4901" t="s">
        <v>21</v>
      </c>
      <c r="C4901" t="s">
        <v>14</v>
      </c>
      <c r="D4901" t="s">
        <v>523</v>
      </c>
      <c r="E4901" t="s">
        <v>202</v>
      </c>
      <c r="F4901" t="s">
        <v>24</v>
      </c>
      <c r="G4901" t="s">
        <v>25</v>
      </c>
      <c r="H4901" t="s">
        <v>31</v>
      </c>
      <c r="I4901">
        <v>39.9</v>
      </c>
      <c r="J4901">
        <v>5</v>
      </c>
      <c r="K4901">
        <v>0</v>
      </c>
      <c r="L4901">
        <v>10.374000000000001</v>
      </c>
    </row>
    <row r="4902" spans="1:12" x14ac:dyDescent="0.3">
      <c r="A4902" t="s">
        <v>27</v>
      </c>
      <c r="B4902" t="s">
        <v>43</v>
      </c>
      <c r="C4902" t="s">
        <v>14</v>
      </c>
      <c r="D4902" t="s">
        <v>201</v>
      </c>
      <c r="E4902" t="s">
        <v>202</v>
      </c>
      <c r="F4902" t="s">
        <v>24</v>
      </c>
      <c r="G4902" t="s">
        <v>25</v>
      </c>
      <c r="H4902" t="s">
        <v>36</v>
      </c>
      <c r="I4902">
        <v>6.0960000000000001</v>
      </c>
      <c r="J4902">
        <v>2</v>
      </c>
      <c r="K4902">
        <v>0.2</v>
      </c>
      <c r="L4902">
        <v>2.2098</v>
      </c>
    </row>
    <row r="4903" spans="1:12" x14ac:dyDescent="0.3">
      <c r="A4903" t="s">
        <v>27</v>
      </c>
      <c r="B4903" t="s">
        <v>43</v>
      </c>
      <c r="C4903" t="s">
        <v>14</v>
      </c>
      <c r="D4903" t="s">
        <v>523</v>
      </c>
      <c r="E4903" t="s">
        <v>202</v>
      </c>
      <c r="F4903" t="s">
        <v>24</v>
      </c>
      <c r="G4903" t="s">
        <v>34</v>
      </c>
      <c r="H4903" t="s">
        <v>35</v>
      </c>
      <c r="I4903">
        <v>339.96</v>
      </c>
      <c r="J4903">
        <v>5</v>
      </c>
      <c r="K4903">
        <v>0.2</v>
      </c>
      <c r="L4903">
        <v>42.494999999999997</v>
      </c>
    </row>
    <row r="4904" spans="1:12" x14ac:dyDescent="0.3">
      <c r="A4904" t="s">
        <v>27</v>
      </c>
      <c r="B4904" t="s">
        <v>43</v>
      </c>
      <c r="C4904" t="s">
        <v>14</v>
      </c>
      <c r="D4904" t="s">
        <v>523</v>
      </c>
      <c r="E4904" t="s">
        <v>202</v>
      </c>
      <c r="F4904" t="s">
        <v>24</v>
      </c>
      <c r="G4904" t="s">
        <v>18</v>
      </c>
      <c r="H4904" t="s">
        <v>32</v>
      </c>
      <c r="I4904">
        <v>63.98</v>
      </c>
      <c r="J4904">
        <v>7</v>
      </c>
      <c r="K4904">
        <v>0</v>
      </c>
      <c r="L4904">
        <v>21.7532</v>
      </c>
    </row>
    <row r="4905" spans="1:12" x14ac:dyDescent="0.3">
      <c r="A4905" t="s">
        <v>27</v>
      </c>
      <c r="B4905" t="s">
        <v>13</v>
      </c>
      <c r="C4905" t="s">
        <v>14</v>
      </c>
      <c r="D4905" t="s">
        <v>201</v>
      </c>
      <c r="E4905" t="s">
        <v>202</v>
      </c>
      <c r="F4905" t="s">
        <v>24</v>
      </c>
      <c r="G4905" t="s">
        <v>25</v>
      </c>
      <c r="H4905" t="s">
        <v>31</v>
      </c>
      <c r="I4905">
        <v>87.08</v>
      </c>
      <c r="J4905">
        <v>7</v>
      </c>
      <c r="K4905">
        <v>0</v>
      </c>
      <c r="L4905">
        <v>24.382400000000001</v>
      </c>
    </row>
    <row r="4906" spans="1:12" x14ac:dyDescent="0.3">
      <c r="A4906" t="s">
        <v>27</v>
      </c>
      <c r="B4906" t="s">
        <v>13</v>
      </c>
      <c r="C4906" t="s">
        <v>14</v>
      </c>
      <c r="D4906" t="s">
        <v>201</v>
      </c>
      <c r="E4906" t="s">
        <v>202</v>
      </c>
      <c r="F4906" t="s">
        <v>24</v>
      </c>
      <c r="G4906" t="s">
        <v>34</v>
      </c>
      <c r="H4906" t="s">
        <v>35</v>
      </c>
      <c r="I4906">
        <v>105.584</v>
      </c>
      <c r="J4906">
        <v>2</v>
      </c>
      <c r="K4906">
        <v>0.2</v>
      </c>
      <c r="L4906">
        <v>9.2385999999999999</v>
      </c>
    </row>
    <row r="4907" spans="1:12" x14ac:dyDescent="0.3">
      <c r="A4907" t="s">
        <v>27</v>
      </c>
      <c r="B4907" t="s">
        <v>13</v>
      </c>
      <c r="C4907" t="s">
        <v>14</v>
      </c>
      <c r="D4907" t="s">
        <v>201</v>
      </c>
      <c r="E4907" t="s">
        <v>202</v>
      </c>
      <c r="F4907" t="s">
        <v>24</v>
      </c>
      <c r="G4907" t="s">
        <v>34</v>
      </c>
      <c r="H4907" t="s">
        <v>58</v>
      </c>
      <c r="I4907">
        <v>217.44</v>
      </c>
      <c r="J4907">
        <v>6</v>
      </c>
      <c r="K4907">
        <v>0</v>
      </c>
      <c r="L4907">
        <v>91.324799999999996</v>
      </c>
    </row>
    <row r="4908" spans="1:12" x14ac:dyDescent="0.3">
      <c r="A4908" t="s">
        <v>27</v>
      </c>
      <c r="B4908" t="s">
        <v>21</v>
      </c>
      <c r="C4908" t="s">
        <v>14</v>
      </c>
      <c r="D4908" t="s">
        <v>52</v>
      </c>
      <c r="E4908" t="s">
        <v>53</v>
      </c>
      <c r="F4908" t="s">
        <v>46</v>
      </c>
      <c r="G4908" t="s">
        <v>25</v>
      </c>
      <c r="H4908" t="s">
        <v>33</v>
      </c>
      <c r="I4908">
        <v>19.46</v>
      </c>
      <c r="J4908">
        <v>7</v>
      </c>
      <c r="K4908">
        <v>0</v>
      </c>
      <c r="L4908">
        <v>5.0595999999999997</v>
      </c>
    </row>
    <row r="4909" spans="1:12" x14ac:dyDescent="0.3">
      <c r="A4909" t="s">
        <v>27</v>
      </c>
      <c r="B4909" t="s">
        <v>21</v>
      </c>
      <c r="C4909" t="s">
        <v>14</v>
      </c>
      <c r="D4909" t="s">
        <v>52</v>
      </c>
      <c r="E4909" t="s">
        <v>53</v>
      </c>
      <c r="F4909" t="s">
        <v>46</v>
      </c>
      <c r="G4909" t="s">
        <v>25</v>
      </c>
      <c r="H4909" t="s">
        <v>37</v>
      </c>
      <c r="I4909">
        <v>60.34</v>
      </c>
      <c r="J4909">
        <v>7</v>
      </c>
      <c r="K4909">
        <v>0</v>
      </c>
      <c r="L4909">
        <v>15.6884</v>
      </c>
    </row>
    <row r="4910" spans="1:12" x14ac:dyDescent="0.3">
      <c r="A4910" t="s">
        <v>61</v>
      </c>
      <c r="B4910" t="s">
        <v>13</v>
      </c>
      <c r="C4910" t="s">
        <v>14</v>
      </c>
      <c r="D4910" t="s">
        <v>237</v>
      </c>
      <c r="E4910" t="s">
        <v>53</v>
      </c>
      <c r="F4910" t="s">
        <v>46</v>
      </c>
      <c r="G4910" t="s">
        <v>18</v>
      </c>
      <c r="H4910" t="s">
        <v>32</v>
      </c>
      <c r="I4910">
        <v>28.4</v>
      </c>
      <c r="J4910">
        <v>2</v>
      </c>
      <c r="K4910">
        <v>0</v>
      </c>
      <c r="L4910">
        <v>11.076000000000001</v>
      </c>
    </row>
    <row r="4911" spans="1:12" x14ac:dyDescent="0.3">
      <c r="A4911" t="s">
        <v>61</v>
      </c>
      <c r="B4911" t="s">
        <v>13</v>
      </c>
      <c r="C4911" t="s">
        <v>14</v>
      </c>
      <c r="D4911" t="s">
        <v>237</v>
      </c>
      <c r="E4911" t="s">
        <v>53</v>
      </c>
      <c r="F4911" t="s">
        <v>46</v>
      </c>
      <c r="G4911" t="s">
        <v>34</v>
      </c>
      <c r="H4911" t="s">
        <v>58</v>
      </c>
      <c r="I4911">
        <v>149.97</v>
      </c>
      <c r="J4911">
        <v>3</v>
      </c>
      <c r="K4911">
        <v>0</v>
      </c>
      <c r="L4911">
        <v>50.989800000000002</v>
      </c>
    </row>
    <row r="4912" spans="1:12" x14ac:dyDescent="0.3">
      <c r="A4912" t="s">
        <v>167</v>
      </c>
      <c r="B4912" t="s">
        <v>43</v>
      </c>
      <c r="C4912" t="s">
        <v>14</v>
      </c>
      <c r="D4912" t="s">
        <v>237</v>
      </c>
      <c r="E4912" t="s">
        <v>53</v>
      </c>
      <c r="F4912" t="s">
        <v>46</v>
      </c>
      <c r="G4912" t="s">
        <v>25</v>
      </c>
      <c r="H4912" t="s">
        <v>36</v>
      </c>
      <c r="I4912">
        <v>34.5</v>
      </c>
      <c r="J4912">
        <v>3</v>
      </c>
      <c r="K4912">
        <v>0</v>
      </c>
      <c r="L4912">
        <v>15.525</v>
      </c>
    </row>
    <row r="4913" spans="1:12" x14ac:dyDescent="0.3">
      <c r="A4913" t="s">
        <v>61</v>
      </c>
      <c r="B4913" t="s">
        <v>21</v>
      </c>
      <c r="C4913" t="s">
        <v>14</v>
      </c>
      <c r="D4913" t="s">
        <v>237</v>
      </c>
      <c r="E4913" t="s">
        <v>53</v>
      </c>
      <c r="F4913" t="s">
        <v>46</v>
      </c>
      <c r="G4913" t="s">
        <v>25</v>
      </c>
      <c r="H4913" t="s">
        <v>37</v>
      </c>
      <c r="I4913">
        <v>25.96</v>
      </c>
      <c r="J4913">
        <v>2</v>
      </c>
      <c r="K4913">
        <v>0</v>
      </c>
      <c r="L4913">
        <v>7.5284000000000004</v>
      </c>
    </row>
    <row r="4914" spans="1:12" x14ac:dyDescent="0.3">
      <c r="A4914" t="s">
        <v>61</v>
      </c>
      <c r="B4914" t="s">
        <v>21</v>
      </c>
      <c r="C4914" t="s">
        <v>14</v>
      </c>
      <c r="D4914" t="s">
        <v>237</v>
      </c>
      <c r="E4914" t="s">
        <v>53</v>
      </c>
      <c r="F4914" t="s">
        <v>46</v>
      </c>
      <c r="G4914" t="s">
        <v>25</v>
      </c>
      <c r="H4914" t="s">
        <v>37</v>
      </c>
      <c r="I4914">
        <v>36.270000000000003</v>
      </c>
      <c r="J4914">
        <v>3</v>
      </c>
      <c r="K4914">
        <v>0</v>
      </c>
      <c r="L4914">
        <v>10.881</v>
      </c>
    </row>
    <row r="4915" spans="1:12" x14ac:dyDescent="0.3">
      <c r="A4915" t="s">
        <v>61</v>
      </c>
      <c r="B4915" t="s">
        <v>21</v>
      </c>
      <c r="C4915" t="s">
        <v>14</v>
      </c>
      <c r="D4915" t="s">
        <v>237</v>
      </c>
      <c r="E4915" t="s">
        <v>53</v>
      </c>
      <c r="F4915" t="s">
        <v>46</v>
      </c>
      <c r="G4915" t="s">
        <v>25</v>
      </c>
      <c r="H4915" t="s">
        <v>40</v>
      </c>
      <c r="I4915">
        <v>6.48</v>
      </c>
      <c r="J4915">
        <v>1</v>
      </c>
      <c r="K4915">
        <v>0</v>
      </c>
      <c r="L4915">
        <v>3.1103999999999998</v>
      </c>
    </row>
    <row r="4916" spans="1:12" x14ac:dyDescent="0.3">
      <c r="A4916" t="s">
        <v>27</v>
      </c>
      <c r="B4916" t="s">
        <v>13</v>
      </c>
      <c r="C4916" t="s">
        <v>14</v>
      </c>
      <c r="D4916" t="s">
        <v>52</v>
      </c>
      <c r="E4916" t="s">
        <v>53</v>
      </c>
      <c r="F4916" t="s">
        <v>46</v>
      </c>
      <c r="G4916" t="s">
        <v>25</v>
      </c>
      <c r="H4916" t="s">
        <v>40</v>
      </c>
      <c r="I4916">
        <v>104.85</v>
      </c>
      <c r="J4916">
        <v>1</v>
      </c>
      <c r="K4916">
        <v>0</v>
      </c>
      <c r="L4916">
        <v>50.328000000000003</v>
      </c>
    </row>
    <row r="4917" spans="1:12" x14ac:dyDescent="0.3">
      <c r="A4917" t="s">
        <v>27</v>
      </c>
      <c r="B4917" t="s">
        <v>43</v>
      </c>
      <c r="C4917" t="s">
        <v>14</v>
      </c>
      <c r="D4917" t="s">
        <v>237</v>
      </c>
      <c r="E4917" t="s">
        <v>53</v>
      </c>
      <c r="F4917" t="s">
        <v>46</v>
      </c>
      <c r="G4917" t="s">
        <v>25</v>
      </c>
      <c r="H4917" t="s">
        <v>76</v>
      </c>
      <c r="I4917">
        <v>23.55</v>
      </c>
      <c r="J4917">
        <v>5</v>
      </c>
      <c r="K4917">
        <v>0</v>
      </c>
      <c r="L4917">
        <v>1.1775</v>
      </c>
    </row>
    <row r="4918" spans="1:12" x14ac:dyDescent="0.3">
      <c r="A4918" t="s">
        <v>27</v>
      </c>
      <c r="B4918" t="s">
        <v>43</v>
      </c>
      <c r="C4918" t="s">
        <v>14</v>
      </c>
      <c r="D4918" t="s">
        <v>237</v>
      </c>
      <c r="E4918" t="s">
        <v>53</v>
      </c>
      <c r="F4918" t="s">
        <v>46</v>
      </c>
      <c r="G4918" t="s">
        <v>25</v>
      </c>
      <c r="H4918" t="s">
        <v>76</v>
      </c>
      <c r="I4918">
        <v>29.05</v>
      </c>
      <c r="J4918">
        <v>5</v>
      </c>
      <c r="K4918">
        <v>0</v>
      </c>
      <c r="L4918">
        <v>9.0054999999999996</v>
      </c>
    </row>
    <row r="4919" spans="1:12" x14ac:dyDescent="0.3">
      <c r="A4919" t="s">
        <v>12</v>
      </c>
      <c r="B4919" t="s">
        <v>21</v>
      </c>
      <c r="C4919" t="s">
        <v>14</v>
      </c>
      <c r="D4919" t="s">
        <v>237</v>
      </c>
      <c r="E4919" t="s">
        <v>53</v>
      </c>
      <c r="F4919" t="s">
        <v>46</v>
      </c>
      <c r="G4919" t="s">
        <v>25</v>
      </c>
      <c r="H4919" t="s">
        <v>36</v>
      </c>
      <c r="I4919">
        <v>7.04</v>
      </c>
      <c r="J4919">
        <v>2</v>
      </c>
      <c r="K4919">
        <v>0</v>
      </c>
      <c r="L4919">
        <v>3.3088000000000002</v>
      </c>
    </row>
    <row r="4920" spans="1:12" x14ac:dyDescent="0.3">
      <c r="A4920" t="s">
        <v>12</v>
      </c>
      <c r="B4920" t="s">
        <v>21</v>
      </c>
      <c r="C4920" t="s">
        <v>14</v>
      </c>
      <c r="D4920" t="s">
        <v>237</v>
      </c>
      <c r="E4920" t="s">
        <v>53</v>
      </c>
      <c r="F4920" t="s">
        <v>46</v>
      </c>
      <c r="G4920" t="s">
        <v>25</v>
      </c>
      <c r="H4920" t="s">
        <v>76</v>
      </c>
      <c r="I4920">
        <v>5.04</v>
      </c>
      <c r="J4920">
        <v>4</v>
      </c>
      <c r="K4920">
        <v>0</v>
      </c>
      <c r="L4920">
        <v>0.2016</v>
      </c>
    </row>
    <row r="4921" spans="1:12" x14ac:dyDescent="0.3">
      <c r="A4921" t="s">
        <v>12</v>
      </c>
      <c r="B4921" t="s">
        <v>21</v>
      </c>
      <c r="C4921" t="s">
        <v>14</v>
      </c>
      <c r="D4921" t="s">
        <v>237</v>
      </c>
      <c r="E4921" t="s">
        <v>53</v>
      </c>
      <c r="F4921" t="s">
        <v>46</v>
      </c>
      <c r="G4921" t="s">
        <v>25</v>
      </c>
      <c r="H4921" t="s">
        <v>40</v>
      </c>
      <c r="I4921">
        <v>116.28</v>
      </c>
      <c r="J4921">
        <v>3</v>
      </c>
      <c r="K4921">
        <v>0</v>
      </c>
      <c r="L4921">
        <v>56.977200000000003</v>
      </c>
    </row>
    <row r="4922" spans="1:12" x14ac:dyDescent="0.3">
      <c r="A4922" t="s">
        <v>167</v>
      </c>
      <c r="B4922" t="s">
        <v>43</v>
      </c>
      <c r="C4922" t="s">
        <v>14</v>
      </c>
      <c r="D4922" t="s">
        <v>52</v>
      </c>
      <c r="E4922" t="s">
        <v>53</v>
      </c>
      <c r="F4922" t="s">
        <v>46</v>
      </c>
      <c r="G4922" t="s">
        <v>18</v>
      </c>
      <c r="H4922" t="s">
        <v>32</v>
      </c>
      <c r="I4922">
        <v>15.92</v>
      </c>
      <c r="J4922">
        <v>2</v>
      </c>
      <c r="K4922">
        <v>0</v>
      </c>
      <c r="L4922">
        <v>7.0048000000000004</v>
      </c>
    </row>
    <row r="4923" spans="1:12" x14ac:dyDescent="0.3">
      <c r="A4923" t="s">
        <v>12</v>
      </c>
      <c r="B4923" t="s">
        <v>13</v>
      </c>
      <c r="C4923" t="s">
        <v>14</v>
      </c>
      <c r="D4923" t="s">
        <v>528</v>
      </c>
      <c r="E4923" t="s">
        <v>53</v>
      </c>
      <c r="F4923" t="s">
        <v>46</v>
      </c>
      <c r="G4923" t="s">
        <v>25</v>
      </c>
      <c r="H4923" t="s">
        <v>40</v>
      </c>
      <c r="I4923">
        <v>15.96</v>
      </c>
      <c r="J4923">
        <v>2</v>
      </c>
      <c r="K4923">
        <v>0</v>
      </c>
      <c r="L4923">
        <v>7.98</v>
      </c>
    </row>
    <row r="4924" spans="1:12" x14ac:dyDescent="0.3">
      <c r="A4924" t="s">
        <v>12</v>
      </c>
      <c r="B4924" t="s">
        <v>21</v>
      </c>
      <c r="C4924" t="s">
        <v>14</v>
      </c>
      <c r="D4924" t="s">
        <v>237</v>
      </c>
      <c r="E4924" t="s">
        <v>53</v>
      </c>
      <c r="F4924" t="s">
        <v>46</v>
      </c>
      <c r="G4924" t="s">
        <v>25</v>
      </c>
      <c r="H4924" t="s">
        <v>36</v>
      </c>
      <c r="I4924">
        <v>15.36</v>
      </c>
      <c r="J4924">
        <v>2</v>
      </c>
      <c r="K4924">
        <v>0</v>
      </c>
      <c r="L4924">
        <v>7.68</v>
      </c>
    </row>
    <row r="4925" spans="1:12" x14ac:dyDescent="0.3">
      <c r="A4925" t="s">
        <v>167</v>
      </c>
      <c r="B4925" t="s">
        <v>21</v>
      </c>
      <c r="C4925" t="s">
        <v>14</v>
      </c>
      <c r="D4925" t="s">
        <v>52</v>
      </c>
      <c r="E4925" t="s">
        <v>53</v>
      </c>
      <c r="F4925" t="s">
        <v>46</v>
      </c>
      <c r="G4925" t="s">
        <v>25</v>
      </c>
      <c r="H4925" t="s">
        <v>31</v>
      </c>
      <c r="I4925">
        <v>750.68</v>
      </c>
      <c r="J4925">
        <v>2</v>
      </c>
      <c r="K4925">
        <v>0</v>
      </c>
      <c r="L4925">
        <v>37.533999999999999</v>
      </c>
    </row>
    <row r="4926" spans="1:12" x14ac:dyDescent="0.3">
      <c r="A4926" t="s">
        <v>27</v>
      </c>
      <c r="B4926" t="s">
        <v>13</v>
      </c>
      <c r="C4926" t="s">
        <v>14</v>
      </c>
      <c r="D4926" t="s">
        <v>237</v>
      </c>
      <c r="E4926" t="s">
        <v>53</v>
      </c>
      <c r="F4926" t="s">
        <v>46</v>
      </c>
      <c r="G4926" t="s">
        <v>34</v>
      </c>
      <c r="H4926" t="s">
        <v>35</v>
      </c>
      <c r="I4926">
        <v>2479.96</v>
      </c>
      <c r="J4926">
        <v>4</v>
      </c>
      <c r="K4926">
        <v>0</v>
      </c>
      <c r="L4926">
        <v>743.98800000000006</v>
      </c>
    </row>
    <row r="4927" spans="1:12" x14ac:dyDescent="0.3">
      <c r="A4927" t="s">
        <v>27</v>
      </c>
      <c r="B4927" t="s">
        <v>13</v>
      </c>
      <c r="C4927" t="s">
        <v>14</v>
      </c>
      <c r="D4927" t="s">
        <v>535</v>
      </c>
      <c r="E4927" t="s">
        <v>53</v>
      </c>
      <c r="F4927" t="s">
        <v>46</v>
      </c>
      <c r="G4927" t="s">
        <v>25</v>
      </c>
      <c r="H4927" t="s">
        <v>36</v>
      </c>
      <c r="I4927">
        <v>17.43</v>
      </c>
      <c r="J4927">
        <v>3</v>
      </c>
      <c r="K4927">
        <v>0</v>
      </c>
      <c r="L4927">
        <v>8.0177999999999994</v>
      </c>
    </row>
    <row r="4928" spans="1:12" x14ac:dyDescent="0.3">
      <c r="A4928" t="s">
        <v>27</v>
      </c>
      <c r="B4928" t="s">
        <v>13</v>
      </c>
      <c r="C4928" t="s">
        <v>14</v>
      </c>
      <c r="D4928" t="s">
        <v>237</v>
      </c>
      <c r="E4928" t="s">
        <v>53</v>
      </c>
      <c r="F4928" t="s">
        <v>46</v>
      </c>
      <c r="G4928" t="s">
        <v>25</v>
      </c>
      <c r="H4928" t="s">
        <v>40</v>
      </c>
      <c r="I4928">
        <v>20.07</v>
      </c>
      <c r="J4928">
        <v>3</v>
      </c>
      <c r="K4928">
        <v>0</v>
      </c>
      <c r="L4928">
        <v>9.2322000000000006</v>
      </c>
    </row>
    <row r="4929" spans="1:12" x14ac:dyDescent="0.3">
      <c r="A4929" t="s">
        <v>12</v>
      </c>
      <c r="B4929" t="s">
        <v>13</v>
      </c>
      <c r="C4929" t="s">
        <v>14</v>
      </c>
      <c r="D4929" t="s">
        <v>52</v>
      </c>
      <c r="E4929" t="s">
        <v>53</v>
      </c>
      <c r="F4929" t="s">
        <v>46</v>
      </c>
      <c r="G4929" t="s">
        <v>25</v>
      </c>
      <c r="H4929" t="s">
        <v>40</v>
      </c>
      <c r="I4929">
        <v>33.9</v>
      </c>
      <c r="J4929">
        <v>5</v>
      </c>
      <c r="K4929">
        <v>0</v>
      </c>
      <c r="L4929">
        <v>15.593999999999999</v>
      </c>
    </row>
    <row r="4930" spans="1:12" x14ac:dyDescent="0.3">
      <c r="A4930" t="s">
        <v>27</v>
      </c>
      <c r="B4930" t="s">
        <v>13</v>
      </c>
      <c r="C4930" t="s">
        <v>14</v>
      </c>
      <c r="D4930" t="s">
        <v>237</v>
      </c>
      <c r="E4930" t="s">
        <v>53</v>
      </c>
      <c r="F4930" t="s">
        <v>46</v>
      </c>
      <c r="G4930" t="s">
        <v>25</v>
      </c>
      <c r="H4930" t="s">
        <v>31</v>
      </c>
      <c r="I4930">
        <v>40.74</v>
      </c>
      <c r="J4930">
        <v>3</v>
      </c>
      <c r="K4930">
        <v>0</v>
      </c>
      <c r="L4930">
        <v>0.40739999999999998</v>
      </c>
    </row>
    <row r="4931" spans="1:12" x14ac:dyDescent="0.3">
      <c r="A4931" t="s">
        <v>27</v>
      </c>
      <c r="B4931" t="s">
        <v>13</v>
      </c>
      <c r="C4931" t="s">
        <v>14</v>
      </c>
      <c r="D4931" t="s">
        <v>237</v>
      </c>
      <c r="E4931" t="s">
        <v>53</v>
      </c>
      <c r="F4931" t="s">
        <v>46</v>
      </c>
      <c r="G4931" t="s">
        <v>25</v>
      </c>
      <c r="H4931" t="s">
        <v>26</v>
      </c>
      <c r="I4931">
        <v>14.4</v>
      </c>
      <c r="J4931">
        <v>5</v>
      </c>
      <c r="K4931">
        <v>0</v>
      </c>
      <c r="L4931">
        <v>7.056</v>
      </c>
    </row>
    <row r="4932" spans="1:12" x14ac:dyDescent="0.3">
      <c r="A4932" t="s">
        <v>27</v>
      </c>
      <c r="B4932" t="s">
        <v>13</v>
      </c>
      <c r="C4932" t="s">
        <v>14</v>
      </c>
      <c r="D4932" t="s">
        <v>237</v>
      </c>
      <c r="E4932" t="s">
        <v>53</v>
      </c>
      <c r="F4932" t="s">
        <v>46</v>
      </c>
      <c r="G4932" t="s">
        <v>34</v>
      </c>
      <c r="H4932" t="s">
        <v>35</v>
      </c>
      <c r="I4932">
        <v>149.94999999999999</v>
      </c>
      <c r="J4932">
        <v>5</v>
      </c>
      <c r="K4932">
        <v>0</v>
      </c>
      <c r="L4932">
        <v>41.985999999999997</v>
      </c>
    </row>
    <row r="4933" spans="1:12" x14ac:dyDescent="0.3">
      <c r="A4933" t="s">
        <v>27</v>
      </c>
      <c r="B4933" t="s">
        <v>13</v>
      </c>
      <c r="C4933" t="s">
        <v>14</v>
      </c>
      <c r="D4933" t="s">
        <v>237</v>
      </c>
      <c r="E4933" t="s">
        <v>53</v>
      </c>
      <c r="F4933" t="s">
        <v>46</v>
      </c>
      <c r="G4933" t="s">
        <v>25</v>
      </c>
      <c r="H4933" t="s">
        <v>109</v>
      </c>
      <c r="I4933">
        <v>16.899999999999999</v>
      </c>
      <c r="J4933">
        <v>2</v>
      </c>
      <c r="K4933">
        <v>0</v>
      </c>
      <c r="L4933">
        <v>5.07</v>
      </c>
    </row>
    <row r="4934" spans="1:12" x14ac:dyDescent="0.3">
      <c r="A4934" t="s">
        <v>27</v>
      </c>
      <c r="B4934" t="s">
        <v>13</v>
      </c>
      <c r="C4934" t="s">
        <v>14</v>
      </c>
      <c r="D4934" t="s">
        <v>237</v>
      </c>
      <c r="E4934" t="s">
        <v>53</v>
      </c>
      <c r="F4934" t="s">
        <v>46</v>
      </c>
      <c r="G4934" t="s">
        <v>25</v>
      </c>
      <c r="H4934" t="s">
        <v>40</v>
      </c>
      <c r="I4934">
        <v>17.61</v>
      </c>
      <c r="J4934">
        <v>3</v>
      </c>
      <c r="K4934">
        <v>0</v>
      </c>
      <c r="L4934">
        <v>8.4527999999999999</v>
      </c>
    </row>
    <row r="4935" spans="1:12" x14ac:dyDescent="0.3">
      <c r="A4935" t="s">
        <v>27</v>
      </c>
      <c r="B4935" t="s">
        <v>13</v>
      </c>
      <c r="C4935" t="s">
        <v>14</v>
      </c>
      <c r="D4935" t="s">
        <v>237</v>
      </c>
      <c r="E4935" t="s">
        <v>53</v>
      </c>
      <c r="F4935" t="s">
        <v>46</v>
      </c>
      <c r="G4935" t="s">
        <v>25</v>
      </c>
      <c r="H4935" t="s">
        <v>37</v>
      </c>
      <c r="I4935">
        <v>378</v>
      </c>
      <c r="J4935">
        <v>2</v>
      </c>
      <c r="K4935">
        <v>0</v>
      </c>
      <c r="L4935">
        <v>136.08000000000001</v>
      </c>
    </row>
    <row r="4936" spans="1:12" x14ac:dyDescent="0.3">
      <c r="A4936" t="s">
        <v>27</v>
      </c>
      <c r="B4936" t="s">
        <v>13</v>
      </c>
      <c r="C4936" t="s">
        <v>14</v>
      </c>
      <c r="D4936" t="s">
        <v>237</v>
      </c>
      <c r="E4936" t="s">
        <v>53</v>
      </c>
      <c r="F4936" t="s">
        <v>46</v>
      </c>
      <c r="G4936" t="s">
        <v>25</v>
      </c>
      <c r="H4936" t="s">
        <v>40</v>
      </c>
      <c r="I4936">
        <v>17.64</v>
      </c>
      <c r="J4936">
        <v>3</v>
      </c>
      <c r="K4936">
        <v>0</v>
      </c>
      <c r="L4936">
        <v>8.6435999999999993</v>
      </c>
    </row>
    <row r="4937" spans="1:12" x14ac:dyDescent="0.3">
      <c r="A4937" t="s">
        <v>27</v>
      </c>
      <c r="B4937" t="s">
        <v>13</v>
      </c>
      <c r="C4937" t="s">
        <v>14</v>
      </c>
      <c r="D4937" t="s">
        <v>237</v>
      </c>
      <c r="E4937" t="s">
        <v>53</v>
      </c>
      <c r="F4937" t="s">
        <v>46</v>
      </c>
      <c r="G4937" t="s">
        <v>25</v>
      </c>
      <c r="H4937" t="s">
        <v>31</v>
      </c>
      <c r="I4937">
        <v>373.08</v>
      </c>
      <c r="J4937">
        <v>6</v>
      </c>
      <c r="K4937">
        <v>0</v>
      </c>
      <c r="L4937">
        <v>100.7316</v>
      </c>
    </row>
    <row r="4938" spans="1:12" x14ac:dyDescent="0.3">
      <c r="A4938" t="s">
        <v>27</v>
      </c>
      <c r="B4938" t="s">
        <v>13</v>
      </c>
      <c r="C4938" t="s">
        <v>14</v>
      </c>
      <c r="D4938" t="s">
        <v>237</v>
      </c>
      <c r="E4938" t="s">
        <v>53</v>
      </c>
      <c r="F4938" t="s">
        <v>46</v>
      </c>
      <c r="G4938" t="s">
        <v>18</v>
      </c>
      <c r="H4938" t="s">
        <v>32</v>
      </c>
      <c r="I4938">
        <v>1336.44</v>
      </c>
      <c r="J4938">
        <v>14</v>
      </c>
      <c r="K4938">
        <v>0</v>
      </c>
      <c r="L4938">
        <v>387.56760000000003</v>
      </c>
    </row>
    <row r="4939" spans="1:12" x14ac:dyDescent="0.3">
      <c r="A4939" t="s">
        <v>27</v>
      </c>
      <c r="B4939" t="s">
        <v>13</v>
      </c>
      <c r="C4939" t="s">
        <v>14</v>
      </c>
      <c r="D4939" t="s">
        <v>237</v>
      </c>
      <c r="E4939" t="s">
        <v>53</v>
      </c>
      <c r="F4939" t="s">
        <v>46</v>
      </c>
      <c r="G4939" t="s">
        <v>34</v>
      </c>
      <c r="H4939" t="s">
        <v>35</v>
      </c>
      <c r="I4939">
        <v>29.97</v>
      </c>
      <c r="J4939">
        <v>3</v>
      </c>
      <c r="K4939">
        <v>0</v>
      </c>
      <c r="L4939">
        <v>0.29970000000000002</v>
      </c>
    </row>
    <row r="4940" spans="1:12" x14ac:dyDescent="0.3">
      <c r="A4940" t="s">
        <v>61</v>
      </c>
      <c r="B4940" t="s">
        <v>43</v>
      </c>
      <c r="C4940" t="s">
        <v>14</v>
      </c>
      <c r="D4940" t="s">
        <v>237</v>
      </c>
      <c r="E4940" t="s">
        <v>53</v>
      </c>
      <c r="F4940" t="s">
        <v>46</v>
      </c>
      <c r="G4940" t="s">
        <v>18</v>
      </c>
      <c r="H4940" t="s">
        <v>20</v>
      </c>
      <c r="I4940">
        <v>563.94000000000005</v>
      </c>
      <c r="J4940">
        <v>3</v>
      </c>
      <c r="K4940">
        <v>0</v>
      </c>
      <c r="L4940">
        <v>112.788</v>
      </c>
    </row>
    <row r="4941" spans="1:12" x14ac:dyDescent="0.3">
      <c r="A4941" t="s">
        <v>27</v>
      </c>
      <c r="B4941" t="s">
        <v>21</v>
      </c>
      <c r="C4941" t="s">
        <v>14</v>
      </c>
      <c r="D4941" t="s">
        <v>52</v>
      </c>
      <c r="E4941" t="s">
        <v>53</v>
      </c>
      <c r="F4941" t="s">
        <v>46</v>
      </c>
      <c r="G4941" t="s">
        <v>25</v>
      </c>
      <c r="H4941" t="s">
        <v>36</v>
      </c>
      <c r="I4941">
        <v>53.9</v>
      </c>
      <c r="J4941">
        <v>5</v>
      </c>
      <c r="K4941">
        <v>0</v>
      </c>
      <c r="L4941">
        <v>25.872</v>
      </c>
    </row>
    <row r="4942" spans="1:12" x14ac:dyDescent="0.3">
      <c r="A4942" t="s">
        <v>27</v>
      </c>
      <c r="B4942" t="s">
        <v>13</v>
      </c>
      <c r="C4942" t="s">
        <v>14</v>
      </c>
      <c r="D4942" t="s">
        <v>237</v>
      </c>
      <c r="E4942" t="s">
        <v>53</v>
      </c>
      <c r="F4942" t="s">
        <v>46</v>
      </c>
      <c r="G4942" t="s">
        <v>34</v>
      </c>
      <c r="H4942" t="s">
        <v>35</v>
      </c>
      <c r="I4942">
        <v>35.979999999999997</v>
      </c>
      <c r="J4942">
        <v>2</v>
      </c>
      <c r="K4942">
        <v>0</v>
      </c>
      <c r="L4942">
        <v>10.074400000000001</v>
      </c>
    </row>
    <row r="4943" spans="1:12" x14ac:dyDescent="0.3">
      <c r="A4943" t="s">
        <v>27</v>
      </c>
      <c r="B4943" t="s">
        <v>21</v>
      </c>
      <c r="C4943" t="s">
        <v>14</v>
      </c>
      <c r="D4943" t="s">
        <v>237</v>
      </c>
      <c r="E4943" t="s">
        <v>53</v>
      </c>
      <c r="F4943" t="s">
        <v>46</v>
      </c>
      <c r="G4943" t="s">
        <v>34</v>
      </c>
      <c r="H4943" t="s">
        <v>58</v>
      </c>
      <c r="I4943">
        <v>89.97</v>
      </c>
      <c r="J4943">
        <v>3</v>
      </c>
      <c r="K4943">
        <v>0</v>
      </c>
      <c r="L4943">
        <v>18.893699999999999</v>
      </c>
    </row>
    <row r="4944" spans="1:12" x14ac:dyDescent="0.3">
      <c r="A4944" t="s">
        <v>61</v>
      </c>
      <c r="B4944" t="s">
        <v>21</v>
      </c>
      <c r="C4944" t="s">
        <v>14</v>
      </c>
      <c r="D4944" t="s">
        <v>52</v>
      </c>
      <c r="E4944" t="s">
        <v>53</v>
      </c>
      <c r="F4944" t="s">
        <v>46</v>
      </c>
      <c r="G4944" t="s">
        <v>34</v>
      </c>
      <c r="H4944" t="s">
        <v>35</v>
      </c>
      <c r="I4944">
        <v>79.959999999999994</v>
      </c>
      <c r="J4944">
        <v>4</v>
      </c>
      <c r="K4944">
        <v>0</v>
      </c>
      <c r="L4944">
        <v>22.3888</v>
      </c>
    </row>
    <row r="4945" spans="1:12" x14ac:dyDescent="0.3">
      <c r="A4945" t="s">
        <v>27</v>
      </c>
      <c r="B4945" t="s">
        <v>43</v>
      </c>
      <c r="C4945" t="s">
        <v>14</v>
      </c>
      <c r="D4945" t="s">
        <v>237</v>
      </c>
      <c r="E4945" t="s">
        <v>53</v>
      </c>
      <c r="F4945" t="s">
        <v>46</v>
      </c>
      <c r="G4945" t="s">
        <v>34</v>
      </c>
      <c r="H4945" t="s">
        <v>35</v>
      </c>
      <c r="I4945">
        <v>269.98</v>
      </c>
      <c r="J4945">
        <v>2</v>
      </c>
      <c r="K4945">
        <v>0</v>
      </c>
      <c r="L4945">
        <v>72.894599999999997</v>
      </c>
    </row>
    <row r="4946" spans="1:12" x14ac:dyDescent="0.3">
      <c r="A4946" t="s">
        <v>27</v>
      </c>
      <c r="B4946" t="s">
        <v>43</v>
      </c>
      <c r="C4946" t="s">
        <v>14</v>
      </c>
      <c r="D4946" t="s">
        <v>175</v>
      </c>
      <c r="E4946" t="s">
        <v>176</v>
      </c>
      <c r="F4946" t="s">
        <v>24</v>
      </c>
      <c r="G4946" t="s">
        <v>25</v>
      </c>
      <c r="H4946" t="s">
        <v>36</v>
      </c>
      <c r="I4946">
        <v>75.792000000000002</v>
      </c>
      <c r="J4946">
        <v>3</v>
      </c>
      <c r="K4946">
        <v>0.2</v>
      </c>
      <c r="L4946">
        <v>25.579799999999999</v>
      </c>
    </row>
    <row r="4947" spans="1:12" x14ac:dyDescent="0.3">
      <c r="A4947" t="s">
        <v>27</v>
      </c>
      <c r="B4947" t="s">
        <v>21</v>
      </c>
      <c r="C4947" t="s">
        <v>14</v>
      </c>
      <c r="D4947" t="s">
        <v>276</v>
      </c>
      <c r="E4947" t="s">
        <v>176</v>
      </c>
      <c r="F4947" t="s">
        <v>24</v>
      </c>
      <c r="G4947" t="s">
        <v>25</v>
      </c>
      <c r="H4947" t="s">
        <v>33</v>
      </c>
      <c r="I4947">
        <v>3.64</v>
      </c>
      <c r="J4947">
        <v>2</v>
      </c>
      <c r="K4947">
        <v>0</v>
      </c>
      <c r="L4947">
        <v>1.6379999999999999</v>
      </c>
    </row>
    <row r="4948" spans="1:12" x14ac:dyDescent="0.3">
      <c r="A4948" t="s">
        <v>27</v>
      </c>
      <c r="B4948" t="s">
        <v>21</v>
      </c>
      <c r="C4948" t="s">
        <v>14</v>
      </c>
      <c r="D4948" t="s">
        <v>276</v>
      </c>
      <c r="E4948" t="s">
        <v>176</v>
      </c>
      <c r="F4948" t="s">
        <v>24</v>
      </c>
      <c r="G4948" t="s">
        <v>25</v>
      </c>
      <c r="H4948" t="s">
        <v>36</v>
      </c>
      <c r="I4948">
        <v>159.768</v>
      </c>
      <c r="J4948">
        <v>7</v>
      </c>
      <c r="K4948">
        <v>0.2</v>
      </c>
      <c r="L4948">
        <v>53.921700000000001</v>
      </c>
    </row>
    <row r="4949" spans="1:12" x14ac:dyDescent="0.3">
      <c r="A4949" t="s">
        <v>12</v>
      </c>
      <c r="B4949" t="s">
        <v>13</v>
      </c>
      <c r="C4949" t="s">
        <v>14</v>
      </c>
      <c r="D4949" t="s">
        <v>310</v>
      </c>
      <c r="E4949" t="s">
        <v>176</v>
      </c>
      <c r="F4949" t="s">
        <v>24</v>
      </c>
      <c r="G4949" t="s">
        <v>18</v>
      </c>
      <c r="H4949" t="s">
        <v>30</v>
      </c>
      <c r="I4949">
        <v>1669.6</v>
      </c>
      <c r="J4949">
        <v>4</v>
      </c>
      <c r="K4949">
        <v>0</v>
      </c>
      <c r="L4949">
        <v>116.872</v>
      </c>
    </row>
    <row r="4950" spans="1:12" x14ac:dyDescent="0.3">
      <c r="A4950" t="s">
        <v>61</v>
      </c>
      <c r="B4950" t="s">
        <v>21</v>
      </c>
      <c r="C4950" t="s">
        <v>14</v>
      </c>
      <c r="D4950" t="s">
        <v>310</v>
      </c>
      <c r="E4950" t="s">
        <v>176</v>
      </c>
      <c r="F4950" t="s">
        <v>24</v>
      </c>
      <c r="G4950" t="s">
        <v>34</v>
      </c>
      <c r="H4950" t="s">
        <v>58</v>
      </c>
      <c r="I4950">
        <v>58.58</v>
      </c>
      <c r="J4950">
        <v>2</v>
      </c>
      <c r="K4950">
        <v>0</v>
      </c>
      <c r="L4950">
        <v>19.331399999999999</v>
      </c>
    </row>
    <row r="4951" spans="1:12" x14ac:dyDescent="0.3">
      <c r="A4951" t="s">
        <v>61</v>
      </c>
      <c r="B4951" t="s">
        <v>21</v>
      </c>
      <c r="C4951" t="s">
        <v>14</v>
      </c>
      <c r="D4951" t="s">
        <v>15</v>
      </c>
      <c r="E4951" t="s">
        <v>176</v>
      </c>
      <c r="F4951" t="s">
        <v>24</v>
      </c>
      <c r="G4951" t="s">
        <v>18</v>
      </c>
      <c r="H4951" t="s">
        <v>32</v>
      </c>
      <c r="I4951">
        <v>196.45</v>
      </c>
      <c r="J4951">
        <v>5</v>
      </c>
      <c r="K4951">
        <v>0</v>
      </c>
      <c r="L4951">
        <v>70.721999999999994</v>
      </c>
    </row>
    <row r="4952" spans="1:12" x14ac:dyDescent="0.3">
      <c r="A4952" t="s">
        <v>27</v>
      </c>
      <c r="B4952" t="s">
        <v>21</v>
      </c>
      <c r="C4952" t="s">
        <v>14</v>
      </c>
      <c r="D4952" t="s">
        <v>394</v>
      </c>
      <c r="E4952" t="s">
        <v>176</v>
      </c>
      <c r="F4952" t="s">
        <v>24</v>
      </c>
      <c r="G4952" t="s">
        <v>34</v>
      </c>
      <c r="H4952" t="s">
        <v>122</v>
      </c>
      <c r="I4952">
        <v>2396.4</v>
      </c>
      <c r="J4952">
        <v>10</v>
      </c>
      <c r="K4952">
        <v>0.2</v>
      </c>
      <c r="L4952">
        <v>179.73</v>
      </c>
    </row>
    <row r="4953" spans="1:12" x14ac:dyDescent="0.3">
      <c r="A4953" t="s">
        <v>27</v>
      </c>
      <c r="B4953" t="s">
        <v>13</v>
      </c>
      <c r="C4953" t="s">
        <v>14</v>
      </c>
      <c r="D4953" t="s">
        <v>175</v>
      </c>
      <c r="E4953" t="s">
        <v>176</v>
      </c>
      <c r="F4953" t="s">
        <v>24</v>
      </c>
      <c r="G4953" t="s">
        <v>18</v>
      </c>
      <c r="H4953" t="s">
        <v>19</v>
      </c>
      <c r="I4953">
        <v>141.96</v>
      </c>
      <c r="J4953">
        <v>2</v>
      </c>
      <c r="K4953">
        <v>0</v>
      </c>
      <c r="L4953">
        <v>41.168399999999998</v>
      </c>
    </row>
    <row r="4954" spans="1:12" x14ac:dyDescent="0.3">
      <c r="A4954" t="s">
        <v>27</v>
      </c>
      <c r="B4954" t="s">
        <v>13</v>
      </c>
      <c r="C4954" t="s">
        <v>14</v>
      </c>
      <c r="D4954" t="s">
        <v>175</v>
      </c>
      <c r="E4954" t="s">
        <v>176</v>
      </c>
      <c r="F4954" t="s">
        <v>24</v>
      </c>
      <c r="G4954" t="s">
        <v>25</v>
      </c>
      <c r="H4954" t="s">
        <v>36</v>
      </c>
      <c r="I4954">
        <v>66.048000000000002</v>
      </c>
      <c r="J4954">
        <v>4</v>
      </c>
      <c r="K4954">
        <v>0.2</v>
      </c>
      <c r="L4954">
        <v>23.116800000000001</v>
      </c>
    </row>
    <row r="4955" spans="1:12" x14ac:dyDescent="0.3">
      <c r="A4955" t="s">
        <v>27</v>
      </c>
      <c r="B4955" t="s">
        <v>13</v>
      </c>
      <c r="C4955" t="s">
        <v>14</v>
      </c>
      <c r="D4955" t="s">
        <v>310</v>
      </c>
      <c r="E4955" t="s">
        <v>176</v>
      </c>
      <c r="F4955" t="s">
        <v>24</v>
      </c>
      <c r="G4955" t="s">
        <v>34</v>
      </c>
      <c r="H4955" t="s">
        <v>35</v>
      </c>
      <c r="I4955">
        <v>911.98400000000004</v>
      </c>
      <c r="J4955">
        <v>2</v>
      </c>
      <c r="K4955">
        <v>0.2</v>
      </c>
      <c r="L4955">
        <v>113.998</v>
      </c>
    </row>
    <row r="4956" spans="1:12" x14ac:dyDescent="0.3">
      <c r="A4956" t="s">
        <v>27</v>
      </c>
      <c r="B4956" t="s">
        <v>13</v>
      </c>
      <c r="C4956" t="s">
        <v>14</v>
      </c>
      <c r="D4956" t="s">
        <v>310</v>
      </c>
      <c r="E4956" t="s">
        <v>176</v>
      </c>
      <c r="F4956" t="s">
        <v>24</v>
      </c>
      <c r="G4956" t="s">
        <v>18</v>
      </c>
      <c r="H4956" t="s">
        <v>20</v>
      </c>
      <c r="I4956">
        <v>674.35199999999998</v>
      </c>
      <c r="J4956">
        <v>3</v>
      </c>
      <c r="K4956">
        <v>0.2</v>
      </c>
      <c r="L4956">
        <v>-109.5822</v>
      </c>
    </row>
    <row r="4957" spans="1:12" x14ac:dyDescent="0.3">
      <c r="A4957" t="s">
        <v>27</v>
      </c>
      <c r="B4957" t="s">
        <v>13</v>
      </c>
      <c r="C4957" t="s">
        <v>14</v>
      </c>
      <c r="D4957" t="s">
        <v>310</v>
      </c>
      <c r="E4957" t="s">
        <v>176</v>
      </c>
      <c r="F4957" t="s">
        <v>24</v>
      </c>
      <c r="G4957" t="s">
        <v>18</v>
      </c>
      <c r="H4957" t="s">
        <v>32</v>
      </c>
      <c r="I4957">
        <v>134.01</v>
      </c>
      <c r="J4957">
        <v>9</v>
      </c>
      <c r="K4957">
        <v>0</v>
      </c>
      <c r="L4957">
        <v>36.182699999999997</v>
      </c>
    </row>
    <row r="4958" spans="1:12" x14ac:dyDescent="0.3">
      <c r="A4958" t="s">
        <v>27</v>
      </c>
      <c r="B4958" t="s">
        <v>13</v>
      </c>
      <c r="C4958" t="s">
        <v>14</v>
      </c>
      <c r="D4958" t="s">
        <v>310</v>
      </c>
      <c r="E4958" t="s">
        <v>176</v>
      </c>
      <c r="F4958" t="s">
        <v>24</v>
      </c>
      <c r="G4958" t="s">
        <v>34</v>
      </c>
      <c r="H4958" t="s">
        <v>58</v>
      </c>
      <c r="I4958">
        <v>170.97</v>
      </c>
      <c r="J4958">
        <v>3</v>
      </c>
      <c r="K4958">
        <v>0</v>
      </c>
      <c r="L4958">
        <v>70.097700000000003</v>
      </c>
    </row>
    <row r="4959" spans="1:12" x14ac:dyDescent="0.3">
      <c r="A4959" t="s">
        <v>12</v>
      </c>
      <c r="B4959" t="s">
        <v>21</v>
      </c>
      <c r="C4959" t="s">
        <v>14</v>
      </c>
      <c r="D4959" t="s">
        <v>310</v>
      </c>
      <c r="E4959" t="s">
        <v>176</v>
      </c>
      <c r="F4959" t="s">
        <v>24</v>
      </c>
      <c r="G4959" t="s">
        <v>25</v>
      </c>
      <c r="H4959" t="s">
        <v>33</v>
      </c>
      <c r="I4959">
        <v>18.059999999999999</v>
      </c>
      <c r="J4959">
        <v>7</v>
      </c>
      <c r="K4959">
        <v>0</v>
      </c>
      <c r="L4959">
        <v>4.6955999999999998</v>
      </c>
    </row>
    <row r="4960" spans="1:12" x14ac:dyDescent="0.3">
      <c r="A4960" t="s">
        <v>12</v>
      </c>
      <c r="B4960" t="s">
        <v>21</v>
      </c>
      <c r="C4960" t="s">
        <v>14</v>
      </c>
      <c r="D4960" t="s">
        <v>310</v>
      </c>
      <c r="E4960" t="s">
        <v>176</v>
      </c>
      <c r="F4960" t="s">
        <v>24</v>
      </c>
      <c r="G4960" t="s">
        <v>25</v>
      </c>
      <c r="H4960" t="s">
        <v>40</v>
      </c>
      <c r="I4960">
        <v>79.14</v>
      </c>
      <c r="J4960">
        <v>3</v>
      </c>
      <c r="K4960">
        <v>0</v>
      </c>
      <c r="L4960">
        <v>36.404400000000003</v>
      </c>
    </row>
    <row r="4961" spans="1:12" x14ac:dyDescent="0.3">
      <c r="A4961" t="s">
        <v>12</v>
      </c>
      <c r="B4961" t="s">
        <v>21</v>
      </c>
      <c r="C4961" t="s">
        <v>14</v>
      </c>
      <c r="D4961" t="s">
        <v>310</v>
      </c>
      <c r="E4961" t="s">
        <v>176</v>
      </c>
      <c r="F4961" t="s">
        <v>24</v>
      </c>
      <c r="G4961" t="s">
        <v>18</v>
      </c>
      <c r="H4961" t="s">
        <v>32</v>
      </c>
      <c r="I4961">
        <v>37.4</v>
      </c>
      <c r="J4961">
        <v>2</v>
      </c>
      <c r="K4961">
        <v>0</v>
      </c>
      <c r="L4961">
        <v>14.212</v>
      </c>
    </row>
    <row r="4962" spans="1:12" x14ac:dyDescent="0.3">
      <c r="A4962" t="s">
        <v>27</v>
      </c>
      <c r="B4962" t="s">
        <v>43</v>
      </c>
      <c r="C4962" t="s">
        <v>14</v>
      </c>
      <c r="D4962" t="s">
        <v>394</v>
      </c>
      <c r="E4962" t="s">
        <v>176</v>
      </c>
      <c r="F4962" t="s">
        <v>24</v>
      </c>
      <c r="G4962" t="s">
        <v>25</v>
      </c>
      <c r="H4962" t="s">
        <v>109</v>
      </c>
      <c r="I4962">
        <v>86.2</v>
      </c>
      <c r="J4962">
        <v>5</v>
      </c>
      <c r="K4962">
        <v>0</v>
      </c>
      <c r="L4962">
        <v>24.998000000000001</v>
      </c>
    </row>
    <row r="4963" spans="1:12" x14ac:dyDescent="0.3">
      <c r="A4963" t="s">
        <v>27</v>
      </c>
      <c r="B4963" t="s">
        <v>13</v>
      </c>
      <c r="C4963" t="s">
        <v>14</v>
      </c>
      <c r="D4963" t="s">
        <v>310</v>
      </c>
      <c r="E4963" t="s">
        <v>176</v>
      </c>
      <c r="F4963" t="s">
        <v>24</v>
      </c>
      <c r="G4963" t="s">
        <v>25</v>
      </c>
      <c r="H4963" t="s">
        <v>40</v>
      </c>
      <c r="I4963">
        <v>6.48</v>
      </c>
      <c r="J4963">
        <v>1</v>
      </c>
      <c r="K4963">
        <v>0</v>
      </c>
      <c r="L4963">
        <v>3.1103999999999998</v>
      </c>
    </row>
    <row r="4964" spans="1:12" x14ac:dyDescent="0.3">
      <c r="A4964" t="s">
        <v>27</v>
      </c>
      <c r="B4964" t="s">
        <v>13</v>
      </c>
      <c r="C4964" t="s">
        <v>14</v>
      </c>
      <c r="D4964" t="s">
        <v>310</v>
      </c>
      <c r="E4964" t="s">
        <v>176</v>
      </c>
      <c r="F4964" t="s">
        <v>24</v>
      </c>
      <c r="G4964" t="s">
        <v>25</v>
      </c>
      <c r="H4964" t="s">
        <v>31</v>
      </c>
      <c r="I4964">
        <v>1325.85</v>
      </c>
      <c r="J4964">
        <v>5</v>
      </c>
      <c r="K4964">
        <v>0</v>
      </c>
      <c r="L4964">
        <v>238.65299999999999</v>
      </c>
    </row>
    <row r="4965" spans="1:12" x14ac:dyDescent="0.3">
      <c r="A4965" t="s">
        <v>27</v>
      </c>
      <c r="B4965" t="s">
        <v>13</v>
      </c>
      <c r="C4965" t="s">
        <v>14</v>
      </c>
      <c r="D4965" t="s">
        <v>310</v>
      </c>
      <c r="E4965" t="s">
        <v>176</v>
      </c>
      <c r="F4965" t="s">
        <v>24</v>
      </c>
      <c r="G4965" t="s">
        <v>25</v>
      </c>
      <c r="H4965" t="s">
        <v>26</v>
      </c>
      <c r="I4965">
        <v>14.94</v>
      </c>
      <c r="J4965">
        <v>3</v>
      </c>
      <c r="K4965">
        <v>0</v>
      </c>
      <c r="L4965">
        <v>6.8723999999999998</v>
      </c>
    </row>
    <row r="4966" spans="1:12" x14ac:dyDescent="0.3">
      <c r="A4966" t="s">
        <v>27</v>
      </c>
      <c r="B4966" t="s">
        <v>21</v>
      </c>
      <c r="C4966" t="s">
        <v>14</v>
      </c>
      <c r="D4966" t="s">
        <v>175</v>
      </c>
      <c r="E4966" t="s">
        <v>176</v>
      </c>
      <c r="F4966" t="s">
        <v>24</v>
      </c>
      <c r="G4966" t="s">
        <v>25</v>
      </c>
      <c r="H4966" t="s">
        <v>37</v>
      </c>
      <c r="I4966">
        <v>31.08</v>
      </c>
      <c r="J4966">
        <v>4</v>
      </c>
      <c r="K4966">
        <v>0</v>
      </c>
      <c r="L4966">
        <v>8.3916000000000004</v>
      </c>
    </row>
    <row r="4967" spans="1:12" x14ac:dyDescent="0.3">
      <c r="A4967" t="s">
        <v>12</v>
      </c>
      <c r="B4967" t="s">
        <v>13</v>
      </c>
      <c r="C4967" t="s">
        <v>14</v>
      </c>
      <c r="D4967" t="s">
        <v>394</v>
      </c>
      <c r="E4967" t="s">
        <v>176</v>
      </c>
      <c r="F4967" t="s">
        <v>24</v>
      </c>
      <c r="G4967" t="s">
        <v>25</v>
      </c>
      <c r="H4967" t="s">
        <v>33</v>
      </c>
      <c r="I4967">
        <v>79.36</v>
      </c>
      <c r="J4967">
        <v>4</v>
      </c>
      <c r="K4967">
        <v>0</v>
      </c>
      <c r="L4967">
        <v>23.808</v>
      </c>
    </row>
    <row r="4968" spans="1:12" x14ac:dyDescent="0.3">
      <c r="A4968" t="s">
        <v>61</v>
      </c>
      <c r="B4968" t="s">
        <v>21</v>
      </c>
      <c r="C4968" t="s">
        <v>14</v>
      </c>
      <c r="D4968" t="s">
        <v>15</v>
      </c>
      <c r="E4968" t="s">
        <v>176</v>
      </c>
      <c r="F4968" t="s">
        <v>24</v>
      </c>
      <c r="G4968" t="s">
        <v>18</v>
      </c>
      <c r="H4968" t="s">
        <v>30</v>
      </c>
      <c r="I4968">
        <v>1685.88</v>
      </c>
      <c r="J4968">
        <v>6</v>
      </c>
      <c r="K4968">
        <v>0</v>
      </c>
      <c r="L4968">
        <v>320.31720000000001</v>
      </c>
    </row>
    <row r="4969" spans="1:12" x14ac:dyDescent="0.3">
      <c r="A4969" t="s">
        <v>61</v>
      </c>
      <c r="B4969" t="s">
        <v>21</v>
      </c>
      <c r="C4969" t="s">
        <v>14</v>
      </c>
      <c r="D4969" t="s">
        <v>15</v>
      </c>
      <c r="E4969" t="s">
        <v>176</v>
      </c>
      <c r="F4969" t="s">
        <v>24</v>
      </c>
      <c r="G4969" t="s">
        <v>25</v>
      </c>
      <c r="H4969" t="s">
        <v>36</v>
      </c>
      <c r="I4969">
        <v>5.7279999999999998</v>
      </c>
      <c r="J4969">
        <v>2</v>
      </c>
      <c r="K4969">
        <v>0.2</v>
      </c>
      <c r="L4969">
        <v>2.0047999999999999</v>
      </c>
    </row>
    <row r="4970" spans="1:12" x14ac:dyDescent="0.3">
      <c r="A4970" t="s">
        <v>12</v>
      </c>
      <c r="B4970" t="s">
        <v>13</v>
      </c>
      <c r="C4970" t="s">
        <v>14</v>
      </c>
      <c r="D4970" t="s">
        <v>175</v>
      </c>
      <c r="E4970" t="s">
        <v>176</v>
      </c>
      <c r="F4970" t="s">
        <v>24</v>
      </c>
      <c r="G4970" t="s">
        <v>18</v>
      </c>
      <c r="H4970" t="s">
        <v>32</v>
      </c>
      <c r="I4970">
        <v>80.959999999999994</v>
      </c>
      <c r="J4970">
        <v>4</v>
      </c>
      <c r="K4970">
        <v>0</v>
      </c>
      <c r="L4970">
        <v>29.145600000000002</v>
      </c>
    </row>
    <row r="4971" spans="1:12" x14ac:dyDescent="0.3">
      <c r="A4971" t="s">
        <v>12</v>
      </c>
      <c r="B4971" t="s">
        <v>13</v>
      </c>
      <c r="C4971" t="s">
        <v>14</v>
      </c>
      <c r="D4971" t="s">
        <v>175</v>
      </c>
      <c r="E4971" t="s">
        <v>176</v>
      </c>
      <c r="F4971" t="s">
        <v>24</v>
      </c>
      <c r="G4971" t="s">
        <v>25</v>
      </c>
      <c r="H4971" t="s">
        <v>40</v>
      </c>
      <c r="I4971">
        <v>25.92</v>
      </c>
      <c r="J4971">
        <v>4</v>
      </c>
      <c r="K4971">
        <v>0</v>
      </c>
      <c r="L4971">
        <v>12.441599999999999</v>
      </c>
    </row>
    <row r="4972" spans="1:12" x14ac:dyDescent="0.3">
      <c r="A4972" t="s">
        <v>12</v>
      </c>
      <c r="B4972" t="s">
        <v>21</v>
      </c>
      <c r="C4972" t="s">
        <v>14</v>
      </c>
      <c r="D4972" t="s">
        <v>175</v>
      </c>
      <c r="E4972" t="s">
        <v>176</v>
      </c>
      <c r="F4972" t="s">
        <v>24</v>
      </c>
      <c r="G4972" t="s">
        <v>25</v>
      </c>
      <c r="H4972" t="s">
        <v>40</v>
      </c>
      <c r="I4972">
        <v>32.4</v>
      </c>
      <c r="J4972">
        <v>5</v>
      </c>
      <c r="K4972">
        <v>0</v>
      </c>
      <c r="L4972">
        <v>15.875999999999999</v>
      </c>
    </row>
    <row r="4973" spans="1:12" x14ac:dyDescent="0.3">
      <c r="A4973" t="s">
        <v>12</v>
      </c>
      <c r="B4973" t="s">
        <v>21</v>
      </c>
      <c r="C4973" t="s">
        <v>14</v>
      </c>
      <c r="D4973" t="s">
        <v>175</v>
      </c>
      <c r="E4973" t="s">
        <v>176</v>
      </c>
      <c r="F4973" t="s">
        <v>24</v>
      </c>
      <c r="G4973" t="s">
        <v>25</v>
      </c>
      <c r="H4973" t="s">
        <v>40</v>
      </c>
      <c r="I4973">
        <v>97.88</v>
      </c>
      <c r="J4973">
        <v>2</v>
      </c>
      <c r="K4973">
        <v>0</v>
      </c>
      <c r="L4973">
        <v>48.94</v>
      </c>
    </row>
    <row r="4974" spans="1:12" x14ac:dyDescent="0.3">
      <c r="A4974" t="s">
        <v>12</v>
      </c>
      <c r="B4974" t="s">
        <v>43</v>
      </c>
      <c r="C4974" t="s">
        <v>14</v>
      </c>
      <c r="D4974" t="s">
        <v>310</v>
      </c>
      <c r="E4974" t="s">
        <v>176</v>
      </c>
      <c r="F4974" t="s">
        <v>24</v>
      </c>
      <c r="G4974" t="s">
        <v>25</v>
      </c>
      <c r="H4974" t="s">
        <v>33</v>
      </c>
      <c r="I4974">
        <v>113.22</v>
      </c>
      <c r="J4974">
        <v>3</v>
      </c>
      <c r="K4974">
        <v>0</v>
      </c>
      <c r="L4974">
        <v>29.437200000000001</v>
      </c>
    </row>
    <row r="4975" spans="1:12" x14ac:dyDescent="0.3">
      <c r="A4975" t="s">
        <v>12</v>
      </c>
      <c r="B4975" t="s">
        <v>43</v>
      </c>
      <c r="C4975" t="s">
        <v>14</v>
      </c>
      <c r="D4975" t="s">
        <v>310</v>
      </c>
      <c r="E4975" t="s">
        <v>176</v>
      </c>
      <c r="F4975" t="s">
        <v>24</v>
      </c>
      <c r="G4975" t="s">
        <v>25</v>
      </c>
      <c r="H4975" t="s">
        <v>40</v>
      </c>
      <c r="I4975">
        <v>35.880000000000003</v>
      </c>
      <c r="J4975">
        <v>6</v>
      </c>
      <c r="K4975">
        <v>0</v>
      </c>
      <c r="L4975">
        <v>17.581199999999999</v>
      </c>
    </row>
    <row r="4976" spans="1:12" x14ac:dyDescent="0.3">
      <c r="A4976" t="s">
        <v>12</v>
      </c>
      <c r="B4976" t="s">
        <v>43</v>
      </c>
      <c r="C4976" t="s">
        <v>14</v>
      </c>
      <c r="D4976" t="s">
        <v>310</v>
      </c>
      <c r="E4976" t="s">
        <v>176</v>
      </c>
      <c r="F4976" t="s">
        <v>24</v>
      </c>
      <c r="G4976" t="s">
        <v>25</v>
      </c>
      <c r="H4976" t="s">
        <v>36</v>
      </c>
      <c r="I4976">
        <v>4535.9759999999997</v>
      </c>
      <c r="J4976">
        <v>3</v>
      </c>
      <c r="K4976">
        <v>0.2</v>
      </c>
      <c r="L4976">
        <v>1644.2913000000001</v>
      </c>
    </row>
    <row r="4977" spans="1:12" x14ac:dyDescent="0.3">
      <c r="A4977" t="s">
        <v>27</v>
      </c>
      <c r="B4977" t="s">
        <v>13</v>
      </c>
      <c r="C4977" t="s">
        <v>14</v>
      </c>
      <c r="D4977" t="s">
        <v>175</v>
      </c>
      <c r="E4977" t="s">
        <v>176</v>
      </c>
      <c r="F4977" t="s">
        <v>24</v>
      </c>
      <c r="G4977" t="s">
        <v>25</v>
      </c>
      <c r="H4977" t="s">
        <v>36</v>
      </c>
      <c r="I4977">
        <v>45.584000000000003</v>
      </c>
      <c r="J4977">
        <v>11</v>
      </c>
      <c r="K4977">
        <v>0.2</v>
      </c>
      <c r="L4977">
        <v>16.5242</v>
      </c>
    </row>
    <row r="4978" spans="1:12" x14ac:dyDescent="0.3">
      <c r="A4978" t="s">
        <v>167</v>
      </c>
      <c r="B4978" t="s">
        <v>43</v>
      </c>
      <c r="C4978" t="s">
        <v>14</v>
      </c>
      <c r="D4978" t="s">
        <v>276</v>
      </c>
      <c r="E4978" t="s">
        <v>176</v>
      </c>
      <c r="F4978" t="s">
        <v>24</v>
      </c>
      <c r="G4978" t="s">
        <v>34</v>
      </c>
      <c r="H4978" t="s">
        <v>35</v>
      </c>
      <c r="I4978">
        <v>475.94400000000002</v>
      </c>
      <c r="J4978">
        <v>7</v>
      </c>
      <c r="K4978">
        <v>0.2</v>
      </c>
      <c r="L4978">
        <v>59.493000000000002</v>
      </c>
    </row>
    <row r="4979" spans="1:12" x14ac:dyDescent="0.3">
      <c r="A4979" t="s">
        <v>27</v>
      </c>
      <c r="B4979" t="s">
        <v>43</v>
      </c>
      <c r="C4979" t="s">
        <v>14</v>
      </c>
      <c r="D4979" t="s">
        <v>276</v>
      </c>
      <c r="E4979" t="s">
        <v>176</v>
      </c>
      <c r="F4979" t="s">
        <v>24</v>
      </c>
      <c r="G4979" t="s">
        <v>25</v>
      </c>
      <c r="H4979" t="s">
        <v>76</v>
      </c>
      <c r="I4979">
        <v>4.71</v>
      </c>
      <c r="J4979">
        <v>1</v>
      </c>
      <c r="K4979">
        <v>0</v>
      </c>
      <c r="L4979">
        <v>0</v>
      </c>
    </row>
    <row r="4980" spans="1:12" x14ac:dyDescent="0.3">
      <c r="A4980" t="s">
        <v>27</v>
      </c>
      <c r="B4980" t="s">
        <v>13</v>
      </c>
      <c r="C4980" t="s">
        <v>14</v>
      </c>
      <c r="D4980" t="s">
        <v>175</v>
      </c>
      <c r="E4980" t="s">
        <v>176</v>
      </c>
      <c r="F4980" t="s">
        <v>24</v>
      </c>
      <c r="G4980" t="s">
        <v>25</v>
      </c>
      <c r="H4980" t="s">
        <v>36</v>
      </c>
      <c r="I4980">
        <v>8.2880000000000003</v>
      </c>
      <c r="J4980">
        <v>2</v>
      </c>
      <c r="K4980">
        <v>0.2</v>
      </c>
      <c r="L4980">
        <v>3.0044</v>
      </c>
    </row>
    <row r="4981" spans="1:12" x14ac:dyDescent="0.3">
      <c r="A4981" t="s">
        <v>27</v>
      </c>
      <c r="B4981" t="s">
        <v>13</v>
      </c>
      <c r="C4981" t="s">
        <v>14</v>
      </c>
      <c r="D4981" t="s">
        <v>175</v>
      </c>
      <c r="E4981" t="s">
        <v>176</v>
      </c>
      <c r="F4981" t="s">
        <v>24</v>
      </c>
      <c r="G4981" t="s">
        <v>34</v>
      </c>
      <c r="H4981" t="s">
        <v>35</v>
      </c>
      <c r="I4981">
        <v>1123.1279999999999</v>
      </c>
      <c r="J4981">
        <v>9</v>
      </c>
      <c r="K4981">
        <v>0.2</v>
      </c>
      <c r="L4981">
        <v>70.195499999999996</v>
      </c>
    </row>
    <row r="4982" spans="1:12" x14ac:dyDescent="0.3">
      <c r="A4982" t="s">
        <v>27</v>
      </c>
      <c r="B4982" t="s">
        <v>13</v>
      </c>
      <c r="C4982" t="s">
        <v>14</v>
      </c>
      <c r="D4982" t="s">
        <v>175</v>
      </c>
      <c r="E4982" t="s">
        <v>176</v>
      </c>
      <c r="F4982" t="s">
        <v>24</v>
      </c>
      <c r="G4982" t="s">
        <v>25</v>
      </c>
      <c r="H4982" t="s">
        <v>37</v>
      </c>
      <c r="I4982">
        <v>64.900000000000006</v>
      </c>
      <c r="J4982">
        <v>5</v>
      </c>
      <c r="K4982">
        <v>0</v>
      </c>
      <c r="L4982">
        <v>18.821000000000002</v>
      </c>
    </row>
    <row r="4983" spans="1:12" x14ac:dyDescent="0.3">
      <c r="A4983" t="s">
        <v>27</v>
      </c>
      <c r="B4983" t="s">
        <v>13</v>
      </c>
      <c r="C4983" t="s">
        <v>14</v>
      </c>
      <c r="D4983" t="s">
        <v>175</v>
      </c>
      <c r="E4983" t="s">
        <v>176</v>
      </c>
      <c r="F4983" t="s">
        <v>24</v>
      </c>
      <c r="G4983" t="s">
        <v>25</v>
      </c>
      <c r="H4983" t="s">
        <v>40</v>
      </c>
      <c r="I4983">
        <v>40.08</v>
      </c>
      <c r="J4983">
        <v>6</v>
      </c>
      <c r="K4983">
        <v>0</v>
      </c>
      <c r="L4983">
        <v>19.238399999999999</v>
      </c>
    </row>
    <row r="4984" spans="1:12" x14ac:dyDescent="0.3">
      <c r="A4984" t="s">
        <v>61</v>
      </c>
      <c r="B4984" t="s">
        <v>43</v>
      </c>
      <c r="C4984" t="s">
        <v>14</v>
      </c>
      <c r="D4984" t="s">
        <v>310</v>
      </c>
      <c r="E4984" t="s">
        <v>176</v>
      </c>
      <c r="F4984" t="s">
        <v>24</v>
      </c>
      <c r="G4984" t="s">
        <v>18</v>
      </c>
      <c r="H4984" t="s">
        <v>32</v>
      </c>
      <c r="I4984">
        <v>14.56</v>
      </c>
      <c r="J4984">
        <v>2</v>
      </c>
      <c r="K4984">
        <v>0</v>
      </c>
      <c r="L4984">
        <v>5.5327999999999999</v>
      </c>
    </row>
    <row r="4985" spans="1:12" x14ac:dyDescent="0.3">
      <c r="A4985" t="s">
        <v>61</v>
      </c>
      <c r="B4985" t="s">
        <v>13</v>
      </c>
      <c r="C4985" t="s">
        <v>14</v>
      </c>
      <c r="D4985" t="s">
        <v>38</v>
      </c>
      <c r="E4985" t="s">
        <v>246</v>
      </c>
      <c r="F4985" t="s">
        <v>56</v>
      </c>
      <c r="G4985" t="s">
        <v>25</v>
      </c>
      <c r="H4985" t="s">
        <v>40</v>
      </c>
      <c r="I4985">
        <v>34.44</v>
      </c>
      <c r="J4985">
        <v>3</v>
      </c>
      <c r="K4985">
        <v>0</v>
      </c>
      <c r="L4985">
        <v>17.22</v>
      </c>
    </row>
    <row r="4986" spans="1:12" x14ac:dyDescent="0.3">
      <c r="A4986" t="s">
        <v>27</v>
      </c>
      <c r="B4986" t="s">
        <v>43</v>
      </c>
      <c r="C4986" t="s">
        <v>14</v>
      </c>
      <c r="D4986" t="s">
        <v>38</v>
      </c>
      <c r="E4986" t="s">
        <v>246</v>
      </c>
      <c r="F4986" t="s">
        <v>56</v>
      </c>
      <c r="G4986" t="s">
        <v>18</v>
      </c>
      <c r="H4986" t="s">
        <v>32</v>
      </c>
      <c r="I4986">
        <v>322.58999999999997</v>
      </c>
      <c r="J4986">
        <v>3</v>
      </c>
      <c r="K4986">
        <v>0</v>
      </c>
      <c r="L4986">
        <v>64.518000000000001</v>
      </c>
    </row>
    <row r="4987" spans="1:12" x14ac:dyDescent="0.3">
      <c r="A4987" t="s">
        <v>27</v>
      </c>
      <c r="B4987" t="s">
        <v>43</v>
      </c>
      <c r="C4987" t="s">
        <v>14</v>
      </c>
      <c r="D4987" t="s">
        <v>38</v>
      </c>
      <c r="E4987" t="s">
        <v>246</v>
      </c>
      <c r="F4987" t="s">
        <v>56</v>
      </c>
      <c r="G4987" t="s">
        <v>34</v>
      </c>
      <c r="H4987" t="s">
        <v>58</v>
      </c>
      <c r="I4987">
        <v>29.99</v>
      </c>
      <c r="J4987">
        <v>1</v>
      </c>
      <c r="K4987">
        <v>0</v>
      </c>
      <c r="L4987">
        <v>13.195600000000001</v>
      </c>
    </row>
    <row r="4988" spans="1:12" x14ac:dyDescent="0.3">
      <c r="A4988" t="s">
        <v>27</v>
      </c>
      <c r="B4988" t="s">
        <v>43</v>
      </c>
      <c r="C4988" t="s">
        <v>14</v>
      </c>
      <c r="D4988" t="s">
        <v>38</v>
      </c>
      <c r="E4988" t="s">
        <v>246</v>
      </c>
      <c r="F4988" t="s">
        <v>56</v>
      </c>
      <c r="G4988" t="s">
        <v>34</v>
      </c>
      <c r="H4988" t="s">
        <v>58</v>
      </c>
      <c r="I4988">
        <v>371.97</v>
      </c>
      <c r="J4988">
        <v>3</v>
      </c>
      <c r="K4988">
        <v>0</v>
      </c>
      <c r="L4988">
        <v>66.954599999999999</v>
      </c>
    </row>
    <row r="4989" spans="1:12" x14ac:dyDescent="0.3">
      <c r="A4989" t="s">
        <v>27</v>
      </c>
      <c r="B4989" t="s">
        <v>43</v>
      </c>
      <c r="C4989" t="s">
        <v>14</v>
      </c>
      <c r="D4989" t="s">
        <v>38</v>
      </c>
      <c r="E4989" t="s">
        <v>246</v>
      </c>
      <c r="F4989" t="s">
        <v>56</v>
      </c>
      <c r="G4989" t="s">
        <v>25</v>
      </c>
      <c r="H4989" t="s">
        <v>109</v>
      </c>
      <c r="I4989">
        <v>27.93</v>
      </c>
      <c r="J4989">
        <v>3</v>
      </c>
      <c r="K4989">
        <v>0</v>
      </c>
      <c r="L4989">
        <v>8.0997000000000003</v>
      </c>
    </row>
    <row r="4990" spans="1:12" x14ac:dyDescent="0.3">
      <c r="A4990" t="s">
        <v>12</v>
      </c>
      <c r="B4990" t="s">
        <v>21</v>
      </c>
      <c r="C4990" t="s">
        <v>14</v>
      </c>
      <c r="D4990" t="s">
        <v>70</v>
      </c>
      <c r="E4990" t="s">
        <v>246</v>
      </c>
      <c r="F4990" t="s">
        <v>56</v>
      </c>
      <c r="G4990" t="s">
        <v>25</v>
      </c>
      <c r="H4990" t="s">
        <v>37</v>
      </c>
      <c r="I4990">
        <v>33.28</v>
      </c>
      <c r="J4990">
        <v>4</v>
      </c>
      <c r="K4990">
        <v>0</v>
      </c>
      <c r="L4990">
        <v>9.3184000000000005</v>
      </c>
    </row>
    <row r="4991" spans="1:12" x14ac:dyDescent="0.3">
      <c r="A4991" t="s">
        <v>12</v>
      </c>
      <c r="B4991" t="s">
        <v>21</v>
      </c>
      <c r="C4991" t="s">
        <v>14</v>
      </c>
      <c r="D4991" t="s">
        <v>70</v>
      </c>
      <c r="E4991" t="s">
        <v>246</v>
      </c>
      <c r="F4991" t="s">
        <v>56</v>
      </c>
      <c r="G4991" t="s">
        <v>25</v>
      </c>
      <c r="H4991" t="s">
        <v>33</v>
      </c>
      <c r="I4991">
        <v>38.520000000000003</v>
      </c>
      <c r="J4991">
        <v>9</v>
      </c>
      <c r="K4991">
        <v>0</v>
      </c>
      <c r="L4991">
        <v>11.9412</v>
      </c>
    </row>
    <row r="4992" spans="1:12" x14ac:dyDescent="0.3">
      <c r="A4992" t="s">
        <v>12</v>
      </c>
      <c r="B4992" t="s">
        <v>21</v>
      </c>
      <c r="C4992" t="s">
        <v>14</v>
      </c>
      <c r="D4992" t="s">
        <v>70</v>
      </c>
      <c r="E4992" t="s">
        <v>246</v>
      </c>
      <c r="F4992" t="s">
        <v>56</v>
      </c>
      <c r="G4992" t="s">
        <v>18</v>
      </c>
      <c r="H4992" t="s">
        <v>32</v>
      </c>
      <c r="I4992">
        <v>139.86000000000001</v>
      </c>
      <c r="J4992">
        <v>7</v>
      </c>
      <c r="K4992">
        <v>0</v>
      </c>
      <c r="L4992">
        <v>60.139800000000001</v>
      </c>
    </row>
    <row r="4993" spans="1:12" x14ac:dyDescent="0.3">
      <c r="A4993" t="s">
        <v>27</v>
      </c>
      <c r="B4993" t="s">
        <v>13</v>
      </c>
      <c r="C4993" t="s">
        <v>14</v>
      </c>
      <c r="D4993" t="s">
        <v>70</v>
      </c>
      <c r="E4993" t="s">
        <v>246</v>
      </c>
      <c r="F4993" t="s">
        <v>56</v>
      </c>
      <c r="G4993" t="s">
        <v>25</v>
      </c>
      <c r="H4993" t="s">
        <v>26</v>
      </c>
      <c r="I4993">
        <v>16.52</v>
      </c>
      <c r="J4993">
        <v>4</v>
      </c>
      <c r="K4993">
        <v>0</v>
      </c>
      <c r="L4993">
        <v>7.5991999999999997</v>
      </c>
    </row>
    <row r="4994" spans="1:12" x14ac:dyDescent="0.3">
      <c r="A4994" t="s">
        <v>27</v>
      </c>
      <c r="B4994" t="s">
        <v>13</v>
      </c>
      <c r="C4994" t="s">
        <v>14</v>
      </c>
      <c r="D4994" t="s">
        <v>70</v>
      </c>
      <c r="E4994" t="s">
        <v>246</v>
      </c>
      <c r="F4994" t="s">
        <v>56</v>
      </c>
      <c r="G4994" t="s">
        <v>25</v>
      </c>
      <c r="H4994" t="s">
        <v>36</v>
      </c>
      <c r="I4994">
        <v>671.94</v>
      </c>
      <c r="J4994">
        <v>3</v>
      </c>
      <c r="K4994">
        <v>0</v>
      </c>
      <c r="L4994">
        <v>315.81180000000001</v>
      </c>
    </row>
    <row r="4995" spans="1:12" x14ac:dyDescent="0.3">
      <c r="A4995" t="s">
        <v>12</v>
      </c>
      <c r="B4995" t="s">
        <v>21</v>
      </c>
      <c r="C4995" t="s">
        <v>14</v>
      </c>
      <c r="D4995" t="s">
        <v>38</v>
      </c>
      <c r="E4995" t="s">
        <v>246</v>
      </c>
      <c r="F4995" t="s">
        <v>56</v>
      </c>
      <c r="G4995" t="s">
        <v>25</v>
      </c>
      <c r="H4995" t="s">
        <v>36</v>
      </c>
      <c r="I4995">
        <v>22.92</v>
      </c>
      <c r="J4995">
        <v>4</v>
      </c>
      <c r="K4995">
        <v>0</v>
      </c>
      <c r="L4995">
        <v>11.0016</v>
      </c>
    </row>
    <row r="4996" spans="1:12" x14ac:dyDescent="0.3">
      <c r="A4996" t="s">
        <v>12</v>
      </c>
      <c r="B4996" t="s">
        <v>21</v>
      </c>
      <c r="C4996" t="s">
        <v>14</v>
      </c>
      <c r="D4996" t="s">
        <v>38</v>
      </c>
      <c r="E4996" t="s">
        <v>246</v>
      </c>
      <c r="F4996" t="s">
        <v>56</v>
      </c>
      <c r="G4996" t="s">
        <v>25</v>
      </c>
      <c r="H4996" t="s">
        <v>31</v>
      </c>
      <c r="I4996">
        <v>269.89999999999998</v>
      </c>
      <c r="J4996">
        <v>5</v>
      </c>
      <c r="K4996">
        <v>0</v>
      </c>
      <c r="L4996">
        <v>16.193999999999999</v>
      </c>
    </row>
    <row r="4997" spans="1:12" x14ac:dyDescent="0.3">
      <c r="A4997" t="s">
        <v>27</v>
      </c>
      <c r="B4997" t="s">
        <v>43</v>
      </c>
      <c r="C4997" t="s">
        <v>14</v>
      </c>
      <c r="D4997" t="s">
        <v>38</v>
      </c>
      <c r="E4997" t="s">
        <v>246</v>
      </c>
      <c r="F4997" t="s">
        <v>56</v>
      </c>
      <c r="G4997" t="s">
        <v>25</v>
      </c>
      <c r="H4997" t="s">
        <v>31</v>
      </c>
      <c r="I4997">
        <v>67.400000000000006</v>
      </c>
      <c r="J4997">
        <v>5</v>
      </c>
      <c r="K4997">
        <v>0</v>
      </c>
      <c r="L4997">
        <v>17.524000000000001</v>
      </c>
    </row>
    <row r="4998" spans="1:12" x14ac:dyDescent="0.3">
      <c r="A4998" t="s">
        <v>27</v>
      </c>
      <c r="B4998" t="s">
        <v>13</v>
      </c>
      <c r="C4998" t="s">
        <v>14</v>
      </c>
      <c r="D4998" t="s">
        <v>38</v>
      </c>
      <c r="E4998" t="s">
        <v>246</v>
      </c>
      <c r="F4998" t="s">
        <v>56</v>
      </c>
      <c r="G4998" t="s">
        <v>25</v>
      </c>
      <c r="H4998" t="s">
        <v>36</v>
      </c>
      <c r="I4998">
        <v>68.62</v>
      </c>
      <c r="J4998">
        <v>2</v>
      </c>
      <c r="K4998">
        <v>0</v>
      </c>
      <c r="L4998">
        <v>32.251399999999997</v>
      </c>
    </row>
    <row r="4999" spans="1:12" x14ac:dyDescent="0.3">
      <c r="A4999" t="s">
        <v>27</v>
      </c>
      <c r="B4999" t="s">
        <v>21</v>
      </c>
      <c r="C4999" t="s">
        <v>14</v>
      </c>
      <c r="D4999" t="s">
        <v>553</v>
      </c>
      <c r="E4999" t="s">
        <v>246</v>
      </c>
      <c r="F4999" t="s">
        <v>56</v>
      </c>
      <c r="G4999" t="s">
        <v>18</v>
      </c>
      <c r="H4999" t="s">
        <v>32</v>
      </c>
      <c r="I4999">
        <v>21.12</v>
      </c>
      <c r="J4999">
        <v>4</v>
      </c>
      <c r="K4999">
        <v>0</v>
      </c>
      <c r="L4999">
        <v>6.5472000000000001</v>
      </c>
    </row>
    <row r="5000" spans="1:12" x14ac:dyDescent="0.3">
      <c r="A5000" t="s">
        <v>12</v>
      </c>
      <c r="B5000" t="s">
        <v>21</v>
      </c>
      <c r="C5000" t="s">
        <v>14</v>
      </c>
      <c r="D5000" t="s">
        <v>38</v>
      </c>
      <c r="E5000" t="s">
        <v>246</v>
      </c>
      <c r="F5000" t="s">
        <v>56</v>
      </c>
      <c r="G5000" t="s">
        <v>18</v>
      </c>
      <c r="H5000" t="s">
        <v>32</v>
      </c>
      <c r="I5000">
        <v>247.44</v>
      </c>
      <c r="J5000">
        <v>8</v>
      </c>
      <c r="K5000">
        <v>0</v>
      </c>
      <c r="L5000">
        <v>101.4504</v>
      </c>
    </row>
    <row r="5001" spans="1:12" x14ac:dyDescent="0.3">
      <c r="A5001" t="s">
        <v>27</v>
      </c>
      <c r="B5001" t="s">
        <v>43</v>
      </c>
      <c r="C5001" t="s">
        <v>14</v>
      </c>
      <c r="D5001" t="s">
        <v>38</v>
      </c>
      <c r="E5001" t="s">
        <v>246</v>
      </c>
      <c r="F5001" t="s">
        <v>56</v>
      </c>
      <c r="G5001" t="s">
        <v>34</v>
      </c>
      <c r="H5001" t="s">
        <v>35</v>
      </c>
      <c r="I5001">
        <v>824.95</v>
      </c>
      <c r="J5001">
        <v>5</v>
      </c>
      <c r="K5001">
        <v>0</v>
      </c>
      <c r="L5001">
        <v>247.48500000000001</v>
      </c>
    </row>
    <row r="5002" spans="1:12" x14ac:dyDescent="0.3">
      <c r="A5002" t="s">
        <v>27</v>
      </c>
      <c r="B5002" t="s">
        <v>43</v>
      </c>
      <c r="C5002" t="s">
        <v>14</v>
      </c>
      <c r="D5002" t="s">
        <v>38</v>
      </c>
      <c r="E5002" t="s">
        <v>246</v>
      </c>
      <c r="F5002" t="s">
        <v>56</v>
      </c>
      <c r="G5002" t="s">
        <v>25</v>
      </c>
      <c r="H5002" t="s">
        <v>26</v>
      </c>
      <c r="I5002">
        <v>24.64</v>
      </c>
      <c r="J5002">
        <v>8</v>
      </c>
      <c r="K5002">
        <v>0</v>
      </c>
      <c r="L5002">
        <v>11.827199999999999</v>
      </c>
    </row>
    <row r="5003" spans="1:12" x14ac:dyDescent="0.3">
      <c r="A5003" t="s">
        <v>27</v>
      </c>
      <c r="B5003" t="s">
        <v>43</v>
      </c>
      <c r="C5003" t="s">
        <v>14</v>
      </c>
      <c r="D5003" t="s">
        <v>38</v>
      </c>
      <c r="E5003" t="s">
        <v>246</v>
      </c>
      <c r="F5003" t="s">
        <v>56</v>
      </c>
      <c r="G5003" t="s">
        <v>25</v>
      </c>
      <c r="H5003" t="s">
        <v>33</v>
      </c>
      <c r="I5003">
        <v>227.88</v>
      </c>
      <c r="J5003">
        <v>6</v>
      </c>
      <c r="K5003">
        <v>0</v>
      </c>
      <c r="L5003">
        <v>68.364000000000004</v>
      </c>
    </row>
    <row r="5004" spans="1:12" x14ac:dyDescent="0.3">
      <c r="A5004" t="s">
        <v>12</v>
      </c>
      <c r="B5004" t="s">
        <v>13</v>
      </c>
      <c r="C5004" t="s">
        <v>14</v>
      </c>
      <c r="D5004" t="s">
        <v>553</v>
      </c>
      <c r="E5004" t="s">
        <v>246</v>
      </c>
      <c r="F5004" t="s">
        <v>56</v>
      </c>
      <c r="G5004" t="s">
        <v>25</v>
      </c>
      <c r="H5004" t="s">
        <v>76</v>
      </c>
      <c r="I5004">
        <v>14.82</v>
      </c>
      <c r="J5004">
        <v>6</v>
      </c>
      <c r="K5004">
        <v>0</v>
      </c>
      <c r="L5004">
        <v>6.9653999999999998</v>
      </c>
    </row>
    <row r="5005" spans="1:12" x14ac:dyDescent="0.3">
      <c r="A5005" t="s">
        <v>27</v>
      </c>
      <c r="B5005" t="s">
        <v>21</v>
      </c>
      <c r="C5005" t="s">
        <v>14</v>
      </c>
      <c r="D5005" t="s">
        <v>70</v>
      </c>
      <c r="E5005" t="s">
        <v>246</v>
      </c>
      <c r="F5005" t="s">
        <v>56</v>
      </c>
      <c r="G5005" t="s">
        <v>25</v>
      </c>
      <c r="H5005" t="s">
        <v>40</v>
      </c>
      <c r="I5005">
        <v>35.880000000000003</v>
      </c>
      <c r="J5005">
        <v>6</v>
      </c>
      <c r="K5005">
        <v>0</v>
      </c>
      <c r="L5005">
        <v>16.146000000000001</v>
      </c>
    </row>
    <row r="5006" spans="1:12" x14ac:dyDescent="0.3">
      <c r="A5006" t="s">
        <v>12</v>
      </c>
      <c r="B5006" t="s">
        <v>43</v>
      </c>
      <c r="C5006" t="s">
        <v>14</v>
      </c>
      <c r="D5006" t="s">
        <v>70</v>
      </c>
      <c r="E5006" t="s">
        <v>246</v>
      </c>
      <c r="F5006" t="s">
        <v>56</v>
      </c>
      <c r="G5006" t="s">
        <v>25</v>
      </c>
      <c r="H5006" t="s">
        <v>40</v>
      </c>
      <c r="I5006">
        <v>29.9</v>
      </c>
      <c r="J5006">
        <v>5</v>
      </c>
      <c r="K5006">
        <v>0</v>
      </c>
      <c r="L5006">
        <v>14.651</v>
      </c>
    </row>
    <row r="5007" spans="1:12" x14ac:dyDescent="0.3">
      <c r="A5007" t="s">
        <v>12</v>
      </c>
      <c r="B5007" t="s">
        <v>43</v>
      </c>
      <c r="C5007" t="s">
        <v>14</v>
      </c>
      <c r="D5007" t="s">
        <v>70</v>
      </c>
      <c r="E5007" t="s">
        <v>246</v>
      </c>
      <c r="F5007" t="s">
        <v>56</v>
      </c>
      <c r="G5007" t="s">
        <v>34</v>
      </c>
      <c r="H5007" t="s">
        <v>58</v>
      </c>
      <c r="I5007">
        <v>2249.91</v>
      </c>
      <c r="J5007">
        <v>9</v>
      </c>
      <c r="K5007">
        <v>0</v>
      </c>
      <c r="L5007">
        <v>517.47929999999997</v>
      </c>
    </row>
    <row r="5008" spans="1:12" x14ac:dyDescent="0.3">
      <c r="A5008" t="s">
        <v>12</v>
      </c>
      <c r="B5008" t="s">
        <v>43</v>
      </c>
      <c r="C5008" t="s">
        <v>14</v>
      </c>
      <c r="D5008" t="s">
        <v>70</v>
      </c>
      <c r="E5008" t="s">
        <v>246</v>
      </c>
      <c r="F5008" t="s">
        <v>56</v>
      </c>
      <c r="G5008" t="s">
        <v>18</v>
      </c>
      <c r="H5008" t="s">
        <v>30</v>
      </c>
      <c r="I5008">
        <v>1053.164</v>
      </c>
      <c r="J5008">
        <v>4</v>
      </c>
      <c r="K5008">
        <v>0.3</v>
      </c>
      <c r="L5008">
        <v>-105.3164</v>
      </c>
    </row>
    <row r="5009" spans="1:12" x14ac:dyDescent="0.3">
      <c r="A5009" t="s">
        <v>61</v>
      </c>
      <c r="B5009" t="s">
        <v>13</v>
      </c>
      <c r="C5009" t="s">
        <v>14</v>
      </c>
      <c r="D5009" t="s">
        <v>38</v>
      </c>
      <c r="E5009" t="s">
        <v>246</v>
      </c>
      <c r="F5009" t="s">
        <v>56</v>
      </c>
      <c r="G5009" t="s">
        <v>18</v>
      </c>
      <c r="H5009" t="s">
        <v>32</v>
      </c>
      <c r="I5009">
        <v>102.3</v>
      </c>
      <c r="J5009">
        <v>1</v>
      </c>
      <c r="K5009">
        <v>0</v>
      </c>
      <c r="L5009">
        <v>26.597999999999999</v>
      </c>
    </row>
    <row r="5010" spans="1:12" x14ac:dyDescent="0.3">
      <c r="A5010" t="s">
        <v>12</v>
      </c>
      <c r="B5010" t="s">
        <v>43</v>
      </c>
      <c r="C5010" t="s">
        <v>14</v>
      </c>
      <c r="D5010" t="s">
        <v>38</v>
      </c>
      <c r="E5010" t="s">
        <v>246</v>
      </c>
      <c r="F5010" t="s">
        <v>56</v>
      </c>
      <c r="G5010" t="s">
        <v>25</v>
      </c>
      <c r="H5010" t="s">
        <v>40</v>
      </c>
      <c r="I5010">
        <v>184.66</v>
      </c>
      <c r="J5010">
        <v>7</v>
      </c>
      <c r="K5010">
        <v>0</v>
      </c>
      <c r="L5010">
        <v>84.943600000000004</v>
      </c>
    </row>
    <row r="5011" spans="1:12" x14ac:dyDescent="0.3">
      <c r="A5011" t="s">
        <v>27</v>
      </c>
      <c r="B5011" t="s">
        <v>21</v>
      </c>
      <c r="C5011" t="s">
        <v>14</v>
      </c>
      <c r="D5011" t="s">
        <v>70</v>
      </c>
      <c r="E5011" t="s">
        <v>246</v>
      </c>
      <c r="F5011" t="s">
        <v>56</v>
      </c>
      <c r="G5011" t="s">
        <v>34</v>
      </c>
      <c r="H5011" t="s">
        <v>58</v>
      </c>
      <c r="I5011">
        <v>159.97999999999999</v>
      </c>
      <c r="J5011">
        <v>2</v>
      </c>
      <c r="K5011">
        <v>0</v>
      </c>
      <c r="L5011">
        <v>57.592799999999997</v>
      </c>
    </row>
    <row r="5012" spans="1:12" x14ac:dyDescent="0.3">
      <c r="A5012" t="s">
        <v>27</v>
      </c>
      <c r="B5012" t="s">
        <v>43</v>
      </c>
      <c r="C5012" t="s">
        <v>14</v>
      </c>
      <c r="D5012" t="s">
        <v>130</v>
      </c>
      <c r="E5012" t="s">
        <v>131</v>
      </c>
      <c r="F5012" t="s">
        <v>56</v>
      </c>
      <c r="G5012" t="s">
        <v>25</v>
      </c>
      <c r="H5012" t="s">
        <v>31</v>
      </c>
      <c r="I5012">
        <v>46.26</v>
      </c>
      <c r="J5012">
        <v>3</v>
      </c>
      <c r="K5012">
        <v>0</v>
      </c>
      <c r="L5012">
        <v>12.0276</v>
      </c>
    </row>
    <row r="5013" spans="1:12" x14ac:dyDescent="0.3">
      <c r="A5013" t="s">
        <v>27</v>
      </c>
      <c r="B5013" t="s">
        <v>13</v>
      </c>
      <c r="C5013" t="s">
        <v>14</v>
      </c>
      <c r="D5013" t="s">
        <v>146</v>
      </c>
      <c r="E5013" t="s">
        <v>131</v>
      </c>
      <c r="F5013" t="s">
        <v>56</v>
      </c>
      <c r="G5013" t="s">
        <v>25</v>
      </c>
      <c r="H5013" t="s">
        <v>76</v>
      </c>
      <c r="I5013">
        <v>7.56</v>
      </c>
      <c r="J5013">
        <v>6</v>
      </c>
      <c r="K5013">
        <v>0</v>
      </c>
      <c r="L5013">
        <v>0.3024</v>
      </c>
    </row>
    <row r="5014" spans="1:12" x14ac:dyDescent="0.3">
      <c r="A5014" t="s">
        <v>27</v>
      </c>
      <c r="B5014" t="s">
        <v>21</v>
      </c>
      <c r="C5014" t="s">
        <v>14</v>
      </c>
      <c r="D5014" t="s">
        <v>151</v>
      </c>
      <c r="E5014" t="s">
        <v>131</v>
      </c>
      <c r="F5014" t="s">
        <v>56</v>
      </c>
      <c r="G5014" t="s">
        <v>25</v>
      </c>
      <c r="H5014" t="s">
        <v>40</v>
      </c>
      <c r="I5014">
        <v>32.4</v>
      </c>
      <c r="J5014">
        <v>5</v>
      </c>
      <c r="K5014">
        <v>0</v>
      </c>
      <c r="L5014">
        <v>15.552</v>
      </c>
    </row>
    <row r="5015" spans="1:12" x14ac:dyDescent="0.3">
      <c r="A5015" t="s">
        <v>27</v>
      </c>
      <c r="B5015" t="s">
        <v>21</v>
      </c>
      <c r="C5015" t="s">
        <v>14</v>
      </c>
      <c r="D5015" t="s">
        <v>151</v>
      </c>
      <c r="E5015" t="s">
        <v>131</v>
      </c>
      <c r="F5015" t="s">
        <v>56</v>
      </c>
      <c r="G5015" t="s">
        <v>25</v>
      </c>
      <c r="H5015" t="s">
        <v>31</v>
      </c>
      <c r="I5015">
        <v>1082.48</v>
      </c>
      <c r="J5015">
        <v>8</v>
      </c>
      <c r="K5015">
        <v>0</v>
      </c>
      <c r="L5015">
        <v>10.8248</v>
      </c>
    </row>
    <row r="5016" spans="1:12" x14ac:dyDescent="0.3">
      <c r="A5016" t="s">
        <v>27</v>
      </c>
      <c r="B5016" t="s">
        <v>21</v>
      </c>
      <c r="C5016" t="s">
        <v>14</v>
      </c>
      <c r="D5016" t="s">
        <v>151</v>
      </c>
      <c r="E5016" t="s">
        <v>131</v>
      </c>
      <c r="F5016" t="s">
        <v>56</v>
      </c>
      <c r="G5016" t="s">
        <v>25</v>
      </c>
      <c r="H5016" t="s">
        <v>40</v>
      </c>
      <c r="I5016">
        <v>56.91</v>
      </c>
      <c r="J5016">
        <v>3</v>
      </c>
      <c r="K5016">
        <v>0</v>
      </c>
      <c r="L5016">
        <v>27.316800000000001</v>
      </c>
    </row>
    <row r="5017" spans="1:12" x14ac:dyDescent="0.3">
      <c r="A5017" t="s">
        <v>27</v>
      </c>
      <c r="B5017" t="s">
        <v>21</v>
      </c>
      <c r="C5017" t="s">
        <v>14</v>
      </c>
      <c r="D5017" t="s">
        <v>151</v>
      </c>
      <c r="E5017" t="s">
        <v>131</v>
      </c>
      <c r="F5017" t="s">
        <v>56</v>
      </c>
      <c r="G5017" t="s">
        <v>18</v>
      </c>
      <c r="H5017" t="s">
        <v>32</v>
      </c>
      <c r="I5017">
        <v>77.599999999999994</v>
      </c>
      <c r="J5017">
        <v>4</v>
      </c>
      <c r="K5017">
        <v>0</v>
      </c>
      <c r="L5017">
        <v>38.024000000000001</v>
      </c>
    </row>
    <row r="5018" spans="1:12" x14ac:dyDescent="0.3">
      <c r="A5018" t="s">
        <v>27</v>
      </c>
      <c r="B5018" t="s">
        <v>21</v>
      </c>
      <c r="C5018" t="s">
        <v>14</v>
      </c>
      <c r="D5018" t="s">
        <v>151</v>
      </c>
      <c r="E5018" t="s">
        <v>131</v>
      </c>
      <c r="F5018" t="s">
        <v>56</v>
      </c>
      <c r="G5018" t="s">
        <v>25</v>
      </c>
      <c r="H5018" t="s">
        <v>36</v>
      </c>
      <c r="I5018">
        <v>14.28</v>
      </c>
      <c r="J5018">
        <v>1</v>
      </c>
      <c r="K5018">
        <v>0</v>
      </c>
      <c r="L5018">
        <v>6.5688000000000004</v>
      </c>
    </row>
    <row r="5019" spans="1:12" x14ac:dyDescent="0.3">
      <c r="A5019" t="s">
        <v>27</v>
      </c>
      <c r="B5019" t="s">
        <v>43</v>
      </c>
      <c r="C5019" t="s">
        <v>14</v>
      </c>
      <c r="D5019" t="s">
        <v>153</v>
      </c>
      <c r="E5019" t="s">
        <v>131</v>
      </c>
      <c r="F5019" t="s">
        <v>56</v>
      </c>
      <c r="G5019" t="s">
        <v>25</v>
      </c>
      <c r="H5019" t="s">
        <v>36</v>
      </c>
      <c r="I5019">
        <v>45.48</v>
      </c>
      <c r="J5019">
        <v>3</v>
      </c>
      <c r="K5019">
        <v>0</v>
      </c>
      <c r="L5019">
        <v>20.9208</v>
      </c>
    </row>
    <row r="5020" spans="1:12" x14ac:dyDescent="0.3">
      <c r="A5020" t="s">
        <v>27</v>
      </c>
      <c r="B5020" t="s">
        <v>43</v>
      </c>
      <c r="C5020" t="s">
        <v>14</v>
      </c>
      <c r="D5020" t="s">
        <v>153</v>
      </c>
      <c r="E5020" t="s">
        <v>131</v>
      </c>
      <c r="F5020" t="s">
        <v>56</v>
      </c>
      <c r="G5020" t="s">
        <v>25</v>
      </c>
      <c r="H5020" t="s">
        <v>33</v>
      </c>
      <c r="I5020">
        <v>289.2</v>
      </c>
      <c r="J5020">
        <v>6</v>
      </c>
      <c r="K5020">
        <v>0</v>
      </c>
      <c r="L5020">
        <v>83.867999999999995</v>
      </c>
    </row>
    <row r="5021" spans="1:12" x14ac:dyDescent="0.3">
      <c r="A5021" t="s">
        <v>27</v>
      </c>
      <c r="B5021" t="s">
        <v>21</v>
      </c>
      <c r="C5021" t="s">
        <v>14</v>
      </c>
      <c r="D5021" t="s">
        <v>156</v>
      </c>
      <c r="E5021" t="s">
        <v>131</v>
      </c>
      <c r="F5021" t="s">
        <v>56</v>
      </c>
      <c r="G5021" t="s">
        <v>18</v>
      </c>
      <c r="H5021" t="s">
        <v>32</v>
      </c>
      <c r="I5021">
        <v>87.54</v>
      </c>
      <c r="J5021">
        <v>3</v>
      </c>
      <c r="K5021">
        <v>0</v>
      </c>
      <c r="L5021">
        <v>37.642200000000003</v>
      </c>
    </row>
    <row r="5022" spans="1:12" x14ac:dyDescent="0.3">
      <c r="A5022" t="s">
        <v>27</v>
      </c>
      <c r="B5022" t="s">
        <v>43</v>
      </c>
      <c r="C5022" t="s">
        <v>14</v>
      </c>
      <c r="D5022" t="s">
        <v>217</v>
      </c>
      <c r="E5022" t="s">
        <v>131</v>
      </c>
      <c r="F5022" t="s">
        <v>56</v>
      </c>
      <c r="G5022" t="s">
        <v>25</v>
      </c>
      <c r="H5022" t="s">
        <v>40</v>
      </c>
      <c r="I5022">
        <v>6.48</v>
      </c>
      <c r="J5022">
        <v>1</v>
      </c>
      <c r="K5022">
        <v>0</v>
      </c>
      <c r="L5022">
        <v>3.1751999999999998</v>
      </c>
    </row>
    <row r="5023" spans="1:12" x14ac:dyDescent="0.3">
      <c r="A5023" t="s">
        <v>27</v>
      </c>
      <c r="B5023" t="s">
        <v>13</v>
      </c>
      <c r="C5023" t="s">
        <v>14</v>
      </c>
      <c r="D5023" t="s">
        <v>151</v>
      </c>
      <c r="E5023" t="s">
        <v>131</v>
      </c>
      <c r="F5023" t="s">
        <v>56</v>
      </c>
      <c r="G5023" t="s">
        <v>34</v>
      </c>
      <c r="H5023" t="s">
        <v>58</v>
      </c>
      <c r="I5023">
        <v>239.97</v>
      </c>
      <c r="J5023">
        <v>3</v>
      </c>
      <c r="K5023">
        <v>0</v>
      </c>
      <c r="L5023">
        <v>71.991</v>
      </c>
    </row>
    <row r="5024" spans="1:12" x14ac:dyDescent="0.3">
      <c r="A5024" t="s">
        <v>27</v>
      </c>
      <c r="B5024" t="s">
        <v>13</v>
      </c>
      <c r="C5024" t="s">
        <v>14</v>
      </c>
      <c r="D5024" t="s">
        <v>151</v>
      </c>
      <c r="E5024" t="s">
        <v>131</v>
      </c>
      <c r="F5024" t="s">
        <v>56</v>
      </c>
      <c r="G5024" t="s">
        <v>25</v>
      </c>
      <c r="H5024" t="s">
        <v>26</v>
      </c>
      <c r="I5024">
        <v>9.82</v>
      </c>
      <c r="J5024">
        <v>2</v>
      </c>
      <c r="K5024">
        <v>0</v>
      </c>
      <c r="L5024">
        <v>4.8117999999999999</v>
      </c>
    </row>
    <row r="5025" spans="1:12" x14ac:dyDescent="0.3">
      <c r="A5025" t="s">
        <v>27</v>
      </c>
      <c r="B5025" t="s">
        <v>21</v>
      </c>
      <c r="C5025" t="s">
        <v>14</v>
      </c>
      <c r="D5025" t="s">
        <v>243</v>
      </c>
      <c r="E5025" t="s">
        <v>131</v>
      </c>
      <c r="F5025" t="s">
        <v>56</v>
      </c>
      <c r="G5025" t="s">
        <v>34</v>
      </c>
      <c r="H5025" t="s">
        <v>58</v>
      </c>
      <c r="I5025">
        <v>115.36</v>
      </c>
      <c r="J5025">
        <v>7</v>
      </c>
      <c r="K5025">
        <v>0</v>
      </c>
      <c r="L5025">
        <v>49.604799999999997</v>
      </c>
    </row>
    <row r="5026" spans="1:12" x14ac:dyDescent="0.3">
      <c r="A5026" t="s">
        <v>27</v>
      </c>
      <c r="B5026" t="s">
        <v>43</v>
      </c>
      <c r="C5026" t="s">
        <v>14</v>
      </c>
      <c r="D5026" t="s">
        <v>245</v>
      </c>
      <c r="E5026" t="s">
        <v>131</v>
      </c>
      <c r="F5026" t="s">
        <v>56</v>
      </c>
      <c r="G5026" t="s">
        <v>25</v>
      </c>
      <c r="H5026" t="s">
        <v>40</v>
      </c>
      <c r="I5026">
        <v>7.61</v>
      </c>
      <c r="J5026">
        <v>1</v>
      </c>
      <c r="K5026">
        <v>0</v>
      </c>
      <c r="L5026">
        <v>3.5767000000000002</v>
      </c>
    </row>
    <row r="5027" spans="1:12" x14ac:dyDescent="0.3">
      <c r="A5027" t="s">
        <v>27</v>
      </c>
      <c r="B5027" t="s">
        <v>43</v>
      </c>
      <c r="C5027" t="s">
        <v>14</v>
      </c>
      <c r="D5027" t="s">
        <v>245</v>
      </c>
      <c r="E5027" t="s">
        <v>131</v>
      </c>
      <c r="F5027" t="s">
        <v>56</v>
      </c>
      <c r="G5027" t="s">
        <v>25</v>
      </c>
      <c r="H5027" t="s">
        <v>76</v>
      </c>
      <c r="I5027">
        <v>7.16</v>
      </c>
      <c r="J5027">
        <v>2</v>
      </c>
      <c r="K5027">
        <v>0</v>
      </c>
      <c r="L5027">
        <v>3.58</v>
      </c>
    </row>
    <row r="5028" spans="1:12" x14ac:dyDescent="0.3">
      <c r="A5028" t="s">
        <v>27</v>
      </c>
      <c r="B5028" t="s">
        <v>21</v>
      </c>
      <c r="C5028" t="s">
        <v>14</v>
      </c>
      <c r="D5028" t="s">
        <v>156</v>
      </c>
      <c r="E5028" t="s">
        <v>131</v>
      </c>
      <c r="F5028" t="s">
        <v>56</v>
      </c>
      <c r="G5028" t="s">
        <v>25</v>
      </c>
      <c r="H5028" t="s">
        <v>40</v>
      </c>
      <c r="I5028">
        <v>177.2</v>
      </c>
      <c r="J5028">
        <v>5</v>
      </c>
      <c r="K5028">
        <v>0</v>
      </c>
      <c r="L5028">
        <v>83.284000000000006</v>
      </c>
    </row>
    <row r="5029" spans="1:12" x14ac:dyDescent="0.3">
      <c r="A5029" t="s">
        <v>27</v>
      </c>
      <c r="B5029" t="s">
        <v>21</v>
      </c>
      <c r="C5029" t="s">
        <v>14</v>
      </c>
      <c r="D5029" t="s">
        <v>156</v>
      </c>
      <c r="E5029" t="s">
        <v>131</v>
      </c>
      <c r="F5029" t="s">
        <v>56</v>
      </c>
      <c r="G5029" t="s">
        <v>34</v>
      </c>
      <c r="H5029" t="s">
        <v>35</v>
      </c>
      <c r="I5029">
        <v>197.97</v>
      </c>
      <c r="J5029">
        <v>3</v>
      </c>
      <c r="K5029">
        <v>0</v>
      </c>
      <c r="L5029">
        <v>57.411299999999997</v>
      </c>
    </row>
    <row r="5030" spans="1:12" x14ac:dyDescent="0.3">
      <c r="A5030" t="s">
        <v>27</v>
      </c>
      <c r="B5030" t="s">
        <v>21</v>
      </c>
      <c r="C5030" t="s">
        <v>14</v>
      </c>
      <c r="D5030" t="s">
        <v>156</v>
      </c>
      <c r="E5030" t="s">
        <v>131</v>
      </c>
      <c r="F5030" t="s">
        <v>56</v>
      </c>
      <c r="G5030" t="s">
        <v>18</v>
      </c>
      <c r="H5030" t="s">
        <v>20</v>
      </c>
      <c r="I5030">
        <v>854.94</v>
      </c>
      <c r="J5030">
        <v>3</v>
      </c>
      <c r="K5030">
        <v>0</v>
      </c>
      <c r="L5030">
        <v>213.73500000000001</v>
      </c>
    </row>
    <row r="5031" spans="1:12" x14ac:dyDescent="0.3">
      <c r="A5031" t="s">
        <v>27</v>
      </c>
      <c r="B5031" t="s">
        <v>21</v>
      </c>
      <c r="C5031" t="s">
        <v>14</v>
      </c>
      <c r="D5031" t="s">
        <v>156</v>
      </c>
      <c r="E5031" t="s">
        <v>131</v>
      </c>
      <c r="F5031" t="s">
        <v>56</v>
      </c>
      <c r="G5031" t="s">
        <v>18</v>
      </c>
      <c r="H5031" t="s">
        <v>32</v>
      </c>
      <c r="I5031">
        <v>124.11</v>
      </c>
      <c r="J5031">
        <v>9</v>
      </c>
      <c r="K5031">
        <v>0</v>
      </c>
      <c r="L5031">
        <v>52.126199999999997</v>
      </c>
    </row>
    <row r="5032" spans="1:12" x14ac:dyDescent="0.3">
      <c r="A5032" t="s">
        <v>27</v>
      </c>
      <c r="B5032" t="s">
        <v>21</v>
      </c>
      <c r="C5032" t="s">
        <v>14</v>
      </c>
      <c r="D5032" t="s">
        <v>156</v>
      </c>
      <c r="E5032" t="s">
        <v>131</v>
      </c>
      <c r="F5032" t="s">
        <v>56</v>
      </c>
      <c r="G5032" t="s">
        <v>25</v>
      </c>
      <c r="H5032" t="s">
        <v>26</v>
      </c>
      <c r="I5032">
        <v>14.4</v>
      </c>
      <c r="J5032">
        <v>5</v>
      </c>
      <c r="K5032">
        <v>0</v>
      </c>
      <c r="L5032">
        <v>7.056</v>
      </c>
    </row>
    <row r="5033" spans="1:12" x14ac:dyDescent="0.3">
      <c r="A5033" t="s">
        <v>27</v>
      </c>
      <c r="B5033" t="s">
        <v>13</v>
      </c>
      <c r="C5033" t="s">
        <v>14</v>
      </c>
      <c r="D5033" t="s">
        <v>153</v>
      </c>
      <c r="E5033" t="s">
        <v>131</v>
      </c>
      <c r="F5033" t="s">
        <v>56</v>
      </c>
      <c r="G5033" t="s">
        <v>34</v>
      </c>
      <c r="H5033" t="s">
        <v>35</v>
      </c>
      <c r="I5033">
        <v>1322.93</v>
      </c>
      <c r="J5033">
        <v>7</v>
      </c>
      <c r="K5033">
        <v>0</v>
      </c>
      <c r="L5033">
        <v>357.19110000000001</v>
      </c>
    </row>
    <row r="5034" spans="1:12" x14ac:dyDescent="0.3">
      <c r="A5034" t="s">
        <v>27</v>
      </c>
      <c r="B5034" t="s">
        <v>13</v>
      </c>
      <c r="C5034" t="s">
        <v>14</v>
      </c>
      <c r="D5034" t="s">
        <v>153</v>
      </c>
      <c r="E5034" t="s">
        <v>131</v>
      </c>
      <c r="F5034" t="s">
        <v>56</v>
      </c>
      <c r="G5034" t="s">
        <v>25</v>
      </c>
      <c r="H5034" t="s">
        <v>33</v>
      </c>
      <c r="I5034">
        <v>3.76</v>
      </c>
      <c r="J5034">
        <v>2</v>
      </c>
      <c r="K5034">
        <v>0</v>
      </c>
      <c r="L5034">
        <v>1.0904</v>
      </c>
    </row>
    <row r="5035" spans="1:12" x14ac:dyDescent="0.3">
      <c r="A5035" t="s">
        <v>27</v>
      </c>
      <c r="B5035" t="s">
        <v>13</v>
      </c>
      <c r="C5035" t="s">
        <v>14</v>
      </c>
      <c r="D5035" t="s">
        <v>303</v>
      </c>
      <c r="E5035" t="s">
        <v>131</v>
      </c>
      <c r="F5035" t="s">
        <v>56</v>
      </c>
      <c r="G5035" t="s">
        <v>18</v>
      </c>
      <c r="H5035" t="s">
        <v>30</v>
      </c>
      <c r="I5035">
        <v>244.006</v>
      </c>
      <c r="J5035">
        <v>2</v>
      </c>
      <c r="K5035">
        <v>0.3</v>
      </c>
      <c r="L5035">
        <v>-31.372199999999999</v>
      </c>
    </row>
    <row r="5036" spans="1:12" x14ac:dyDescent="0.3">
      <c r="A5036" t="s">
        <v>27</v>
      </c>
      <c r="B5036" t="s">
        <v>21</v>
      </c>
      <c r="C5036" t="s">
        <v>14</v>
      </c>
      <c r="D5036" t="s">
        <v>314</v>
      </c>
      <c r="E5036" t="s">
        <v>131</v>
      </c>
      <c r="F5036" t="s">
        <v>56</v>
      </c>
      <c r="G5036" t="s">
        <v>25</v>
      </c>
      <c r="H5036" t="s">
        <v>31</v>
      </c>
      <c r="I5036">
        <v>40.74</v>
      </c>
      <c r="J5036">
        <v>3</v>
      </c>
      <c r="K5036">
        <v>0</v>
      </c>
      <c r="L5036">
        <v>0.40739999999999998</v>
      </c>
    </row>
    <row r="5037" spans="1:12" x14ac:dyDescent="0.3">
      <c r="A5037" t="s">
        <v>27</v>
      </c>
      <c r="B5037" t="s">
        <v>21</v>
      </c>
      <c r="C5037" t="s">
        <v>14</v>
      </c>
      <c r="D5037" t="s">
        <v>314</v>
      </c>
      <c r="E5037" t="s">
        <v>131</v>
      </c>
      <c r="F5037" t="s">
        <v>56</v>
      </c>
      <c r="G5037" t="s">
        <v>25</v>
      </c>
      <c r="H5037" t="s">
        <v>37</v>
      </c>
      <c r="I5037">
        <v>11.67</v>
      </c>
      <c r="J5037">
        <v>3</v>
      </c>
      <c r="K5037">
        <v>0</v>
      </c>
      <c r="L5037">
        <v>3.0341999999999998</v>
      </c>
    </row>
    <row r="5038" spans="1:12" x14ac:dyDescent="0.3">
      <c r="A5038" t="s">
        <v>12</v>
      </c>
      <c r="B5038" t="s">
        <v>43</v>
      </c>
      <c r="C5038" t="s">
        <v>14</v>
      </c>
      <c r="D5038" t="s">
        <v>330</v>
      </c>
      <c r="E5038" t="s">
        <v>131</v>
      </c>
      <c r="F5038" t="s">
        <v>56</v>
      </c>
      <c r="G5038" t="s">
        <v>34</v>
      </c>
      <c r="H5038" t="s">
        <v>58</v>
      </c>
      <c r="I5038">
        <v>63.96</v>
      </c>
      <c r="J5038">
        <v>4</v>
      </c>
      <c r="K5038">
        <v>0</v>
      </c>
      <c r="L5038">
        <v>19.8276</v>
      </c>
    </row>
    <row r="5039" spans="1:12" x14ac:dyDescent="0.3">
      <c r="A5039" t="s">
        <v>12</v>
      </c>
      <c r="B5039" t="s">
        <v>43</v>
      </c>
      <c r="C5039" t="s">
        <v>14</v>
      </c>
      <c r="D5039" t="s">
        <v>330</v>
      </c>
      <c r="E5039" t="s">
        <v>131</v>
      </c>
      <c r="F5039" t="s">
        <v>56</v>
      </c>
      <c r="G5039" t="s">
        <v>25</v>
      </c>
      <c r="H5039" t="s">
        <v>36</v>
      </c>
      <c r="I5039">
        <v>14.46</v>
      </c>
      <c r="J5039">
        <v>3</v>
      </c>
      <c r="K5039">
        <v>0</v>
      </c>
      <c r="L5039">
        <v>7.0853999999999999</v>
      </c>
    </row>
    <row r="5040" spans="1:12" x14ac:dyDescent="0.3">
      <c r="A5040" t="s">
        <v>12</v>
      </c>
      <c r="B5040" t="s">
        <v>43</v>
      </c>
      <c r="C5040" t="s">
        <v>14</v>
      </c>
      <c r="D5040" t="s">
        <v>330</v>
      </c>
      <c r="E5040" t="s">
        <v>131</v>
      </c>
      <c r="F5040" t="s">
        <v>56</v>
      </c>
      <c r="G5040" t="s">
        <v>34</v>
      </c>
      <c r="H5040" t="s">
        <v>35</v>
      </c>
      <c r="I5040">
        <v>104.98</v>
      </c>
      <c r="J5040">
        <v>2</v>
      </c>
      <c r="K5040">
        <v>0</v>
      </c>
      <c r="L5040">
        <v>52.49</v>
      </c>
    </row>
    <row r="5041" spans="1:12" x14ac:dyDescent="0.3">
      <c r="A5041" t="s">
        <v>27</v>
      </c>
      <c r="B5041" t="s">
        <v>13</v>
      </c>
      <c r="C5041" t="s">
        <v>14</v>
      </c>
      <c r="D5041" t="s">
        <v>352</v>
      </c>
      <c r="E5041" t="s">
        <v>131</v>
      </c>
      <c r="F5041" t="s">
        <v>56</v>
      </c>
      <c r="G5041" t="s">
        <v>34</v>
      </c>
      <c r="H5041" t="s">
        <v>35</v>
      </c>
      <c r="I5041">
        <v>281.97000000000003</v>
      </c>
      <c r="J5041">
        <v>3</v>
      </c>
      <c r="K5041">
        <v>0</v>
      </c>
      <c r="L5041">
        <v>78.951599999999999</v>
      </c>
    </row>
    <row r="5042" spans="1:12" x14ac:dyDescent="0.3">
      <c r="A5042" t="s">
        <v>27</v>
      </c>
      <c r="B5042" t="s">
        <v>13</v>
      </c>
      <c r="C5042" t="s">
        <v>14</v>
      </c>
      <c r="D5042" t="s">
        <v>352</v>
      </c>
      <c r="E5042" t="s">
        <v>131</v>
      </c>
      <c r="F5042" t="s">
        <v>56</v>
      </c>
      <c r="G5042" t="s">
        <v>25</v>
      </c>
      <c r="H5042" t="s">
        <v>109</v>
      </c>
      <c r="I5042">
        <v>69.5</v>
      </c>
      <c r="J5042">
        <v>5</v>
      </c>
      <c r="K5042">
        <v>0</v>
      </c>
      <c r="L5042">
        <v>20.155000000000001</v>
      </c>
    </row>
    <row r="5043" spans="1:12" x14ac:dyDescent="0.3">
      <c r="A5043" t="s">
        <v>27</v>
      </c>
      <c r="B5043" t="s">
        <v>13</v>
      </c>
      <c r="C5043" t="s">
        <v>14</v>
      </c>
      <c r="D5043" t="s">
        <v>352</v>
      </c>
      <c r="E5043" t="s">
        <v>131</v>
      </c>
      <c r="F5043" t="s">
        <v>56</v>
      </c>
      <c r="G5043" t="s">
        <v>25</v>
      </c>
      <c r="H5043" t="s">
        <v>40</v>
      </c>
      <c r="I5043">
        <v>166.44</v>
      </c>
      <c r="J5043">
        <v>3</v>
      </c>
      <c r="K5043">
        <v>0</v>
      </c>
      <c r="L5043">
        <v>79.891199999999998</v>
      </c>
    </row>
    <row r="5044" spans="1:12" x14ac:dyDescent="0.3">
      <c r="A5044" t="s">
        <v>27</v>
      </c>
      <c r="B5044" t="s">
        <v>21</v>
      </c>
      <c r="C5044" t="s">
        <v>14</v>
      </c>
      <c r="D5044" t="s">
        <v>360</v>
      </c>
      <c r="E5044" t="s">
        <v>131</v>
      </c>
      <c r="F5044" t="s">
        <v>56</v>
      </c>
      <c r="G5044" t="s">
        <v>25</v>
      </c>
      <c r="H5044" t="s">
        <v>37</v>
      </c>
      <c r="I5044">
        <v>162.63999999999999</v>
      </c>
      <c r="J5044">
        <v>2</v>
      </c>
      <c r="K5044">
        <v>0</v>
      </c>
      <c r="L5044">
        <v>45.539200000000001</v>
      </c>
    </row>
    <row r="5045" spans="1:12" x14ac:dyDescent="0.3">
      <c r="A5045" t="s">
        <v>27</v>
      </c>
      <c r="B5045" t="s">
        <v>21</v>
      </c>
      <c r="C5045" t="s">
        <v>14</v>
      </c>
      <c r="D5045" t="s">
        <v>360</v>
      </c>
      <c r="E5045" t="s">
        <v>131</v>
      </c>
      <c r="F5045" t="s">
        <v>56</v>
      </c>
      <c r="G5045" t="s">
        <v>34</v>
      </c>
      <c r="H5045" t="s">
        <v>35</v>
      </c>
      <c r="I5045">
        <v>597</v>
      </c>
      <c r="J5045">
        <v>3</v>
      </c>
      <c r="K5045">
        <v>0</v>
      </c>
      <c r="L5045">
        <v>280.58999999999997</v>
      </c>
    </row>
    <row r="5046" spans="1:12" x14ac:dyDescent="0.3">
      <c r="A5046" t="s">
        <v>27</v>
      </c>
      <c r="B5046" t="s">
        <v>21</v>
      </c>
      <c r="C5046" t="s">
        <v>14</v>
      </c>
      <c r="D5046" t="s">
        <v>360</v>
      </c>
      <c r="E5046" t="s">
        <v>131</v>
      </c>
      <c r="F5046" t="s">
        <v>56</v>
      </c>
      <c r="G5046" t="s">
        <v>25</v>
      </c>
      <c r="H5046" t="s">
        <v>40</v>
      </c>
      <c r="I5046">
        <v>55.48</v>
      </c>
      <c r="J5046">
        <v>1</v>
      </c>
      <c r="K5046">
        <v>0</v>
      </c>
      <c r="L5046">
        <v>26.630400000000002</v>
      </c>
    </row>
    <row r="5047" spans="1:12" x14ac:dyDescent="0.3">
      <c r="A5047" t="s">
        <v>27</v>
      </c>
      <c r="B5047" t="s">
        <v>13</v>
      </c>
      <c r="C5047" t="s">
        <v>14</v>
      </c>
      <c r="D5047" t="s">
        <v>397</v>
      </c>
      <c r="E5047" t="s">
        <v>131</v>
      </c>
      <c r="F5047" t="s">
        <v>56</v>
      </c>
      <c r="G5047" t="s">
        <v>34</v>
      </c>
      <c r="H5047" t="s">
        <v>35</v>
      </c>
      <c r="I5047">
        <v>345</v>
      </c>
      <c r="J5047">
        <v>5</v>
      </c>
      <c r="K5047">
        <v>0</v>
      </c>
      <c r="L5047">
        <v>86.25</v>
      </c>
    </row>
    <row r="5048" spans="1:12" x14ac:dyDescent="0.3">
      <c r="A5048" t="s">
        <v>27</v>
      </c>
      <c r="B5048" t="s">
        <v>13</v>
      </c>
      <c r="C5048" t="s">
        <v>14</v>
      </c>
      <c r="D5048" t="s">
        <v>397</v>
      </c>
      <c r="E5048" t="s">
        <v>131</v>
      </c>
      <c r="F5048" t="s">
        <v>56</v>
      </c>
      <c r="G5048" t="s">
        <v>18</v>
      </c>
      <c r="H5048" t="s">
        <v>30</v>
      </c>
      <c r="I5048">
        <v>174.286</v>
      </c>
      <c r="J5048">
        <v>2</v>
      </c>
      <c r="K5048">
        <v>0.3</v>
      </c>
      <c r="L5048">
        <v>-19.918399999999998</v>
      </c>
    </row>
    <row r="5049" spans="1:12" x14ac:dyDescent="0.3">
      <c r="A5049" t="s">
        <v>27</v>
      </c>
      <c r="B5049" t="s">
        <v>13</v>
      </c>
      <c r="C5049" t="s">
        <v>14</v>
      </c>
      <c r="D5049" t="s">
        <v>397</v>
      </c>
      <c r="E5049" t="s">
        <v>131</v>
      </c>
      <c r="F5049" t="s">
        <v>56</v>
      </c>
      <c r="G5049" t="s">
        <v>25</v>
      </c>
      <c r="H5049" t="s">
        <v>37</v>
      </c>
      <c r="I5049">
        <v>662.84</v>
      </c>
      <c r="J5049">
        <v>4</v>
      </c>
      <c r="K5049">
        <v>0</v>
      </c>
      <c r="L5049">
        <v>172.33840000000001</v>
      </c>
    </row>
    <row r="5050" spans="1:12" x14ac:dyDescent="0.3">
      <c r="A5050" t="s">
        <v>27</v>
      </c>
      <c r="B5050" t="s">
        <v>13</v>
      </c>
      <c r="C5050" t="s">
        <v>14</v>
      </c>
      <c r="D5050" t="s">
        <v>397</v>
      </c>
      <c r="E5050" t="s">
        <v>131</v>
      </c>
      <c r="F5050" t="s">
        <v>56</v>
      </c>
      <c r="G5050" t="s">
        <v>34</v>
      </c>
      <c r="H5050" t="s">
        <v>58</v>
      </c>
      <c r="I5050">
        <v>95.1</v>
      </c>
      <c r="J5050">
        <v>5</v>
      </c>
      <c r="K5050">
        <v>0</v>
      </c>
      <c r="L5050">
        <v>30.431999999999999</v>
      </c>
    </row>
    <row r="5051" spans="1:12" x14ac:dyDescent="0.3">
      <c r="A5051" t="s">
        <v>27</v>
      </c>
      <c r="B5051" t="s">
        <v>13</v>
      </c>
      <c r="C5051" t="s">
        <v>14</v>
      </c>
      <c r="D5051" t="s">
        <v>397</v>
      </c>
      <c r="E5051" t="s">
        <v>131</v>
      </c>
      <c r="F5051" t="s">
        <v>56</v>
      </c>
      <c r="G5051" t="s">
        <v>25</v>
      </c>
      <c r="H5051" t="s">
        <v>59</v>
      </c>
      <c r="I5051">
        <v>26.88</v>
      </c>
      <c r="J5051">
        <v>6</v>
      </c>
      <c r="K5051">
        <v>0</v>
      </c>
      <c r="L5051">
        <v>12.9024</v>
      </c>
    </row>
    <row r="5052" spans="1:12" x14ac:dyDescent="0.3">
      <c r="A5052" t="s">
        <v>27</v>
      </c>
      <c r="B5052" t="s">
        <v>13</v>
      </c>
      <c r="C5052" t="s">
        <v>14</v>
      </c>
      <c r="D5052" t="s">
        <v>397</v>
      </c>
      <c r="E5052" t="s">
        <v>131</v>
      </c>
      <c r="F5052" t="s">
        <v>56</v>
      </c>
      <c r="G5052" t="s">
        <v>34</v>
      </c>
      <c r="H5052" t="s">
        <v>35</v>
      </c>
      <c r="I5052">
        <v>257.98</v>
      </c>
      <c r="J5052">
        <v>2</v>
      </c>
      <c r="K5052">
        <v>0</v>
      </c>
      <c r="L5052">
        <v>74.8142</v>
      </c>
    </row>
    <row r="5053" spans="1:12" x14ac:dyDescent="0.3">
      <c r="A5053" t="s">
        <v>27</v>
      </c>
      <c r="B5053" t="s">
        <v>13</v>
      </c>
      <c r="C5053" t="s">
        <v>14</v>
      </c>
      <c r="D5053" t="s">
        <v>217</v>
      </c>
      <c r="E5053" t="s">
        <v>131</v>
      </c>
      <c r="F5053" t="s">
        <v>56</v>
      </c>
      <c r="G5053" t="s">
        <v>25</v>
      </c>
      <c r="H5053" t="s">
        <v>37</v>
      </c>
      <c r="I5053">
        <v>97.84</v>
      </c>
      <c r="J5053">
        <v>2</v>
      </c>
      <c r="K5053">
        <v>0</v>
      </c>
      <c r="L5053">
        <v>25.438400000000001</v>
      </c>
    </row>
    <row r="5054" spans="1:12" x14ac:dyDescent="0.3">
      <c r="A5054" t="s">
        <v>27</v>
      </c>
      <c r="B5054" t="s">
        <v>21</v>
      </c>
      <c r="C5054" t="s">
        <v>14</v>
      </c>
      <c r="D5054" t="s">
        <v>130</v>
      </c>
      <c r="E5054" t="s">
        <v>131</v>
      </c>
      <c r="F5054" t="s">
        <v>56</v>
      </c>
      <c r="G5054" t="s">
        <v>18</v>
      </c>
      <c r="H5054" t="s">
        <v>32</v>
      </c>
      <c r="I5054">
        <v>129.93</v>
      </c>
      <c r="J5054">
        <v>3</v>
      </c>
      <c r="K5054">
        <v>0</v>
      </c>
      <c r="L5054">
        <v>12.993</v>
      </c>
    </row>
    <row r="5055" spans="1:12" x14ac:dyDescent="0.3">
      <c r="A5055" t="s">
        <v>27</v>
      </c>
      <c r="B5055" t="s">
        <v>13</v>
      </c>
      <c r="C5055" t="s">
        <v>14</v>
      </c>
      <c r="D5055" t="s">
        <v>217</v>
      </c>
      <c r="E5055" t="s">
        <v>131</v>
      </c>
      <c r="F5055" t="s">
        <v>56</v>
      </c>
      <c r="G5055" t="s">
        <v>34</v>
      </c>
      <c r="H5055" t="s">
        <v>35</v>
      </c>
      <c r="I5055">
        <v>73.98</v>
      </c>
      <c r="J5055">
        <v>2</v>
      </c>
      <c r="K5055">
        <v>0</v>
      </c>
      <c r="L5055">
        <v>19.974599999999999</v>
      </c>
    </row>
    <row r="5056" spans="1:12" x14ac:dyDescent="0.3">
      <c r="A5056" t="s">
        <v>27</v>
      </c>
      <c r="B5056" t="s">
        <v>13</v>
      </c>
      <c r="C5056" t="s">
        <v>14</v>
      </c>
      <c r="D5056" t="s">
        <v>217</v>
      </c>
      <c r="E5056" t="s">
        <v>131</v>
      </c>
      <c r="F5056" t="s">
        <v>56</v>
      </c>
      <c r="G5056" t="s">
        <v>25</v>
      </c>
      <c r="H5056" t="s">
        <v>33</v>
      </c>
      <c r="I5056">
        <v>5.58</v>
      </c>
      <c r="J5056">
        <v>1</v>
      </c>
      <c r="K5056">
        <v>0</v>
      </c>
      <c r="L5056">
        <v>2.1762000000000001</v>
      </c>
    </row>
    <row r="5057" spans="1:12" x14ac:dyDescent="0.3">
      <c r="A5057" t="s">
        <v>27</v>
      </c>
      <c r="B5057" t="s">
        <v>43</v>
      </c>
      <c r="C5057" t="s">
        <v>14</v>
      </c>
      <c r="D5057" t="s">
        <v>130</v>
      </c>
      <c r="E5057" t="s">
        <v>131</v>
      </c>
      <c r="F5057" t="s">
        <v>56</v>
      </c>
      <c r="G5057" t="s">
        <v>25</v>
      </c>
      <c r="H5057" t="s">
        <v>59</v>
      </c>
      <c r="I5057">
        <v>52.34</v>
      </c>
      <c r="J5057">
        <v>2</v>
      </c>
      <c r="K5057">
        <v>0</v>
      </c>
      <c r="L5057">
        <v>24.599799999999998</v>
      </c>
    </row>
    <row r="5058" spans="1:12" x14ac:dyDescent="0.3">
      <c r="A5058" t="s">
        <v>27</v>
      </c>
      <c r="B5058" t="s">
        <v>43</v>
      </c>
      <c r="C5058" t="s">
        <v>14</v>
      </c>
      <c r="D5058" t="s">
        <v>130</v>
      </c>
      <c r="E5058" t="s">
        <v>131</v>
      </c>
      <c r="F5058" t="s">
        <v>56</v>
      </c>
      <c r="G5058" t="s">
        <v>25</v>
      </c>
      <c r="H5058" t="s">
        <v>33</v>
      </c>
      <c r="I5058">
        <v>4.66</v>
      </c>
      <c r="J5058">
        <v>2</v>
      </c>
      <c r="K5058">
        <v>0</v>
      </c>
      <c r="L5058">
        <v>1.3513999999999999</v>
      </c>
    </row>
    <row r="5059" spans="1:12" x14ac:dyDescent="0.3">
      <c r="A5059" t="s">
        <v>27</v>
      </c>
      <c r="B5059" t="s">
        <v>43</v>
      </c>
      <c r="C5059" t="s">
        <v>14</v>
      </c>
      <c r="D5059" t="s">
        <v>130</v>
      </c>
      <c r="E5059" t="s">
        <v>131</v>
      </c>
      <c r="F5059" t="s">
        <v>56</v>
      </c>
      <c r="G5059" t="s">
        <v>34</v>
      </c>
      <c r="H5059" t="s">
        <v>58</v>
      </c>
      <c r="I5059">
        <v>254.97</v>
      </c>
      <c r="J5059">
        <v>3</v>
      </c>
      <c r="K5059">
        <v>0</v>
      </c>
      <c r="L5059">
        <v>91.789199999999994</v>
      </c>
    </row>
    <row r="5060" spans="1:12" x14ac:dyDescent="0.3">
      <c r="A5060" t="s">
        <v>12</v>
      </c>
      <c r="B5060" t="s">
        <v>43</v>
      </c>
      <c r="C5060" t="s">
        <v>14</v>
      </c>
      <c r="D5060" t="s">
        <v>422</v>
      </c>
      <c r="E5060" t="s">
        <v>131</v>
      </c>
      <c r="F5060" t="s">
        <v>56</v>
      </c>
      <c r="G5060" t="s">
        <v>25</v>
      </c>
      <c r="H5060" t="s">
        <v>36</v>
      </c>
      <c r="I5060">
        <v>25.44</v>
      </c>
      <c r="J5060">
        <v>6</v>
      </c>
      <c r="K5060">
        <v>0</v>
      </c>
      <c r="L5060">
        <v>12.72</v>
      </c>
    </row>
    <row r="5061" spans="1:12" x14ac:dyDescent="0.3">
      <c r="A5061" t="s">
        <v>12</v>
      </c>
      <c r="B5061" t="s">
        <v>43</v>
      </c>
      <c r="C5061" t="s">
        <v>14</v>
      </c>
      <c r="D5061" t="s">
        <v>422</v>
      </c>
      <c r="E5061" t="s">
        <v>131</v>
      </c>
      <c r="F5061" t="s">
        <v>56</v>
      </c>
      <c r="G5061" t="s">
        <v>25</v>
      </c>
      <c r="H5061" t="s">
        <v>109</v>
      </c>
      <c r="I5061">
        <v>27.93</v>
      </c>
      <c r="J5061">
        <v>3</v>
      </c>
      <c r="K5061">
        <v>0</v>
      </c>
      <c r="L5061">
        <v>8.0997000000000003</v>
      </c>
    </row>
    <row r="5062" spans="1:12" x14ac:dyDescent="0.3">
      <c r="A5062" t="s">
        <v>27</v>
      </c>
      <c r="B5062" t="s">
        <v>21</v>
      </c>
      <c r="C5062" t="s">
        <v>14</v>
      </c>
      <c r="D5062" t="s">
        <v>153</v>
      </c>
      <c r="E5062" t="s">
        <v>131</v>
      </c>
      <c r="F5062" t="s">
        <v>56</v>
      </c>
      <c r="G5062" t="s">
        <v>25</v>
      </c>
      <c r="H5062" t="s">
        <v>40</v>
      </c>
      <c r="I5062">
        <v>94.85</v>
      </c>
      <c r="J5062">
        <v>5</v>
      </c>
      <c r="K5062">
        <v>0</v>
      </c>
      <c r="L5062">
        <v>45.527999999999999</v>
      </c>
    </row>
    <row r="5063" spans="1:12" x14ac:dyDescent="0.3">
      <c r="A5063" t="s">
        <v>27</v>
      </c>
      <c r="B5063" t="s">
        <v>21</v>
      </c>
      <c r="C5063" t="s">
        <v>14</v>
      </c>
      <c r="D5063" t="s">
        <v>153</v>
      </c>
      <c r="E5063" t="s">
        <v>131</v>
      </c>
      <c r="F5063" t="s">
        <v>56</v>
      </c>
      <c r="G5063" t="s">
        <v>25</v>
      </c>
      <c r="H5063" t="s">
        <v>59</v>
      </c>
      <c r="I5063">
        <v>51.12</v>
      </c>
      <c r="J5063">
        <v>4</v>
      </c>
      <c r="K5063">
        <v>0</v>
      </c>
      <c r="L5063">
        <v>23.004000000000001</v>
      </c>
    </row>
    <row r="5064" spans="1:12" x14ac:dyDescent="0.3">
      <c r="A5064" t="s">
        <v>27</v>
      </c>
      <c r="B5064" t="s">
        <v>21</v>
      </c>
      <c r="C5064" t="s">
        <v>14</v>
      </c>
      <c r="D5064" t="s">
        <v>153</v>
      </c>
      <c r="E5064" t="s">
        <v>131</v>
      </c>
      <c r="F5064" t="s">
        <v>56</v>
      </c>
      <c r="G5064" t="s">
        <v>34</v>
      </c>
      <c r="H5064" t="s">
        <v>58</v>
      </c>
      <c r="I5064">
        <v>90</v>
      </c>
      <c r="J5064">
        <v>1</v>
      </c>
      <c r="K5064">
        <v>0</v>
      </c>
      <c r="L5064">
        <v>32.4</v>
      </c>
    </row>
    <row r="5065" spans="1:12" x14ac:dyDescent="0.3">
      <c r="A5065" t="s">
        <v>12</v>
      </c>
      <c r="B5065" t="s">
        <v>13</v>
      </c>
      <c r="C5065" t="s">
        <v>14</v>
      </c>
      <c r="D5065" t="s">
        <v>360</v>
      </c>
      <c r="E5065" t="s">
        <v>131</v>
      </c>
      <c r="F5065" t="s">
        <v>56</v>
      </c>
      <c r="G5065" t="s">
        <v>25</v>
      </c>
      <c r="H5065" t="s">
        <v>33</v>
      </c>
      <c r="I5065">
        <v>286.79000000000002</v>
      </c>
      <c r="J5065">
        <v>7</v>
      </c>
      <c r="K5065">
        <v>0</v>
      </c>
      <c r="L5065">
        <v>74.565399999999997</v>
      </c>
    </row>
    <row r="5066" spans="1:12" x14ac:dyDescent="0.3">
      <c r="A5066" t="s">
        <v>27</v>
      </c>
      <c r="B5066" t="s">
        <v>43</v>
      </c>
      <c r="C5066" t="s">
        <v>14</v>
      </c>
      <c r="D5066" t="s">
        <v>217</v>
      </c>
      <c r="E5066" t="s">
        <v>131</v>
      </c>
      <c r="F5066" t="s">
        <v>56</v>
      </c>
      <c r="G5066" t="s">
        <v>25</v>
      </c>
      <c r="H5066" t="s">
        <v>31</v>
      </c>
      <c r="I5066">
        <v>2591.56</v>
      </c>
      <c r="J5066">
        <v>4</v>
      </c>
      <c r="K5066">
        <v>0</v>
      </c>
      <c r="L5066">
        <v>621.97439999999995</v>
      </c>
    </row>
    <row r="5067" spans="1:12" x14ac:dyDescent="0.3">
      <c r="A5067" t="s">
        <v>27</v>
      </c>
      <c r="B5067" t="s">
        <v>43</v>
      </c>
      <c r="C5067" t="s">
        <v>14</v>
      </c>
      <c r="D5067" t="s">
        <v>217</v>
      </c>
      <c r="E5067" t="s">
        <v>131</v>
      </c>
      <c r="F5067" t="s">
        <v>56</v>
      </c>
      <c r="G5067" t="s">
        <v>25</v>
      </c>
      <c r="H5067" t="s">
        <v>37</v>
      </c>
      <c r="I5067">
        <v>41.95</v>
      </c>
      <c r="J5067">
        <v>5</v>
      </c>
      <c r="K5067">
        <v>0</v>
      </c>
      <c r="L5067">
        <v>10.487500000000001</v>
      </c>
    </row>
    <row r="5068" spans="1:12" x14ac:dyDescent="0.3">
      <c r="A5068" t="s">
        <v>27</v>
      </c>
      <c r="B5068" t="s">
        <v>21</v>
      </c>
      <c r="C5068" t="s">
        <v>14</v>
      </c>
      <c r="D5068" t="s">
        <v>153</v>
      </c>
      <c r="E5068" t="s">
        <v>131</v>
      </c>
      <c r="F5068" t="s">
        <v>56</v>
      </c>
      <c r="G5068" t="s">
        <v>34</v>
      </c>
      <c r="H5068" t="s">
        <v>122</v>
      </c>
      <c r="I5068">
        <v>9099.93</v>
      </c>
      <c r="J5068">
        <v>7</v>
      </c>
      <c r="K5068">
        <v>0</v>
      </c>
      <c r="L5068">
        <v>2365.9818</v>
      </c>
    </row>
    <row r="5069" spans="1:12" x14ac:dyDescent="0.3">
      <c r="A5069" t="s">
        <v>27</v>
      </c>
      <c r="B5069" t="s">
        <v>21</v>
      </c>
      <c r="C5069" t="s">
        <v>14</v>
      </c>
      <c r="D5069" t="s">
        <v>153</v>
      </c>
      <c r="E5069" t="s">
        <v>131</v>
      </c>
      <c r="F5069" t="s">
        <v>56</v>
      </c>
      <c r="G5069" t="s">
        <v>18</v>
      </c>
      <c r="H5069" t="s">
        <v>32</v>
      </c>
      <c r="I5069">
        <v>9.9600000000000009</v>
      </c>
      <c r="J5069">
        <v>2</v>
      </c>
      <c r="K5069">
        <v>0</v>
      </c>
      <c r="L5069">
        <v>3.2867999999999999</v>
      </c>
    </row>
    <row r="5070" spans="1:12" x14ac:dyDescent="0.3">
      <c r="A5070" t="s">
        <v>27</v>
      </c>
      <c r="B5070" t="s">
        <v>21</v>
      </c>
      <c r="C5070" t="s">
        <v>14</v>
      </c>
      <c r="D5070" t="s">
        <v>153</v>
      </c>
      <c r="E5070" t="s">
        <v>131</v>
      </c>
      <c r="F5070" t="s">
        <v>56</v>
      </c>
      <c r="G5070" t="s">
        <v>25</v>
      </c>
      <c r="H5070" t="s">
        <v>36</v>
      </c>
      <c r="I5070">
        <v>25.3</v>
      </c>
      <c r="J5070">
        <v>5</v>
      </c>
      <c r="K5070">
        <v>0</v>
      </c>
      <c r="L5070">
        <v>11.891</v>
      </c>
    </row>
    <row r="5071" spans="1:12" x14ac:dyDescent="0.3">
      <c r="A5071" t="s">
        <v>61</v>
      </c>
      <c r="B5071" t="s">
        <v>21</v>
      </c>
      <c r="C5071" t="s">
        <v>14</v>
      </c>
      <c r="D5071" t="s">
        <v>217</v>
      </c>
      <c r="E5071" t="s">
        <v>131</v>
      </c>
      <c r="F5071" t="s">
        <v>56</v>
      </c>
      <c r="G5071" t="s">
        <v>25</v>
      </c>
      <c r="H5071" t="s">
        <v>33</v>
      </c>
      <c r="I5071">
        <v>9.2100000000000009</v>
      </c>
      <c r="J5071">
        <v>3</v>
      </c>
      <c r="K5071">
        <v>0</v>
      </c>
      <c r="L5071">
        <v>2.3025000000000002</v>
      </c>
    </row>
    <row r="5072" spans="1:12" x14ac:dyDescent="0.3">
      <c r="A5072" t="s">
        <v>61</v>
      </c>
      <c r="B5072" t="s">
        <v>21</v>
      </c>
      <c r="C5072" t="s">
        <v>14</v>
      </c>
      <c r="D5072" t="s">
        <v>217</v>
      </c>
      <c r="E5072" t="s">
        <v>131</v>
      </c>
      <c r="F5072" t="s">
        <v>56</v>
      </c>
      <c r="G5072" t="s">
        <v>25</v>
      </c>
      <c r="H5072" t="s">
        <v>40</v>
      </c>
      <c r="I5072">
        <v>18</v>
      </c>
      <c r="J5072">
        <v>5</v>
      </c>
      <c r="K5072">
        <v>0</v>
      </c>
      <c r="L5072">
        <v>8.2799999999999994</v>
      </c>
    </row>
    <row r="5073" spans="1:12" x14ac:dyDescent="0.3">
      <c r="A5073" t="s">
        <v>167</v>
      </c>
      <c r="B5073" t="s">
        <v>13</v>
      </c>
      <c r="C5073" t="s">
        <v>14</v>
      </c>
      <c r="D5073" t="s">
        <v>422</v>
      </c>
      <c r="E5073" t="s">
        <v>131</v>
      </c>
      <c r="F5073" t="s">
        <v>56</v>
      </c>
      <c r="G5073" t="s">
        <v>25</v>
      </c>
      <c r="H5073" t="s">
        <v>33</v>
      </c>
      <c r="I5073">
        <v>70.95</v>
      </c>
      <c r="J5073">
        <v>3</v>
      </c>
      <c r="K5073">
        <v>0</v>
      </c>
      <c r="L5073">
        <v>18.446999999999999</v>
      </c>
    </row>
    <row r="5074" spans="1:12" x14ac:dyDescent="0.3">
      <c r="A5074" t="s">
        <v>27</v>
      </c>
      <c r="B5074" t="s">
        <v>43</v>
      </c>
      <c r="C5074" t="s">
        <v>14</v>
      </c>
      <c r="D5074" t="s">
        <v>360</v>
      </c>
      <c r="E5074" t="s">
        <v>131</v>
      </c>
      <c r="F5074" t="s">
        <v>56</v>
      </c>
      <c r="G5074" t="s">
        <v>25</v>
      </c>
      <c r="H5074" t="s">
        <v>40</v>
      </c>
      <c r="I5074">
        <v>11.76</v>
      </c>
      <c r="J5074">
        <v>2</v>
      </c>
      <c r="K5074">
        <v>0</v>
      </c>
      <c r="L5074">
        <v>5.7624000000000004</v>
      </c>
    </row>
    <row r="5075" spans="1:12" x14ac:dyDescent="0.3">
      <c r="A5075" t="s">
        <v>27</v>
      </c>
      <c r="B5075" t="s">
        <v>43</v>
      </c>
      <c r="C5075" t="s">
        <v>14</v>
      </c>
      <c r="D5075" t="s">
        <v>360</v>
      </c>
      <c r="E5075" t="s">
        <v>131</v>
      </c>
      <c r="F5075" t="s">
        <v>56</v>
      </c>
      <c r="G5075" t="s">
        <v>25</v>
      </c>
      <c r="H5075" t="s">
        <v>31</v>
      </c>
      <c r="I5075">
        <v>166.45</v>
      </c>
      <c r="J5075">
        <v>5</v>
      </c>
      <c r="K5075">
        <v>0</v>
      </c>
      <c r="L5075">
        <v>39.948</v>
      </c>
    </row>
    <row r="5076" spans="1:12" x14ac:dyDescent="0.3">
      <c r="A5076" t="s">
        <v>61</v>
      </c>
      <c r="B5076" t="s">
        <v>13</v>
      </c>
      <c r="C5076" t="s">
        <v>14</v>
      </c>
      <c r="D5076" t="s">
        <v>153</v>
      </c>
      <c r="E5076" t="s">
        <v>131</v>
      </c>
      <c r="F5076" t="s">
        <v>56</v>
      </c>
      <c r="G5076" t="s">
        <v>25</v>
      </c>
      <c r="H5076" t="s">
        <v>76</v>
      </c>
      <c r="I5076">
        <v>14.96</v>
      </c>
      <c r="J5076">
        <v>4</v>
      </c>
      <c r="K5076">
        <v>0</v>
      </c>
      <c r="L5076">
        <v>0.29920000000000002</v>
      </c>
    </row>
    <row r="5077" spans="1:12" x14ac:dyDescent="0.3">
      <c r="A5077" t="s">
        <v>27</v>
      </c>
      <c r="B5077" t="s">
        <v>21</v>
      </c>
      <c r="C5077" t="s">
        <v>14</v>
      </c>
      <c r="D5077" t="s">
        <v>146</v>
      </c>
      <c r="E5077" t="s">
        <v>131</v>
      </c>
      <c r="F5077" t="s">
        <v>56</v>
      </c>
      <c r="G5077" t="s">
        <v>25</v>
      </c>
      <c r="H5077" t="s">
        <v>36</v>
      </c>
      <c r="I5077">
        <v>1793.98</v>
      </c>
      <c r="J5077">
        <v>2</v>
      </c>
      <c r="K5077">
        <v>0</v>
      </c>
      <c r="L5077">
        <v>843.17060000000004</v>
      </c>
    </row>
    <row r="5078" spans="1:12" x14ac:dyDescent="0.3">
      <c r="A5078" t="s">
        <v>27</v>
      </c>
      <c r="B5078" t="s">
        <v>21</v>
      </c>
      <c r="C5078" t="s">
        <v>14</v>
      </c>
      <c r="D5078" t="s">
        <v>303</v>
      </c>
      <c r="E5078" t="s">
        <v>131</v>
      </c>
      <c r="F5078" t="s">
        <v>56</v>
      </c>
      <c r="G5078" t="s">
        <v>18</v>
      </c>
      <c r="H5078" t="s">
        <v>20</v>
      </c>
      <c r="I5078">
        <v>212.94</v>
      </c>
      <c r="J5078">
        <v>3</v>
      </c>
      <c r="K5078">
        <v>0</v>
      </c>
      <c r="L5078">
        <v>25.552800000000001</v>
      </c>
    </row>
    <row r="5079" spans="1:12" x14ac:dyDescent="0.3">
      <c r="A5079" t="s">
        <v>27</v>
      </c>
      <c r="B5079" t="s">
        <v>21</v>
      </c>
      <c r="C5079" t="s">
        <v>14</v>
      </c>
      <c r="D5079" t="s">
        <v>303</v>
      </c>
      <c r="E5079" t="s">
        <v>131</v>
      </c>
      <c r="F5079" t="s">
        <v>56</v>
      </c>
      <c r="G5079" t="s">
        <v>25</v>
      </c>
      <c r="H5079" t="s">
        <v>37</v>
      </c>
      <c r="I5079">
        <v>26.49</v>
      </c>
      <c r="J5079">
        <v>1</v>
      </c>
      <c r="K5079">
        <v>0</v>
      </c>
      <c r="L5079">
        <v>7.4172000000000002</v>
      </c>
    </row>
    <row r="5080" spans="1:12" x14ac:dyDescent="0.3">
      <c r="A5080" t="s">
        <v>12</v>
      </c>
      <c r="B5080" t="s">
        <v>21</v>
      </c>
      <c r="C5080" t="s">
        <v>14</v>
      </c>
      <c r="D5080" t="s">
        <v>153</v>
      </c>
      <c r="E5080" t="s">
        <v>131</v>
      </c>
      <c r="F5080" t="s">
        <v>56</v>
      </c>
      <c r="G5080" t="s">
        <v>18</v>
      </c>
      <c r="H5080" t="s">
        <v>20</v>
      </c>
      <c r="I5080">
        <v>245.98</v>
      </c>
      <c r="J5080">
        <v>2</v>
      </c>
      <c r="K5080">
        <v>0</v>
      </c>
      <c r="L5080">
        <v>27.0578</v>
      </c>
    </row>
    <row r="5081" spans="1:12" x14ac:dyDescent="0.3">
      <c r="A5081" t="s">
        <v>12</v>
      </c>
      <c r="B5081" t="s">
        <v>21</v>
      </c>
      <c r="C5081" t="s">
        <v>14</v>
      </c>
      <c r="D5081" t="s">
        <v>153</v>
      </c>
      <c r="E5081" t="s">
        <v>131</v>
      </c>
      <c r="F5081" t="s">
        <v>56</v>
      </c>
      <c r="G5081" t="s">
        <v>25</v>
      </c>
      <c r="H5081" t="s">
        <v>36</v>
      </c>
      <c r="I5081">
        <v>18.940000000000001</v>
      </c>
      <c r="J5081">
        <v>1</v>
      </c>
      <c r="K5081">
        <v>0</v>
      </c>
      <c r="L5081">
        <v>9.4700000000000006</v>
      </c>
    </row>
    <row r="5082" spans="1:12" x14ac:dyDescent="0.3">
      <c r="A5082" t="s">
        <v>27</v>
      </c>
      <c r="B5082" t="s">
        <v>21</v>
      </c>
      <c r="C5082" t="s">
        <v>14</v>
      </c>
      <c r="D5082" t="s">
        <v>146</v>
      </c>
      <c r="E5082" t="s">
        <v>131</v>
      </c>
      <c r="F5082" t="s">
        <v>56</v>
      </c>
      <c r="G5082" t="s">
        <v>18</v>
      </c>
      <c r="H5082" t="s">
        <v>32</v>
      </c>
      <c r="I5082">
        <v>74.45</v>
      </c>
      <c r="J5082">
        <v>5</v>
      </c>
      <c r="K5082">
        <v>0</v>
      </c>
      <c r="L5082">
        <v>20.101500000000001</v>
      </c>
    </row>
    <row r="5083" spans="1:12" x14ac:dyDescent="0.3">
      <c r="A5083" t="s">
        <v>27</v>
      </c>
      <c r="B5083" t="s">
        <v>21</v>
      </c>
      <c r="C5083" t="s">
        <v>14</v>
      </c>
      <c r="D5083" t="s">
        <v>130</v>
      </c>
      <c r="E5083" t="s">
        <v>131</v>
      </c>
      <c r="F5083" t="s">
        <v>56</v>
      </c>
      <c r="G5083" t="s">
        <v>18</v>
      </c>
      <c r="H5083" t="s">
        <v>32</v>
      </c>
      <c r="I5083">
        <v>31.56</v>
      </c>
      <c r="J5083">
        <v>3</v>
      </c>
      <c r="K5083">
        <v>0</v>
      </c>
      <c r="L5083">
        <v>10.4148</v>
      </c>
    </row>
    <row r="5084" spans="1:12" x14ac:dyDescent="0.3">
      <c r="A5084" t="s">
        <v>27</v>
      </c>
      <c r="B5084" t="s">
        <v>21</v>
      </c>
      <c r="C5084" t="s">
        <v>14</v>
      </c>
      <c r="D5084" t="s">
        <v>217</v>
      </c>
      <c r="E5084" t="s">
        <v>131</v>
      </c>
      <c r="F5084" t="s">
        <v>56</v>
      </c>
      <c r="G5084" t="s">
        <v>25</v>
      </c>
      <c r="H5084" t="s">
        <v>31</v>
      </c>
      <c r="I5084">
        <v>563.4</v>
      </c>
      <c r="J5084">
        <v>4</v>
      </c>
      <c r="K5084">
        <v>0</v>
      </c>
      <c r="L5084">
        <v>67.608000000000004</v>
      </c>
    </row>
    <row r="5085" spans="1:12" x14ac:dyDescent="0.3">
      <c r="A5085" t="s">
        <v>27</v>
      </c>
      <c r="B5085" t="s">
        <v>21</v>
      </c>
      <c r="C5085" t="s">
        <v>14</v>
      </c>
      <c r="D5085" t="s">
        <v>217</v>
      </c>
      <c r="E5085" t="s">
        <v>131</v>
      </c>
      <c r="F5085" t="s">
        <v>56</v>
      </c>
      <c r="G5085" t="s">
        <v>34</v>
      </c>
      <c r="H5085" t="s">
        <v>122</v>
      </c>
      <c r="I5085">
        <v>319.92</v>
      </c>
      <c r="J5085">
        <v>8</v>
      </c>
      <c r="K5085">
        <v>0</v>
      </c>
      <c r="L5085">
        <v>118.3704</v>
      </c>
    </row>
    <row r="5086" spans="1:12" x14ac:dyDescent="0.3">
      <c r="A5086" t="s">
        <v>12</v>
      </c>
      <c r="B5086" t="s">
        <v>13</v>
      </c>
      <c r="C5086" t="s">
        <v>14</v>
      </c>
      <c r="D5086" t="s">
        <v>303</v>
      </c>
      <c r="E5086" t="s">
        <v>131</v>
      </c>
      <c r="F5086" t="s">
        <v>56</v>
      </c>
      <c r="G5086" t="s">
        <v>18</v>
      </c>
      <c r="H5086" t="s">
        <v>32</v>
      </c>
      <c r="I5086">
        <v>42.85</v>
      </c>
      <c r="J5086">
        <v>5</v>
      </c>
      <c r="K5086">
        <v>0</v>
      </c>
      <c r="L5086">
        <v>15.426</v>
      </c>
    </row>
    <row r="5087" spans="1:12" x14ac:dyDescent="0.3">
      <c r="A5087" t="s">
        <v>12</v>
      </c>
      <c r="B5087" t="s">
        <v>13</v>
      </c>
      <c r="C5087" t="s">
        <v>14</v>
      </c>
      <c r="D5087" t="s">
        <v>303</v>
      </c>
      <c r="E5087" t="s">
        <v>131</v>
      </c>
      <c r="F5087" t="s">
        <v>56</v>
      </c>
      <c r="G5087" t="s">
        <v>25</v>
      </c>
      <c r="H5087" t="s">
        <v>26</v>
      </c>
      <c r="I5087">
        <v>6.16</v>
      </c>
      <c r="J5087">
        <v>2</v>
      </c>
      <c r="K5087">
        <v>0</v>
      </c>
      <c r="L5087">
        <v>2.9567999999999999</v>
      </c>
    </row>
    <row r="5088" spans="1:12" x14ac:dyDescent="0.3">
      <c r="A5088" t="s">
        <v>12</v>
      </c>
      <c r="B5088" t="s">
        <v>13</v>
      </c>
      <c r="C5088" t="s">
        <v>14</v>
      </c>
      <c r="D5088" t="s">
        <v>303</v>
      </c>
      <c r="E5088" t="s">
        <v>131</v>
      </c>
      <c r="F5088" t="s">
        <v>56</v>
      </c>
      <c r="G5088" t="s">
        <v>25</v>
      </c>
      <c r="H5088" t="s">
        <v>109</v>
      </c>
      <c r="I5088">
        <v>17</v>
      </c>
      <c r="J5088">
        <v>2</v>
      </c>
      <c r="K5088">
        <v>0</v>
      </c>
      <c r="L5088">
        <v>4.42</v>
      </c>
    </row>
    <row r="5089" spans="1:12" x14ac:dyDescent="0.3">
      <c r="A5089" t="s">
        <v>12</v>
      </c>
      <c r="B5089" t="s">
        <v>13</v>
      </c>
      <c r="C5089" t="s">
        <v>14</v>
      </c>
      <c r="D5089" t="s">
        <v>303</v>
      </c>
      <c r="E5089" t="s">
        <v>131</v>
      </c>
      <c r="F5089" t="s">
        <v>56</v>
      </c>
      <c r="G5089" t="s">
        <v>34</v>
      </c>
      <c r="H5089" t="s">
        <v>58</v>
      </c>
      <c r="I5089">
        <v>87.4</v>
      </c>
      <c r="J5089">
        <v>5</v>
      </c>
      <c r="K5089">
        <v>0</v>
      </c>
      <c r="L5089">
        <v>34.96</v>
      </c>
    </row>
    <row r="5090" spans="1:12" x14ac:dyDescent="0.3">
      <c r="A5090" t="s">
        <v>12</v>
      </c>
      <c r="B5090" t="s">
        <v>13</v>
      </c>
      <c r="C5090" t="s">
        <v>14</v>
      </c>
      <c r="D5090" t="s">
        <v>352</v>
      </c>
      <c r="E5090" t="s">
        <v>131</v>
      </c>
      <c r="F5090" t="s">
        <v>56</v>
      </c>
      <c r="G5090" t="s">
        <v>18</v>
      </c>
      <c r="H5090" t="s">
        <v>20</v>
      </c>
      <c r="I5090">
        <v>121.96</v>
      </c>
      <c r="J5090">
        <v>2</v>
      </c>
      <c r="K5090">
        <v>0</v>
      </c>
      <c r="L5090">
        <v>20.7332</v>
      </c>
    </row>
    <row r="5091" spans="1:12" x14ac:dyDescent="0.3">
      <c r="A5091" t="s">
        <v>12</v>
      </c>
      <c r="B5091" t="s">
        <v>13</v>
      </c>
      <c r="C5091" t="s">
        <v>14</v>
      </c>
      <c r="D5091" t="s">
        <v>352</v>
      </c>
      <c r="E5091" t="s">
        <v>131</v>
      </c>
      <c r="F5091" t="s">
        <v>56</v>
      </c>
      <c r="G5091" t="s">
        <v>25</v>
      </c>
      <c r="H5091" t="s">
        <v>37</v>
      </c>
      <c r="I5091">
        <v>8.74</v>
      </c>
      <c r="J5091">
        <v>2</v>
      </c>
      <c r="K5091">
        <v>0</v>
      </c>
      <c r="L5091">
        <v>2.2724000000000002</v>
      </c>
    </row>
    <row r="5092" spans="1:12" x14ac:dyDescent="0.3">
      <c r="A5092" t="s">
        <v>12</v>
      </c>
      <c r="B5092" t="s">
        <v>13</v>
      </c>
      <c r="C5092" t="s">
        <v>14</v>
      </c>
      <c r="D5092" t="s">
        <v>352</v>
      </c>
      <c r="E5092" t="s">
        <v>131</v>
      </c>
      <c r="F5092" t="s">
        <v>56</v>
      </c>
      <c r="G5092" t="s">
        <v>25</v>
      </c>
      <c r="H5092" t="s">
        <v>40</v>
      </c>
      <c r="I5092">
        <v>61.96</v>
      </c>
      <c r="J5092">
        <v>2</v>
      </c>
      <c r="K5092">
        <v>0</v>
      </c>
      <c r="L5092">
        <v>27.882000000000001</v>
      </c>
    </row>
    <row r="5093" spans="1:12" x14ac:dyDescent="0.3">
      <c r="A5093" t="s">
        <v>12</v>
      </c>
      <c r="B5093" t="s">
        <v>13</v>
      </c>
      <c r="C5093" t="s">
        <v>14</v>
      </c>
      <c r="D5093" t="s">
        <v>352</v>
      </c>
      <c r="E5093" t="s">
        <v>131</v>
      </c>
      <c r="F5093" t="s">
        <v>56</v>
      </c>
      <c r="G5093" t="s">
        <v>25</v>
      </c>
      <c r="H5093" t="s">
        <v>36</v>
      </c>
      <c r="I5093">
        <v>7.96</v>
      </c>
      <c r="J5093">
        <v>2</v>
      </c>
      <c r="K5093">
        <v>0</v>
      </c>
      <c r="L5093">
        <v>3.7412000000000001</v>
      </c>
    </row>
    <row r="5094" spans="1:12" x14ac:dyDescent="0.3">
      <c r="A5094" t="s">
        <v>12</v>
      </c>
      <c r="B5094" t="s">
        <v>13</v>
      </c>
      <c r="C5094" t="s">
        <v>14</v>
      </c>
      <c r="D5094" t="s">
        <v>352</v>
      </c>
      <c r="E5094" t="s">
        <v>131</v>
      </c>
      <c r="F5094" t="s">
        <v>56</v>
      </c>
      <c r="G5094" t="s">
        <v>25</v>
      </c>
      <c r="H5094" t="s">
        <v>37</v>
      </c>
      <c r="I5094">
        <v>275.24</v>
      </c>
      <c r="J5094">
        <v>4</v>
      </c>
      <c r="K5094">
        <v>0</v>
      </c>
      <c r="L5094">
        <v>121.1056</v>
      </c>
    </row>
    <row r="5095" spans="1:12" x14ac:dyDescent="0.3">
      <c r="A5095" t="s">
        <v>27</v>
      </c>
      <c r="B5095" t="s">
        <v>21</v>
      </c>
      <c r="C5095" t="s">
        <v>14</v>
      </c>
      <c r="D5095" t="s">
        <v>153</v>
      </c>
      <c r="E5095" t="s">
        <v>131</v>
      </c>
      <c r="F5095" t="s">
        <v>56</v>
      </c>
      <c r="G5095" t="s">
        <v>18</v>
      </c>
      <c r="H5095" t="s">
        <v>32</v>
      </c>
      <c r="I5095">
        <v>47.4</v>
      </c>
      <c r="J5095">
        <v>5</v>
      </c>
      <c r="K5095">
        <v>0</v>
      </c>
      <c r="L5095">
        <v>18.96</v>
      </c>
    </row>
    <row r="5096" spans="1:12" x14ac:dyDescent="0.3">
      <c r="A5096" t="s">
        <v>27</v>
      </c>
      <c r="B5096" t="s">
        <v>21</v>
      </c>
      <c r="C5096" t="s">
        <v>14</v>
      </c>
      <c r="D5096" t="s">
        <v>153</v>
      </c>
      <c r="E5096" t="s">
        <v>131</v>
      </c>
      <c r="F5096" t="s">
        <v>56</v>
      </c>
      <c r="G5096" t="s">
        <v>18</v>
      </c>
      <c r="H5096" t="s">
        <v>20</v>
      </c>
      <c r="I5096">
        <v>512.96</v>
      </c>
      <c r="J5096">
        <v>4</v>
      </c>
      <c r="K5096">
        <v>0</v>
      </c>
      <c r="L5096">
        <v>143.62880000000001</v>
      </c>
    </row>
    <row r="5097" spans="1:12" x14ac:dyDescent="0.3">
      <c r="A5097" t="s">
        <v>27</v>
      </c>
      <c r="B5097" t="s">
        <v>21</v>
      </c>
      <c r="C5097" t="s">
        <v>14</v>
      </c>
      <c r="D5097" t="s">
        <v>153</v>
      </c>
      <c r="E5097" t="s">
        <v>131</v>
      </c>
      <c r="F5097" t="s">
        <v>56</v>
      </c>
      <c r="G5097" t="s">
        <v>34</v>
      </c>
      <c r="H5097" t="s">
        <v>35</v>
      </c>
      <c r="I5097">
        <v>395.94</v>
      </c>
      <c r="J5097">
        <v>6</v>
      </c>
      <c r="K5097">
        <v>0</v>
      </c>
      <c r="L5097">
        <v>102.9444</v>
      </c>
    </row>
    <row r="5098" spans="1:12" x14ac:dyDescent="0.3">
      <c r="A5098" t="s">
        <v>27</v>
      </c>
      <c r="B5098" t="s">
        <v>21</v>
      </c>
      <c r="C5098" t="s">
        <v>14</v>
      </c>
      <c r="D5098" t="s">
        <v>153</v>
      </c>
      <c r="E5098" t="s">
        <v>131</v>
      </c>
      <c r="F5098" t="s">
        <v>56</v>
      </c>
      <c r="G5098" t="s">
        <v>25</v>
      </c>
      <c r="H5098" t="s">
        <v>31</v>
      </c>
      <c r="I5098">
        <v>81.96</v>
      </c>
      <c r="J5098">
        <v>2</v>
      </c>
      <c r="K5098">
        <v>0</v>
      </c>
      <c r="L5098">
        <v>0</v>
      </c>
    </row>
    <row r="5099" spans="1:12" x14ac:dyDescent="0.3">
      <c r="A5099" t="s">
        <v>27</v>
      </c>
      <c r="B5099" t="s">
        <v>21</v>
      </c>
      <c r="C5099" t="s">
        <v>14</v>
      </c>
      <c r="D5099" t="s">
        <v>153</v>
      </c>
      <c r="E5099" t="s">
        <v>131</v>
      </c>
      <c r="F5099" t="s">
        <v>56</v>
      </c>
      <c r="G5099" t="s">
        <v>25</v>
      </c>
      <c r="H5099" t="s">
        <v>36</v>
      </c>
      <c r="I5099">
        <v>196.21</v>
      </c>
      <c r="J5099">
        <v>7</v>
      </c>
      <c r="K5099">
        <v>0</v>
      </c>
      <c r="L5099">
        <v>98.105000000000004</v>
      </c>
    </row>
    <row r="5100" spans="1:12" x14ac:dyDescent="0.3">
      <c r="A5100" t="s">
        <v>27</v>
      </c>
      <c r="B5100" t="s">
        <v>21</v>
      </c>
      <c r="C5100" t="s">
        <v>14</v>
      </c>
      <c r="D5100" t="s">
        <v>303</v>
      </c>
      <c r="E5100" t="s">
        <v>131</v>
      </c>
      <c r="F5100" t="s">
        <v>56</v>
      </c>
      <c r="G5100" t="s">
        <v>25</v>
      </c>
      <c r="H5100" t="s">
        <v>33</v>
      </c>
      <c r="I5100">
        <v>11.12</v>
      </c>
      <c r="J5100">
        <v>4</v>
      </c>
      <c r="K5100">
        <v>0</v>
      </c>
      <c r="L5100">
        <v>2.8912</v>
      </c>
    </row>
    <row r="5101" spans="1:12" x14ac:dyDescent="0.3">
      <c r="A5101" t="s">
        <v>27</v>
      </c>
      <c r="B5101" t="s">
        <v>13</v>
      </c>
      <c r="C5101" t="s">
        <v>14</v>
      </c>
      <c r="D5101" t="s">
        <v>422</v>
      </c>
      <c r="E5101" t="s">
        <v>131</v>
      </c>
      <c r="F5101" t="s">
        <v>56</v>
      </c>
      <c r="G5101" t="s">
        <v>25</v>
      </c>
      <c r="H5101" t="s">
        <v>26</v>
      </c>
      <c r="I5101">
        <v>4.91</v>
      </c>
      <c r="J5101">
        <v>1</v>
      </c>
      <c r="K5101">
        <v>0</v>
      </c>
      <c r="L5101">
        <v>2.4058999999999999</v>
      </c>
    </row>
    <row r="5102" spans="1:12" x14ac:dyDescent="0.3">
      <c r="A5102" t="s">
        <v>12</v>
      </c>
      <c r="B5102" t="s">
        <v>21</v>
      </c>
      <c r="C5102" t="s">
        <v>14</v>
      </c>
      <c r="D5102" t="s">
        <v>587</v>
      </c>
      <c r="E5102" t="s">
        <v>131</v>
      </c>
      <c r="F5102" t="s">
        <v>56</v>
      </c>
      <c r="G5102" t="s">
        <v>25</v>
      </c>
      <c r="H5102" t="s">
        <v>59</v>
      </c>
      <c r="I5102">
        <v>23.36</v>
      </c>
      <c r="J5102">
        <v>2</v>
      </c>
      <c r="K5102">
        <v>0</v>
      </c>
      <c r="L5102">
        <v>11.68</v>
      </c>
    </row>
    <row r="5103" spans="1:12" x14ac:dyDescent="0.3">
      <c r="A5103" t="s">
        <v>12</v>
      </c>
      <c r="B5103" t="s">
        <v>13</v>
      </c>
      <c r="C5103" t="s">
        <v>14</v>
      </c>
      <c r="D5103" t="s">
        <v>146</v>
      </c>
      <c r="E5103" t="s">
        <v>131</v>
      </c>
      <c r="F5103" t="s">
        <v>56</v>
      </c>
      <c r="G5103" t="s">
        <v>25</v>
      </c>
      <c r="H5103" t="s">
        <v>37</v>
      </c>
      <c r="I5103">
        <v>2625.12</v>
      </c>
      <c r="J5103">
        <v>8</v>
      </c>
      <c r="K5103">
        <v>0</v>
      </c>
      <c r="L5103">
        <v>735.03359999999998</v>
      </c>
    </row>
    <row r="5104" spans="1:12" x14ac:dyDescent="0.3">
      <c r="A5104" t="s">
        <v>12</v>
      </c>
      <c r="B5104" t="s">
        <v>13</v>
      </c>
      <c r="C5104" t="s">
        <v>14</v>
      </c>
      <c r="D5104" t="s">
        <v>146</v>
      </c>
      <c r="E5104" t="s">
        <v>131</v>
      </c>
      <c r="F5104" t="s">
        <v>56</v>
      </c>
      <c r="G5104" t="s">
        <v>25</v>
      </c>
      <c r="H5104" t="s">
        <v>33</v>
      </c>
      <c r="I5104">
        <v>17.940000000000001</v>
      </c>
      <c r="J5104">
        <v>3</v>
      </c>
      <c r="K5104">
        <v>0</v>
      </c>
      <c r="L5104">
        <v>4.4850000000000003</v>
      </c>
    </row>
    <row r="5105" spans="1:12" x14ac:dyDescent="0.3">
      <c r="A5105" t="s">
        <v>61</v>
      </c>
      <c r="B5105" t="s">
        <v>13</v>
      </c>
      <c r="C5105" t="s">
        <v>14</v>
      </c>
      <c r="D5105" t="s">
        <v>592</v>
      </c>
      <c r="E5105" t="s">
        <v>131</v>
      </c>
      <c r="F5105" t="s">
        <v>56</v>
      </c>
      <c r="G5105" t="s">
        <v>25</v>
      </c>
      <c r="H5105" t="s">
        <v>37</v>
      </c>
      <c r="I5105">
        <v>81.92</v>
      </c>
      <c r="J5105">
        <v>4</v>
      </c>
      <c r="K5105">
        <v>0</v>
      </c>
      <c r="L5105">
        <v>22.118400000000001</v>
      </c>
    </row>
    <row r="5106" spans="1:12" x14ac:dyDescent="0.3">
      <c r="A5106" t="s">
        <v>61</v>
      </c>
      <c r="B5106" t="s">
        <v>13</v>
      </c>
      <c r="C5106" t="s">
        <v>14</v>
      </c>
      <c r="D5106" t="s">
        <v>592</v>
      </c>
      <c r="E5106" t="s">
        <v>131</v>
      </c>
      <c r="F5106" t="s">
        <v>56</v>
      </c>
      <c r="G5106" t="s">
        <v>18</v>
      </c>
      <c r="H5106" t="s">
        <v>32</v>
      </c>
      <c r="I5106">
        <v>254.9</v>
      </c>
      <c r="J5106">
        <v>5</v>
      </c>
      <c r="K5106">
        <v>0</v>
      </c>
      <c r="L5106">
        <v>76.47</v>
      </c>
    </row>
    <row r="5107" spans="1:12" x14ac:dyDescent="0.3">
      <c r="A5107" t="s">
        <v>27</v>
      </c>
      <c r="B5107" t="s">
        <v>13</v>
      </c>
      <c r="C5107" t="s">
        <v>14</v>
      </c>
      <c r="D5107" t="s">
        <v>151</v>
      </c>
      <c r="E5107" t="s">
        <v>131</v>
      </c>
      <c r="F5107" t="s">
        <v>56</v>
      </c>
      <c r="G5107" t="s">
        <v>18</v>
      </c>
      <c r="H5107" t="s">
        <v>20</v>
      </c>
      <c r="I5107">
        <v>227.96</v>
      </c>
      <c r="J5107">
        <v>2</v>
      </c>
      <c r="K5107">
        <v>0</v>
      </c>
      <c r="L5107">
        <v>36.473599999999998</v>
      </c>
    </row>
    <row r="5108" spans="1:12" x14ac:dyDescent="0.3">
      <c r="A5108" t="s">
        <v>27</v>
      </c>
      <c r="B5108" t="s">
        <v>13</v>
      </c>
      <c r="C5108" t="s">
        <v>14</v>
      </c>
      <c r="D5108" t="s">
        <v>151</v>
      </c>
      <c r="E5108" t="s">
        <v>131</v>
      </c>
      <c r="F5108" t="s">
        <v>56</v>
      </c>
      <c r="G5108" t="s">
        <v>25</v>
      </c>
      <c r="H5108" t="s">
        <v>40</v>
      </c>
      <c r="I5108">
        <v>143.69999999999999</v>
      </c>
      <c r="J5108">
        <v>3</v>
      </c>
      <c r="K5108">
        <v>0</v>
      </c>
      <c r="L5108">
        <v>68.975999999999999</v>
      </c>
    </row>
    <row r="5109" spans="1:12" x14ac:dyDescent="0.3">
      <c r="A5109" t="s">
        <v>27</v>
      </c>
      <c r="B5109" t="s">
        <v>13</v>
      </c>
      <c r="C5109" t="s">
        <v>14</v>
      </c>
      <c r="D5109" t="s">
        <v>151</v>
      </c>
      <c r="E5109" t="s">
        <v>131</v>
      </c>
      <c r="F5109" t="s">
        <v>56</v>
      </c>
      <c r="G5109" t="s">
        <v>25</v>
      </c>
      <c r="H5109" t="s">
        <v>40</v>
      </c>
      <c r="I5109">
        <v>6.48</v>
      </c>
      <c r="J5109">
        <v>1</v>
      </c>
      <c r="K5109">
        <v>0</v>
      </c>
      <c r="L5109">
        <v>3.1103999999999998</v>
      </c>
    </row>
    <row r="5110" spans="1:12" x14ac:dyDescent="0.3">
      <c r="A5110" t="s">
        <v>27</v>
      </c>
      <c r="B5110" t="s">
        <v>21</v>
      </c>
      <c r="C5110" t="s">
        <v>14</v>
      </c>
      <c r="D5110" t="s">
        <v>422</v>
      </c>
      <c r="E5110" t="s">
        <v>131</v>
      </c>
      <c r="F5110" t="s">
        <v>56</v>
      </c>
      <c r="G5110" t="s">
        <v>25</v>
      </c>
      <c r="H5110" t="s">
        <v>37</v>
      </c>
      <c r="I5110">
        <v>76.12</v>
      </c>
      <c r="J5110">
        <v>2</v>
      </c>
      <c r="K5110">
        <v>0</v>
      </c>
      <c r="L5110">
        <v>22.0748</v>
      </c>
    </row>
    <row r="5111" spans="1:12" x14ac:dyDescent="0.3">
      <c r="A5111" t="s">
        <v>27</v>
      </c>
      <c r="B5111" t="s">
        <v>13</v>
      </c>
      <c r="C5111" t="s">
        <v>14</v>
      </c>
      <c r="D5111" t="s">
        <v>153</v>
      </c>
      <c r="E5111" t="s">
        <v>131</v>
      </c>
      <c r="F5111" t="s">
        <v>56</v>
      </c>
      <c r="G5111" t="s">
        <v>34</v>
      </c>
      <c r="H5111" t="s">
        <v>58</v>
      </c>
      <c r="I5111">
        <v>45</v>
      </c>
      <c r="J5111">
        <v>3</v>
      </c>
      <c r="K5111">
        <v>0</v>
      </c>
      <c r="L5111">
        <v>4.95</v>
      </c>
    </row>
    <row r="5112" spans="1:12" x14ac:dyDescent="0.3">
      <c r="A5112" t="s">
        <v>27</v>
      </c>
      <c r="B5112" t="s">
        <v>13</v>
      </c>
      <c r="C5112" t="s">
        <v>14</v>
      </c>
      <c r="D5112" t="s">
        <v>153</v>
      </c>
      <c r="E5112" t="s">
        <v>131</v>
      </c>
      <c r="F5112" t="s">
        <v>56</v>
      </c>
      <c r="G5112" t="s">
        <v>25</v>
      </c>
      <c r="H5112" t="s">
        <v>76</v>
      </c>
      <c r="I5112">
        <v>17.899999999999999</v>
      </c>
      <c r="J5112">
        <v>5</v>
      </c>
      <c r="K5112">
        <v>0</v>
      </c>
      <c r="L5112">
        <v>8.7710000000000008</v>
      </c>
    </row>
    <row r="5113" spans="1:12" x14ac:dyDescent="0.3">
      <c r="A5113" t="s">
        <v>27</v>
      </c>
      <c r="B5113" t="s">
        <v>13</v>
      </c>
      <c r="C5113" t="s">
        <v>14</v>
      </c>
      <c r="D5113" t="s">
        <v>153</v>
      </c>
      <c r="E5113" t="s">
        <v>131</v>
      </c>
      <c r="F5113" t="s">
        <v>56</v>
      </c>
      <c r="G5113" t="s">
        <v>18</v>
      </c>
      <c r="H5113" t="s">
        <v>32</v>
      </c>
      <c r="I5113">
        <v>40.479999999999997</v>
      </c>
      <c r="J5113">
        <v>2</v>
      </c>
      <c r="K5113">
        <v>0</v>
      </c>
      <c r="L5113">
        <v>17.406400000000001</v>
      </c>
    </row>
    <row r="5114" spans="1:12" x14ac:dyDescent="0.3">
      <c r="A5114" t="s">
        <v>27</v>
      </c>
      <c r="B5114" t="s">
        <v>13</v>
      </c>
      <c r="C5114" t="s">
        <v>14</v>
      </c>
      <c r="D5114" t="s">
        <v>153</v>
      </c>
      <c r="E5114" t="s">
        <v>131</v>
      </c>
      <c r="F5114" t="s">
        <v>56</v>
      </c>
      <c r="G5114" t="s">
        <v>18</v>
      </c>
      <c r="H5114" t="s">
        <v>19</v>
      </c>
      <c r="I5114">
        <v>2154.9</v>
      </c>
      <c r="J5114">
        <v>5</v>
      </c>
      <c r="K5114">
        <v>0</v>
      </c>
      <c r="L5114">
        <v>129.29400000000001</v>
      </c>
    </row>
    <row r="5115" spans="1:12" x14ac:dyDescent="0.3">
      <c r="A5115" t="s">
        <v>27</v>
      </c>
      <c r="B5115" t="s">
        <v>13</v>
      </c>
      <c r="C5115" t="s">
        <v>14</v>
      </c>
      <c r="D5115" t="s">
        <v>352</v>
      </c>
      <c r="E5115" t="s">
        <v>131</v>
      </c>
      <c r="F5115" t="s">
        <v>56</v>
      </c>
      <c r="G5115" t="s">
        <v>18</v>
      </c>
      <c r="H5115" t="s">
        <v>32</v>
      </c>
      <c r="I5115">
        <v>12.99</v>
      </c>
      <c r="J5115">
        <v>1</v>
      </c>
      <c r="K5115">
        <v>0</v>
      </c>
      <c r="L5115">
        <v>1.5588</v>
      </c>
    </row>
    <row r="5116" spans="1:12" x14ac:dyDescent="0.3">
      <c r="A5116" t="s">
        <v>27</v>
      </c>
      <c r="B5116" t="s">
        <v>13</v>
      </c>
      <c r="C5116" t="s">
        <v>14</v>
      </c>
      <c r="D5116" t="s">
        <v>352</v>
      </c>
      <c r="E5116" t="s">
        <v>131</v>
      </c>
      <c r="F5116" t="s">
        <v>56</v>
      </c>
      <c r="G5116" t="s">
        <v>18</v>
      </c>
      <c r="H5116" t="s">
        <v>20</v>
      </c>
      <c r="I5116">
        <v>182.22</v>
      </c>
      <c r="J5116">
        <v>3</v>
      </c>
      <c r="K5116">
        <v>0</v>
      </c>
      <c r="L5116">
        <v>45.555</v>
      </c>
    </row>
    <row r="5117" spans="1:12" x14ac:dyDescent="0.3">
      <c r="A5117" t="s">
        <v>27</v>
      </c>
      <c r="B5117" t="s">
        <v>13</v>
      </c>
      <c r="C5117" t="s">
        <v>14</v>
      </c>
      <c r="D5117" t="s">
        <v>352</v>
      </c>
      <c r="E5117" t="s">
        <v>131</v>
      </c>
      <c r="F5117" t="s">
        <v>56</v>
      </c>
      <c r="G5117" t="s">
        <v>18</v>
      </c>
      <c r="H5117" t="s">
        <v>20</v>
      </c>
      <c r="I5117">
        <v>302.94</v>
      </c>
      <c r="J5117">
        <v>3</v>
      </c>
      <c r="K5117">
        <v>0</v>
      </c>
      <c r="L5117">
        <v>18.176400000000001</v>
      </c>
    </row>
    <row r="5118" spans="1:12" x14ac:dyDescent="0.3">
      <c r="A5118" t="s">
        <v>27</v>
      </c>
      <c r="B5118" t="s">
        <v>43</v>
      </c>
      <c r="C5118" t="s">
        <v>14</v>
      </c>
      <c r="D5118" t="s">
        <v>352</v>
      </c>
      <c r="E5118" t="s">
        <v>131</v>
      </c>
      <c r="F5118" t="s">
        <v>56</v>
      </c>
      <c r="G5118" t="s">
        <v>25</v>
      </c>
      <c r="H5118" t="s">
        <v>26</v>
      </c>
      <c r="I5118">
        <v>31.05</v>
      </c>
      <c r="J5118">
        <v>3</v>
      </c>
      <c r="K5118">
        <v>0</v>
      </c>
      <c r="L5118">
        <v>14.904</v>
      </c>
    </row>
    <row r="5119" spans="1:12" x14ac:dyDescent="0.3">
      <c r="A5119" t="s">
        <v>27</v>
      </c>
      <c r="B5119" t="s">
        <v>43</v>
      </c>
      <c r="C5119" t="s">
        <v>14</v>
      </c>
      <c r="D5119" t="s">
        <v>352</v>
      </c>
      <c r="E5119" t="s">
        <v>131</v>
      </c>
      <c r="F5119" t="s">
        <v>56</v>
      </c>
      <c r="G5119" t="s">
        <v>18</v>
      </c>
      <c r="H5119" t="s">
        <v>32</v>
      </c>
      <c r="I5119">
        <v>8.92</v>
      </c>
      <c r="J5119">
        <v>4</v>
      </c>
      <c r="K5119">
        <v>0</v>
      </c>
      <c r="L5119">
        <v>3.9247999999999998</v>
      </c>
    </row>
    <row r="5120" spans="1:12" x14ac:dyDescent="0.3">
      <c r="A5120" t="s">
        <v>27</v>
      </c>
      <c r="B5120" t="s">
        <v>43</v>
      </c>
      <c r="C5120" t="s">
        <v>14</v>
      </c>
      <c r="D5120" t="s">
        <v>352</v>
      </c>
      <c r="E5120" t="s">
        <v>131</v>
      </c>
      <c r="F5120" t="s">
        <v>56</v>
      </c>
      <c r="G5120" t="s">
        <v>25</v>
      </c>
      <c r="H5120" t="s">
        <v>36</v>
      </c>
      <c r="I5120">
        <v>209.6</v>
      </c>
      <c r="J5120">
        <v>4</v>
      </c>
      <c r="K5120">
        <v>0</v>
      </c>
      <c r="L5120">
        <v>96.415999999999997</v>
      </c>
    </row>
    <row r="5121" spans="1:12" x14ac:dyDescent="0.3">
      <c r="A5121" t="s">
        <v>27</v>
      </c>
      <c r="B5121" t="s">
        <v>43</v>
      </c>
      <c r="C5121" t="s">
        <v>14</v>
      </c>
      <c r="D5121" t="s">
        <v>352</v>
      </c>
      <c r="E5121" t="s">
        <v>131</v>
      </c>
      <c r="F5121" t="s">
        <v>56</v>
      </c>
      <c r="G5121" t="s">
        <v>25</v>
      </c>
      <c r="H5121" t="s">
        <v>37</v>
      </c>
      <c r="I5121">
        <v>111.04</v>
      </c>
      <c r="J5121">
        <v>4</v>
      </c>
      <c r="K5121">
        <v>0</v>
      </c>
      <c r="L5121">
        <v>29.980799999999999</v>
      </c>
    </row>
    <row r="5122" spans="1:12" x14ac:dyDescent="0.3">
      <c r="A5122" t="s">
        <v>27</v>
      </c>
      <c r="B5122" t="s">
        <v>43</v>
      </c>
      <c r="C5122" t="s">
        <v>14</v>
      </c>
      <c r="D5122" t="s">
        <v>352</v>
      </c>
      <c r="E5122" t="s">
        <v>131</v>
      </c>
      <c r="F5122" t="s">
        <v>56</v>
      </c>
      <c r="G5122" t="s">
        <v>25</v>
      </c>
      <c r="H5122" t="s">
        <v>40</v>
      </c>
      <c r="I5122">
        <v>38.880000000000003</v>
      </c>
      <c r="J5122">
        <v>6</v>
      </c>
      <c r="K5122">
        <v>0</v>
      </c>
      <c r="L5122">
        <v>18.662400000000002</v>
      </c>
    </row>
    <row r="5123" spans="1:12" x14ac:dyDescent="0.3">
      <c r="A5123" t="s">
        <v>27</v>
      </c>
      <c r="B5123" t="s">
        <v>13</v>
      </c>
      <c r="C5123" t="s">
        <v>14</v>
      </c>
      <c r="D5123" t="s">
        <v>146</v>
      </c>
      <c r="E5123" t="s">
        <v>131</v>
      </c>
      <c r="F5123" t="s">
        <v>56</v>
      </c>
      <c r="G5123" t="s">
        <v>34</v>
      </c>
      <c r="H5123" t="s">
        <v>122</v>
      </c>
      <c r="I5123">
        <v>480</v>
      </c>
      <c r="J5123">
        <v>4</v>
      </c>
      <c r="K5123">
        <v>0</v>
      </c>
      <c r="L5123">
        <v>225.6</v>
      </c>
    </row>
    <row r="5124" spans="1:12" x14ac:dyDescent="0.3">
      <c r="A5124" t="s">
        <v>27</v>
      </c>
      <c r="B5124" t="s">
        <v>13</v>
      </c>
      <c r="C5124" t="s">
        <v>14</v>
      </c>
      <c r="D5124" t="s">
        <v>146</v>
      </c>
      <c r="E5124" t="s">
        <v>131</v>
      </c>
      <c r="F5124" t="s">
        <v>56</v>
      </c>
      <c r="G5124" t="s">
        <v>25</v>
      </c>
      <c r="H5124" t="s">
        <v>31</v>
      </c>
      <c r="I5124">
        <v>34.049999999999997</v>
      </c>
      <c r="J5124">
        <v>3</v>
      </c>
      <c r="K5124">
        <v>0</v>
      </c>
      <c r="L5124">
        <v>9.5340000000000007</v>
      </c>
    </row>
    <row r="5125" spans="1:12" x14ac:dyDescent="0.3">
      <c r="A5125" t="s">
        <v>12</v>
      </c>
      <c r="B5125" t="s">
        <v>21</v>
      </c>
      <c r="C5125" t="s">
        <v>14</v>
      </c>
      <c r="D5125" t="s">
        <v>422</v>
      </c>
      <c r="E5125" t="s">
        <v>131</v>
      </c>
      <c r="F5125" t="s">
        <v>56</v>
      </c>
      <c r="G5125" t="s">
        <v>25</v>
      </c>
      <c r="H5125" t="s">
        <v>36</v>
      </c>
      <c r="I5125">
        <v>5.76</v>
      </c>
      <c r="J5125">
        <v>2</v>
      </c>
      <c r="K5125">
        <v>0</v>
      </c>
      <c r="L5125">
        <v>2.8224</v>
      </c>
    </row>
    <row r="5126" spans="1:12" x14ac:dyDescent="0.3">
      <c r="A5126" t="s">
        <v>61</v>
      </c>
      <c r="B5126" t="s">
        <v>13</v>
      </c>
      <c r="C5126" t="s">
        <v>14</v>
      </c>
      <c r="D5126" t="s">
        <v>360</v>
      </c>
      <c r="E5126" t="s">
        <v>131</v>
      </c>
      <c r="F5126" t="s">
        <v>56</v>
      </c>
      <c r="G5126" t="s">
        <v>18</v>
      </c>
      <c r="H5126" t="s">
        <v>19</v>
      </c>
      <c r="I5126">
        <v>120.98</v>
      </c>
      <c r="J5126">
        <v>1</v>
      </c>
      <c r="K5126">
        <v>0</v>
      </c>
      <c r="L5126">
        <v>12.098000000000001</v>
      </c>
    </row>
    <row r="5127" spans="1:12" x14ac:dyDescent="0.3">
      <c r="A5127" t="s">
        <v>61</v>
      </c>
      <c r="B5127" t="s">
        <v>13</v>
      </c>
      <c r="C5127" t="s">
        <v>14</v>
      </c>
      <c r="D5127" t="s">
        <v>360</v>
      </c>
      <c r="E5127" t="s">
        <v>131</v>
      </c>
      <c r="F5127" t="s">
        <v>56</v>
      </c>
      <c r="G5127" t="s">
        <v>25</v>
      </c>
      <c r="H5127" t="s">
        <v>36</v>
      </c>
      <c r="I5127">
        <v>315.98</v>
      </c>
      <c r="J5127">
        <v>1</v>
      </c>
      <c r="K5127">
        <v>0</v>
      </c>
      <c r="L5127">
        <v>148.51060000000001</v>
      </c>
    </row>
    <row r="5128" spans="1:12" x14ac:dyDescent="0.3">
      <c r="A5128" t="s">
        <v>61</v>
      </c>
      <c r="B5128" t="s">
        <v>21</v>
      </c>
      <c r="C5128" t="s">
        <v>14</v>
      </c>
      <c r="D5128" t="s">
        <v>153</v>
      </c>
      <c r="E5128" t="s">
        <v>131</v>
      </c>
      <c r="F5128" t="s">
        <v>56</v>
      </c>
      <c r="G5128" t="s">
        <v>25</v>
      </c>
      <c r="H5128" t="s">
        <v>40</v>
      </c>
      <c r="I5128">
        <v>37.94</v>
      </c>
      <c r="J5128">
        <v>2</v>
      </c>
      <c r="K5128">
        <v>0</v>
      </c>
      <c r="L5128">
        <v>18.211200000000002</v>
      </c>
    </row>
    <row r="5129" spans="1:12" x14ac:dyDescent="0.3">
      <c r="A5129" t="s">
        <v>27</v>
      </c>
      <c r="B5129" t="s">
        <v>13</v>
      </c>
      <c r="C5129" t="s">
        <v>14</v>
      </c>
      <c r="D5129" t="s">
        <v>614</v>
      </c>
      <c r="E5129" t="s">
        <v>131</v>
      </c>
      <c r="F5129" t="s">
        <v>56</v>
      </c>
      <c r="G5129" t="s">
        <v>34</v>
      </c>
      <c r="H5129" t="s">
        <v>58</v>
      </c>
      <c r="I5129">
        <v>31.8</v>
      </c>
      <c r="J5129">
        <v>3</v>
      </c>
      <c r="K5129">
        <v>0</v>
      </c>
      <c r="L5129">
        <v>13.673999999999999</v>
      </c>
    </row>
    <row r="5130" spans="1:12" x14ac:dyDescent="0.3">
      <c r="A5130" t="s">
        <v>61</v>
      </c>
      <c r="B5130" t="s">
        <v>21</v>
      </c>
      <c r="C5130" t="s">
        <v>14</v>
      </c>
      <c r="D5130" t="s">
        <v>352</v>
      </c>
      <c r="E5130" t="s">
        <v>131</v>
      </c>
      <c r="F5130" t="s">
        <v>56</v>
      </c>
      <c r="G5130" t="s">
        <v>25</v>
      </c>
      <c r="H5130" t="s">
        <v>76</v>
      </c>
      <c r="I5130">
        <v>6.54</v>
      </c>
      <c r="J5130">
        <v>3</v>
      </c>
      <c r="K5130">
        <v>0</v>
      </c>
      <c r="L5130">
        <v>2.1581999999999999</v>
      </c>
    </row>
    <row r="5131" spans="1:12" x14ac:dyDescent="0.3">
      <c r="A5131" t="s">
        <v>12</v>
      </c>
      <c r="B5131" t="s">
        <v>21</v>
      </c>
      <c r="C5131" t="s">
        <v>14</v>
      </c>
      <c r="D5131" t="s">
        <v>352</v>
      </c>
      <c r="E5131" t="s">
        <v>131</v>
      </c>
      <c r="F5131" t="s">
        <v>56</v>
      </c>
      <c r="G5131" t="s">
        <v>25</v>
      </c>
      <c r="H5131" t="s">
        <v>40</v>
      </c>
      <c r="I5131">
        <v>274.8</v>
      </c>
      <c r="J5131">
        <v>5</v>
      </c>
      <c r="K5131">
        <v>0</v>
      </c>
      <c r="L5131">
        <v>134.65199999999999</v>
      </c>
    </row>
    <row r="5132" spans="1:12" x14ac:dyDescent="0.3">
      <c r="A5132" t="s">
        <v>12</v>
      </c>
      <c r="B5132" t="s">
        <v>21</v>
      </c>
      <c r="C5132" t="s">
        <v>14</v>
      </c>
      <c r="D5132" t="s">
        <v>352</v>
      </c>
      <c r="E5132" t="s">
        <v>131</v>
      </c>
      <c r="F5132" t="s">
        <v>56</v>
      </c>
      <c r="G5132" t="s">
        <v>25</v>
      </c>
      <c r="H5132" t="s">
        <v>31</v>
      </c>
      <c r="I5132">
        <v>62.18</v>
      </c>
      <c r="J5132">
        <v>1</v>
      </c>
      <c r="K5132">
        <v>0</v>
      </c>
      <c r="L5132">
        <v>16.788599999999999</v>
      </c>
    </row>
    <row r="5133" spans="1:12" x14ac:dyDescent="0.3">
      <c r="A5133" t="s">
        <v>12</v>
      </c>
      <c r="B5133" t="s">
        <v>21</v>
      </c>
      <c r="C5133" t="s">
        <v>14</v>
      </c>
      <c r="D5133" t="s">
        <v>352</v>
      </c>
      <c r="E5133" t="s">
        <v>131</v>
      </c>
      <c r="F5133" t="s">
        <v>56</v>
      </c>
      <c r="G5133" t="s">
        <v>18</v>
      </c>
      <c r="H5133" t="s">
        <v>32</v>
      </c>
      <c r="I5133">
        <v>8.2799999999999994</v>
      </c>
      <c r="J5133">
        <v>2</v>
      </c>
      <c r="K5133">
        <v>0</v>
      </c>
      <c r="L5133">
        <v>2.9807999999999999</v>
      </c>
    </row>
    <row r="5134" spans="1:12" x14ac:dyDescent="0.3">
      <c r="A5134" t="s">
        <v>61</v>
      </c>
      <c r="B5134" t="s">
        <v>13</v>
      </c>
      <c r="C5134" t="s">
        <v>14</v>
      </c>
      <c r="D5134" t="s">
        <v>614</v>
      </c>
      <c r="E5134" t="s">
        <v>131</v>
      </c>
      <c r="F5134" t="s">
        <v>56</v>
      </c>
      <c r="G5134" t="s">
        <v>25</v>
      </c>
      <c r="H5134" t="s">
        <v>40</v>
      </c>
      <c r="I5134">
        <v>25.92</v>
      </c>
      <c r="J5134">
        <v>4</v>
      </c>
      <c r="K5134">
        <v>0</v>
      </c>
      <c r="L5134">
        <v>12.441599999999999</v>
      </c>
    </row>
    <row r="5135" spans="1:12" x14ac:dyDescent="0.3">
      <c r="A5135" t="s">
        <v>61</v>
      </c>
      <c r="B5135" t="s">
        <v>13</v>
      </c>
      <c r="C5135" t="s">
        <v>14</v>
      </c>
      <c r="D5135" t="s">
        <v>614</v>
      </c>
      <c r="E5135" t="s">
        <v>131</v>
      </c>
      <c r="F5135" t="s">
        <v>56</v>
      </c>
      <c r="G5135" t="s">
        <v>25</v>
      </c>
      <c r="H5135" t="s">
        <v>33</v>
      </c>
      <c r="I5135">
        <v>34.65</v>
      </c>
      <c r="J5135">
        <v>3</v>
      </c>
      <c r="K5135">
        <v>0</v>
      </c>
      <c r="L5135">
        <v>9.702</v>
      </c>
    </row>
    <row r="5136" spans="1:12" x14ac:dyDescent="0.3">
      <c r="A5136" t="s">
        <v>61</v>
      </c>
      <c r="B5136" t="s">
        <v>13</v>
      </c>
      <c r="C5136" t="s">
        <v>14</v>
      </c>
      <c r="D5136" t="s">
        <v>614</v>
      </c>
      <c r="E5136" t="s">
        <v>131</v>
      </c>
      <c r="F5136" t="s">
        <v>56</v>
      </c>
      <c r="G5136" t="s">
        <v>25</v>
      </c>
      <c r="H5136" t="s">
        <v>40</v>
      </c>
      <c r="I5136">
        <v>204.95</v>
      </c>
      <c r="J5136">
        <v>5</v>
      </c>
      <c r="K5136">
        <v>0</v>
      </c>
      <c r="L5136">
        <v>100.4255</v>
      </c>
    </row>
    <row r="5137" spans="1:12" x14ac:dyDescent="0.3">
      <c r="A5137" t="s">
        <v>61</v>
      </c>
      <c r="B5137" t="s">
        <v>13</v>
      </c>
      <c r="C5137" t="s">
        <v>14</v>
      </c>
      <c r="D5137" t="s">
        <v>614</v>
      </c>
      <c r="E5137" t="s">
        <v>131</v>
      </c>
      <c r="F5137" t="s">
        <v>56</v>
      </c>
      <c r="G5137" t="s">
        <v>25</v>
      </c>
      <c r="H5137" t="s">
        <v>36</v>
      </c>
      <c r="I5137">
        <v>79.95</v>
      </c>
      <c r="J5137">
        <v>5</v>
      </c>
      <c r="K5137">
        <v>0</v>
      </c>
      <c r="L5137">
        <v>38.375999999999998</v>
      </c>
    </row>
    <row r="5138" spans="1:12" x14ac:dyDescent="0.3">
      <c r="A5138" t="s">
        <v>61</v>
      </c>
      <c r="B5138" t="s">
        <v>21</v>
      </c>
      <c r="C5138" t="s">
        <v>14</v>
      </c>
      <c r="D5138" t="s">
        <v>153</v>
      </c>
      <c r="E5138" t="s">
        <v>131</v>
      </c>
      <c r="F5138" t="s">
        <v>56</v>
      </c>
      <c r="G5138" t="s">
        <v>25</v>
      </c>
      <c r="H5138" t="s">
        <v>33</v>
      </c>
      <c r="I5138">
        <v>8.94</v>
      </c>
      <c r="J5138">
        <v>3</v>
      </c>
      <c r="K5138">
        <v>0</v>
      </c>
      <c r="L5138">
        <v>2.4138000000000002</v>
      </c>
    </row>
    <row r="5139" spans="1:12" x14ac:dyDescent="0.3">
      <c r="A5139" t="s">
        <v>27</v>
      </c>
      <c r="B5139" t="s">
        <v>13</v>
      </c>
      <c r="C5139" t="s">
        <v>14</v>
      </c>
      <c r="D5139" t="s">
        <v>217</v>
      </c>
      <c r="E5139" t="s">
        <v>131</v>
      </c>
      <c r="F5139" t="s">
        <v>56</v>
      </c>
      <c r="G5139" t="s">
        <v>25</v>
      </c>
      <c r="H5139" t="s">
        <v>36</v>
      </c>
      <c r="I5139">
        <v>40.200000000000003</v>
      </c>
      <c r="J5139">
        <v>5</v>
      </c>
      <c r="K5139">
        <v>0</v>
      </c>
      <c r="L5139">
        <v>18.09</v>
      </c>
    </row>
    <row r="5140" spans="1:12" x14ac:dyDescent="0.3">
      <c r="A5140" t="s">
        <v>27</v>
      </c>
      <c r="B5140" t="s">
        <v>13</v>
      </c>
      <c r="C5140" t="s">
        <v>14</v>
      </c>
      <c r="D5140" t="s">
        <v>217</v>
      </c>
      <c r="E5140" t="s">
        <v>131</v>
      </c>
      <c r="F5140" t="s">
        <v>56</v>
      </c>
      <c r="G5140" t="s">
        <v>25</v>
      </c>
      <c r="H5140" t="s">
        <v>36</v>
      </c>
      <c r="I5140">
        <v>735.98</v>
      </c>
      <c r="J5140">
        <v>2</v>
      </c>
      <c r="K5140">
        <v>0</v>
      </c>
      <c r="L5140">
        <v>331.19099999999997</v>
      </c>
    </row>
    <row r="5141" spans="1:12" x14ac:dyDescent="0.3">
      <c r="A5141" t="s">
        <v>27</v>
      </c>
      <c r="B5141" t="s">
        <v>13</v>
      </c>
      <c r="C5141" t="s">
        <v>14</v>
      </c>
      <c r="D5141" t="s">
        <v>217</v>
      </c>
      <c r="E5141" t="s">
        <v>131</v>
      </c>
      <c r="F5141" t="s">
        <v>56</v>
      </c>
      <c r="G5141" t="s">
        <v>25</v>
      </c>
      <c r="H5141" t="s">
        <v>37</v>
      </c>
      <c r="I5141">
        <v>22.75</v>
      </c>
      <c r="J5141">
        <v>7</v>
      </c>
      <c r="K5141">
        <v>0</v>
      </c>
      <c r="L5141">
        <v>6.5975000000000001</v>
      </c>
    </row>
    <row r="5142" spans="1:12" x14ac:dyDescent="0.3">
      <c r="A5142" t="s">
        <v>27</v>
      </c>
      <c r="B5142" t="s">
        <v>13</v>
      </c>
      <c r="C5142" t="s">
        <v>14</v>
      </c>
      <c r="D5142" t="s">
        <v>119</v>
      </c>
      <c r="E5142" t="s">
        <v>120</v>
      </c>
      <c r="F5142" t="s">
        <v>24</v>
      </c>
      <c r="G5142" t="s">
        <v>25</v>
      </c>
      <c r="H5142" t="s">
        <v>59</v>
      </c>
      <c r="I5142">
        <v>28.4</v>
      </c>
      <c r="J5142">
        <v>5</v>
      </c>
      <c r="K5142">
        <v>0</v>
      </c>
      <c r="L5142">
        <v>13.348000000000001</v>
      </c>
    </row>
    <row r="5143" spans="1:12" x14ac:dyDescent="0.3">
      <c r="A5143" t="s">
        <v>61</v>
      </c>
      <c r="B5143" t="s">
        <v>21</v>
      </c>
      <c r="C5143" t="s">
        <v>14</v>
      </c>
      <c r="D5143" t="s">
        <v>252</v>
      </c>
      <c r="E5143" t="s">
        <v>120</v>
      </c>
      <c r="F5143" t="s">
        <v>24</v>
      </c>
      <c r="G5143" t="s">
        <v>34</v>
      </c>
      <c r="H5143" t="s">
        <v>58</v>
      </c>
      <c r="I5143">
        <v>159.99</v>
      </c>
      <c r="J5143">
        <v>1</v>
      </c>
      <c r="K5143">
        <v>0</v>
      </c>
      <c r="L5143">
        <v>54.396599999999999</v>
      </c>
    </row>
    <row r="5144" spans="1:12" x14ac:dyDescent="0.3">
      <c r="A5144" t="s">
        <v>12</v>
      </c>
      <c r="B5144" t="s">
        <v>13</v>
      </c>
      <c r="C5144" t="s">
        <v>14</v>
      </c>
      <c r="D5144" t="s">
        <v>252</v>
      </c>
      <c r="E5144" t="s">
        <v>120</v>
      </c>
      <c r="F5144" t="s">
        <v>24</v>
      </c>
      <c r="G5144" t="s">
        <v>25</v>
      </c>
      <c r="H5144" t="s">
        <v>109</v>
      </c>
      <c r="I5144">
        <v>12.88</v>
      </c>
      <c r="J5144">
        <v>1</v>
      </c>
      <c r="K5144">
        <v>0</v>
      </c>
      <c r="L5144">
        <v>0.38640000000000002</v>
      </c>
    </row>
    <row r="5145" spans="1:12" x14ac:dyDescent="0.3">
      <c r="A5145" t="s">
        <v>27</v>
      </c>
      <c r="B5145" t="s">
        <v>21</v>
      </c>
      <c r="C5145" t="s">
        <v>14</v>
      </c>
      <c r="D5145" t="s">
        <v>393</v>
      </c>
      <c r="E5145" t="s">
        <v>120</v>
      </c>
      <c r="F5145" t="s">
        <v>24</v>
      </c>
      <c r="G5145" t="s">
        <v>34</v>
      </c>
      <c r="H5145" t="s">
        <v>58</v>
      </c>
      <c r="I5145">
        <v>595</v>
      </c>
      <c r="J5145">
        <v>5</v>
      </c>
      <c r="K5145">
        <v>0</v>
      </c>
      <c r="L5145">
        <v>95.2</v>
      </c>
    </row>
    <row r="5146" spans="1:12" x14ac:dyDescent="0.3">
      <c r="A5146" t="s">
        <v>27</v>
      </c>
      <c r="B5146" t="s">
        <v>21</v>
      </c>
      <c r="C5146" t="s">
        <v>14</v>
      </c>
      <c r="D5146" t="s">
        <v>393</v>
      </c>
      <c r="E5146" t="s">
        <v>120</v>
      </c>
      <c r="F5146" t="s">
        <v>24</v>
      </c>
      <c r="G5146" t="s">
        <v>25</v>
      </c>
      <c r="H5146" t="s">
        <v>36</v>
      </c>
      <c r="I5146">
        <v>79.872</v>
      </c>
      <c r="J5146">
        <v>3</v>
      </c>
      <c r="K5146">
        <v>0.2</v>
      </c>
      <c r="L5146">
        <v>29.952000000000002</v>
      </c>
    </row>
    <row r="5147" spans="1:12" x14ac:dyDescent="0.3">
      <c r="A5147" t="s">
        <v>27</v>
      </c>
      <c r="B5147" t="s">
        <v>13</v>
      </c>
      <c r="C5147" t="s">
        <v>14</v>
      </c>
      <c r="D5147" t="s">
        <v>252</v>
      </c>
      <c r="E5147" t="s">
        <v>120</v>
      </c>
      <c r="F5147" t="s">
        <v>24</v>
      </c>
      <c r="G5147" t="s">
        <v>18</v>
      </c>
      <c r="H5147" t="s">
        <v>32</v>
      </c>
      <c r="I5147">
        <v>545.85</v>
      </c>
      <c r="J5147">
        <v>9</v>
      </c>
      <c r="K5147">
        <v>0</v>
      </c>
      <c r="L5147">
        <v>114.6285</v>
      </c>
    </row>
    <row r="5148" spans="1:12" x14ac:dyDescent="0.3">
      <c r="A5148" t="s">
        <v>27</v>
      </c>
      <c r="B5148" t="s">
        <v>21</v>
      </c>
      <c r="C5148" t="s">
        <v>14</v>
      </c>
      <c r="D5148" t="s">
        <v>119</v>
      </c>
      <c r="E5148" t="s">
        <v>120</v>
      </c>
      <c r="F5148" t="s">
        <v>24</v>
      </c>
      <c r="G5148" t="s">
        <v>25</v>
      </c>
      <c r="H5148" t="s">
        <v>33</v>
      </c>
      <c r="I5148">
        <v>4.17</v>
      </c>
      <c r="J5148">
        <v>3</v>
      </c>
      <c r="K5148">
        <v>0</v>
      </c>
      <c r="L5148">
        <v>1.0842000000000001</v>
      </c>
    </row>
    <row r="5149" spans="1:12" x14ac:dyDescent="0.3">
      <c r="A5149" t="s">
        <v>27</v>
      </c>
      <c r="B5149" t="s">
        <v>21</v>
      </c>
      <c r="C5149" t="s">
        <v>14</v>
      </c>
      <c r="D5149" t="s">
        <v>119</v>
      </c>
      <c r="E5149" t="s">
        <v>120</v>
      </c>
      <c r="F5149" t="s">
        <v>24</v>
      </c>
      <c r="G5149" t="s">
        <v>34</v>
      </c>
      <c r="H5149" t="s">
        <v>35</v>
      </c>
      <c r="I5149">
        <v>67.040000000000006</v>
      </c>
      <c r="J5149">
        <v>4</v>
      </c>
      <c r="K5149">
        <v>0.2</v>
      </c>
      <c r="L5149">
        <v>6.7039999999999997</v>
      </c>
    </row>
    <row r="5150" spans="1:12" x14ac:dyDescent="0.3">
      <c r="A5150" t="s">
        <v>27</v>
      </c>
      <c r="B5150" t="s">
        <v>21</v>
      </c>
      <c r="C5150" t="s">
        <v>14</v>
      </c>
      <c r="D5150" t="s">
        <v>119</v>
      </c>
      <c r="E5150" t="s">
        <v>120</v>
      </c>
      <c r="F5150" t="s">
        <v>24</v>
      </c>
      <c r="G5150" t="s">
        <v>25</v>
      </c>
      <c r="H5150" t="s">
        <v>31</v>
      </c>
      <c r="I5150">
        <v>37.32</v>
      </c>
      <c r="J5150">
        <v>3</v>
      </c>
      <c r="K5150">
        <v>0</v>
      </c>
      <c r="L5150">
        <v>10.4496</v>
      </c>
    </row>
    <row r="5151" spans="1:12" x14ac:dyDescent="0.3">
      <c r="A5151" t="s">
        <v>27</v>
      </c>
      <c r="B5151" t="s">
        <v>21</v>
      </c>
      <c r="C5151" t="s">
        <v>14</v>
      </c>
      <c r="D5151" t="s">
        <v>119</v>
      </c>
      <c r="E5151" t="s">
        <v>120</v>
      </c>
      <c r="F5151" t="s">
        <v>24</v>
      </c>
      <c r="G5151" t="s">
        <v>25</v>
      </c>
      <c r="H5151" t="s">
        <v>26</v>
      </c>
      <c r="I5151">
        <v>18.45</v>
      </c>
      <c r="J5151">
        <v>5</v>
      </c>
      <c r="K5151">
        <v>0</v>
      </c>
      <c r="L5151">
        <v>8.6715</v>
      </c>
    </row>
    <row r="5152" spans="1:12" x14ac:dyDescent="0.3">
      <c r="A5152" t="s">
        <v>27</v>
      </c>
      <c r="B5152" t="s">
        <v>43</v>
      </c>
      <c r="C5152" t="s">
        <v>14</v>
      </c>
      <c r="D5152" t="s">
        <v>119</v>
      </c>
      <c r="E5152" t="s">
        <v>120</v>
      </c>
      <c r="F5152" t="s">
        <v>24</v>
      </c>
      <c r="G5152" t="s">
        <v>25</v>
      </c>
      <c r="H5152" t="s">
        <v>109</v>
      </c>
      <c r="I5152">
        <v>16.68</v>
      </c>
      <c r="J5152">
        <v>2</v>
      </c>
      <c r="K5152">
        <v>0</v>
      </c>
      <c r="L5152">
        <v>4.3368000000000002</v>
      </c>
    </row>
    <row r="5153" spans="1:12" x14ac:dyDescent="0.3">
      <c r="A5153" t="s">
        <v>27</v>
      </c>
      <c r="B5153" t="s">
        <v>43</v>
      </c>
      <c r="C5153" t="s">
        <v>14</v>
      </c>
      <c r="D5153" t="s">
        <v>119</v>
      </c>
      <c r="E5153" t="s">
        <v>120</v>
      </c>
      <c r="F5153" t="s">
        <v>24</v>
      </c>
      <c r="G5153" t="s">
        <v>25</v>
      </c>
      <c r="H5153" t="s">
        <v>40</v>
      </c>
      <c r="I5153">
        <v>19.440000000000001</v>
      </c>
      <c r="J5153">
        <v>3</v>
      </c>
      <c r="K5153">
        <v>0</v>
      </c>
      <c r="L5153">
        <v>9.3312000000000008</v>
      </c>
    </row>
    <row r="5154" spans="1:12" x14ac:dyDescent="0.3">
      <c r="A5154" t="s">
        <v>27</v>
      </c>
      <c r="B5154" t="s">
        <v>43</v>
      </c>
      <c r="C5154" t="s">
        <v>14</v>
      </c>
      <c r="D5154" t="s">
        <v>119</v>
      </c>
      <c r="E5154" t="s">
        <v>120</v>
      </c>
      <c r="F5154" t="s">
        <v>24</v>
      </c>
      <c r="G5154" t="s">
        <v>25</v>
      </c>
      <c r="H5154" t="s">
        <v>40</v>
      </c>
      <c r="I5154">
        <v>192.16</v>
      </c>
      <c r="J5154">
        <v>4</v>
      </c>
      <c r="K5154">
        <v>0</v>
      </c>
      <c r="L5154">
        <v>92.236800000000002</v>
      </c>
    </row>
    <row r="5155" spans="1:12" x14ac:dyDescent="0.3">
      <c r="A5155" t="s">
        <v>12</v>
      </c>
      <c r="B5155" t="s">
        <v>13</v>
      </c>
      <c r="C5155" t="s">
        <v>14</v>
      </c>
      <c r="D5155" t="s">
        <v>412</v>
      </c>
      <c r="E5155" t="s">
        <v>120</v>
      </c>
      <c r="F5155" t="s">
        <v>24</v>
      </c>
      <c r="G5155" t="s">
        <v>25</v>
      </c>
      <c r="H5155" t="s">
        <v>40</v>
      </c>
      <c r="I5155">
        <v>49.12</v>
      </c>
      <c r="J5155">
        <v>4</v>
      </c>
      <c r="K5155">
        <v>0</v>
      </c>
      <c r="L5155">
        <v>23.086400000000001</v>
      </c>
    </row>
    <row r="5156" spans="1:12" x14ac:dyDescent="0.3">
      <c r="A5156" t="s">
        <v>27</v>
      </c>
      <c r="B5156" t="s">
        <v>13</v>
      </c>
      <c r="C5156" t="s">
        <v>14</v>
      </c>
      <c r="D5156" t="s">
        <v>412</v>
      </c>
      <c r="E5156" t="s">
        <v>120</v>
      </c>
      <c r="F5156" t="s">
        <v>24</v>
      </c>
      <c r="G5156" t="s">
        <v>18</v>
      </c>
      <c r="H5156" t="s">
        <v>32</v>
      </c>
      <c r="I5156">
        <v>41.37</v>
      </c>
      <c r="J5156">
        <v>3</v>
      </c>
      <c r="K5156">
        <v>0</v>
      </c>
      <c r="L5156">
        <v>17.375399999999999</v>
      </c>
    </row>
    <row r="5157" spans="1:12" x14ac:dyDescent="0.3">
      <c r="A5157" t="s">
        <v>12</v>
      </c>
      <c r="B5157" t="s">
        <v>43</v>
      </c>
      <c r="C5157" t="s">
        <v>14</v>
      </c>
      <c r="D5157" t="s">
        <v>393</v>
      </c>
      <c r="E5157" t="s">
        <v>120</v>
      </c>
      <c r="F5157" t="s">
        <v>24</v>
      </c>
      <c r="G5157" t="s">
        <v>25</v>
      </c>
      <c r="H5157" t="s">
        <v>31</v>
      </c>
      <c r="I5157">
        <v>90.8</v>
      </c>
      <c r="J5157">
        <v>8</v>
      </c>
      <c r="K5157">
        <v>0</v>
      </c>
      <c r="L5157">
        <v>25.423999999999999</v>
      </c>
    </row>
    <row r="5158" spans="1:12" x14ac:dyDescent="0.3">
      <c r="A5158" t="s">
        <v>12</v>
      </c>
      <c r="B5158" t="s">
        <v>43</v>
      </c>
      <c r="C5158" t="s">
        <v>14</v>
      </c>
      <c r="D5158" t="s">
        <v>393</v>
      </c>
      <c r="E5158" t="s">
        <v>120</v>
      </c>
      <c r="F5158" t="s">
        <v>24</v>
      </c>
      <c r="G5158" t="s">
        <v>34</v>
      </c>
      <c r="H5158" t="s">
        <v>35</v>
      </c>
      <c r="I5158">
        <v>140.73599999999999</v>
      </c>
      <c r="J5158">
        <v>8</v>
      </c>
      <c r="K5158">
        <v>0.2</v>
      </c>
      <c r="L5158">
        <v>49.257599999999996</v>
      </c>
    </row>
    <row r="5159" spans="1:12" x14ac:dyDescent="0.3">
      <c r="A5159" t="s">
        <v>12</v>
      </c>
      <c r="B5159" t="s">
        <v>43</v>
      </c>
      <c r="C5159" t="s">
        <v>14</v>
      </c>
      <c r="D5159" t="s">
        <v>393</v>
      </c>
      <c r="E5159" t="s">
        <v>120</v>
      </c>
      <c r="F5159" t="s">
        <v>24</v>
      </c>
      <c r="G5159" t="s">
        <v>34</v>
      </c>
      <c r="H5159" t="s">
        <v>58</v>
      </c>
      <c r="I5159">
        <v>214.95</v>
      </c>
      <c r="J5159">
        <v>5</v>
      </c>
      <c r="K5159">
        <v>0</v>
      </c>
      <c r="L5159">
        <v>88.129499999999993</v>
      </c>
    </row>
    <row r="5160" spans="1:12" x14ac:dyDescent="0.3">
      <c r="A5160" t="s">
        <v>12</v>
      </c>
      <c r="B5160" t="s">
        <v>43</v>
      </c>
      <c r="C5160" t="s">
        <v>14</v>
      </c>
      <c r="D5160" t="s">
        <v>393</v>
      </c>
      <c r="E5160" t="s">
        <v>120</v>
      </c>
      <c r="F5160" t="s">
        <v>24</v>
      </c>
      <c r="G5160" t="s">
        <v>25</v>
      </c>
      <c r="H5160" t="s">
        <v>40</v>
      </c>
      <c r="I5160">
        <v>45.36</v>
      </c>
      <c r="J5160">
        <v>7</v>
      </c>
      <c r="K5160">
        <v>0</v>
      </c>
      <c r="L5160">
        <v>21.7728</v>
      </c>
    </row>
    <row r="5161" spans="1:12" x14ac:dyDescent="0.3">
      <c r="A5161" t="s">
        <v>12</v>
      </c>
      <c r="B5161" t="s">
        <v>43</v>
      </c>
      <c r="C5161" t="s">
        <v>14</v>
      </c>
      <c r="D5161" t="s">
        <v>393</v>
      </c>
      <c r="E5161" t="s">
        <v>120</v>
      </c>
      <c r="F5161" t="s">
        <v>24</v>
      </c>
      <c r="G5161" t="s">
        <v>25</v>
      </c>
      <c r="H5161" t="s">
        <v>40</v>
      </c>
      <c r="I5161">
        <v>288.24</v>
      </c>
      <c r="J5161">
        <v>6</v>
      </c>
      <c r="K5161">
        <v>0</v>
      </c>
      <c r="L5161">
        <v>138.3552</v>
      </c>
    </row>
    <row r="5162" spans="1:12" x14ac:dyDescent="0.3">
      <c r="A5162" t="s">
        <v>27</v>
      </c>
      <c r="B5162" t="s">
        <v>13</v>
      </c>
      <c r="C5162" t="s">
        <v>14</v>
      </c>
      <c r="D5162" t="s">
        <v>453</v>
      </c>
      <c r="E5162" t="s">
        <v>120</v>
      </c>
      <c r="F5162" t="s">
        <v>24</v>
      </c>
      <c r="G5162" t="s">
        <v>34</v>
      </c>
      <c r="H5162" t="s">
        <v>58</v>
      </c>
      <c r="I5162">
        <v>92.52</v>
      </c>
      <c r="J5162">
        <v>9</v>
      </c>
      <c r="K5162">
        <v>0</v>
      </c>
      <c r="L5162">
        <v>18.504000000000001</v>
      </c>
    </row>
    <row r="5163" spans="1:12" x14ac:dyDescent="0.3">
      <c r="A5163" t="s">
        <v>12</v>
      </c>
      <c r="B5163" t="s">
        <v>13</v>
      </c>
      <c r="C5163" t="s">
        <v>14</v>
      </c>
      <c r="D5163" t="s">
        <v>393</v>
      </c>
      <c r="E5163" t="s">
        <v>120</v>
      </c>
      <c r="F5163" t="s">
        <v>24</v>
      </c>
      <c r="G5163" t="s">
        <v>34</v>
      </c>
      <c r="H5163" t="s">
        <v>35</v>
      </c>
      <c r="I5163">
        <v>23.975999999999999</v>
      </c>
      <c r="J5163">
        <v>3</v>
      </c>
      <c r="K5163">
        <v>0.2</v>
      </c>
      <c r="L5163">
        <v>-5.6943000000000001</v>
      </c>
    </row>
    <row r="5164" spans="1:12" x14ac:dyDescent="0.3">
      <c r="A5164" t="s">
        <v>12</v>
      </c>
      <c r="B5164" t="s">
        <v>13</v>
      </c>
      <c r="C5164" t="s">
        <v>14</v>
      </c>
      <c r="D5164" t="s">
        <v>393</v>
      </c>
      <c r="E5164" t="s">
        <v>120</v>
      </c>
      <c r="F5164" t="s">
        <v>24</v>
      </c>
      <c r="G5164" t="s">
        <v>25</v>
      </c>
      <c r="H5164" t="s">
        <v>31</v>
      </c>
      <c r="I5164">
        <v>33.29</v>
      </c>
      <c r="J5164">
        <v>1</v>
      </c>
      <c r="K5164">
        <v>0</v>
      </c>
      <c r="L5164">
        <v>7.9896000000000003</v>
      </c>
    </row>
    <row r="5165" spans="1:12" x14ac:dyDescent="0.3">
      <c r="A5165" t="s">
        <v>27</v>
      </c>
      <c r="B5165" t="s">
        <v>21</v>
      </c>
      <c r="C5165" t="s">
        <v>14</v>
      </c>
      <c r="D5165" t="s">
        <v>393</v>
      </c>
      <c r="E5165" t="s">
        <v>120</v>
      </c>
      <c r="F5165" t="s">
        <v>24</v>
      </c>
      <c r="G5165" t="s">
        <v>25</v>
      </c>
      <c r="H5165" t="s">
        <v>40</v>
      </c>
      <c r="I5165">
        <v>27.18</v>
      </c>
      <c r="J5165">
        <v>3</v>
      </c>
      <c r="K5165">
        <v>0</v>
      </c>
      <c r="L5165">
        <v>12.231</v>
      </c>
    </row>
    <row r="5166" spans="1:12" x14ac:dyDescent="0.3">
      <c r="A5166" t="s">
        <v>27</v>
      </c>
      <c r="B5166" t="s">
        <v>13</v>
      </c>
      <c r="C5166" t="s">
        <v>14</v>
      </c>
      <c r="D5166" t="s">
        <v>119</v>
      </c>
      <c r="E5166" t="s">
        <v>120</v>
      </c>
      <c r="F5166" t="s">
        <v>24</v>
      </c>
      <c r="G5166" t="s">
        <v>25</v>
      </c>
      <c r="H5166" t="s">
        <v>36</v>
      </c>
      <c r="I5166">
        <v>10.776</v>
      </c>
      <c r="J5166">
        <v>3</v>
      </c>
      <c r="K5166">
        <v>0.2</v>
      </c>
      <c r="L5166">
        <v>3.3675000000000002</v>
      </c>
    </row>
    <row r="5167" spans="1:12" x14ac:dyDescent="0.3">
      <c r="A5167" t="s">
        <v>27</v>
      </c>
      <c r="B5167" t="s">
        <v>13</v>
      </c>
      <c r="C5167" t="s">
        <v>14</v>
      </c>
      <c r="D5167" t="s">
        <v>531</v>
      </c>
      <c r="E5167" t="s">
        <v>120</v>
      </c>
      <c r="F5167" t="s">
        <v>24</v>
      </c>
      <c r="G5167" t="s">
        <v>25</v>
      </c>
      <c r="H5167" t="s">
        <v>36</v>
      </c>
      <c r="I5167">
        <v>10.08</v>
      </c>
      <c r="J5167">
        <v>7</v>
      </c>
      <c r="K5167">
        <v>0.2</v>
      </c>
      <c r="L5167">
        <v>3.528</v>
      </c>
    </row>
    <row r="5168" spans="1:12" x14ac:dyDescent="0.3">
      <c r="A5168" t="s">
        <v>27</v>
      </c>
      <c r="B5168" t="s">
        <v>13</v>
      </c>
      <c r="C5168" t="s">
        <v>14</v>
      </c>
      <c r="D5168" t="s">
        <v>531</v>
      </c>
      <c r="E5168" t="s">
        <v>120</v>
      </c>
      <c r="F5168" t="s">
        <v>24</v>
      </c>
      <c r="G5168" t="s">
        <v>34</v>
      </c>
      <c r="H5168" t="s">
        <v>58</v>
      </c>
      <c r="I5168">
        <v>101.34</v>
      </c>
      <c r="J5168">
        <v>3</v>
      </c>
      <c r="K5168">
        <v>0</v>
      </c>
      <c r="L5168">
        <v>8.1072000000000006</v>
      </c>
    </row>
    <row r="5169" spans="1:12" x14ac:dyDescent="0.3">
      <c r="A5169" t="s">
        <v>27</v>
      </c>
      <c r="B5169" t="s">
        <v>13</v>
      </c>
      <c r="C5169" t="s">
        <v>14</v>
      </c>
      <c r="D5169" t="s">
        <v>573</v>
      </c>
      <c r="E5169" t="s">
        <v>120</v>
      </c>
      <c r="F5169" t="s">
        <v>24</v>
      </c>
      <c r="G5169" t="s">
        <v>18</v>
      </c>
      <c r="H5169" t="s">
        <v>20</v>
      </c>
      <c r="I5169">
        <v>883.84</v>
      </c>
      <c r="J5169">
        <v>4</v>
      </c>
      <c r="K5169">
        <v>0.2</v>
      </c>
      <c r="L5169">
        <v>99.432000000000002</v>
      </c>
    </row>
    <row r="5170" spans="1:12" x14ac:dyDescent="0.3">
      <c r="A5170" t="s">
        <v>27</v>
      </c>
      <c r="B5170" t="s">
        <v>13</v>
      </c>
      <c r="C5170" t="s">
        <v>14</v>
      </c>
      <c r="D5170" t="s">
        <v>573</v>
      </c>
      <c r="E5170" t="s">
        <v>120</v>
      </c>
      <c r="F5170" t="s">
        <v>24</v>
      </c>
      <c r="G5170" t="s">
        <v>18</v>
      </c>
      <c r="H5170" t="s">
        <v>20</v>
      </c>
      <c r="I5170">
        <v>230.352</v>
      </c>
      <c r="J5170">
        <v>3</v>
      </c>
      <c r="K5170">
        <v>0.2</v>
      </c>
      <c r="L5170">
        <v>20.155799999999999</v>
      </c>
    </row>
    <row r="5171" spans="1:12" x14ac:dyDescent="0.3">
      <c r="A5171" t="s">
        <v>27</v>
      </c>
      <c r="B5171" t="s">
        <v>13</v>
      </c>
      <c r="C5171" t="s">
        <v>14</v>
      </c>
      <c r="D5171" t="s">
        <v>393</v>
      </c>
      <c r="E5171" t="s">
        <v>120</v>
      </c>
      <c r="F5171" t="s">
        <v>24</v>
      </c>
      <c r="G5171" t="s">
        <v>25</v>
      </c>
      <c r="H5171" t="s">
        <v>31</v>
      </c>
      <c r="I5171">
        <v>118.25</v>
      </c>
      <c r="J5171">
        <v>5</v>
      </c>
      <c r="K5171">
        <v>0</v>
      </c>
      <c r="L5171">
        <v>34.292499999999997</v>
      </c>
    </row>
    <row r="5172" spans="1:12" x14ac:dyDescent="0.3">
      <c r="A5172" t="s">
        <v>27</v>
      </c>
      <c r="B5172" t="s">
        <v>13</v>
      </c>
      <c r="C5172" t="s">
        <v>14</v>
      </c>
      <c r="D5172" t="s">
        <v>393</v>
      </c>
      <c r="E5172" t="s">
        <v>120</v>
      </c>
      <c r="F5172" t="s">
        <v>24</v>
      </c>
      <c r="G5172" t="s">
        <v>25</v>
      </c>
      <c r="H5172" t="s">
        <v>40</v>
      </c>
      <c r="I5172">
        <v>4.28</v>
      </c>
      <c r="J5172">
        <v>1</v>
      </c>
      <c r="K5172">
        <v>0</v>
      </c>
      <c r="L5172">
        <v>1.9259999999999999</v>
      </c>
    </row>
    <row r="5173" spans="1:12" x14ac:dyDescent="0.3">
      <c r="A5173" t="s">
        <v>27</v>
      </c>
      <c r="B5173" t="s">
        <v>43</v>
      </c>
      <c r="C5173" t="s">
        <v>14</v>
      </c>
      <c r="D5173" t="s">
        <v>393</v>
      </c>
      <c r="E5173" t="s">
        <v>120</v>
      </c>
      <c r="F5173" t="s">
        <v>24</v>
      </c>
      <c r="G5173" t="s">
        <v>34</v>
      </c>
      <c r="H5173" t="s">
        <v>35</v>
      </c>
      <c r="I5173">
        <v>302.37599999999998</v>
      </c>
      <c r="J5173">
        <v>3</v>
      </c>
      <c r="K5173">
        <v>0.2</v>
      </c>
      <c r="L5173">
        <v>22.6782</v>
      </c>
    </row>
    <row r="5174" spans="1:12" x14ac:dyDescent="0.3">
      <c r="A5174" t="s">
        <v>27</v>
      </c>
      <c r="B5174" t="s">
        <v>21</v>
      </c>
      <c r="C5174" t="s">
        <v>14</v>
      </c>
      <c r="D5174" t="s">
        <v>119</v>
      </c>
      <c r="E5174" t="s">
        <v>120</v>
      </c>
      <c r="F5174" t="s">
        <v>24</v>
      </c>
      <c r="G5174" t="s">
        <v>25</v>
      </c>
      <c r="H5174" t="s">
        <v>36</v>
      </c>
      <c r="I5174">
        <v>13.488</v>
      </c>
      <c r="J5174">
        <v>2</v>
      </c>
      <c r="K5174">
        <v>0.2</v>
      </c>
      <c r="L5174">
        <v>4.3836000000000004</v>
      </c>
    </row>
    <row r="5175" spans="1:12" x14ac:dyDescent="0.3">
      <c r="A5175" t="s">
        <v>27</v>
      </c>
      <c r="B5175" t="s">
        <v>21</v>
      </c>
      <c r="C5175" t="s">
        <v>14</v>
      </c>
      <c r="D5175" t="s">
        <v>119</v>
      </c>
      <c r="E5175" t="s">
        <v>120</v>
      </c>
      <c r="F5175" t="s">
        <v>24</v>
      </c>
      <c r="G5175" t="s">
        <v>25</v>
      </c>
      <c r="H5175" t="s">
        <v>36</v>
      </c>
      <c r="I5175">
        <v>11.416</v>
      </c>
      <c r="J5175">
        <v>1</v>
      </c>
      <c r="K5175">
        <v>0.2</v>
      </c>
      <c r="L5175">
        <v>3.8529</v>
      </c>
    </row>
    <row r="5176" spans="1:12" x14ac:dyDescent="0.3">
      <c r="A5176" t="s">
        <v>27</v>
      </c>
      <c r="B5176" t="s">
        <v>43</v>
      </c>
      <c r="C5176" t="s">
        <v>14</v>
      </c>
      <c r="D5176" t="s">
        <v>412</v>
      </c>
      <c r="E5176" t="s">
        <v>120</v>
      </c>
      <c r="F5176" t="s">
        <v>24</v>
      </c>
      <c r="G5176" t="s">
        <v>25</v>
      </c>
      <c r="H5176" t="s">
        <v>33</v>
      </c>
      <c r="I5176">
        <v>8.2799999999999994</v>
      </c>
      <c r="J5176">
        <v>2</v>
      </c>
      <c r="K5176">
        <v>0</v>
      </c>
      <c r="L5176">
        <v>3.4775999999999998</v>
      </c>
    </row>
    <row r="5177" spans="1:12" x14ac:dyDescent="0.3">
      <c r="A5177" t="s">
        <v>167</v>
      </c>
      <c r="B5177" t="s">
        <v>21</v>
      </c>
      <c r="C5177" t="s">
        <v>14</v>
      </c>
      <c r="D5177" t="s">
        <v>393</v>
      </c>
      <c r="E5177" t="s">
        <v>120</v>
      </c>
      <c r="F5177" t="s">
        <v>24</v>
      </c>
      <c r="G5177" t="s">
        <v>25</v>
      </c>
      <c r="H5177" t="s">
        <v>33</v>
      </c>
      <c r="I5177">
        <v>255.85</v>
      </c>
      <c r="J5177">
        <v>7</v>
      </c>
      <c r="K5177">
        <v>0</v>
      </c>
      <c r="L5177">
        <v>112.574</v>
      </c>
    </row>
    <row r="5178" spans="1:12" x14ac:dyDescent="0.3">
      <c r="A5178" t="s">
        <v>27</v>
      </c>
      <c r="B5178" t="s">
        <v>43</v>
      </c>
      <c r="C5178" t="s">
        <v>14</v>
      </c>
      <c r="D5178" t="s">
        <v>453</v>
      </c>
      <c r="E5178" t="s">
        <v>120</v>
      </c>
      <c r="F5178" t="s">
        <v>24</v>
      </c>
      <c r="G5178" t="s">
        <v>25</v>
      </c>
      <c r="H5178" t="s">
        <v>33</v>
      </c>
      <c r="I5178">
        <v>8.4</v>
      </c>
      <c r="J5178">
        <v>5</v>
      </c>
      <c r="K5178">
        <v>0</v>
      </c>
      <c r="L5178">
        <v>2.1840000000000002</v>
      </c>
    </row>
    <row r="5179" spans="1:12" x14ac:dyDescent="0.3">
      <c r="A5179" t="s">
        <v>27</v>
      </c>
      <c r="B5179" t="s">
        <v>21</v>
      </c>
      <c r="C5179" t="s">
        <v>14</v>
      </c>
      <c r="D5179" t="s">
        <v>74</v>
      </c>
      <c r="E5179" t="s">
        <v>75</v>
      </c>
      <c r="F5179" t="s">
        <v>56</v>
      </c>
      <c r="G5179" t="s">
        <v>25</v>
      </c>
      <c r="H5179" t="s">
        <v>76</v>
      </c>
      <c r="I5179">
        <v>15.26</v>
      </c>
      <c r="J5179">
        <v>7</v>
      </c>
      <c r="K5179">
        <v>0</v>
      </c>
      <c r="L5179">
        <v>6.2565999999999997</v>
      </c>
    </row>
    <row r="5180" spans="1:12" x14ac:dyDescent="0.3">
      <c r="A5180" t="s">
        <v>27</v>
      </c>
      <c r="B5180" t="s">
        <v>21</v>
      </c>
      <c r="C5180" t="s">
        <v>14</v>
      </c>
      <c r="D5180" t="s">
        <v>74</v>
      </c>
      <c r="E5180" t="s">
        <v>75</v>
      </c>
      <c r="F5180" t="s">
        <v>56</v>
      </c>
      <c r="G5180" t="s">
        <v>34</v>
      </c>
      <c r="H5180" t="s">
        <v>35</v>
      </c>
      <c r="I5180">
        <v>1029.95</v>
      </c>
      <c r="J5180">
        <v>5</v>
      </c>
      <c r="K5180">
        <v>0</v>
      </c>
      <c r="L5180">
        <v>298.68549999999999</v>
      </c>
    </row>
    <row r="5181" spans="1:12" x14ac:dyDescent="0.3">
      <c r="A5181" t="s">
        <v>61</v>
      </c>
      <c r="B5181" t="s">
        <v>13</v>
      </c>
      <c r="C5181" t="s">
        <v>14</v>
      </c>
      <c r="D5181" t="s">
        <v>77</v>
      </c>
      <c r="E5181" t="s">
        <v>75</v>
      </c>
      <c r="F5181" t="s">
        <v>56</v>
      </c>
      <c r="G5181" t="s">
        <v>25</v>
      </c>
      <c r="H5181" t="s">
        <v>31</v>
      </c>
      <c r="I5181">
        <v>208.56</v>
      </c>
      <c r="J5181">
        <v>6</v>
      </c>
      <c r="K5181">
        <v>0</v>
      </c>
      <c r="L5181">
        <v>52.14</v>
      </c>
    </row>
    <row r="5182" spans="1:12" x14ac:dyDescent="0.3">
      <c r="A5182" t="s">
        <v>61</v>
      </c>
      <c r="B5182" t="s">
        <v>13</v>
      </c>
      <c r="C5182" t="s">
        <v>14</v>
      </c>
      <c r="D5182" t="s">
        <v>77</v>
      </c>
      <c r="E5182" t="s">
        <v>75</v>
      </c>
      <c r="F5182" t="s">
        <v>56</v>
      </c>
      <c r="G5182" t="s">
        <v>25</v>
      </c>
      <c r="H5182" t="s">
        <v>40</v>
      </c>
      <c r="I5182">
        <v>32.4</v>
      </c>
      <c r="J5182">
        <v>5</v>
      </c>
      <c r="K5182">
        <v>0</v>
      </c>
      <c r="L5182">
        <v>15.552</v>
      </c>
    </row>
    <row r="5183" spans="1:12" x14ac:dyDescent="0.3">
      <c r="A5183" t="s">
        <v>61</v>
      </c>
      <c r="B5183" t="s">
        <v>13</v>
      </c>
      <c r="C5183" t="s">
        <v>14</v>
      </c>
      <c r="D5183" t="s">
        <v>77</v>
      </c>
      <c r="E5183" t="s">
        <v>75</v>
      </c>
      <c r="F5183" t="s">
        <v>56</v>
      </c>
      <c r="G5183" t="s">
        <v>18</v>
      </c>
      <c r="H5183" t="s">
        <v>20</v>
      </c>
      <c r="I5183">
        <v>319.41000000000003</v>
      </c>
      <c r="J5183">
        <v>5</v>
      </c>
      <c r="K5183">
        <v>0.1</v>
      </c>
      <c r="L5183">
        <v>7.0979999999999999</v>
      </c>
    </row>
    <row r="5184" spans="1:12" x14ac:dyDescent="0.3">
      <c r="A5184" t="s">
        <v>61</v>
      </c>
      <c r="B5184" t="s">
        <v>13</v>
      </c>
      <c r="C5184" t="s">
        <v>14</v>
      </c>
      <c r="D5184" t="s">
        <v>77</v>
      </c>
      <c r="E5184" t="s">
        <v>75</v>
      </c>
      <c r="F5184" t="s">
        <v>56</v>
      </c>
      <c r="G5184" t="s">
        <v>25</v>
      </c>
      <c r="H5184" t="s">
        <v>40</v>
      </c>
      <c r="I5184">
        <v>14.56</v>
      </c>
      <c r="J5184">
        <v>2</v>
      </c>
      <c r="K5184">
        <v>0</v>
      </c>
      <c r="L5184">
        <v>6.9888000000000003</v>
      </c>
    </row>
    <row r="5185" spans="1:12" x14ac:dyDescent="0.3">
      <c r="A5185" t="s">
        <v>61</v>
      </c>
      <c r="B5185" t="s">
        <v>13</v>
      </c>
      <c r="C5185" t="s">
        <v>14</v>
      </c>
      <c r="D5185" t="s">
        <v>77</v>
      </c>
      <c r="E5185" t="s">
        <v>75</v>
      </c>
      <c r="F5185" t="s">
        <v>56</v>
      </c>
      <c r="G5185" t="s">
        <v>34</v>
      </c>
      <c r="H5185" t="s">
        <v>58</v>
      </c>
      <c r="I5185">
        <v>30</v>
      </c>
      <c r="J5185">
        <v>2</v>
      </c>
      <c r="K5185">
        <v>0</v>
      </c>
      <c r="L5185">
        <v>3.3</v>
      </c>
    </row>
    <row r="5186" spans="1:12" x14ac:dyDescent="0.3">
      <c r="A5186" t="s">
        <v>61</v>
      </c>
      <c r="B5186" t="s">
        <v>13</v>
      </c>
      <c r="C5186" t="s">
        <v>14</v>
      </c>
      <c r="D5186" t="s">
        <v>77</v>
      </c>
      <c r="E5186" t="s">
        <v>75</v>
      </c>
      <c r="F5186" t="s">
        <v>56</v>
      </c>
      <c r="G5186" t="s">
        <v>25</v>
      </c>
      <c r="H5186" t="s">
        <v>36</v>
      </c>
      <c r="I5186">
        <v>48.48</v>
      </c>
      <c r="J5186">
        <v>4</v>
      </c>
      <c r="K5186">
        <v>0.2</v>
      </c>
      <c r="L5186">
        <v>16.361999999999998</v>
      </c>
    </row>
    <row r="5187" spans="1:12" x14ac:dyDescent="0.3">
      <c r="A5187" t="s">
        <v>61</v>
      </c>
      <c r="B5187" t="s">
        <v>13</v>
      </c>
      <c r="C5187" t="s">
        <v>14</v>
      </c>
      <c r="D5187" t="s">
        <v>77</v>
      </c>
      <c r="E5187" t="s">
        <v>75</v>
      </c>
      <c r="F5187" t="s">
        <v>56</v>
      </c>
      <c r="G5187" t="s">
        <v>25</v>
      </c>
      <c r="H5187" t="s">
        <v>33</v>
      </c>
      <c r="I5187">
        <v>1.68</v>
      </c>
      <c r="J5187">
        <v>1</v>
      </c>
      <c r="K5187">
        <v>0</v>
      </c>
      <c r="L5187">
        <v>0.84</v>
      </c>
    </row>
    <row r="5188" spans="1:12" x14ac:dyDescent="0.3">
      <c r="A5188" t="s">
        <v>27</v>
      </c>
      <c r="B5188" t="s">
        <v>13</v>
      </c>
      <c r="C5188" t="s">
        <v>14</v>
      </c>
      <c r="D5188" t="s">
        <v>74</v>
      </c>
      <c r="E5188" t="s">
        <v>75</v>
      </c>
      <c r="F5188" t="s">
        <v>56</v>
      </c>
      <c r="G5188" t="s">
        <v>25</v>
      </c>
      <c r="H5188" t="s">
        <v>36</v>
      </c>
      <c r="I5188">
        <v>4.6159999999999997</v>
      </c>
      <c r="J5188">
        <v>1</v>
      </c>
      <c r="K5188">
        <v>0.2</v>
      </c>
      <c r="L5188">
        <v>1.7310000000000001</v>
      </c>
    </row>
    <row r="5189" spans="1:12" x14ac:dyDescent="0.3">
      <c r="A5189" t="s">
        <v>12</v>
      </c>
      <c r="B5189" t="s">
        <v>43</v>
      </c>
      <c r="C5189" t="s">
        <v>14</v>
      </c>
      <c r="D5189" t="s">
        <v>74</v>
      </c>
      <c r="E5189" t="s">
        <v>75</v>
      </c>
      <c r="F5189" t="s">
        <v>56</v>
      </c>
      <c r="G5189" t="s">
        <v>18</v>
      </c>
      <c r="H5189" t="s">
        <v>32</v>
      </c>
      <c r="I5189">
        <v>96.53</v>
      </c>
      <c r="J5189">
        <v>7</v>
      </c>
      <c r="K5189">
        <v>0</v>
      </c>
      <c r="L5189">
        <v>40.5426</v>
      </c>
    </row>
    <row r="5190" spans="1:12" x14ac:dyDescent="0.3">
      <c r="A5190" t="s">
        <v>27</v>
      </c>
      <c r="B5190" t="s">
        <v>21</v>
      </c>
      <c r="C5190" t="s">
        <v>14</v>
      </c>
      <c r="D5190" t="s">
        <v>74</v>
      </c>
      <c r="E5190" t="s">
        <v>75</v>
      </c>
      <c r="F5190" t="s">
        <v>56</v>
      </c>
      <c r="G5190" t="s">
        <v>18</v>
      </c>
      <c r="H5190" t="s">
        <v>32</v>
      </c>
      <c r="I5190">
        <v>41.96</v>
      </c>
      <c r="J5190">
        <v>2</v>
      </c>
      <c r="K5190">
        <v>0</v>
      </c>
      <c r="L5190">
        <v>10.909599999999999</v>
      </c>
    </row>
    <row r="5191" spans="1:12" x14ac:dyDescent="0.3">
      <c r="A5191" t="s">
        <v>27</v>
      </c>
      <c r="B5191" t="s">
        <v>43</v>
      </c>
      <c r="C5191" t="s">
        <v>14</v>
      </c>
      <c r="D5191" t="s">
        <v>74</v>
      </c>
      <c r="E5191" t="s">
        <v>75</v>
      </c>
      <c r="F5191" t="s">
        <v>56</v>
      </c>
      <c r="G5191" t="s">
        <v>25</v>
      </c>
      <c r="H5191" t="s">
        <v>33</v>
      </c>
      <c r="I5191">
        <v>3.28</v>
      </c>
      <c r="J5191">
        <v>1</v>
      </c>
      <c r="K5191">
        <v>0</v>
      </c>
      <c r="L5191">
        <v>1.4104000000000001</v>
      </c>
    </row>
    <row r="5192" spans="1:12" x14ac:dyDescent="0.3">
      <c r="A5192" t="s">
        <v>61</v>
      </c>
      <c r="B5192" t="s">
        <v>43</v>
      </c>
      <c r="C5192" t="s">
        <v>14</v>
      </c>
      <c r="D5192" t="s">
        <v>74</v>
      </c>
      <c r="E5192" t="s">
        <v>75</v>
      </c>
      <c r="F5192" t="s">
        <v>56</v>
      </c>
      <c r="G5192" t="s">
        <v>18</v>
      </c>
      <c r="H5192" t="s">
        <v>19</v>
      </c>
      <c r="I5192">
        <v>899.13599999999997</v>
      </c>
      <c r="J5192">
        <v>4</v>
      </c>
      <c r="K5192">
        <v>0.2</v>
      </c>
      <c r="L5192">
        <v>112.392</v>
      </c>
    </row>
    <row r="5193" spans="1:12" x14ac:dyDescent="0.3">
      <c r="A5193" t="s">
        <v>61</v>
      </c>
      <c r="B5193" t="s">
        <v>43</v>
      </c>
      <c r="C5193" t="s">
        <v>14</v>
      </c>
      <c r="D5193" t="s">
        <v>74</v>
      </c>
      <c r="E5193" t="s">
        <v>75</v>
      </c>
      <c r="F5193" t="s">
        <v>56</v>
      </c>
      <c r="G5193" t="s">
        <v>34</v>
      </c>
      <c r="H5193" t="s">
        <v>35</v>
      </c>
      <c r="I5193">
        <v>71.760000000000005</v>
      </c>
      <c r="J5193">
        <v>6</v>
      </c>
      <c r="K5193">
        <v>0</v>
      </c>
      <c r="L5193">
        <v>20.0928</v>
      </c>
    </row>
    <row r="5194" spans="1:12" x14ac:dyDescent="0.3">
      <c r="A5194" t="s">
        <v>61</v>
      </c>
      <c r="B5194" t="s">
        <v>43</v>
      </c>
      <c r="C5194" t="s">
        <v>14</v>
      </c>
      <c r="D5194" t="s">
        <v>74</v>
      </c>
      <c r="E5194" t="s">
        <v>75</v>
      </c>
      <c r="F5194" t="s">
        <v>56</v>
      </c>
      <c r="G5194" t="s">
        <v>25</v>
      </c>
      <c r="H5194" t="s">
        <v>40</v>
      </c>
      <c r="I5194">
        <v>51.84</v>
      </c>
      <c r="J5194">
        <v>8</v>
      </c>
      <c r="K5194">
        <v>0</v>
      </c>
      <c r="L5194">
        <v>24.883199999999999</v>
      </c>
    </row>
    <row r="5195" spans="1:12" x14ac:dyDescent="0.3">
      <c r="A5195" t="s">
        <v>61</v>
      </c>
      <c r="B5195" t="s">
        <v>43</v>
      </c>
      <c r="C5195" t="s">
        <v>14</v>
      </c>
      <c r="D5195" t="s">
        <v>74</v>
      </c>
      <c r="E5195" t="s">
        <v>75</v>
      </c>
      <c r="F5195" t="s">
        <v>56</v>
      </c>
      <c r="G5195" t="s">
        <v>18</v>
      </c>
      <c r="H5195" t="s">
        <v>19</v>
      </c>
      <c r="I5195">
        <v>626.35199999999998</v>
      </c>
      <c r="J5195">
        <v>3</v>
      </c>
      <c r="K5195">
        <v>0.2</v>
      </c>
      <c r="L5195">
        <v>46.976399999999998</v>
      </c>
    </row>
    <row r="5196" spans="1:12" x14ac:dyDescent="0.3">
      <c r="A5196" t="s">
        <v>61</v>
      </c>
      <c r="B5196" t="s">
        <v>43</v>
      </c>
      <c r="C5196" t="s">
        <v>14</v>
      </c>
      <c r="D5196" t="s">
        <v>74</v>
      </c>
      <c r="E5196" t="s">
        <v>75</v>
      </c>
      <c r="F5196" t="s">
        <v>56</v>
      </c>
      <c r="G5196" t="s">
        <v>25</v>
      </c>
      <c r="H5196" t="s">
        <v>33</v>
      </c>
      <c r="I5196">
        <v>19.899999999999999</v>
      </c>
      <c r="J5196">
        <v>5</v>
      </c>
      <c r="K5196">
        <v>0</v>
      </c>
      <c r="L5196">
        <v>6.5670000000000002</v>
      </c>
    </row>
    <row r="5197" spans="1:12" x14ac:dyDescent="0.3">
      <c r="A5197" t="s">
        <v>61</v>
      </c>
      <c r="B5197" t="s">
        <v>13</v>
      </c>
      <c r="C5197" t="s">
        <v>14</v>
      </c>
      <c r="D5197" t="s">
        <v>74</v>
      </c>
      <c r="E5197" t="s">
        <v>75</v>
      </c>
      <c r="F5197" t="s">
        <v>56</v>
      </c>
      <c r="G5197" t="s">
        <v>25</v>
      </c>
      <c r="H5197" t="s">
        <v>31</v>
      </c>
      <c r="I5197">
        <v>80.58</v>
      </c>
      <c r="J5197">
        <v>6</v>
      </c>
      <c r="K5197">
        <v>0</v>
      </c>
      <c r="L5197">
        <v>22.5624</v>
      </c>
    </row>
    <row r="5198" spans="1:12" x14ac:dyDescent="0.3">
      <c r="A5198" t="s">
        <v>61</v>
      </c>
      <c r="B5198" t="s">
        <v>13</v>
      </c>
      <c r="C5198" t="s">
        <v>14</v>
      </c>
      <c r="D5198" t="s">
        <v>74</v>
      </c>
      <c r="E5198" t="s">
        <v>75</v>
      </c>
      <c r="F5198" t="s">
        <v>56</v>
      </c>
      <c r="G5198" t="s">
        <v>25</v>
      </c>
      <c r="H5198" t="s">
        <v>59</v>
      </c>
      <c r="I5198">
        <v>361.92</v>
      </c>
      <c r="J5198">
        <v>4</v>
      </c>
      <c r="K5198">
        <v>0</v>
      </c>
      <c r="L5198">
        <v>162.864</v>
      </c>
    </row>
    <row r="5199" spans="1:12" x14ac:dyDescent="0.3">
      <c r="A5199" t="s">
        <v>12</v>
      </c>
      <c r="B5199" t="s">
        <v>13</v>
      </c>
      <c r="C5199" t="s">
        <v>14</v>
      </c>
      <c r="D5199" t="s">
        <v>74</v>
      </c>
      <c r="E5199" t="s">
        <v>75</v>
      </c>
      <c r="F5199" t="s">
        <v>56</v>
      </c>
      <c r="G5199" t="s">
        <v>34</v>
      </c>
      <c r="H5199" t="s">
        <v>58</v>
      </c>
      <c r="I5199">
        <v>20.37</v>
      </c>
      <c r="J5199">
        <v>3</v>
      </c>
      <c r="K5199">
        <v>0</v>
      </c>
      <c r="L5199">
        <v>6.9257999999999997</v>
      </c>
    </row>
    <row r="5200" spans="1:12" x14ac:dyDescent="0.3">
      <c r="A5200" t="s">
        <v>12</v>
      </c>
      <c r="B5200" t="s">
        <v>13</v>
      </c>
      <c r="C5200" t="s">
        <v>14</v>
      </c>
      <c r="D5200" t="s">
        <v>74</v>
      </c>
      <c r="E5200" t="s">
        <v>75</v>
      </c>
      <c r="F5200" t="s">
        <v>56</v>
      </c>
      <c r="G5200" t="s">
        <v>25</v>
      </c>
      <c r="H5200" t="s">
        <v>31</v>
      </c>
      <c r="I5200">
        <v>221.55</v>
      </c>
      <c r="J5200">
        <v>3</v>
      </c>
      <c r="K5200">
        <v>0</v>
      </c>
      <c r="L5200">
        <v>6.6464999999999996</v>
      </c>
    </row>
    <row r="5201" spans="1:12" x14ac:dyDescent="0.3">
      <c r="A5201" t="s">
        <v>12</v>
      </c>
      <c r="B5201" t="s">
        <v>13</v>
      </c>
      <c r="C5201" t="s">
        <v>14</v>
      </c>
      <c r="D5201" t="s">
        <v>74</v>
      </c>
      <c r="E5201" t="s">
        <v>75</v>
      </c>
      <c r="F5201" t="s">
        <v>56</v>
      </c>
      <c r="G5201" t="s">
        <v>25</v>
      </c>
      <c r="H5201" t="s">
        <v>36</v>
      </c>
      <c r="I5201">
        <v>17.52</v>
      </c>
      <c r="J5201">
        <v>5</v>
      </c>
      <c r="K5201">
        <v>0.2</v>
      </c>
      <c r="L5201">
        <v>6.1319999999999997</v>
      </c>
    </row>
    <row r="5202" spans="1:12" x14ac:dyDescent="0.3">
      <c r="A5202" t="s">
        <v>12</v>
      </c>
      <c r="B5202" t="s">
        <v>21</v>
      </c>
      <c r="C5202" t="s">
        <v>14</v>
      </c>
      <c r="D5202" t="s">
        <v>74</v>
      </c>
      <c r="E5202" t="s">
        <v>75</v>
      </c>
      <c r="F5202" t="s">
        <v>56</v>
      </c>
      <c r="G5202" t="s">
        <v>18</v>
      </c>
      <c r="H5202" t="s">
        <v>32</v>
      </c>
      <c r="I5202">
        <v>26.8</v>
      </c>
      <c r="J5202">
        <v>2</v>
      </c>
      <c r="K5202">
        <v>0</v>
      </c>
      <c r="L5202">
        <v>12.864000000000001</v>
      </c>
    </row>
    <row r="5203" spans="1:12" x14ac:dyDescent="0.3">
      <c r="A5203" t="s">
        <v>27</v>
      </c>
      <c r="B5203" t="s">
        <v>43</v>
      </c>
      <c r="C5203" t="s">
        <v>14</v>
      </c>
      <c r="D5203" t="s">
        <v>74</v>
      </c>
      <c r="E5203" t="s">
        <v>75</v>
      </c>
      <c r="F5203" t="s">
        <v>56</v>
      </c>
      <c r="G5203" t="s">
        <v>18</v>
      </c>
      <c r="H5203" t="s">
        <v>20</v>
      </c>
      <c r="I5203">
        <v>135.88200000000001</v>
      </c>
      <c r="J5203">
        <v>1</v>
      </c>
      <c r="K5203">
        <v>0.1</v>
      </c>
      <c r="L5203">
        <v>24.1568</v>
      </c>
    </row>
    <row r="5204" spans="1:12" x14ac:dyDescent="0.3">
      <c r="A5204" t="s">
        <v>27</v>
      </c>
      <c r="B5204" t="s">
        <v>43</v>
      </c>
      <c r="C5204" t="s">
        <v>14</v>
      </c>
      <c r="D5204" t="s">
        <v>74</v>
      </c>
      <c r="E5204" t="s">
        <v>75</v>
      </c>
      <c r="F5204" t="s">
        <v>56</v>
      </c>
      <c r="G5204" t="s">
        <v>34</v>
      </c>
      <c r="H5204" t="s">
        <v>122</v>
      </c>
      <c r="I5204">
        <v>3991.98</v>
      </c>
      <c r="J5204">
        <v>2</v>
      </c>
      <c r="K5204">
        <v>0</v>
      </c>
      <c r="L5204">
        <v>1995.99</v>
      </c>
    </row>
    <row r="5205" spans="1:12" x14ac:dyDescent="0.3">
      <c r="A5205" t="s">
        <v>27</v>
      </c>
      <c r="B5205" t="s">
        <v>43</v>
      </c>
      <c r="C5205" t="s">
        <v>14</v>
      </c>
      <c r="D5205" t="s">
        <v>74</v>
      </c>
      <c r="E5205" t="s">
        <v>75</v>
      </c>
      <c r="F5205" t="s">
        <v>56</v>
      </c>
      <c r="G5205" t="s">
        <v>34</v>
      </c>
      <c r="H5205" t="s">
        <v>35</v>
      </c>
      <c r="I5205">
        <v>275.94</v>
      </c>
      <c r="J5205">
        <v>6</v>
      </c>
      <c r="K5205">
        <v>0</v>
      </c>
      <c r="L5205">
        <v>80.022599999999997</v>
      </c>
    </row>
    <row r="5206" spans="1:12" x14ac:dyDescent="0.3">
      <c r="A5206" t="s">
        <v>27</v>
      </c>
      <c r="B5206" t="s">
        <v>43</v>
      </c>
      <c r="C5206" t="s">
        <v>14</v>
      </c>
      <c r="D5206" t="s">
        <v>74</v>
      </c>
      <c r="E5206" t="s">
        <v>75</v>
      </c>
      <c r="F5206" t="s">
        <v>56</v>
      </c>
      <c r="G5206" t="s">
        <v>34</v>
      </c>
      <c r="H5206" t="s">
        <v>58</v>
      </c>
      <c r="I5206">
        <v>360</v>
      </c>
      <c r="J5206">
        <v>4</v>
      </c>
      <c r="K5206">
        <v>0</v>
      </c>
      <c r="L5206">
        <v>129.6</v>
      </c>
    </row>
    <row r="5207" spans="1:12" x14ac:dyDescent="0.3">
      <c r="A5207" t="s">
        <v>27</v>
      </c>
      <c r="B5207" t="s">
        <v>43</v>
      </c>
      <c r="C5207" t="s">
        <v>14</v>
      </c>
      <c r="D5207" t="s">
        <v>74</v>
      </c>
      <c r="E5207" t="s">
        <v>75</v>
      </c>
      <c r="F5207" t="s">
        <v>56</v>
      </c>
      <c r="G5207" t="s">
        <v>25</v>
      </c>
      <c r="H5207" t="s">
        <v>31</v>
      </c>
      <c r="I5207">
        <v>43.57</v>
      </c>
      <c r="J5207">
        <v>1</v>
      </c>
      <c r="K5207">
        <v>0</v>
      </c>
      <c r="L5207">
        <v>13.071</v>
      </c>
    </row>
    <row r="5208" spans="1:12" x14ac:dyDescent="0.3">
      <c r="A5208" t="s">
        <v>61</v>
      </c>
      <c r="B5208" t="s">
        <v>43</v>
      </c>
      <c r="C5208" t="s">
        <v>14</v>
      </c>
      <c r="D5208" t="s">
        <v>74</v>
      </c>
      <c r="E5208" t="s">
        <v>75</v>
      </c>
      <c r="F5208" t="s">
        <v>56</v>
      </c>
      <c r="G5208" t="s">
        <v>34</v>
      </c>
      <c r="H5208" t="s">
        <v>58</v>
      </c>
      <c r="I5208">
        <v>6.79</v>
      </c>
      <c r="J5208">
        <v>1</v>
      </c>
      <c r="K5208">
        <v>0</v>
      </c>
      <c r="L5208">
        <v>2.3086000000000002</v>
      </c>
    </row>
    <row r="5209" spans="1:12" x14ac:dyDescent="0.3">
      <c r="A5209" t="s">
        <v>61</v>
      </c>
      <c r="B5209" t="s">
        <v>43</v>
      </c>
      <c r="C5209" t="s">
        <v>14</v>
      </c>
      <c r="D5209" t="s">
        <v>74</v>
      </c>
      <c r="E5209" t="s">
        <v>75</v>
      </c>
      <c r="F5209" t="s">
        <v>56</v>
      </c>
      <c r="G5209" t="s">
        <v>25</v>
      </c>
      <c r="H5209" t="s">
        <v>40</v>
      </c>
      <c r="I5209">
        <v>24.56</v>
      </c>
      <c r="J5209">
        <v>2</v>
      </c>
      <c r="K5209">
        <v>0</v>
      </c>
      <c r="L5209">
        <v>11.543200000000001</v>
      </c>
    </row>
    <row r="5210" spans="1:12" x14ac:dyDescent="0.3">
      <c r="A5210" t="s">
        <v>61</v>
      </c>
      <c r="B5210" t="s">
        <v>43</v>
      </c>
      <c r="C5210" t="s">
        <v>14</v>
      </c>
      <c r="D5210" t="s">
        <v>74</v>
      </c>
      <c r="E5210" t="s">
        <v>75</v>
      </c>
      <c r="F5210" t="s">
        <v>56</v>
      </c>
      <c r="G5210" t="s">
        <v>25</v>
      </c>
      <c r="H5210" t="s">
        <v>36</v>
      </c>
      <c r="I5210">
        <v>3.048</v>
      </c>
      <c r="J5210">
        <v>1</v>
      </c>
      <c r="K5210">
        <v>0.2</v>
      </c>
      <c r="L5210">
        <v>1.0668</v>
      </c>
    </row>
    <row r="5211" spans="1:12" x14ac:dyDescent="0.3">
      <c r="A5211" t="s">
        <v>61</v>
      </c>
      <c r="B5211" t="s">
        <v>43</v>
      </c>
      <c r="C5211" t="s">
        <v>14</v>
      </c>
      <c r="D5211" t="s">
        <v>74</v>
      </c>
      <c r="E5211" t="s">
        <v>75</v>
      </c>
      <c r="F5211" t="s">
        <v>56</v>
      </c>
      <c r="G5211" t="s">
        <v>25</v>
      </c>
      <c r="H5211" t="s">
        <v>40</v>
      </c>
      <c r="I5211">
        <v>49.12</v>
      </c>
      <c r="J5211">
        <v>4</v>
      </c>
      <c r="K5211">
        <v>0</v>
      </c>
      <c r="L5211">
        <v>23.086400000000001</v>
      </c>
    </row>
    <row r="5212" spans="1:12" x14ac:dyDescent="0.3">
      <c r="A5212" t="s">
        <v>61</v>
      </c>
      <c r="B5212" t="s">
        <v>43</v>
      </c>
      <c r="C5212" t="s">
        <v>14</v>
      </c>
      <c r="D5212" t="s">
        <v>74</v>
      </c>
      <c r="E5212" t="s">
        <v>75</v>
      </c>
      <c r="F5212" t="s">
        <v>56</v>
      </c>
      <c r="G5212" t="s">
        <v>25</v>
      </c>
      <c r="H5212" t="s">
        <v>36</v>
      </c>
      <c r="I5212">
        <v>4355.1679999999997</v>
      </c>
      <c r="J5212">
        <v>4</v>
      </c>
      <c r="K5212">
        <v>0.2</v>
      </c>
      <c r="L5212">
        <v>1415.4295999999999</v>
      </c>
    </row>
    <row r="5213" spans="1:12" x14ac:dyDescent="0.3">
      <c r="A5213" t="s">
        <v>27</v>
      </c>
      <c r="B5213" t="s">
        <v>13</v>
      </c>
      <c r="C5213" t="s">
        <v>14</v>
      </c>
      <c r="D5213" t="s">
        <v>74</v>
      </c>
      <c r="E5213" t="s">
        <v>75</v>
      </c>
      <c r="F5213" t="s">
        <v>56</v>
      </c>
      <c r="G5213" t="s">
        <v>18</v>
      </c>
      <c r="H5213" t="s">
        <v>19</v>
      </c>
      <c r="I5213">
        <v>388.70400000000001</v>
      </c>
      <c r="J5213">
        <v>6</v>
      </c>
      <c r="K5213">
        <v>0.2</v>
      </c>
      <c r="L5213">
        <v>-4.8587999999999996</v>
      </c>
    </row>
    <row r="5214" spans="1:12" x14ac:dyDescent="0.3">
      <c r="A5214" t="s">
        <v>27</v>
      </c>
      <c r="B5214" t="s">
        <v>13</v>
      </c>
      <c r="C5214" t="s">
        <v>14</v>
      </c>
      <c r="D5214" t="s">
        <v>74</v>
      </c>
      <c r="E5214" t="s">
        <v>75</v>
      </c>
      <c r="F5214" t="s">
        <v>56</v>
      </c>
      <c r="G5214" t="s">
        <v>25</v>
      </c>
      <c r="H5214" t="s">
        <v>59</v>
      </c>
      <c r="I5214">
        <v>8.26</v>
      </c>
      <c r="J5214">
        <v>2</v>
      </c>
      <c r="K5214">
        <v>0</v>
      </c>
      <c r="L5214">
        <v>3.7995999999999999</v>
      </c>
    </row>
    <row r="5215" spans="1:12" x14ac:dyDescent="0.3">
      <c r="A5215" t="s">
        <v>27</v>
      </c>
      <c r="B5215" t="s">
        <v>13</v>
      </c>
      <c r="C5215" t="s">
        <v>14</v>
      </c>
      <c r="D5215" t="s">
        <v>74</v>
      </c>
      <c r="E5215" t="s">
        <v>75</v>
      </c>
      <c r="F5215" t="s">
        <v>56</v>
      </c>
      <c r="G5215" t="s">
        <v>25</v>
      </c>
      <c r="H5215" t="s">
        <v>33</v>
      </c>
      <c r="I5215">
        <v>17.04</v>
      </c>
      <c r="J5215">
        <v>4</v>
      </c>
      <c r="K5215">
        <v>0</v>
      </c>
      <c r="L5215">
        <v>6.9863999999999997</v>
      </c>
    </row>
    <row r="5216" spans="1:12" x14ac:dyDescent="0.3">
      <c r="A5216" t="s">
        <v>27</v>
      </c>
      <c r="B5216" t="s">
        <v>13</v>
      </c>
      <c r="C5216" t="s">
        <v>14</v>
      </c>
      <c r="D5216" t="s">
        <v>74</v>
      </c>
      <c r="E5216" t="s">
        <v>75</v>
      </c>
      <c r="F5216" t="s">
        <v>56</v>
      </c>
      <c r="G5216" t="s">
        <v>25</v>
      </c>
      <c r="H5216" t="s">
        <v>40</v>
      </c>
      <c r="I5216">
        <v>34.4</v>
      </c>
      <c r="J5216">
        <v>5</v>
      </c>
      <c r="K5216">
        <v>0</v>
      </c>
      <c r="L5216">
        <v>15.824</v>
      </c>
    </row>
    <row r="5217" spans="1:12" x14ac:dyDescent="0.3">
      <c r="A5217" t="s">
        <v>27</v>
      </c>
      <c r="B5217" t="s">
        <v>13</v>
      </c>
      <c r="C5217" t="s">
        <v>14</v>
      </c>
      <c r="D5217" t="s">
        <v>74</v>
      </c>
      <c r="E5217" t="s">
        <v>75</v>
      </c>
      <c r="F5217" t="s">
        <v>56</v>
      </c>
      <c r="G5217" t="s">
        <v>25</v>
      </c>
      <c r="H5217" t="s">
        <v>26</v>
      </c>
      <c r="I5217">
        <v>20.7</v>
      </c>
      <c r="J5217">
        <v>2</v>
      </c>
      <c r="K5217">
        <v>0</v>
      </c>
      <c r="L5217">
        <v>9.9359999999999999</v>
      </c>
    </row>
    <row r="5218" spans="1:12" x14ac:dyDescent="0.3">
      <c r="A5218" t="s">
        <v>27</v>
      </c>
      <c r="B5218" t="s">
        <v>13</v>
      </c>
      <c r="C5218" t="s">
        <v>14</v>
      </c>
      <c r="D5218" t="s">
        <v>74</v>
      </c>
      <c r="E5218" t="s">
        <v>75</v>
      </c>
      <c r="F5218" t="s">
        <v>56</v>
      </c>
      <c r="G5218" t="s">
        <v>18</v>
      </c>
      <c r="H5218" t="s">
        <v>20</v>
      </c>
      <c r="I5218">
        <v>488.64600000000002</v>
      </c>
      <c r="J5218">
        <v>3</v>
      </c>
      <c r="K5218">
        <v>0.1</v>
      </c>
      <c r="L5218">
        <v>86.870400000000004</v>
      </c>
    </row>
    <row r="5219" spans="1:12" x14ac:dyDescent="0.3">
      <c r="A5219" t="s">
        <v>27</v>
      </c>
      <c r="B5219" t="s">
        <v>13</v>
      </c>
      <c r="C5219" t="s">
        <v>14</v>
      </c>
      <c r="D5219" t="s">
        <v>74</v>
      </c>
      <c r="E5219" t="s">
        <v>75</v>
      </c>
      <c r="F5219" t="s">
        <v>56</v>
      </c>
      <c r="G5219" t="s">
        <v>25</v>
      </c>
      <c r="H5219" t="s">
        <v>33</v>
      </c>
      <c r="I5219">
        <v>5.56</v>
      </c>
      <c r="J5219">
        <v>2</v>
      </c>
      <c r="K5219">
        <v>0</v>
      </c>
      <c r="L5219">
        <v>1.4456</v>
      </c>
    </row>
    <row r="5220" spans="1:12" x14ac:dyDescent="0.3">
      <c r="A5220" t="s">
        <v>27</v>
      </c>
      <c r="B5220" t="s">
        <v>13</v>
      </c>
      <c r="C5220" t="s">
        <v>14</v>
      </c>
      <c r="D5220" t="s">
        <v>74</v>
      </c>
      <c r="E5220" t="s">
        <v>75</v>
      </c>
      <c r="F5220" t="s">
        <v>56</v>
      </c>
      <c r="G5220" t="s">
        <v>18</v>
      </c>
      <c r="H5220" t="s">
        <v>32</v>
      </c>
      <c r="I5220">
        <v>47.12</v>
      </c>
      <c r="J5220">
        <v>8</v>
      </c>
      <c r="K5220">
        <v>0</v>
      </c>
      <c r="L5220">
        <v>20.732800000000001</v>
      </c>
    </row>
    <row r="5221" spans="1:12" x14ac:dyDescent="0.3">
      <c r="A5221" t="s">
        <v>27</v>
      </c>
      <c r="B5221" t="s">
        <v>13</v>
      </c>
      <c r="C5221" t="s">
        <v>14</v>
      </c>
      <c r="D5221" t="s">
        <v>74</v>
      </c>
      <c r="E5221" t="s">
        <v>75</v>
      </c>
      <c r="F5221" t="s">
        <v>56</v>
      </c>
      <c r="G5221" t="s">
        <v>25</v>
      </c>
      <c r="H5221" t="s">
        <v>36</v>
      </c>
      <c r="I5221">
        <v>23.36</v>
      </c>
      <c r="J5221">
        <v>4</v>
      </c>
      <c r="K5221">
        <v>0.2</v>
      </c>
      <c r="L5221">
        <v>7.8840000000000003</v>
      </c>
    </row>
    <row r="5222" spans="1:12" x14ac:dyDescent="0.3">
      <c r="A5222" t="s">
        <v>27</v>
      </c>
      <c r="B5222" t="s">
        <v>13</v>
      </c>
      <c r="C5222" t="s">
        <v>14</v>
      </c>
      <c r="D5222" t="s">
        <v>74</v>
      </c>
      <c r="E5222" t="s">
        <v>75</v>
      </c>
      <c r="F5222" t="s">
        <v>56</v>
      </c>
      <c r="G5222" t="s">
        <v>34</v>
      </c>
      <c r="H5222" t="s">
        <v>58</v>
      </c>
      <c r="I5222">
        <v>39.979999999999997</v>
      </c>
      <c r="J5222">
        <v>2</v>
      </c>
      <c r="K5222">
        <v>0</v>
      </c>
      <c r="L5222">
        <v>13.5932</v>
      </c>
    </row>
    <row r="5223" spans="1:12" x14ac:dyDescent="0.3">
      <c r="A5223" t="s">
        <v>27</v>
      </c>
      <c r="B5223" t="s">
        <v>13</v>
      </c>
      <c r="C5223" t="s">
        <v>14</v>
      </c>
      <c r="D5223" t="s">
        <v>74</v>
      </c>
      <c r="E5223" t="s">
        <v>75</v>
      </c>
      <c r="F5223" t="s">
        <v>56</v>
      </c>
      <c r="G5223" t="s">
        <v>25</v>
      </c>
      <c r="H5223" t="s">
        <v>37</v>
      </c>
      <c r="I5223">
        <v>35.909999999999997</v>
      </c>
      <c r="J5223">
        <v>3</v>
      </c>
      <c r="K5223">
        <v>0</v>
      </c>
      <c r="L5223">
        <v>9.6957000000000004</v>
      </c>
    </row>
    <row r="5224" spans="1:12" x14ac:dyDescent="0.3">
      <c r="A5224" t="s">
        <v>61</v>
      </c>
      <c r="B5224" t="s">
        <v>43</v>
      </c>
      <c r="C5224" t="s">
        <v>14</v>
      </c>
      <c r="D5224" t="s">
        <v>186</v>
      </c>
      <c r="E5224" t="s">
        <v>75</v>
      </c>
      <c r="F5224" t="s">
        <v>56</v>
      </c>
      <c r="G5224" t="s">
        <v>34</v>
      </c>
      <c r="H5224" t="s">
        <v>122</v>
      </c>
      <c r="I5224">
        <v>69.989999999999995</v>
      </c>
      <c r="J5224">
        <v>1</v>
      </c>
      <c r="K5224">
        <v>0</v>
      </c>
      <c r="L5224">
        <v>30.095700000000001</v>
      </c>
    </row>
    <row r="5225" spans="1:12" x14ac:dyDescent="0.3">
      <c r="A5225" t="s">
        <v>12</v>
      </c>
      <c r="B5225" t="s">
        <v>21</v>
      </c>
      <c r="C5225" t="s">
        <v>14</v>
      </c>
      <c r="D5225" t="s">
        <v>74</v>
      </c>
      <c r="E5225" t="s">
        <v>75</v>
      </c>
      <c r="F5225" t="s">
        <v>56</v>
      </c>
      <c r="G5225" t="s">
        <v>18</v>
      </c>
      <c r="H5225" t="s">
        <v>20</v>
      </c>
      <c r="I5225">
        <v>207.846</v>
      </c>
      <c r="J5225">
        <v>3</v>
      </c>
      <c r="K5225">
        <v>0.1</v>
      </c>
      <c r="L5225">
        <v>2.3094000000000001</v>
      </c>
    </row>
    <row r="5226" spans="1:12" x14ac:dyDescent="0.3">
      <c r="A5226" t="s">
        <v>12</v>
      </c>
      <c r="B5226" t="s">
        <v>13</v>
      </c>
      <c r="C5226" t="s">
        <v>14</v>
      </c>
      <c r="D5226" t="s">
        <v>189</v>
      </c>
      <c r="E5226" t="s">
        <v>75</v>
      </c>
      <c r="F5226" t="s">
        <v>56</v>
      </c>
      <c r="G5226" t="s">
        <v>25</v>
      </c>
      <c r="H5226" t="s">
        <v>33</v>
      </c>
      <c r="I5226">
        <v>59.52</v>
      </c>
      <c r="J5226">
        <v>3</v>
      </c>
      <c r="K5226">
        <v>0</v>
      </c>
      <c r="L5226">
        <v>15.475199999999999</v>
      </c>
    </row>
    <row r="5227" spans="1:12" x14ac:dyDescent="0.3">
      <c r="A5227" t="s">
        <v>12</v>
      </c>
      <c r="B5227" t="s">
        <v>13</v>
      </c>
      <c r="C5227" t="s">
        <v>14</v>
      </c>
      <c r="D5227" t="s">
        <v>189</v>
      </c>
      <c r="E5227" t="s">
        <v>75</v>
      </c>
      <c r="F5227" t="s">
        <v>56</v>
      </c>
      <c r="G5227" t="s">
        <v>25</v>
      </c>
      <c r="H5227" t="s">
        <v>31</v>
      </c>
      <c r="I5227">
        <v>161.94</v>
      </c>
      <c r="J5227">
        <v>3</v>
      </c>
      <c r="K5227">
        <v>0</v>
      </c>
      <c r="L5227">
        <v>9.7164000000000001</v>
      </c>
    </row>
    <row r="5228" spans="1:12" x14ac:dyDescent="0.3">
      <c r="A5228" t="s">
        <v>12</v>
      </c>
      <c r="B5228" t="s">
        <v>13</v>
      </c>
      <c r="C5228" t="s">
        <v>14</v>
      </c>
      <c r="D5228" t="s">
        <v>189</v>
      </c>
      <c r="E5228" t="s">
        <v>75</v>
      </c>
      <c r="F5228" t="s">
        <v>56</v>
      </c>
      <c r="G5228" t="s">
        <v>25</v>
      </c>
      <c r="H5228" t="s">
        <v>33</v>
      </c>
      <c r="I5228">
        <v>263.88</v>
      </c>
      <c r="J5228">
        <v>6</v>
      </c>
      <c r="K5228">
        <v>0</v>
      </c>
      <c r="L5228">
        <v>71.247600000000006</v>
      </c>
    </row>
    <row r="5229" spans="1:12" x14ac:dyDescent="0.3">
      <c r="A5229" t="s">
        <v>12</v>
      </c>
      <c r="B5229" t="s">
        <v>13</v>
      </c>
      <c r="C5229" t="s">
        <v>14</v>
      </c>
      <c r="D5229" t="s">
        <v>189</v>
      </c>
      <c r="E5229" t="s">
        <v>75</v>
      </c>
      <c r="F5229" t="s">
        <v>56</v>
      </c>
      <c r="G5229" t="s">
        <v>25</v>
      </c>
      <c r="H5229" t="s">
        <v>33</v>
      </c>
      <c r="I5229">
        <v>30.48</v>
      </c>
      <c r="J5229">
        <v>3</v>
      </c>
      <c r="K5229">
        <v>0</v>
      </c>
      <c r="L5229">
        <v>7.9248000000000003</v>
      </c>
    </row>
    <row r="5230" spans="1:12" x14ac:dyDescent="0.3">
      <c r="A5230" t="s">
        <v>12</v>
      </c>
      <c r="B5230" t="s">
        <v>13</v>
      </c>
      <c r="C5230" t="s">
        <v>14</v>
      </c>
      <c r="D5230" t="s">
        <v>189</v>
      </c>
      <c r="E5230" t="s">
        <v>75</v>
      </c>
      <c r="F5230" t="s">
        <v>56</v>
      </c>
      <c r="G5230" t="s">
        <v>25</v>
      </c>
      <c r="H5230" t="s">
        <v>33</v>
      </c>
      <c r="I5230">
        <v>9.84</v>
      </c>
      <c r="J5230">
        <v>3</v>
      </c>
      <c r="K5230">
        <v>0</v>
      </c>
      <c r="L5230">
        <v>2.8536000000000001</v>
      </c>
    </row>
    <row r="5231" spans="1:12" x14ac:dyDescent="0.3">
      <c r="A5231" t="s">
        <v>12</v>
      </c>
      <c r="B5231" t="s">
        <v>13</v>
      </c>
      <c r="C5231" t="s">
        <v>14</v>
      </c>
      <c r="D5231" t="s">
        <v>189</v>
      </c>
      <c r="E5231" t="s">
        <v>75</v>
      </c>
      <c r="F5231" t="s">
        <v>56</v>
      </c>
      <c r="G5231" t="s">
        <v>34</v>
      </c>
      <c r="H5231" t="s">
        <v>35</v>
      </c>
      <c r="I5231">
        <v>35.119999999999997</v>
      </c>
      <c r="J5231">
        <v>4</v>
      </c>
      <c r="K5231">
        <v>0</v>
      </c>
      <c r="L5231">
        <v>9.1311999999999998</v>
      </c>
    </row>
    <row r="5232" spans="1:12" x14ac:dyDescent="0.3">
      <c r="A5232" t="s">
        <v>27</v>
      </c>
      <c r="B5232" t="s">
        <v>21</v>
      </c>
      <c r="C5232" t="s">
        <v>14</v>
      </c>
      <c r="D5232" t="s">
        <v>193</v>
      </c>
      <c r="E5232" t="s">
        <v>75</v>
      </c>
      <c r="F5232" t="s">
        <v>56</v>
      </c>
      <c r="G5232" t="s">
        <v>25</v>
      </c>
      <c r="H5232" t="s">
        <v>40</v>
      </c>
      <c r="I5232">
        <v>55.48</v>
      </c>
      <c r="J5232">
        <v>1</v>
      </c>
      <c r="K5232">
        <v>0</v>
      </c>
      <c r="L5232">
        <v>26.630400000000002</v>
      </c>
    </row>
    <row r="5233" spans="1:12" x14ac:dyDescent="0.3">
      <c r="A5233" t="s">
        <v>27</v>
      </c>
      <c r="B5233" t="s">
        <v>13</v>
      </c>
      <c r="C5233" t="s">
        <v>14</v>
      </c>
      <c r="D5233" t="s">
        <v>77</v>
      </c>
      <c r="E5233" t="s">
        <v>75</v>
      </c>
      <c r="F5233" t="s">
        <v>56</v>
      </c>
      <c r="G5233" t="s">
        <v>18</v>
      </c>
      <c r="H5233" t="s">
        <v>32</v>
      </c>
      <c r="I5233">
        <v>40.200000000000003</v>
      </c>
      <c r="J5233">
        <v>3</v>
      </c>
      <c r="K5233">
        <v>0</v>
      </c>
      <c r="L5233">
        <v>19.295999999999999</v>
      </c>
    </row>
    <row r="5234" spans="1:12" x14ac:dyDescent="0.3">
      <c r="A5234" t="s">
        <v>27</v>
      </c>
      <c r="B5234" t="s">
        <v>21</v>
      </c>
      <c r="C5234" t="s">
        <v>14</v>
      </c>
      <c r="D5234" t="s">
        <v>74</v>
      </c>
      <c r="E5234" t="s">
        <v>75</v>
      </c>
      <c r="F5234" t="s">
        <v>56</v>
      </c>
      <c r="G5234" t="s">
        <v>25</v>
      </c>
      <c r="H5234" t="s">
        <v>33</v>
      </c>
      <c r="I5234">
        <v>14.7</v>
      </c>
      <c r="J5234">
        <v>5</v>
      </c>
      <c r="K5234">
        <v>0</v>
      </c>
      <c r="L5234">
        <v>6.6150000000000002</v>
      </c>
    </row>
    <row r="5235" spans="1:12" x14ac:dyDescent="0.3">
      <c r="A5235" t="s">
        <v>27</v>
      </c>
      <c r="B5235" t="s">
        <v>21</v>
      </c>
      <c r="C5235" t="s">
        <v>14</v>
      </c>
      <c r="D5235" t="s">
        <v>74</v>
      </c>
      <c r="E5235" t="s">
        <v>75</v>
      </c>
      <c r="F5235" t="s">
        <v>56</v>
      </c>
      <c r="G5235" t="s">
        <v>25</v>
      </c>
      <c r="H5235" t="s">
        <v>31</v>
      </c>
      <c r="I5235">
        <v>704.25</v>
      </c>
      <c r="J5235">
        <v>5</v>
      </c>
      <c r="K5235">
        <v>0</v>
      </c>
      <c r="L5235">
        <v>84.51</v>
      </c>
    </row>
    <row r="5236" spans="1:12" x14ac:dyDescent="0.3">
      <c r="A5236" t="s">
        <v>27</v>
      </c>
      <c r="B5236" t="s">
        <v>13</v>
      </c>
      <c r="C5236" t="s">
        <v>14</v>
      </c>
      <c r="D5236" t="s">
        <v>74</v>
      </c>
      <c r="E5236" t="s">
        <v>75</v>
      </c>
      <c r="F5236" t="s">
        <v>56</v>
      </c>
      <c r="G5236" t="s">
        <v>25</v>
      </c>
      <c r="H5236" t="s">
        <v>33</v>
      </c>
      <c r="I5236">
        <v>5.96</v>
      </c>
      <c r="J5236">
        <v>2</v>
      </c>
      <c r="K5236">
        <v>0</v>
      </c>
      <c r="L5236">
        <v>1.6688000000000001</v>
      </c>
    </row>
    <row r="5237" spans="1:12" x14ac:dyDescent="0.3">
      <c r="A5237" t="s">
        <v>27</v>
      </c>
      <c r="B5237" t="s">
        <v>13</v>
      </c>
      <c r="C5237" t="s">
        <v>14</v>
      </c>
      <c r="D5237" t="s">
        <v>74</v>
      </c>
      <c r="E5237" t="s">
        <v>75</v>
      </c>
      <c r="F5237" t="s">
        <v>56</v>
      </c>
      <c r="G5237" t="s">
        <v>34</v>
      </c>
      <c r="H5237" t="s">
        <v>58</v>
      </c>
      <c r="I5237">
        <v>159.97999999999999</v>
      </c>
      <c r="J5237">
        <v>2</v>
      </c>
      <c r="K5237">
        <v>0</v>
      </c>
      <c r="L5237">
        <v>57.592799999999997</v>
      </c>
    </row>
    <row r="5238" spans="1:12" x14ac:dyDescent="0.3">
      <c r="A5238" t="s">
        <v>27</v>
      </c>
      <c r="B5238" t="s">
        <v>13</v>
      </c>
      <c r="C5238" t="s">
        <v>14</v>
      </c>
      <c r="D5238" t="s">
        <v>91</v>
      </c>
      <c r="E5238" t="s">
        <v>75</v>
      </c>
      <c r="F5238" t="s">
        <v>56</v>
      </c>
      <c r="G5238" t="s">
        <v>25</v>
      </c>
      <c r="H5238" t="s">
        <v>31</v>
      </c>
      <c r="I5238">
        <v>449.15</v>
      </c>
      <c r="J5238">
        <v>5</v>
      </c>
      <c r="K5238">
        <v>0</v>
      </c>
      <c r="L5238">
        <v>8.9830000000000005</v>
      </c>
    </row>
    <row r="5239" spans="1:12" x14ac:dyDescent="0.3">
      <c r="A5239" t="s">
        <v>27</v>
      </c>
      <c r="B5239" t="s">
        <v>13</v>
      </c>
      <c r="C5239" t="s">
        <v>14</v>
      </c>
      <c r="D5239" t="s">
        <v>91</v>
      </c>
      <c r="E5239" t="s">
        <v>75</v>
      </c>
      <c r="F5239" t="s">
        <v>56</v>
      </c>
      <c r="G5239" t="s">
        <v>25</v>
      </c>
      <c r="H5239" t="s">
        <v>59</v>
      </c>
      <c r="I5239">
        <v>11.07</v>
      </c>
      <c r="J5239">
        <v>3</v>
      </c>
      <c r="K5239">
        <v>0</v>
      </c>
      <c r="L5239">
        <v>5.0922000000000001</v>
      </c>
    </row>
    <row r="5240" spans="1:12" x14ac:dyDescent="0.3">
      <c r="A5240" t="s">
        <v>12</v>
      </c>
      <c r="B5240" t="s">
        <v>21</v>
      </c>
      <c r="C5240" t="s">
        <v>14</v>
      </c>
      <c r="D5240" t="s">
        <v>74</v>
      </c>
      <c r="E5240" t="s">
        <v>75</v>
      </c>
      <c r="F5240" t="s">
        <v>56</v>
      </c>
      <c r="G5240" t="s">
        <v>25</v>
      </c>
      <c r="H5240" t="s">
        <v>36</v>
      </c>
      <c r="I5240">
        <v>15.92</v>
      </c>
      <c r="J5240">
        <v>5</v>
      </c>
      <c r="K5240">
        <v>0.2</v>
      </c>
      <c r="L5240">
        <v>5.3730000000000002</v>
      </c>
    </row>
    <row r="5241" spans="1:12" x14ac:dyDescent="0.3">
      <c r="A5241" t="s">
        <v>27</v>
      </c>
      <c r="B5241" t="s">
        <v>43</v>
      </c>
      <c r="C5241" t="s">
        <v>14</v>
      </c>
      <c r="D5241" t="s">
        <v>74</v>
      </c>
      <c r="E5241" t="s">
        <v>75</v>
      </c>
      <c r="F5241" t="s">
        <v>56</v>
      </c>
      <c r="G5241" t="s">
        <v>25</v>
      </c>
      <c r="H5241" t="s">
        <v>36</v>
      </c>
      <c r="I5241">
        <v>10.752000000000001</v>
      </c>
      <c r="J5241">
        <v>4</v>
      </c>
      <c r="K5241">
        <v>0.2</v>
      </c>
      <c r="L5241">
        <v>3.36</v>
      </c>
    </row>
    <row r="5242" spans="1:12" x14ac:dyDescent="0.3">
      <c r="A5242" t="s">
        <v>61</v>
      </c>
      <c r="B5242" t="s">
        <v>43</v>
      </c>
      <c r="C5242" t="s">
        <v>14</v>
      </c>
      <c r="D5242" t="s">
        <v>74</v>
      </c>
      <c r="E5242" t="s">
        <v>75</v>
      </c>
      <c r="F5242" t="s">
        <v>56</v>
      </c>
      <c r="G5242" t="s">
        <v>25</v>
      </c>
      <c r="H5242" t="s">
        <v>36</v>
      </c>
      <c r="I5242">
        <v>41.28</v>
      </c>
      <c r="J5242">
        <v>6</v>
      </c>
      <c r="K5242">
        <v>0.2</v>
      </c>
      <c r="L5242">
        <v>13.932</v>
      </c>
    </row>
    <row r="5243" spans="1:12" x14ac:dyDescent="0.3">
      <c r="A5243" t="s">
        <v>61</v>
      </c>
      <c r="B5243" t="s">
        <v>43</v>
      </c>
      <c r="C5243" t="s">
        <v>14</v>
      </c>
      <c r="D5243" t="s">
        <v>74</v>
      </c>
      <c r="E5243" t="s">
        <v>75</v>
      </c>
      <c r="F5243" t="s">
        <v>56</v>
      </c>
      <c r="G5243" t="s">
        <v>25</v>
      </c>
      <c r="H5243" t="s">
        <v>40</v>
      </c>
      <c r="I5243">
        <v>13.36</v>
      </c>
      <c r="J5243">
        <v>2</v>
      </c>
      <c r="K5243">
        <v>0</v>
      </c>
      <c r="L5243">
        <v>6.4127999999999998</v>
      </c>
    </row>
    <row r="5244" spans="1:12" x14ac:dyDescent="0.3">
      <c r="A5244" t="s">
        <v>27</v>
      </c>
      <c r="B5244" t="s">
        <v>13</v>
      </c>
      <c r="C5244" t="s">
        <v>14</v>
      </c>
      <c r="D5244" t="s">
        <v>74</v>
      </c>
      <c r="E5244" t="s">
        <v>75</v>
      </c>
      <c r="F5244" t="s">
        <v>56</v>
      </c>
      <c r="G5244" t="s">
        <v>25</v>
      </c>
      <c r="H5244" t="s">
        <v>26</v>
      </c>
      <c r="I5244">
        <v>72.45</v>
      </c>
      <c r="J5244">
        <v>7</v>
      </c>
      <c r="K5244">
        <v>0</v>
      </c>
      <c r="L5244">
        <v>34.776000000000003</v>
      </c>
    </row>
    <row r="5245" spans="1:12" x14ac:dyDescent="0.3">
      <c r="A5245" t="s">
        <v>27</v>
      </c>
      <c r="B5245" t="s">
        <v>13</v>
      </c>
      <c r="C5245" t="s">
        <v>14</v>
      </c>
      <c r="D5245" t="s">
        <v>74</v>
      </c>
      <c r="E5245" t="s">
        <v>75</v>
      </c>
      <c r="F5245" t="s">
        <v>56</v>
      </c>
      <c r="G5245" t="s">
        <v>25</v>
      </c>
      <c r="H5245" t="s">
        <v>76</v>
      </c>
      <c r="I5245">
        <v>13.96</v>
      </c>
      <c r="J5245">
        <v>4</v>
      </c>
      <c r="K5245">
        <v>0</v>
      </c>
      <c r="L5245">
        <v>6.4215999999999998</v>
      </c>
    </row>
    <row r="5246" spans="1:12" x14ac:dyDescent="0.3">
      <c r="A5246" t="s">
        <v>27</v>
      </c>
      <c r="B5246" t="s">
        <v>13</v>
      </c>
      <c r="C5246" t="s">
        <v>14</v>
      </c>
      <c r="D5246" t="s">
        <v>74</v>
      </c>
      <c r="E5246" t="s">
        <v>75</v>
      </c>
      <c r="F5246" t="s">
        <v>56</v>
      </c>
      <c r="G5246" t="s">
        <v>25</v>
      </c>
      <c r="H5246" t="s">
        <v>36</v>
      </c>
      <c r="I5246">
        <v>33.264000000000003</v>
      </c>
      <c r="J5246">
        <v>7</v>
      </c>
      <c r="K5246">
        <v>0.2</v>
      </c>
      <c r="L5246">
        <v>11.226599999999999</v>
      </c>
    </row>
    <row r="5247" spans="1:12" x14ac:dyDescent="0.3">
      <c r="A5247" t="s">
        <v>27</v>
      </c>
      <c r="B5247" t="s">
        <v>13</v>
      </c>
      <c r="C5247" t="s">
        <v>14</v>
      </c>
      <c r="D5247" t="s">
        <v>74</v>
      </c>
      <c r="E5247" t="s">
        <v>75</v>
      </c>
      <c r="F5247" t="s">
        <v>56</v>
      </c>
      <c r="G5247" t="s">
        <v>34</v>
      </c>
      <c r="H5247" t="s">
        <v>35</v>
      </c>
      <c r="I5247">
        <v>14.85</v>
      </c>
      <c r="J5247">
        <v>3</v>
      </c>
      <c r="K5247">
        <v>0</v>
      </c>
      <c r="L5247">
        <v>4.0095000000000001</v>
      </c>
    </row>
    <row r="5248" spans="1:12" x14ac:dyDescent="0.3">
      <c r="A5248" t="s">
        <v>12</v>
      </c>
      <c r="B5248" t="s">
        <v>21</v>
      </c>
      <c r="C5248" t="s">
        <v>14</v>
      </c>
      <c r="D5248" t="s">
        <v>74</v>
      </c>
      <c r="E5248" t="s">
        <v>75</v>
      </c>
      <c r="F5248" t="s">
        <v>56</v>
      </c>
      <c r="G5248" t="s">
        <v>18</v>
      </c>
      <c r="H5248" t="s">
        <v>32</v>
      </c>
      <c r="I5248">
        <v>40.479999999999997</v>
      </c>
      <c r="J5248">
        <v>2</v>
      </c>
      <c r="K5248">
        <v>0</v>
      </c>
      <c r="L5248">
        <v>15.7872</v>
      </c>
    </row>
    <row r="5249" spans="1:12" x14ac:dyDescent="0.3">
      <c r="A5249" t="s">
        <v>12</v>
      </c>
      <c r="B5249" t="s">
        <v>21</v>
      </c>
      <c r="C5249" t="s">
        <v>14</v>
      </c>
      <c r="D5249" t="s">
        <v>74</v>
      </c>
      <c r="E5249" t="s">
        <v>75</v>
      </c>
      <c r="F5249" t="s">
        <v>56</v>
      </c>
      <c r="G5249" t="s">
        <v>18</v>
      </c>
      <c r="H5249" t="s">
        <v>32</v>
      </c>
      <c r="I5249">
        <v>9.94</v>
      </c>
      <c r="J5249">
        <v>2</v>
      </c>
      <c r="K5249">
        <v>0</v>
      </c>
      <c r="L5249">
        <v>3.0813999999999999</v>
      </c>
    </row>
    <row r="5250" spans="1:12" x14ac:dyDescent="0.3">
      <c r="A5250" t="s">
        <v>12</v>
      </c>
      <c r="B5250" t="s">
        <v>21</v>
      </c>
      <c r="C5250" t="s">
        <v>14</v>
      </c>
      <c r="D5250" t="s">
        <v>74</v>
      </c>
      <c r="E5250" t="s">
        <v>75</v>
      </c>
      <c r="F5250" t="s">
        <v>56</v>
      </c>
      <c r="G5250" t="s">
        <v>25</v>
      </c>
      <c r="H5250" t="s">
        <v>36</v>
      </c>
      <c r="I5250">
        <v>107.42400000000001</v>
      </c>
      <c r="J5250">
        <v>9</v>
      </c>
      <c r="K5250">
        <v>0.2</v>
      </c>
      <c r="L5250">
        <v>33.57</v>
      </c>
    </row>
    <row r="5251" spans="1:12" x14ac:dyDescent="0.3">
      <c r="A5251" t="s">
        <v>12</v>
      </c>
      <c r="B5251" t="s">
        <v>21</v>
      </c>
      <c r="C5251" t="s">
        <v>14</v>
      </c>
      <c r="D5251" t="s">
        <v>74</v>
      </c>
      <c r="E5251" t="s">
        <v>75</v>
      </c>
      <c r="F5251" t="s">
        <v>56</v>
      </c>
      <c r="G5251" t="s">
        <v>34</v>
      </c>
      <c r="H5251" t="s">
        <v>35</v>
      </c>
      <c r="I5251">
        <v>37.909999999999997</v>
      </c>
      <c r="J5251">
        <v>1</v>
      </c>
      <c r="K5251">
        <v>0</v>
      </c>
      <c r="L5251">
        <v>10.9939</v>
      </c>
    </row>
    <row r="5252" spans="1:12" x14ac:dyDescent="0.3">
      <c r="A5252" t="s">
        <v>12</v>
      </c>
      <c r="B5252" t="s">
        <v>21</v>
      </c>
      <c r="C5252" t="s">
        <v>14</v>
      </c>
      <c r="D5252" t="s">
        <v>74</v>
      </c>
      <c r="E5252" t="s">
        <v>75</v>
      </c>
      <c r="F5252" t="s">
        <v>56</v>
      </c>
      <c r="G5252" t="s">
        <v>18</v>
      </c>
      <c r="H5252" t="s">
        <v>32</v>
      </c>
      <c r="I5252">
        <v>88.02</v>
      </c>
      <c r="J5252">
        <v>3</v>
      </c>
      <c r="K5252">
        <v>0</v>
      </c>
      <c r="L5252">
        <v>27.286200000000001</v>
      </c>
    </row>
    <row r="5253" spans="1:12" x14ac:dyDescent="0.3">
      <c r="A5253" t="s">
        <v>27</v>
      </c>
      <c r="B5253" t="s">
        <v>43</v>
      </c>
      <c r="C5253" t="s">
        <v>14</v>
      </c>
      <c r="D5253" t="s">
        <v>74</v>
      </c>
      <c r="E5253" t="s">
        <v>75</v>
      </c>
      <c r="F5253" t="s">
        <v>56</v>
      </c>
      <c r="G5253" t="s">
        <v>18</v>
      </c>
      <c r="H5253" t="s">
        <v>32</v>
      </c>
      <c r="I5253">
        <v>35.56</v>
      </c>
      <c r="J5253">
        <v>7</v>
      </c>
      <c r="K5253">
        <v>0</v>
      </c>
      <c r="L5253">
        <v>12.090400000000001</v>
      </c>
    </row>
    <row r="5254" spans="1:12" x14ac:dyDescent="0.3">
      <c r="A5254" t="s">
        <v>27</v>
      </c>
      <c r="B5254" t="s">
        <v>43</v>
      </c>
      <c r="C5254" t="s">
        <v>14</v>
      </c>
      <c r="D5254" t="s">
        <v>74</v>
      </c>
      <c r="E5254" t="s">
        <v>75</v>
      </c>
      <c r="F5254" t="s">
        <v>56</v>
      </c>
      <c r="G5254" t="s">
        <v>25</v>
      </c>
      <c r="H5254" t="s">
        <v>40</v>
      </c>
      <c r="I5254">
        <v>379.4</v>
      </c>
      <c r="J5254">
        <v>10</v>
      </c>
      <c r="K5254">
        <v>0</v>
      </c>
      <c r="L5254">
        <v>178.31800000000001</v>
      </c>
    </row>
    <row r="5255" spans="1:12" x14ac:dyDescent="0.3">
      <c r="A5255" t="s">
        <v>27</v>
      </c>
      <c r="B5255" t="s">
        <v>21</v>
      </c>
      <c r="C5255" t="s">
        <v>14</v>
      </c>
      <c r="D5255" t="s">
        <v>74</v>
      </c>
      <c r="E5255" t="s">
        <v>75</v>
      </c>
      <c r="F5255" t="s">
        <v>56</v>
      </c>
      <c r="G5255" t="s">
        <v>25</v>
      </c>
      <c r="H5255" t="s">
        <v>40</v>
      </c>
      <c r="I5255">
        <v>97.82</v>
      </c>
      <c r="J5255">
        <v>2</v>
      </c>
      <c r="K5255">
        <v>0</v>
      </c>
      <c r="L5255">
        <v>45.9754</v>
      </c>
    </row>
    <row r="5256" spans="1:12" x14ac:dyDescent="0.3">
      <c r="A5256" t="s">
        <v>27</v>
      </c>
      <c r="B5256" t="s">
        <v>21</v>
      </c>
      <c r="C5256" t="s">
        <v>14</v>
      </c>
      <c r="D5256" t="s">
        <v>74</v>
      </c>
      <c r="E5256" t="s">
        <v>75</v>
      </c>
      <c r="F5256" t="s">
        <v>56</v>
      </c>
      <c r="G5256" t="s">
        <v>34</v>
      </c>
      <c r="H5256" t="s">
        <v>58</v>
      </c>
      <c r="I5256">
        <v>103.12</v>
      </c>
      <c r="J5256">
        <v>8</v>
      </c>
      <c r="K5256">
        <v>0</v>
      </c>
      <c r="L5256">
        <v>10.311999999999999</v>
      </c>
    </row>
    <row r="5257" spans="1:12" x14ac:dyDescent="0.3">
      <c r="A5257" t="s">
        <v>27</v>
      </c>
      <c r="B5257" t="s">
        <v>21</v>
      </c>
      <c r="C5257" t="s">
        <v>14</v>
      </c>
      <c r="D5257" t="s">
        <v>74</v>
      </c>
      <c r="E5257" t="s">
        <v>75</v>
      </c>
      <c r="F5257" t="s">
        <v>56</v>
      </c>
      <c r="G5257" t="s">
        <v>25</v>
      </c>
      <c r="H5257" t="s">
        <v>31</v>
      </c>
      <c r="I5257">
        <v>459.95</v>
      </c>
      <c r="J5257">
        <v>5</v>
      </c>
      <c r="K5257">
        <v>0</v>
      </c>
      <c r="L5257">
        <v>18.398</v>
      </c>
    </row>
    <row r="5258" spans="1:12" x14ac:dyDescent="0.3">
      <c r="A5258" t="s">
        <v>27</v>
      </c>
      <c r="B5258" t="s">
        <v>13</v>
      </c>
      <c r="C5258" t="s">
        <v>14</v>
      </c>
      <c r="D5258" t="s">
        <v>74</v>
      </c>
      <c r="E5258" t="s">
        <v>75</v>
      </c>
      <c r="F5258" t="s">
        <v>56</v>
      </c>
      <c r="G5258" t="s">
        <v>25</v>
      </c>
      <c r="H5258" t="s">
        <v>36</v>
      </c>
      <c r="I5258">
        <v>14.352</v>
      </c>
      <c r="J5258">
        <v>3</v>
      </c>
      <c r="K5258">
        <v>0.2</v>
      </c>
      <c r="L5258">
        <v>4.6643999999999997</v>
      </c>
    </row>
    <row r="5259" spans="1:12" x14ac:dyDescent="0.3">
      <c r="A5259" t="s">
        <v>27</v>
      </c>
      <c r="B5259" t="s">
        <v>13</v>
      </c>
      <c r="C5259" t="s">
        <v>14</v>
      </c>
      <c r="D5259" t="s">
        <v>74</v>
      </c>
      <c r="E5259" t="s">
        <v>75</v>
      </c>
      <c r="F5259" t="s">
        <v>56</v>
      </c>
      <c r="G5259" t="s">
        <v>25</v>
      </c>
      <c r="H5259" t="s">
        <v>31</v>
      </c>
      <c r="I5259">
        <v>64.959999999999994</v>
      </c>
      <c r="J5259">
        <v>2</v>
      </c>
      <c r="K5259">
        <v>0</v>
      </c>
      <c r="L5259">
        <v>2.5983999999999998</v>
      </c>
    </row>
    <row r="5260" spans="1:12" x14ac:dyDescent="0.3">
      <c r="A5260" t="s">
        <v>27</v>
      </c>
      <c r="B5260" t="s">
        <v>13</v>
      </c>
      <c r="C5260" t="s">
        <v>14</v>
      </c>
      <c r="D5260" t="s">
        <v>74</v>
      </c>
      <c r="E5260" t="s">
        <v>75</v>
      </c>
      <c r="F5260" t="s">
        <v>56</v>
      </c>
      <c r="G5260" t="s">
        <v>25</v>
      </c>
      <c r="H5260" t="s">
        <v>31</v>
      </c>
      <c r="I5260">
        <v>68.599999999999994</v>
      </c>
      <c r="J5260">
        <v>4</v>
      </c>
      <c r="K5260">
        <v>0</v>
      </c>
      <c r="L5260">
        <v>18.521999999999998</v>
      </c>
    </row>
    <row r="5261" spans="1:12" x14ac:dyDescent="0.3">
      <c r="A5261" t="s">
        <v>27</v>
      </c>
      <c r="B5261" t="s">
        <v>13</v>
      </c>
      <c r="C5261" t="s">
        <v>14</v>
      </c>
      <c r="D5261" t="s">
        <v>74</v>
      </c>
      <c r="E5261" t="s">
        <v>75</v>
      </c>
      <c r="F5261" t="s">
        <v>56</v>
      </c>
      <c r="G5261" t="s">
        <v>18</v>
      </c>
      <c r="H5261" t="s">
        <v>19</v>
      </c>
      <c r="I5261">
        <v>191.98400000000001</v>
      </c>
      <c r="J5261">
        <v>2</v>
      </c>
      <c r="K5261">
        <v>0.2</v>
      </c>
      <c r="L5261">
        <v>4.7995999999999999</v>
      </c>
    </row>
    <row r="5262" spans="1:12" x14ac:dyDescent="0.3">
      <c r="A5262" t="s">
        <v>61</v>
      </c>
      <c r="B5262" t="s">
        <v>13</v>
      </c>
      <c r="C5262" t="s">
        <v>14</v>
      </c>
      <c r="D5262" t="s">
        <v>74</v>
      </c>
      <c r="E5262" t="s">
        <v>75</v>
      </c>
      <c r="F5262" t="s">
        <v>56</v>
      </c>
      <c r="G5262" t="s">
        <v>34</v>
      </c>
      <c r="H5262" t="s">
        <v>58</v>
      </c>
      <c r="I5262">
        <v>119.96</v>
      </c>
      <c r="J5262">
        <v>4</v>
      </c>
      <c r="K5262">
        <v>0</v>
      </c>
      <c r="L5262">
        <v>52.782400000000003</v>
      </c>
    </row>
    <row r="5263" spans="1:12" x14ac:dyDescent="0.3">
      <c r="A5263" t="s">
        <v>61</v>
      </c>
      <c r="B5263" t="s">
        <v>13</v>
      </c>
      <c r="C5263" t="s">
        <v>14</v>
      </c>
      <c r="D5263" t="s">
        <v>74</v>
      </c>
      <c r="E5263" t="s">
        <v>75</v>
      </c>
      <c r="F5263" t="s">
        <v>56</v>
      </c>
      <c r="G5263" t="s">
        <v>18</v>
      </c>
      <c r="H5263" t="s">
        <v>19</v>
      </c>
      <c r="I5263">
        <v>883.92</v>
      </c>
      <c r="J5263">
        <v>5</v>
      </c>
      <c r="K5263">
        <v>0.2</v>
      </c>
      <c r="L5263">
        <v>-110.49</v>
      </c>
    </row>
    <row r="5264" spans="1:12" x14ac:dyDescent="0.3">
      <c r="A5264" t="s">
        <v>61</v>
      </c>
      <c r="B5264" t="s">
        <v>13</v>
      </c>
      <c r="C5264" t="s">
        <v>14</v>
      </c>
      <c r="D5264" t="s">
        <v>74</v>
      </c>
      <c r="E5264" t="s">
        <v>75</v>
      </c>
      <c r="F5264" t="s">
        <v>56</v>
      </c>
      <c r="G5264" t="s">
        <v>25</v>
      </c>
      <c r="H5264" t="s">
        <v>36</v>
      </c>
      <c r="I5264">
        <v>46.72</v>
      </c>
      <c r="J5264">
        <v>8</v>
      </c>
      <c r="K5264">
        <v>0.2</v>
      </c>
      <c r="L5264">
        <v>15.768000000000001</v>
      </c>
    </row>
    <row r="5265" spans="1:12" x14ac:dyDescent="0.3">
      <c r="A5265" t="s">
        <v>61</v>
      </c>
      <c r="B5265" t="s">
        <v>43</v>
      </c>
      <c r="C5265" t="s">
        <v>14</v>
      </c>
      <c r="D5265" t="s">
        <v>74</v>
      </c>
      <c r="E5265" t="s">
        <v>75</v>
      </c>
      <c r="F5265" t="s">
        <v>56</v>
      </c>
      <c r="G5265" t="s">
        <v>25</v>
      </c>
      <c r="H5265" t="s">
        <v>40</v>
      </c>
      <c r="I5265">
        <v>55.48</v>
      </c>
      <c r="J5265">
        <v>1</v>
      </c>
      <c r="K5265">
        <v>0</v>
      </c>
      <c r="L5265">
        <v>26.630400000000002</v>
      </c>
    </row>
    <row r="5266" spans="1:12" x14ac:dyDescent="0.3">
      <c r="A5266" t="s">
        <v>27</v>
      </c>
      <c r="B5266" t="s">
        <v>21</v>
      </c>
      <c r="C5266" t="s">
        <v>14</v>
      </c>
      <c r="D5266" t="s">
        <v>227</v>
      </c>
      <c r="E5266" t="s">
        <v>75</v>
      </c>
      <c r="F5266" t="s">
        <v>56</v>
      </c>
      <c r="G5266" t="s">
        <v>25</v>
      </c>
      <c r="H5266" t="s">
        <v>37</v>
      </c>
      <c r="I5266">
        <v>281.33999999999997</v>
      </c>
      <c r="J5266">
        <v>6</v>
      </c>
      <c r="K5266">
        <v>0</v>
      </c>
      <c r="L5266">
        <v>109.7226</v>
      </c>
    </row>
    <row r="5267" spans="1:12" x14ac:dyDescent="0.3">
      <c r="A5267" t="s">
        <v>27</v>
      </c>
      <c r="B5267" t="s">
        <v>21</v>
      </c>
      <c r="C5267" t="s">
        <v>14</v>
      </c>
      <c r="D5267" t="s">
        <v>227</v>
      </c>
      <c r="E5267" t="s">
        <v>75</v>
      </c>
      <c r="F5267" t="s">
        <v>56</v>
      </c>
      <c r="G5267" t="s">
        <v>34</v>
      </c>
      <c r="H5267" t="s">
        <v>35</v>
      </c>
      <c r="I5267">
        <v>307.98</v>
      </c>
      <c r="J5267">
        <v>2</v>
      </c>
      <c r="K5267">
        <v>0</v>
      </c>
      <c r="L5267">
        <v>89.3142</v>
      </c>
    </row>
    <row r="5268" spans="1:12" x14ac:dyDescent="0.3">
      <c r="A5268" t="s">
        <v>27</v>
      </c>
      <c r="B5268" t="s">
        <v>21</v>
      </c>
      <c r="C5268" t="s">
        <v>14</v>
      </c>
      <c r="D5268" t="s">
        <v>227</v>
      </c>
      <c r="E5268" t="s">
        <v>75</v>
      </c>
      <c r="F5268" t="s">
        <v>56</v>
      </c>
      <c r="G5268" t="s">
        <v>34</v>
      </c>
      <c r="H5268" t="s">
        <v>58</v>
      </c>
      <c r="I5268">
        <v>299.97000000000003</v>
      </c>
      <c r="J5268">
        <v>3</v>
      </c>
      <c r="K5268">
        <v>0</v>
      </c>
      <c r="L5268">
        <v>113.98860000000001</v>
      </c>
    </row>
    <row r="5269" spans="1:12" x14ac:dyDescent="0.3">
      <c r="A5269" t="s">
        <v>61</v>
      </c>
      <c r="B5269" t="s">
        <v>13</v>
      </c>
      <c r="C5269" t="s">
        <v>14</v>
      </c>
      <c r="D5269" t="s">
        <v>229</v>
      </c>
      <c r="E5269" t="s">
        <v>75</v>
      </c>
      <c r="F5269" t="s">
        <v>56</v>
      </c>
      <c r="G5269" t="s">
        <v>25</v>
      </c>
      <c r="H5269" t="s">
        <v>40</v>
      </c>
      <c r="I5269">
        <v>182.72</v>
      </c>
      <c r="J5269">
        <v>8</v>
      </c>
      <c r="K5269">
        <v>0</v>
      </c>
      <c r="L5269">
        <v>84.051199999999994</v>
      </c>
    </row>
    <row r="5270" spans="1:12" x14ac:dyDescent="0.3">
      <c r="A5270" t="s">
        <v>61</v>
      </c>
      <c r="B5270" t="s">
        <v>13</v>
      </c>
      <c r="C5270" t="s">
        <v>14</v>
      </c>
      <c r="D5270" t="s">
        <v>229</v>
      </c>
      <c r="E5270" t="s">
        <v>75</v>
      </c>
      <c r="F5270" t="s">
        <v>56</v>
      </c>
      <c r="G5270" t="s">
        <v>18</v>
      </c>
      <c r="H5270" t="s">
        <v>30</v>
      </c>
      <c r="I5270">
        <v>400.03199999999998</v>
      </c>
      <c r="J5270">
        <v>2</v>
      </c>
      <c r="K5270">
        <v>0.4</v>
      </c>
      <c r="L5270">
        <v>-153.34559999999999</v>
      </c>
    </row>
    <row r="5271" spans="1:12" x14ac:dyDescent="0.3">
      <c r="A5271" t="s">
        <v>61</v>
      </c>
      <c r="B5271" t="s">
        <v>13</v>
      </c>
      <c r="C5271" t="s">
        <v>14</v>
      </c>
      <c r="D5271" t="s">
        <v>229</v>
      </c>
      <c r="E5271" t="s">
        <v>75</v>
      </c>
      <c r="F5271" t="s">
        <v>56</v>
      </c>
      <c r="G5271" t="s">
        <v>25</v>
      </c>
      <c r="H5271" t="s">
        <v>31</v>
      </c>
      <c r="I5271">
        <v>33.630000000000003</v>
      </c>
      <c r="J5271">
        <v>3</v>
      </c>
      <c r="K5271">
        <v>0</v>
      </c>
      <c r="L5271">
        <v>10.089</v>
      </c>
    </row>
    <row r="5272" spans="1:12" x14ac:dyDescent="0.3">
      <c r="A5272" t="s">
        <v>61</v>
      </c>
      <c r="B5272" t="s">
        <v>13</v>
      </c>
      <c r="C5272" t="s">
        <v>14</v>
      </c>
      <c r="D5272" t="s">
        <v>229</v>
      </c>
      <c r="E5272" t="s">
        <v>75</v>
      </c>
      <c r="F5272" t="s">
        <v>56</v>
      </c>
      <c r="G5272" t="s">
        <v>18</v>
      </c>
      <c r="H5272" t="s">
        <v>20</v>
      </c>
      <c r="I5272">
        <v>542.64599999999996</v>
      </c>
      <c r="J5272">
        <v>3</v>
      </c>
      <c r="K5272">
        <v>0.1</v>
      </c>
      <c r="L5272">
        <v>102.49979999999999</v>
      </c>
    </row>
    <row r="5273" spans="1:12" x14ac:dyDescent="0.3">
      <c r="A5273" t="s">
        <v>61</v>
      </c>
      <c r="B5273" t="s">
        <v>13</v>
      </c>
      <c r="C5273" t="s">
        <v>14</v>
      </c>
      <c r="D5273" t="s">
        <v>229</v>
      </c>
      <c r="E5273" t="s">
        <v>75</v>
      </c>
      <c r="F5273" t="s">
        <v>56</v>
      </c>
      <c r="G5273" t="s">
        <v>25</v>
      </c>
      <c r="H5273" t="s">
        <v>26</v>
      </c>
      <c r="I5273">
        <v>6.3</v>
      </c>
      <c r="J5273">
        <v>2</v>
      </c>
      <c r="K5273">
        <v>0</v>
      </c>
      <c r="L5273">
        <v>3.024</v>
      </c>
    </row>
    <row r="5274" spans="1:12" x14ac:dyDescent="0.3">
      <c r="A5274" t="s">
        <v>27</v>
      </c>
      <c r="B5274" t="s">
        <v>21</v>
      </c>
      <c r="C5274" t="s">
        <v>14</v>
      </c>
      <c r="D5274" t="s">
        <v>74</v>
      </c>
      <c r="E5274" t="s">
        <v>75</v>
      </c>
      <c r="F5274" t="s">
        <v>56</v>
      </c>
      <c r="G5274" t="s">
        <v>25</v>
      </c>
      <c r="H5274" t="s">
        <v>36</v>
      </c>
      <c r="I5274">
        <v>13.128</v>
      </c>
      <c r="J5274">
        <v>3</v>
      </c>
      <c r="K5274">
        <v>0.2</v>
      </c>
      <c r="L5274">
        <v>4.2666000000000004</v>
      </c>
    </row>
    <row r="5275" spans="1:12" x14ac:dyDescent="0.3">
      <c r="A5275" t="s">
        <v>61</v>
      </c>
      <c r="B5275" t="s">
        <v>21</v>
      </c>
      <c r="C5275" t="s">
        <v>14</v>
      </c>
      <c r="D5275" t="s">
        <v>91</v>
      </c>
      <c r="E5275" t="s">
        <v>75</v>
      </c>
      <c r="F5275" t="s">
        <v>56</v>
      </c>
      <c r="G5275" t="s">
        <v>25</v>
      </c>
      <c r="H5275" t="s">
        <v>40</v>
      </c>
      <c r="I5275">
        <v>132.79</v>
      </c>
      <c r="J5275">
        <v>7</v>
      </c>
      <c r="K5275">
        <v>0</v>
      </c>
      <c r="L5275">
        <v>63.739199999999997</v>
      </c>
    </row>
    <row r="5276" spans="1:12" x14ac:dyDescent="0.3">
      <c r="A5276" t="s">
        <v>61</v>
      </c>
      <c r="B5276" t="s">
        <v>21</v>
      </c>
      <c r="C5276" t="s">
        <v>14</v>
      </c>
      <c r="D5276" t="s">
        <v>91</v>
      </c>
      <c r="E5276" t="s">
        <v>75</v>
      </c>
      <c r="F5276" t="s">
        <v>56</v>
      </c>
      <c r="G5276" t="s">
        <v>25</v>
      </c>
      <c r="H5276" t="s">
        <v>40</v>
      </c>
      <c r="I5276">
        <v>12.96</v>
      </c>
      <c r="J5276">
        <v>2</v>
      </c>
      <c r="K5276">
        <v>0</v>
      </c>
      <c r="L5276">
        <v>6.2207999999999997</v>
      </c>
    </row>
    <row r="5277" spans="1:12" x14ac:dyDescent="0.3">
      <c r="A5277" t="s">
        <v>61</v>
      </c>
      <c r="B5277" t="s">
        <v>21</v>
      </c>
      <c r="C5277" t="s">
        <v>14</v>
      </c>
      <c r="D5277" t="s">
        <v>91</v>
      </c>
      <c r="E5277" t="s">
        <v>75</v>
      </c>
      <c r="F5277" t="s">
        <v>56</v>
      </c>
      <c r="G5277" t="s">
        <v>25</v>
      </c>
      <c r="H5277" t="s">
        <v>26</v>
      </c>
      <c r="I5277">
        <v>21.56</v>
      </c>
      <c r="J5277">
        <v>7</v>
      </c>
      <c r="K5277">
        <v>0</v>
      </c>
      <c r="L5277">
        <v>10.348800000000001</v>
      </c>
    </row>
    <row r="5278" spans="1:12" x14ac:dyDescent="0.3">
      <c r="A5278" t="s">
        <v>12</v>
      </c>
      <c r="B5278" t="s">
        <v>21</v>
      </c>
      <c r="C5278" t="s">
        <v>14</v>
      </c>
      <c r="D5278" t="s">
        <v>74</v>
      </c>
      <c r="E5278" t="s">
        <v>75</v>
      </c>
      <c r="F5278" t="s">
        <v>56</v>
      </c>
      <c r="G5278" t="s">
        <v>25</v>
      </c>
      <c r="H5278" t="s">
        <v>37</v>
      </c>
      <c r="I5278">
        <v>355.32</v>
      </c>
      <c r="J5278">
        <v>9</v>
      </c>
      <c r="K5278">
        <v>0</v>
      </c>
      <c r="L5278">
        <v>99.489599999999996</v>
      </c>
    </row>
    <row r="5279" spans="1:12" x14ac:dyDescent="0.3">
      <c r="A5279" t="s">
        <v>27</v>
      </c>
      <c r="B5279" t="s">
        <v>21</v>
      </c>
      <c r="C5279" t="s">
        <v>14</v>
      </c>
      <c r="D5279" t="s">
        <v>74</v>
      </c>
      <c r="E5279" t="s">
        <v>75</v>
      </c>
      <c r="F5279" t="s">
        <v>56</v>
      </c>
      <c r="G5279" t="s">
        <v>25</v>
      </c>
      <c r="H5279" t="s">
        <v>33</v>
      </c>
      <c r="I5279">
        <v>60.45</v>
      </c>
      <c r="J5279">
        <v>3</v>
      </c>
      <c r="K5279">
        <v>0</v>
      </c>
      <c r="L5279">
        <v>16.3215</v>
      </c>
    </row>
    <row r="5280" spans="1:12" x14ac:dyDescent="0.3">
      <c r="A5280" t="s">
        <v>27</v>
      </c>
      <c r="B5280" t="s">
        <v>21</v>
      </c>
      <c r="C5280" t="s">
        <v>14</v>
      </c>
      <c r="D5280" t="s">
        <v>74</v>
      </c>
      <c r="E5280" t="s">
        <v>75</v>
      </c>
      <c r="F5280" t="s">
        <v>56</v>
      </c>
      <c r="G5280" t="s">
        <v>25</v>
      </c>
      <c r="H5280" t="s">
        <v>33</v>
      </c>
      <c r="I5280">
        <v>11.52</v>
      </c>
      <c r="J5280">
        <v>4</v>
      </c>
      <c r="K5280">
        <v>0</v>
      </c>
      <c r="L5280">
        <v>3.3408000000000002</v>
      </c>
    </row>
    <row r="5281" spans="1:12" x14ac:dyDescent="0.3">
      <c r="A5281" t="s">
        <v>27</v>
      </c>
      <c r="B5281" t="s">
        <v>21</v>
      </c>
      <c r="C5281" t="s">
        <v>14</v>
      </c>
      <c r="D5281" t="s">
        <v>74</v>
      </c>
      <c r="E5281" t="s">
        <v>75</v>
      </c>
      <c r="F5281" t="s">
        <v>56</v>
      </c>
      <c r="G5281" t="s">
        <v>18</v>
      </c>
      <c r="H5281" t="s">
        <v>19</v>
      </c>
      <c r="I5281">
        <v>186.048</v>
      </c>
      <c r="J5281">
        <v>4</v>
      </c>
      <c r="K5281">
        <v>0.2</v>
      </c>
      <c r="L5281">
        <v>9.3024000000000004</v>
      </c>
    </row>
    <row r="5282" spans="1:12" x14ac:dyDescent="0.3">
      <c r="A5282" t="s">
        <v>27</v>
      </c>
      <c r="B5282" t="s">
        <v>13</v>
      </c>
      <c r="C5282" t="s">
        <v>14</v>
      </c>
      <c r="D5282" t="s">
        <v>74</v>
      </c>
      <c r="E5282" t="s">
        <v>75</v>
      </c>
      <c r="F5282" t="s">
        <v>56</v>
      </c>
      <c r="G5282" t="s">
        <v>18</v>
      </c>
      <c r="H5282" t="s">
        <v>32</v>
      </c>
      <c r="I5282">
        <v>44.46</v>
      </c>
      <c r="J5282">
        <v>2</v>
      </c>
      <c r="K5282">
        <v>0</v>
      </c>
      <c r="L5282">
        <v>14.671799999999999</v>
      </c>
    </row>
    <row r="5283" spans="1:12" x14ac:dyDescent="0.3">
      <c r="A5283" t="s">
        <v>27</v>
      </c>
      <c r="B5283" t="s">
        <v>13</v>
      </c>
      <c r="C5283" t="s">
        <v>14</v>
      </c>
      <c r="D5283" t="s">
        <v>74</v>
      </c>
      <c r="E5283" t="s">
        <v>75</v>
      </c>
      <c r="F5283" t="s">
        <v>56</v>
      </c>
      <c r="G5283" t="s">
        <v>25</v>
      </c>
      <c r="H5283" t="s">
        <v>31</v>
      </c>
      <c r="I5283">
        <v>242.94</v>
      </c>
      <c r="J5283">
        <v>3</v>
      </c>
      <c r="K5283">
        <v>0</v>
      </c>
      <c r="L5283">
        <v>9.7175999999999991</v>
      </c>
    </row>
    <row r="5284" spans="1:12" x14ac:dyDescent="0.3">
      <c r="A5284" t="s">
        <v>27</v>
      </c>
      <c r="B5284" t="s">
        <v>13</v>
      </c>
      <c r="C5284" t="s">
        <v>14</v>
      </c>
      <c r="D5284" t="s">
        <v>74</v>
      </c>
      <c r="E5284" t="s">
        <v>75</v>
      </c>
      <c r="F5284" t="s">
        <v>56</v>
      </c>
      <c r="G5284" t="s">
        <v>25</v>
      </c>
      <c r="H5284" t="s">
        <v>40</v>
      </c>
      <c r="I5284">
        <v>39.96</v>
      </c>
      <c r="J5284">
        <v>2</v>
      </c>
      <c r="K5284">
        <v>0</v>
      </c>
      <c r="L5284">
        <v>18.781199999999998</v>
      </c>
    </row>
    <row r="5285" spans="1:12" x14ac:dyDescent="0.3">
      <c r="A5285" t="s">
        <v>27</v>
      </c>
      <c r="B5285" t="s">
        <v>13</v>
      </c>
      <c r="C5285" t="s">
        <v>14</v>
      </c>
      <c r="D5285" t="s">
        <v>74</v>
      </c>
      <c r="E5285" t="s">
        <v>75</v>
      </c>
      <c r="F5285" t="s">
        <v>56</v>
      </c>
      <c r="G5285" t="s">
        <v>25</v>
      </c>
      <c r="H5285" t="s">
        <v>109</v>
      </c>
      <c r="I5285">
        <v>102.3</v>
      </c>
      <c r="J5285">
        <v>10</v>
      </c>
      <c r="K5285">
        <v>0</v>
      </c>
      <c r="L5285">
        <v>26.597999999999999</v>
      </c>
    </row>
    <row r="5286" spans="1:12" x14ac:dyDescent="0.3">
      <c r="A5286" t="s">
        <v>27</v>
      </c>
      <c r="B5286" t="s">
        <v>13</v>
      </c>
      <c r="C5286" t="s">
        <v>14</v>
      </c>
      <c r="D5286" t="s">
        <v>74</v>
      </c>
      <c r="E5286" t="s">
        <v>75</v>
      </c>
      <c r="F5286" t="s">
        <v>56</v>
      </c>
      <c r="G5286" t="s">
        <v>25</v>
      </c>
      <c r="H5286" t="s">
        <v>31</v>
      </c>
      <c r="I5286">
        <v>21.36</v>
      </c>
      <c r="J5286">
        <v>2</v>
      </c>
      <c r="K5286">
        <v>0</v>
      </c>
      <c r="L5286">
        <v>5.7671999999999999</v>
      </c>
    </row>
    <row r="5287" spans="1:12" x14ac:dyDescent="0.3">
      <c r="A5287" t="s">
        <v>27</v>
      </c>
      <c r="B5287" t="s">
        <v>13</v>
      </c>
      <c r="C5287" t="s">
        <v>14</v>
      </c>
      <c r="D5287" t="s">
        <v>74</v>
      </c>
      <c r="E5287" t="s">
        <v>75</v>
      </c>
      <c r="F5287" t="s">
        <v>56</v>
      </c>
      <c r="G5287" t="s">
        <v>25</v>
      </c>
      <c r="H5287" t="s">
        <v>40</v>
      </c>
      <c r="I5287">
        <v>11.36</v>
      </c>
      <c r="J5287">
        <v>2</v>
      </c>
      <c r="K5287">
        <v>0</v>
      </c>
      <c r="L5287">
        <v>5.2256</v>
      </c>
    </row>
    <row r="5288" spans="1:12" x14ac:dyDescent="0.3">
      <c r="A5288" t="s">
        <v>27</v>
      </c>
      <c r="B5288" t="s">
        <v>13</v>
      </c>
      <c r="C5288" t="s">
        <v>14</v>
      </c>
      <c r="D5288" t="s">
        <v>74</v>
      </c>
      <c r="E5288" t="s">
        <v>75</v>
      </c>
      <c r="F5288" t="s">
        <v>56</v>
      </c>
      <c r="G5288" t="s">
        <v>25</v>
      </c>
      <c r="H5288" t="s">
        <v>36</v>
      </c>
      <c r="I5288">
        <v>106.34399999999999</v>
      </c>
      <c r="J5288">
        <v>7</v>
      </c>
      <c r="K5288">
        <v>0.2</v>
      </c>
      <c r="L5288">
        <v>37.220399999999998</v>
      </c>
    </row>
    <row r="5289" spans="1:12" x14ac:dyDescent="0.3">
      <c r="A5289" t="s">
        <v>12</v>
      </c>
      <c r="B5289" t="s">
        <v>43</v>
      </c>
      <c r="C5289" t="s">
        <v>14</v>
      </c>
      <c r="D5289" t="s">
        <v>74</v>
      </c>
      <c r="E5289" t="s">
        <v>75</v>
      </c>
      <c r="F5289" t="s">
        <v>56</v>
      </c>
      <c r="G5289" t="s">
        <v>25</v>
      </c>
      <c r="H5289" t="s">
        <v>36</v>
      </c>
      <c r="I5289">
        <v>68.471999999999994</v>
      </c>
      <c r="J5289">
        <v>3</v>
      </c>
      <c r="K5289">
        <v>0.2</v>
      </c>
      <c r="L5289">
        <v>23.109300000000001</v>
      </c>
    </row>
    <row r="5290" spans="1:12" x14ac:dyDescent="0.3">
      <c r="A5290" t="s">
        <v>12</v>
      </c>
      <c r="B5290" t="s">
        <v>43</v>
      </c>
      <c r="C5290" t="s">
        <v>14</v>
      </c>
      <c r="D5290" t="s">
        <v>74</v>
      </c>
      <c r="E5290" t="s">
        <v>75</v>
      </c>
      <c r="F5290" t="s">
        <v>56</v>
      </c>
      <c r="G5290" t="s">
        <v>18</v>
      </c>
      <c r="H5290" t="s">
        <v>20</v>
      </c>
      <c r="I5290">
        <v>1242.9000000000001</v>
      </c>
      <c r="J5290">
        <v>5</v>
      </c>
      <c r="K5290">
        <v>0.1</v>
      </c>
      <c r="L5290">
        <v>262.39</v>
      </c>
    </row>
    <row r="5291" spans="1:12" x14ac:dyDescent="0.3">
      <c r="A5291" t="s">
        <v>27</v>
      </c>
      <c r="B5291" t="s">
        <v>13</v>
      </c>
      <c r="C5291" t="s">
        <v>14</v>
      </c>
      <c r="D5291" t="s">
        <v>91</v>
      </c>
      <c r="E5291" t="s">
        <v>75</v>
      </c>
      <c r="F5291" t="s">
        <v>56</v>
      </c>
      <c r="G5291" t="s">
        <v>18</v>
      </c>
      <c r="H5291" t="s">
        <v>32</v>
      </c>
      <c r="I5291">
        <v>17.46</v>
      </c>
      <c r="J5291">
        <v>2</v>
      </c>
      <c r="K5291">
        <v>0</v>
      </c>
      <c r="L5291">
        <v>5.9363999999999999</v>
      </c>
    </row>
    <row r="5292" spans="1:12" x14ac:dyDescent="0.3">
      <c r="A5292" t="s">
        <v>27</v>
      </c>
      <c r="B5292" t="s">
        <v>13</v>
      </c>
      <c r="C5292" t="s">
        <v>14</v>
      </c>
      <c r="D5292" t="s">
        <v>186</v>
      </c>
      <c r="E5292" t="s">
        <v>75</v>
      </c>
      <c r="F5292" t="s">
        <v>56</v>
      </c>
      <c r="G5292" t="s">
        <v>34</v>
      </c>
      <c r="H5292" t="s">
        <v>58</v>
      </c>
      <c r="I5292">
        <v>149.94999999999999</v>
      </c>
      <c r="J5292">
        <v>5</v>
      </c>
      <c r="K5292">
        <v>0</v>
      </c>
      <c r="L5292">
        <v>14.994999999999999</v>
      </c>
    </row>
    <row r="5293" spans="1:12" x14ac:dyDescent="0.3">
      <c r="A5293" t="s">
        <v>27</v>
      </c>
      <c r="B5293" t="s">
        <v>13</v>
      </c>
      <c r="C5293" t="s">
        <v>14</v>
      </c>
      <c r="D5293" t="s">
        <v>186</v>
      </c>
      <c r="E5293" t="s">
        <v>75</v>
      </c>
      <c r="F5293" t="s">
        <v>56</v>
      </c>
      <c r="G5293" t="s">
        <v>25</v>
      </c>
      <c r="H5293" t="s">
        <v>36</v>
      </c>
      <c r="I5293">
        <v>51.311999999999998</v>
      </c>
      <c r="J5293">
        <v>3</v>
      </c>
      <c r="K5293">
        <v>0.2</v>
      </c>
      <c r="L5293">
        <v>18.6006</v>
      </c>
    </row>
    <row r="5294" spans="1:12" x14ac:dyDescent="0.3">
      <c r="A5294" t="s">
        <v>12</v>
      </c>
      <c r="B5294" t="s">
        <v>21</v>
      </c>
      <c r="C5294" t="s">
        <v>14</v>
      </c>
      <c r="D5294" t="s">
        <v>189</v>
      </c>
      <c r="E5294" t="s">
        <v>75</v>
      </c>
      <c r="F5294" t="s">
        <v>56</v>
      </c>
      <c r="G5294" t="s">
        <v>25</v>
      </c>
      <c r="H5294" t="s">
        <v>40</v>
      </c>
      <c r="I5294">
        <v>46.96</v>
      </c>
      <c r="J5294">
        <v>8</v>
      </c>
      <c r="K5294">
        <v>0</v>
      </c>
      <c r="L5294">
        <v>22.540800000000001</v>
      </c>
    </row>
    <row r="5295" spans="1:12" x14ac:dyDescent="0.3">
      <c r="A5295" t="s">
        <v>27</v>
      </c>
      <c r="B5295" t="s">
        <v>13</v>
      </c>
      <c r="C5295" t="s">
        <v>14</v>
      </c>
      <c r="D5295" t="s">
        <v>74</v>
      </c>
      <c r="E5295" t="s">
        <v>75</v>
      </c>
      <c r="F5295" t="s">
        <v>56</v>
      </c>
      <c r="G5295" t="s">
        <v>18</v>
      </c>
      <c r="H5295" t="s">
        <v>19</v>
      </c>
      <c r="I5295">
        <v>323.13600000000002</v>
      </c>
      <c r="J5295">
        <v>4</v>
      </c>
      <c r="K5295">
        <v>0.2</v>
      </c>
      <c r="L5295">
        <v>12.117599999999999</v>
      </c>
    </row>
    <row r="5296" spans="1:12" x14ac:dyDescent="0.3">
      <c r="A5296" t="s">
        <v>27</v>
      </c>
      <c r="B5296" t="s">
        <v>13</v>
      </c>
      <c r="C5296" t="s">
        <v>14</v>
      </c>
      <c r="D5296" t="s">
        <v>74</v>
      </c>
      <c r="E5296" t="s">
        <v>75</v>
      </c>
      <c r="F5296" t="s">
        <v>56</v>
      </c>
      <c r="G5296" t="s">
        <v>34</v>
      </c>
      <c r="H5296" t="s">
        <v>35</v>
      </c>
      <c r="I5296">
        <v>90.93</v>
      </c>
      <c r="J5296">
        <v>7</v>
      </c>
      <c r="K5296">
        <v>0</v>
      </c>
      <c r="L5296">
        <v>2.7279</v>
      </c>
    </row>
    <row r="5297" spans="1:12" x14ac:dyDescent="0.3">
      <c r="A5297" t="s">
        <v>27</v>
      </c>
      <c r="B5297" t="s">
        <v>13</v>
      </c>
      <c r="C5297" t="s">
        <v>14</v>
      </c>
      <c r="D5297" t="s">
        <v>74</v>
      </c>
      <c r="E5297" t="s">
        <v>75</v>
      </c>
      <c r="F5297" t="s">
        <v>56</v>
      </c>
      <c r="G5297" t="s">
        <v>25</v>
      </c>
      <c r="H5297" t="s">
        <v>36</v>
      </c>
      <c r="I5297">
        <v>52.776000000000003</v>
      </c>
      <c r="J5297">
        <v>3</v>
      </c>
      <c r="K5297">
        <v>0.2</v>
      </c>
      <c r="L5297">
        <v>19.791</v>
      </c>
    </row>
    <row r="5298" spans="1:12" x14ac:dyDescent="0.3">
      <c r="A5298" t="s">
        <v>27</v>
      </c>
      <c r="B5298" t="s">
        <v>13</v>
      </c>
      <c r="C5298" t="s">
        <v>14</v>
      </c>
      <c r="D5298" t="s">
        <v>74</v>
      </c>
      <c r="E5298" t="s">
        <v>75</v>
      </c>
      <c r="F5298" t="s">
        <v>56</v>
      </c>
      <c r="G5298" t="s">
        <v>34</v>
      </c>
      <c r="H5298" t="s">
        <v>58</v>
      </c>
      <c r="I5298">
        <v>85.14</v>
      </c>
      <c r="J5298">
        <v>3</v>
      </c>
      <c r="K5298">
        <v>0</v>
      </c>
      <c r="L5298">
        <v>34.907400000000003</v>
      </c>
    </row>
    <row r="5299" spans="1:12" x14ac:dyDescent="0.3">
      <c r="A5299" t="s">
        <v>27</v>
      </c>
      <c r="B5299" t="s">
        <v>13</v>
      </c>
      <c r="C5299" t="s">
        <v>14</v>
      </c>
      <c r="D5299" t="s">
        <v>74</v>
      </c>
      <c r="E5299" t="s">
        <v>75</v>
      </c>
      <c r="F5299" t="s">
        <v>56</v>
      </c>
      <c r="G5299" t="s">
        <v>34</v>
      </c>
      <c r="H5299" t="s">
        <v>35</v>
      </c>
      <c r="I5299">
        <v>21.99</v>
      </c>
      <c r="J5299">
        <v>1</v>
      </c>
      <c r="K5299">
        <v>0</v>
      </c>
      <c r="L5299">
        <v>10.555199999999999</v>
      </c>
    </row>
    <row r="5300" spans="1:12" x14ac:dyDescent="0.3">
      <c r="A5300" t="s">
        <v>27</v>
      </c>
      <c r="B5300" t="s">
        <v>13</v>
      </c>
      <c r="C5300" t="s">
        <v>14</v>
      </c>
      <c r="D5300" t="s">
        <v>74</v>
      </c>
      <c r="E5300" t="s">
        <v>75</v>
      </c>
      <c r="F5300" t="s">
        <v>56</v>
      </c>
      <c r="G5300" t="s">
        <v>25</v>
      </c>
      <c r="H5300" t="s">
        <v>37</v>
      </c>
      <c r="I5300">
        <v>406.6</v>
      </c>
      <c r="J5300">
        <v>5</v>
      </c>
      <c r="K5300">
        <v>0</v>
      </c>
      <c r="L5300">
        <v>113.848</v>
      </c>
    </row>
    <row r="5301" spans="1:12" x14ac:dyDescent="0.3">
      <c r="A5301" t="s">
        <v>27</v>
      </c>
      <c r="B5301" t="s">
        <v>21</v>
      </c>
      <c r="C5301" t="s">
        <v>14</v>
      </c>
      <c r="D5301" t="s">
        <v>74</v>
      </c>
      <c r="E5301" t="s">
        <v>75</v>
      </c>
      <c r="F5301" t="s">
        <v>56</v>
      </c>
      <c r="G5301" t="s">
        <v>25</v>
      </c>
      <c r="H5301" t="s">
        <v>36</v>
      </c>
      <c r="I5301">
        <v>841.56799999999998</v>
      </c>
      <c r="J5301">
        <v>2</v>
      </c>
      <c r="K5301">
        <v>0.2</v>
      </c>
      <c r="L5301">
        <v>294.54880000000003</v>
      </c>
    </row>
    <row r="5302" spans="1:12" x14ac:dyDescent="0.3">
      <c r="A5302" t="s">
        <v>61</v>
      </c>
      <c r="B5302" t="s">
        <v>43</v>
      </c>
      <c r="C5302" t="s">
        <v>14</v>
      </c>
      <c r="D5302" t="s">
        <v>74</v>
      </c>
      <c r="E5302" t="s">
        <v>75</v>
      </c>
      <c r="F5302" t="s">
        <v>56</v>
      </c>
      <c r="G5302" t="s">
        <v>25</v>
      </c>
      <c r="H5302" t="s">
        <v>26</v>
      </c>
      <c r="I5302">
        <v>9.82</v>
      </c>
      <c r="J5302">
        <v>2</v>
      </c>
      <c r="K5302">
        <v>0</v>
      </c>
      <c r="L5302">
        <v>4.8117999999999999</v>
      </c>
    </row>
    <row r="5303" spans="1:12" x14ac:dyDescent="0.3">
      <c r="A5303" t="s">
        <v>61</v>
      </c>
      <c r="B5303" t="s">
        <v>43</v>
      </c>
      <c r="C5303" t="s">
        <v>14</v>
      </c>
      <c r="D5303" t="s">
        <v>74</v>
      </c>
      <c r="E5303" t="s">
        <v>75</v>
      </c>
      <c r="F5303" t="s">
        <v>56</v>
      </c>
      <c r="G5303" t="s">
        <v>25</v>
      </c>
      <c r="H5303" t="s">
        <v>33</v>
      </c>
      <c r="I5303">
        <v>35.97</v>
      </c>
      <c r="J5303">
        <v>3</v>
      </c>
      <c r="K5303">
        <v>0</v>
      </c>
      <c r="L5303">
        <v>9.7119</v>
      </c>
    </row>
    <row r="5304" spans="1:12" x14ac:dyDescent="0.3">
      <c r="A5304" t="s">
        <v>61</v>
      </c>
      <c r="B5304" t="s">
        <v>43</v>
      </c>
      <c r="C5304" t="s">
        <v>14</v>
      </c>
      <c r="D5304" t="s">
        <v>74</v>
      </c>
      <c r="E5304" t="s">
        <v>75</v>
      </c>
      <c r="F5304" t="s">
        <v>56</v>
      </c>
      <c r="G5304" t="s">
        <v>25</v>
      </c>
      <c r="H5304" t="s">
        <v>40</v>
      </c>
      <c r="I5304">
        <v>12.96</v>
      </c>
      <c r="J5304">
        <v>2</v>
      </c>
      <c r="K5304">
        <v>0</v>
      </c>
      <c r="L5304">
        <v>6.2207999999999997</v>
      </c>
    </row>
    <row r="5305" spans="1:12" x14ac:dyDescent="0.3">
      <c r="A5305" t="s">
        <v>61</v>
      </c>
      <c r="B5305" t="s">
        <v>43</v>
      </c>
      <c r="C5305" t="s">
        <v>14</v>
      </c>
      <c r="D5305" t="s">
        <v>74</v>
      </c>
      <c r="E5305" t="s">
        <v>75</v>
      </c>
      <c r="F5305" t="s">
        <v>56</v>
      </c>
      <c r="G5305" t="s">
        <v>25</v>
      </c>
      <c r="H5305" t="s">
        <v>40</v>
      </c>
      <c r="I5305">
        <v>191.6</v>
      </c>
      <c r="J5305">
        <v>4</v>
      </c>
      <c r="K5305">
        <v>0</v>
      </c>
      <c r="L5305">
        <v>91.968000000000004</v>
      </c>
    </row>
    <row r="5306" spans="1:12" x14ac:dyDescent="0.3">
      <c r="A5306" t="s">
        <v>61</v>
      </c>
      <c r="B5306" t="s">
        <v>43</v>
      </c>
      <c r="C5306" t="s">
        <v>14</v>
      </c>
      <c r="D5306" t="s">
        <v>74</v>
      </c>
      <c r="E5306" t="s">
        <v>75</v>
      </c>
      <c r="F5306" t="s">
        <v>56</v>
      </c>
      <c r="G5306" t="s">
        <v>25</v>
      </c>
      <c r="H5306" t="s">
        <v>26</v>
      </c>
      <c r="I5306">
        <v>8.64</v>
      </c>
      <c r="J5306">
        <v>3</v>
      </c>
      <c r="K5306">
        <v>0</v>
      </c>
      <c r="L5306">
        <v>4.2336</v>
      </c>
    </row>
    <row r="5307" spans="1:12" x14ac:dyDescent="0.3">
      <c r="A5307" t="s">
        <v>61</v>
      </c>
      <c r="B5307" t="s">
        <v>43</v>
      </c>
      <c r="C5307" t="s">
        <v>14</v>
      </c>
      <c r="D5307" t="s">
        <v>74</v>
      </c>
      <c r="E5307" t="s">
        <v>75</v>
      </c>
      <c r="F5307" t="s">
        <v>56</v>
      </c>
      <c r="G5307" t="s">
        <v>25</v>
      </c>
      <c r="H5307" t="s">
        <v>31</v>
      </c>
      <c r="I5307">
        <v>501.81</v>
      </c>
      <c r="J5307">
        <v>3</v>
      </c>
      <c r="K5307">
        <v>0</v>
      </c>
      <c r="L5307">
        <v>0</v>
      </c>
    </row>
    <row r="5308" spans="1:12" x14ac:dyDescent="0.3">
      <c r="A5308" t="s">
        <v>12</v>
      </c>
      <c r="B5308" t="s">
        <v>43</v>
      </c>
      <c r="C5308" t="s">
        <v>14</v>
      </c>
      <c r="D5308" t="s">
        <v>74</v>
      </c>
      <c r="E5308" t="s">
        <v>75</v>
      </c>
      <c r="F5308" t="s">
        <v>56</v>
      </c>
      <c r="G5308" t="s">
        <v>34</v>
      </c>
      <c r="H5308" t="s">
        <v>35</v>
      </c>
      <c r="I5308">
        <v>160.93</v>
      </c>
      <c r="J5308">
        <v>7</v>
      </c>
      <c r="K5308">
        <v>0</v>
      </c>
      <c r="L5308">
        <v>3.2185999999999999</v>
      </c>
    </row>
    <row r="5309" spans="1:12" x14ac:dyDescent="0.3">
      <c r="A5309" t="s">
        <v>12</v>
      </c>
      <c r="B5309" t="s">
        <v>43</v>
      </c>
      <c r="C5309" t="s">
        <v>14</v>
      </c>
      <c r="D5309" t="s">
        <v>74</v>
      </c>
      <c r="E5309" t="s">
        <v>75</v>
      </c>
      <c r="F5309" t="s">
        <v>56</v>
      </c>
      <c r="G5309" t="s">
        <v>25</v>
      </c>
      <c r="H5309" t="s">
        <v>36</v>
      </c>
      <c r="I5309">
        <v>75.792000000000002</v>
      </c>
      <c r="J5309">
        <v>3</v>
      </c>
      <c r="K5309">
        <v>0.2</v>
      </c>
      <c r="L5309">
        <v>25.579799999999999</v>
      </c>
    </row>
    <row r="5310" spans="1:12" x14ac:dyDescent="0.3">
      <c r="A5310" t="s">
        <v>27</v>
      </c>
      <c r="B5310" t="s">
        <v>13</v>
      </c>
      <c r="C5310" t="s">
        <v>14</v>
      </c>
      <c r="D5310" t="s">
        <v>74</v>
      </c>
      <c r="E5310" t="s">
        <v>75</v>
      </c>
      <c r="F5310" t="s">
        <v>56</v>
      </c>
      <c r="G5310" t="s">
        <v>18</v>
      </c>
      <c r="H5310" t="s">
        <v>20</v>
      </c>
      <c r="I5310">
        <v>599.29200000000003</v>
      </c>
      <c r="J5310">
        <v>6</v>
      </c>
      <c r="K5310">
        <v>0.1</v>
      </c>
      <c r="L5310">
        <v>93.223200000000006</v>
      </c>
    </row>
    <row r="5311" spans="1:12" x14ac:dyDescent="0.3">
      <c r="A5311" t="s">
        <v>27</v>
      </c>
      <c r="B5311" t="s">
        <v>21</v>
      </c>
      <c r="C5311" t="s">
        <v>14</v>
      </c>
      <c r="D5311" t="s">
        <v>189</v>
      </c>
      <c r="E5311" t="s">
        <v>75</v>
      </c>
      <c r="F5311" t="s">
        <v>56</v>
      </c>
      <c r="G5311" t="s">
        <v>18</v>
      </c>
      <c r="H5311" t="s">
        <v>32</v>
      </c>
      <c r="I5311">
        <v>520.04999999999995</v>
      </c>
      <c r="J5311">
        <v>5</v>
      </c>
      <c r="K5311">
        <v>0</v>
      </c>
      <c r="L5311">
        <v>72.807000000000002</v>
      </c>
    </row>
    <row r="5312" spans="1:12" x14ac:dyDescent="0.3">
      <c r="A5312" t="s">
        <v>27</v>
      </c>
      <c r="B5312" t="s">
        <v>21</v>
      </c>
      <c r="C5312" t="s">
        <v>14</v>
      </c>
      <c r="D5312" t="s">
        <v>189</v>
      </c>
      <c r="E5312" t="s">
        <v>75</v>
      </c>
      <c r="F5312" t="s">
        <v>56</v>
      </c>
      <c r="G5312" t="s">
        <v>25</v>
      </c>
      <c r="H5312" t="s">
        <v>33</v>
      </c>
      <c r="I5312">
        <v>17.97</v>
      </c>
      <c r="J5312">
        <v>3</v>
      </c>
      <c r="K5312">
        <v>0</v>
      </c>
      <c r="L5312">
        <v>5.2112999999999996</v>
      </c>
    </row>
    <row r="5313" spans="1:12" x14ac:dyDescent="0.3">
      <c r="A5313" t="s">
        <v>61</v>
      </c>
      <c r="B5313" t="s">
        <v>13</v>
      </c>
      <c r="C5313" t="s">
        <v>14</v>
      </c>
      <c r="D5313" t="s">
        <v>74</v>
      </c>
      <c r="E5313" t="s">
        <v>75</v>
      </c>
      <c r="F5313" t="s">
        <v>56</v>
      </c>
      <c r="G5313" t="s">
        <v>25</v>
      </c>
      <c r="H5313" t="s">
        <v>36</v>
      </c>
      <c r="I5313">
        <v>14.624000000000001</v>
      </c>
      <c r="J5313">
        <v>2</v>
      </c>
      <c r="K5313">
        <v>0.2</v>
      </c>
      <c r="L5313">
        <v>5.484</v>
      </c>
    </row>
    <row r="5314" spans="1:12" x14ac:dyDescent="0.3">
      <c r="A5314" t="s">
        <v>167</v>
      </c>
      <c r="B5314" t="s">
        <v>13</v>
      </c>
      <c r="C5314" t="s">
        <v>14</v>
      </c>
      <c r="D5314" t="s">
        <v>74</v>
      </c>
      <c r="E5314" t="s">
        <v>75</v>
      </c>
      <c r="F5314" t="s">
        <v>56</v>
      </c>
      <c r="G5314" t="s">
        <v>34</v>
      </c>
      <c r="H5314" t="s">
        <v>58</v>
      </c>
      <c r="I5314">
        <v>2309.65</v>
      </c>
      <c r="J5314">
        <v>7</v>
      </c>
      <c r="K5314">
        <v>0</v>
      </c>
      <c r="L5314">
        <v>762.18449999999996</v>
      </c>
    </row>
    <row r="5315" spans="1:12" x14ac:dyDescent="0.3">
      <c r="A5315" t="s">
        <v>167</v>
      </c>
      <c r="B5315" t="s">
        <v>13</v>
      </c>
      <c r="C5315" t="s">
        <v>14</v>
      </c>
      <c r="D5315" t="s">
        <v>74</v>
      </c>
      <c r="E5315" t="s">
        <v>75</v>
      </c>
      <c r="F5315" t="s">
        <v>56</v>
      </c>
      <c r="G5315" t="s">
        <v>18</v>
      </c>
      <c r="H5315" t="s">
        <v>30</v>
      </c>
      <c r="I5315">
        <v>1090.7819999999999</v>
      </c>
      <c r="J5315">
        <v>7</v>
      </c>
      <c r="K5315">
        <v>0.4</v>
      </c>
      <c r="L5315">
        <v>-290.87520000000001</v>
      </c>
    </row>
    <row r="5316" spans="1:12" x14ac:dyDescent="0.3">
      <c r="A5316" t="s">
        <v>167</v>
      </c>
      <c r="B5316" t="s">
        <v>13</v>
      </c>
      <c r="C5316" t="s">
        <v>14</v>
      </c>
      <c r="D5316" t="s">
        <v>74</v>
      </c>
      <c r="E5316" t="s">
        <v>75</v>
      </c>
      <c r="F5316" t="s">
        <v>56</v>
      </c>
      <c r="G5316" t="s">
        <v>25</v>
      </c>
      <c r="H5316" t="s">
        <v>40</v>
      </c>
      <c r="I5316">
        <v>19.440000000000001</v>
      </c>
      <c r="J5316">
        <v>3</v>
      </c>
      <c r="K5316">
        <v>0</v>
      </c>
      <c r="L5316">
        <v>9.3312000000000008</v>
      </c>
    </row>
    <row r="5317" spans="1:12" x14ac:dyDescent="0.3">
      <c r="A5317" t="s">
        <v>27</v>
      </c>
      <c r="B5317" t="s">
        <v>21</v>
      </c>
      <c r="C5317" t="s">
        <v>14</v>
      </c>
      <c r="D5317" t="s">
        <v>74</v>
      </c>
      <c r="E5317" t="s">
        <v>75</v>
      </c>
      <c r="F5317" t="s">
        <v>56</v>
      </c>
      <c r="G5317" t="s">
        <v>18</v>
      </c>
      <c r="H5317" t="s">
        <v>32</v>
      </c>
      <c r="I5317">
        <v>13.96</v>
      </c>
      <c r="J5317">
        <v>2</v>
      </c>
      <c r="K5317">
        <v>0</v>
      </c>
      <c r="L5317">
        <v>6.7008000000000001</v>
      </c>
    </row>
    <row r="5318" spans="1:12" x14ac:dyDescent="0.3">
      <c r="A5318" t="s">
        <v>27</v>
      </c>
      <c r="B5318" t="s">
        <v>21</v>
      </c>
      <c r="C5318" t="s">
        <v>14</v>
      </c>
      <c r="D5318" t="s">
        <v>74</v>
      </c>
      <c r="E5318" t="s">
        <v>75</v>
      </c>
      <c r="F5318" t="s">
        <v>56</v>
      </c>
      <c r="G5318" t="s">
        <v>18</v>
      </c>
      <c r="H5318" t="s">
        <v>32</v>
      </c>
      <c r="I5318">
        <v>155.82</v>
      </c>
      <c r="J5318">
        <v>3</v>
      </c>
      <c r="K5318">
        <v>0</v>
      </c>
      <c r="L5318">
        <v>63.886200000000002</v>
      </c>
    </row>
    <row r="5319" spans="1:12" x14ac:dyDescent="0.3">
      <c r="A5319" t="s">
        <v>27</v>
      </c>
      <c r="B5319" t="s">
        <v>21</v>
      </c>
      <c r="C5319" t="s">
        <v>14</v>
      </c>
      <c r="D5319" t="s">
        <v>74</v>
      </c>
      <c r="E5319" t="s">
        <v>75</v>
      </c>
      <c r="F5319" t="s">
        <v>56</v>
      </c>
      <c r="G5319" t="s">
        <v>34</v>
      </c>
      <c r="H5319" t="s">
        <v>35</v>
      </c>
      <c r="I5319">
        <v>124.95</v>
      </c>
      <c r="J5319">
        <v>5</v>
      </c>
      <c r="K5319">
        <v>0</v>
      </c>
      <c r="L5319">
        <v>2.4990000000000001</v>
      </c>
    </row>
    <row r="5320" spans="1:12" x14ac:dyDescent="0.3">
      <c r="A5320" t="s">
        <v>27</v>
      </c>
      <c r="B5320" t="s">
        <v>21</v>
      </c>
      <c r="C5320" t="s">
        <v>14</v>
      </c>
      <c r="D5320" t="s">
        <v>74</v>
      </c>
      <c r="E5320" t="s">
        <v>75</v>
      </c>
      <c r="F5320" t="s">
        <v>56</v>
      </c>
      <c r="G5320" t="s">
        <v>25</v>
      </c>
      <c r="H5320" t="s">
        <v>31</v>
      </c>
      <c r="I5320">
        <v>601.65</v>
      </c>
      <c r="J5320">
        <v>5</v>
      </c>
      <c r="K5320">
        <v>0</v>
      </c>
      <c r="L5320">
        <v>156.429</v>
      </c>
    </row>
    <row r="5321" spans="1:12" x14ac:dyDescent="0.3">
      <c r="A5321" t="s">
        <v>12</v>
      </c>
      <c r="B5321" t="s">
        <v>13</v>
      </c>
      <c r="C5321" t="s">
        <v>14</v>
      </c>
      <c r="D5321" t="s">
        <v>74</v>
      </c>
      <c r="E5321" t="s">
        <v>75</v>
      </c>
      <c r="F5321" t="s">
        <v>56</v>
      </c>
      <c r="G5321" t="s">
        <v>34</v>
      </c>
      <c r="H5321" t="s">
        <v>58</v>
      </c>
      <c r="I5321">
        <v>31.86</v>
      </c>
      <c r="J5321">
        <v>2</v>
      </c>
      <c r="K5321">
        <v>0</v>
      </c>
      <c r="L5321">
        <v>11.151</v>
      </c>
    </row>
    <row r="5322" spans="1:12" x14ac:dyDescent="0.3">
      <c r="A5322" t="s">
        <v>12</v>
      </c>
      <c r="B5322" t="s">
        <v>13</v>
      </c>
      <c r="C5322" t="s">
        <v>14</v>
      </c>
      <c r="D5322" t="s">
        <v>74</v>
      </c>
      <c r="E5322" t="s">
        <v>75</v>
      </c>
      <c r="F5322" t="s">
        <v>56</v>
      </c>
      <c r="G5322" t="s">
        <v>18</v>
      </c>
      <c r="H5322" t="s">
        <v>19</v>
      </c>
      <c r="I5322">
        <v>722.35199999999998</v>
      </c>
      <c r="J5322">
        <v>3</v>
      </c>
      <c r="K5322">
        <v>0.2</v>
      </c>
      <c r="L5322">
        <v>90.293999999999997</v>
      </c>
    </row>
    <row r="5323" spans="1:12" x14ac:dyDescent="0.3">
      <c r="A5323" t="s">
        <v>27</v>
      </c>
      <c r="B5323" t="s">
        <v>43</v>
      </c>
      <c r="C5323" t="s">
        <v>14</v>
      </c>
      <c r="D5323" t="s">
        <v>74</v>
      </c>
      <c r="E5323" t="s">
        <v>75</v>
      </c>
      <c r="F5323" t="s">
        <v>56</v>
      </c>
      <c r="G5323" t="s">
        <v>25</v>
      </c>
      <c r="H5323" t="s">
        <v>33</v>
      </c>
      <c r="I5323">
        <v>11.16</v>
      </c>
      <c r="J5323">
        <v>2</v>
      </c>
      <c r="K5323">
        <v>0</v>
      </c>
      <c r="L5323">
        <v>4.3524000000000003</v>
      </c>
    </row>
    <row r="5324" spans="1:12" x14ac:dyDescent="0.3">
      <c r="A5324" t="s">
        <v>27</v>
      </c>
      <c r="B5324" t="s">
        <v>43</v>
      </c>
      <c r="C5324" t="s">
        <v>14</v>
      </c>
      <c r="D5324" t="s">
        <v>74</v>
      </c>
      <c r="E5324" t="s">
        <v>75</v>
      </c>
      <c r="F5324" t="s">
        <v>56</v>
      </c>
      <c r="G5324" t="s">
        <v>18</v>
      </c>
      <c r="H5324" t="s">
        <v>32</v>
      </c>
      <c r="I5324">
        <v>108.4</v>
      </c>
      <c r="J5324">
        <v>2</v>
      </c>
      <c r="K5324">
        <v>0</v>
      </c>
      <c r="L5324">
        <v>22.763999999999999</v>
      </c>
    </row>
    <row r="5325" spans="1:12" x14ac:dyDescent="0.3">
      <c r="A5325" t="s">
        <v>27</v>
      </c>
      <c r="B5325" t="s">
        <v>43</v>
      </c>
      <c r="C5325" t="s">
        <v>14</v>
      </c>
      <c r="D5325" t="s">
        <v>74</v>
      </c>
      <c r="E5325" t="s">
        <v>75</v>
      </c>
      <c r="F5325" t="s">
        <v>56</v>
      </c>
      <c r="G5325" t="s">
        <v>25</v>
      </c>
      <c r="H5325" t="s">
        <v>36</v>
      </c>
      <c r="I5325">
        <v>82.343999999999994</v>
      </c>
      <c r="J5325">
        <v>3</v>
      </c>
      <c r="K5325">
        <v>0.2</v>
      </c>
      <c r="L5325">
        <v>27.7911</v>
      </c>
    </row>
    <row r="5326" spans="1:12" x14ac:dyDescent="0.3">
      <c r="A5326" t="s">
        <v>27</v>
      </c>
      <c r="B5326" t="s">
        <v>43</v>
      </c>
      <c r="C5326" t="s">
        <v>14</v>
      </c>
      <c r="D5326" t="s">
        <v>74</v>
      </c>
      <c r="E5326" t="s">
        <v>75</v>
      </c>
      <c r="F5326" t="s">
        <v>56</v>
      </c>
      <c r="G5326" t="s">
        <v>25</v>
      </c>
      <c r="H5326" t="s">
        <v>36</v>
      </c>
      <c r="I5326">
        <v>9.0879999999999992</v>
      </c>
      <c r="J5326">
        <v>4</v>
      </c>
      <c r="K5326">
        <v>0.2</v>
      </c>
      <c r="L5326">
        <v>3.2944</v>
      </c>
    </row>
    <row r="5327" spans="1:12" x14ac:dyDescent="0.3">
      <c r="A5327" t="s">
        <v>27</v>
      </c>
      <c r="B5327" t="s">
        <v>13</v>
      </c>
      <c r="C5327" t="s">
        <v>14</v>
      </c>
      <c r="D5327" t="s">
        <v>74</v>
      </c>
      <c r="E5327" t="s">
        <v>75</v>
      </c>
      <c r="F5327" t="s">
        <v>56</v>
      </c>
      <c r="G5327" t="s">
        <v>25</v>
      </c>
      <c r="H5327" t="s">
        <v>36</v>
      </c>
      <c r="I5327">
        <v>8.64</v>
      </c>
      <c r="J5327">
        <v>2</v>
      </c>
      <c r="K5327">
        <v>0.2</v>
      </c>
      <c r="L5327">
        <v>3.024</v>
      </c>
    </row>
    <row r="5328" spans="1:12" x14ac:dyDescent="0.3">
      <c r="A5328" t="s">
        <v>27</v>
      </c>
      <c r="B5328" t="s">
        <v>13</v>
      </c>
      <c r="C5328" t="s">
        <v>14</v>
      </c>
      <c r="D5328" t="s">
        <v>265</v>
      </c>
      <c r="E5328" t="s">
        <v>75</v>
      </c>
      <c r="F5328" t="s">
        <v>56</v>
      </c>
      <c r="G5328" t="s">
        <v>18</v>
      </c>
      <c r="H5328" t="s">
        <v>30</v>
      </c>
      <c r="I5328">
        <v>836.59199999999998</v>
      </c>
      <c r="J5328">
        <v>8</v>
      </c>
      <c r="K5328">
        <v>0.4</v>
      </c>
      <c r="L5328">
        <v>-264.92079999999999</v>
      </c>
    </row>
    <row r="5329" spans="1:12" x14ac:dyDescent="0.3">
      <c r="A5329" t="s">
        <v>27</v>
      </c>
      <c r="B5329" t="s">
        <v>13</v>
      </c>
      <c r="C5329" t="s">
        <v>14</v>
      </c>
      <c r="D5329" t="s">
        <v>265</v>
      </c>
      <c r="E5329" t="s">
        <v>75</v>
      </c>
      <c r="F5329" t="s">
        <v>56</v>
      </c>
      <c r="G5329" t="s">
        <v>25</v>
      </c>
      <c r="H5329" t="s">
        <v>40</v>
      </c>
      <c r="I5329">
        <v>26.38</v>
      </c>
      <c r="J5329">
        <v>1</v>
      </c>
      <c r="K5329">
        <v>0</v>
      </c>
      <c r="L5329">
        <v>12.1348</v>
      </c>
    </row>
    <row r="5330" spans="1:12" x14ac:dyDescent="0.3">
      <c r="A5330" t="s">
        <v>27</v>
      </c>
      <c r="B5330" t="s">
        <v>13</v>
      </c>
      <c r="C5330" t="s">
        <v>14</v>
      </c>
      <c r="D5330" t="s">
        <v>265</v>
      </c>
      <c r="E5330" t="s">
        <v>75</v>
      </c>
      <c r="F5330" t="s">
        <v>56</v>
      </c>
      <c r="G5330" t="s">
        <v>25</v>
      </c>
      <c r="H5330" t="s">
        <v>31</v>
      </c>
      <c r="I5330">
        <v>362.92</v>
      </c>
      <c r="J5330">
        <v>2</v>
      </c>
      <c r="K5330">
        <v>0</v>
      </c>
      <c r="L5330">
        <v>105.24679999999999</v>
      </c>
    </row>
    <row r="5331" spans="1:12" x14ac:dyDescent="0.3">
      <c r="A5331" t="s">
        <v>27</v>
      </c>
      <c r="B5331" t="s">
        <v>13</v>
      </c>
      <c r="C5331" t="s">
        <v>14</v>
      </c>
      <c r="D5331" t="s">
        <v>265</v>
      </c>
      <c r="E5331" t="s">
        <v>75</v>
      </c>
      <c r="F5331" t="s">
        <v>56</v>
      </c>
      <c r="G5331" t="s">
        <v>34</v>
      </c>
      <c r="H5331" t="s">
        <v>122</v>
      </c>
      <c r="I5331">
        <v>4899.93</v>
      </c>
      <c r="J5331">
        <v>7</v>
      </c>
      <c r="K5331">
        <v>0</v>
      </c>
      <c r="L5331">
        <v>2400.9657000000002</v>
      </c>
    </row>
    <row r="5332" spans="1:12" x14ac:dyDescent="0.3">
      <c r="A5332" t="s">
        <v>27</v>
      </c>
      <c r="B5332" t="s">
        <v>43</v>
      </c>
      <c r="C5332" t="s">
        <v>14</v>
      </c>
      <c r="D5332" t="s">
        <v>74</v>
      </c>
      <c r="E5332" t="s">
        <v>75</v>
      </c>
      <c r="F5332" t="s">
        <v>56</v>
      </c>
      <c r="G5332" t="s">
        <v>34</v>
      </c>
      <c r="H5332" t="s">
        <v>35</v>
      </c>
      <c r="I5332">
        <v>9.99</v>
      </c>
      <c r="J5332">
        <v>1</v>
      </c>
      <c r="K5332">
        <v>0</v>
      </c>
      <c r="L5332">
        <v>4.5953999999999997</v>
      </c>
    </row>
    <row r="5333" spans="1:12" x14ac:dyDescent="0.3">
      <c r="A5333" t="s">
        <v>27</v>
      </c>
      <c r="B5333" t="s">
        <v>43</v>
      </c>
      <c r="C5333" t="s">
        <v>14</v>
      </c>
      <c r="D5333" t="s">
        <v>74</v>
      </c>
      <c r="E5333" t="s">
        <v>75</v>
      </c>
      <c r="F5333" t="s">
        <v>56</v>
      </c>
      <c r="G5333" t="s">
        <v>25</v>
      </c>
      <c r="H5333" t="s">
        <v>36</v>
      </c>
      <c r="I5333">
        <v>125.76</v>
      </c>
      <c r="J5333">
        <v>3</v>
      </c>
      <c r="K5333">
        <v>0.2</v>
      </c>
      <c r="L5333">
        <v>40.872</v>
      </c>
    </row>
    <row r="5334" spans="1:12" x14ac:dyDescent="0.3">
      <c r="A5334" t="s">
        <v>27</v>
      </c>
      <c r="B5334" t="s">
        <v>43</v>
      </c>
      <c r="C5334" t="s">
        <v>14</v>
      </c>
      <c r="D5334" t="s">
        <v>74</v>
      </c>
      <c r="E5334" t="s">
        <v>75</v>
      </c>
      <c r="F5334" t="s">
        <v>56</v>
      </c>
      <c r="G5334" t="s">
        <v>25</v>
      </c>
      <c r="H5334" t="s">
        <v>36</v>
      </c>
      <c r="I5334">
        <v>25.32</v>
      </c>
      <c r="J5334">
        <v>5</v>
      </c>
      <c r="K5334">
        <v>0.2</v>
      </c>
      <c r="L5334">
        <v>9.1784999999999997</v>
      </c>
    </row>
    <row r="5335" spans="1:12" x14ac:dyDescent="0.3">
      <c r="A5335" t="s">
        <v>12</v>
      </c>
      <c r="B5335" t="s">
        <v>13</v>
      </c>
      <c r="C5335" t="s">
        <v>14</v>
      </c>
      <c r="D5335" t="s">
        <v>74</v>
      </c>
      <c r="E5335" t="s">
        <v>75</v>
      </c>
      <c r="F5335" t="s">
        <v>56</v>
      </c>
      <c r="G5335" t="s">
        <v>18</v>
      </c>
      <c r="H5335" t="s">
        <v>32</v>
      </c>
      <c r="I5335">
        <v>109.48</v>
      </c>
      <c r="J5335">
        <v>2</v>
      </c>
      <c r="K5335">
        <v>0</v>
      </c>
      <c r="L5335">
        <v>33.938800000000001</v>
      </c>
    </row>
    <row r="5336" spans="1:12" x14ac:dyDescent="0.3">
      <c r="A5336" t="s">
        <v>12</v>
      </c>
      <c r="B5336" t="s">
        <v>13</v>
      </c>
      <c r="C5336" t="s">
        <v>14</v>
      </c>
      <c r="D5336" t="s">
        <v>74</v>
      </c>
      <c r="E5336" t="s">
        <v>75</v>
      </c>
      <c r="F5336" t="s">
        <v>56</v>
      </c>
      <c r="G5336" t="s">
        <v>25</v>
      </c>
      <c r="H5336" t="s">
        <v>31</v>
      </c>
      <c r="I5336">
        <v>272.94</v>
      </c>
      <c r="J5336">
        <v>3</v>
      </c>
      <c r="K5336">
        <v>0</v>
      </c>
      <c r="L5336">
        <v>0</v>
      </c>
    </row>
    <row r="5337" spans="1:12" x14ac:dyDescent="0.3">
      <c r="A5337" t="s">
        <v>12</v>
      </c>
      <c r="B5337" t="s">
        <v>13</v>
      </c>
      <c r="C5337" t="s">
        <v>14</v>
      </c>
      <c r="D5337" t="s">
        <v>74</v>
      </c>
      <c r="E5337" t="s">
        <v>75</v>
      </c>
      <c r="F5337" t="s">
        <v>56</v>
      </c>
      <c r="G5337" t="s">
        <v>25</v>
      </c>
      <c r="H5337" t="s">
        <v>40</v>
      </c>
      <c r="I5337">
        <v>19.440000000000001</v>
      </c>
      <c r="J5337">
        <v>3</v>
      </c>
      <c r="K5337">
        <v>0</v>
      </c>
      <c r="L5337">
        <v>9.3312000000000008</v>
      </c>
    </row>
    <row r="5338" spans="1:12" x14ac:dyDescent="0.3">
      <c r="A5338" t="s">
        <v>12</v>
      </c>
      <c r="B5338" t="s">
        <v>13</v>
      </c>
      <c r="C5338" t="s">
        <v>14</v>
      </c>
      <c r="D5338" t="s">
        <v>74</v>
      </c>
      <c r="E5338" t="s">
        <v>75</v>
      </c>
      <c r="F5338" t="s">
        <v>56</v>
      </c>
      <c r="G5338" t="s">
        <v>25</v>
      </c>
      <c r="H5338" t="s">
        <v>31</v>
      </c>
      <c r="I5338">
        <v>31.92</v>
      </c>
      <c r="J5338">
        <v>4</v>
      </c>
      <c r="K5338">
        <v>0</v>
      </c>
      <c r="L5338">
        <v>8.2992000000000008</v>
      </c>
    </row>
    <row r="5339" spans="1:12" x14ac:dyDescent="0.3">
      <c r="A5339" t="s">
        <v>61</v>
      </c>
      <c r="B5339" t="s">
        <v>21</v>
      </c>
      <c r="C5339" t="s">
        <v>14</v>
      </c>
      <c r="D5339" t="s">
        <v>74</v>
      </c>
      <c r="E5339" t="s">
        <v>75</v>
      </c>
      <c r="F5339" t="s">
        <v>56</v>
      </c>
      <c r="G5339" t="s">
        <v>25</v>
      </c>
      <c r="H5339" t="s">
        <v>36</v>
      </c>
      <c r="I5339">
        <v>50.112000000000002</v>
      </c>
      <c r="J5339">
        <v>6</v>
      </c>
      <c r="K5339">
        <v>0.2</v>
      </c>
      <c r="L5339">
        <v>16.2864</v>
      </c>
    </row>
    <row r="5340" spans="1:12" x14ac:dyDescent="0.3">
      <c r="A5340" t="s">
        <v>12</v>
      </c>
      <c r="B5340" t="s">
        <v>21</v>
      </c>
      <c r="C5340" t="s">
        <v>14</v>
      </c>
      <c r="D5340" t="s">
        <v>74</v>
      </c>
      <c r="E5340" t="s">
        <v>75</v>
      </c>
      <c r="F5340" t="s">
        <v>56</v>
      </c>
      <c r="G5340" t="s">
        <v>25</v>
      </c>
      <c r="H5340" t="s">
        <v>31</v>
      </c>
      <c r="I5340">
        <v>11.21</v>
      </c>
      <c r="J5340">
        <v>1</v>
      </c>
      <c r="K5340">
        <v>0</v>
      </c>
      <c r="L5340">
        <v>3.363</v>
      </c>
    </row>
    <row r="5341" spans="1:12" x14ac:dyDescent="0.3">
      <c r="A5341" t="s">
        <v>12</v>
      </c>
      <c r="B5341" t="s">
        <v>21</v>
      </c>
      <c r="C5341" t="s">
        <v>14</v>
      </c>
      <c r="D5341" t="s">
        <v>74</v>
      </c>
      <c r="E5341" t="s">
        <v>75</v>
      </c>
      <c r="F5341" t="s">
        <v>56</v>
      </c>
      <c r="G5341" t="s">
        <v>25</v>
      </c>
      <c r="H5341" t="s">
        <v>36</v>
      </c>
      <c r="I5341">
        <v>9.1440000000000001</v>
      </c>
      <c r="J5341">
        <v>3</v>
      </c>
      <c r="K5341">
        <v>0.2</v>
      </c>
      <c r="L5341">
        <v>3.2004000000000001</v>
      </c>
    </row>
    <row r="5342" spans="1:12" x14ac:dyDescent="0.3">
      <c r="A5342" t="s">
        <v>12</v>
      </c>
      <c r="B5342" t="s">
        <v>21</v>
      </c>
      <c r="C5342" t="s">
        <v>14</v>
      </c>
      <c r="D5342" t="s">
        <v>74</v>
      </c>
      <c r="E5342" t="s">
        <v>75</v>
      </c>
      <c r="F5342" t="s">
        <v>56</v>
      </c>
      <c r="G5342" t="s">
        <v>25</v>
      </c>
      <c r="H5342" t="s">
        <v>76</v>
      </c>
      <c r="I5342">
        <v>14.07</v>
      </c>
      <c r="J5342">
        <v>7</v>
      </c>
      <c r="K5342">
        <v>0</v>
      </c>
      <c r="L5342">
        <v>6.8943000000000003</v>
      </c>
    </row>
    <row r="5343" spans="1:12" x14ac:dyDescent="0.3">
      <c r="A5343" t="s">
        <v>12</v>
      </c>
      <c r="B5343" t="s">
        <v>21</v>
      </c>
      <c r="C5343" t="s">
        <v>14</v>
      </c>
      <c r="D5343" t="s">
        <v>74</v>
      </c>
      <c r="E5343" t="s">
        <v>75</v>
      </c>
      <c r="F5343" t="s">
        <v>56</v>
      </c>
      <c r="G5343" t="s">
        <v>25</v>
      </c>
      <c r="H5343" t="s">
        <v>33</v>
      </c>
      <c r="I5343">
        <v>41.86</v>
      </c>
      <c r="J5343">
        <v>7</v>
      </c>
      <c r="K5343">
        <v>0</v>
      </c>
      <c r="L5343">
        <v>10.465</v>
      </c>
    </row>
    <row r="5344" spans="1:12" x14ac:dyDescent="0.3">
      <c r="A5344" t="s">
        <v>12</v>
      </c>
      <c r="B5344" t="s">
        <v>21</v>
      </c>
      <c r="C5344" t="s">
        <v>14</v>
      </c>
      <c r="D5344" t="s">
        <v>74</v>
      </c>
      <c r="E5344" t="s">
        <v>75</v>
      </c>
      <c r="F5344" t="s">
        <v>56</v>
      </c>
      <c r="G5344" t="s">
        <v>25</v>
      </c>
      <c r="H5344" t="s">
        <v>36</v>
      </c>
      <c r="I5344">
        <v>8.5440000000000005</v>
      </c>
      <c r="J5344">
        <v>2</v>
      </c>
      <c r="K5344">
        <v>0.2</v>
      </c>
      <c r="L5344">
        <v>2.8835999999999999</v>
      </c>
    </row>
    <row r="5345" spans="1:12" x14ac:dyDescent="0.3">
      <c r="A5345" t="s">
        <v>12</v>
      </c>
      <c r="B5345" t="s">
        <v>21</v>
      </c>
      <c r="C5345" t="s">
        <v>14</v>
      </c>
      <c r="D5345" t="s">
        <v>74</v>
      </c>
      <c r="E5345" t="s">
        <v>75</v>
      </c>
      <c r="F5345" t="s">
        <v>56</v>
      </c>
      <c r="G5345" t="s">
        <v>18</v>
      </c>
      <c r="H5345" t="s">
        <v>19</v>
      </c>
      <c r="I5345">
        <v>579.13599999999997</v>
      </c>
      <c r="J5345">
        <v>4</v>
      </c>
      <c r="K5345">
        <v>0.2</v>
      </c>
      <c r="L5345">
        <v>21.717600000000001</v>
      </c>
    </row>
    <row r="5346" spans="1:12" x14ac:dyDescent="0.3">
      <c r="A5346" t="s">
        <v>61</v>
      </c>
      <c r="B5346" t="s">
        <v>13</v>
      </c>
      <c r="C5346" t="s">
        <v>14</v>
      </c>
      <c r="D5346" t="s">
        <v>74</v>
      </c>
      <c r="E5346" t="s">
        <v>75</v>
      </c>
      <c r="F5346" t="s">
        <v>56</v>
      </c>
      <c r="G5346" t="s">
        <v>18</v>
      </c>
      <c r="H5346" t="s">
        <v>32</v>
      </c>
      <c r="I5346">
        <v>113.79</v>
      </c>
      <c r="J5346">
        <v>3</v>
      </c>
      <c r="K5346">
        <v>0</v>
      </c>
      <c r="L5346">
        <v>20.482199999999999</v>
      </c>
    </row>
    <row r="5347" spans="1:12" x14ac:dyDescent="0.3">
      <c r="A5347" t="s">
        <v>61</v>
      </c>
      <c r="B5347" t="s">
        <v>13</v>
      </c>
      <c r="C5347" t="s">
        <v>14</v>
      </c>
      <c r="D5347" t="s">
        <v>74</v>
      </c>
      <c r="E5347" t="s">
        <v>75</v>
      </c>
      <c r="F5347" t="s">
        <v>56</v>
      </c>
      <c r="G5347" t="s">
        <v>34</v>
      </c>
      <c r="H5347" t="s">
        <v>58</v>
      </c>
      <c r="I5347">
        <v>78.150000000000006</v>
      </c>
      <c r="J5347">
        <v>1</v>
      </c>
      <c r="K5347">
        <v>0</v>
      </c>
      <c r="L5347">
        <v>34.386000000000003</v>
      </c>
    </row>
    <row r="5348" spans="1:12" x14ac:dyDescent="0.3">
      <c r="A5348" t="s">
        <v>61</v>
      </c>
      <c r="B5348" t="s">
        <v>13</v>
      </c>
      <c r="C5348" t="s">
        <v>14</v>
      </c>
      <c r="D5348" t="s">
        <v>74</v>
      </c>
      <c r="E5348" t="s">
        <v>75</v>
      </c>
      <c r="F5348" t="s">
        <v>56</v>
      </c>
      <c r="G5348" t="s">
        <v>25</v>
      </c>
      <c r="H5348" t="s">
        <v>36</v>
      </c>
      <c r="I5348">
        <v>1.728</v>
      </c>
      <c r="J5348">
        <v>1</v>
      </c>
      <c r="K5348">
        <v>0.2</v>
      </c>
      <c r="L5348">
        <v>0.6048</v>
      </c>
    </row>
    <row r="5349" spans="1:12" x14ac:dyDescent="0.3">
      <c r="A5349" t="s">
        <v>61</v>
      </c>
      <c r="B5349" t="s">
        <v>13</v>
      </c>
      <c r="C5349" t="s">
        <v>14</v>
      </c>
      <c r="D5349" t="s">
        <v>74</v>
      </c>
      <c r="E5349" t="s">
        <v>75</v>
      </c>
      <c r="F5349" t="s">
        <v>56</v>
      </c>
      <c r="G5349" t="s">
        <v>25</v>
      </c>
      <c r="H5349" t="s">
        <v>40</v>
      </c>
      <c r="I5349">
        <v>40.56</v>
      </c>
      <c r="J5349">
        <v>4</v>
      </c>
      <c r="K5349">
        <v>0</v>
      </c>
      <c r="L5349">
        <v>19.874400000000001</v>
      </c>
    </row>
    <row r="5350" spans="1:12" x14ac:dyDescent="0.3">
      <c r="A5350" t="s">
        <v>61</v>
      </c>
      <c r="B5350" t="s">
        <v>13</v>
      </c>
      <c r="C5350" t="s">
        <v>14</v>
      </c>
      <c r="D5350" t="s">
        <v>74</v>
      </c>
      <c r="E5350" t="s">
        <v>75</v>
      </c>
      <c r="F5350" t="s">
        <v>56</v>
      </c>
      <c r="G5350" t="s">
        <v>25</v>
      </c>
      <c r="H5350" t="s">
        <v>31</v>
      </c>
      <c r="I5350">
        <v>182.94</v>
      </c>
      <c r="J5350">
        <v>3</v>
      </c>
      <c r="K5350">
        <v>0</v>
      </c>
      <c r="L5350">
        <v>3.6587999999999998</v>
      </c>
    </row>
    <row r="5351" spans="1:12" x14ac:dyDescent="0.3">
      <c r="A5351" t="s">
        <v>61</v>
      </c>
      <c r="B5351" t="s">
        <v>13</v>
      </c>
      <c r="C5351" t="s">
        <v>14</v>
      </c>
      <c r="D5351" t="s">
        <v>74</v>
      </c>
      <c r="E5351" t="s">
        <v>75</v>
      </c>
      <c r="F5351" t="s">
        <v>56</v>
      </c>
      <c r="G5351" t="s">
        <v>25</v>
      </c>
      <c r="H5351" t="s">
        <v>31</v>
      </c>
      <c r="I5351">
        <v>193.86</v>
      </c>
      <c r="J5351">
        <v>2</v>
      </c>
      <c r="K5351">
        <v>0</v>
      </c>
      <c r="L5351">
        <v>11.631600000000001</v>
      </c>
    </row>
    <row r="5352" spans="1:12" x14ac:dyDescent="0.3">
      <c r="A5352" t="s">
        <v>12</v>
      </c>
      <c r="B5352" t="s">
        <v>13</v>
      </c>
      <c r="C5352" t="s">
        <v>14</v>
      </c>
      <c r="D5352" t="s">
        <v>282</v>
      </c>
      <c r="E5352" t="s">
        <v>75</v>
      </c>
      <c r="F5352" t="s">
        <v>56</v>
      </c>
      <c r="G5352" t="s">
        <v>25</v>
      </c>
      <c r="H5352" t="s">
        <v>33</v>
      </c>
      <c r="I5352">
        <v>2.78</v>
      </c>
      <c r="J5352">
        <v>2</v>
      </c>
      <c r="K5352">
        <v>0</v>
      </c>
      <c r="L5352">
        <v>0.7228</v>
      </c>
    </row>
    <row r="5353" spans="1:12" x14ac:dyDescent="0.3">
      <c r="A5353" t="s">
        <v>12</v>
      </c>
      <c r="B5353" t="s">
        <v>13</v>
      </c>
      <c r="C5353" t="s">
        <v>14</v>
      </c>
      <c r="D5353" t="s">
        <v>282</v>
      </c>
      <c r="E5353" t="s">
        <v>75</v>
      </c>
      <c r="F5353" t="s">
        <v>56</v>
      </c>
      <c r="G5353" t="s">
        <v>25</v>
      </c>
      <c r="H5353" t="s">
        <v>59</v>
      </c>
      <c r="I5353">
        <v>79.959999999999994</v>
      </c>
      <c r="J5353">
        <v>2</v>
      </c>
      <c r="K5353">
        <v>0</v>
      </c>
      <c r="L5353">
        <v>35.981999999999999</v>
      </c>
    </row>
    <row r="5354" spans="1:12" x14ac:dyDescent="0.3">
      <c r="A5354" t="s">
        <v>27</v>
      </c>
      <c r="B5354" t="s">
        <v>43</v>
      </c>
      <c r="C5354" t="s">
        <v>14</v>
      </c>
      <c r="D5354" t="s">
        <v>74</v>
      </c>
      <c r="E5354" t="s">
        <v>75</v>
      </c>
      <c r="F5354" t="s">
        <v>56</v>
      </c>
      <c r="G5354" t="s">
        <v>34</v>
      </c>
      <c r="H5354" t="s">
        <v>35</v>
      </c>
      <c r="I5354">
        <v>22</v>
      </c>
      <c r="J5354">
        <v>4</v>
      </c>
      <c r="K5354">
        <v>0</v>
      </c>
      <c r="L5354">
        <v>5.5</v>
      </c>
    </row>
    <row r="5355" spans="1:12" x14ac:dyDescent="0.3">
      <c r="A5355" t="s">
        <v>27</v>
      </c>
      <c r="B5355" t="s">
        <v>13</v>
      </c>
      <c r="C5355" t="s">
        <v>14</v>
      </c>
      <c r="D5355" t="s">
        <v>74</v>
      </c>
      <c r="E5355" t="s">
        <v>75</v>
      </c>
      <c r="F5355" t="s">
        <v>56</v>
      </c>
      <c r="G5355" t="s">
        <v>25</v>
      </c>
      <c r="H5355" t="s">
        <v>36</v>
      </c>
      <c r="I5355">
        <v>398.35199999999998</v>
      </c>
      <c r="J5355">
        <v>3</v>
      </c>
      <c r="K5355">
        <v>0.2</v>
      </c>
      <c r="L5355">
        <v>124.485</v>
      </c>
    </row>
    <row r="5356" spans="1:12" x14ac:dyDescent="0.3">
      <c r="A5356" t="s">
        <v>27</v>
      </c>
      <c r="B5356" t="s">
        <v>13</v>
      </c>
      <c r="C5356" t="s">
        <v>14</v>
      </c>
      <c r="D5356" t="s">
        <v>74</v>
      </c>
      <c r="E5356" t="s">
        <v>75</v>
      </c>
      <c r="F5356" t="s">
        <v>56</v>
      </c>
      <c r="G5356" t="s">
        <v>25</v>
      </c>
      <c r="H5356" t="s">
        <v>76</v>
      </c>
      <c r="I5356">
        <v>8.7200000000000006</v>
      </c>
      <c r="J5356">
        <v>4</v>
      </c>
      <c r="K5356">
        <v>0</v>
      </c>
      <c r="L5356">
        <v>3.5752000000000002</v>
      </c>
    </row>
    <row r="5357" spans="1:12" x14ac:dyDescent="0.3">
      <c r="A5357" t="s">
        <v>27</v>
      </c>
      <c r="B5357" t="s">
        <v>13</v>
      </c>
      <c r="C5357" t="s">
        <v>14</v>
      </c>
      <c r="D5357" t="s">
        <v>74</v>
      </c>
      <c r="E5357" t="s">
        <v>75</v>
      </c>
      <c r="F5357" t="s">
        <v>56</v>
      </c>
      <c r="G5357" t="s">
        <v>25</v>
      </c>
      <c r="H5357" t="s">
        <v>33</v>
      </c>
      <c r="I5357">
        <v>38.82</v>
      </c>
      <c r="J5357">
        <v>6</v>
      </c>
      <c r="K5357">
        <v>0</v>
      </c>
      <c r="L5357">
        <v>17.469000000000001</v>
      </c>
    </row>
    <row r="5358" spans="1:12" x14ac:dyDescent="0.3">
      <c r="A5358" t="s">
        <v>27</v>
      </c>
      <c r="B5358" t="s">
        <v>13</v>
      </c>
      <c r="C5358" t="s">
        <v>14</v>
      </c>
      <c r="D5358" t="s">
        <v>74</v>
      </c>
      <c r="E5358" t="s">
        <v>75</v>
      </c>
      <c r="F5358" t="s">
        <v>56</v>
      </c>
      <c r="G5358" t="s">
        <v>18</v>
      </c>
      <c r="H5358" t="s">
        <v>20</v>
      </c>
      <c r="I5358">
        <v>1141.9380000000001</v>
      </c>
      <c r="J5358">
        <v>9</v>
      </c>
      <c r="K5358">
        <v>0.1</v>
      </c>
      <c r="L5358">
        <v>139.5702</v>
      </c>
    </row>
    <row r="5359" spans="1:12" x14ac:dyDescent="0.3">
      <c r="A5359" t="s">
        <v>27</v>
      </c>
      <c r="B5359" t="s">
        <v>13</v>
      </c>
      <c r="C5359" t="s">
        <v>14</v>
      </c>
      <c r="D5359" t="s">
        <v>74</v>
      </c>
      <c r="E5359" t="s">
        <v>75</v>
      </c>
      <c r="F5359" t="s">
        <v>56</v>
      </c>
      <c r="G5359" t="s">
        <v>25</v>
      </c>
      <c r="H5359" t="s">
        <v>37</v>
      </c>
      <c r="I5359">
        <v>1704.56</v>
      </c>
      <c r="J5359">
        <v>13</v>
      </c>
      <c r="K5359">
        <v>0</v>
      </c>
      <c r="L5359">
        <v>511.36799999999999</v>
      </c>
    </row>
    <row r="5360" spans="1:12" x14ac:dyDescent="0.3">
      <c r="A5360" t="s">
        <v>27</v>
      </c>
      <c r="B5360" t="s">
        <v>13</v>
      </c>
      <c r="C5360" t="s">
        <v>14</v>
      </c>
      <c r="D5360" t="s">
        <v>74</v>
      </c>
      <c r="E5360" t="s">
        <v>75</v>
      </c>
      <c r="F5360" t="s">
        <v>56</v>
      </c>
      <c r="G5360" t="s">
        <v>25</v>
      </c>
      <c r="H5360" t="s">
        <v>33</v>
      </c>
      <c r="I5360">
        <v>3.2</v>
      </c>
      <c r="J5360">
        <v>2</v>
      </c>
      <c r="K5360">
        <v>0</v>
      </c>
      <c r="L5360">
        <v>1.3759999999999999</v>
      </c>
    </row>
    <row r="5361" spans="1:12" x14ac:dyDescent="0.3">
      <c r="A5361" t="s">
        <v>12</v>
      </c>
      <c r="B5361" t="s">
        <v>13</v>
      </c>
      <c r="C5361" t="s">
        <v>14</v>
      </c>
      <c r="D5361" t="s">
        <v>158</v>
      </c>
      <c r="E5361" t="s">
        <v>75</v>
      </c>
      <c r="F5361" t="s">
        <v>56</v>
      </c>
      <c r="G5361" t="s">
        <v>25</v>
      </c>
      <c r="H5361" t="s">
        <v>36</v>
      </c>
      <c r="I5361">
        <v>17.472000000000001</v>
      </c>
      <c r="J5361">
        <v>3</v>
      </c>
      <c r="K5361">
        <v>0.2</v>
      </c>
      <c r="L5361">
        <v>6.3335999999999997</v>
      </c>
    </row>
    <row r="5362" spans="1:12" x14ac:dyDescent="0.3">
      <c r="A5362" t="s">
        <v>27</v>
      </c>
      <c r="B5362" t="s">
        <v>43</v>
      </c>
      <c r="C5362" t="s">
        <v>14</v>
      </c>
      <c r="D5362" t="s">
        <v>74</v>
      </c>
      <c r="E5362" t="s">
        <v>75</v>
      </c>
      <c r="F5362" t="s">
        <v>56</v>
      </c>
      <c r="G5362" t="s">
        <v>25</v>
      </c>
      <c r="H5362" t="s">
        <v>33</v>
      </c>
      <c r="I5362">
        <v>15.48</v>
      </c>
      <c r="J5362">
        <v>3</v>
      </c>
      <c r="K5362">
        <v>0</v>
      </c>
      <c r="L5362">
        <v>4.4892000000000003</v>
      </c>
    </row>
    <row r="5363" spans="1:12" x14ac:dyDescent="0.3">
      <c r="A5363" t="s">
        <v>27</v>
      </c>
      <c r="B5363" t="s">
        <v>21</v>
      </c>
      <c r="C5363" t="s">
        <v>14</v>
      </c>
      <c r="D5363" t="s">
        <v>74</v>
      </c>
      <c r="E5363" t="s">
        <v>75</v>
      </c>
      <c r="F5363" t="s">
        <v>56</v>
      </c>
      <c r="G5363" t="s">
        <v>18</v>
      </c>
      <c r="H5363" t="s">
        <v>32</v>
      </c>
      <c r="I5363">
        <v>39.880000000000003</v>
      </c>
      <c r="J5363">
        <v>2</v>
      </c>
      <c r="K5363">
        <v>0</v>
      </c>
      <c r="L5363">
        <v>11.166399999999999</v>
      </c>
    </row>
    <row r="5364" spans="1:12" x14ac:dyDescent="0.3">
      <c r="A5364" t="s">
        <v>27</v>
      </c>
      <c r="B5364" t="s">
        <v>21</v>
      </c>
      <c r="C5364" t="s">
        <v>14</v>
      </c>
      <c r="D5364" t="s">
        <v>74</v>
      </c>
      <c r="E5364" t="s">
        <v>75</v>
      </c>
      <c r="F5364" t="s">
        <v>56</v>
      </c>
      <c r="G5364" t="s">
        <v>25</v>
      </c>
      <c r="H5364" t="s">
        <v>36</v>
      </c>
      <c r="I5364">
        <v>12.192</v>
      </c>
      <c r="J5364">
        <v>4</v>
      </c>
      <c r="K5364">
        <v>0.2</v>
      </c>
      <c r="L5364">
        <v>4.1147999999999998</v>
      </c>
    </row>
    <row r="5365" spans="1:12" x14ac:dyDescent="0.3">
      <c r="A5365" t="s">
        <v>27</v>
      </c>
      <c r="B5365" t="s">
        <v>21</v>
      </c>
      <c r="C5365" t="s">
        <v>14</v>
      </c>
      <c r="D5365" t="s">
        <v>74</v>
      </c>
      <c r="E5365" t="s">
        <v>75</v>
      </c>
      <c r="F5365" t="s">
        <v>56</v>
      </c>
      <c r="G5365" t="s">
        <v>25</v>
      </c>
      <c r="H5365" t="s">
        <v>33</v>
      </c>
      <c r="I5365">
        <v>20.82</v>
      </c>
      <c r="J5365">
        <v>3</v>
      </c>
      <c r="K5365">
        <v>0</v>
      </c>
      <c r="L5365">
        <v>7.4951999999999996</v>
      </c>
    </row>
    <row r="5366" spans="1:12" x14ac:dyDescent="0.3">
      <c r="A5366" t="s">
        <v>12</v>
      </c>
      <c r="B5366" t="s">
        <v>13</v>
      </c>
      <c r="C5366" t="s">
        <v>14</v>
      </c>
      <c r="D5366" t="s">
        <v>74</v>
      </c>
      <c r="E5366" t="s">
        <v>75</v>
      </c>
      <c r="F5366" t="s">
        <v>56</v>
      </c>
      <c r="G5366" t="s">
        <v>18</v>
      </c>
      <c r="H5366" t="s">
        <v>32</v>
      </c>
      <c r="I5366">
        <v>29.78</v>
      </c>
      <c r="J5366">
        <v>2</v>
      </c>
      <c r="K5366">
        <v>0</v>
      </c>
      <c r="L5366">
        <v>8.0405999999999995</v>
      </c>
    </row>
    <row r="5367" spans="1:12" x14ac:dyDescent="0.3">
      <c r="A5367" t="s">
        <v>12</v>
      </c>
      <c r="B5367" t="s">
        <v>13</v>
      </c>
      <c r="C5367" t="s">
        <v>14</v>
      </c>
      <c r="D5367" t="s">
        <v>74</v>
      </c>
      <c r="E5367" t="s">
        <v>75</v>
      </c>
      <c r="F5367" t="s">
        <v>56</v>
      </c>
      <c r="G5367" t="s">
        <v>34</v>
      </c>
      <c r="H5367" t="s">
        <v>35</v>
      </c>
      <c r="I5367">
        <v>677.58</v>
      </c>
      <c r="J5367">
        <v>3</v>
      </c>
      <c r="K5367">
        <v>0</v>
      </c>
      <c r="L5367">
        <v>176.17080000000001</v>
      </c>
    </row>
    <row r="5368" spans="1:12" x14ac:dyDescent="0.3">
      <c r="A5368" t="s">
        <v>12</v>
      </c>
      <c r="B5368" t="s">
        <v>13</v>
      </c>
      <c r="C5368" t="s">
        <v>14</v>
      </c>
      <c r="D5368" t="s">
        <v>74</v>
      </c>
      <c r="E5368" t="s">
        <v>75</v>
      </c>
      <c r="F5368" t="s">
        <v>56</v>
      </c>
      <c r="G5368" t="s">
        <v>25</v>
      </c>
      <c r="H5368" t="s">
        <v>40</v>
      </c>
      <c r="I5368">
        <v>75.040000000000006</v>
      </c>
      <c r="J5368">
        <v>8</v>
      </c>
      <c r="K5368">
        <v>0</v>
      </c>
      <c r="L5368">
        <v>36.019199999999998</v>
      </c>
    </row>
    <row r="5369" spans="1:12" x14ac:dyDescent="0.3">
      <c r="A5369" t="s">
        <v>27</v>
      </c>
      <c r="B5369" t="s">
        <v>13</v>
      </c>
      <c r="C5369" t="s">
        <v>14</v>
      </c>
      <c r="D5369" t="s">
        <v>294</v>
      </c>
      <c r="E5369" t="s">
        <v>75</v>
      </c>
      <c r="F5369" t="s">
        <v>56</v>
      </c>
      <c r="G5369" t="s">
        <v>25</v>
      </c>
      <c r="H5369" t="s">
        <v>33</v>
      </c>
      <c r="I5369">
        <v>47.82</v>
      </c>
      <c r="J5369">
        <v>3</v>
      </c>
      <c r="K5369">
        <v>0</v>
      </c>
      <c r="L5369">
        <v>14.346</v>
      </c>
    </row>
    <row r="5370" spans="1:12" x14ac:dyDescent="0.3">
      <c r="A5370" t="s">
        <v>27</v>
      </c>
      <c r="B5370" t="s">
        <v>13</v>
      </c>
      <c r="C5370" t="s">
        <v>14</v>
      </c>
      <c r="D5370" t="s">
        <v>294</v>
      </c>
      <c r="E5370" t="s">
        <v>75</v>
      </c>
      <c r="F5370" t="s">
        <v>56</v>
      </c>
      <c r="G5370" t="s">
        <v>25</v>
      </c>
      <c r="H5370" t="s">
        <v>26</v>
      </c>
      <c r="I5370">
        <v>13.05</v>
      </c>
      <c r="J5370">
        <v>5</v>
      </c>
      <c r="K5370">
        <v>0</v>
      </c>
      <c r="L5370">
        <v>6.0030000000000001</v>
      </c>
    </row>
    <row r="5371" spans="1:12" x14ac:dyDescent="0.3">
      <c r="A5371" t="s">
        <v>61</v>
      </c>
      <c r="B5371" t="s">
        <v>13</v>
      </c>
      <c r="C5371" t="s">
        <v>14</v>
      </c>
      <c r="D5371" t="s">
        <v>74</v>
      </c>
      <c r="E5371" t="s">
        <v>75</v>
      </c>
      <c r="F5371" t="s">
        <v>56</v>
      </c>
      <c r="G5371" t="s">
        <v>25</v>
      </c>
      <c r="H5371" t="s">
        <v>36</v>
      </c>
      <c r="I5371">
        <v>17.216000000000001</v>
      </c>
      <c r="J5371">
        <v>4</v>
      </c>
      <c r="K5371">
        <v>0.2</v>
      </c>
      <c r="L5371">
        <v>6.0255999999999998</v>
      </c>
    </row>
    <row r="5372" spans="1:12" x14ac:dyDescent="0.3">
      <c r="A5372" t="s">
        <v>61</v>
      </c>
      <c r="B5372" t="s">
        <v>13</v>
      </c>
      <c r="C5372" t="s">
        <v>14</v>
      </c>
      <c r="D5372" t="s">
        <v>74</v>
      </c>
      <c r="E5372" t="s">
        <v>75</v>
      </c>
      <c r="F5372" t="s">
        <v>56</v>
      </c>
      <c r="G5372" t="s">
        <v>25</v>
      </c>
      <c r="H5372" t="s">
        <v>40</v>
      </c>
      <c r="I5372">
        <v>11.56</v>
      </c>
      <c r="J5372">
        <v>2</v>
      </c>
      <c r="K5372">
        <v>0</v>
      </c>
      <c r="L5372">
        <v>5.6643999999999997</v>
      </c>
    </row>
    <row r="5373" spans="1:12" x14ac:dyDescent="0.3">
      <c r="A5373" t="s">
        <v>61</v>
      </c>
      <c r="B5373" t="s">
        <v>13</v>
      </c>
      <c r="C5373" t="s">
        <v>14</v>
      </c>
      <c r="D5373" t="s">
        <v>74</v>
      </c>
      <c r="E5373" t="s">
        <v>75</v>
      </c>
      <c r="F5373" t="s">
        <v>56</v>
      </c>
      <c r="G5373" t="s">
        <v>34</v>
      </c>
      <c r="H5373" t="s">
        <v>58</v>
      </c>
      <c r="I5373">
        <v>88.4</v>
      </c>
      <c r="J5373">
        <v>4</v>
      </c>
      <c r="K5373">
        <v>0</v>
      </c>
      <c r="L5373">
        <v>11.492000000000001</v>
      </c>
    </row>
    <row r="5374" spans="1:12" x14ac:dyDescent="0.3">
      <c r="A5374" t="s">
        <v>61</v>
      </c>
      <c r="B5374" t="s">
        <v>13</v>
      </c>
      <c r="C5374" t="s">
        <v>14</v>
      </c>
      <c r="D5374" t="s">
        <v>74</v>
      </c>
      <c r="E5374" t="s">
        <v>75</v>
      </c>
      <c r="F5374" t="s">
        <v>56</v>
      </c>
      <c r="G5374" t="s">
        <v>25</v>
      </c>
      <c r="H5374" t="s">
        <v>40</v>
      </c>
      <c r="I5374">
        <v>6.48</v>
      </c>
      <c r="J5374">
        <v>1</v>
      </c>
      <c r="K5374">
        <v>0</v>
      </c>
      <c r="L5374">
        <v>3.1103999999999998</v>
      </c>
    </row>
    <row r="5375" spans="1:12" x14ac:dyDescent="0.3">
      <c r="A5375" t="s">
        <v>27</v>
      </c>
      <c r="B5375" t="s">
        <v>13</v>
      </c>
      <c r="C5375" t="s">
        <v>14</v>
      </c>
      <c r="D5375" t="s">
        <v>74</v>
      </c>
      <c r="E5375" t="s">
        <v>75</v>
      </c>
      <c r="F5375" t="s">
        <v>56</v>
      </c>
      <c r="G5375" t="s">
        <v>25</v>
      </c>
      <c r="H5375" t="s">
        <v>33</v>
      </c>
      <c r="I5375">
        <v>75.48</v>
      </c>
      <c r="J5375">
        <v>2</v>
      </c>
      <c r="K5375">
        <v>0</v>
      </c>
      <c r="L5375">
        <v>19.6248</v>
      </c>
    </row>
    <row r="5376" spans="1:12" x14ac:dyDescent="0.3">
      <c r="A5376" t="s">
        <v>27</v>
      </c>
      <c r="B5376" t="s">
        <v>13</v>
      </c>
      <c r="C5376" t="s">
        <v>14</v>
      </c>
      <c r="D5376" t="s">
        <v>74</v>
      </c>
      <c r="E5376" t="s">
        <v>75</v>
      </c>
      <c r="F5376" t="s">
        <v>56</v>
      </c>
      <c r="G5376" t="s">
        <v>18</v>
      </c>
      <c r="H5376" t="s">
        <v>32</v>
      </c>
      <c r="I5376">
        <v>39.979999999999997</v>
      </c>
      <c r="J5376">
        <v>2</v>
      </c>
      <c r="K5376">
        <v>0</v>
      </c>
      <c r="L5376">
        <v>9.9949999999999992</v>
      </c>
    </row>
    <row r="5377" spans="1:12" x14ac:dyDescent="0.3">
      <c r="A5377" t="s">
        <v>27</v>
      </c>
      <c r="B5377" t="s">
        <v>21</v>
      </c>
      <c r="C5377" t="s">
        <v>14</v>
      </c>
      <c r="D5377" t="s">
        <v>74</v>
      </c>
      <c r="E5377" t="s">
        <v>75</v>
      </c>
      <c r="F5377" t="s">
        <v>56</v>
      </c>
      <c r="G5377" t="s">
        <v>18</v>
      </c>
      <c r="H5377" t="s">
        <v>20</v>
      </c>
      <c r="I5377">
        <v>408.00599999999997</v>
      </c>
      <c r="J5377">
        <v>2</v>
      </c>
      <c r="K5377">
        <v>0.1</v>
      </c>
      <c r="L5377">
        <v>72.534400000000005</v>
      </c>
    </row>
    <row r="5378" spans="1:12" x14ac:dyDescent="0.3">
      <c r="A5378" t="s">
        <v>27</v>
      </c>
      <c r="B5378" t="s">
        <v>21</v>
      </c>
      <c r="C5378" t="s">
        <v>14</v>
      </c>
      <c r="D5378" t="s">
        <v>74</v>
      </c>
      <c r="E5378" t="s">
        <v>75</v>
      </c>
      <c r="F5378" t="s">
        <v>56</v>
      </c>
      <c r="G5378" t="s">
        <v>18</v>
      </c>
      <c r="H5378" t="s">
        <v>32</v>
      </c>
      <c r="I5378">
        <v>165.28</v>
      </c>
      <c r="J5378">
        <v>4</v>
      </c>
      <c r="K5378">
        <v>0</v>
      </c>
      <c r="L5378">
        <v>14.8752</v>
      </c>
    </row>
    <row r="5379" spans="1:12" x14ac:dyDescent="0.3">
      <c r="A5379" t="s">
        <v>27</v>
      </c>
      <c r="B5379" t="s">
        <v>13</v>
      </c>
      <c r="C5379" t="s">
        <v>14</v>
      </c>
      <c r="D5379" t="s">
        <v>74</v>
      </c>
      <c r="E5379" t="s">
        <v>75</v>
      </c>
      <c r="F5379" t="s">
        <v>56</v>
      </c>
      <c r="G5379" t="s">
        <v>25</v>
      </c>
      <c r="H5379" t="s">
        <v>36</v>
      </c>
      <c r="I5379">
        <v>334.76799999999997</v>
      </c>
      <c r="J5379">
        <v>7</v>
      </c>
      <c r="K5379">
        <v>0.2</v>
      </c>
      <c r="L5379">
        <v>108.7996</v>
      </c>
    </row>
    <row r="5380" spans="1:12" x14ac:dyDescent="0.3">
      <c r="A5380" t="s">
        <v>61</v>
      </c>
      <c r="B5380" t="s">
        <v>21</v>
      </c>
      <c r="C5380" t="s">
        <v>14</v>
      </c>
      <c r="D5380" t="s">
        <v>74</v>
      </c>
      <c r="E5380" t="s">
        <v>75</v>
      </c>
      <c r="F5380" t="s">
        <v>56</v>
      </c>
      <c r="G5380" t="s">
        <v>25</v>
      </c>
      <c r="H5380" t="s">
        <v>76</v>
      </c>
      <c r="I5380">
        <v>3.68</v>
      </c>
      <c r="J5380">
        <v>2</v>
      </c>
      <c r="K5380">
        <v>0</v>
      </c>
      <c r="L5380">
        <v>1.8031999999999999</v>
      </c>
    </row>
    <row r="5381" spans="1:12" x14ac:dyDescent="0.3">
      <c r="A5381" t="s">
        <v>27</v>
      </c>
      <c r="B5381" t="s">
        <v>43</v>
      </c>
      <c r="C5381" t="s">
        <v>14</v>
      </c>
      <c r="D5381" t="s">
        <v>305</v>
      </c>
      <c r="E5381" t="s">
        <v>75</v>
      </c>
      <c r="F5381" t="s">
        <v>56</v>
      </c>
      <c r="G5381" t="s">
        <v>25</v>
      </c>
      <c r="H5381" t="s">
        <v>33</v>
      </c>
      <c r="I5381">
        <v>17.28</v>
      </c>
      <c r="J5381">
        <v>6</v>
      </c>
      <c r="K5381">
        <v>0</v>
      </c>
      <c r="L5381">
        <v>5.0111999999999997</v>
      </c>
    </row>
    <row r="5382" spans="1:12" x14ac:dyDescent="0.3">
      <c r="A5382" t="s">
        <v>27</v>
      </c>
      <c r="B5382" t="s">
        <v>43</v>
      </c>
      <c r="C5382" t="s">
        <v>14</v>
      </c>
      <c r="D5382" t="s">
        <v>305</v>
      </c>
      <c r="E5382" t="s">
        <v>75</v>
      </c>
      <c r="F5382" t="s">
        <v>56</v>
      </c>
      <c r="G5382" t="s">
        <v>25</v>
      </c>
      <c r="H5382" t="s">
        <v>36</v>
      </c>
      <c r="I5382">
        <v>17.712</v>
      </c>
      <c r="J5382">
        <v>3</v>
      </c>
      <c r="K5382">
        <v>0.2</v>
      </c>
      <c r="L5382">
        <v>6.4206000000000003</v>
      </c>
    </row>
    <row r="5383" spans="1:12" x14ac:dyDescent="0.3">
      <c r="A5383" t="s">
        <v>27</v>
      </c>
      <c r="B5383" t="s">
        <v>43</v>
      </c>
      <c r="C5383" t="s">
        <v>14</v>
      </c>
      <c r="D5383" t="s">
        <v>74</v>
      </c>
      <c r="E5383" t="s">
        <v>75</v>
      </c>
      <c r="F5383" t="s">
        <v>56</v>
      </c>
      <c r="G5383" t="s">
        <v>25</v>
      </c>
      <c r="H5383" t="s">
        <v>26</v>
      </c>
      <c r="I5383">
        <v>28.91</v>
      </c>
      <c r="J5383">
        <v>7</v>
      </c>
      <c r="K5383">
        <v>0</v>
      </c>
      <c r="L5383">
        <v>13.2986</v>
      </c>
    </row>
    <row r="5384" spans="1:12" x14ac:dyDescent="0.3">
      <c r="A5384" t="s">
        <v>27</v>
      </c>
      <c r="B5384" t="s">
        <v>13</v>
      </c>
      <c r="C5384" t="s">
        <v>14</v>
      </c>
      <c r="D5384" t="s">
        <v>74</v>
      </c>
      <c r="E5384" t="s">
        <v>75</v>
      </c>
      <c r="F5384" t="s">
        <v>56</v>
      </c>
      <c r="G5384" t="s">
        <v>25</v>
      </c>
      <c r="H5384" t="s">
        <v>76</v>
      </c>
      <c r="I5384">
        <v>3.76</v>
      </c>
      <c r="J5384">
        <v>2</v>
      </c>
      <c r="K5384">
        <v>0</v>
      </c>
      <c r="L5384">
        <v>1.3160000000000001</v>
      </c>
    </row>
    <row r="5385" spans="1:12" x14ac:dyDescent="0.3">
      <c r="A5385" t="s">
        <v>12</v>
      </c>
      <c r="B5385" t="s">
        <v>21</v>
      </c>
      <c r="C5385" t="s">
        <v>14</v>
      </c>
      <c r="D5385" t="s">
        <v>74</v>
      </c>
      <c r="E5385" t="s">
        <v>75</v>
      </c>
      <c r="F5385" t="s">
        <v>56</v>
      </c>
      <c r="G5385" t="s">
        <v>25</v>
      </c>
      <c r="H5385" t="s">
        <v>59</v>
      </c>
      <c r="I5385">
        <v>62.96</v>
      </c>
      <c r="J5385">
        <v>4</v>
      </c>
      <c r="K5385">
        <v>0</v>
      </c>
      <c r="L5385">
        <v>28.332000000000001</v>
      </c>
    </row>
    <row r="5386" spans="1:12" x14ac:dyDescent="0.3">
      <c r="A5386" t="s">
        <v>27</v>
      </c>
      <c r="B5386" t="s">
        <v>21</v>
      </c>
      <c r="C5386" t="s">
        <v>14</v>
      </c>
      <c r="D5386" t="s">
        <v>74</v>
      </c>
      <c r="E5386" t="s">
        <v>75</v>
      </c>
      <c r="F5386" t="s">
        <v>56</v>
      </c>
      <c r="G5386" t="s">
        <v>25</v>
      </c>
      <c r="H5386" t="s">
        <v>40</v>
      </c>
      <c r="I5386">
        <v>5.88</v>
      </c>
      <c r="J5386">
        <v>1</v>
      </c>
      <c r="K5386">
        <v>0</v>
      </c>
      <c r="L5386">
        <v>2.8812000000000002</v>
      </c>
    </row>
    <row r="5387" spans="1:12" x14ac:dyDescent="0.3">
      <c r="A5387" t="s">
        <v>27</v>
      </c>
      <c r="B5387" t="s">
        <v>21</v>
      </c>
      <c r="C5387" t="s">
        <v>14</v>
      </c>
      <c r="D5387" t="s">
        <v>74</v>
      </c>
      <c r="E5387" t="s">
        <v>75</v>
      </c>
      <c r="F5387" t="s">
        <v>56</v>
      </c>
      <c r="G5387" t="s">
        <v>18</v>
      </c>
      <c r="H5387" t="s">
        <v>20</v>
      </c>
      <c r="I5387">
        <v>977.29200000000003</v>
      </c>
      <c r="J5387">
        <v>6</v>
      </c>
      <c r="K5387">
        <v>0.1</v>
      </c>
      <c r="L5387">
        <v>173.74080000000001</v>
      </c>
    </row>
    <row r="5388" spans="1:12" x14ac:dyDescent="0.3">
      <c r="A5388" t="s">
        <v>27</v>
      </c>
      <c r="B5388" t="s">
        <v>13</v>
      </c>
      <c r="C5388" t="s">
        <v>14</v>
      </c>
      <c r="D5388" t="s">
        <v>74</v>
      </c>
      <c r="E5388" t="s">
        <v>75</v>
      </c>
      <c r="F5388" t="s">
        <v>56</v>
      </c>
      <c r="G5388" t="s">
        <v>25</v>
      </c>
      <c r="H5388" t="s">
        <v>36</v>
      </c>
      <c r="I5388">
        <v>17.88</v>
      </c>
      <c r="J5388">
        <v>3</v>
      </c>
      <c r="K5388">
        <v>0.2</v>
      </c>
      <c r="L5388">
        <v>5.5875000000000004</v>
      </c>
    </row>
    <row r="5389" spans="1:12" x14ac:dyDescent="0.3">
      <c r="A5389" t="s">
        <v>27</v>
      </c>
      <c r="B5389" t="s">
        <v>21</v>
      </c>
      <c r="C5389" t="s">
        <v>14</v>
      </c>
      <c r="D5389" t="s">
        <v>74</v>
      </c>
      <c r="E5389" t="s">
        <v>75</v>
      </c>
      <c r="F5389" t="s">
        <v>56</v>
      </c>
      <c r="G5389" t="s">
        <v>25</v>
      </c>
      <c r="H5389" t="s">
        <v>31</v>
      </c>
      <c r="I5389">
        <v>212.88</v>
      </c>
      <c r="J5389">
        <v>6</v>
      </c>
      <c r="K5389">
        <v>0</v>
      </c>
      <c r="L5389">
        <v>0</v>
      </c>
    </row>
    <row r="5390" spans="1:12" x14ac:dyDescent="0.3">
      <c r="A5390" t="s">
        <v>12</v>
      </c>
      <c r="B5390" t="s">
        <v>21</v>
      </c>
      <c r="C5390" t="s">
        <v>14</v>
      </c>
      <c r="D5390" t="s">
        <v>316</v>
      </c>
      <c r="E5390" t="s">
        <v>75</v>
      </c>
      <c r="F5390" t="s">
        <v>56</v>
      </c>
      <c r="G5390" t="s">
        <v>18</v>
      </c>
      <c r="H5390" t="s">
        <v>19</v>
      </c>
      <c r="I5390">
        <v>1573.4880000000001</v>
      </c>
      <c r="J5390">
        <v>7</v>
      </c>
      <c r="K5390">
        <v>0.2</v>
      </c>
      <c r="L5390">
        <v>196.68600000000001</v>
      </c>
    </row>
    <row r="5391" spans="1:12" x14ac:dyDescent="0.3">
      <c r="A5391" t="s">
        <v>61</v>
      </c>
      <c r="B5391" t="s">
        <v>13</v>
      </c>
      <c r="C5391" t="s">
        <v>14</v>
      </c>
      <c r="D5391" t="s">
        <v>74</v>
      </c>
      <c r="E5391" t="s">
        <v>75</v>
      </c>
      <c r="F5391" t="s">
        <v>56</v>
      </c>
      <c r="G5391" t="s">
        <v>34</v>
      </c>
      <c r="H5391" t="s">
        <v>161</v>
      </c>
      <c r="I5391">
        <v>559.99199999999996</v>
      </c>
      <c r="J5391">
        <v>1</v>
      </c>
      <c r="K5391">
        <v>0.2</v>
      </c>
      <c r="L5391">
        <v>174.9975</v>
      </c>
    </row>
    <row r="5392" spans="1:12" x14ac:dyDescent="0.3">
      <c r="A5392" t="s">
        <v>27</v>
      </c>
      <c r="B5392" t="s">
        <v>13</v>
      </c>
      <c r="C5392" t="s">
        <v>14</v>
      </c>
      <c r="D5392" t="s">
        <v>158</v>
      </c>
      <c r="E5392" t="s">
        <v>75</v>
      </c>
      <c r="F5392" t="s">
        <v>56</v>
      </c>
      <c r="G5392" t="s">
        <v>34</v>
      </c>
      <c r="H5392" t="s">
        <v>58</v>
      </c>
      <c r="I5392">
        <v>91.96</v>
      </c>
      <c r="J5392">
        <v>4</v>
      </c>
      <c r="K5392">
        <v>0</v>
      </c>
      <c r="L5392">
        <v>39.5428</v>
      </c>
    </row>
    <row r="5393" spans="1:12" x14ac:dyDescent="0.3">
      <c r="A5393" t="s">
        <v>167</v>
      </c>
      <c r="B5393" t="s">
        <v>13</v>
      </c>
      <c r="C5393" t="s">
        <v>14</v>
      </c>
      <c r="D5393" t="s">
        <v>74</v>
      </c>
      <c r="E5393" t="s">
        <v>75</v>
      </c>
      <c r="F5393" t="s">
        <v>56</v>
      </c>
      <c r="G5393" t="s">
        <v>18</v>
      </c>
      <c r="H5393" t="s">
        <v>30</v>
      </c>
      <c r="I5393">
        <v>1044.6300000000001</v>
      </c>
      <c r="J5393">
        <v>5</v>
      </c>
      <c r="K5393">
        <v>0.4</v>
      </c>
      <c r="L5393">
        <v>-295.9785</v>
      </c>
    </row>
    <row r="5394" spans="1:12" x14ac:dyDescent="0.3">
      <c r="A5394" t="s">
        <v>61</v>
      </c>
      <c r="B5394" t="s">
        <v>13</v>
      </c>
      <c r="C5394" t="s">
        <v>14</v>
      </c>
      <c r="D5394" t="s">
        <v>74</v>
      </c>
      <c r="E5394" t="s">
        <v>75</v>
      </c>
      <c r="F5394" t="s">
        <v>56</v>
      </c>
      <c r="G5394" t="s">
        <v>25</v>
      </c>
      <c r="H5394" t="s">
        <v>37</v>
      </c>
      <c r="I5394">
        <v>170.88</v>
      </c>
      <c r="J5394">
        <v>3</v>
      </c>
      <c r="K5394">
        <v>0</v>
      </c>
      <c r="L5394">
        <v>49.555199999999999</v>
      </c>
    </row>
    <row r="5395" spans="1:12" x14ac:dyDescent="0.3">
      <c r="A5395" t="s">
        <v>61</v>
      </c>
      <c r="B5395" t="s">
        <v>13</v>
      </c>
      <c r="C5395" t="s">
        <v>14</v>
      </c>
      <c r="D5395" t="s">
        <v>74</v>
      </c>
      <c r="E5395" t="s">
        <v>75</v>
      </c>
      <c r="F5395" t="s">
        <v>56</v>
      </c>
      <c r="G5395" t="s">
        <v>34</v>
      </c>
      <c r="H5395" t="s">
        <v>35</v>
      </c>
      <c r="I5395">
        <v>307.98</v>
      </c>
      <c r="J5395">
        <v>2</v>
      </c>
      <c r="K5395">
        <v>0</v>
      </c>
      <c r="L5395">
        <v>89.3142</v>
      </c>
    </row>
    <row r="5396" spans="1:12" x14ac:dyDescent="0.3">
      <c r="A5396" t="s">
        <v>61</v>
      </c>
      <c r="B5396" t="s">
        <v>13</v>
      </c>
      <c r="C5396" t="s">
        <v>14</v>
      </c>
      <c r="D5396" t="s">
        <v>74</v>
      </c>
      <c r="E5396" t="s">
        <v>75</v>
      </c>
      <c r="F5396" t="s">
        <v>56</v>
      </c>
      <c r="G5396" t="s">
        <v>18</v>
      </c>
      <c r="H5396" t="s">
        <v>30</v>
      </c>
      <c r="I5396">
        <v>382.80599999999998</v>
      </c>
      <c r="J5396">
        <v>9</v>
      </c>
      <c r="K5396">
        <v>0.4</v>
      </c>
      <c r="L5396">
        <v>-153.1224</v>
      </c>
    </row>
    <row r="5397" spans="1:12" x14ac:dyDescent="0.3">
      <c r="A5397" t="s">
        <v>61</v>
      </c>
      <c r="B5397" t="s">
        <v>13</v>
      </c>
      <c r="C5397" t="s">
        <v>14</v>
      </c>
      <c r="D5397" t="s">
        <v>74</v>
      </c>
      <c r="E5397" t="s">
        <v>75</v>
      </c>
      <c r="F5397" t="s">
        <v>56</v>
      </c>
      <c r="G5397" t="s">
        <v>25</v>
      </c>
      <c r="H5397" t="s">
        <v>31</v>
      </c>
      <c r="I5397">
        <v>41.96</v>
      </c>
      <c r="J5397">
        <v>2</v>
      </c>
      <c r="K5397">
        <v>0</v>
      </c>
      <c r="L5397">
        <v>2.9371999999999998</v>
      </c>
    </row>
    <row r="5398" spans="1:12" x14ac:dyDescent="0.3">
      <c r="A5398" t="s">
        <v>61</v>
      </c>
      <c r="B5398" t="s">
        <v>13</v>
      </c>
      <c r="C5398" t="s">
        <v>14</v>
      </c>
      <c r="D5398" t="s">
        <v>74</v>
      </c>
      <c r="E5398" t="s">
        <v>75</v>
      </c>
      <c r="F5398" t="s">
        <v>56</v>
      </c>
      <c r="G5398" t="s">
        <v>25</v>
      </c>
      <c r="H5398" t="s">
        <v>36</v>
      </c>
      <c r="I5398">
        <v>1217.568</v>
      </c>
      <c r="J5398">
        <v>2</v>
      </c>
      <c r="K5398">
        <v>0.2</v>
      </c>
      <c r="L5398">
        <v>456.58800000000002</v>
      </c>
    </row>
    <row r="5399" spans="1:12" x14ac:dyDescent="0.3">
      <c r="A5399" t="s">
        <v>61</v>
      </c>
      <c r="B5399" t="s">
        <v>13</v>
      </c>
      <c r="C5399" t="s">
        <v>14</v>
      </c>
      <c r="D5399" t="s">
        <v>74</v>
      </c>
      <c r="E5399" t="s">
        <v>75</v>
      </c>
      <c r="F5399" t="s">
        <v>56</v>
      </c>
      <c r="G5399" t="s">
        <v>18</v>
      </c>
      <c r="H5399" t="s">
        <v>32</v>
      </c>
      <c r="I5399">
        <v>47.04</v>
      </c>
      <c r="J5399">
        <v>3</v>
      </c>
      <c r="K5399">
        <v>0</v>
      </c>
      <c r="L5399">
        <v>18.345600000000001</v>
      </c>
    </row>
    <row r="5400" spans="1:12" x14ac:dyDescent="0.3">
      <c r="A5400" t="s">
        <v>61</v>
      </c>
      <c r="B5400" t="s">
        <v>13</v>
      </c>
      <c r="C5400" t="s">
        <v>14</v>
      </c>
      <c r="D5400" t="s">
        <v>74</v>
      </c>
      <c r="E5400" t="s">
        <v>75</v>
      </c>
      <c r="F5400" t="s">
        <v>56</v>
      </c>
      <c r="G5400" t="s">
        <v>18</v>
      </c>
      <c r="H5400" t="s">
        <v>32</v>
      </c>
      <c r="I5400">
        <v>6.16</v>
      </c>
      <c r="J5400">
        <v>2</v>
      </c>
      <c r="K5400">
        <v>0</v>
      </c>
      <c r="L5400">
        <v>2.9567999999999999</v>
      </c>
    </row>
    <row r="5401" spans="1:12" x14ac:dyDescent="0.3">
      <c r="A5401" t="s">
        <v>61</v>
      </c>
      <c r="B5401" t="s">
        <v>13</v>
      </c>
      <c r="C5401" t="s">
        <v>14</v>
      </c>
      <c r="D5401" t="s">
        <v>74</v>
      </c>
      <c r="E5401" t="s">
        <v>75</v>
      </c>
      <c r="F5401" t="s">
        <v>56</v>
      </c>
      <c r="G5401" t="s">
        <v>34</v>
      </c>
      <c r="H5401" t="s">
        <v>35</v>
      </c>
      <c r="I5401">
        <v>979.95</v>
      </c>
      <c r="J5401">
        <v>5</v>
      </c>
      <c r="K5401">
        <v>0</v>
      </c>
      <c r="L5401">
        <v>274.38600000000002</v>
      </c>
    </row>
    <row r="5402" spans="1:12" x14ac:dyDescent="0.3">
      <c r="A5402" t="s">
        <v>61</v>
      </c>
      <c r="B5402" t="s">
        <v>13</v>
      </c>
      <c r="C5402" t="s">
        <v>14</v>
      </c>
      <c r="D5402" t="s">
        <v>74</v>
      </c>
      <c r="E5402" t="s">
        <v>75</v>
      </c>
      <c r="F5402" t="s">
        <v>56</v>
      </c>
      <c r="G5402" t="s">
        <v>25</v>
      </c>
      <c r="H5402" t="s">
        <v>40</v>
      </c>
      <c r="I5402">
        <v>143.69999999999999</v>
      </c>
      <c r="J5402">
        <v>3</v>
      </c>
      <c r="K5402">
        <v>0</v>
      </c>
      <c r="L5402">
        <v>68.975999999999999</v>
      </c>
    </row>
    <row r="5403" spans="1:12" x14ac:dyDescent="0.3">
      <c r="A5403" t="s">
        <v>61</v>
      </c>
      <c r="B5403" t="s">
        <v>13</v>
      </c>
      <c r="C5403" t="s">
        <v>14</v>
      </c>
      <c r="D5403" t="s">
        <v>74</v>
      </c>
      <c r="E5403" t="s">
        <v>75</v>
      </c>
      <c r="F5403" t="s">
        <v>56</v>
      </c>
      <c r="G5403" t="s">
        <v>25</v>
      </c>
      <c r="H5403" t="s">
        <v>76</v>
      </c>
      <c r="I5403">
        <v>10.65</v>
      </c>
      <c r="J5403">
        <v>3</v>
      </c>
      <c r="K5403">
        <v>0</v>
      </c>
      <c r="L5403">
        <v>5.0054999999999996</v>
      </c>
    </row>
    <row r="5404" spans="1:12" x14ac:dyDescent="0.3">
      <c r="A5404" t="s">
        <v>61</v>
      </c>
      <c r="B5404" t="s">
        <v>13</v>
      </c>
      <c r="C5404" t="s">
        <v>14</v>
      </c>
      <c r="D5404" t="s">
        <v>74</v>
      </c>
      <c r="E5404" t="s">
        <v>75</v>
      </c>
      <c r="F5404" t="s">
        <v>56</v>
      </c>
      <c r="G5404" t="s">
        <v>34</v>
      </c>
      <c r="H5404" t="s">
        <v>58</v>
      </c>
      <c r="I5404">
        <v>247.8</v>
      </c>
      <c r="J5404">
        <v>4</v>
      </c>
      <c r="K5404">
        <v>0</v>
      </c>
      <c r="L5404">
        <v>34.692</v>
      </c>
    </row>
    <row r="5405" spans="1:12" x14ac:dyDescent="0.3">
      <c r="A5405" t="s">
        <v>61</v>
      </c>
      <c r="B5405" t="s">
        <v>21</v>
      </c>
      <c r="C5405" t="s">
        <v>14</v>
      </c>
      <c r="D5405" t="s">
        <v>74</v>
      </c>
      <c r="E5405" t="s">
        <v>75</v>
      </c>
      <c r="F5405" t="s">
        <v>56</v>
      </c>
      <c r="G5405" t="s">
        <v>18</v>
      </c>
      <c r="H5405" t="s">
        <v>32</v>
      </c>
      <c r="I5405">
        <v>547.29999999999995</v>
      </c>
      <c r="J5405">
        <v>13</v>
      </c>
      <c r="K5405">
        <v>0</v>
      </c>
      <c r="L5405">
        <v>175.136</v>
      </c>
    </row>
    <row r="5406" spans="1:12" x14ac:dyDescent="0.3">
      <c r="A5406" t="s">
        <v>12</v>
      </c>
      <c r="B5406" t="s">
        <v>43</v>
      </c>
      <c r="C5406" t="s">
        <v>14</v>
      </c>
      <c r="D5406" t="s">
        <v>74</v>
      </c>
      <c r="E5406" t="s">
        <v>75</v>
      </c>
      <c r="F5406" t="s">
        <v>56</v>
      </c>
      <c r="G5406" t="s">
        <v>25</v>
      </c>
      <c r="H5406" t="s">
        <v>31</v>
      </c>
      <c r="I5406">
        <v>59.48</v>
      </c>
      <c r="J5406">
        <v>2</v>
      </c>
      <c r="K5406">
        <v>0</v>
      </c>
      <c r="L5406">
        <v>8.9220000000000006</v>
      </c>
    </row>
    <row r="5407" spans="1:12" x14ac:dyDescent="0.3">
      <c r="A5407" t="s">
        <v>12</v>
      </c>
      <c r="B5407" t="s">
        <v>43</v>
      </c>
      <c r="C5407" t="s">
        <v>14</v>
      </c>
      <c r="D5407" t="s">
        <v>74</v>
      </c>
      <c r="E5407" t="s">
        <v>75</v>
      </c>
      <c r="F5407" t="s">
        <v>56</v>
      </c>
      <c r="G5407" t="s">
        <v>25</v>
      </c>
      <c r="H5407" t="s">
        <v>40</v>
      </c>
      <c r="I5407">
        <v>6.69</v>
      </c>
      <c r="J5407">
        <v>1</v>
      </c>
      <c r="K5407">
        <v>0</v>
      </c>
      <c r="L5407">
        <v>3.0773999999999999</v>
      </c>
    </row>
    <row r="5408" spans="1:12" x14ac:dyDescent="0.3">
      <c r="A5408" t="s">
        <v>27</v>
      </c>
      <c r="B5408" t="s">
        <v>43</v>
      </c>
      <c r="C5408" t="s">
        <v>14</v>
      </c>
      <c r="D5408" t="s">
        <v>74</v>
      </c>
      <c r="E5408" t="s">
        <v>75</v>
      </c>
      <c r="F5408" t="s">
        <v>56</v>
      </c>
      <c r="G5408" t="s">
        <v>25</v>
      </c>
      <c r="H5408" t="s">
        <v>37</v>
      </c>
      <c r="I5408">
        <v>523.25</v>
      </c>
      <c r="J5408">
        <v>5</v>
      </c>
      <c r="K5408">
        <v>0</v>
      </c>
      <c r="L5408">
        <v>141.2775</v>
      </c>
    </row>
    <row r="5409" spans="1:12" x14ac:dyDescent="0.3">
      <c r="A5409" t="s">
        <v>27</v>
      </c>
      <c r="B5409" t="s">
        <v>13</v>
      </c>
      <c r="C5409" t="s">
        <v>14</v>
      </c>
      <c r="D5409" t="s">
        <v>74</v>
      </c>
      <c r="E5409" t="s">
        <v>75</v>
      </c>
      <c r="F5409" t="s">
        <v>56</v>
      </c>
      <c r="G5409" t="s">
        <v>18</v>
      </c>
      <c r="H5409" t="s">
        <v>30</v>
      </c>
      <c r="I5409">
        <v>1018.104</v>
      </c>
      <c r="J5409">
        <v>4</v>
      </c>
      <c r="K5409">
        <v>0.4</v>
      </c>
      <c r="L5409">
        <v>-373.3048</v>
      </c>
    </row>
    <row r="5410" spans="1:12" x14ac:dyDescent="0.3">
      <c r="A5410" t="s">
        <v>12</v>
      </c>
      <c r="B5410" t="s">
        <v>13</v>
      </c>
      <c r="C5410" t="s">
        <v>14</v>
      </c>
      <c r="D5410" t="s">
        <v>74</v>
      </c>
      <c r="E5410" t="s">
        <v>75</v>
      </c>
      <c r="F5410" t="s">
        <v>56</v>
      </c>
      <c r="G5410" t="s">
        <v>25</v>
      </c>
      <c r="H5410" t="s">
        <v>36</v>
      </c>
      <c r="I5410">
        <v>11.808</v>
      </c>
      <c r="J5410">
        <v>2</v>
      </c>
      <c r="K5410">
        <v>0.2</v>
      </c>
      <c r="L5410">
        <v>4.2804000000000002</v>
      </c>
    </row>
    <row r="5411" spans="1:12" x14ac:dyDescent="0.3">
      <c r="A5411" t="s">
        <v>12</v>
      </c>
      <c r="B5411" t="s">
        <v>13</v>
      </c>
      <c r="C5411" t="s">
        <v>14</v>
      </c>
      <c r="D5411" t="s">
        <v>74</v>
      </c>
      <c r="E5411" t="s">
        <v>75</v>
      </c>
      <c r="F5411" t="s">
        <v>56</v>
      </c>
      <c r="G5411" t="s">
        <v>18</v>
      </c>
      <c r="H5411" t="s">
        <v>20</v>
      </c>
      <c r="I5411">
        <v>1931.04</v>
      </c>
      <c r="J5411">
        <v>9</v>
      </c>
      <c r="K5411">
        <v>0.1</v>
      </c>
      <c r="L5411">
        <v>321.83999999999997</v>
      </c>
    </row>
    <row r="5412" spans="1:12" x14ac:dyDescent="0.3">
      <c r="A5412" t="s">
        <v>12</v>
      </c>
      <c r="B5412" t="s">
        <v>13</v>
      </c>
      <c r="C5412" t="s">
        <v>14</v>
      </c>
      <c r="D5412" t="s">
        <v>74</v>
      </c>
      <c r="E5412" t="s">
        <v>75</v>
      </c>
      <c r="F5412" t="s">
        <v>56</v>
      </c>
      <c r="G5412" t="s">
        <v>25</v>
      </c>
      <c r="H5412" t="s">
        <v>40</v>
      </c>
      <c r="I5412">
        <v>9.9600000000000009</v>
      </c>
      <c r="J5412">
        <v>2</v>
      </c>
      <c r="K5412">
        <v>0</v>
      </c>
      <c r="L5412">
        <v>4.6811999999999996</v>
      </c>
    </row>
    <row r="5413" spans="1:12" x14ac:dyDescent="0.3">
      <c r="A5413" t="s">
        <v>27</v>
      </c>
      <c r="B5413" t="s">
        <v>13</v>
      </c>
      <c r="C5413" t="s">
        <v>14</v>
      </c>
      <c r="D5413" t="s">
        <v>74</v>
      </c>
      <c r="E5413" t="s">
        <v>75</v>
      </c>
      <c r="F5413" t="s">
        <v>56</v>
      </c>
      <c r="G5413" t="s">
        <v>25</v>
      </c>
      <c r="H5413" t="s">
        <v>36</v>
      </c>
      <c r="I5413">
        <v>7.7119999999999997</v>
      </c>
      <c r="J5413">
        <v>2</v>
      </c>
      <c r="K5413">
        <v>0.2</v>
      </c>
      <c r="L5413">
        <v>2.7955999999999999</v>
      </c>
    </row>
    <row r="5414" spans="1:12" x14ac:dyDescent="0.3">
      <c r="A5414" t="s">
        <v>27</v>
      </c>
      <c r="B5414" t="s">
        <v>13</v>
      </c>
      <c r="C5414" t="s">
        <v>14</v>
      </c>
      <c r="D5414" t="s">
        <v>74</v>
      </c>
      <c r="E5414" t="s">
        <v>75</v>
      </c>
      <c r="F5414" t="s">
        <v>56</v>
      </c>
      <c r="G5414" t="s">
        <v>25</v>
      </c>
      <c r="H5414" t="s">
        <v>37</v>
      </c>
      <c r="I5414">
        <v>242.9</v>
      </c>
      <c r="J5414">
        <v>5</v>
      </c>
      <c r="K5414">
        <v>0</v>
      </c>
      <c r="L5414">
        <v>70.441000000000003</v>
      </c>
    </row>
    <row r="5415" spans="1:12" x14ac:dyDescent="0.3">
      <c r="A5415" t="s">
        <v>27</v>
      </c>
      <c r="B5415" t="s">
        <v>13</v>
      </c>
      <c r="C5415" t="s">
        <v>14</v>
      </c>
      <c r="D5415" t="s">
        <v>74</v>
      </c>
      <c r="E5415" t="s">
        <v>75</v>
      </c>
      <c r="F5415" t="s">
        <v>56</v>
      </c>
      <c r="G5415" t="s">
        <v>25</v>
      </c>
      <c r="H5415" t="s">
        <v>31</v>
      </c>
      <c r="I5415">
        <v>454.9</v>
      </c>
      <c r="J5415">
        <v>5</v>
      </c>
      <c r="K5415">
        <v>0</v>
      </c>
      <c r="L5415">
        <v>0</v>
      </c>
    </row>
    <row r="5416" spans="1:12" x14ac:dyDescent="0.3">
      <c r="A5416" t="s">
        <v>27</v>
      </c>
      <c r="B5416" t="s">
        <v>13</v>
      </c>
      <c r="C5416" t="s">
        <v>14</v>
      </c>
      <c r="D5416" t="s">
        <v>74</v>
      </c>
      <c r="E5416" t="s">
        <v>75</v>
      </c>
      <c r="F5416" t="s">
        <v>56</v>
      </c>
      <c r="G5416" t="s">
        <v>18</v>
      </c>
      <c r="H5416" t="s">
        <v>32</v>
      </c>
      <c r="I5416">
        <v>35.92</v>
      </c>
      <c r="J5416">
        <v>4</v>
      </c>
      <c r="K5416">
        <v>0</v>
      </c>
      <c r="L5416">
        <v>15.086399999999999</v>
      </c>
    </row>
    <row r="5417" spans="1:12" x14ac:dyDescent="0.3">
      <c r="A5417" t="s">
        <v>27</v>
      </c>
      <c r="B5417" t="s">
        <v>13</v>
      </c>
      <c r="C5417" t="s">
        <v>14</v>
      </c>
      <c r="D5417" t="s">
        <v>74</v>
      </c>
      <c r="E5417" t="s">
        <v>75</v>
      </c>
      <c r="F5417" t="s">
        <v>56</v>
      </c>
      <c r="G5417" t="s">
        <v>18</v>
      </c>
      <c r="H5417" t="s">
        <v>32</v>
      </c>
      <c r="I5417">
        <v>39.76</v>
      </c>
      <c r="J5417">
        <v>8</v>
      </c>
      <c r="K5417">
        <v>0</v>
      </c>
      <c r="L5417">
        <v>12.3256</v>
      </c>
    </row>
    <row r="5418" spans="1:12" x14ac:dyDescent="0.3">
      <c r="A5418" t="s">
        <v>27</v>
      </c>
      <c r="B5418" t="s">
        <v>13</v>
      </c>
      <c r="C5418" t="s">
        <v>14</v>
      </c>
      <c r="D5418" t="s">
        <v>74</v>
      </c>
      <c r="E5418" t="s">
        <v>75</v>
      </c>
      <c r="F5418" t="s">
        <v>56</v>
      </c>
      <c r="G5418" t="s">
        <v>25</v>
      </c>
      <c r="H5418" t="s">
        <v>36</v>
      </c>
      <c r="I5418">
        <v>47.744</v>
      </c>
      <c r="J5418">
        <v>4</v>
      </c>
      <c r="K5418">
        <v>0.2</v>
      </c>
      <c r="L5418">
        <v>14.92</v>
      </c>
    </row>
    <row r="5419" spans="1:12" x14ac:dyDescent="0.3">
      <c r="A5419" t="s">
        <v>61</v>
      </c>
      <c r="B5419" t="s">
        <v>13</v>
      </c>
      <c r="C5419" t="s">
        <v>14</v>
      </c>
      <c r="D5419" t="s">
        <v>91</v>
      </c>
      <c r="E5419" t="s">
        <v>75</v>
      </c>
      <c r="F5419" t="s">
        <v>56</v>
      </c>
      <c r="G5419" t="s">
        <v>25</v>
      </c>
      <c r="H5419" t="s">
        <v>33</v>
      </c>
      <c r="I5419">
        <v>13.36</v>
      </c>
      <c r="J5419">
        <v>2</v>
      </c>
      <c r="K5419">
        <v>0</v>
      </c>
      <c r="L5419">
        <v>4.9432</v>
      </c>
    </row>
    <row r="5420" spans="1:12" x14ac:dyDescent="0.3">
      <c r="A5420" t="s">
        <v>27</v>
      </c>
      <c r="B5420" t="s">
        <v>13</v>
      </c>
      <c r="C5420" t="s">
        <v>14</v>
      </c>
      <c r="D5420" t="s">
        <v>74</v>
      </c>
      <c r="E5420" t="s">
        <v>75</v>
      </c>
      <c r="F5420" t="s">
        <v>56</v>
      </c>
      <c r="G5420" t="s">
        <v>34</v>
      </c>
      <c r="H5420" t="s">
        <v>58</v>
      </c>
      <c r="I5420">
        <v>59.97</v>
      </c>
      <c r="J5420">
        <v>3</v>
      </c>
      <c r="K5420">
        <v>0</v>
      </c>
      <c r="L5420">
        <v>14.9925</v>
      </c>
    </row>
    <row r="5421" spans="1:12" x14ac:dyDescent="0.3">
      <c r="A5421" t="s">
        <v>27</v>
      </c>
      <c r="B5421" t="s">
        <v>13</v>
      </c>
      <c r="C5421" t="s">
        <v>14</v>
      </c>
      <c r="D5421" t="s">
        <v>74</v>
      </c>
      <c r="E5421" t="s">
        <v>75</v>
      </c>
      <c r="F5421" t="s">
        <v>56</v>
      </c>
      <c r="G5421" t="s">
        <v>25</v>
      </c>
      <c r="H5421" t="s">
        <v>31</v>
      </c>
      <c r="I5421">
        <v>83.36</v>
      </c>
      <c r="J5421">
        <v>1</v>
      </c>
      <c r="K5421">
        <v>0</v>
      </c>
      <c r="L5421">
        <v>20.84</v>
      </c>
    </row>
    <row r="5422" spans="1:12" x14ac:dyDescent="0.3">
      <c r="A5422" t="s">
        <v>27</v>
      </c>
      <c r="B5422" t="s">
        <v>13</v>
      </c>
      <c r="C5422" t="s">
        <v>14</v>
      </c>
      <c r="D5422" t="s">
        <v>74</v>
      </c>
      <c r="E5422" t="s">
        <v>75</v>
      </c>
      <c r="F5422" t="s">
        <v>56</v>
      </c>
      <c r="G5422" t="s">
        <v>25</v>
      </c>
      <c r="H5422" t="s">
        <v>40</v>
      </c>
      <c r="I5422">
        <v>48.94</v>
      </c>
      <c r="J5422">
        <v>1</v>
      </c>
      <c r="K5422">
        <v>0</v>
      </c>
      <c r="L5422">
        <v>24.47</v>
      </c>
    </row>
    <row r="5423" spans="1:12" x14ac:dyDescent="0.3">
      <c r="A5423" t="s">
        <v>61</v>
      </c>
      <c r="B5423" t="s">
        <v>43</v>
      </c>
      <c r="C5423" t="s">
        <v>14</v>
      </c>
      <c r="D5423" t="s">
        <v>74</v>
      </c>
      <c r="E5423" t="s">
        <v>75</v>
      </c>
      <c r="F5423" t="s">
        <v>56</v>
      </c>
      <c r="G5423" t="s">
        <v>25</v>
      </c>
      <c r="H5423" t="s">
        <v>31</v>
      </c>
      <c r="I5423">
        <v>63.84</v>
      </c>
      <c r="J5423">
        <v>8</v>
      </c>
      <c r="K5423">
        <v>0</v>
      </c>
      <c r="L5423">
        <v>16.598400000000002</v>
      </c>
    </row>
    <row r="5424" spans="1:12" x14ac:dyDescent="0.3">
      <c r="A5424" t="s">
        <v>61</v>
      </c>
      <c r="B5424" t="s">
        <v>43</v>
      </c>
      <c r="C5424" t="s">
        <v>14</v>
      </c>
      <c r="D5424" t="s">
        <v>74</v>
      </c>
      <c r="E5424" t="s">
        <v>75</v>
      </c>
      <c r="F5424" t="s">
        <v>56</v>
      </c>
      <c r="G5424" t="s">
        <v>34</v>
      </c>
      <c r="H5424" t="s">
        <v>35</v>
      </c>
      <c r="I5424">
        <v>347.97</v>
      </c>
      <c r="J5424">
        <v>3</v>
      </c>
      <c r="K5424">
        <v>0</v>
      </c>
      <c r="L5424">
        <v>100.9113</v>
      </c>
    </row>
    <row r="5425" spans="1:12" x14ac:dyDescent="0.3">
      <c r="A5425" t="s">
        <v>61</v>
      </c>
      <c r="B5425" t="s">
        <v>43</v>
      </c>
      <c r="C5425" t="s">
        <v>14</v>
      </c>
      <c r="D5425" t="s">
        <v>74</v>
      </c>
      <c r="E5425" t="s">
        <v>75</v>
      </c>
      <c r="F5425" t="s">
        <v>56</v>
      </c>
      <c r="G5425" t="s">
        <v>25</v>
      </c>
      <c r="H5425" t="s">
        <v>36</v>
      </c>
      <c r="I5425">
        <v>37.008000000000003</v>
      </c>
      <c r="J5425">
        <v>6</v>
      </c>
      <c r="K5425">
        <v>0.2</v>
      </c>
      <c r="L5425">
        <v>11.565</v>
      </c>
    </row>
    <row r="5426" spans="1:12" x14ac:dyDescent="0.3">
      <c r="A5426" t="s">
        <v>61</v>
      </c>
      <c r="B5426" t="s">
        <v>13</v>
      </c>
      <c r="C5426" t="s">
        <v>14</v>
      </c>
      <c r="D5426" t="s">
        <v>74</v>
      </c>
      <c r="E5426" t="s">
        <v>75</v>
      </c>
      <c r="F5426" t="s">
        <v>56</v>
      </c>
      <c r="G5426" t="s">
        <v>18</v>
      </c>
      <c r="H5426" t="s">
        <v>19</v>
      </c>
      <c r="I5426">
        <v>257.56799999999998</v>
      </c>
      <c r="J5426">
        <v>2</v>
      </c>
      <c r="K5426">
        <v>0.2</v>
      </c>
      <c r="L5426">
        <v>-28.976400000000002</v>
      </c>
    </row>
    <row r="5427" spans="1:12" x14ac:dyDescent="0.3">
      <c r="A5427" t="s">
        <v>61</v>
      </c>
      <c r="B5427" t="s">
        <v>13</v>
      </c>
      <c r="C5427" t="s">
        <v>14</v>
      </c>
      <c r="D5427" t="s">
        <v>74</v>
      </c>
      <c r="E5427" t="s">
        <v>75</v>
      </c>
      <c r="F5427" t="s">
        <v>56</v>
      </c>
      <c r="G5427" t="s">
        <v>34</v>
      </c>
      <c r="H5427" t="s">
        <v>35</v>
      </c>
      <c r="I5427">
        <v>119.96</v>
      </c>
      <c r="J5427">
        <v>4</v>
      </c>
      <c r="K5427">
        <v>0</v>
      </c>
      <c r="L5427">
        <v>33.588799999999999</v>
      </c>
    </row>
    <row r="5428" spans="1:12" x14ac:dyDescent="0.3">
      <c r="A5428" t="s">
        <v>27</v>
      </c>
      <c r="B5428" t="s">
        <v>13</v>
      </c>
      <c r="C5428" t="s">
        <v>14</v>
      </c>
      <c r="D5428" t="s">
        <v>158</v>
      </c>
      <c r="E5428" t="s">
        <v>75</v>
      </c>
      <c r="F5428" t="s">
        <v>56</v>
      </c>
      <c r="G5428" t="s">
        <v>18</v>
      </c>
      <c r="H5428" t="s">
        <v>19</v>
      </c>
      <c r="I5428">
        <v>176.78399999999999</v>
      </c>
      <c r="J5428">
        <v>1</v>
      </c>
      <c r="K5428">
        <v>0.2</v>
      </c>
      <c r="L5428">
        <v>-22.097999999999999</v>
      </c>
    </row>
    <row r="5429" spans="1:12" x14ac:dyDescent="0.3">
      <c r="A5429" t="s">
        <v>167</v>
      </c>
      <c r="B5429" t="s">
        <v>13</v>
      </c>
      <c r="C5429" t="s">
        <v>14</v>
      </c>
      <c r="D5429" t="s">
        <v>74</v>
      </c>
      <c r="E5429" t="s">
        <v>75</v>
      </c>
      <c r="F5429" t="s">
        <v>56</v>
      </c>
      <c r="G5429" t="s">
        <v>25</v>
      </c>
      <c r="H5429" t="s">
        <v>59</v>
      </c>
      <c r="I5429">
        <v>29.34</v>
      </c>
      <c r="J5429">
        <v>3</v>
      </c>
      <c r="K5429">
        <v>0</v>
      </c>
      <c r="L5429">
        <v>14.67</v>
      </c>
    </row>
    <row r="5430" spans="1:12" x14ac:dyDescent="0.3">
      <c r="A5430" t="s">
        <v>167</v>
      </c>
      <c r="B5430" t="s">
        <v>13</v>
      </c>
      <c r="C5430" t="s">
        <v>14</v>
      </c>
      <c r="D5430" t="s">
        <v>74</v>
      </c>
      <c r="E5430" t="s">
        <v>75</v>
      </c>
      <c r="F5430" t="s">
        <v>56</v>
      </c>
      <c r="G5430" t="s">
        <v>18</v>
      </c>
      <c r="H5430" t="s">
        <v>20</v>
      </c>
      <c r="I5430">
        <v>383.60700000000003</v>
      </c>
      <c r="J5430">
        <v>7</v>
      </c>
      <c r="K5430">
        <v>0.1</v>
      </c>
      <c r="L5430">
        <v>63.9345</v>
      </c>
    </row>
    <row r="5431" spans="1:12" x14ac:dyDescent="0.3">
      <c r="A5431" t="s">
        <v>167</v>
      </c>
      <c r="B5431" t="s">
        <v>13</v>
      </c>
      <c r="C5431" t="s">
        <v>14</v>
      </c>
      <c r="D5431" t="s">
        <v>74</v>
      </c>
      <c r="E5431" t="s">
        <v>75</v>
      </c>
      <c r="F5431" t="s">
        <v>56</v>
      </c>
      <c r="G5431" t="s">
        <v>25</v>
      </c>
      <c r="H5431" t="s">
        <v>31</v>
      </c>
      <c r="I5431">
        <v>563.4</v>
      </c>
      <c r="J5431">
        <v>4</v>
      </c>
      <c r="K5431">
        <v>0</v>
      </c>
      <c r="L5431">
        <v>67.608000000000004</v>
      </c>
    </row>
    <row r="5432" spans="1:12" x14ac:dyDescent="0.3">
      <c r="A5432" t="s">
        <v>27</v>
      </c>
      <c r="B5432" t="s">
        <v>13</v>
      </c>
      <c r="C5432" t="s">
        <v>14</v>
      </c>
      <c r="D5432" t="s">
        <v>229</v>
      </c>
      <c r="E5432" t="s">
        <v>75</v>
      </c>
      <c r="F5432" t="s">
        <v>56</v>
      </c>
      <c r="G5432" t="s">
        <v>18</v>
      </c>
      <c r="H5432" t="s">
        <v>32</v>
      </c>
      <c r="I5432">
        <v>18.96</v>
      </c>
      <c r="J5432">
        <v>2</v>
      </c>
      <c r="K5432">
        <v>0</v>
      </c>
      <c r="L5432">
        <v>8.532</v>
      </c>
    </row>
    <row r="5433" spans="1:12" x14ac:dyDescent="0.3">
      <c r="A5433" t="s">
        <v>61</v>
      </c>
      <c r="B5433" t="s">
        <v>21</v>
      </c>
      <c r="C5433" t="s">
        <v>14</v>
      </c>
      <c r="D5433" t="s">
        <v>316</v>
      </c>
      <c r="E5433" t="s">
        <v>75</v>
      </c>
      <c r="F5433" t="s">
        <v>56</v>
      </c>
      <c r="G5433" t="s">
        <v>25</v>
      </c>
      <c r="H5433" t="s">
        <v>36</v>
      </c>
      <c r="I5433">
        <v>895.92</v>
      </c>
      <c r="J5433">
        <v>5</v>
      </c>
      <c r="K5433">
        <v>0.2</v>
      </c>
      <c r="L5433">
        <v>302.37299999999999</v>
      </c>
    </row>
    <row r="5434" spans="1:12" x14ac:dyDescent="0.3">
      <c r="A5434" t="s">
        <v>61</v>
      </c>
      <c r="B5434" t="s">
        <v>21</v>
      </c>
      <c r="C5434" t="s">
        <v>14</v>
      </c>
      <c r="D5434" t="s">
        <v>316</v>
      </c>
      <c r="E5434" t="s">
        <v>75</v>
      </c>
      <c r="F5434" t="s">
        <v>56</v>
      </c>
      <c r="G5434" t="s">
        <v>18</v>
      </c>
      <c r="H5434" t="s">
        <v>20</v>
      </c>
      <c r="I5434">
        <v>462.56400000000002</v>
      </c>
      <c r="J5434">
        <v>2</v>
      </c>
      <c r="K5434">
        <v>0.1</v>
      </c>
      <c r="L5434">
        <v>97.6524</v>
      </c>
    </row>
    <row r="5435" spans="1:12" x14ac:dyDescent="0.3">
      <c r="A5435" t="s">
        <v>27</v>
      </c>
      <c r="B5435" t="s">
        <v>21</v>
      </c>
      <c r="C5435" t="s">
        <v>14</v>
      </c>
      <c r="D5435" t="s">
        <v>74</v>
      </c>
      <c r="E5435" t="s">
        <v>75</v>
      </c>
      <c r="F5435" t="s">
        <v>56</v>
      </c>
      <c r="G5435" t="s">
        <v>25</v>
      </c>
      <c r="H5435" t="s">
        <v>33</v>
      </c>
      <c r="I5435">
        <v>23.1</v>
      </c>
      <c r="J5435">
        <v>2</v>
      </c>
      <c r="K5435">
        <v>0</v>
      </c>
      <c r="L5435">
        <v>6.468</v>
      </c>
    </row>
    <row r="5436" spans="1:12" x14ac:dyDescent="0.3">
      <c r="A5436" t="s">
        <v>27</v>
      </c>
      <c r="B5436" t="s">
        <v>21</v>
      </c>
      <c r="C5436" t="s">
        <v>14</v>
      </c>
      <c r="D5436" t="s">
        <v>74</v>
      </c>
      <c r="E5436" t="s">
        <v>75</v>
      </c>
      <c r="F5436" t="s">
        <v>56</v>
      </c>
      <c r="G5436" t="s">
        <v>18</v>
      </c>
      <c r="H5436" t="s">
        <v>32</v>
      </c>
      <c r="I5436">
        <v>11.54</v>
      </c>
      <c r="J5436">
        <v>2</v>
      </c>
      <c r="K5436">
        <v>0</v>
      </c>
      <c r="L5436">
        <v>3.4620000000000002</v>
      </c>
    </row>
    <row r="5437" spans="1:12" x14ac:dyDescent="0.3">
      <c r="A5437" t="s">
        <v>27</v>
      </c>
      <c r="B5437" t="s">
        <v>21</v>
      </c>
      <c r="C5437" t="s">
        <v>14</v>
      </c>
      <c r="D5437" t="s">
        <v>74</v>
      </c>
      <c r="E5437" t="s">
        <v>75</v>
      </c>
      <c r="F5437" t="s">
        <v>56</v>
      </c>
      <c r="G5437" t="s">
        <v>18</v>
      </c>
      <c r="H5437" t="s">
        <v>30</v>
      </c>
      <c r="I5437">
        <v>254.52600000000001</v>
      </c>
      <c r="J5437">
        <v>1</v>
      </c>
      <c r="K5437">
        <v>0.4</v>
      </c>
      <c r="L5437">
        <v>-93.3262</v>
      </c>
    </row>
    <row r="5438" spans="1:12" x14ac:dyDescent="0.3">
      <c r="A5438" t="s">
        <v>27</v>
      </c>
      <c r="B5438" t="s">
        <v>21</v>
      </c>
      <c r="C5438" t="s">
        <v>14</v>
      </c>
      <c r="D5438" t="s">
        <v>74</v>
      </c>
      <c r="E5438" t="s">
        <v>75</v>
      </c>
      <c r="F5438" t="s">
        <v>56</v>
      </c>
      <c r="G5438" t="s">
        <v>25</v>
      </c>
      <c r="H5438" t="s">
        <v>37</v>
      </c>
      <c r="I5438">
        <v>12.98</v>
      </c>
      <c r="J5438">
        <v>1</v>
      </c>
      <c r="K5438">
        <v>0</v>
      </c>
      <c r="L5438">
        <v>3.7642000000000002</v>
      </c>
    </row>
    <row r="5439" spans="1:12" x14ac:dyDescent="0.3">
      <c r="A5439" t="s">
        <v>27</v>
      </c>
      <c r="B5439" t="s">
        <v>21</v>
      </c>
      <c r="C5439" t="s">
        <v>14</v>
      </c>
      <c r="D5439" t="s">
        <v>74</v>
      </c>
      <c r="E5439" t="s">
        <v>75</v>
      </c>
      <c r="F5439" t="s">
        <v>56</v>
      </c>
      <c r="G5439" t="s">
        <v>25</v>
      </c>
      <c r="H5439" t="s">
        <v>36</v>
      </c>
      <c r="I5439">
        <v>26.431999999999999</v>
      </c>
      <c r="J5439">
        <v>8</v>
      </c>
      <c r="K5439">
        <v>0.2</v>
      </c>
      <c r="L5439">
        <v>8.9207999999999998</v>
      </c>
    </row>
    <row r="5440" spans="1:12" x14ac:dyDescent="0.3">
      <c r="A5440" t="s">
        <v>27</v>
      </c>
      <c r="B5440" t="s">
        <v>21</v>
      </c>
      <c r="C5440" t="s">
        <v>14</v>
      </c>
      <c r="D5440" t="s">
        <v>74</v>
      </c>
      <c r="E5440" t="s">
        <v>75</v>
      </c>
      <c r="F5440" t="s">
        <v>56</v>
      </c>
      <c r="G5440" t="s">
        <v>34</v>
      </c>
      <c r="H5440" t="s">
        <v>35</v>
      </c>
      <c r="I5440">
        <v>197.97</v>
      </c>
      <c r="J5440">
        <v>3</v>
      </c>
      <c r="K5440">
        <v>0</v>
      </c>
      <c r="L5440">
        <v>57.411299999999997</v>
      </c>
    </row>
    <row r="5441" spans="1:12" x14ac:dyDescent="0.3">
      <c r="A5441" t="s">
        <v>27</v>
      </c>
      <c r="B5441" t="s">
        <v>21</v>
      </c>
      <c r="C5441" t="s">
        <v>14</v>
      </c>
      <c r="D5441" t="s">
        <v>74</v>
      </c>
      <c r="E5441" t="s">
        <v>75</v>
      </c>
      <c r="F5441" t="s">
        <v>56</v>
      </c>
      <c r="G5441" t="s">
        <v>25</v>
      </c>
      <c r="H5441" t="s">
        <v>26</v>
      </c>
      <c r="I5441">
        <v>18.899999999999999</v>
      </c>
      <c r="J5441">
        <v>6</v>
      </c>
      <c r="K5441">
        <v>0</v>
      </c>
      <c r="L5441">
        <v>9.0719999999999992</v>
      </c>
    </row>
    <row r="5442" spans="1:12" x14ac:dyDescent="0.3">
      <c r="A5442" t="s">
        <v>27</v>
      </c>
      <c r="B5442" t="s">
        <v>21</v>
      </c>
      <c r="C5442" t="s">
        <v>14</v>
      </c>
      <c r="D5442" t="s">
        <v>74</v>
      </c>
      <c r="E5442" t="s">
        <v>75</v>
      </c>
      <c r="F5442" t="s">
        <v>56</v>
      </c>
      <c r="G5442" t="s">
        <v>18</v>
      </c>
      <c r="H5442" t="s">
        <v>20</v>
      </c>
      <c r="I5442">
        <v>1282.4100000000001</v>
      </c>
      <c r="J5442">
        <v>5</v>
      </c>
      <c r="K5442">
        <v>0.1</v>
      </c>
      <c r="L5442">
        <v>213.73500000000001</v>
      </c>
    </row>
    <row r="5443" spans="1:12" x14ac:dyDescent="0.3">
      <c r="A5443" t="s">
        <v>27</v>
      </c>
      <c r="B5443" t="s">
        <v>21</v>
      </c>
      <c r="C5443" t="s">
        <v>14</v>
      </c>
      <c r="D5443" t="s">
        <v>74</v>
      </c>
      <c r="E5443" t="s">
        <v>75</v>
      </c>
      <c r="F5443" t="s">
        <v>56</v>
      </c>
      <c r="G5443" t="s">
        <v>25</v>
      </c>
      <c r="H5443" t="s">
        <v>33</v>
      </c>
      <c r="I5443">
        <v>4.92</v>
      </c>
      <c r="J5443">
        <v>3</v>
      </c>
      <c r="K5443">
        <v>0</v>
      </c>
      <c r="L5443">
        <v>2.214</v>
      </c>
    </row>
    <row r="5444" spans="1:12" x14ac:dyDescent="0.3">
      <c r="A5444" t="s">
        <v>27</v>
      </c>
      <c r="B5444" t="s">
        <v>21</v>
      </c>
      <c r="C5444" t="s">
        <v>14</v>
      </c>
      <c r="D5444" t="s">
        <v>74</v>
      </c>
      <c r="E5444" t="s">
        <v>75</v>
      </c>
      <c r="F5444" t="s">
        <v>56</v>
      </c>
      <c r="G5444" t="s">
        <v>34</v>
      </c>
      <c r="H5444" t="s">
        <v>58</v>
      </c>
      <c r="I5444">
        <v>238</v>
      </c>
      <c r="J5444">
        <v>2</v>
      </c>
      <c r="K5444">
        <v>0</v>
      </c>
      <c r="L5444">
        <v>38.08</v>
      </c>
    </row>
    <row r="5445" spans="1:12" x14ac:dyDescent="0.3">
      <c r="A5445" t="s">
        <v>27</v>
      </c>
      <c r="B5445" t="s">
        <v>21</v>
      </c>
      <c r="C5445" t="s">
        <v>14</v>
      </c>
      <c r="D5445" t="s">
        <v>74</v>
      </c>
      <c r="E5445" t="s">
        <v>75</v>
      </c>
      <c r="F5445" t="s">
        <v>56</v>
      </c>
      <c r="G5445" t="s">
        <v>34</v>
      </c>
      <c r="H5445" t="s">
        <v>58</v>
      </c>
      <c r="I5445">
        <v>167.97</v>
      </c>
      <c r="J5445">
        <v>3</v>
      </c>
      <c r="K5445">
        <v>0</v>
      </c>
      <c r="L5445">
        <v>40.312800000000003</v>
      </c>
    </row>
    <row r="5446" spans="1:12" x14ac:dyDescent="0.3">
      <c r="A5446" t="s">
        <v>27</v>
      </c>
      <c r="B5446" t="s">
        <v>21</v>
      </c>
      <c r="C5446" t="s">
        <v>14</v>
      </c>
      <c r="D5446" t="s">
        <v>74</v>
      </c>
      <c r="E5446" t="s">
        <v>75</v>
      </c>
      <c r="F5446" t="s">
        <v>56</v>
      </c>
      <c r="G5446" t="s">
        <v>25</v>
      </c>
      <c r="H5446" t="s">
        <v>40</v>
      </c>
      <c r="I5446">
        <v>17.12</v>
      </c>
      <c r="J5446">
        <v>4</v>
      </c>
      <c r="K5446">
        <v>0</v>
      </c>
      <c r="L5446">
        <v>7.7039999999999997</v>
      </c>
    </row>
    <row r="5447" spans="1:12" x14ac:dyDescent="0.3">
      <c r="A5447" t="s">
        <v>27</v>
      </c>
      <c r="B5447" t="s">
        <v>13</v>
      </c>
      <c r="C5447" t="s">
        <v>14</v>
      </c>
      <c r="D5447" t="s">
        <v>74</v>
      </c>
      <c r="E5447" t="s">
        <v>75</v>
      </c>
      <c r="F5447" t="s">
        <v>56</v>
      </c>
      <c r="G5447" t="s">
        <v>25</v>
      </c>
      <c r="H5447" t="s">
        <v>26</v>
      </c>
      <c r="I5447">
        <v>122.12</v>
      </c>
      <c r="J5447">
        <v>4</v>
      </c>
      <c r="K5447">
        <v>0</v>
      </c>
      <c r="L5447">
        <v>56.175199999999997</v>
      </c>
    </row>
    <row r="5448" spans="1:12" x14ac:dyDescent="0.3">
      <c r="A5448" t="s">
        <v>27</v>
      </c>
      <c r="B5448" t="s">
        <v>13</v>
      </c>
      <c r="C5448" t="s">
        <v>14</v>
      </c>
      <c r="D5448" t="s">
        <v>74</v>
      </c>
      <c r="E5448" t="s">
        <v>75</v>
      </c>
      <c r="F5448" t="s">
        <v>56</v>
      </c>
      <c r="G5448" t="s">
        <v>25</v>
      </c>
      <c r="H5448" t="s">
        <v>26</v>
      </c>
      <c r="I5448">
        <v>18.45</v>
      </c>
      <c r="J5448">
        <v>5</v>
      </c>
      <c r="K5448">
        <v>0</v>
      </c>
      <c r="L5448">
        <v>8.6715</v>
      </c>
    </row>
    <row r="5449" spans="1:12" x14ac:dyDescent="0.3">
      <c r="A5449" t="s">
        <v>27</v>
      </c>
      <c r="B5449" t="s">
        <v>13</v>
      </c>
      <c r="C5449" t="s">
        <v>14</v>
      </c>
      <c r="D5449" t="s">
        <v>74</v>
      </c>
      <c r="E5449" t="s">
        <v>75</v>
      </c>
      <c r="F5449" t="s">
        <v>56</v>
      </c>
      <c r="G5449" t="s">
        <v>25</v>
      </c>
      <c r="H5449" t="s">
        <v>31</v>
      </c>
      <c r="I5449">
        <v>324.89999999999998</v>
      </c>
      <c r="J5449">
        <v>5</v>
      </c>
      <c r="K5449">
        <v>0</v>
      </c>
      <c r="L5449">
        <v>38.988</v>
      </c>
    </row>
    <row r="5450" spans="1:12" x14ac:dyDescent="0.3">
      <c r="A5450" t="s">
        <v>27</v>
      </c>
      <c r="B5450" t="s">
        <v>13</v>
      </c>
      <c r="C5450" t="s">
        <v>14</v>
      </c>
      <c r="D5450" t="s">
        <v>74</v>
      </c>
      <c r="E5450" t="s">
        <v>75</v>
      </c>
      <c r="F5450" t="s">
        <v>56</v>
      </c>
      <c r="G5450" t="s">
        <v>25</v>
      </c>
      <c r="H5450" t="s">
        <v>40</v>
      </c>
      <c r="I5450">
        <v>146.72999999999999</v>
      </c>
      <c r="J5450">
        <v>3</v>
      </c>
      <c r="K5450">
        <v>0</v>
      </c>
      <c r="L5450">
        <v>68.963099999999997</v>
      </c>
    </row>
    <row r="5451" spans="1:12" x14ac:dyDescent="0.3">
      <c r="A5451" t="s">
        <v>27</v>
      </c>
      <c r="B5451" t="s">
        <v>13</v>
      </c>
      <c r="C5451" t="s">
        <v>14</v>
      </c>
      <c r="D5451" t="s">
        <v>74</v>
      </c>
      <c r="E5451" t="s">
        <v>75</v>
      </c>
      <c r="F5451" t="s">
        <v>56</v>
      </c>
      <c r="G5451" t="s">
        <v>25</v>
      </c>
      <c r="H5451" t="s">
        <v>76</v>
      </c>
      <c r="I5451">
        <v>3.96</v>
      </c>
      <c r="J5451">
        <v>2</v>
      </c>
      <c r="K5451">
        <v>0</v>
      </c>
      <c r="L5451">
        <v>1.4652000000000001</v>
      </c>
    </row>
    <row r="5452" spans="1:12" x14ac:dyDescent="0.3">
      <c r="A5452" t="s">
        <v>12</v>
      </c>
      <c r="B5452" t="s">
        <v>21</v>
      </c>
      <c r="C5452" t="s">
        <v>14</v>
      </c>
      <c r="D5452" t="s">
        <v>74</v>
      </c>
      <c r="E5452" t="s">
        <v>75</v>
      </c>
      <c r="F5452" t="s">
        <v>56</v>
      </c>
      <c r="G5452" t="s">
        <v>25</v>
      </c>
      <c r="H5452" t="s">
        <v>40</v>
      </c>
      <c r="I5452">
        <v>221.92</v>
      </c>
      <c r="J5452">
        <v>4</v>
      </c>
      <c r="K5452">
        <v>0</v>
      </c>
      <c r="L5452">
        <v>106.52160000000001</v>
      </c>
    </row>
    <row r="5453" spans="1:12" x14ac:dyDescent="0.3">
      <c r="A5453" t="s">
        <v>12</v>
      </c>
      <c r="B5453" t="s">
        <v>21</v>
      </c>
      <c r="C5453" t="s">
        <v>14</v>
      </c>
      <c r="D5453" t="s">
        <v>74</v>
      </c>
      <c r="E5453" t="s">
        <v>75</v>
      </c>
      <c r="F5453" t="s">
        <v>56</v>
      </c>
      <c r="G5453" t="s">
        <v>34</v>
      </c>
      <c r="H5453" t="s">
        <v>58</v>
      </c>
      <c r="I5453">
        <v>26</v>
      </c>
      <c r="J5453">
        <v>2</v>
      </c>
      <c r="K5453">
        <v>0</v>
      </c>
      <c r="L5453">
        <v>11.7</v>
      </c>
    </row>
    <row r="5454" spans="1:12" x14ac:dyDescent="0.3">
      <c r="A5454" t="s">
        <v>12</v>
      </c>
      <c r="B5454" t="s">
        <v>13</v>
      </c>
      <c r="C5454" t="s">
        <v>14</v>
      </c>
      <c r="D5454" t="s">
        <v>91</v>
      </c>
      <c r="E5454" t="s">
        <v>75</v>
      </c>
      <c r="F5454" t="s">
        <v>56</v>
      </c>
      <c r="G5454" t="s">
        <v>18</v>
      </c>
      <c r="H5454" t="s">
        <v>30</v>
      </c>
      <c r="I5454">
        <v>209.67</v>
      </c>
      <c r="J5454">
        <v>1</v>
      </c>
      <c r="K5454">
        <v>0.4</v>
      </c>
      <c r="L5454">
        <v>-13.978</v>
      </c>
    </row>
    <row r="5455" spans="1:12" x14ac:dyDescent="0.3">
      <c r="A5455" t="s">
        <v>27</v>
      </c>
      <c r="B5455" t="s">
        <v>13</v>
      </c>
      <c r="C5455" t="s">
        <v>14</v>
      </c>
      <c r="D5455" t="s">
        <v>74</v>
      </c>
      <c r="E5455" t="s">
        <v>75</v>
      </c>
      <c r="F5455" t="s">
        <v>56</v>
      </c>
      <c r="G5455" t="s">
        <v>25</v>
      </c>
      <c r="H5455" t="s">
        <v>40</v>
      </c>
      <c r="I5455">
        <v>19.649999999999999</v>
      </c>
      <c r="J5455">
        <v>3</v>
      </c>
      <c r="K5455">
        <v>0</v>
      </c>
      <c r="L5455">
        <v>9.0389999999999997</v>
      </c>
    </row>
    <row r="5456" spans="1:12" x14ac:dyDescent="0.3">
      <c r="A5456" t="s">
        <v>167</v>
      </c>
      <c r="B5456" t="s">
        <v>13</v>
      </c>
      <c r="C5456" t="s">
        <v>14</v>
      </c>
      <c r="D5456" t="s">
        <v>74</v>
      </c>
      <c r="E5456" t="s">
        <v>75</v>
      </c>
      <c r="F5456" t="s">
        <v>56</v>
      </c>
      <c r="G5456" t="s">
        <v>25</v>
      </c>
      <c r="H5456" t="s">
        <v>40</v>
      </c>
      <c r="I5456">
        <v>146.82</v>
      </c>
      <c r="J5456">
        <v>3</v>
      </c>
      <c r="K5456">
        <v>0</v>
      </c>
      <c r="L5456">
        <v>73.41</v>
      </c>
    </row>
    <row r="5457" spans="1:12" x14ac:dyDescent="0.3">
      <c r="A5457" t="s">
        <v>27</v>
      </c>
      <c r="B5457" t="s">
        <v>21</v>
      </c>
      <c r="C5457" t="s">
        <v>14</v>
      </c>
      <c r="D5457" t="s">
        <v>158</v>
      </c>
      <c r="E5457" t="s">
        <v>75</v>
      </c>
      <c r="F5457" t="s">
        <v>56</v>
      </c>
      <c r="G5457" t="s">
        <v>25</v>
      </c>
      <c r="H5457" t="s">
        <v>36</v>
      </c>
      <c r="I5457">
        <v>149.54400000000001</v>
      </c>
      <c r="J5457">
        <v>9</v>
      </c>
      <c r="K5457">
        <v>0.2</v>
      </c>
      <c r="L5457">
        <v>50.4711</v>
      </c>
    </row>
    <row r="5458" spans="1:12" x14ac:dyDescent="0.3">
      <c r="A5458" t="s">
        <v>27</v>
      </c>
      <c r="B5458" t="s">
        <v>21</v>
      </c>
      <c r="C5458" t="s">
        <v>14</v>
      </c>
      <c r="D5458" t="s">
        <v>158</v>
      </c>
      <c r="E5458" t="s">
        <v>75</v>
      </c>
      <c r="F5458" t="s">
        <v>56</v>
      </c>
      <c r="G5458" t="s">
        <v>25</v>
      </c>
      <c r="H5458" t="s">
        <v>109</v>
      </c>
      <c r="I5458">
        <v>17.14</v>
      </c>
      <c r="J5458">
        <v>2</v>
      </c>
      <c r="K5458">
        <v>0</v>
      </c>
      <c r="L5458">
        <v>4.4564000000000004</v>
      </c>
    </row>
    <row r="5459" spans="1:12" x14ac:dyDescent="0.3">
      <c r="A5459" t="s">
        <v>27</v>
      </c>
      <c r="B5459" t="s">
        <v>21</v>
      </c>
      <c r="C5459" t="s">
        <v>14</v>
      </c>
      <c r="D5459" t="s">
        <v>158</v>
      </c>
      <c r="E5459" t="s">
        <v>75</v>
      </c>
      <c r="F5459" t="s">
        <v>56</v>
      </c>
      <c r="G5459" t="s">
        <v>18</v>
      </c>
      <c r="H5459" t="s">
        <v>30</v>
      </c>
      <c r="I5459">
        <v>991.76400000000001</v>
      </c>
      <c r="J5459">
        <v>3</v>
      </c>
      <c r="K5459">
        <v>0.4</v>
      </c>
      <c r="L5459">
        <v>-347.11739999999998</v>
      </c>
    </row>
    <row r="5460" spans="1:12" x14ac:dyDescent="0.3">
      <c r="A5460" t="s">
        <v>27</v>
      </c>
      <c r="B5460" t="s">
        <v>13</v>
      </c>
      <c r="C5460" t="s">
        <v>14</v>
      </c>
      <c r="D5460" t="s">
        <v>74</v>
      </c>
      <c r="E5460" t="s">
        <v>75</v>
      </c>
      <c r="F5460" t="s">
        <v>56</v>
      </c>
      <c r="G5460" t="s">
        <v>34</v>
      </c>
      <c r="H5460" t="s">
        <v>35</v>
      </c>
      <c r="I5460">
        <v>84.95</v>
      </c>
      <c r="J5460">
        <v>5</v>
      </c>
      <c r="K5460">
        <v>0</v>
      </c>
      <c r="L5460">
        <v>22.087</v>
      </c>
    </row>
    <row r="5461" spans="1:12" x14ac:dyDescent="0.3">
      <c r="A5461" t="s">
        <v>27</v>
      </c>
      <c r="B5461" t="s">
        <v>21</v>
      </c>
      <c r="C5461" t="s">
        <v>14</v>
      </c>
      <c r="D5461" t="s">
        <v>74</v>
      </c>
      <c r="E5461" t="s">
        <v>75</v>
      </c>
      <c r="F5461" t="s">
        <v>56</v>
      </c>
      <c r="G5461" t="s">
        <v>25</v>
      </c>
      <c r="H5461" t="s">
        <v>36</v>
      </c>
      <c r="I5461">
        <v>14.16</v>
      </c>
      <c r="J5461">
        <v>2</v>
      </c>
      <c r="K5461">
        <v>0.2</v>
      </c>
      <c r="L5461">
        <v>5.133</v>
      </c>
    </row>
    <row r="5462" spans="1:12" x14ac:dyDescent="0.3">
      <c r="A5462" t="s">
        <v>27</v>
      </c>
      <c r="B5462" t="s">
        <v>13</v>
      </c>
      <c r="C5462" t="s">
        <v>14</v>
      </c>
      <c r="D5462" t="s">
        <v>74</v>
      </c>
      <c r="E5462" t="s">
        <v>75</v>
      </c>
      <c r="F5462" t="s">
        <v>56</v>
      </c>
      <c r="G5462" t="s">
        <v>25</v>
      </c>
      <c r="H5462" t="s">
        <v>36</v>
      </c>
      <c r="I5462">
        <v>85.231999999999999</v>
      </c>
      <c r="J5462">
        <v>7</v>
      </c>
      <c r="K5462">
        <v>0.2</v>
      </c>
      <c r="L5462">
        <v>30.896599999999999</v>
      </c>
    </row>
    <row r="5463" spans="1:12" x14ac:dyDescent="0.3">
      <c r="A5463" t="s">
        <v>27</v>
      </c>
      <c r="B5463" t="s">
        <v>13</v>
      </c>
      <c r="C5463" t="s">
        <v>14</v>
      </c>
      <c r="D5463" t="s">
        <v>74</v>
      </c>
      <c r="E5463" t="s">
        <v>75</v>
      </c>
      <c r="F5463" t="s">
        <v>56</v>
      </c>
      <c r="G5463" t="s">
        <v>25</v>
      </c>
      <c r="H5463" t="s">
        <v>26</v>
      </c>
      <c r="I5463">
        <v>44.4</v>
      </c>
      <c r="J5463">
        <v>3</v>
      </c>
      <c r="K5463">
        <v>0</v>
      </c>
      <c r="L5463">
        <v>22.2</v>
      </c>
    </row>
    <row r="5464" spans="1:12" x14ac:dyDescent="0.3">
      <c r="A5464" t="s">
        <v>27</v>
      </c>
      <c r="B5464" t="s">
        <v>13</v>
      </c>
      <c r="C5464" t="s">
        <v>14</v>
      </c>
      <c r="D5464" t="s">
        <v>74</v>
      </c>
      <c r="E5464" t="s">
        <v>75</v>
      </c>
      <c r="F5464" t="s">
        <v>56</v>
      </c>
      <c r="G5464" t="s">
        <v>18</v>
      </c>
      <c r="H5464" t="s">
        <v>20</v>
      </c>
      <c r="I5464">
        <v>442.76400000000001</v>
      </c>
      <c r="J5464">
        <v>4</v>
      </c>
      <c r="K5464">
        <v>0.1</v>
      </c>
      <c r="L5464">
        <v>59.035200000000003</v>
      </c>
    </row>
    <row r="5465" spans="1:12" x14ac:dyDescent="0.3">
      <c r="A5465" t="s">
        <v>27</v>
      </c>
      <c r="B5465" t="s">
        <v>13</v>
      </c>
      <c r="C5465" t="s">
        <v>14</v>
      </c>
      <c r="D5465" t="s">
        <v>74</v>
      </c>
      <c r="E5465" t="s">
        <v>75</v>
      </c>
      <c r="F5465" t="s">
        <v>56</v>
      </c>
      <c r="G5465" t="s">
        <v>34</v>
      </c>
      <c r="H5465" t="s">
        <v>122</v>
      </c>
      <c r="I5465">
        <v>3999.95</v>
      </c>
      <c r="J5465">
        <v>5</v>
      </c>
      <c r="K5465">
        <v>0</v>
      </c>
      <c r="L5465">
        <v>1159.9855</v>
      </c>
    </row>
    <row r="5466" spans="1:12" x14ac:dyDescent="0.3">
      <c r="A5466" t="s">
        <v>27</v>
      </c>
      <c r="B5466" t="s">
        <v>13</v>
      </c>
      <c r="C5466" t="s">
        <v>14</v>
      </c>
      <c r="D5466" t="s">
        <v>74</v>
      </c>
      <c r="E5466" t="s">
        <v>75</v>
      </c>
      <c r="F5466" t="s">
        <v>56</v>
      </c>
      <c r="G5466" t="s">
        <v>34</v>
      </c>
      <c r="H5466" t="s">
        <v>58</v>
      </c>
      <c r="I5466">
        <v>199.95</v>
      </c>
      <c r="J5466">
        <v>5</v>
      </c>
      <c r="K5466">
        <v>0</v>
      </c>
      <c r="L5466">
        <v>21.994499999999999</v>
      </c>
    </row>
    <row r="5467" spans="1:12" x14ac:dyDescent="0.3">
      <c r="A5467" t="s">
        <v>27</v>
      </c>
      <c r="B5467" t="s">
        <v>13</v>
      </c>
      <c r="C5467" t="s">
        <v>14</v>
      </c>
      <c r="D5467" t="s">
        <v>74</v>
      </c>
      <c r="E5467" t="s">
        <v>75</v>
      </c>
      <c r="F5467" t="s">
        <v>56</v>
      </c>
      <c r="G5467" t="s">
        <v>18</v>
      </c>
      <c r="H5467" t="s">
        <v>32</v>
      </c>
      <c r="I5467">
        <v>63.68</v>
      </c>
      <c r="J5467">
        <v>8</v>
      </c>
      <c r="K5467">
        <v>0</v>
      </c>
      <c r="L5467">
        <v>28.019200000000001</v>
      </c>
    </row>
    <row r="5468" spans="1:12" x14ac:dyDescent="0.3">
      <c r="A5468" t="s">
        <v>27</v>
      </c>
      <c r="B5468" t="s">
        <v>43</v>
      </c>
      <c r="C5468" t="s">
        <v>14</v>
      </c>
      <c r="D5468" t="s">
        <v>74</v>
      </c>
      <c r="E5468" t="s">
        <v>75</v>
      </c>
      <c r="F5468" t="s">
        <v>56</v>
      </c>
      <c r="G5468" t="s">
        <v>25</v>
      </c>
      <c r="H5468" t="s">
        <v>33</v>
      </c>
      <c r="I5468">
        <v>16.52</v>
      </c>
      <c r="J5468">
        <v>4</v>
      </c>
      <c r="K5468">
        <v>0</v>
      </c>
      <c r="L5468">
        <v>7.5991999999999997</v>
      </c>
    </row>
    <row r="5469" spans="1:12" x14ac:dyDescent="0.3">
      <c r="A5469" t="s">
        <v>27</v>
      </c>
      <c r="B5469" t="s">
        <v>13</v>
      </c>
      <c r="C5469" t="s">
        <v>14</v>
      </c>
      <c r="D5469" t="s">
        <v>74</v>
      </c>
      <c r="E5469" t="s">
        <v>75</v>
      </c>
      <c r="F5469" t="s">
        <v>56</v>
      </c>
      <c r="G5469" t="s">
        <v>18</v>
      </c>
      <c r="H5469" t="s">
        <v>32</v>
      </c>
      <c r="I5469">
        <v>27.42</v>
      </c>
      <c r="J5469">
        <v>1</v>
      </c>
      <c r="K5469">
        <v>0</v>
      </c>
      <c r="L5469">
        <v>11.2422</v>
      </c>
    </row>
    <row r="5470" spans="1:12" x14ac:dyDescent="0.3">
      <c r="A5470" t="s">
        <v>27</v>
      </c>
      <c r="B5470" t="s">
        <v>13</v>
      </c>
      <c r="C5470" t="s">
        <v>14</v>
      </c>
      <c r="D5470" t="s">
        <v>74</v>
      </c>
      <c r="E5470" t="s">
        <v>75</v>
      </c>
      <c r="F5470" t="s">
        <v>56</v>
      </c>
      <c r="G5470" t="s">
        <v>18</v>
      </c>
      <c r="H5470" t="s">
        <v>30</v>
      </c>
      <c r="I5470">
        <v>330.58800000000002</v>
      </c>
      <c r="J5470">
        <v>1</v>
      </c>
      <c r="K5470">
        <v>0.4</v>
      </c>
      <c r="L5470">
        <v>-115.7058</v>
      </c>
    </row>
    <row r="5471" spans="1:12" x14ac:dyDescent="0.3">
      <c r="A5471" t="s">
        <v>167</v>
      </c>
      <c r="B5471" t="s">
        <v>13</v>
      </c>
      <c r="C5471" t="s">
        <v>14</v>
      </c>
      <c r="D5471" t="s">
        <v>74</v>
      </c>
      <c r="E5471" t="s">
        <v>75</v>
      </c>
      <c r="F5471" t="s">
        <v>56</v>
      </c>
      <c r="G5471" t="s">
        <v>34</v>
      </c>
      <c r="H5471" t="s">
        <v>58</v>
      </c>
      <c r="I5471">
        <v>166.24</v>
      </c>
      <c r="J5471">
        <v>1</v>
      </c>
      <c r="K5471">
        <v>0</v>
      </c>
      <c r="L5471">
        <v>24.936</v>
      </c>
    </row>
    <row r="5472" spans="1:12" x14ac:dyDescent="0.3">
      <c r="A5472" t="s">
        <v>27</v>
      </c>
      <c r="B5472" t="s">
        <v>21</v>
      </c>
      <c r="C5472" t="s">
        <v>14</v>
      </c>
      <c r="D5472" t="s">
        <v>91</v>
      </c>
      <c r="E5472" t="s">
        <v>75</v>
      </c>
      <c r="F5472" t="s">
        <v>56</v>
      </c>
      <c r="G5472" t="s">
        <v>25</v>
      </c>
      <c r="H5472" t="s">
        <v>40</v>
      </c>
      <c r="I5472">
        <v>6.48</v>
      </c>
      <c r="J5472">
        <v>1</v>
      </c>
      <c r="K5472">
        <v>0</v>
      </c>
      <c r="L5472">
        <v>3.1103999999999998</v>
      </c>
    </row>
    <row r="5473" spans="1:12" x14ac:dyDescent="0.3">
      <c r="A5473" t="s">
        <v>27</v>
      </c>
      <c r="B5473" t="s">
        <v>21</v>
      </c>
      <c r="C5473" t="s">
        <v>14</v>
      </c>
      <c r="D5473" t="s">
        <v>91</v>
      </c>
      <c r="E5473" t="s">
        <v>75</v>
      </c>
      <c r="F5473" t="s">
        <v>56</v>
      </c>
      <c r="G5473" t="s">
        <v>25</v>
      </c>
      <c r="H5473" t="s">
        <v>36</v>
      </c>
      <c r="I5473">
        <v>6.984</v>
      </c>
      <c r="J5473">
        <v>1</v>
      </c>
      <c r="K5473">
        <v>0.2</v>
      </c>
      <c r="L5473">
        <v>2.3571</v>
      </c>
    </row>
    <row r="5474" spans="1:12" x14ac:dyDescent="0.3">
      <c r="A5474" t="s">
        <v>27</v>
      </c>
      <c r="B5474" t="s">
        <v>21</v>
      </c>
      <c r="C5474" t="s">
        <v>14</v>
      </c>
      <c r="D5474" t="s">
        <v>74</v>
      </c>
      <c r="E5474" t="s">
        <v>75</v>
      </c>
      <c r="F5474" t="s">
        <v>56</v>
      </c>
      <c r="G5474" t="s">
        <v>34</v>
      </c>
      <c r="H5474" t="s">
        <v>35</v>
      </c>
      <c r="I5474">
        <v>4.95</v>
      </c>
      <c r="J5474">
        <v>1</v>
      </c>
      <c r="K5474">
        <v>0</v>
      </c>
      <c r="L5474">
        <v>1.3365</v>
      </c>
    </row>
    <row r="5475" spans="1:12" x14ac:dyDescent="0.3">
      <c r="A5475" t="s">
        <v>27</v>
      </c>
      <c r="B5475" t="s">
        <v>13</v>
      </c>
      <c r="C5475" t="s">
        <v>14</v>
      </c>
      <c r="D5475" t="s">
        <v>74</v>
      </c>
      <c r="E5475" t="s">
        <v>75</v>
      </c>
      <c r="F5475" t="s">
        <v>56</v>
      </c>
      <c r="G5475" t="s">
        <v>25</v>
      </c>
      <c r="H5475" t="s">
        <v>40</v>
      </c>
      <c r="I5475">
        <v>13.52</v>
      </c>
      <c r="J5475">
        <v>4</v>
      </c>
      <c r="K5475">
        <v>0</v>
      </c>
      <c r="L5475">
        <v>6.2191999999999998</v>
      </c>
    </row>
    <row r="5476" spans="1:12" x14ac:dyDescent="0.3">
      <c r="A5476" t="s">
        <v>27</v>
      </c>
      <c r="B5476" t="s">
        <v>13</v>
      </c>
      <c r="C5476" t="s">
        <v>14</v>
      </c>
      <c r="D5476" t="s">
        <v>74</v>
      </c>
      <c r="E5476" t="s">
        <v>75</v>
      </c>
      <c r="F5476" t="s">
        <v>56</v>
      </c>
      <c r="G5476" t="s">
        <v>18</v>
      </c>
      <c r="H5476" t="s">
        <v>32</v>
      </c>
      <c r="I5476">
        <v>259.7</v>
      </c>
      <c r="J5476">
        <v>5</v>
      </c>
      <c r="K5476">
        <v>0</v>
      </c>
      <c r="L5476">
        <v>106.477</v>
      </c>
    </row>
    <row r="5477" spans="1:12" x14ac:dyDescent="0.3">
      <c r="A5477" t="s">
        <v>27</v>
      </c>
      <c r="B5477" t="s">
        <v>13</v>
      </c>
      <c r="C5477" t="s">
        <v>14</v>
      </c>
      <c r="D5477" t="s">
        <v>74</v>
      </c>
      <c r="E5477" t="s">
        <v>75</v>
      </c>
      <c r="F5477" t="s">
        <v>56</v>
      </c>
      <c r="G5477" t="s">
        <v>34</v>
      </c>
      <c r="H5477" t="s">
        <v>35</v>
      </c>
      <c r="I5477">
        <v>42.95</v>
      </c>
      <c r="J5477">
        <v>1</v>
      </c>
      <c r="K5477">
        <v>0</v>
      </c>
      <c r="L5477">
        <v>1.2885</v>
      </c>
    </row>
    <row r="5478" spans="1:12" x14ac:dyDescent="0.3">
      <c r="A5478" t="s">
        <v>27</v>
      </c>
      <c r="B5478" t="s">
        <v>13</v>
      </c>
      <c r="C5478" t="s">
        <v>14</v>
      </c>
      <c r="D5478" t="s">
        <v>74</v>
      </c>
      <c r="E5478" t="s">
        <v>75</v>
      </c>
      <c r="F5478" t="s">
        <v>56</v>
      </c>
      <c r="G5478" t="s">
        <v>34</v>
      </c>
      <c r="H5478" t="s">
        <v>58</v>
      </c>
      <c r="I5478">
        <v>1399.93</v>
      </c>
      <c r="J5478">
        <v>7</v>
      </c>
      <c r="K5478">
        <v>0</v>
      </c>
      <c r="L5478">
        <v>601.96990000000005</v>
      </c>
    </row>
    <row r="5479" spans="1:12" x14ac:dyDescent="0.3">
      <c r="A5479" t="s">
        <v>27</v>
      </c>
      <c r="B5479" t="s">
        <v>13</v>
      </c>
      <c r="C5479" t="s">
        <v>14</v>
      </c>
      <c r="D5479" t="s">
        <v>74</v>
      </c>
      <c r="E5479" t="s">
        <v>75</v>
      </c>
      <c r="F5479" t="s">
        <v>56</v>
      </c>
      <c r="G5479" t="s">
        <v>34</v>
      </c>
      <c r="H5479" t="s">
        <v>35</v>
      </c>
      <c r="I5479">
        <v>503.96</v>
      </c>
      <c r="J5479">
        <v>4</v>
      </c>
      <c r="K5479">
        <v>0</v>
      </c>
      <c r="L5479">
        <v>125.99</v>
      </c>
    </row>
    <row r="5480" spans="1:12" x14ac:dyDescent="0.3">
      <c r="A5480" t="s">
        <v>27</v>
      </c>
      <c r="B5480" t="s">
        <v>13</v>
      </c>
      <c r="C5480" t="s">
        <v>14</v>
      </c>
      <c r="D5480" t="s">
        <v>74</v>
      </c>
      <c r="E5480" t="s">
        <v>75</v>
      </c>
      <c r="F5480" t="s">
        <v>56</v>
      </c>
      <c r="G5480" t="s">
        <v>34</v>
      </c>
      <c r="H5480" t="s">
        <v>58</v>
      </c>
      <c r="I5480">
        <v>390.75</v>
      </c>
      <c r="J5480">
        <v>5</v>
      </c>
      <c r="K5480">
        <v>0</v>
      </c>
      <c r="L5480">
        <v>171.93</v>
      </c>
    </row>
    <row r="5481" spans="1:12" x14ac:dyDescent="0.3">
      <c r="A5481" t="s">
        <v>12</v>
      </c>
      <c r="B5481" t="s">
        <v>21</v>
      </c>
      <c r="C5481" t="s">
        <v>14</v>
      </c>
      <c r="D5481" t="s">
        <v>74</v>
      </c>
      <c r="E5481" t="s">
        <v>75</v>
      </c>
      <c r="F5481" t="s">
        <v>56</v>
      </c>
      <c r="G5481" t="s">
        <v>25</v>
      </c>
      <c r="H5481" t="s">
        <v>36</v>
      </c>
      <c r="I5481">
        <v>79.872</v>
      </c>
      <c r="J5481">
        <v>3</v>
      </c>
      <c r="K5481">
        <v>0.2</v>
      </c>
      <c r="L5481">
        <v>29.952000000000002</v>
      </c>
    </row>
    <row r="5482" spans="1:12" x14ac:dyDescent="0.3">
      <c r="A5482" t="s">
        <v>12</v>
      </c>
      <c r="B5482" t="s">
        <v>21</v>
      </c>
      <c r="C5482" t="s">
        <v>14</v>
      </c>
      <c r="D5482" t="s">
        <v>74</v>
      </c>
      <c r="E5482" t="s">
        <v>75</v>
      </c>
      <c r="F5482" t="s">
        <v>56</v>
      </c>
      <c r="G5482" t="s">
        <v>18</v>
      </c>
      <c r="H5482" t="s">
        <v>19</v>
      </c>
      <c r="I5482">
        <v>46.384</v>
      </c>
      <c r="J5482">
        <v>1</v>
      </c>
      <c r="K5482">
        <v>0.2</v>
      </c>
      <c r="L5482">
        <v>1.1596</v>
      </c>
    </row>
    <row r="5483" spans="1:12" x14ac:dyDescent="0.3">
      <c r="A5483" t="s">
        <v>12</v>
      </c>
      <c r="B5483" t="s">
        <v>21</v>
      </c>
      <c r="C5483" t="s">
        <v>14</v>
      </c>
      <c r="D5483" t="s">
        <v>74</v>
      </c>
      <c r="E5483" t="s">
        <v>75</v>
      </c>
      <c r="F5483" t="s">
        <v>56</v>
      </c>
      <c r="G5483" t="s">
        <v>25</v>
      </c>
      <c r="H5483" t="s">
        <v>40</v>
      </c>
      <c r="I5483">
        <v>12.96</v>
      </c>
      <c r="J5483">
        <v>2</v>
      </c>
      <c r="K5483">
        <v>0</v>
      </c>
      <c r="L5483">
        <v>6.2207999999999997</v>
      </c>
    </row>
    <row r="5484" spans="1:12" x14ac:dyDescent="0.3">
      <c r="A5484" t="s">
        <v>167</v>
      </c>
      <c r="B5484" t="s">
        <v>13</v>
      </c>
      <c r="C5484" t="s">
        <v>14</v>
      </c>
      <c r="D5484" t="s">
        <v>74</v>
      </c>
      <c r="E5484" t="s">
        <v>75</v>
      </c>
      <c r="F5484" t="s">
        <v>56</v>
      </c>
      <c r="G5484" t="s">
        <v>25</v>
      </c>
      <c r="H5484" t="s">
        <v>40</v>
      </c>
      <c r="I5484">
        <v>25.92</v>
      </c>
      <c r="J5484">
        <v>4</v>
      </c>
      <c r="K5484">
        <v>0</v>
      </c>
      <c r="L5484">
        <v>12.441599999999999</v>
      </c>
    </row>
    <row r="5485" spans="1:12" x14ac:dyDescent="0.3">
      <c r="A5485" t="s">
        <v>167</v>
      </c>
      <c r="B5485" t="s">
        <v>13</v>
      </c>
      <c r="C5485" t="s">
        <v>14</v>
      </c>
      <c r="D5485" t="s">
        <v>74</v>
      </c>
      <c r="E5485" t="s">
        <v>75</v>
      </c>
      <c r="F5485" t="s">
        <v>56</v>
      </c>
      <c r="G5485" t="s">
        <v>25</v>
      </c>
      <c r="H5485" t="s">
        <v>40</v>
      </c>
      <c r="I5485">
        <v>45.92</v>
      </c>
      <c r="J5485">
        <v>4</v>
      </c>
      <c r="K5485">
        <v>0</v>
      </c>
      <c r="L5485">
        <v>22.500800000000002</v>
      </c>
    </row>
    <row r="5486" spans="1:12" x14ac:dyDescent="0.3">
      <c r="A5486" t="s">
        <v>27</v>
      </c>
      <c r="B5486" t="s">
        <v>21</v>
      </c>
      <c r="C5486" t="s">
        <v>14</v>
      </c>
      <c r="D5486" t="s">
        <v>74</v>
      </c>
      <c r="E5486" t="s">
        <v>75</v>
      </c>
      <c r="F5486" t="s">
        <v>56</v>
      </c>
      <c r="G5486" t="s">
        <v>18</v>
      </c>
      <c r="H5486" t="s">
        <v>30</v>
      </c>
      <c r="I5486">
        <v>1579.7460000000001</v>
      </c>
      <c r="J5486">
        <v>7</v>
      </c>
      <c r="K5486">
        <v>0.4</v>
      </c>
      <c r="L5486">
        <v>-447.59469999999999</v>
      </c>
    </row>
    <row r="5487" spans="1:12" x14ac:dyDescent="0.3">
      <c r="A5487" t="s">
        <v>27</v>
      </c>
      <c r="B5487" t="s">
        <v>21</v>
      </c>
      <c r="C5487" t="s">
        <v>14</v>
      </c>
      <c r="D5487" t="s">
        <v>74</v>
      </c>
      <c r="E5487" t="s">
        <v>75</v>
      </c>
      <c r="F5487" t="s">
        <v>56</v>
      </c>
      <c r="G5487" t="s">
        <v>18</v>
      </c>
      <c r="H5487" t="s">
        <v>30</v>
      </c>
      <c r="I5487">
        <v>1071.576</v>
      </c>
      <c r="J5487">
        <v>4</v>
      </c>
      <c r="K5487">
        <v>0.4</v>
      </c>
      <c r="L5487">
        <v>-553.64760000000001</v>
      </c>
    </row>
    <row r="5488" spans="1:12" x14ac:dyDescent="0.3">
      <c r="A5488" t="s">
        <v>27</v>
      </c>
      <c r="B5488" t="s">
        <v>21</v>
      </c>
      <c r="C5488" t="s">
        <v>14</v>
      </c>
      <c r="D5488" t="s">
        <v>74</v>
      </c>
      <c r="E5488" t="s">
        <v>75</v>
      </c>
      <c r="F5488" t="s">
        <v>56</v>
      </c>
      <c r="G5488" t="s">
        <v>18</v>
      </c>
      <c r="H5488" t="s">
        <v>30</v>
      </c>
      <c r="I5488">
        <v>613.90800000000002</v>
      </c>
      <c r="J5488">
        <v>3</v>
      </c>
      <c r="K5488">
        <v>0.4</v>
      </c>
      <c r="L5488">
        <v>-122.7816</v>
      </c>
    </row>
    <row r="5489" spans="1:12" x14ac:dyDescent="0.3">
      <c r="A5489" t="s">
        <v>27</v>
      </c>
      <c r="B5489" t="s">
        <v>21</v>
      </c>
      <c r="C5489" t="s">
        <v>14</v>
      </c>
      <c r="D5489" t="s">
        <v>74</v>
      </c>
      <c r="E5489" t="s">
        <v>75</v>
      </c>
      <c r="F5489" t="s">
        <v>56</v>
      </c>
      <c r="G5489" t="s">
        <v>25</v>
      </c>
      <c r="H5489" t="s">
        <v>40</v>
      </c>
      <c r="I5489">
        <v>34.86</v>
      </c>
      <c r="J5489">
        <v>7</v>
      </c>
      <c r="K5489">
        <v>0</v>
      </c>
      <c r="L5489">
        <v>16.3842</v>
      </c>
    </row>
    <row r="5490" spans="1:12" x14ac:dyDescent="0.3">
      <c r="A5490" t="s">
        <v>27</v>
      </c>
      <c r="B5490" t="s">
        <v>21</v>
      </c>
      <c r="C5490" t="s">
        <v>14</v>
      </c>
      <c r="D5490" t="s">
        <v>74</v>
      </c>
      <c r="E5490" t="s">
        <v>75</v>
      </c>
      <c r="F5490" t="s">
        <v>56</v>
      </c>
      <c r="G5490" t="s">
        <v>25</v>
      </c>
      <c r="H5490" t="s">
        <v>40</v>
      </c>
      <c r="I5490">
        <v>155.04</v>
      </c>
      <c r="J5490">
        <v>4</v>
      </c>
      <c r="K5490">
        <v>0</v>
      </c>
      <c r="L5490">
        <v>75.9696</v>
      </c>
    </row>
    <row r="5491" spans="1:12" x14ac:dyDescent="0.3">
      <c r="A5491" t="s">
        <v>27</v>
      </c>
      <c r="B5491" t="s">
        <v>13</v>
      </c>
      <c r="C5491" t="s">
        <v>14</v>
      </c>
      <c r="D5491" t="s">
        <v>74</v>
      </c>
      <c r="E5491" t="s">
        <v>75</v>
      </c>
      <c r="F5491" t="s">
        <v>56</v>
      </c>
      <c r="G5491" t="s">
        <v>25</v>
      </c>
      <c r="H5491" t="s">
        <v>40</v>
      </c>
      <c r="I5491">
        <v>6.48</v>
      </c>
      <c r="J5491">
        <v>1</v>
      </c>
      <c r="K5491">
        <v>0</v>
      </c>
      <c r="L5491">
        <v>3.1103999999999998</v>
      </c>
    </row>
    <row r="5492" spans="1:12" x14ac:dyDescent="0.3">
      <c r="A5492" t="s">
        <v>27</v>
      </c>
      <c r="B5492" t="s">
        <v>13</v>
      </c>
      <c r="C5492" t="s">
        <v>14</v>
      </c>
      <c r="D5492" t="s">
        <v>74</v>
      </c>
      <c r="E5492" t="s">
        <v>75</v>
      </c>
      <c r="F5492" t="s">
        <v>56</v>
      </c>
      <c r="G5492" t="s">
        <v>25</v>
      </c>
      <c r="H5492" t="s">
        <v>40</v>
      </c>
      <c r="I5492">
        <v>41.86</v>
      </c>
      <c r="J5492">
        <v>7</v>
      </c>
      <c r="K5492">
        <v>0</v>
      </c>
      <c r="L5492">
        <v>20.511399999999998</v>
      </c>
    </row>
    <row r="5493" spans="1:12" x14ac:dyDescent="0.3">
      <c r="A5493" t="s">
        <v>27</v>
      </c>
      <c r="B5493" t="s">
        <v>13</v>
      </c>
      <c r="C5493" t="s">
        <v>14</v>
      </c>
      <c r="D5493" t="s">
        <v>74</v>
      </c>
      <c r="E5493" t="s">
        <v>75</v>
      </c>
      <c r="F5493" t="s">
        <v>56</v>
      </c>
      <c r="G5493" t="s">
        <v>34</v>
      </c>
      <c r="H5493" t="s">
        <v>58</v>
      </c>
      <c r="I5493">
        <v>1619.91</v>
      </c>
      <c r="J5493">
        <v>9</v>
      </c>
      <c r="K5493">
        <v>0</v>
      </c>
      <c r="L5493">
        <v>97.194599999999994</v>
      </c>
    </row>
    <row r="5494" spans="1:12" x14ac:dyDescent="0.3">
      <c r="A5494" t="s">
        <v>27</v>
      </c>
      <c r="B5494" t="s">
        <v>13</v>
      </c>
      <c r="C5494" t="s">
        <v>14</v>
      </c>
      <c r="D5494" t="s">
        <v>74</v>
      </c>
      <c r="E5494" t="s">
        <v>75</v>
      </c>
      <c r="F5494" t="s">
        <v>56</v>
      </c>
      <c r="G5494" t="s">
        <v>18</v>
      </c>
      <c r="H5494" t="s">
        <v>32</v>
      </c>
      <c r="I5494">
        <v>113.92</v>
      </c>
      <c r="J5494">
        <v>4</v>
      </c>
      <c r="K5494">
        <v>0</v>
      </c>
      <c r="L5494">
        <v>42.150399999999998</v>
      </c>
    </row>
    <row r="5495" spans="1:12" x14ac:dyDescent="0.3">
      <c r="A5495" t="s">
        <v>27</v>
      </c>
      <c r="B5495" t="s">
        <v>21</v>
      </c>
      <c r="C5495" t="s">
        <v>14</v>
      </c>
      <c r="D5495" t="s">
        <v>74</v>
      </c>
      <c r="E5495" t="s">
        <v>75</v>
      </c>
      <c r="F5495" t="s">
        <v>56</v>
      </c>
      <c r="G5495" t="s">
        <v>34</v>
      </c>
      <c r="H5495" t="s">
        <v>58</v>
      </c>
      <c r="I5495">
        <v>37.6</v>
      </c>
      <c r="J5495">
        <v>2</v>
      </c>
      <c r="K5495">
        <v>0</v>
      </c>
      <c r="L5495">
        <v>2.2559999999999998</v>
      </c>
    </row>
    <row r="5496" spans="1:12" x14ac:dyDescent="0.3">
      <c r="A5496" t="s">
        <v>27</v>
      </c>
      <c r="B5496" t="s">
        <v>21</v>
      </c>
      <c r="C5496" t="s">
        <v>14</v>
      </c>
      <c r="D5496" t="s">
        <v>74</v>
      </c>
      <c r="E5496" t="s">
        <v>75</v>
      </c>
      <c r="F5496" t="s">
        <v>56</v>
      </c>
      <c r="G5496" t="s">
        <v>34</v>
      </c>
      <c r="H5496" t="s">
        <v>58</v>
      </c>
      <c r="I5496">
        <v>59.9</v>
      </c>
      <c r="J5496">
        <v>2</v>
      </c>
      <c r="K5496">
        <v>0</v>
      </c>
      <c r="L5496">
        <v>23.96</v>
      </c>
    </row>
    <row r="5497" spans="1:12" x14ac:dyDescent="0.3">
      <c r="A5497" t="s">
        <v>27</v>
      </c>
      <c r="B5497" t="s">
        <v>21</v>
      </c>
      <c r="C5497" t="s">
        <v>14</v>
      </c>
      <c r="D5497" t="s">
        <v>74</v>
      </c>
      <c r="E5497" t="s">
        <v>75</v>
      </c>
      <c r="F5497" t="s">
        <v>56</v>
      </c>
      <c r="G5497" t="s">
        <v>25</v>
      </c>
      <c r="H5497" t="s">
        <v>40</v>
      </c>
      <c r="I5497">
        <v>37</v>
      </c>
      <c r="J5497">
        <v>5</v>
      </c>
      <c r="K5497">
        <v>0</v>
      </c>
      <c r="L5497">
        <v>16.649999999999999</v>
      </c>
    </row>
    <row r="5498" spans="1:12" x14ac:dyDescent="0.3">
      <c r="A5498" t="s">
        <v>27</v>
      </c>
      <c r="B5498" t="s">
        <v>13</v>
      </c>
      <c r="C5498" t="s">
        <v>14</v>
      </c>
      <c r="D5498" t="s">
        <v>74</v>
      </c>
      <c r="E5498" t="s">
        <v>75</v>
      </c>
      <c r="F5498" t="s">
        <v>56</v>
      </c>
      <c r="G5498" t="s">
        <v>18</v>
      </c>
      <c r="H5498" t="s">
        <v>20</v>
      </c>
      <c r="I5498">
        <v>366.786</v>
      </c>
      <c r="J5498">
        <v>7</v>
      </c>
      <c r="K5498">
        <v>0.1</v>
      </c>
      <c r="L5498">
        <v>65.206400000000002</v>
      </c>
    </row>
    <row r="5499" spans="1:12" x14ac:dyDescent="0.3">
      <c r="A5499" t="s">
        <v>12</v>
      </c>
      <c r="B5499" t="s">
        <v>13</v>
      </c>
      <c r="C5499" t="s">
        <v>14</v>
      </c>
      <c r="D5499" t="s">
        <v>74</v>
      </c>
      <c r="E5499" t="s">
        <v>75</v>
      </c>
      <c r="F5499" t="s">
        <v>56</v>
      </c>
      <c r="G5499" t="s">
        <v>25</v>
      </c>
      <c r="H5499" t="s">
        <v>26</v>
      </c>
      <c r="I5499">
        <v>18.75</v>
      </c>
      <c r="J5499">
        <v>5</v>
      </c>
      <c r="K5499">
        <v>0</v>
      </c>
      <c r="L5499">
        <v>9</v>
      </c>
    </row>
    <row r="5500" spans="1:12" x14ac:dyDescent="0.3">
      <c r="A5500" t="s">
        <v>12</v>
      </c>
      <c r="B5500" t="s">
        <v>13</v>
      </c>
      <c r="C5500" t="s">
        <v>14</v>
      </c>
      <c r="D5500" t="s">
        <v>74</v>
      </c>
      <c r="E5500" t="s">
        <v>75</v>
      </c>
      <c r="F5500" t="s">
        <v>56</v>
      </c>
      <c r="G5500" t="s">
        <v>34</v>
      </c>
      <c r="H5500" t="s">
        <v>35</v>
      </c>
      <c r="I5500">
        <v>119.7</v>
      </c>
      <c r="J5500">
        <v>6</v>
      </c>
      <c r="K5500">
        <v>0</v>
      </c>
      <c r="L5500">
        <v>31.122</v>
      </c>
    </row>
    <row r="5501" spans="1:12" x14ac:dyDescent="0.3">
      <c r="A5501" t="s">
        <v>12</v>
      </c>
      <c r="B5501" t="s">
        <v>13</v>
      </c>
      <c r="C5501" t="s">
        <v>14</v>
      </c>
      <c r="D5501" t="s">
        <v>74</v>
      </c>
      <c r="E5501" t="s">
        <v>75</v>
      </c>
      <c r="F5501" t="s">
        <v>56</v>
      </c>
      <c r="G5501" t="s">
        <v>25</v>
      </c>
      <c r="H5501" t="s">
        <v>36</v>
      </c>
      <c r="I5501">
        <v>9.1440000000000001</v>
      </c>
      <c r="J5501">
        <v>3</v>
      </c>
      <c r="K5501">
        <v>0.2</v>
      </c>
      <c r="L5501">
        <v>3.0861000000000001</v>
      </c>
    </row>
    <row r="5502" spans="1:12" x14ac:dyDescent="0.3">
      <c r="A5502" t="s">
        <v>12</v>
      </c>
      <c r="B5502" t="s">
        <v>13</v>
      </c>
      <c r="C5502" t="s">
        <v>14</v>
      </c>
      <c r="D5502" t="s">
        <v>74</v>
      </c>
      <c r="E5502" t="s">
        <v>75</v>
      </c>
      <c r="F5502" t="s">
        <v>56</v>
      </c>
      <c r="G5502" t="s">
        <v>34</v>
      </c>
      <c r="H5502" t="s">
        <v>58</v>
      </c>
      <c r="I5502">
        <v>57.06</v>
      </c>
      <c r="J5502">
        <v>3</v>
      </c>
      <c r="K5502">
        <v>0</v>
      </c>
      <c r="L5502">
        <v>18.2592</v>
      </c>
    </row>
    <row r="5503" spans="1:12" x14ac:dyDescent="0.3">
      <c r="A5503" t="s">
        <v>12</v>
      </c>
      <c r="B5503" t="s">
        <v>13</v>
      </c>
      <c r="C5503" t="s">
        <v>14</v>
      </c>
      <c r="D5503" t="s">
        <v>74</v>
      </c>
      <c r="E5503" t="s">
        <v>75</v>
      </c>
      <c r="F5503" t="s">
        <v>56</v>
      </c>
      <c r="G5503" t="s">
        <v>34</v>
      </c>
      <c r="H5503" t="s">
        <v>58</v>
      </c>
      <c r="I5503">
        <v>71.599999999999994</v>
      </c>
      <c r="J5503">
        <v>8</v>
      </c>
      <c r="K5503">
        <v>0</v>
      </c>
      <c r="L5503">
        <v>13.603999999999999</v>
      </c>
    </row>
    <row r="5504" spans="1:12" x14ac:dyDescent="0.3">
      <c r="A5504" t="s">
        <v>12</v>
      </c>
      <c r="B5504" t="s">
        <v>13</v>
      </c>
      <c r="C5504" t="s">
        <v>14</v>
      </c>
      <c r="D5504" t="s">
        <v>74</v>
      </c>
      <c r="E5504" t="s">
        <v>75</v>
      </c>
      <c r="F5504" t="s">
        <v>56</v>
      </c>
      <c r="G5504" t="s">
        <v>25</v>
      </c>
      <c r="H5504" t="s">
        <v>31</v>
      </c>
      <c r="I5504">
        <v>107.44</v>
      </c>
      <c r="J5504">
        <v>8</v>
      </c>
      <c r="K5504">
        <v>0</v>
      </c>
      <c r="L5504">
        <v>27.9344</v>
      </c>
    </row>
    <row r="5505" spans="1:12" x14ac:dyDescent="0.3">
      <c r="A5505" t="s">
        <v>12</v>
      </c>
      <c r="B5505" t="s">
        <v>13</v>
      </c>
      <c r="C5505" t="s">
        <v>14</v>
      </c>
      <c r="D5505" t="s">
        <v>74</v>
      </c>
      <c r="E5505" t="s">
        <v>75</v>
      </c>
      <c r="F5505" t="s">
        <v>56</v>
      </c>
      <c r="G5505" t="s">
        <v>25</v>
      </c>
      <c r="H5505" t="s">
        <v>26</v>
      </c>
      <c r="I5505">
        <v>7.31</v>
      </c>
      <c r="J5505">
        <v>1</v>
      </c>
      <c r="K5505">
        <v>0</v>
      </c>
      <c r="L5505">
        <v>3.4357000000000002</v>
      </c>
    </row>
    <row r="5506" spans="1:12" x14ac:dyDescent="0.3">
      <c r="A5506" t="s">
        <v>12</v>
      </c>
      <c r="B5506" t="s">
        <v>13</v>
      </c>
      <c r="C5506" t="s">
        <v>14</v>
      </c>
      <c r="D5506" t="s">
        <v>74</v>
      </c>
      <c r="E5506" t="s">
        <v>75</v>
      </c>
      <c r="F5506" t="s">
        <v>56</v>
      </c>
      <c r="G5506" t="s">
        <v>25</v>
      </c>
      <c r="H5506" t="s">
        <v>33</v>
      </c>
      <c r="I5506">
        <v>59.1</v>
      </c>
      <c r="J5506">
        <v>6</v>
      </c>
      <c r="K5506">
        <v>0</v>
      </c>
      <c r="L5506">
        <v>22.457999999999998</v>
      </c>
    </row>
    <row r="5507" spans="1:12" x14ac:dyDescent="0.3">
      <c r="A5507" t="s">
        <v>12</v>
      </c>
      <c r="B5507" t="s">
        <v>13</v>
      </c>
      <c r="C5507" t="s">
        <v>14</v>
      </c>
      <c r="D5507" t="s">
        <v>74</v>
      </c>
      <c r="E5507" t="s">
        <v>75</v>
      </c>
      <c r="F5507" t="s">
        <v>56</v>
      </c>
      <c r="G5507" t="s">
        <v>25</v>
      </c>
      <c r="H5507" t="s">
        <v>31</v>
      </c>
      <c r="I5507">
        <v>46.53</v>
      </c>
      <c r="J5507">
        <v>3</v>
      </c>
      <c r="K5507">
        <v>0</v>
      </c>
      <c r="L5507">
        <v>12.097799999999999</v>
      </c>
    </row>
    <row r="5508" spans="1:12" x14ac:dyDescent="0.3">
      <c r="A5508" t="s">
        <v>27</v>
      </c>
      <c r="B5508" t="s">
        <v>13</v>
      </c>
      <c r="C5508" t="s">
        <v>14</v>
      </c>
      <c r="D5508" t="s">
        <v>74</v>
      </c>
      <c r="E5508" t="s">
        <v>75</v>
      </c>
      <c r="F5508" t="s">
        <v>56</v>
      </c>
      <c r="G5508" t="s">
        <v>25</v>
      </c>
      <c r="H5508" t="s">
        <v>36</v>
      </c>
      <c r="I5508">
        <v>83.92</v>
      </c>
      <c r="J5508">
        <v>5</v>
      </c>
      <c r="K5508">
        <v>0.2</v>
      </c>
      <c r="L5508">
        <v>29.372</v>
      </c>
    </row>
    <row r="5509" spans="1:12" x14ac:dyDescent="0.3">
      <c r="A5509" t="s">
        <v>27</v>
      </c>
      <c r="B5509" t="s">
        <v>13</v>
      </c>
      <c r="C5509" t="s">
        <v>14</v>
      </c>
      <c r="D5509" t="s">
        <v>74</v>
      </c>
      <c r="E5509" t="s">
        <v>75</v>
      </c>
      <c r="F5509" t="s">
        <v>56</v>
      </c>
      <c r="G5509" t="s">
        <v>25</v>
      </c>
      <c r="H5509" t="s">
        <v>36</v>
      </c>
      <c r="I5509">
        <v>14.624000000000001</v>
      </c>
      <c r="J5509">
        <v>2</v>
      </c>
      <c r="K5509">
        <v>0.2</v>
      </c>
      <c r="L5509">
        <v>5.1184000000000003</v>
      </c>
    </row>
    <row r="5510" spans="1:12" x14ac:dyDescent="0.3">
      <c r="A5510" t="s">
        <v>27</v>
      </c>
      <c r="B5510" t="s">
        <v>13</v>
      </c>
      <c r="C5510" t="s">
        <v>14</v>
      </c>
      <c r="D5510" t="s">
        <v>74</v>
      </c>
      <c r="E5510" t="s">
        <v>75</v>
      </c>
      <c r="F5510" t="s">
        <v>56</v>
      </c>
      <c r="G5510" t="s">
        <v>34</v>
      </c>
      <c r="H5510" t="s">
        <v>35</v>
      </c>
      <c r="I5510">
        <v>136.99</v>
      </c>
      <c r="J5510">
        <v>1</v>
      </c>
      <c r="K5510">
        <v>0</v>
      </c>
      <c r="L5510">
        <v>36.987299999999998</v>
      </c>
    </row>
    <row r="5511" spans="1:12" x14ac:dyDescent="0.3">
      <c r="A5511" t="s">
        <v>27</v>
      </c>
      <c r="B5511" t="s">
        <v>13</v>
      </c>
      <c r="C5511" t="s">
        <v>14</v>
      </c>
      <c r="D5511" t="s">
        <v>74</v>
      </c>
      <c r="E5511" t="s">
        <v>75</v>
      </c>
      <c r="F5511" t="s">
        <v>56</v>
      </c>
      <c r="G5511" t="s">
        <v>25</v>
      </c>
      <c r="H5511" t="s">
        <v>26</v>
      </c>
      <c r="I5511">
        <v>3.15</v>
      </c>
      <c r="J5511">
        <v>1</v>
      </c>
      <c r="K5511">
        <v>0</v>
      </c>
      <c r="L5511">
        <v>1.512</v>
      </c>
    </row>
    <row r="5512" spans="1:12" x14ac:dyDescent="0.3">
      <c r="A5512" t="s">
        <v>27</v>
      </c>
      <c r="B5512" t="s">
        <v>13</v>
      </c>
      <c r="C5512" t="s">
        <v>14</v>
      </c>
      <c r="D5512" t="s">
        <v>74</v>
      </c>
      <c r="E5512" t="s">
        <v>75</v>
      </c>
      <c r="F5512" t="s">
        <v>56</v>
      </c>
      <c r="G5512" t="s">
        <v>25</v>
      </c>
      <c r="H5512" t="s">
        <v>33</v>
      </c>
      <c r="I5512">
        <v>5.46</v>
      </c>
      <c r="J5512">
        <v>3</v>
      </c>
      <c r="K5512">
        <v>0</v>
      </c>
      <c r="L5512">
        <v>1.4742</v>
      </c>
    </row>
    <row r="5513" spans="1:12" x14ac:dyDescent="0.3">
      <c r="A5513" t="s">
        <v>12</v>
      </c>
      <c r="B5513" t="s">
        <v>13</v>
      </c>
      <c r="C5513" t="s">
        <v>14</v>
      </c>
      <c r="D5513" t="s">
        <v>74</v>
      </c>
      <c r="E5513" t="s">
        <v>75</v>
      </c>
      <c r="F5513" t="s">
        <v>56</v>
      </c>
      <c r="G5513" t="s">
        <v>34</v>
      </c>
      <c r="H5513" t="s">
        <v>35</v>
      </c>
      <c r="I5513">
        <v>631.96</v>
      </c>
      <c r="J5513">
        <v>4</v>
      </c>
      <c r="K5513">
        <v>0</v>
      </c>
      <c r="L5513">
        <v>303.3408</v>
      </c>
    </row>
    <row r="5514" spans="1:12" x14ac:dyDescent="0.3">
      <c r="A5514" t="s">
        <v>12</v>
      </c>
      <c r="B5514" t="s">
        <v>13</v>
      </c>
      <c r="C5514" t="s">
        <v>14</v>
      </c>
      <c r="D5514" t="s">
        <v>74</v>
      </c>
      <c r="E5514" t="s">
        <v>75</v>
      </c>
      <c r="F5514" t="s">
        <v>56</v>
      </c>
      <c r="G5514" t="s">
        <v>25</v>
      </c>
      <c r="H5514" t="s">
        <v>40</v>
      </c>
      <c r="I5514">
        <v>23.92</v>
      </c>
      <c r="J5514">
        <v>4</v>
      </c>
      <c r="K5514">
        <v>0</v>
      </c>
      <c r="L5514">
        <v>10.763999999999999</v>
      </c>
    </row>
    <row r="5515" spans="1:12" x14ac:dyDescent="0.3">
      <c r="A5515" t="s">
        <v>27</v>
      </c>
      <c r="B5515" t="s">
        <v>13</v>
      </c>
      <c r="C5515" t="s">
        <v>14</v>
      </c>
      <c r="D5515" t="s">
        <v>400</v>
      </c>
      <c r="E5515" t="s">
        <v>75</v>
      </c>
      <c r="F5515" t="s">
        <v>56</v>
      </c>
      <c r="G5515" t="s">
        <v>34</v>
      </c>
      <c r="H5515" t="s">
        <v>35</v>
      </c>
      <c r="I5515">
        <v>4548.8100000000004</v>
      </c>
      <c r="J5515">
        <v>7</v>
      </c>
      <c r="K5515">
        <v>0</v>
      </c>
      <c r="L5515">
        <v>1228.1786999999999</v>
      </c>
    </row>
    <row r="5516" spans="1:12" x14ac:dyDescent="0.3">
      <c r="A5516" t="s">
        <v>27</v>
      </c>
      <c r="B5516" t="s">
        <v>13</v>
      </c>
      <c r="C5516" t="s">
        <v>14</v>
      </c>
      <c r="D5516" t="s">
        <v>74</v>
      </c>
      <c r="E5516" t="s">
        <v>75</v>
      </c>
      <c r="F5516" t="s">
        <v>56</v>
      </c>
      <c r="G5516" t="s">
        <v>34</v>
      </c>
      <c r="H5516" t="s">
        <v>58</v>
      </c>
      <c r="I5516">
        <v>50</v>
      </c>
      <c r="J5516">
        <v>2</v>
      </c>
      <c r="K5516">
        <v>0</v>
      </c>
      <c r="L5516">
        <v>12</v>
      </c>
    </row>
    <row r="5517" spans="1:12" x14ac:dyDescent="0.3">
      <c r="A5517" t="s">
        <v>12</v>
      </c>
      <c r="B5517" t="s">
        <v>21</v>
      </c>
      <c r="C5517" t="s">
        <v>14</v>
      </c>
      <c r="D5517" t="s">
        <v>74</v>
      </c>
      <c r="E5517" t="s">
        <v>75</v>
      </c>
      <c r="F5517" t="s">
        <v>56</v>
      </c>
      <c r="G5517" t="s">
        <v>34</v>
      </c>
      <c r="H5517" t="s">
        <v>58</v>
      </c>
      <c r="I5517">
        <v>15.02</v>
      </c>
      <c r="J5517">
        <v>1</v>
      </c>
      <c r="K5517">
        <v>0</v>
      </c>
      <c r="L5517">
        <v>2.7035999999999998</v>
      </c>
    </row>
    <row r="5518" spans="1:12" x14ac:dyDescent="0.3">
      <c r="A5518" t="s">
        <v>12</v>
      </c>
      <c r="B5518" t="s">
        <v>21</v>
      </c>
      <c r="C5518" t="s">
        <v>14</v>
      </c>
      <c r="D5518" t="s">
        <v>74</v>
      </c>
      <c r="E5518" t="s">
        <v>75</v>
      </c>
      <c r="F5518" t="s">
        <v>56</v>
      </c>
      <c r="G5518" t="s">
        <v>25</v>
      </c>
      <c r="H5518" t="s">
        <v>31</v>
      </c>
      <c r="I5518">
        <v>33.82</v>
      </c>
      <c r="J5518">
        <v>2</v>
      </c>
      <c r="K5518">
        <v>0</v>
      </c>
      <c r="L5518">
        <v>9.1313999999999993</v>
      </c>
    </row>
    <row r="5519" spans="1:12" x14ac:dyDescent="0.3">
      <c r="A5519" t="s">
        <v>27</v>
      </c>
      <c r="B5519" t="s">
        <v>21</v>
      </c>
      <c r="C5519" t="s">
        <v>14</v>
      </c>
      <c r="D5519" t="s">
        <v>74</v>
      </c>
      <c r="E5519" t="s">
        <v>75</v>
      </c>
      <c r="F5519" t="s">
        <v>56</v>
      </c>
      <c r="G5519" t="s">
        <v>25</v>
      </c>
      <c r="H5519" t="s">
        <v>31</v>
      </c>
      <c r="I5519">
        <v>478.08</v>
      </c>
      <c r="J5519">
        <v>8</v>
      </c>
      <c r="K5519">
        <v>0</v>
      </c>
      <c r="L5519">
        <v>133.86240000000001</v>
      </c>
    </row>
    <row r="5520" spans="1:12" x14ac:dyDescent="0.3">
      <c r="A5520" t="s">
        <v>27</v>
      </c>
      <c r="B5520" t="s">
        <v>13</v>
      </c>
      <c r="C5520" t="s">
        <v>14</v>
      </c>
      <c r="D5520" t="s">
        <v>74</v>
      </c>
      <c r="E5520" t="s">
        <v>75</v>
      </c>
      <c r="F5520" t="s">
        <v>56</v>
      </c>
      <c r="G5520" t="s">
        <v>25</v>
      </c>
      <c r="H5520" t="s">
        <v>31</v>
      </c>
      <c r="I5520">
        <v>248.57</v>
      </c>
      <c r="J5520">
        <v>7</v>
      </c>
      <c r="K5520">
        <v>0</v>
      </c>
      <c r="L5520">
        <v>67.113900000000001</v>
      </c>
    </row>
    <row r="5521" spans="1:12" x14ac:dyDescent="0.3">
      <c r="A5521" t="s">
        <v>27</v>
      </c>
      <c r="B5521" t="s">
        <v>13</v>
      </c>
      <c r="C5521" t="s">
        <v>14</v>
      </c>
      <c r="D5521" t="s">
        <v>74</v>
      </c>
      <c r="E5521" t="s">
        <v>75</v>
      </c>
      <c r="F5521" t="s">
        <v>56</v>
      </c>
      <c r="G5521" t="s">
        <v>18</v>
      </c>
      <c r="H5521" t="s">
        <v>32</v>
      </c>
      <c r="I5521">
        <v>22.23</v>
      </c>
      <c r="J5521">
        <v>1</v>
      </c>
      <c r="K5521">
        <v>0</v>
      </c>
      <c r="L5521">
        <v>9.7812000000000001</v>
      </c>
    </row>
    <row r="5522" spans="1:12" x14ac:dyDescent="0.3">
      <c r="A5522" t="s">
        <v>27</v>
      </c>
      <c r="B5522" t="s">
        <v>13</v>
      </c>
      <c r="C5522" t="s">
        <v>14</v>
      </c>
      <c r="D5522" t="s">
        <v>74</v>
      </c>
      <c r="E5522" t="s">
        <v>75</v>
      </c>
      <c r="F5522" t="s">
        <v>56</v>
      </c>
      <c r="G5522" t="s">
        <v>25</v>
      </c>
      <c r="H5522" t="s">
        <v>37</v>
      </c>
      <c r="I5522">
        <v>121.94</v>
      </c>
      <c r="J5522">
        <v>2</v>
      </c>
      <c r="K5522">
        <v>0</v>
      </c>
      <c r="L5522">
        <v>35.3626</v>
      </c>
    </row>
    <row r="5523" spans="1:12" x14ac:dyDescent="0.3">
      <c r="A5523" t="s">
        <v>27</v>
      </c>
      <c r="B5523" t="s">
        <v>13</v>
      </c>
      <c r="C5523" t="s">
        <v>14</v>
      </c>
      <c r="D5523" t="s">
        <v>74</v>
      </c>
      <c r="E5523" t="s">
        <v>75</v>
      </c>
      <c r="F5523" t="s">
        <v>56</v>
      </c>
      <c r="G5523" t="s">
        <v>25</v>
      </c>
      <c r="H5523" t="s">
        <v>109</v>
      </c>
      <c r="I5523">
        <v>122.71</v>
      </c>
      <c r="J5523">
        <v>7</v>
      </c>
      <c r="K5523">
        <v>0</v>
      </c>
      <c r="L5523">
        <v>36.813000000000002</v>
      </c>
    </row>
    <row r="5524" spans="1:12" x14ac:dyDescent="0.3">
      <c r="A5524" t="s">
        <v>167</v>
      </c>
      <c r="B5524" t="s">
        <v>13</v>
      </c>
      <c r="C5524" t="s">
        <v>14</v>
      </c>
      <c r="D5524" t="s">
        <v>74</v>
      </c>
      <c r="E5524" t="s">
        <v>75</v>
      </c>
      <c r="F5524" t="s">
        <v>56</v>
      </c>
      <c r="G5524" t="s">
        <v>25</v>
      </c>
      <c r="H5524" t="s">
        <v>40</v>
      </c>
      <c r="I5524">
        <v>14.94</v>
      </c>
      <c r="J5524">
        <v>3</v>
      </c>
      <c r="K5524">
        <v>0</v>
      </c>
      <c r="L5524">
        <v>7.0217999999999998</v>
      </c>
    </row>
    <row r="5525" spans="1:12" x14ac:dyDescent="0.3">
      <c r="A5525" t="s">
        <v>167</v>
      </c>
      <c r="B5525" t="s">
        <v>13</v>
      </c>
      <c r="C5525" t="s">
        <v>14</v>
      </c>
      <c r="D5525" t="s">
        <v>74</v>
      </c>
      <c r="E5525" t="s">
        <v>75</v>
      </c>
      <c r="F5525" t="s">
        <v>56</v>
      </c>
      <c r="G5525" t="s">
        <v>34</v>
      </c>
      <c r="H5525" t="s">
        <v>122</v>
      </c>
      <c r="I5525">
        <v>1349.85</v>
      </c>
      <c r="J5525">
        <v>3</v>
      </c>
      <c r="K5525">
        <v>0</v>
      </c>
      <c r="L5525">
        <v>364.45949999999999</v>
      </c>
    </row>
    <row r="5526" spans="1:12" x14ac:dyDescent="0.3">
      <c r="A5526" t="s">
        <v>167</v>
      </c>
      <c r="B5526" t="s">
        <v>13</v>
      </c>
      <c r="C5526" t="s">
        <v>14</v>
      </c>
      <c r="D5526" t="s">
        <v>74</v>
      </c>
      <c r="E5526" t="s">
        <v>75</v>
      </c>
      <c r="F5526" t="s">
        <v>56</v>
      </c>
      <c r="G5526" t="s">
        <v>18</v>
      </c>
      <c r="H5526" t="s">
        <v>19</v>
      </c>
      <c r="I5526">
        <v>136.78399999999999</v>
      </c>
      <c r="J5526">
        <v>1</v>
      </c>
      <c r="K5526">
        <v>0.2</v>
      </c>
      <c r="L5526">
        <v>5.1294000000000004</v>
      </c>
    </row>
    <row r="5527" spans="1:12" x14ac:dyDescent="0.3">
      <c r="A5527" t="s">
        <v>167</v>
      </c>
      <c r="B5527" t="s">
        <v>13</v>
      </c>
      <c r="C5527" t="s">
        <v>14</v>
      </c>
      <c r="D5527" t="s">
        <v>74</v>
      </c>
      <c r="E5527" t="s">
        <v>75</v>
      </c>
      <c r="F5527" t="s">
        <v>56</v>
      </c>
      <c r="G5527" t="s">
        <v>18</v>
      </c>
      <c r="H5527" t="s">
        <v>32</v>
      </c>
      <c r="I5527">
        <v>61.12</v>
      </c>
      <c r="J5527">
        <v>4</v>
      </c>
      <c r="K5527">
        <v>0</v>
      </c>
      <c r="L5527">
        <v>20.780799999999999</v>
      </c>
    </row>
    <row r="5528" spans="1:12" x14ac:dyDescent="0.3">
      <c r="A5528" t="s">
        <v>61</v>
      </c>
      <c r="B5528" t="s">
        <v>43</v>
      </c>
      <c r="C5528" t="s">
        <v>14</v>
      </c>
      <c r="D5528" t="s">
        <v>74</v>
      </c>
      <c r="E5528" t="s">
        <v>75</v>
      </c>
      <c r="F5528" t="s">
        <v>56</v>
      </c>
      <c r="G5528" t="s">
        <v>34</v>
      </c>
      <c r="H5528" t="s">
        <v>161</v>
      </c>
      <c r="I5528">
        <v>11199.968000000001</v>
      </c>
      <c r="J5528">
        <v>4</v>
      </c>
      <c r="K5528">
        <v>0.2</v>
      </c>
      <c r="L5528">
        <v>3919.9888000000001</v>
      </c>
    </row>
    <row r="5529" spans="1:12" x14ac:dyDescent="0.3">
      <c r="A5529" t="s">
        <v>61</v>
      </c>
      <c r="B5529" t="s">
        <v>43</v>
      </c>
      <c r="C5529" t="s">
        <v>14</v>
      </c>
      <c r="D5529" t="s">
        <v>74</v>
      </c>
      <c r="E5529" t="s">
        <v>75</v>
      </c>
      <c r="F5529" t="s">
        <v>56</v>
      </c>
      <c r="G5529" t="s">
        <v>34</v>
      </c>
      <c r="H5529" t="s">
        <v>35</v>
      </c>
      <c r="I5529">
        <v>2399.6</v>
      </c>
      <c r="J5529">
        <v>8</v>
      </c>
      <c r="K5529">
        <v>0</v>
      </c>
      <c r="L5529">
        <v>647.89200000000005</v>
      </c>
    </row>
    <row r="5530" spans="1:12" x14ac:dyDescent="0.3">
      <c r="A5530" t="s">
        <v>61</v>
      </c>
      <c r="B5530" t="s">
        <v>43</v>
      </c>
      <c r="C5530" t="s">
        <v>14</v>
      </c>
      <c r="D5530" t="s">
        <v>74</v>
      </c>
      <c r="E5530" t="s">
        <v>75</v>
      </c>
      <c r="F5530" t="s">
        <v>56</v>
      </c>
      <c r="G5530" t="s">
        <v>25</v>
      </c>
      <c r="H5530" t="s">
        <v>59</v>
      </c>
      <c r="I5530">
        <v>63.9</v>
      </c>
      <c r="J5530">
        <v>5</v>
      </c>
      <c r="K5530">
        <v>0</v>
      </c>
      <c r="L5530">
        <v>28.754999999999999</v>
      </c>
    </row>
    <row r="5531" spans="1:12" x14ac:dyDescent="0.3">
      <c r="A5531" t="s">
        <v>61</v>
      </c>
      <c r="B5531" t="s">
        <v>43</v>
      </c>
      <c r="C5531" t="s">
        <v>14</v>
      </c>
      <c r="D5531" t="s">
        <v>74</v>
      </c>
      <c r="E5531" t="s">
        <v>75</v>
      </c>
      <c r="F5531" t="s">
        <v>56</v>
      </c>
      <c r="G5531" t="s">
        <v>34</v>
      </c>
      <c r="H5531" t="s">
        <v>35</v>
      </c>
      <c r="I5531">
        <v>52.99</v>
      </c>
      <c r="J5531">
        <v>1</v>
      </c>
      <c r="K5531">
        <v>0</v>
      </c>
      <c r="L5531">
        <v>0.52990000000000004</v>
      </c>
    </row>
    <row r="5532" spans="1:12" x14ac:dyDescent="0.3">
      <c r="A5532" t="s">
        <v>27</v>
      </c>
      <c r="B5532" t="s">
        <v>13</v>
      </c>
      <c r="C5532" t="s">
        <v>14</v>
      </c>
      <c r="D5532" t="s">
        <v>74</v>
      </c>
      <c r="E5532" t="s">
        <v>75</v>
      </c>
      <c r="F5532" t="s">
        <v>56</v>
      </c>
      <c r="G5532" t="s">
        <v>25</v>
      </c>
      <c r="H5532" t="s">
        <v>40</v>
      </c>
      <c r="I5532">
        <v>19.04</v>
      </c>
      <c r="J5532">
        <v>4</v>
      </c>
      <c r="K5532">
        <v>0</v>
      </c>
      <c r="L5532">
        <v>9.3295999999999992</v>
      </c>
    </row>
    <row r="5533" spans="1:12" x14ac:dyDescent="0.3">
      <c r="A5533" t="s">
        <v>27</v>
      </c>
      <c r="B5533" t="s">
        <v>13</v>
      </c>
      <c r="C5533" t="s">
        <v>14</v>
      </c>
      <c r="D5533" t="s">
        <v>74</v>
      </c>
      <c r="E5533" t="s">
        <v>75</v>
      </c>
      <c r="F5533" t="s">
        <v>56</v>
      </c>
      <c r="G5533" t="s">
        <v>25</v>
      </c>
      <c r="H5533" t="s">
        <v>36</v>
      </c>
      <c r="I5533">
        <v>13.128</v>
      </c>
      <c r="J5533">
        <v>3</v>
      </c>
      <c r="K5533">
        <v>0.2</v>
      </c>
      <c r="L5533">
        <v>4.2666000000000004</v>
      </c>
    </row>
    <row r="5534" spans="1:12" x14ac:dyDescent="0.3">
      <c r="A5534" t="s">
        <v>27</v>
      </c>
      <c r="B5534" t="s">
        <v>13</v>
      </c>
      <c r="C5534" t="s">
        <v>14</v>
      </c>
      <c r="D5534" t="s">
        <v>74</v>
      </c>
      <c r="E5534" t="s">
        <v>75</v>
      </c>
      <c r="F5534" t="s">
        <v>56</v>
      </c>
      <c r="G5534" t="s">
        <v>25</v>
      </c>
      <c r="H5534" t="s">
        <v>33</v>
      </c>
      <c r="I5534">
        <v>64.14</v>
      </c>
      <c r="J5534">
        <v>3</v>
      </c>
      <c r="K5534">
        <v>0</v>
      </c>
      <c r="L5534">
        <v>16.676400000000001</v>
      </c>
    </row>
    <row r="5535" spans="1:12" x14ac:dyDescent="0.3">
      <c r="A5535" t="s">
        <v>27</v>
      </c>
      <c r="B5535" t="s">
        <v>13</v>
      </c>
      <c r="C5535" t="s">
        <v>14</v>
      </c>
      <c r="D5535" t="s">
        <v>74</v>
      </c>
      <c r="E5535" t="s">
        <v>75</v>
      </c>
      <c r="F5535" t="s">
        <v>56</v>
      </c>
      <c r="G5535" t="s">
        <v>18</v>
      </c>
      <c r="H5535" t="s">
        <v>20</v>
      </c>
      <c r="I5535">
        <v>858.24</v>
      </c>
      <c r="J5535">
        <v>4</v>
      </c>
      <c r="K5535">
        <v>0.1</v>
      </c>
      <c r="L5535">
        <v>143.04</v>
      </c>
    </row>
    <row r="5536" spans="1:12" x14ac:dyDescent="0.3">
      <c r="A5536" t="s">
        <v>27</v>
      </c>
      <c r="B5536" t="s">
        <v>21</v>
      </c>
      <c r="C5536" t="s">
        <v>14</v>
      </c>
      <c r="D5536" t="s">
        <v>74</v>
      </c>
      <c r="E5536" t="s">
        <v>75</v>
      </c>
      <c r="F5536" t="s">
        <v>56</v>
      </c>
      <c r="G5536" t="s">
        <v>34</v>
      </c>
      <c r="H5536" t="s">
        <v>35</v>
      </c>
      <c r="I5536">
        <v>1979.89</v>
      </c>
      <c r="J5536">
        <v>11</v>
      </c>
      <c r="K5536">
        <v>0</v>
      </c>
      <c r="L5536">
        <v>494.97250000000003</v>
      </c>
    </row>
    <row r="5537" spans="1:12" x14ac:dyDescent="0.3">
      <c r="A5537" t="s">
        <v>27</v>
      </c>
      <c r="B5537" t="s">
        <v>21</v>
      </c>
      <c r="C5537" t="s">
        <v>14</v>
      </c>
      <c r="D5537" t="s">
        <v>74</v>
      </c>
      <c r="E5537" t="s">
        <v>75</v>
      </c>
      <c r="F5537" t="s">
        <v>56</v>
      </c>
      <c r="G5537" t="s">
        <v>25</v>
      </c>
      <c r="H5537" t="s">
        <v>59</v>
      </c>
      <c r="I5537">
        <v>79.959999999999994</v>
      </c>
      <c r="J5537">
        <v>2</v>
      </c>
      <c r="K5537">
        <v>0</v>
      </c>
      <c r="L5537">
        <v>35.981999999999999</v>
      </c>
    </row>
    <row r="5538" spans="1:12" x14ac:dyDescent="0.3">
      <c r="A5538" t="s">
        <v>12</v>
      </c>
      <c r="B5538" t="s">
        <v>13</v>
      </c>
      <c r="C5538" t="s">
        <v>14</v>
      </c>
      <c r="D5538" t="s">
        <v>74</v>
      </c>
      <c r="E5538" t="s">
        <v>75</v>
      </c>
      <c r="F5538" t="s">
        <v>56</v>
      </c>
      <c r="G5538" t="s">
        <v>34</v>
      </c>
      <c r="H5538" t="s">
        <v>58</v>
      </c>
      <c r="I5538">
        <v>132.6</v>
      </c>
      <c r="J5538">
        <v>6</v>
      </c>
      <c r="K5538">
        <v>0</v>
      </c>
      <c r="L5538">
        <v>17.238</v>
      </c>
    </row>
    <row r="5539" spans="1:12" x14ac:dyDescent="0.3">
      <c r="A5539" t="s">
        <v>12</v>
      </c>
      <c r="B5539" t="s">
        <v>13</v>
      </c>
      <c r="C5539" t="s">
        <v>14</v>
      </c>
      <c r="D5539" t="s">
        <v>77</v>
      </c>
      <c r="E5539" t="s">
        <v>75</v>
      </c>
      <c r="F5539" t="s">
        <v>56</v>
      </c>
      <c r="G5539" t="s">
        <v>25</v>
      </c>
      <c r="H5539" t="s">
        <v>33</v>
      </c>
      <c r="I5539">
        <v>60.12</v>
      </c>
      <c r="J5539">
        <v>9</v>
      </c>
      <c r="K5539">
        <v>0</v>
      </c>
      <c r="L5539">
        <v>22.244399999999999</v>
      </c>
    </row>
    <row r="5540" spans="1:12" x14ac:dyDescent="0.3">
      <c r="A5540" t="s">
        <v>27</v>
      </c>
      <c r="B5540" t="s">
        <v>21</v>
      </c>
      <c r="C5540" t="s">
        <v>14</v>
      </c>
      <c r="D5540" t="s">
        <v>74</v>
      </c>
      <c r="E5540" t="s">
        <v>75</v>
      </c>
      <c r="F5540" t="s">
        <v>56</v>
      </c>
      <c r="G5540" t="s">
        <v>34</v>
      </c>
      <c r="H5540" t="s">
        <v>35</v>
      </c>
      <c r="I5540">
        <v>129.97999999999999</v>
      </c>
      <c r="J5540">
        <v>2</v>
      </c>
      <c r="K5540">
        <v>0</v>
      </c>
      <c r="L5540">
        <v>62.3904</v>
      </c>
    </row>
    <row r="5541" spans="1:12" x14ac:dyDescent="0.3">
      <c r="A5541" t="s">
        <v>27</v>
      </c>
      <c r="B5541" t="s">
        <v>13</v>
      </c>
      <c r="C5541" t="s">
        <v>14</v>
      </c>
      <c r="D5541" t="s">
        <v>74</v>
      </c>
      <c r="E5541" t="s">
        <v>75</v>
      </c>
      <c r="F5541" t="s">
        <v>56</v>
      </c>
      <c r="G5541" t="s">
        <v>34</v>
      </c>
      <c r="H5541" t="s">
        <v>35</v>
      </c>
      <c r="I5541">
        <v>377.97</v>
      </c>
      <c r="J5541">
        <v>3</v>
      </c>
      <c r="K5541">
        <v>0</v>
      </c>
      <c r="L5541">
        <v>109.6113</v>
      </c>
    </row>
    <row r="5542" spans="1:12" x14ac:dyDescent="0.3">
      <c r="A5542" t="s">
        <v>12</v>
      </c>
      <c r="B5542" t="s">
        <v>13</v>
      </c>
      <c r="C5542" t="s">
        <v>14</v>
      </c>
      <c r="D5542" t="s">
        <v>74</v>
      </c>
      <c r="E5542" t="s">
        <v>75</v>
      </c>
      <c r="F5542" t="s">
        <v>56</v>
      </c>
      <c r="G5542" t="s">
        <v>34</v>
      </c>
      <c r="H5542" t="s">
        <v>58</v>
      </c>
      <c r="I5542">
        <v>239.97</v>
      </c>
      <c r="J5542">
        <v>3</v>
      </c>
      <c r="K5542">
        <v>0</v>
      </c>
      <c r="L5542">
        <v>71.991</v>
      </c>
    </row>
    <row r="5543" spans="1:12" x14ac:dyDescent="0.3">
      <c r="A5543" t="s">
        <v>61</v>
      </c>
      <c r="B5543" t="s">
        <v>13</v>
      </c>
      <c r="C5543" t="s">
        <v>14</v>
      </c>
      <c r="D5543" t="s">
        <v>74</v>
      </c>
      <c r="E5543" t="s">
        <v>75</v>
      </c>
      <c r="F5543" t="s">
        <v>56</v>
      </c>
      <c r="G5543" t="s">
        <v>25</v>
      </c>
      <c r="H5543" t="s">
        <v>26</v>
      </c>
      <c r="I5543">
        <v>59.2</v>
      </c>
      <c r="J5543">
        <v>4</v>
      </c>
      <c r="K5543">
        <v>0</v>
      </c>
      <c r="L5543">
        <v>29.6</v>
      </c>
    </row>
    <row r="5544" spans="1:12" x14ac:dyDescent="0.3">
      <c r="A5544" t="s">
        <v>12</v>
      </c>
      <c r="B5544" t="s">
        <v>21</v>
      </c>
      <c r="C5544" t="s">
        <v>14</v>
      </c>
      <c r="D5544" t="s">
        <v>74</v>
      </c>
      <c r="E5544" t="s">
        <v>75</v>
      </c>
      <c r="F5544" t="s">
        <v>56</v>
      </c>
      <c r="G5544" t="s">
        <v>25</v>
      </c>
      <c r="H5544" t="s">
        <v>31</v>
      </c>
      <c r="I5544">
        <v>120.33</v>
      </c>
      <c r="J5544">
        <v>1</v>
      </c>
      <c r="K5544">
        <v>0</v>
      </c>
      <c r="L5544">
        <v>31.285799999999998</v>
      </c>
    </row>
    <row r="5545" spans="1:12" x14ac:dyDescent="0.3">
      <c r="A5545" t="s">
        <v>12</v>
      </c>
      <c r="B5545" t="s">
        <v>13</v>
      </c>
      <c r="C5545" t="s">
        <v>14</v>
      </c>
      <c r="D5545" t="s">
        <v>229</v>
      </c>
      <c r="E5545" t="s">
        <v>75</v>
      </c>
      <c r="F5545" t="s">
        <v>56</v>
      </c>
      <c r="G5545" t="s">
        <v>18</v>
      </c>
      <c r="H5545" t="s">
        <v>32</v>
      </c>
      <c r="I5545">
        <v>14.98</v>
      </c>
      <c r="J5545">
        <v>1</v>
      </c>
      <c r="K5545">
        <v>0</v>
      </c>
      <c r="L5545">
        <v>6.8907999999999996</v>
      </c>
    </row>
    <row r="5546" spans="1:12" x14ac:dyDescent="0.3">
      <c r="A5546" t="s">
        <v>12</v>
      </c>
      <c r="B5546" t="s">
        <v>13</v>
      </c>
      <c r="C5546" t="s">
        <v>14</v>
      </c>
      <c r="D5546" t="s">
        <v>229</v>
      </c>
      <c r="E5546" t="s">
        <v>75</v>
      </c>
      <c r="F5546" t="s">
        <v>56</v>
      </c>
      <c r="G5546" t="s">
        <v>18</v>
      </c>
      <c r="H5546" t="s">
        <v>32</v>
      </c>
      <c r="I5546">
        <v>20.32</v>
      </c>
      <c r="J5546">
        <v>4</v>
      </c>
      <c r="K5546">
        <v>0</v>
      </c>
      <c r="L5546">
        <v>6.9088000000000003</v>
      </c>
    </row>
    <row r="5547" spans="1:12" x14ac:dyDescent="0.3">
      <c r="A5547" t="s">
        <v>61</v>
      </c>
      <c r="B5547" t="s">
        <v>13</v>
      </c>
      <c r="C5547" t="s">
        <v>14</v>
      </c>
      <c r="D5547" t="s">
        <v>74</v>
      </c>
      <c r="E5547" t="s">
        <v>75</v>
      </c>
      <c r="F5547" t="s">
        <v>56</v>
      </c>
      <c r="G5547" t="s">
        <v>25</v>
      </c>
      <c r="H5547" t="s">
        <v>76</v>
      </c>
      <c r="I5547">
        <v>6.03</v>
      </c>
      <c r="J5547">
        <v>3</v>
      </c>
      <c r="K5547">
        <v>0</v>
      </c>
      <c r="L5547">
        <v>2.9546999999999999</v>
      </c>
    </row>
    <row r="5548" spans="1:12" x14ac:dyDescent="0.3">
      <c r="A5548" t="s">
        <v>27</v>
      </c>
      <c r="B5548" t="s">
        <v>21</v>
      </c>
      <c r="C5548" t="s">
        <v>14</v>
      </c>
      <c r="D5548" t="s">
        <v>91</v>
      </c>
      <c r="E5548" t="s">
        <v>75</v>
      </c>
      <c r="F5548" t="s">
        <v>56</v>
      </c>
      <c r="G5548" t="s">
        <v>25</v>
      </c>
      <c r="H5548" t="s">
        <v>40</v>
      </c>
      <c r="I5548">
        <v>11.56</v>
      </c>
      <c r="J5548">
        <v>2</v>
      </c>
      <c r="K5548">
        <v>0</v>
      </c>
      <c r="L5548">
        <v>5.6643999999999997</v>
      </c>
    </row>
    <row r="5549" spans="1:12" x14ac:dyDescent="0.3">
      <c r="A5549" t="s">
        <v>27</v>
      </c>
      <c r="B5549" t="s">
        <v>21</v>
      </c>
      <c r="C5549" t="s">
        <v>14</v>
      </c>
      <c r="D5549" t="s">
        <v>91</v>
      </c>
      <c r="E5549" t="s">
        <v>75</v>
      </c>
      <c r="F5549" t="s">
        <v>56</v>
      </c>
      <c r="G5549" t="s">
        <v>25</v>
      </c>
      <c r="H5549" t="s">
        <v>40</v>
      </c>
      <c r="I5549">
        <v>26.4</v>
      </c>
      <c r="J5549">
        <v>5</v>
      </c>
      <c r="K5549">
        <v>0</v>
      </c>
      <c r="L5549">
        <v>11.88</v>
      </c>
    </row>
    <row r="5550" spans="1:12" x14ac:dyDescent="0.3">
      <c r="A5550" t="s">
        <v>27</v>
      </c>
      <c r="B5550" t="s">
        <v>21</v>
      </c>
      <c r="C5550" t="s">
        <v>14</v>
      </c>
      <c r="D5550" t="s">
        <v>91</v>
      </c>
      <c r="E5550" t="s">
        <v>75</v>
      </c>
      <c r="F5550" t="s">
        <v>56</v>
      </c>
      <c r="G5550" t="s">
        <v>18</v>
      </c>
      <c r="H5550" t="s">
        <v>32</v>
      </c>
      <c r="I5550">
        <v>69.08</v>
      </c>
      <c r="J5550">
        <v>11</v>
      </c>
      <c r="K5550">
        <v>0</v>
      </c>
      <c r="L5550">
        <v>29.0136</v>
      </c>
    </row>
    <row r="5551" spans="1:12" x14ac:dyDescent="0.3">
      <c r="A5551" t="s">
        <v>27</v>
      </c>
      <c r="B5551" t="s">
        <v>21</v>
      </c>
      <c r="C5551" t="s">
        <v>14</v>
      </c>
      <c r="D5551" t="s">
        <v>91</v>
      </c>
      <c r="E5551" t="s">
        <v>75</v>
      </c>
      <c r="F5551" t="s">
        <v>56</v>
      </c>
      <c r="G5551" t="s">
        <v>34</v>
      </c>
      <c r="H5551" t="s">
        <v>35</v>
      </c>
      <c r="I5551">
        <v>35.880000000000003</v>
      </c>
      <c r="J5551">
        <v>3</v>
      </c>
      <c r="K5551">
        <v>0</v>
      </c>
      <c r="L5551">
        <v>10.0464</v>
      </c>
    </row>
    <row r="5552" spans="1:12" x14ac:dyDescent="0.3">
      <c r="A5552" t="s">
        <v>27</v>
      </c>
      <c r="B5552" t="s">
        <v>13</v>
      </c>
      <c r="C5552" t="s">
        <v>14</v>
      </c>
      <c r="D5552" t="s">
        <v>158</v>
      </c>
      <c r="E5552" t="s">
        <v>75</v>
      </c>
      <c r="F5552" t="s">
        <v>56</v>
      </c>
      <c r="G5552" t="s">
        <v>25</v>
      </c>
      <c r="H5552" t="s">
        <v>33</v>
      </c>
      <c r="I5552">
        <v>49.65</v>
      </c>
      <c r="J5552">
        <v>5</v>
      </c>
      <c r="K5552">
        <v>0</v>
      </c>
      <c r="L5552">
        <v>20.853000000000002</v>
      </c>
    </row>
    <row r="5553" spans="1:12" x14ac:dyDescent="0.3">
      <c r="A5553" t="s">
        <v>27</v>
      </c>
      <c r="B5553" t="s">
        <v>13</v>
      </c>
      <c r="C5553" t="s">
        <v>14</v>
      </c>
      <c r="D5553" t="s">
        <v>74</v>
      </c>
      <c r="E5553" t="s">
        <v>75</v>
      </c>
      <c r="F5553" t="s">
        <v>56</v>
      </c>
      <c r="G5553" t="s">
        <v>34</v>
      </c>
      <c r="H5553" t="s">
        <v>161</v>
      </c>
      <c r="I5553">
        <v>479.98399999999998</v>
      </c>
      <c r="J5553">
        <v>2</v>
      </c>
      <c r="K5553">
        <v>0.2</v>
      </c>
      <c r="L5553">
        <v>59.997999999999998</v>
      </c>
    </row>
    <row r="5554" spans="1:12" x14ac:dyDescent="0.3">
      <c r="A5554" t="s">
        <v>27</v>
      </c>
      <c r="B5554" t="s">
        <v>13</v>
      </c>
      <c r="C5554" t="s">
        <v>14</v>
      </c>
      <c r="D5554" t="s">
        <v>74</v>
      </c>
      <c r="E5554" t="s">
        <v>75</v>
      </c>
      <c r="F5554" t="s">
        <v>56</v>
      </c>
      <c r="G5554" t="s">
        <v>25</v>
      </c>
      <c r="H5554" t="s">
        <v>26</v>
      </c>
      <c r="I5554">
        <v>12.6</v>
      </c>
      <c r="J5554">
        <v>4</v>
      </c>
      <c r="K5554">
        <v>0</v>
      </c>
      <c r="L5554">
        <v>6.048</v>
      </c>
    </row>
    <row r="5555" spans="1:12" x14ac:dyDescent="0.3">
      <c r="A5555" t="s">
        <v>27</v>
      </c>
      <c r="B5555" t="s">
        <v>13</v>
      </c>
      <c r="C5555" t="s">
        <v>14</v>
      </c>
      <c r="D5555" t="s">
        <v>425</v>
      </c>
      <c r="E5555" t="s">
        <v>75</v>
      </c>
      <c r="F5555" t="s">
        <v>56</v>
      </c>
      <c r="G5555" t="s">
        <v>25</v>
      </c>
      <c r="H5555" t="s">
        <v>59</v>
      </c>
      <c r="I5555">
        <v>41.4</v>
      </c>
      <c r="J5555">
        <v>5</v>
      </c>
      <c r="K5555">
        <v>0</v>
      </c>
      <c r="L5555">
        <v>19.457999999999998</v>
      </c>
    </row>
    <row r="5556" spans="1:12" x14ac:dyDescent="0.3">
      <c r="A5556" t="s">
        <v>27</v>
      </c>
      <c r="B5556" t="s">
        <v>13</v>
      </c>
      <c r="C5556" t="s">
        <v>14</v>
      </c>
      <c r="D5556" t="s">
        <v>425</v>
      </c>
      <c r="E5556" t="s">
        <v>75</v>
      </c>
      <c r="F5556" t="s">
        <v>56</v>
      </c>
      <c r="G5556" t="s">
        <v>25</v>
      </c>
      <c r="H5556" t="s">
        <v>33</v>
      </c>
      <c r="I5556">
        <v>35</v>
      </c>
      <c r="J5556">
        <v>4</v>
      </c>
      <c r="K5556">
        <v>0</v>
      </c>
      <c r="L5556">
        <v>10.5</v>
      </c>
    </row>
    <row r="5557" spans="1:12" x14ac:dyDescent="0.3">
      <c r="A5557" t="s">
        <v>27</v>
      </c>
      <c r="B5557" t="s">
        <v>13</v>
      </c>
      <c r="C5557" t="s">
        <v>14</v>
      </c>
      <c r="D5557" t="s">
        <v>425</v>
      </c>
      <c r="E5557" t="s">
        <v>75</v>
      </c>
      <c r="F5557" t="s">
        <v>56</v>
      </c>
      <c r="G5557" t="s">
        <v>25</v>
      </c>
      <c r="H5557" t="s">
        <v>36</v>
      </c>
      <c r="I5557">
        <v>39.552</v>
      </c>
      <c r="J5557">
        <v>3</v>
      </c>
      <c r="K5557">
        <v>0.2</v>
      </c>
      <c r="L5557">
        <v>14.3376</v>
      </c>
    </row>
    <row r="5558" spans="1:12" x14ac:dyDescent="0.3">
      <c r="A5558" t="s">
        <v>61</v>
      </c>
      <c r="B5558" t="s">
        <v>13</v>
      </c>
      <c r="C5558" t="s">
        <v>14</v>
      </c>
      <c r="D5558" t="s">
        <v>316</v>
      </c>
      <c r="E5558" t="s">
        <v>75</v>
      </c>
      <c r="F5558" t="s">
        <v>56</v>
      </c>
      <c r="G5558" t="s">
        <v>25</v>
      </c>
      <c r="H5558" t="s">
        <v>37</v>
      </c>
      <c r="I5558">
        <v>19.899999999999999</v>
      </c>
      <c r="J5558">
        <v>1</v>
      </c>
      <c r="K5558">
        <v>0</v>
      </c>
      <c r="L5558">
        <v>8.9550000000000001</v>
      </c>
    </row>
    <row r="5559" spans="1:12" x14ac:dyDescent="0.3">
      <c r="A5559" t="s">
        <v>61</v>
      </c>
      <c r="B5559" t="s">
        <v>13</v>
      </c>
      <c r="C5559" t="s">
        <v>14</v>
      </c>
      <c r="D5559" t="s">
        <v>316</v>
      </c>
      <c r="E5559" t="s">
        <v>75</v>
      </c>
      <c r="F5559" t="s">
        <v>56</v>
      </c>
      <c r="G5559" t="s">
        <v>18</v>
      </c>
      <c r="H5559" t="s">
        <v>32</v>
      </c>
      <c r="I5559">
        <v>70.709999999999994</v>
      </c>
      <c r="J5559">
        <v>1</v>
      </c>
      <c r="K5559">
        <v>0</v>
      </c>
      <c r="L5559">
        <v>4.9497</v>
      </c>
    </row>
    <row r="5560" spans="1:12" x14ac:dyDescent="0.3">
      <c r="A5560" t="s">
        <v>27</v>
      </c>
      <c r="B5560" t="s">
        <v>21</v>
      </c>
      <c r="C5560" t="s">
        <v>14</v>
      </c>
      <c r="D5560" t="s">
        <v>74</v>
      </c>
      <c r="E5560" t="s">
        <v>75</v>
      </c>
      <c r="F5560" t="s">
        <v>56</v>
      </c>
      <c r="G5560" t="s">
        <v>34</v>
      </c>
      <c r="H5560" t="s">
        <v>35</v>
      </c>
      <c r="I5560">
        <v>39.99</v>
      </c>
      <c r="J5560">
        <v>1</v>
      </c>
      <c r="K5560">
        <v>0</v>
      </c>
      <c r="L5560">
        <v>11.597099999999999</v>
      </c>
    </row>
    <row r="5561" spans="1:12" x14ac:dyDescent="0.3">
      <c r="A5561" t="s">
        <v>27</v>
      </c>
      <c r="B5561" t="s">
        <v>43</v>
      </c>
      <c r="C5561" t="s">
        <v>14</v>
      </c>
      <c r="D5561" t="s">
        <v>316</v>
      </c>
      <c r="E5561" t="s">
        <v>75</v>
      </c>
      <c r="F5561" t="s">
        <v>56</v>
      </c>
      <c r="G5561" t="s">
        <v>18</v>
      </c>
      <c r="H5561" t="s">
        <v>20</v>
      </c>
      <c r="I5561">
        <v>191.64599999999999</v>
      </c>
      <c r="J5561">
        <v>3</v>
      </c>
      <c r="K5561">
        <v>0.1</v>
      </c>
      <c r="L5561">
        <v>31.940999999999999</v>
      </c>
    </row>
    <row r="5562" spans="1:12" x14ac:dyDescent="0.3">
      <c r="A5562" t="s">
        <v>12</v>
      </c>
      <c r="B5562" t="s">
        <v>13</v>
      </c>
      <c r="C5562" t="s">
        <v>14</v>
      </c>
      <c r="D5562" t="s">
        <v>91</v>
      </c>
      <c r="E5562" t="s">
        <v>75</v>
      </c>
      <c r="F5562" t="s">
        <v>56</v>
      </c>
      <c r="G5562" t="s">
        <v>25</v>
      </c>
      <c r="H5562" t="s">
        <v>31</v>
      </c>
      <c r="I5562">
        <v>22.58</v>
      </c>
      <c r="J5562">
        <v>2</v>
      </c>
      <c r="K5562">
        <v>0</v>
      </c>
      <c r="L5562">
        <v>5.8708</v>
      </c>
    </row>
    <row r="5563" spans="1:12" x14ac:dyDescent="0.3">
      <c r="A5563" t="s">
        <v>27</v>
      </c>
      <c r="B5563" t="s">
        <v>21</v>
      </c>
      <c r="C5563" t="s">
        <v>14</v>
      </c>
      <c r="D5563" t="s">
        <v>74</v>
      </c>
      <c r="E5563" t="s">
        <v>75</v>
      </c>
      <c r="F5563" t="s">
        <v>56</v>
      </c>
      <c r="G5563" t="s">
        <v>25</v>
      </c>
      <c r="H5563" t="s">
        <v>37</v>
      </c>
      <c r="I5563">
        <v>61.44</v>
      </c>
      <c r="J5563">
        <v>3</v>
      </c>
      <c r="K5563">
        <v>0</v>
      </c>
      <c r="L5563">
        <v>16.588799999999999</v>
      </c>
    </row>
    <row r="5564" spans="1:12" x14ac:dyDescent="0.3">
      <c r="A5564" t="s">
        <v>27</v>
      </c>
      <c r="B5564" t="s">
        <v>43</v>
      </c>
      <c r="C5564" t="s">
        <v>14</v>
      </c>
      <c r="D5564" t="s">
        <v>91</v>
      </c>
      <c r="E5564" t="s">
        <v>75</v>
      </c>
      <c r="F5564" t="s">
        <v>56</v>
      </c>
      <c r="G5564" t="s">
        <v>25</v>
      </c>
      <c r="H5564" t="s">
        <v>36</v>
      </c>
      <c r="I5564">
        <v>33.375999999999998</v>
      </c>
      <c r="J5564">
        <v>4</v>
      </c>
      <c r="K5564">
        <v>0.2</v>
      </c>
      <c r="L5564">
        <v>10.43</v>
      </c>
    </row>
    <row r="5565" spans="1:12" x14ac:dyDescent="0.3">
      <c r="A5565" t="s">
        <v>61</v>
      </c>
      <c r="B5565" t="s">
        <v>43</v>
      </c>
      <c r="C5565" t="s">
        <v>14</v>
      </c>
      <c r="D5565" t="s">
        <v>74</v>
      </c>
      <c r="E5565" t="s">
        <v>75</v>
      </c>
      <c r="F5565" t="s">
        <v>56</v>
      </c>
      <c r="G5565" t="s">
        <v>25</v>
      </c>
      <c r="H5565" t="s">
        <v>37</v>
      </c>
      <c r="I5565">
        <v>207.48</v>
      </c>
      <c r="J5565">
        <v>1</v>
      </c>
      <c r="K5565">
        <v>0</v>
      </c>
      <c r="L5565">
        <v>62.244</v>
      </c>
    </row>
    <row r="5566" spans="1:12" x14ac:dyDescent="0.3">
      <c r="A5566" t="s">
        <v>61</v>
      </c>
      <c r="B5566" t="s">
        <v>13</v>
      </c>
      <c r="C5566" t="s">
        <v>14</v>
      </c>
      <c r="D5566" t="s">
        <v>74</v>
      </c>
      <c r="E5566" t="s">
        <v>75</v>
      </c>
      <c r="F5566" t="s">
        <v>56</v>
      </c>
      <c r="G5566" t="s">
        <v>25</v>
      </c>
      <c r="H5566" t="s">
        <v>37</v>
      </c>
      <c r="I5566">
        <v>904.9</v>
      </c>
      <c r="J5566">
        <v>5</v>
      </c>
      <c r="K5566">
        <v>0</v>
      </c>
      <c r="L5566">
        <v>253.37200000000001</v>
      </c>
    </row>
    <row r="5567" spans="1:12" x14ac:dyDescent="0.3">
      <c r="A5567" t="s">
        <v>27</v>
      </c>
      <c r="B5567" t="s">
        <v>43</v>
      </c>
      <c r="C5567" t="s">
        <v>14</v>
      </c>
      <c r="D5567" t="s">
        <v>74</v>
      </c>
      <c r="E5567" t="s">
        <v>75</v>
      </c>
      <c r="F5567" t="s">
        <v>56</v>
      </c>
      <c r="G5567" t="s">
        <v>18</v>
      </c>
      <c r="H5567" t="s">
        <v>30</v>
      </c>
      <c r="I5567">
        <v>344.22</v>
      </c>
      <c r="J5567">
        <v>2</v>
      </c>
      <c r="K5567">
        <v>0.4</v>
      </c>
      <c r="L5567">
        <v>-103.26600000000001</v>
      </c>
    </row>
    <row r="5568" spans="1:12" x14ac:dyDescent="0.3">
      <c r="A5568" t="s">
        <v>27</v>
      </c>
      <c r="B5568" t="s">
        <v>13</v>
      </c>
      <c r="C5568" t="s">
        <v>14</v>
      </c>
      <c r="D5568" t="s">
        <v>74</v>
      </c>
      <c r="E5568" t="s">
        <v>75</v>
      </c>
      <c r="F5568" t="s">
        <v>56</v>
      </c>
      <c r="G5568" t="s">
        <v>25</v>
      </c>
      <c r="H5568" t="s">
        <v>36</v>
      </c>
      <c r="I5568">
        <v>52.271999999999998</v>
      </c>
      <c r="J5568">
        <v>11</v>
      </c>
      <c r="K5568">
        <v>0.2</v>
      </c>
      <c r="L5568">
        <v>17.6418</v>
      </c>
    </row>
    <row r="5569" spans="1:12" x14ac:dyDescent="0.3">
      <c r="A5569" t="s">
        <v>27</v>
      </c>
      <c r="B5569" t="s">
        <v>13</v>
      </c>
      <c r="C5569" t="s">
        <v>14</v>
      </c>
      <c r="D5569" t="s">
        <v>74</v>
      </c>
      <c r="E5569" t="s">
        <v>75</v>
      </c>
      <c r="F5569" t="s">
        <v>56</v>
      </c>
      <c r="G5569" t="s">
        <v>25</v>
      </c>
      <c r="H5569" t="s">
        <v>40</v>
      </c>
      <c r="I5569">
        <v>17.940000000000001</v>
      </c>
      <c r="J5569">
        <v>3</v>
      </c>
      <c r="K5569">
        <v>0</v>
      </c>
      <c r="L5569">
        <v>8.0730000000000004</v>
      </c>
    </row>
    <row r="5570" spans="1:12" x14ac:dyDescent="0.3">
      <c r="A5570" t="s">
        <v>27</v>
      </c>
      <c r="B5570" t="s">
        <v>13</v>
      </c>
      <c r="C5570" t="s">
        <v>14</v>
      </c>
      <c r="D5570" t="s">
        <v>74</v>
      </c>
      <c r="E5570" t="s">
        <v>75</v>
      </c>
      <c r="F5570" t="s">
        <v>56</v>
      </c>
      <c r="G5570" t="s">
        <v>25</v>
      </c>
      <c r="H5570" t="s">
        <v>36</v>
      </c>
      <c r="I5570">
        <v>3.9279999999999999</v>
      </c>
      <c r="J5570">
        <v>1</v>
      </c>
      <c r="K5570">
        <v>0.2</v>
      </c>
      <c r="L5570">
        <v>1.3257000000000001</v>
      </c>
    </row>
    <row r="5571" spans="1:12" x14ac:dyDescent="0.3">
      <c r="A5571" t="s">
        <v>27</v>
      </c>
      <c r="B5571" t="s">
        <v>13</v>
      </c>
      <c r="C5571" t="s">
        <v>14</v>
      </c>
      <c r="D5571" t="s">
        <v>74</v>
      </c>
      <c r="E5571" t="s">
        <v>75</v>
      </c>
      <c r="F5571" t="s">
        <v>56</v>
      </c>
      <c r="G5571" t="s">
        <v>25</v>
      </c>
      <c r="H5571" t="s">
        <v>36</v>
      </c>
      <c r="I5571">
        <v>10.776</v>
      </c>
      <c r="J5571">
        <v>3</v>
      </c>
      <c r="K5571">
        <v>0.2</v>
      </c>
      <c r="L5571">
        <v>3.5022000000000002</v>
      </c>
    </row>
    <row r="5572" spans="1:12" x14ac:dyDescent="0.3">
      <c r="A5572" t="s">
        <v>27</v>
      </c>
      <c r="B5572" t="s">
        <v>13</v>
      </c>
      <c r="C5572" t="s">
        <v>14</v>
      </c>
      <c r="D5572" t="s">
        <v>74</v>
      </c>
      <c r="E5572" t="s">
        <v>75</v>
      </c>
      <c r="F5572" t="s">
        <v>56</v>
      </c>
      <c r="G5572" t="s">
        <v>18</v>
      </c>
      <c r="H5572" t="s">
        <v>19</v>
      </c>
      <c r="I5572">
        <v>242.352</v>
      </c>
      <c r="J5572">
        <v>3</v>
      </c>
      <c r="K5572">
        <v>0.2</v>
      </c>
      <c r="L5572">
        <v>9.0882000000000005</v>
      </c>
    </row>
    <row r="5573" spans="1:12" x14ac:dyDescent="0.3">
      <c r="A5573" t="s">
        <v>27</v>
      </c>
      <c r="B5573" t="s">
        <v>13</v>
      </c>
      <c r="C5573" t="s">
        <v>14</v>
      </c>
      <c r="D5573" t="s">
        <v>74</v>
      </c>
      <c r="E5573" t="s">
        <v>75</v>
      </c>
      <c r="F5573" t="s">
        <v>56</v>
      </c>
      <c r="G5573" t="s">
        <v>25</v>
      </c>
      <c r="H5573" t="s">
        <v>40</v>
      </c>
      <c r="I5573">
        <v>25.68</v>
      </c>
      <c r="J5573">
        <v>6</v>
      </c>
      <c r="K5573">
        <v>0</v>
      </c>
      <c r="L5573">
        <v>11.555999999999999</v>
      </c>
    </row>
    <row r="5574" spans="1:12" x14ac:dyDescent="0.3">
      <c r="A5574" t="s">
        <v>27</v>
      </c>
      <c r="B5574" t="s">
        <v>13</v>
      </c>
      <c r="C5574" t="s">
        <v>14</v>
      </c>
      <c r="D5574" t="s">
        <v>74</v>
      </c>
      <c r="E5574" t="s">
        <v>75</v>
      </c>
      <c r="F5574" t="s">
        <v>56</v>
      </c>
      <c r="G5574" t="s">
        <v>25</v>
      </c>
      <c r="H5574" t="s">
        <v>40</v>
      </c>
      <c r="I5574">
        <v>49.12</v>
      </c>
      <c r="J5574">
        <v>4</v>
      </c>
      <c r="K5574">
        <v>0</v>
      </c>
      <c r="L5574">
        <v>23.086400000000001</v>
      </c>
    </row>
    <row r="5575" spans="1:12" x14ac:dyDescent="0.3">
      <c r="A5575" t="s">
        <v>61</v>
      </c>
      <c r="B5575" t="s">
        <v>21</v>
      </c>
      <c r="C5575" t="s">
        <v>14</v>
      </c>
      <c r="D5575" t="s">
        <v>229</v>
      </c>
      <c r="E5575" t="s">
        <v>75</v>
      </c>
      <c r="F5575" t="s">
        <v>56</v>
      </c>
      <c r="G5575" t="s">
        <v>18</v>
      </c>
      <c r="H5575" t="s">
        <v>32</v>
      </c>
      <c r="I5575">
        <v>13.28</v>
      </c>
      <c r="J5575">
        <v>2</v>
      </c>
      <c r="K5575">
        <v>0</v>
      </c>
      <c r="L5575">
        <v>6.3743999999999996</v>
      </c>
    </row>
    <row r="5576" spans="1:12" x14ac:dyDescent="0.3">
      <c r="A5576" t="s">
        <v>61</v>
      </c>
      <c r="B5576" t="s">
        <v>21</v>
      </c>
      <c r="C5576" t="s">
        <v>14</v>
      </c>
      <c r="D5576" t="s">
        <v>229</v>
      </c>
      <c r="E5576" t="s">
        <v>75</v>
      </c>
      <c r="F5576" t="s">
        <v>56</v>
      </c>
      <c r="G5576" t="s">
        <v>25</v>
      </c>
      <c r="H5576" t="s">
        <v>36</v>
      </c>
      <c r="I5576">
        <v>12.672000000000001</v>
      </c>
      <c r="J5576">
        <v>3</v>
      </c>
      <c r="K5576">
        <v>0.2</v>
      </c>
      <c r="L5576">
        <v>4.4352</v>
      </c>
    </row>
    <row r="5577" spans="1:12" x14ac:dyDescent="0.3">
      <c r="A5577" t="s">
        <v>61</v>
      </c>
      <c r="B5577" t="s">
        <v>13</v>
      </c>
      <c r="C5577" t="s">
        <v>14</v>
      </c>
      <c r="D5577" t="s">
        <v>74</v>
      </c>
      <c r="E5577" t="s">
        <v>75</v>
      </c>
      <c r="F5577" t="s">
        <v>56</v>
      </c>
      <c r="G5577" t="s">
        <v>25</v>
      </c>
      <c r="H5577" t="s">
        <v>37</v>
      </c>
      <c r="I5577">
        <v>206.43</v>
      </c>
      <c r="J5577">
        <v>3</v>
      </c>
      <c r="K5577">
        <v>0</v>
      </c>
      <c r="L5577">
        <v>90.8292</v>
      </c>
    </row>
    <row r="5578" spans="1:12" x14ac:dyDescent="0.3">
      <c r="A5578" t="s">
        <v>61</v>
      </c>
      <c r="B5578" t="s">
        <v>43</v>
      </c>
      <c r="C5578" t="s">
        <v>14</v>
      </c>
      <c r="D5578" t="s">
        <v>74</v>
      </c>
      <c r="E5578" t="s">
        <v>75</v>
      </c>
      <c r="F5578" t="s">
        <v>56</v>
      </c>
      <c r="G5578" t="s">
        <v>25</v>
      </c>
      <c r="H5578" t="s">
        <v>40</v>
      </c>
      <c r="I5578">
        <v>32.4</v>
      </c>
      <c r="J5578">
        <v>5</v>
      </c>
      <c r="K5578">
        <v>0</v>
      </c>
      <c r="L5578">
        <v>15.552</v>
      </c>
    </row>
    <row r="5579" spans="1:12" x14ac:dyDescent="0.3">
      <c r="A5579" t="s">
        <v>27</v>
      </c>
      <c r="B5579" t="s">
        <v>21</v>
      </c>
      <c r="C5579" t="s">
        <v>14</v>
      </c>
      <c r="D5579" t="s">
        <v>74</v>
      </c>
      <c r="E5579" t="s">
        <v>75</v>
      </c>
      <c r="F5579" t="s">
        <v>56</v>
      </c>
      <c r="G5579" t="s">
        <v>18</v>
      </c>
      <c r="H5579" t="s">
        <v>30</v>
      </c>
      <c r="I5579">
        <v>284.36399999999998</v>
      </c>
      <c r="J5579">
        <v>2</v>
      </c>
      <c r="K5579">
        <v>0.4</v>
      </c>
      <c r="L5579">
        <v>-75.830399999999997</v>
      </c>
    </row>
    <row r="5580" spans="1:12" x14ac:dyDescent="0.3">
      <c r="A5580" t="s">
        <v>27</v>
      </c>
      <c r="B5580" t="s">
        <v>21</v>
      </c>
      <c r="C5580" t="s">
        <v>14</v>
      </c>
      <c r="D5580" t="s">
        <v>74</v>
      </c>
      <c r="E5580" t="s">
        <v>75</v>
      </c>
      <c r="F5580" t="s">
        <v>56</v>
      </c>
      <c r="G5580" t="s">
        <v>34</v>
      </c>
      <c r="H5580" t="s">
        <v>58</v>
      </c>
      <c r="I5580">
        <v>26</v>
      </c>
      <c r="J5580">
        <v>2</v>
      </c>
      <c r="K5580">
        <v>0</v>
      </c>
      <c r="L5580">
        <v>11.7</v>
      </c>
    </row>
    <row r="5581" spans="1:12" x14ac:dyDescent="0.3">
      <c r="A5581" t="s">
        <v>167</v>
      </c>
      <c r="B5581" t="s">
        <v>13</v>
      </c>
      <c r="C5581" t="s">
        <v>14</v>
      </c>
      <c r="D5581" t="s">
        <v>74</v>
      </c>
      <c r="E5581" t="s">
        <v>75</v>
      </c>
      <c r="F5581" t="s">
        <v>56</v>
      </c>
      <c r="G5581" t="s">
        <v>25</v>
      </c>
      <c r="H5581" t="s">
        <v>40</v>
      </c>
      <c r="I5581">
        <v>18.760000000000002</v>
      </c>
      <c r="J5581">
        <v>2</v>
      </c>
      <c r="K5581">
        <v>0</v>
      </c>
      <c r="L5581">
        <v>9.0047999999999995</v>
      </c>
    </row>
    <row r="5582" spans="1:12" x14ac:dyDescent="0.3">
      <c r="A5582" t="s">
        <v>27</v>
      </c>
      <c r="B5582" t="s">
        <v>21</v>
      </c>
      <c r="C5582" t="s">
        <v>14</v>
      </c>
      <c r="D5582" t="s">
        <v>74</v>
      </c>
      <c r="E5582" t="s">
        <v>75</v>
      </c>
      <c r="F5582" t="s">
        <v>56</v>
      </c>
      <c r="G5582" t="s">
        <v>18</v>
      </c>
      <c r="H5582" t="s">
        <v>32</v>
      </c>
      <c r="I5582">
        <v>20.94</v>
      </c>
      <c r="J5582">
        <v>3</v>
      </c>
      <c r="K5582">
        <v>0</v>
      </c>
      <c r="L5582">
        <v>6.0726000000000004</v>
      </c>
    </row>
    <row r="5583" spans="1:12" x14ac:dyDescent="0.3">
      <c r="A5583" t="s">
        <v>27</v>
      </c>
      <c r="B5583" t="s">
        <v>21</v>
      </c>
      <c r="C5583" t="s">
        <v>14</v>
      </c>
      <c r="D5583" t="s">
        <v>74</v>
      </c>
      <c r="E5583" t="s">
        <v>75</v>
      </c>
      <c r="F5583" t="s">
        <v>56</v>
      </c>
      <c r="G5583" t="s">
        <v>18</v>
      </c>
      <c r="H5583" t="s">
        <v>32</v>
      </c>
      <c r="I5583">
        <v>58.68</v>
      </c>
      <c r="J5583">
        <v>2</v>
      </c>
      <c r="K5583">
        <v>0</v>
      </c>
      <c r="L5583">
        <v>18.190799999999999</v>
      </c>
    </row>
    <row r="5584" spans="1:12" x14ac:dyDescent="0.3">
      <c r="A5584" t="s">
        <v>27</v>
      </c>
      <c r="B5584" t="s">
        <v>21</v>
      </c>
      <c r="C5584" t="s">
        <v>14</v>
      </c>
      <c r="D5584" t="s">
        <v>74</v>
      </c>
      <c r="E5584" t="s">
        <v>75</v>
      </c>
      <c r="F5584" t="s">
        <v>56</v>
      </c>
      <c r="G5584" t="s">
        <v>25</v>
      </c>
      <c r="H5584" t="s">
        <v>37</v>
      </c>
      <c r="I5584">
        <v>254.9</v>
      </c>
      <c r="J5584">
        <v>5</v>
      </c>
      <c r="K5584">
        <v>0</v>
      </c>
      <c r="L5584">
        <v>68.822999999999993</v>
      </c>
    </row>
    <row r="5585" spans="1:12" x14ac:dyDescent="0.3">
      <c r="A5585" t="s">
        <v>27</v>
      </c>
      <c r="B5585" t="s">
        <v>21</v>
      </c>
      <c r="C5585" t="s">
        <v>14</v>
      </c>
      <c r="D5585" t="s">
        <v>74</v>
      </c>
      <c r="E5585" t="s">
        <v>75</v>
      </c>
      <c r="F5585" t="s">
        <v>56</v>
      </c>
      <c r="G5585" t="s">
        <v>34</v>
      </c>
      <c r="H5585" t="s">
        <v>35</v>
      </c>
      <c r="I5585">
        <v>65.989999999999995</v>
      </c>
      <c r="J5585">
        <v>1</v>
      </c>
      <c r="K5585">
        <v>0</v>
      </c>
      <c r="L5585">
        <v>17.157399999999999</v>
      </c>
    </row>
    <row r="5586" spans="1:12" x14ac:dyDescent="0.3">
      <c r="A5586" t="s">
        <v>27</v>
      </c>
      <c r="B5586" t="s">
        <v>21</v>
      </c>
      <c r="C5586" t="s">
        <v>14</v>
      </c>
      <c r="D5586" t="s">
        <v>74</v>
      </c>
      <c r="E5586" t="s">
        <v>75</v>
      </c>
      <c r="F5586" t="s">
        <v>56</v>
      </c>
      <c r="G5586" t="s">
        <v>34</v>
      </c>
      <c r="H5586" t="s">
        <v>35</v>
      </c>
      <c r="I5586">
        <v>29.97</v>
      </c>
      <c r="J5586">
        <v>3</v>
      </c>
      <c r="K5586">
        <v>0</v>
      </c>
      <c r="L5586">
        <v>14.085900000000001</v>
      </c>
    </row>
    <row r="5587" spans="1:12" x14ac:dyDescent="0.3">
      <c r="A5587" t="s">
        <v>27</v>
      </c>
      <c r="B5587" t="s">
        <v>21</v>
      </c>
      <c r="C5587" t="s">
        <v>14</v>
      </c>
      <c r="D5587" t="s">
        <v>74</v>
      </c>
      <c r="E5587" t="s">
        <v>75</v>
      </c>
      <c r="F5587" t="s">
        <v>56</v>
      </c>
      <c r="G5587" t="s">
        <v>25</v>
      </c>
      <c r="H5587" t="s">
        <v>36</v>
      </c>
      <c r="I5587">
        <v>931.17600000000004</v>
      </c>
      <c r="J5587">
        <v>3</v>
      </c>
      <c r="K5587">
        <v>0.2</v>
      </c>
      <c r="L5587">
        <v>314.27190000000002</v>
      </c>
    </row>
    <row r="5588" spans="1:12" x14ac:dyDescent="0.3">
      <c r="A5588" t="s">
        <v>27</v>
      </c>
      <c r="B5588" t="s">
        <v>21</v>
      </c>
      <c r="C5588" t="s">
        <v>14</v>
      </c>
      <c r="D5588" t="s">
        <v>74</v>
      </c>
      <c r="E5588" t="s">
        <v>75</v>
      </c>
      <c r="F5588" t="s">
        <v>56</v>
      </c>
      <c r="G5588" t="s">
        <v>34</v>
      </c>
      <c r="H5588" t="s">
        <v>35</v>
      </c>
      <c r="I5588">
        <v>430.88</v>
      </c>
      <c r="J5588">
        <v>2</v>
      </c>
      <c r="K5588">
        <v>0</v>
      </c>
      <c r="L5588">
        <v>124.9552</v>
      </c>
    </row>
    <row r="5589" spans="1:12" x14ac:dyDescent="0.3">
      <c r="A5589" t="s">
        <v>27</v>
      </c>
      <c r="B5589" t="s">
        <v>13</v>
      </c>
      <c r="C5589" t="s">
        <v>14</v>
      </c>
      <c r="D5589" t="s">
        <v>74</v>
      </c>
      <c r="E5589" t="s">
        <v>75</v>
      </c>
      <c r="F5589" t="s">
        <v>56</v>
      </c>
      <c r="G5589" t="s">
        <v>25</v>
      </c>
      <c r="H5589" t="s">
        <v>31</v>
      </c>
      <c r="I5589">
        <v>375.34</v>
      </c>
      <c r="J5589">
        <v>1</v>
      </c>
      <c r="K5589">
        <v>0</v>
      </c>
      <c r="L5589">
        <v>18.766999999999999</v>
      </c>
    </row>
    <row r="5590" spans="1:12" x14ac:dyDescent="0.3">
      <c r="A5590" t="s">
        <v>12</v>
      </c>
      <c r="B5590" t="s">
        <v>13</v>
      </c>
      <c r="C5590" t="s">
        <v>14</v>
      </c>
      <c r="D5590" t="s">
        <v>74</v>
      </c>
      <c r="E5590" t="s">
        <v>75</v>
      </c>
      <c r="F5590" t="s">
        <v>56</v>
      </c>
      <c r="G5590" t="s">
        <v>18</v>
      </c>
      <c r="H5590" t="s">
        <v>32</v>
      </c>
      <c r="I5590">
        <v>114.9</v>
      </c>
      <c r="J5590">
        <v>5</v>
      </c>
      <c r="K5590">
        <v>0</v>
      </c>
      <c r="L5590">
        <v>39.066000000000003</v>
      </c>
    </row>
    <row r="5591" spans="1:12" x14ac:dyDescent="0.3">
      <c r="A5591" t="s">
        <v>167</v>
      </c>
      <c r="B5591" t="s">
        <v>13</v>
      </c>
      <c r="C5591" t="s">
        <v>14</v>
      </c>
      <c r="D5591" t="s">
        <v>74</v>
      </c>
      <c r="E5591" t="s">
        <v>75</v>
      </c>
      <c r="F5591" t="s">
        <v>56</v>
      </c>
      <c r="G5591" t="s">
        <v>25</v>
      </c>
      <c r="H5591" t="s">
        <v>31</v>
      </c>
      <c r="I5591">
        <v>44.94</v>
      </c>
      <c r="J5591">
        <v>3</v>
      </c>
      <c r="K5591">
        <v>0</v>
      </c>
      <c r="L5591">
        <v>12.5832</v>
      </c>
    </row>
    <row r="5592" spans="1:12" x14ac:dyDescent="0.3">
      <c r="A5592" t="s">
        <v>167</v>
      </c>
      <c r="B5592" t="s">
        <v>13</v>
      </c>
      <c r="C5592" t="s">
        <v>14</v>
      </c>
      <c r="D5592" t="s">
        <v>74</v>
      </c>
      <c r="E5592" t="s">
        <v>75</v>
      </c>
      <c r="F5592" t="s">
        <v>56</v>
      </c>
      <c r="G5592" t="s">
        <v>25</v>
      </c>
      <c r="H5592" t="s">
        <v>36</v>
      </c>
      <c r="I5592">
        <v>45.576000000000001</v>
      </c>
      <c r="J5592">
        <v>3</v>
      </c>
      <c r="K5592">
        <v>0.2</v>
      </c>
      <c r="L5592">
        <v>15.951599999999999</v>
      </c>
    </row>
    <row r="5593" spans="1:12" x14ac:dyDescent="0.3">
      <c r="A5593" t="s">
        <v>27</v>
      </c>
      <c r="B5593" t="s">
        <v>21</v>
      </c>
      <c r="C5593" t="s">
        <v>14</v>
      </c>
      <c r="D5593" t="s">
        <v>74</v>
      </c>
      <c r="E5593" t="s">
        <v>75</v>
      </c>
      <c r="F5593" t="s">
        <v>56</v>
      </c>
      <c r="G5593" t="s">
        <v>18</v>
      </c>
      <c r="H5593" t="s">
        <v>32</v>
      </c>
      <c r="I5593">
        <v>15.24</v>
      </c>
      <c r="J5593">
        <v>3</v>
      </c>
      <c r="K5593">
        <v>0</v>
      </c>
      <c r="L5593">
        <v>5.1816000000000004</v>
      </c>
    </row>
    <row r="5594" spans="1:12" x14ac:dyDescent="0.3">
      <c r="A5594" t="s">
        <v>61</v>
      </c>
      <c r="B5594" t="s">
        <v>43</v>
      </c>
      <c r="C5594" t="s">
        <v>14</v>
      </c>
      <c r="D5594" t="s">
        <v>74</v>
      </c>
      <c r="E5594" t="s">
        <v>75</v>
      </c>
      <c r="F5594" t="s">
        <v>56</v>
      </c>
      <c r="G5594" t="s">
        <v>34</v>
      </c>
      <c r="H5594" t="s">
        <v>122</v>
      </c>
      <c r="I5594">
        <v>1704.89</v>
      </c>
      <c r="J5594">
        <v>11</v>
      </c>
      <c r="K5594">
        <v>0</v>
      </c>
      <c r="L5594">
        <v>767.20050000000003</v>
      </c>
    </row>
    <row r="5595" spans="1:12" x14ac:dyDescent="0.3">
      <c r="A5595" t="s">
        <v>27</v>
      </c>
      <c r="B5595" t="s">
        <v>21</v>
      </c>
      <c r="C5595" t="s">
        <v>14</v>
      </c>
      <c r="D5595" t="s">
        <v>74</v>
      </c>
      <c r="E5595" t="s">
        <v>75</v>
      </c>
      <c r="F5595" t="s">
        <v>56</v>
      </c>
      <c r="G5595" t="s">
        <v>25</v>
      </c>
      <c r="H5595" t="s">
        <v>36</v>
      </c>
      <c r="I5595">
        <v>25.344000000000001</v>
      </c>
      <c r="J5595">
        <v>6</v>
      </c>
      <c r="K5595">
        <v>0.2</v>
      </c>
      <c r="L5595">
        <v>8.8704000000000001</v>
      </c>
    </row>
    <row r="5596" spans="1:12" x14ac:dyDescent="0.3">
      <c r="A5596" t="s">
        <v>27</v>
      </c>
      <c r="B5596" t="s">
        <v>13</v>
      </c>
      <c r="C5596" t="s">
        <v>14</v>
      </c>
      <c r="D5596" t="s">
        <v>74</v>
      </c>
      <c r="E5596" t="s">
        <v>75</v>
      </c>
      <c r="F5596" t="s">
        <v>56</v>
      </c>
      <c r="G5596" t="s">
        <v>25</v>
      </c>
      <c r="H5596" t="s">
        <v>36</v>
      </c>
      <c r="I5596">
        <v>232.4</v>
      </c>
      <c r="J5596">
        <v>5</v>
      </c>
      <c r="K5596">
        <v>0.2</v>
      </c>
      <c r="L5596">
        <v>78.435000000000002</v>
      </c>
    </row>
    <row r="5597" spans="1:12" x14ac:dyDescent="0.3">
      <c r="A5597" t="s">
        <v>27</v>
      </c>
      <c r="B5597" t="s">
        <v>13</v>
      </c>
      <c r="C5597" t="s">
        <v>14</v>
      </c>
      <c r="D5597" t="s">
        <v>229</v>
      </c>
      <c r="E5597" t="s">
        <v>75</v>
      </c>
      <c r="F5597" t="s">
        <v>56</v>
      </c>
      <c r="G5597" t="s">
        <v>18</v>
      </c>
      <c r="H5597" t="s">
        <v>20</v>
      </c>
      <c r="I5597">
        <v>271.76400000000001</v>
      </c>
      <c r="J5597">
        <v>2</v>
      </c>
      <c r="K5597">
        <v>0.1</v>
      </c>
      <c r="L5597">
        <v>48.313600000000001</v>
      </c>
    </row>
    <row r="5598" spans="1:12" x14ac:dyDescent="0.3">
      <c r="A5598" t="s">
        <v>27</v>
      </c>
      <c r="B5598" t="s">
        <v>13</v>
      </c>
      <c r="C5598" t="s">
        <v>14</v>
      </c>
      <c r="D5598" t="s">
        <v>229</v>
      </c>
      <c r="E5598" t="s">
        <v>75</v>
      </c>
      <c r="F5598" t="s">
        <v>56</v>
      </c>
      <c r="G5598" t="s">
        <v>25</v>
      </c>
      <c r="H5598" t="s">
        <v>36</v>
      </c>
      <c r="I5598">
        <v>14.375999999999999</v>
      </c>
      <c r="J5598">
        <v>3</v>
      </c>
      <c r="K5598">
        <v>0.2</v>
      </c>
      <c r="L5598">
        <v>4.8518999999999997</v>
      </c>
    </row>
    <row r="5599" spans="1:12" x14ac:dyDescent="0.3">
      <c r="A5599" t="s">
        <v>27</v>
      </c>
      <c r="B5599" t="s">
        <v>43</v>
      </c>
      <c r="C5599" t="s">
        <v>14</v>
      </c>
      <c r="D5599" t="s">
        <v>74</v>
      </c>
      <c r="E5599" t="s">
        <v>75</v>
      </c>
      <c r="F5599" t="s">
        <v>56</v>
      </c>
      <c r="G5599" t="s">
        <v>25</v>
      </c>
      <c r="H5599" t="s">
        <v>37</v>
      </c>
      <c r="I5599">
        <v>68.94</v>
      </c>
      <c r="J5599">
        <v>3</v>
      </c>
      <c r="K5599">
        <v>0</v>
      </c>
      <c r="L5599">
        <v>20.681999999999999</v>
      </c>
    </row>
    <row r="5600" spans="1:12" x14ac:dyDescent="0.3">
      <c r="A5600" t="s">
        <v>27</v>
      </c>
      <c r="B5600" t="s">
        <v>43</v>
      </c>
      <c r="C5600" t="s">
        <v>14</v>
      </c>
      <c r="D5600" t="s">
        <v>74</v>
      </c>
      <c r="E5600" t="s">
        <v>75</v>
      </c>
      <c r="F5600" t="s">
        <v>56</v>
      </c>
      <c r="G5600" t="s">
        <v>18</v>
      </c>
      <c r="H5600" t="s">
        <v>32</v>
      </c>
      <c r="I5600">
        <v>128.82</v>
      </c>
      <c r="J5600">
        <v>3</v>
      </c>
      <c r="K5600">
        <v>0</v>
      </c>
      <c r="L5600">
        <v>50.239800000000002</v>
      </c>
    </row>
    <row r="5601" spans="1:12" x14ac:dyDescent="0.3">
      <c r="A5601" t="s">
        <v>27</v>
      </c>
      <c r="B5601" t="s">
        <v>13</v>
      </c>
      <c r="C5601" t="s">
        <v>14</v>
      </c>
      <c r="D5601" t="s">
        <v>74</v>
      </c>
      <c r="E5601" t="s">
        <v>75</v>
      </c>
      <c r="F5601" t="s">
        <v>56</v>
      </c>
      <c r="G5601" t="s">
        <v>34</v>
      </c>
      <c r="H5601" t="s">
        <v>58</v>
      </c>
      <c r="I5601">
        <v>89.97</v>
      </c>
      <c r="J5601">
        <v>3</v>
      </c>
      <c r="K5601">
        <v>0</v>
      </c>
      <c r="L5601">
        <v>18.893699999999999</v>
      </c>
    </row>
    <row r="5602" spans="1:12" x14ac:dyDescent="0.3">
      <c r="A5602" t="s">
        <v>12</v>
      </c>
      <c r="B5602" t="s">
        <v>43</v>
      </c>
      <c r="C5602" t="s">
        <v>14</v>
      </c>
      <c r="D5602" t="s">
        <v>74</v>
      </c>
      <c r="E5602" t="s">
        <v>75</v>
      </c>
      <c r="F5602" t="s">
        <v>56</v>
      </c>
      <c r="G5602" t="s">
        <v>25</v>
      </c>
      <c r="H5602" t="s">
        <v>40</v>
      </c>
      <c r="I5602">
        <v>30.44</v>
      </c>
      <c r="J5602">
        <v>4</v>
      </c>
      <c r="K5602">
        <v>0</v>
      </c>
      <c r="L5602">
        <v>14.306800000000001</v>
      </c>
    </row>
    <row r="5603" spans="1:12" x14ac:dyDescent="0.3">
      <c r="A5603" t="s">
        <v>12</v>
      </c>
      <c r="B5603" t="s">
        <v>43</v>
      </c>
      <c r="C5603" t="s">
        <v>14</v>
      </c>
      <c r="D5603" t="s">
        <v>74</v>
      </c>
      <c r="E5603" t="s">
        <v>75</v>
      </c>
      <c r="F5603" t="s">
        <v>56</v>
      </c>
      <c r="G5603" t="s">
        <v>18</v>
      </c>
      <c r="H5603" t="s">
        <v>32</v>
      </c>
      <c r="I5603">
        <v>35.28</v>
      </c>
      <c r="J5603">
        <v>3</v>
      </c>
      <c r="K5603">
        <v>0</v>
      </c>
      <c r="L5603">
        <v>11.995200000000001</v>
      </c>
    </row>
    <row r="5604" spans="1:12" x14ac:dyDescent="0.3">
      <c r="A5604" t="s">
        <v>27</v>
      </c>
      <c r="B5604" t="s">
        <v>13</v>
      </c>
      <c r="C5604" t="s">
        <v>14</v>
      </c>
      <c r="D5604" t="s">
        <v>425</v>
      </c>
      <c r="E5604" t="s">
        <v>75</v>
      </c>
      <c r="F5604" t="s">
        <v>56</v>
      </c>
      <c r="G5604" t="s">
        <v>18</v>
      </c>
      <c r="H5604" t="s">
        <v>32</v>
      </c>
      <c r="I5604">
        <v>28.44</v>
      </c>
      <c r="J5604">
        <v>3</v>
      </c>
      <c r="K5604">
        <v>0</v>
      </c>
      <c r="L5604">
        <v>11.375999999999999</v>
      </c>
    </row>
    <row r="5605" spans="1:12" x14ac:dyDescent="0.3">
      <c r="A5605" t="s">
        <v>27</v>
      </c>
      <c r="B5605" t="s">
        <v>13</v>
      </c>
      <c r="C5605" t="s">
        <v>14</v>
      </c>
      <c r="D5605" t="s">
        <v>425</v>
      </c>
      <c r="E5605" t="s">
        <v>75</v>
      </c>
      <c r="F5605" t="s">
        <v>56</v>
      </c>
      <c r="G5605" t="s">
        <v>18</v>
      </c>
      <c r="H5605" t="s">
        <v>20</v>
      </c>
      <c r="I5605">
        <v>364.41</v>
      </c>
      <c r="J5605">
        <v>5</v>
      </c>
      <c r="K5605">
        <v>0.1</v>
      </c>
      <c r="L5605">
        <v>8.0980000000000008</v>
      </c>
    </row>
    <row r="5606" spans="1:12" x14ac:dyDescent="0.3">
      <c r="A5606" t="s">
        <v>27</v>
      </c>
      <c r="B5606" t="s">
        <v>13</v>
      </c>
      <c r="C5606" t="s">
        <v>14</v>
      </c>
      <c r="D5606" t="s">
        <v>425</v>
      </c>
      <c r="E5606" t="s">
        <v>75</v>
      </c>
      <c r="F5606" t="s">
        <v>56</v>
      </c>
      <c r="G5606" t="s">
        <v>34</v>
      </c>
      <c r="H5606" t="s">
        <v>35</v>
      </c>
      <c r="I5606">
        <v>39.96</v>
      </c>
      <c r="J5606">
        <v>4</v>
      </c>
      <c r="K5606">
        <v>0</v>
      </c>
      <c r="L5606">
        <v>10.3896</v>
      </c>
    </row>
    <row r="5607" spans="1:12" x14ac:dyDescent="0.3">
      <c r="A5607" t="s">
        <v>27</v>
      </c>
      <c r="B5607" t="s">
        <v>13</v>
      </c>
      <c r="C5607" t="s">
        <v>14</v>
      </c>
      <c r="D5607" t="s">
        <v>425</v>
      </c>
      <c r="E5607" t="s">
        <v>75</v>
      </c>
      <c r="F5607" t="s">
        <v>56</v>
      </c>
      <c r="G5607" t="s">
        <v>18</v>
      </c>
      <c r="H5607" t="s">
        <v>20</v>
      </c>
      <c r="I5607">
        <v>361.76400000000001</v>
      </c>
      <c r="J5607">
        <v>2</v>
      </c>
      <c r="K5607">
        <v>0.1</v>
      </c>
      <c r="L5607">
        <v>68.333200000000005</v>
      </c>
    </row>
    <row r="5608" spans="1:12" x14ac:dyDescent="0.3">
      <c r="A5608" t="s">
        <v>12</v>
      </c>
      <c r="B5608" t="s">
        <v>13</v>
      </c>
      <c r="C5608" t="s">
        <v>14</v>
      </c>
      <c r="D5608" t="s">
        <v>74</v>
      </c>
      <c r="E5608" t="s">
        <v>75</v>
      </c>
      <c r="F5608" t="s">
        <v>56</v>
      </c>
      <c r="G5608" t="s">
        <v>25</v>
      </c>
      <c r="H5608" t="s">
        <v>59</v>
      </c>
      <c r="I5608">
        <v>17.940000000000001</v>
      </c>
      <c r="J5608">
        <v>3</v>
      </c>
      <c r="K5608">
        <v>0</v>
      </c>
      <c r="L5608">
        <v>8.7905999999999995</v>
      </c>
    </row>
    <row r="5609" spans="1:12" x14ac:dyDescent="0.3">
      <c r="A5609" t="s">
        <v>12</v>
      </c>
      <c r="B5609" t="s">
        <v>13</v>
      </c>
      <c r="C5609" t="s">
        <v>14</v>
      </c>
      <c r="D5609" t="s">
        <v>74</v>
      </c>
      <c r="E5609" t="s">
        <v>75</v>
      </c>
      <c r="F5609" t="s">
        <v>56</v>
      </c>
      <c r="G5609" t="s">
        <v>18</v>
      </c>
      <c r="H5609" t="s">
        <v>20</v>
      </c>
      <c r="I5609">
        <v>384.17399999999998</v>
      </c>
      <c r="J5609">
        <v>7</v>
      </c>
      <c r="K5609">
        <v>0.1</v>
      </c>
      <c r="L5609">
        <v>29.880199999999999</v>
      </c>
    </row>
    <row r="5610" spans="1:12" x14ac:dyDescent="0.3">
      <c r="A5610" t="s">
        <v>12</v>
      </c>
      <c r="B5610" t="s">
        <v>13</v>
      </c>
      <c r="C5610" t="s">
        <v>14</v>
      </c>
      <c r="D5610" t="s">
        <v>74</v>
      </c>
      <c r="E5610" t="s">
        <v>75</v>
      </c>
      <c r="F5610" t="s">
        <v>56</v>
      </c>
      <c r="G5610" t="s">
        <v>34</v>
      </c>
      <c r="H5610" t="s">
        <v>35</v>
      </c>
      <c r="I5610">
        <v>1799.75</v>
      </c>
      <c r="J5610">
        <v>5</v>
      </c>
      <c r="K5610">
        <v>0</v>
      </c>
      <c r="L5610">
        <v>539.92499999999995</v>
      </c>
    </row>
    <row r="5611" spans="1:12" x14ac:dyDescent="0.3">
      <c r="A5611" t="s">
        <v>27</v>
      </c>
      <c r="B5611" t="s">
        <v>43</v>
      </c>
      <c r="C5611" t="s">
        <v>14</v>
      </c>
      <c r="D5611" t="s">
        <v>74</v>
      </c>
      <c r="E5611" t="s">
        <v>75</v>
      </c>
      <c r="F5611" t="s">
        <v>56</v>
      </c>
      <c r="G5611" t="s">
        <v>18</v>
      </c>
      <c r="H5611" t="s">
        <v>20</v>
      </c>
      <c r="I5611">
        <v>271.76400000000001</v>
      </c>
      <c r="J5611">
        <v>2</v>
      </c>
      <c r="K5611">
        <v>0.1</v>
      </c>
      <c r="L5611">
        <v>60.392000000000003</v>
      </c>
    </row>
    <row r="5612" spans="1:12" x14ac:dyDescent="0.3">
      <c r="A5612" t="s">
        <v>12</v>
      </c>
      <c r="B5612" t="s">
        <v>13</v>
      </c>
      <c r="C5612" t="s">
        <v>14</v>
      </c>
      <c r="D5612" t="s">
        <v>74</v>
      </c>
      <c r="E5612" t="s">
        <v>75</v>
      </c>
      <c r="F5612" t="s">
        <v>56</v>
      </c>
      <c r="G5612" t="s">
        <v>25</v>
      </c>
      <c r="H5612" t="s">
        <v>40</v>
      </c>
      <c r="I5612">
        <v>108.92</v>
      </c>
      <c r="J5612">
        <v>14</v>
      </c>
      <c r="K5612">
        <v>0</v>
      </c>
      <c r="L5612">
        <v>49.014000000000003</v>
      </c>
    </row>
    <row r="5613" spans="1:12" x14ac:dyDescent="0.3">
      <c r="A5613" t="s">
        <v>27</v>
      </c>
      <c r="B5613" t="s">
        <v>21</v>
      </c>
      <c r="C5613" t="s">
        <v>14</v>
      </c>
      <c r="D5613" t="s">
        <v>74</v>
      </c>
      <c r="E5613" t="s">
        <v>75</v>
      </c>
      <c r="F5613" t="s">
        <v>56</v>
      </c>
      <c r="G5613" t="s">
        <v>25</v>
      </c>
      <c r="H5613" t="s">
        <v>59</v>
      </c>
      <c r="I5613">
        <v>16.739999999999998</v>
      </c>
      <c r="J5613">
        <v>3</v>
      </c>
      <c r="K5613">
        <v>0</v>
      </c>
      <c r="L5613">
        <v>8.3699999999999992</v>
      </c>
    </row>
    <row r="5614" spans="1:12" x14ac:dyDescent="0.3">
      <c r="A5614" t="s">
        <v>27</v>
      </c>
      <c r="B5614" t="s">
        <v>21</v>
      </c>
      <c r="C5614" t="s">
        <v>14</v>
      </c>
      <c r="D5614" t="s">
        <v>74</v>
      </c>
      <c r="E5614" t="s">
        <v>75</v>
      </c>
      <c r="F5614" t="s">
        <v>56</v>
      </c>
      <c r="G5614" t="s">
        <v>25</v>
      </c>
      <c r="H5614" t="s">
        <v>37</v>
      </c>
      <c r="I5614">
        <v>2504.7399999999998</v>
      </c>
      <c r="J5614">
        <v>7</v>
      </c>
      <c r="K5614">
        <v>0</v>
      </c>
      <c r="L5614">
        <v>626.18499999999995</v>
      </c>
    </row>
    <row r="5615" spans="1:12" x14ac:dyDescent="0.3">
      <c r="A5615" t="s">
        <v>61</v>
      </c>
      <c r="B5615" t="s">
        <v>21</v>
      </c>
      <c r="C5615" t="s">
        <v>14</v>
      </c>
      <c r="D5615" t="s">
        <v>74</v>
      </c>
      <c r="E5615" t="s">
        <v>75</v>
      </c>
      <c r="F5615" t="s">
        <v>56</v>
      </c>
      <c r="G5615" t="s">
        <v>25</v>
      </c>
      <c r="H5615" t="s">
        <v>40</v>
      </c>
      <c r="I5615">
        <v>70.88</v>
      </c>
      <c r="J5615">
        <v>2</v>
      </c>
      <c r="K5615">
        <v>0</v>
      </c>
      <c r="L5615">
        <v>33.313600000000001</v>
      </c>
    </row>
    <row r="5616" spans="1:12" x14ac:dyDescent="0.3">
      <c r="A5616" t="s">
        <v>12</v>
      </c>
      <c r="B5616" t="s">
        <v>43</v>
      </c>
      <c r="C5616" t="s">
        <v>14</v>
      </c>
      <c r="D5616" t="s">
        <v>74</v>
      </c>
      <c r="E5616" t="s">
        <v>75</v>
      </c>
      <c r="F5616" t="s">
        <v>56</v>
      </c>
      <c r="G5616" t="s">
        <v>25</v>
      </c>
      <c r="H5616" t="s">
        <v>31</v>
      </c>
      <c r="I5616">
        <v>900.08</v>
      </c>
      <c r="J5616">
        <v>4</v>
      </c>
      <c r="K5616">
        <v>0</v>
      </c>
      <c r="L5616">
        <v>117.0104</v>
      </c>
    </row>
    <row r="5617" spans="1:12" x14ac:dyDescent="0.3">
      <c r="A5617" t="s">
        <v>167</v>
      </c>
      <c r="B5617" t="s">
        <v>21</v>
      </c>
      <c r="C5617" t="s">
        <v>14</v>
      </c>
      <c r="D5617" t="s">
        <v>74</v>
      </c>
      <c r="E5617" t="s">
        <v>75</v>
      </c>
      <c r="F5617" t="s">
        <v>56</v>
      </c>
      <c r="G5617" t="s">
        <v>25</v>
      </c>
      <c r="H5617" t="s">
        <v>109</v>
      </c>
      <c r="I5617">
        <v>54.9</v>
      </c>
      <c r="J5617">
        <v>5</v>
      </c>
      <c r="K5617">
        <v>0</v>
      </c>
      <c r="L5617">
        <v>15.372</v>
      </c>
    </row>
    <row r="5618" spans="1:12" x14ac:dyDescent="0.3">
      <c r="A5618" t="s">
        <v>12</v>
      </c>
      <c r="B5618" t="s">
        <v>13</v>
      </c>
      <c r="C5618" t="s">
        <v>14</v>
      </c>
      <c r="D5618" t="s">
        <v>74</v>
      </c>
      <c r="E5618" t="s">
        <v>75</v>
      </c>
      <c r="F5618" t="s">
        <v>56</v>
      </c>
      <c r="G5618" t="s">
        <v>25</v>
      </c>
      <c r="H5618" t="s">
        <v>31</v>
      </c>
      <c r="I5618">
        <v>40.74</v>
      </c>
      <c r="J5618">
        <v>3</v>
      </c>
      <c r="K5618">
        <v>0</v>
      </c>
      <c r="L5618">
        <v>0.40739999999999998</v>
      </c>
    </row>
    <row r="5619" spans="1:12" x14ac:dyDescent="0.3">
      <c r="A5619" t="s">
        <v>27</v>
      </c>
      <c r="B5619" t="s">
        <v>13</v>
      </c>
      <c r="C5619" t="s">
        <v>14</v>
      </c>
      <c r="D5619" t="s">
        <v>158</v>
      </c>
      <c r="E5619" t="s">
        <v>75</v>
      </c>
      <c r="F5619" t="s">
        <v>56</v>
      </c>
      <c r="G5619" t="s">
        <v>25</v>
      </c>
      <c r="H5619" t="s">
        <v>33</v>
      </c>
      <c r="I5619">
        <v>11.68</v>
      </c>
      <c r="J5619">
        <v>2</v>
      </c>
      <c r="K5619">
        <v>0</v>
      </c>
      <c r="L5619">
        <v>5.4896000000000003</v>
      </c>
    </row>
    <row r="5620" spans="1:12" x14ac:dyDescent="0.3">
      <c r="A5620" t="s">
        <v>27</v>
      </c>
      <c r="B5620" t="s">
        <v>13</v>
      </c>
      <c r="C5620" t="s">
        <v>14</v>
      </c>
      <c r="D5620" t="s">
        <v>158</v>
      </c>
      <c r="E5620" t="s">
        <v>75</v>
      </c>
      <c r="F5620" t="s">
        <v>56</v>
      </c>
      <c r="G5620" t="s">
        <v>25</v>
      </c>
      <c r="H5620" t="s">
        <v>33</v>
      </c>
      <c r="I5620">
        <v>104.8</v>
      </c>
      <c r="J5620">
        <v>10</v>
      </c>
      <c r="K5620">
        <v>0</v>
      </c>
      <c r="L5620">
        <v>26.2</v>
      </c>
    </row>
    <row r="5621" spans="1:12" x14ac:dyDescent="0.3">
      <c r="A5621" t="s">
        <v>12</v>
      </c>
      <c r="B5621" t="s">
        <v>13</v>
      </c>
      <c r="C5621" t="s">
        <v>14</v>
      </c>
      <c r="D5621" t="s">
        <v>74</v>
      </c>
      <c r="E5621" t="s">
        <v>75</v>
      </c>
      <c r="F5621" t="s">
        <v>56</v>
      </c>
      <c r="G5621" t="s">
        <v>25</v>
      </c>
      <c r="H5621" t="s">
        <v>31</v>
      </c>
      <c r="I5621">
        <v>465.18</v>
      </c>
      <c r="J5621">
        <v>3</v>
      </c>
      <c r="K5621">
        <v>0</v>
      </c>
      <c r="L5621">
        <v>120.9468</v>
      </c>
    </row>
    <row r="5622" spans="1:12" x14ac:dyDescent="0.3">
      <c r="A5622" t="s">
        <v>12</v>
      </c>
      <c r="B5622" t="s">
        <v>13</v>
      </c>
      <c r="C5622" t="s">
        <v>14</v>
      </c>
      <c r="D5622" t="s">
        <v>74</v>
      </c>
      <c r="E5622" t="s">
        <v>75</v>
      </c>
      <c r="F5622" t="s">
        <v>56</v>
      </c>
      <c r="G5622" t="s">
        <v>25</v>
      </c>
      <c r="H5622" t="s">
        <v>59</v>
      </c>
      <c r="I5622">
        <v>29.34</v>
      </c>
      <c r="J5622">
        <v>3</v>
      </c>
      <c r="K5622">
        <v>0</v>
      </c>
      <c r="L5622">
        <v>13.4964</v>
      </c>
    </row>
    <row r="5623" spans="1:12" x14ac:dyDescent="0.3">
      <c r="A5623" t="s">
        <v>12</v>
      </c>
      <c r="B5623" t="s">
        <v>13</v>
      </c>
      <c r="C5623" t="s">
        <v>14</v>
      </c>
      <c r="D5623" t="s">
        <v>74</v>
      </c>
      <c r="E5623" t="s">
        <v>75</v>
      </c>
      <c r="F5623" t="s">
        <v>56</v>
      </c>
      <c r="G5623" t="s">
        <v>25</v>
      </c>
      <c r="H5623" t="s">
        <v>36</v>
      </c>
      <c r="I5623">
        <v>139.44</v>
      </c>
      <c r="J5623">
        <v>3</v>
      </c>
      <c r="K5623">
        <v>0.2</v>
      </c>
      <c r="L5623">
        <v>47.061</v>
      </c>
    </row>
    <row r="5624" spans="1:12" x14ac:dyDescent="0.3">
      <c r="A5624" t="s">
        <v>12</v>
      </c>
      <c r="B5624" t="s">
        <v>43</v>
      </c>
      <c r="C5624" t="s">
        <v>14</v>
      </c>
      <c r="D5624" t="s">
        <v>265</v>
      </c>
      <c r="E5624" t="s">
        <v>75</v>
      </c>
      <c r="F5624" t="s">
        <v>56</v>
      </c>
      <c r="G5624" t="s">
        <v>34</v>
      </c>
      <c r="H5624" t="s">
        <v>58</v>
      </c>
      <c r="I5624">
        <v>163.96</v>
      </c>
      <c r="J5624">
        <v>4</v>
      </c>
      <c r="K5624">
        <v>0</v>
      </c>
      <c r="L5624">
        <v>70.502799999999993</v>
      </c>
    </row>
    <row r="5625" spans="1:12" x14ac:dyDescent="0.3">
      <c r="A5625" t="s">
        <v>27</v>
      </c>
      <c r="B5625" t="s">
        <v>21</v>
      </c>
      <c r="C5625" t="s">
        <v>14</v>
      </c>
      <c r="D5625" t="s">
        <v>91</v>
      </c>
      <c r="E5625" t="s">
        <v>75</v>
      </c>
      <c r="F5625" t="s">
        <v>56</v>
      </c>
      <c r="G5625" t="s">
        <v>18</v>
      </c>
      <c r="H5625" t="s">
        <v>32</v>
      </c>
      <c r="I5625">
        <v>37.93</v>
      </c>
      <c r="J5625">
        <v>1</v>
      </c>
      <c r="K5625">
        <v>0</v>
      </c>
      <c r="L5625">
        <v>6.8273999999999999</v>
      </c>
    </row>
    <row r="5626" spans="1:12" x14ac:dyDescent="0.3">
      <c r="A5626" t="s">
        <v>12</v>
      </c>
      <c r="B5626" t="s">
        <v>13</v>
      </c>
      <c r="C5626" t="s">
        <v>14</v>
      </c>
      <c r="D5626" t="s">
        <v>74</v>
      </c>
      <c r="E5626" t="s">
        <v>75</v>
      </c>
      <c r="F5626" t="s">
        <v>56</v>
      </c>
      <c r="G5626" t="s">
        <v>25</v>
      </c>
      <c r="H5626" t="s">
        <v>40</v>
      </c>
      <c r="I5626">
        <v>26.38</v>
      </c>
      <c r="J5626">
        <v>1</v>
      </c>
      <c r="K5626">
        <v>0</v>
      </c>
      <c r="L5626">
        <v>12.1348</v>
      </c>
    </row>
    <row r="5627" spans="1:12" x14ac:dyDescent="0.3">
      <c r="A5627" t="s">
        <v>12</v>
      </c>
      <c r="B5627" t="s">
        <v>13</v>
      </c>
      <c r="C5627" t="s">
        <v>14</v>
      </c>
      <c r="D5627" t="s">
        <v>74</v>
      </c>
      <c r="E5627" t="s">
        <v>75</v>
      </c>
      <c r="F5627" t="s">
        <v>56</v>
      </c>
      <c r="G5627" t="s">
        <v>18</v>
      </c>
      <c r="H5627" t="s">
        <v>32</v>
      </c>
      <c r="I5627">
        <v>71.97</v>
      </c>
      <c r="J5627">
        <v>3</v>
      </c>
      <c r="K5627">
        <v>0</v>
      </c>
      <c r="L5627">
        <v>16.553100000000001</v>
      </c>
    </row>
    <row r="5628" spans="1:12" x14ac:dyDescent="0.3">
      <c r="A5628" t="s">
        <v>27</v>
      </c>
      <c r="B5628" t="s">
        <v>13</v>
      </c>
      <c r="C5628" t="s">
        <v>14</v>
      </c>
      <c r="D5628" t="s">
        <v>74</v>
      </c>
      <c r="E5628" t="s">
        <v>75</v>
      </c>
      <c r="F5628" t="s">
        <v>56</v>
      </c>
      <c r="G5628" t="s">
        <v>25</v>
      </c>
      <c r="H5628" t="s">
        <v>59</v>
      </c>
      <c r="I5628">
        <v>16.52</v>
      </c>
      <c r="J5628">
        <v>4</v>
      </c>
      <c r="K5628">
        <v>0</v>
      </c>
      <c r="L5628">
        <v>7.5991999999999997</v>
      </c>
    </row>
    <row r="5629" spans="1:12" x14ac:dyDescent="0.3">
      <c r="A5629" t="s">
        <v>27</v>
      </c>
      <c r="B5629" t="s">
        <v>13</v>
      </c>
      <c r="C5629" t="s">
        <v>14</v>
      </c>
      <c r="D5629" t="s">
        <v>74</v>
      </c>
      <c r="E5629" t="s">
        <v>75</v>
      </c>
      <c r="F5629" t="s">
        <v>56</v>
      </c>
      <c r="G5629" t="s">
        <v>25</v>
      </c>
      <c r="H5629" t="s">
        <v>40</v>
      </c>
      <c r="I5629">
        <v>60.12</v>
      </c>
      <c r="J5629">
        <v>9</v>
      </c>
      <c r="K5629">
        <v>0</v>
      </c>
      <c r="L5629">
        <v>28.857600000000001</v>
      </c>
    </row>
    <row r="5630" spans="1:12" x14ac:dyDescent="0.3">
      <c r="A5630" t="s">
        <v>27</v>
      </c>
      <c r="B5630" t="s">
        <v>13</v>
      </c>
      <c r="C5630" t="s">
        <v>14</v>
      </c>
      <c r="D5630" t="s">
        <v>74</v>
      </c>
      <c r="E5630" t="s">
        <v>75</v>
      </c>
      <c r="F5630" t="s">
        <v>56</v>
      </c>
      <c r="G5630" t="s">
        <v>25</v>
      </c>
      <c r="H5630" t="s">
        <v>36</v>
      </c>
      <c r="I5630">
        <v>49.536000000000001</v>
      </c>
      <c r="J5630">
        <v>3</v>
      </c>
      <c r="K5630">
        <v>0.2</v>
      </c>
      <c r="L5630">
        <v>17.337599999999998</v>
      </c>
    </row>
    <row r="5631" spans="1:12" x14ac:dyDescent="0.3">
      <c r="A5631" t="s">
        <v>27</v>
      </c>
      <c r="B5631" t="s">
        <v>13</v>
      </c>
      <c r="C5631" t="s">
        <v>14</v>
      </c>
      <c r="D5631" t="s">
        <v>74</v>
      </c>
      <c r="E5631" t="s">
        <v>75</v>
      </c>
      <c r="F5631" t="s">
        <v>56</v>
      </c>
      <c r="G5631" t="s">
        <v>25</v>
      </c>
      <c r="H5631" t="s">
        <v>40</v>
      </c>
      <c r="I5631">
        <v>37.94</v>
      </c>
      <c r="J5631">
        <v>2</v>
      </c>
      <c r="K5631">
        <v>0</v>
      </c>
      <c r="L5631">
        <v>18.211200000000002</v>
      </c>
    </row>
    <row r="5632" spans="1:12" x14ac:dyDescent="0.3">
      <c r="A5632" t="s">
        <v>27</v>
      </c>
      <c r="B5632" t="s">
        <v>13</v>
      </c>
      <c r="C5632" t="s">
        <v>14</v>
      </c>
      <c r="D5632" t="s">
        <v>74</v>
      </c>
      <c r="E5632" t="s">
        <v>75</v>
      </c>
      <c r="F5632" t="s">
        <v>56</v>
      </c>
      <c r="G5632" t="s">
        <v>25</v>
      </c>
      <c r="H5632" t="s">
        <v>33</v>
      </c>
      <c r="I5632">
        <v>29.79</v>
      </c>
      <c r="J5632">
        <v>3</v>
      </c>
      <c r="K5632">
        <v>0</v>
      </c>
      <c r="L5632">
        <v>12.511799999999999</v>
      </c>
    </row>
    <row r="5633" spans="1:12" x14ac:dyDescent="0.3">
      <c r="A5633" t="s">
        <v>27</v>
      </c>
      <c r="B5633" t="s">
        <v>13</v>
      </c>
      <c r="C5633" t="s">
        <v>14</v>
      </c>
      <c r="D5633" t="s">
        <v>74</v>
      </c>
      <c r="E5633" t="s">
        <v>75</v>
      </c>
      <c r="F5633" t="s">
        <v>56</v>
      </c>
      <c r="G5633" t="s">
        <v>25</v>
      </c>
      <c r="H5633" t="s">
        <v>36</v>
      </c>
      <c r="I5633">
        <v>12.816000000000001</v>
      </c>
      <c r="J5633">
        <v>3</v>
      </c>
      <c r="K5633">
        <v>0.2</v>
      </c>
      <c r="L5633">
        <v>4.3254000000000001</v>
      </c>
    </row>
    <row r="5634" spans="1:12" x14ac:dyDescent="0.3">
      <c r="A5634" t="s">
        <v>27</v>
      </c>
      <c r="B5634" t="s">
        <v>13</v>
      </c>
      <c r="C5634" t="s">
        <v>14</v>
      </c>
      <c r="D5634" t="s">
        <v>74</v>
      </c>
      <c r="E5634" t="s">
        <v>75</v>
      </c>
      <c r="F5634" t="s">
        <v>56</v>
      </c>
      <c r="G5634" t="s">
        <v>18</v>
      </c>
      <c r="H5634" t="s">
        <v>19</v>
      </c>
      <c r="I5634">
        <v>314.35199999999998</v>
      </c>
      <c r="J5634">
        <v>3</v>
      </c>
      <c r="K5634">
        <v>0.2</v>
      </c>
      <c r="L5634">
        <v>-15.717599999999999</v>
      </c>
    </row>
    <row r="5635" spans="1:12" x14ac:dyDescent="0.3">
      <c r="A5635" t="s">
        <v>27</v>
      </c>
      <c r="B5635" t="s">
        <v>13</v>
      </c>
      <c r="C5635" t="s">
        <v>14</v>
      </c>
      <c r="D5635" t="s">
        <v>74</v>
      </c>
      <c r="E5635" t="s">
        <v>75</v>
      </c>
      <c r="F5635" t="s">
        <v>56</v>
      </c>
      <c r="G5635" t="s">
        <v>25</v>
      </c>
      <c r="H5635" t="s">
        <v>40</v>
      </c>
      <c r="I5635">
        <v>18.98</v>
      </c>
      <c r="J5635">
        <v>2</v>
      </c>
      <c r="K5635">
        <v>0</v>
      </c>
      <c r="L5635">
        <v>8.9206000000000003</v>
      </c>
    </row>
    <row r="5636" spans="1:12" x14ac:dyDescent="0.3">
      <c r="A5636" t="s">
        <v>27</v>
      </c>
      <c r="B5636" t="s">
        <v>13</v>
      </c>
      <c r="C5636" t="s">
        <v>14</v>
      </c>
      <c r="D5636" t="s">
        <v>74</v>
      </c>
      <c r="E5636" t="s">
        <v>75</v>
      </c>
      <c r="F5636" t="s">
        <v>56</v>
      </c>
      <c r="G5636" t="s">
        <v>25</v>
      </c>
      <c r="H5636" t="s">
        <v>36</v>
      </c>
      <c r="I5636">
        <v>18.239999999999998</v>
      </c>
      <c r="J5636">
        <v>6</v>
      </c>
      <c r="K5636">
        <v>0.2</v>
      </c>
      <c r="L5636">
        <v>6.1559999999999997</v>
      </c>
    </row>
    <row r="5637" spans="1:12" x14ac:dyDescent="0.3">
      <c r="A5637" t="s">
        <v>27</v>
      </c>
      <c r="B5637" t="s">
        <v>13</v>
      </c>
      <c r="C5637" t="s">
        <v>14</v>
      </c>
      <c r="D5637" t="s">
        <v>74</v>
      </c>
      <c r="E5637" t="s">
        <v>75</v>
      </c>
      <c r="F5637" t="s">
        <v>56</v>
      </c>
      <c r="G5637" t="s">
        <v>25</v>
      </c>
      <c r="H5637" t="s">
        <v>31</v>
      </c>
      <c r="I5637">
        <v>991.2</v>
      </c>
      <c r="J5637">
        <v>6</v>
      </c>
      <c r="K5637">
        <v>0</v>
      </c>
      <c r="L5637">
        <v>257.71199999999999</v>
      </c>
    </row>
    <row r="5638" spans="1:12" x14ac:dyDescent="0.3">
      <c r="A5638" t="s">
        <v>27</v>
      </c>
      <c r="B5638" t="s">
        <v>13</v>
      </c>
      <c r="C5638" t="s">
        <v>14</v>
      </c>
      <c r="D5638" t="s">
        <v>74</v>
      </c>
      <c r="E5638" t="s">
        <v>75</v>
      </c>
      <c r="F5638" t="s">
        <v>56</v>
      </c>
      <c r="G5638" t="s">
        <v>34</v>
      </c>
      <c r="H5638" t="s">
        <v>161</v>
      </c>
      <c r="I5638">
        <v>879.98400000000004</v>
      </c>
      <c r="J5638">
        <v>2</v>
      </c>
      <c r="K5638">
        <v>0.2</v>
      </c>
      <c r="L5638">
        <v>329.99400000000003</v>
      </c>
    </row>
    <row r="5639" spans="1:12" x14ac:dyDescent="0.3">
      <c r="A5639" t="s">
        <v>27</v>
      </c>
      <c r="B5639" t="s">
        <v>13</v>
      </c>
      <c r="C5639" t="s">
        <v>14</v>
      </c>
      <c r="D5639" t="s">
        <v>74</v>
      </c>
      <c r="E5639" t="s">
        <v>75</v>
      </c>
      <c r="F5639" t="s">
        <v>56</v>
      </c>
      <c r="G5639" t="s">
        <v>25</v>
      </c>
      <c r="H5639" t="s">
        <v>36</v>
      </c>
      <c r="I5639">
        <v>12.96</v>
      </c>
      <c r="J5639">
        <v>9</v>
      </c>
      <c r="K5639">
        <v>0.2</v>
      </c>
      <c r="L5639">
        <v>4.5359999999999996</v>
      </c>
    </row>
    <row r="5640" spans="1:12" x14ac:dyDescent="0.3">
      <c r="A5640" t="s">
        <v>27</v>
      </c>
      <c r="B5640" t="s">
        <v>13</v>
      </c>
      <c r="C5640" t="s">
        <v>14</v>
      </c>
      <c r="D5640" t="s">
        <v>265</v>
      </c>
      <c r="E5640" t="s">
        <v>75</v>
      </c>
      <c r="F5640" t="s">
        <v>56</v>
      </c>
      <c r="G5640" t="s">
        <v>25</v>
      </c>
      <c r="H5640" t="s">
        <v>36</v>
      </c>
      <c r="I5640">
        <v>40.176000000000002</v>
      </c>
      <c r="J5640">
        <v>3</v>
      </c>
      <c r="K5640">
        <v>0.2</v>
      </c>
      <c r="L5640">
        <v>14.563800000000001</v>
      </c>
    </row>
    <row r="5641" spans="1:12" x14ac:dyDescent="0.3">
      <c r="A5641" t="s">
        <v>27</v>
      </c>
      <c r="B5641" t="s">
        <v>13</v>
      </c>
      <c r="C5641" t="s">
        <v>14</v>
      </c>
      <c r="D5641" t="s">
        <v>265</v>
      </c>
      <c r="E5641" t="s">
        <v>75</v>
      </c>
      <c r="F5641" t="s">
        <v>56</v>
      </c>
      <c r="G5641" t="s">
        <v>25</v>
      </c>
      <c r="H5641" t="s">
        <v>36</v>
      </c>
      <c r="I5641">
        <v>10.896000000000001</v>
      </c>
      <c r="J5641">
        <v>3</v>
      </c>
      <c r="K5641">
        <v>0.2</v>
      </c>
      <c r="L5641">
        <v>3.9498000000000002</v>
      </c>
    </row>
    <row r="5642" spans="1:12" x14ac:dyDescent="0.3">
      <c r="A5642" t="s">
        <v>27</v>
      </c>
      <c r="B5642" t="s">
        <v>21</v>
      </c>
      <c r="C5642" t="s">
        <v>14</v>
      </c>
      <c r="D5642" t="s">
        <v>74</v>
      </c>
      <c r="E5642" t="s">
        <v>75</v>
      </c>
      <c r="F5642" t="s">
        <v>56</v>
      </c>
      <c r="G5642" t="s">
        <v>25</v>
      </c>
      <c r="H5642" t="s">
        <v>40</v>
      </c>
      <c r="I5642">
        <v>19.440000000000001</v>
      </c>
      <c r="J5642">
        <v>3</v>
      </c>
      <c r="K5642">
        <v>0</v>
      </c>
      <c r="L5642">
        <v>9.3312000000000008</v>
      </c>
    </row>
    <row r="5643" spans="1:12" x14ac:dyDescent="0.3">
      <c r="A5643" t="s">
        <v>27</v>
      </c>
      <c r="B5643" t="s">
        <v>21</v>
      </c>
      <c r="C5643" t="s">
        <v>14</v>
      </c>
      <c r="D5643" t="s">
        <v>74</v>
      </c>
      <c r="E5643" t="s">
        <v>75</v>
      </c>
      <c r="F5643" t="s">
        <v>56</v>
      </c>
      <c r="G5643" t="s">
        <v>18</v>
      </c>
      <c r="H5643" t="s">
        <v>32</v>
      </c>
      <c r="I5643">
        <v>9.82</v>
      </c>
      <c r="J5643">
        <v>2</v>
      </c>
      <c r="K5643">
        <v>0</v>
      </c>
      <c r="L5643">
        <v>3.2406000000000001</v>
      </c>
    </row>
    <row r="5644" spans="1:12" x14ac:dyDescent="0.3">
      <c r="A5644" t="s">
        <v>27</v>
      </c>
      <c r="B5644" t="s">
        <v>13</v>
      </c>
      <c r="C5644" t="s">
        <v>14</v>
      </c>
      <c r="D5644" t="s">
        <v>74</v>
      </c>
      <c r="E5644" t="s">
        <v>75</v>
      </c>
      <c r="F5644" t="s">
        <v>56</v>
      </c>
      <c r="G5644" t="s">
        <v>18</v>
      </c>
      <c r="H5644" t="s">
        <v>32</v>
      </c>
      <c r="I5644">
        <v>14.56</v>
      </c>
      <c r="J5644">
        <v>2</v>
      </c>
      <c r="K5644">
        <v>0</v>
      </c>
      <c r="L5644">
        <v>6.2607999999999997</v>
      </c>
    </row>
    <row r="5645" spans="1:12" x14ac:dyDescent="0.3">
      <c r="A5645" t="s">
        <v>27</v>
      </c>
      <c r="B5645" t="s">
        <v>13</v>
      </c>
      <c r="C5645" t="s">
        <v>14</v>
      </c>
      <c r="D5645" t="s">
        <v>74</v>
      </c>
      <c r="E5645" t="s">
        <v>75</v>
      </c>
      <c r="F5645" t="s">
        <v>56</v>
      </c>
      <c r="G5645" t="s">
        <v>25</v>
      </c>
      <c r="H5645" t="s">
        <v>36</v>
      </c>
      <c r="I5645">
        <v>3.048</v>
      </c>
      <c r="J5645">
        <v>1</v>
      </c>
      <c r="K5645">
        <v>0.2</v>
      </c>
      <c r="L5645">
        <v>1.0286999999999999</v>
      </c>
    </row>
    <row r="5646" spans="1:12" x14ac:dyDescent="0.3">
      <c r="A5646" t="s">
        <v>27</v>
      </c>
      <c r="B5646" t="s">
        <v>13</v>
      </c>
      <c r="C5646" t="s">
        <v>14</v>
      </c>
      <c r="D5646" t="s">
        <v>282</v>
      </c>
      <c r="E5646" t="s">
        <v>75</v>
      </c>
      <c r="F5646" t="s">
        <v>56</v>
      </c>
      <c r="G5646" t="s">
        <v>25</v>
      </c>
      <c r="H5646" t="s">
        <v>109</v>
      </c>
      <c r="I5646">
        <v>835.17</v>
      </c>
      <c r="J5646">
        <v>7</v>
      </c>
      <c r="K5646">
        <v>0</v>
      </c>
      <c r="L5646">
        <v>16.703399999999998</v>
      </c>
    </row>
    <row r="5647" spans="1:12" x14ac:dyDescent="0.3">
      <c r="A5647" t="s">
        <v>12</v>
      </c>
      <c r="B5647" t="s">
        <v>13</v>
      </c>
      <c r="C5647" t="s">
        <v>14</v>
      </c>
      <c r="D5647" t="s">
        <v>294</v>
      </c>
      <c r="E5647" t="s">
        <v>75</v>
      </c>
      <c r="F5647" t="s">
        <v>56</v>
      </c>
      <c r="G5647" t="s">
        <v>25</v>
      </c>
      <c r="H5647" t="s">
        <v>36</v>
      </c>
      <c r="I5647">
        <v>17.248000000000001</v>
      </c>
      <c r="J5647">
        <v>2</v>
      </c>
      <c r="K5647">
        <v>0.2</v>
      </c>
      <c r="L5647">
        <v>6.0368000000000004</v>
      </c>
    </row>
    <row r="5648" spans="1:12" x14ac:dyDescent="0.3">
      <c r="A5648" t="s">
        <v>27</v>
      </c>
      <c r="B5648" t="s">
        <v>13</v>
      </c>
      <c r="C5648" t="s">
        <v>14</v>
      </c>
      <c r="D5648" t="s">
        <v>74</v>
      </c>
      <c r="E5648" t="s">
        <v>75</v>
      </c>
      <c r="F5648" t="s">
        <v>56</v>
      </c>
      <c r="G5648" t="s">
        <v>25</v>
      </c>
      <c r="H5648" t="s">
        <v>33</v>
      </c>
      <c r="I5648">
        <v>88.04</v>
      </c>
      <c r="J5648">
        <v>4</v>
      </c>
      <c r="K5648">
        <v>0</v>
      </c>
      <c r="L5648">
        <v>22.8904</v>
      </c>
    </row>
    <row r="5649" spans="1:12" x14ac:dyDescent="0.3">
      <c r="A5649" t="s">
        <v>27</v>
      </c>
      <c r="B5649" t="s">
        <v>13</v>
      </c>
      <c r="C5649" t="s">
        <v>14</v>
      </c>
      <c r="D5649" t="s">
        <v>74</v>
      </c>
      <c r="E5649" t="s">
        <v>75</v>
      </c>
      <c r="F5649" t="s">
        <v>56</v>
      </c>
      <c r="G5649" t="s">
        <v>25</v>
      </c>
      <c r="H5649" t="s">
        <v>40</v>
      </c>
      <c r="I5649">
        <v>13.48</v>
      </c>
      <c r="J5649">
        <v>2</v>
      </c>
      <c r="K5649">
        <v>0</v>
      </c>
      <c r="L5649">
        <v>6.74</v>
      </c>
    </row>
    <row r="5650" spans="1:12" x14ac:dyDescent="0.3">
      <c r="A5650" t="s">
        <v>27</v>
      </c>
      <c r="B5650" t="s">
        <v>13</v>
      </c>
      <c r="C5650" t="s">
        <v>14</v>
      </c>
      <c r="D5650" t="s">
        <v>74</v>
      </c>
      <c r="E5650" t="s">
        <v>75</v>
      </c>
      <c r="F5650" t="s">
        <v>56</v>
      </c>
      <c r="G5650" t="s">
        <v>25</v>
      </c>
      <c r="H5650" t="s">
        <v>36</v>
      </c>
      <c r="I5650">
        <v>29.8</v>
      </c>
      <c r="J5650">
        <v>5</v>
      </c>
      <c r="K5650">
        <v>0.2</v>
      </c>
      <c r="L5650">
        <v>9.3125</v>
      </c>
    </row>
    <row r="5651" spans="1:12" x14ac:dyDescent="0.3">
      <c r="A5651" t="s">
        <v>27</v>
      </c>
      <c r="B5651" t="s">
        <v>13</v>
      </c>
      <c r="C5651" t="s">
        <v>14</v>
      </c>
      <c r="D5651" t="s">
        <v>74</v>
      </c>
      <c r="E5651" t="s">
        <v>75</v>
      </c>
      <c r="F5651" t="s">
        <v>56</v>
      </c>
      <c r="G5651" t="s">
        <v>18</v>
      </c>
      <c r="H5651" t="s">
        <v>32</v>
      </c>
      <c r="I5651">
        <v>414</v>
      </c>
      <c r="J5651">
        <v>8</v>
      </c>
      <c r="K5651">
        <v>0</v>
      </c>
      <c r="L5651">
        <v>124.2</v>
      </c>
    </row>
    <row r="5652" spans="1:12" x14ac:dyDescent="0.3">
      <c r="A5652" t="s">
        <v>27</v>
      </c>
      <c r="B5652" t="s">
        <v>13</v>
      </c>
      <c r="C5652" t="s">
        <v>14</v>
      </c>
      <c r="D5652" t="s">
        <v>74</v>
      </c>
      <c r="E5652" t="s">
        <v>75</v>
      </c>
      <c r="F5652" t="s">
        <v>56</v>
      </c>
      <c r="G5652" t="s">
        <v>25</v>
      </c>
      <c r="H5652" t="s">
        <v>36</v>
      </c>
      <c r="I5652">
        <v>41.328000000000003</v>
      </c>
      <c r="J5652">
        <v>7</v>
      </c>
      <c r="K5652">
        <v>0.2</v>
      </c>
      <c r="L5652">
        <v>14.981400000000001</v>
      </c>
    </row>
    <row r="5653" spans="1:12" x14ac:dyDescent="0.3">
      <c r="A5653" t="s">
        <v>27</v>
      </c>
      <c r="B5653" t="s">
        <v>21</v>
      </c>
      <c r="C5653" t="s">
        <v>14</v>
      </c>
      <c r="D5653" t="s">
        <v>74</v>
      </c>
      <c r="E5653" t="s">
        <v>75</v>
      </c>
      <c r="F5653" t="s">
        <v>56</v>
      </c>
      <c r="G5653" t="s">
        <v>18</v>
      </c>
      <c r="H5653" t="s">
        <v>30</v>
      </c>
      <c r="I5653">
        <v>53.316000000000003</v>
      </c>
      <c r="J5653">
        <v>2</v>
      </c>
      <c r="K5653">
        <v>0.4</v>
      </c>
      <c r="L5653">
        <v>-19.549199999999999</v>
      </c>
    </row>
    <row r="5654" spans="1:12" x14ac:dyDescent="0.3">
      <c r="A5654" t="s">
        <v>27</v>
      </c>
      <c r="B5654" t="s">
        <v>21</v>
      </c>
      <c r="C5654" t="s">
        <v>14</v>
      </c>
      <c r="D5654" t="s">
        <v>74</v>
      </c>
      <c r="E5654" t="s">
        <v>75</v>
      </c>
      <c r="F5654" t="s">
        <v>56</v>
      </c>
      <c r="G5654" t="s">
        <v>25</v>
      </c>
      <c r="H5654" t="s">
        <v>37</v>
      </c>
      <c r="I5654">
        <v>56.52</v>
      </c>
      <c r="J5654">
        <v>3</v>
      </c>
      <c r="K5654">
        <v>0</v>
      </c>
      <c r="L5654">
        <v>15.8256</v>
      </c>
    </row>
    <row r="5655" spans="1:12" x14ac:dyDescent="0.3">
      <c r="A5655" t="s">
        <v>61</v>
      </c>
      <c r="B5655" t="s">
        <v>21</v>
      </c>
      <c r="C5655" t="s">
        <v>14</v>
      </c>
      <c r="D5655" t="s">
        <v>74</v>
      </c>
      <c r="E5655" t="s">
        <v>75</v>
      </c>
      <c r="F5655" t="s">
        <v>56</v>
      </c>
      <c r="G5655" t="s">
        <v>25</v>
      </c>
      <c r="H5655" t="s">
        <v>40</v>
      </c>
      <c r="I5655">
        <v>80.88</v>
      </c>
      <c r="J5655">
        <v>3</v>
      </c>
      <c r="K5655">
        <v>0</v>
      </c>
      <c r="L5655">
        <v>39.6312</v>
      </c>
    </row>
    <row r="5656" spans="1:12" x14ac:dyDescent="0.3">
      <c r="A5656" t="s">
        <v>61</v>
      </c>
      <c r="B5656" t="s">
        <v>21</v>
      </c>
      <c r="C5656" t="s">
        <v>14</v>
      </c>
      <c r="D5656" t="s">
        <v>74</v>
      </c>
      <c r="E5656" t="s">
        <v>75</v>
      </c>
      <c r="F5656" t="s">
        <v>56</v>
      </c>
      <c r="G5656" t="s">
        <v>34</v>
      </c>
      <c r="H5656" t="s">
        <v>58</v>
      </c>
      <c r="I5656">
        <v>599.9</v>
      </c>
      <c r="J5656">
        <v>10</v>
      </c>
      <c r="K5656">
        <v>0</v>
      </c>
      <c r="L5656">
        <v>191.96799999999999</v>
      </c>
    </row>
    <row r="5657" spans="1:12" x14ac:dyDescent="0.3">
      <c r="A5657" t="s">
        <v>12</v>
      </c>
      <c r="B5657" t="s">
        <v>13</v>
      </c>
      <c r="C5657" t="s">
        <v>14</v>
      </c>
      <c r="D5657" t="s">
        <v>74</v>
      </c>
      <c r="E5657" t="s">
        <v>75</v>
      </c>
      <c r="F5657" t="s">
        <v>56</v>
      </c>
      <c r="G5657" t="s">
        <v>18</v>
      </c>
      <c r="H5657" t="s">
        <v>32</v>
      </c>
      <c r="I5657">
        <v>276.69</v>
      </c>
      <c r="J5657">
        <v>3</v>
      </c>
      <c r="K5657">
        <v>0</v>
      </c>
      <c r="L5657">
        <v>49.804200000000002</v>
      </c>
    </row>
    <row r="5658" spans="1:12" x14ac:dyDescent="0.3">
      <c r="A5658" t="s">
        <v>12</v>
      </c>
      <c r="B5658" t="s">
        <v>13</v>
      </c>
      <c r="C5658" t="s">
        <v>14</v>
      </c>
      <c r="D5658" t="s">
        <v>74</v>
      </c>
      <c r="E5658" t="s">
        <v>75</v>
      </c>
      <c r="F5658" t="s">
        <v>56</v>
      </c>
      <c r="G5658" t="s">
        <v>18</v>
      </c>
      <c r="H5658" t="s">
        <v>20</v>
      </c>
      <c r="I5658">
        <v>172.76400000000001</v>
      </c>
      <c r="J5658">
        <v>2</v>
      </c>
      <c r="K5658">
        <v>0.1</v>
      </c>
      <c r="L5658">
        <v>32.633200000000002</v>
      </c>
    </row>
    <row r="5659" spans="1:12" x14ac:dyDescent="0.3">
      <c r="A5659" t="s">
        <v>27</v>
      </c>
      <c r="B5659" t="s">
        <v>21</v>
      </c>
      <c r="C5659" t="s">
        <v>14</v>
      </c>
      <c r="D5659" t="s">
        <v>74</v>
      </c>
      <c r="E5659" t="s">
        <v>75</v>
      </c>
      <c r="F5659" t="s">
        <v>56</v>
      </c>
      <c r="G5659" t="s">
        <v>25</v>
      </c>
      <c r="H5659" t="s">
        <v>26</v>
      </c>
      <c r="I5659">
        <v>20.7</v>
      </c>
      <c r="J5659">
        <v>2</v>
      </c>
      <c r="K5659">
        <v>0</v>
      </c>
      <c r="L5659">
        <v>9.9359999999999999</v>
      </c>
    </row>
    <row r="5660" spans="1:12" x14ac:dyDescent="0.3">
      <c r="A5660" t="s">
        <v>27</v>
      </c>
      <c r="B5660" t="s">
        <v>21</v>
      </c>
      <c r="C5660" t="s">
        <v>14</v>
      </c>
      <c r="D5660" t="s">
        <v>74</v>
      </c>
      <c r="E5660" t="s">
        <v>75</v>
      </c>
      <c r="F5660" t="s">
        <v>56</v>
      </c>
      <c r="G5660" t="s">
        <v>25</v>
      </c>
      <c r="H5660" t="s">
        <v>109</v>
      </c>
      <c r="I5660">
        <v>10.95</v>
      </c>
      <c r="J5660">
        <v>3</v>
      </c>
      <c r="K5660">
        <v>0</v>
      </c>
      <c r="L5660">
        <v>3.2850000000000001</v>
      </c>
    </row>
    <row r="5661" spans="1:12" x14ac:dyDescent="0.3">
      <c r="A5661" t="s">
        <v>27</v>
      </c>
      <c r="B5661" t="s">
        <v>21</v>
      </c>
      <c r="C5661" t="s">
        <v>14</v>
      </c>
      <c r="D5661" t="s">
        <v>74</v>
      </c>
      <c r="E5661" t="s">
        <v>75</v>
      </c>
      <c r="F5661" t="s">
        <v>56</v>
      </c>
      <c r="G5661" t="s">
        <v>25</v>
      </c>
      <c r="H5661" t="s">
        <v>36</v>
      </c>
      <c r="I5661">
        <v>14.352</v>
      </c>
      <c r="J5661">
        <v>3</v>
      </c>
      <c r="K5661">
        <v>0.2</v>
      </c>
      <c r="L5661">
        <v>4.6643999999999997</v>
      </c>
    </row>
    <row r="5662" spans="1:12" x14ac:dyDescent="0.3">
      <c r="A5662" t="s">
        <v>167</v>
      </c>
      <c r="B5662" t="s">
        <v>13</v>
      </c>
      <c r="C5662" t="s">
        <v>14</v>
      </c>
      <c r="D5662" t="s">
        <v>74</v>
      </c>
      <c r="E5662" t="s">
        <v>75</v>
      </c>
      <c r="F5662" t="s">
        <v>56</v>
      </c>
      <c r="G5662" t="s">
        <v>25</v>
      </c>
      <c r="H5662" t="s">
        <v>31</v>
      </c>
      <c r="I5662">
        <v>13.96</v>
      </c>
      <c r="J5662">
        <v>2</v>
      </c>
      <c r="K5662">
        <v>0</v>
      </c>
      <c r="L5662">
        <v>0.2792</v>
      </c>
    </row>
    <row r="5663" spans="1:12" x14ac:dyDescent="0.3">
      <c r="A5663" t="s">
        <v>167</v>
      </c>
      <c r="B5663" t="s">
        <v>13</v>
      </c>
      <c r="C5663" t="s">
        <v>14</v>
      </c>
      <c r="D5663" t="s">
        <v>74</v>
      </c>
      <c r="E5663" t="s">
        <v>75</v>
      </c>
      <c r="F5663" t="s">
        <v>56</v>
      </c>
      <c r="G5663" t="s">
        <v>18</v>
      </c>
      <c r="H5663" t="s">
        <v>30</v>
      </c>
      <c r="I5663">
        <v>27.414000000000001</v>
      </c>
      <c r="J5663">
        <v>3</v>
      </c>
      <c r="K5663">
        <v>0.4</v>
      </c>
      <c r="L5663">
        <v>-14.1639</v>
      </c>
    </row>
    <row r="5664" spans="1:12" x14ac:dyDescent="0.3">
      <c r="A5664" t="s">
        <v>27</v>
      </c>
      <c r="B5664" t="s">
        <v>21</v>
      </c>
      <c r="C5664" t="s">
        <v>14</v>
      </c>
      <c r="D5664" t="s">
        <v>316</v>
      </c>
      <c r="E5664" t="s">
        <v>75</v>
      </c>
      <c r="F5664" t="s">
        <v>56</v>
      </c>
      <c r="G5664" t="s">
        <v>25</v>
      </c>
      <c r="H5664" t="s">
        <v>37</v>
      </c>
      <c r="I5664">
        <v>35.909999999999997</v>
      </c>
      <c r="J5664">
        <v>3</v>
      </c>
      <c r="K5664">
        <v>0</v>
      </c>
      <c r="L5664">
        <v>9.6957000000000004</v>
      </c>
    </row>
    <row r="5665" spans="1:12" x14ac:dyDescent="0.3">
      <c r="A5665" t="s">
        <v>27</v>
      </c>
      <c r="B5665" t="s">
        <v>13</v>
      </c>
      <c r="C5665" t="s">
        <v>14</v>
      </c>
      <c r="D5665" t="s">
        <v>294</v>
      </c>
      <c r="E5665" t="s">
        <v>75</v>
      </c>
      <c r="F5665" t="s">
        <v>56</v>
      </c>
      <c r="G5665" t="s">
        <v>18</v>
      </c>
      <c r="H5665" t="s">
        <v>32</v>
      </c>
      <c r="I5665">
        <v>322.58999999999997</v>
      </c>
      <c r="J5665">
        <v>3</v>
      </c>
      <c r="K5665">
        <v>0</v>
      </c>
      <c r="L5665">
        <v>64.518000000000001</v>
      </c>
    </row>
    <row r="5666" spans="1:12" x14ac:dyDescent="0.3">
      <c r="A5666" t="s">
        <v>27</v>
      </c>
      <c r="B5666" t="s">
        <v>13</v>
      </c>
      <c r="C5666" t="s">
        <v>14</v>
      </c>
      <c r="D5666" t="s">
        <v>74</v>
      </c>
      <c r="E5666" t="s">
        <v>75</v>
      </c>
      <c r="F5666" t="s">
        <v>56</v>
      </c>
      <c r="G5666" t="s">
        <v>34</v>
      </c>
      <c r="H5666" t="s">
        <v>35</v>
      </c>
      <c r="I5666">
        <v>539.97</v>
      </c>
      <c r="J5666">
        <v>3</v>
      </c>
      <c r="K5666">
        <v>0</v>
      </c>
      <c r="L5666">
        <v>134.99250000000001</v>
      </c>
    </row>
    <row r="5667" spans="1:12" x14ac:dyDescent="0.3">
      <c r="A5667" t="s">
        <v>27</v>
      </c>
      <c r="B5667" t="s">
        <v>13</v>
      </c>
      <c r="C5667" t="s">
        <v>14</v>
      </c>
      <c r="D5667" t="s">
        <v>74</v>
      </c>
      <c r="E5667" t="s">
        <v>75</v>
      </c>
      <c r="F5667" t="s">
        <v>56</v>
      </c>
      <c r="G5667" t="s">
        <v>25</v>
      </c>
      <c r="H5667" t="s">
        <v>31</v>
      </c>
      <c r="I5667">
        <v>22.58</v>
      </c>
      <c r="J5667">
        <v>2</v>
      </c>
      <c r="K5667">
        <v>0</v>
      </c>
      <c r="L5667">
        <v>5.8708</v>
      </c>
    </row>
    <row r="5668" spans="1:12" x14ac:dyDescent="0.3">
      <c r="A5668" t="s">
        <v>27</v>
      </c>
      <c r="B5668" t="s">
        <v>21</v>
      </c>
      <c r="C5668" t="s">
        <v>14</v>
      </c>
      <c r="D5668" t="s">
        <v>158</v>
      </c>
      <c r="E5668" t="s">
        <v>75</v>
      </c>
      <c r="F5668" t="s">
        <v>56</v>
      </c>
      <c r="G5668" t="s">
        <v>25</v>
      </c>
      <c r="H5668" t="s">
        <v>40</v>
      </c>
      <c r="I5668">
        <v>19.440000000000001</v>
      </c>
      <c r="J5668">
        <v>3</v>
      </c>
      <c r="K5668">
        <v>0</v>
      </c>
      <c r="L5668">
        <v>9.3312000000000008</v>
      </c>
    </row>
    <row r="5669" spans="1:12" x14ac:dyDescent="0.3">
      <c r="A5669" t="s">
        <v>27</v>
      </c>
      <c r="B5669" t="s">
        <v>43</v>
      </c>
      <c r="C5669" t="s">
        <v>14</v>
      </c>
      <c r="D5669" t="s">
        <v>74</v>
      </c>
      <c r="E5669" t="s">
        <v>75</v>
      </c>
      <c r="F5669" t="s">
        <v>56</v>
      </c>
      <c r="G5669" t="s">
        <v>34</v>
      </c>
      <c r="H5669" t="s">
        <v>58</v>
      </c>
      <c r="I5669">
        <v>319.95999999999998</v>
      </c>
      <c r="J5669">
        <v>4</v>
      </c>
      <c r="K5669">
        <v>0</v>
      </c>
      <c r="L5669">
        <v>115.18559999999999</v>
      </c>
    </row>
    <row r="5670" spans="1:12" x14ac:dyDescent="0.3">
      <c r="A5670" t="s">
        <v>27</v>
      </c>
      <c r="B5670" t="s">
        <v>43</v>
      </c>
      <c r="C5670" t="s">
        <v>14</v>
      </c>
      <c r="D5670" t="s">
        <v>74</v>
      </c>
      <c r="E5670" t="s">
        <v>75</v>
      </c>
      <c r="F5670" t="s">
        <v>56</v>
      </c>
      <c r="G5670" t="s">
        <v>25</v>
      </c>
      <c r="H5670" t="s">
        <v>40</v>
      </c>
      <c r="I5670">
        <v>17.04</v>
      </c>
      <c r="J5670">
        <v>3</v>
      </c>
      <c r="K5670">
        <v>0</v>
      </c>
      <c r="L5670">
        <v>7.6680000000000001</v>
      </c>
    </row>
    <row r="5671" spans="1:12" x14ac:dyDescent="0.3">
      <c r="A5671" t="s">
        <v>27</v>
      </c>
      <c r="B5671" t="s">
        <v>43</v>
      </c>
      <c r="C5671" t="s">
        <v>14</v>
      </c>
      <c r="D5671" t="s">
        <v>74</v>
      </c>
      <c r="E5671" t="s">
        <v>75</v>
      </c>
      <c r="F5671" t="s">
        <v>56</v>
      </c>
      <c r="G5671" t="s">
        <v>25</v>
      </c>
      <c r="H5671" t="s">
        <v>31</v>
      </c>
      <c r="I5671">
        <v>344.91</v>
      </c>
      <c r="J5671">
        <v>3</v>
      </c>
      <c r="K5671">
        <v>0</v>
      </c>
      <c r="L5671">
        <v>10.347300000000001</v>
      </c>
    </row>
    <row r="5672" spans="1:12" x14ac:dyDescent="0.3">
      <c r="A5672" t="s">
        <v>12</v>
      </c>
      <c r="B5672" t="s">
        <v>13</v>
      </c>
      <c r="C5672" t="s">
        <v>14</v>
      </c>
      <c r="D5672" t="s">
        <v>74</v>
      </c>
      <c r="E5672" t="s">
        <v>75</v>
      </c>
      <c r="F5672" t="s">
        <v>56</v>
      </c>
      <c r="G5672" t="s">
        <v>25</v>
      </c>
      <c r="H5672" t="s">
        <v>26</v>
      </c>
      <c r="I5672">
        <v>21.93</v>
      </c>
      <c r="J5672">
        <v>3</v>
      </c>
      <c r="K5672">
        <v>0</v>
      </c>
      <c r="L5672">
        <v>10.3071</v>
      </c>
    </row>
    <row r="5673" spans="1:12" x14ac:dyDescent="0.3">
      <c r="A5673" t="s">
        <v>167</v>
      </c>
      <c r="B5673" t="s">
        <v>43</v>
      </c>
      <c r="C5673" t="s">
        <v>14</v>
      </c>
      <c r="D5673" t="s">
        <v>74</v>
      </c>
      <c r="E5673" t="s">
        <v>75</v>
      </c>
      <c r="F5673" t="s">
        <v>56</v>
      </c>
      <c r="G5673" t="s">
        <v>25</v>
      </c>
      <c r="H5673" t="s">
        <v>26</v>
      </c>
      <c r="I5673">
        <v>7.31</v>
      </c>
      <c r="J5673">
        <v>1</v>
      </c>
      <c r="K5673">
        <v>0</v>
      </c>
      <c r="L5673">
        <v>3.4357000000000002</v>
      </c>
    </row>
    <row r="5674" spans="1:12" x14ac:dyDescent="0.3">
      <c r="A5674" t="s">
        <v>167</v>
      </c>
      <c r="B5674" t="s">
        <v>43</v>
      </c>
      <c r="C5674" t="s">
        <v>14</v>
      </c>
      <c r="D5674" t="s">
        <v>74</v>
      </c>
      <c r="E5674" t="s">
        <v>75</v>
      </c>
      <c r="F5674" t="s">
        <v>56</v>
      </c>
      <c r="G5674" t="s">
        <v>34</v>
      </c>
      <c r="H5674" t="s">
        <v>161</v>
      </c>
      <c r="I5674">
        <v>799.98400000000004</v>
      </c>
      <c r="J5674">
        <v>2</v>
      </c>
      <c r="K5674">
        <v>0.2</v>
      </c>
      <c r="L5674">
        <v>249.995</v>
      </c>
    </row>
    <row r="5675" spans="1:12" x14ac:dyDescent="0.3">
      <c r="A5675" t="s">
        <v>167</v>
      </c>
      <c r="B5675" t="s">
        <v>43</v>
      </c>
      <c r="C5675" t="s">
        <v>14</v>
      </c>
      <c r="D5675" t="s">
        <v>74</v>
      </c>
      <c r="E5675" t="s">
        <v>75</v>
      </c>
      <c r="F5675" t="s">
        <v>56</v>
      </c>
      <c r="G5675" t="s">
        <v>25</v>
      </c>
      <c r="H5675" t="s">
        <v>40</v>
      </c>
      <c r="I5675">
        <v>41.28</v>
      </c>
      <c r="J5675">
        <v>6</v>
      </c>
      <c r="K5675">
        <v>0</v>
      </c>
      <c r="L5675">
        <v>18.988800000000001</v>
      </c>
    </row>
    <row r="5676" spans="1:12" x14ac:dyDescent="0.3">
      <c r="A5676" t="s">
        <v>167</v>
      </c>
      <c r="B5676" t="s">
        <v>43</v>
      </c>
      <c r="C5676" t="s">
        <v>14</v>
      </c>
      <c r="D5676" t="s">
        <v>74</v>
      </c>
      <c r="E5676" t="s">
        <v>75</v>
      </c>
      <c r="F5676" t="s">
        <v>56</v>
      </c>
      <c r="G5676" t="s">
        <v>25</v>
      </c>
      <c r="H5676" t="s">
        <v>40</v>
      </c>
      <c r="I5676">
        <v>184.66</v>
      </c>
      <c r="J5676">
        <v>7</v>
      </c>
      <c r="K5676">
        <v>0</v>
      </c>
      <c r="L5676">
        <v>84.943600000000004</v>
      </c>
    </row>
    <row r="5677" spans="1:12" x14ac:dyDescent="0.3">
      <c r="A5677" t="s">
        <v>27</v>
      </c>
      <c r="B5677" t="s">
        <v>13</v>
      </c>
      <c r="C5677" t="s">
        <v>14</v>
      </c>
      <c r="D5677" t="s">
        <v>227</v>
      </c>
      <c r="E5677" t="s">
        <v>75</v>
      </c>
      <c r="F5677" t="s">
        <v>56</v>
      </c>
      <c r="G5677" t="s">
        <v>25</v>
      </c>
      <c r="H5677" t="s">
        <v>59</v>
      </c>
      <c r="I5677">
        <v>62.28</v>
      </c>
      <c r="J5677">
        <v>4</v>
      </c>
      <c r="K5677">
        <v>0</v>
      </c>
      <c r="L5677">
        <v>29.271599999999999</v>
      </c>
    </row>
    <row r="5678" spans="1:12" x14ac:dyDescent="0.3">
      <c r="A5678" t="s">
        <v>167</v>
      </c>
      <c r="B5678" t="s">
        <v>21</v>
      </c>
      <c r="C5678" t="s">
        <v>14</v>
      </c>
      <c r="D5678" t="s">
        <v>74</v>
      </c>
      <c r="E5678" t="s">
        <v>75</v>
      </c>
      <c r="F5678" t="s">
        <v>56</v>
      </c>
      <c r="G5678" t="s">
        <v>18</v>
      </c>
      <c r="H5678" t="s">
        <v>20</v>
      </c>
      <c r="I5678">
        <v>887.10299999999995</v>
      </c>
      <c r="J5678">
        <v>7</v>
      </c>
      <c r="K5678">
        <v>0.1</v>
      </c>
      <c r="L5678">
        <v>177.42060000000001</v>
      </c>
    </row>
    <row r="5679" spans="1:12" x14ac:dyDescent="0.3">
      <c r="A5679" t="s">
        <v>12</v>
      </c>
      <c r="B5679" t="s">
        <v>21</v>
      </c>
      <c r="C5679" t="s">
        <v>14</v>
      </c>
      <c r="D5679" t="s">
        <v>74</v>
      </c>
      <c r="E5679" t="s">
        <v>75</v>
      </c>
      <c r="F5679" t="s">
        <v>56</v>
      </c>
      <c r="G5679" t="s">
        <v>25</v>
      </c>
      <c r="H5679" t="s">
        <v>59</v>
      </c>
      <c r="I5679">
        <v>47.98</v>
      </c>
      <c r="J5679">
        <v>2</v>
      </c>
      <c r="K5679">
        <v>0</v>
      </c>
      <c r="L5679">
        <v>23.99</v>
      </c>
    </row>
    <row r="5680" spans="1:12" x14ac:dyDescent="0.3">
      <c r="A5680" t="s">
        <v>27</v>
      </c>
      <c r="B5680" t="s">
        <v>43</v>
      </c>
      <c r="C5680" t="s">
        <v>14</v>
      </c>
      <c r="D5680" t="s">
        <v>74</v>
      </c>
      <c r="E5680" t="s">
        <v>75</v>
      </c>
      <c r="F5680" t="s">
        <v>56</v>
      </c>
      <c r="G5680" t="s">
        <v>25</v>
      </c>
      <c r="H5680" t="s">
        <v>40</v>
      </c>
      <c r="I5680">
        <v>11.36</v>
      </c>
      <c r="J5680">
        <v>2</v>
      </c>
      <c r="K5680">
        <v>0</v>
      </c>
      <c r="L5680">
        <v>5.2256</v>
      </c>
    </row>
    <row r="5681" spans="1:12" x14ac:dyDescent="0.3">
      <c r="A5681" t="s">
        <v>27</v>
      </c>
      <c r="B5681" t="s">
        <v>43</v>
      </c>
      <c r="C5681" t="s">
        <v>14</v>
      </c>
      <c r="D5681" t="s">
        <v>74</v>
      </c>
      <c r="E5681" t="s">
        <v>75</v>
      </c>
      <c r="F5681" t="s">
        <v>56</v>
      </c>
      <c r="G5681" t="s">
        <v>18</v>
      </c>
      <c r="H5681" t="s">
        <v>20</v>
      </c>
      <c r="I5681">
        <v>69.263999999999996</v>
      </c>
      <c r="J5681">
        <v>2</v>
      </c>
      <c r="K5681">
        <v>0.1</v>
      </c>
      <c r="L5681">
        <v>14.622400000000001</v>
      </c>
    </row>
    <row r="5682" spans="1:12" x14ac:dyDescent="0.3">
      <c r="A5682" t="s">
        <v>27</v>
      </c>
      <c r="B5682" t="s">
        <v>21</v>
      </c>
      <c r="C5682" t="s">
        <v>14</v>
      </c>
      <c r="D5682" t="s">
        <v>158</v>
      </c>
      <c r="E5682" t="s">
        <v>75</v>
      </c>
      <c r="F5682" t="s">
        <v>56</v>
      </c>
      <c r="G5682" t="s">
        <v>25</v>
      </c>
      <c r="H5682" t="s">
        <v>37</v>
      </c>
      <c r="I5682">
        <v>16.78</v>
      </c>
      <c r="J5682">
        <v>2</v>
      </c>
      <c r="K5682">
        <v>0</v>
      </c>
      <c r="L5682">
        <v>4.1950000000000003</v>
      </c>
    </row>
    <row r="5683" spans="1:12" x14ac:dyDescent="0.3">
      <c r="A5683" t="s">
        <v>27</v>
      </c>
      <c r="B5683" t="s">
        <v>13</v>
      </c>
      <c r="C5683" t="s">
        <v>14</v>
      </c>
      <c r="D5683" t="s">
        <v>74</v>
      </c>
      <c r="E5683" t="s">
        <v>75</v>
      </c>
      <c r="F5683" t="s">
        <v>56</v>
      </c>
      <c r="G5683" t="s">
        <v>25</v>
      </c>
      <c r="H5683" t="s">
        <v>40</v>
      </c>
      <c r="I5683">
        <v>42.93</v>
      </c>
      <c r="J5683">
        <v>9</v>
      </c>
      <c r="K5683">
        <v>0</v>
      </c>
      <c r="L5683">
        <v>19.3185</v>
      </c>
    </row>
    <row r="5684" spans="1:12" x14ac:dyDescent="0.3">
      <c r="A5684" t="s">
        <v>27</v>
      </c>
      <c r="B5684" t="s">
        <v>13</v>
      </c>
      <c r="C5684" t="s">
        <v>14</v>
      </c>
      <c r="D5684" t="s">
        <v>186</v>
      </c>
      <c r="E5684" t="s">
        <v>75</v>
      </c>
      <c r="F5684" t="s">
        <v>56</v>
      </c>
      <c r="G5684" t="s">
        <v>18</v>
      </c>
      <c r="H5684" t="s">
        <v>20</v>
      </c>
      <c r="I5684">
        <v>631.78200000000004</v>
      </c>
      <c r="J5684">
        <v>2</v>
      </c>
      <c r="K5684">
        <v>0.1</v>
      </c>
      <c r="L5684">
        <v>140.39599999999999</v>
      </c>
    </row>
    <row r="5685" spans="1:12" x14ac:dyDescent="0.3">
      <c r="A5685" t="s">
        <v>27</v>
      </c>
      <c r="B5685" t="s">
        <v>13</v>
      </c>
      <c r="C5685" t="s">
        <v>14</v>
      </c>
      <c r="D5685" t="s">
        <v>186</v>
      </c>
      <c r="E5685" t="s">
        <v>75</v>
      </c>
      <c r="F5685" t="s">
        <v>56</v>
      </c>
      <c r="G5685" t="s">
        <v>18</v>
      </c>
      <c r="H5685" t="s">
        <v>32</v>
      </c>
      <c r="I5685">
        <v>60.72</v>
      </c>
      <c r="J5685">
        <v>3</v>
      </c>
      <c r="K5685">
        <v>0</v>
      </c>
      <c r="L5685">
        <v>26.1096</v>
      </c>
    </row>
    <row r="5686" spans="1:12" x14ac:dyDescent="0.3">
      <c r="A5686" t="s">
        <v>61</v>
      </c>
      <c r="B5686" t="s">
        <v>13</v>
      </c>
      <c r="C5686" t="s">
        <v>14</v>
      </c>
      <c r="D5686" t="s">
        <v>74</v>
      </c>
      <c r="E5686" t="s">
        <v>75</v>
      </c>
      <c r="F5686" t="s">
        <v>56</v>
      </c>
      <c r="G5686" t="s">
        <v>25</v>
      </c>
      <c r="H5686" t="s">
        <v>40</v>
      </c>
      <c r="I5686">
        <v>46.76</v>
      </c>
      <c r="J5686">
        <v>7</v>
      </c>
      <c r="K5686">
        <v>0</v>
      </c>
      <c r="L5686">
        <v>22.444800000000001</v>
      </c>
    </row>
    <row r="5687" spans="1:12" x14ac:dyDescent="0.3">
      <c r="A5687" t="s">
        <v>61</v>
      </c>
      <c r="B5687" t="s">
        <v>13</v>
      </c>
      <c r="C5687" t="s">
        <v>14</v>
      </c>
      <c r="D5687" t="s">
        <v>74</v>
      </c>
      <c r="E5687" t="s">
        <v>75</v>
      </c>
      <c r="F5687" t="s">
        <v>56</v>
      </c>
      <c r="G5687" t="s">
        <v>18</v>
      </c>
      <c r="H5687" t="s">
        <v>19</v>
      </c>
      <c r="I5687">
        <v>183.96799999999999</v>
      </c>
      <c r="J5687">
        <v>2</v>
      </c>
      <c r="K5687">
        <v>0.2</v>
      </c>
      <c r="L5687">
        <v>-25.2956</v>
      </c>
    </row>
    <row r="5688" spans="1:12" x14ac:dyDescent="0.3">
      <c r="A5688" t="s">
        <v>61</v>
      </c>
      <c r="B5688" t="s">
        <v>13</v>
      </c>
      <c r="C5688" t="s">
        <v>14</v>
      </c>
      <c r="D5688" t="s">
        <v>74</v>
      </c>
      <c r="E5688" t="s">
        <v>75</v>
      </c>
      <c r="F5688" t="s">
        <v>56</v>
      </c>
      <c r="G5688" t="s">
        <v>34</v>
      </c>
      <c r="H5688" t="s">
        <v>35</v>
      </c>
      <c r="I5688">
        <v>1259.97</v>
      </c>
      <c r="J5688">
        <v>3</v>
      </c>
      <c r="K5688">
        <v>0</v>
      </c>
      <c r="L5688">
        <v>327.59219999999999</v>
      </c>
    </row>
    <row r="5689" spans="1:12" x14ac:dyDescent="0.3">
      <c r="A5689" t="s">
        <v>61</v>
      </c>
      <c r="B5689" t="s">
        <v>13</v>
      </c>
      <c r="C5689" t="s">
        <v>14</v>
      </c>
      <c r="D5689" t="s">
        <v>74</v>
      </c>
      <c r="E5689" t="s">
        <v>75</v>
      </c>
      <c r="F5689" t="s">
        <v>56</v>
      </c>
      <c r="G5689" t="s">
        <v>25</v>
      </c>
      <c r="H5689" t="s">
        <v>33</v>
      </c>
      <c r="I5689">
        <v>68.97</v>
      </c>
      <c r="J5689">
        <v>3</v>
      </c>
      <c r="K5689">
        <v>0</v>
      </c>
      <c r="L5689">
        <v>19.311599999999999</v>
      </c>
    </row>
    <row r="5690" spans="1:12" x14ac:dyDescent="0.3">
      <c r="A5690" t="s">
        <v>61</v>
      </c>
      <c r="B5690" t="s">
        <v>13</v>
      </c>
      <c r="C5690" t="s">
        <v>14</v>
      </c>
      <c r="D5690" t="s">
        <v>74</v>
      </c>
      <c r="E5690" t="s">
        <v>75</v>
      </c>
      <c r="F5690" t="s">
        <v>56</v>
      </c>
      <c r="G5690" t="s">
        <v>25</v>
      </c>
      <c r="H5690" t="s">
        <v>33</v>
      </c>
      <c r="I5690">
        <v>21.24</v>
      </c>
      <c r="J5690">
        <v>3</v>
      </c>
      <c r="K5690">
        <v>0</v>
      </c>
      <c r="L5690">
        <v>8.0711999999999993</v>
      </c>
    </row>
    <row r="5691" spans="1:12" x14ac:dyDescent="0.3">
      <c r="A5691" t="s">
        <v>61</v>
      </c>
      <c r="B5691" t="s">
        <v>13</v>
      </c>
      <c r="C5691" t="s">
        <v>14</v>
      </c>
      <c r="D5691" t="s">
        <v>74</v>
      </c>
      <c r="E5691" t="s">
        <v>75</v>
      </c>
      <c r="F5691" t="s">
        <v>56</v>
      </c>
      <c r="G5691" t="s">
        <v>25</v>
      </c>
      <c r="H5691" t="s">
        <v>40</v>
      </c>
      <c r="I5691">
        <v>19.649999999999999</v>
      </c>
      <c r="J5691">
        <v>3</v>
      </c>
      <c r="K5691">
        <v>0</v>
      </c>
      <c r="L5691">
        <v>9.0389999999999997</v>
      </c>
    </row>
    <row r="5692" spans="1:12" x14ac:dyDescent="0.3">
      <c r="A5692" t="s">
        <v>61</v>
      </c>
      <c r="B5692" t="s">
        <v>13</v>
      </c>
      <c r="C5692" t="s">
        <v>14</v>
      </c>
      <c r="D5692" t="s">
        <v>74</v>
      </c>
      <c r="E5692" t="s">
        <v>75</v>
      </c>
      <c r="F5692" t="s">
        <v>56</v>
      </c>
      <c r="G5692" t="s">
        <v>34</v>
      </c>
      <c r="H5692" t="s">
        <v>35</v>
      </c>
      <c r="I5692">
        <v>617.97</v>
      </c>
      <c r="J5692">
        <v>3</v>
      </c>
      <c r="K5692">
        <v>0</v>
      </c>
      <c r="L5692">
        <v>160.6722</v>
      </c>
    </row>
    <row r="5693" spans="1:12" x14ac:dyDescent="0.3">
      <c r="A5693" t="s">
        <v>61</v>
      </c>
      <c r="B5693" t="s">
        <v>13</v>
      </c>
      <c r="C5693" t="s">
        <v>14</v>
      </c>
      <c r="D5693" t="s">
        <v>74</v>
      </c>
      <c r="E5693" t="s">
        <v>75</v>
      </c>
      <c r="F5693" t="s">
        <v>56</v>
      </c>
      <c r="G5693" t="s">
        <v>25</v>
      </c>
      <c r="H5693" t="s">
        <v>37</v>
      </c>
      <c r="I5693">
        <v>59.7</v>
      </c>
      <c r="J5693">
        <v>3</v>
      </c>
      <c r="K5693">
        <v>0</v>
      </c>
      <c r="L5693">
        <v>26.864999999999998</v>
      </c>
    </row>
    <row r="5694" spans="1:12" x14ac:dyDescent="0.3">
      <c r="A5694" t="s">
        <v>27</v>
      </c>
      <c r="B5694" t="s">
        <v>13</v>
      </c>
      <c r="C5694" t="s">
        <v>14</v>
      </c>
      <c r="D5694" t="s">
        <v>74</v>
      </c>
      <c r="E5694" t="s">
        <v>75</v>
      </c>
      <c r="F5694" t="s">
        <v>56</v>
      </c>
      <c r="G5694" t="s">
        <v>25</v>
      </c>
      <c r="H5694" t="s">
        <v>33</v>
      </c>
      <c r="I5694">
        <v>16.38</v>
      </c>
      <c r="J5694">
        <v>9</v>
      </c>
      <c r="K5694">
        <v>0</v>
      </c>
      <c r="L5694">
        <v>7.3710000000000004</v>
      </c>
    </row>
    <row r="5695" spans="1:12" x14ac:dyDescent="0.3">
      <c r="A5695" t="s">
        <v>27</v>
      </c>
      <c r="B5695" t="s">
        <v>13</v>
      </c>
      <c r="C5695" t="s">
        <v>14</v>
      </c>
      <c r="D5695" t="s">
        <v>74</v>
      </c>
      <c r="E5695" t="s">
        <v>75</v>
      </c>
      <c r="F5695" t="s">
        <v>56</v>
      </c>
      <c r="G5695" t="s">
        <v>25</v>
      </c>
      <c r="H5695" t="s">
        <v>59</v>
      </c>
      <c r="I5695">
        <v>167.96</v>
      </c>
      <c r="J5695">
        <v>2</v>
      </c>
      <c r="K5695">
        <v>0</v>
      </c>
      <c r="L5695">
        <v>78.941199999999995</v>
      </c>
    </row>
    <row r="5696" spans="1:12" x14ac:dyDescent="0.3">
      <c r="A5696" t="s">
        <v>27</v>
      </c>
      <c r="B5696" t="s">
        <v>13</v>
      </c>
      <c r="C5696" t="s">
        <v>14</v>
      </c>
      <c r="D5696" t="s">
        <v>74</v>
      </c>
      <c r="E5696" t="s">
        <v>75</v>
      </c>
      <c r="F5696" t="s">
        <v>56</v>
      </c>
      <c r="G5696" t="s">
        <v>18</v>
      </c>
      <c r="H5696" t="s">
        <v>19</v>
      </c>
      <c r="I5696">
        <v>321.56799999999998</v>
      </c>
      <c r="J5696">
        <v>2</v>
      </c>
      <c r="K5696">
        <v>0.2</v>
      </c>
      <c r="L5696">
        <v>-16.078399999999998</v>
      </c>
    </row>
    <row r="5697" spans="1:12" x14ac:dyDescent="0.3">
      <c r="A5697" t="s">
        <v>27</v>
      </c>
      <c r="B5697" t="s">
        <v>13</v>
      </c>
      <c r="C5697" t="s">
        <v>14</v>
      </c>
      <c r="D5697" t="s">
        <v>74</v>
      </c>
      <c r="E5697" t="s">
        <v>75</v>
      </c>
      <c r="F5697" t="s">
        <v>56</v>
      </c>
      <c r="G5697" t="s">
        <v>25</v>
      </c>
      <c r="H5697" t="s">
        <v>40</v>
      </c>
      <c r="I5697">
        <v>12.96</v>
      </c>
      <c r="J5697">
        <v>2</v>
      </c>
      <c r="K5697">
        <v>0</v>
      </c>
      <c r="L5697">
        <v>6.2207999999999997</v>
      </c>
    </row>
    <row r="5698" spans="1:12" x14ac:dyDescent="0.3">
      <c r="A5698" t="s">
        <v>27</v>
      </c>
      <c r="B5698" t="s">
        <v>13</v>
      </c>
      <c r="C5698" t="s">
        <v>14</v>
      </c>
      <c r="D5698" t="s">
        <v>74</v>
      </c>
      <c r="E5698" t="s">
        <v>75</v>
      </c>
      <c r="F5698" t="s">
        <v>56</v>
      </c>
      <c r="G5698" t="s">
        <v>25</v>
      </c>
      <c r="H5698" t="s">
        <v>40</v>
      </c>
      <c r="I5698">
        <v>24.9</v>
      </c>
      <c r="J5698">
        <v>5</v>
      </c>
      <c r="K5698">
        <v>0</v>
      </c>
      <c r="L5698">
        <v>11.702999999999999</v>
      </c>
    </row>
    <row r="5699" spans="1:12" x14ac:dyDescent="0.3">
      <c r="A5699" t="s">
        <v>27</v>
      </c>
      <c r="B5699" t="s">
        <v>13</v>
      </c>
      <c r="C5699" t="s">
        <v>14</v>
      </c>
      <c r="D5699" t="s">
        <v>74</v>
      </c>
      <c r="E5699" t="s">
        <v>75</v>
      </c>
      <c r="F5699" t="s">
        <v>56</v>
      </c>
      <c r="G5699" t="s">
        <v>25</v>
      </c>
      <c r="H5699" t="s">
        <v>26</v>
      </c>
      <c r="I5699">
        <v>34.86</v>
      </c>
      <c r="J5699">
        <v>7</v>
      </c>
      <c r="K5699">
        <v>0</v>
      </c>
      <c r="L5699">
        <v>16.035599999999999</v>
      </c>
    </row>
    <row r="5700" spans="1:12" x14ac:dyDescent="0.3">
      <c r="A5700" t="s">
        <v>27</v>
      </c>
      <c r="B5700" t="s">
        <v>13</v>
      </c>
      <c r="C5700" t="s">
        <v>14</v>
      </c>
      <c r="D5700" t="s">
        <v>74</v>
      </c>
      <c r="E5700" t="s">
        <v>75</v>
      </c>
      <c r="F5700" t="s">
        <v>56</v>
      </c>
      <c r="G5700" t="s">
        <v>18</v>
      </c>
      <c r="H5700" t="s">
        <v>32</v>
      </c>
      <c r="I5700">
        <v>89.34</v>
      </c>
      <c r="J5700">
        <v>6</v>
      </c>
      <c r="K5700">
        <v>0</v>
      </c>
      <c r="L5700">
        <v>24.1218</v>
      </c>
    </row>
    <row r="5701" spans="1:12" x14ac:dyDescent="0.3">
      <c r="A5701" t="s">
        <v>27</v>
      </c>
      <c r="B5701" t="s">
        <v>43</v>
      </c>
      <c r="C5701" t="s">
        <v>14</v>
      </c>
      <c r="D5701" t="s">
        <v>500</v>
      </c>
      <c r="E5701" t="s">
        <v>75</v>
      </c>
      <c r="F5701" t="s">
        <v>56</v>
      </c>
      <c r="G5701" t="s">
        <v>34</v>
      </c>
      <c r="H5701" t="s">
        <v>35</v>
      </c>
      <c r="I5701">
        <v>269.98</v>
      </c>
      <c r="J5701">
        <v>2</v>
      </c>
      <c r="K5701">
        <v>0</v>
      </c>
      <c r="L5701">
        <v>67.495000000000005</v>
      </c>
    </row>
    <row r="5702" spans="1:12" x14ac:dyDescent="0.3">
      <c r="A5702" t="s">
        <v>27</v>
      </c>
      <c r="B5702" t="s">
        <v>43</v>
      </c>
      <c r="C5702" t="s">
        <v>14</v>
      </c>
      <c r="D5702" t="s">
        <v>500</v>
      </c>
      <c r="E5702" t="s">
        <v>75</v>
      </c>
      <c r="F5702" t="s">
        <v>56</v>
      </c>
      <c r="G5702" t="s">
        <v>25</v>
      </c>
      <c r="H5702" t="s">
        <v>40</v>
      </c>
      <c r="I5702">
        <v>99.9</v>
      </c>
      <c r="J5702">
        <v>5</v>
      </c>
      <c r="K5702">
        <v>0</v>
      </c>
      <c r="L5702">
        <v>47.951999999999998</v>
      </c>
    </row>
    <row r="5703" spans="1:12" x14ac:dyDescent="0.3">
      <c r="A5703" t="s">
        <v>27</v>
      </c>
      <c r="B5703" t="s">
        <v>43</v>
      </c>
      <c r="C5703" t="s">
        <v>14</v>
      </c>
      <c r="D5703" t="s">
        <v>500</v>
      </c>
      <c r="E5703" t="s">
        <v>75</v>
      </c>
      <c r="F5703" t="s">
        <v>56</v>
      </c>
      <c r="G5703" t="s">
        <v>18</v>
      </c>
      <c r="H5703" t="s">
        <v>32</v>
      </c>
      <c r="I5703">
        <v>39.08</v>
      </c>
      <c r="J5703">
        <v>4</v>
      </c>
      <c r="K5703">
        <v>0</v>
      </c>
      <c r="L5703">
        <v>14.4596</v>
      </c>
    </row>
    <row r="5704" spans="1:12" x14ac:dyDescent="0.3">
      <c r="A5704" t="s">
        <v>61</v>
      </c>
      <c r="B5704" t="s">
        <v>13</v>
      </c>
      <c r="C5704" t="s">
        <v>14</v>
      </c>
      <c r="D5704" t="s">
        <v>74</v>
      </c>
      <c r="E5704" t="s">
        <v>75</v>
      </c>
      <c r="F5704" t="s">
        <v>56</v>
      </c>
      <c r="G5704" t="s">
        <v>18</v>
      </c>
      <c r="H5704" t="s">
        <v>20</v>
      </c>
      <c r="I5704">
        <v>408.00599999999997</v>
      </c>
      <c r="J5704">
        <v>2</v>
      </c>
      <c r="K5704">
        <v>0.1</v>
      </c>
      <c r="L5704">
        <v>72.534400000000005</v>
      </c>
    </row>
    <row r="5705" spans="1:12" x14ac:dyDescent="0.3">
      <c r="A5705" t="s">
        <v>61</v>
      </c>
      <c r="B5705" t="s">
        <v>13</v>
      </c>
      <c r="C5705" t="s">
        <v>14</v>
      </c>
      <c r="D5705" t="s">
        <v>74</v>
      </c>
      <c r="E5705" t="s">
        <v>75</v>
      </c>
      <c r="F5705" t="s">
        <v>56</v>
      </c>
      <c r="G5705" t="s">
        <v>25</v>
      </c>
      <c r="H5705" t="s">
        <v>31</v>
      </c>
      <c r="I5705">
        <v>40.44</v>
      </c>
      <c r="J5705">
        <v>3</v>
      </c>
      <c r="K5705">
        <v>0</v>
      </c>
      <c r="L5705">
        <v>10.5144</v>
      </c>
    </row>
    <row r="5706" spans="1:12" x14ac:dyDescent="0.3">
      <c r="A5706" t="s">
        <v>27</v>
      </c>
      <c r="B5706" t="s">
        <v>21</v>
      </c>
      <c r="C5706" t="s">
        <v>14</v>
      </c>
      <c r="D5706" t="s">
        <v>74</v>
      </c>
      <c r="E5706" t="s">
        <v>75</v>
      </c>
      <c r="F5706" t="s">
        <v>56</v>
      </c>
      <c r="G5706" t="s">
        <v>25</v>
      </c>
      <c r="H5706" t="s">
        <v>40</v>
      </c>
      <c r="I5706">
        <v>65.78</v>
      </c>
      <c r="J5706">
        <v>11</v>
      </c>
      <c r="K5706">
        <v>0</v>
      </c>
      <c r="L5706">
        <v>32.232199999999999</v>
      </c>
    </row>
    <row r="5707" spans="1:12" x14ac:dyDescent="0.3">
      <c r="A5707" t="s">
        <v>27</v>
      </c>
      <c r="B5707" t="s">
        <v>13</v>
      </c>
      <c r="C5707" t="s">
        <v>14</v>
      </c>
      <c r="D5707" t="s">
        <v>91</v>
      </c>
      <c r="E5707" t="s">
        <v>75</v>
      </c>
      <c r="F5707" t="s">
        <v>56</v>
      </c>
      <c r="G5707" t="s">
        <v>34</v>
      </c>
      <c r="H5707" t="s">
        <v>35</v>
      </c>
      <c r="I5707">
        <v>45.99</v>
      </c>
      <c r="J5707">
        <v>1</v>
      </c>
      <c r="K5707">
        <v>0</v>
      </c>
      <c r="L5707">
        <v>13.3371</v>
      </c>
    </row>
    <row r="5708" spans="1:12" x14ac:dyDescent="0.3">
      <c r="A5708" t="s">
        <v>27</v>
      </c>
      <c r="B5708" t="s">
        <v>13</v>
      </c>
      <c r="C5708" t="s">
        <v>14</v>
      </c>
      <c r="D5708" t="s">
        <v>91</v>
      </c>
      <c r="E5708" t="s">
        <v>75</v>
      </c>
      <c r="F5708" t="s">
        <v>56</v>
      </c>
      <c r="G5708" t="s">
        <v>25</v>
      </c>
      <c r="H5708" t="s">
        <v>31</v>
      </c>
      <c r="I5708">
        <v>535.41</v>
      </c>
      <c r="J5708">
        <v>3</v>
      </c>
      <c r="K5708">
        <v>0</v>
      </c>
      <c r="L5708">
        <v>160.62299999999999</v>
      </c>
    </row>
    <row r="5709" spans="1:12" x14ac:dyDescent="0.3">
      <c r="A5709" t="s">
        <v>27</v>
      </c>
      <c r="B5709" t="s">
        <v>13</v>
      </c>
      <c r="C5709" t="s">
        <v>14</v>
      </c>
      <c r="D5709" t="s">
        <v>91</v>
      </c>
      <c r="E5709" t="s">
        <v>75</v>
      </c>
      <c r="F5709" t="s">
        <v>56</v>
      </c>
      <c r="G5709" t="s">
        <v>25</v>
      </c>
      <c r="H5709" t="s">
        <v>36</v>
      </c>
      <c r="I5709">
        <v>6.0960000000000001</v>
      </c>
      <c r="J5709">
        <v>2</v>
      </c>
      <c r="K5709">
        <v>0.2</v>
      </c>
      <c r="L5709">
        <v>2.0573999999999999</v>
      </c>
    </row>
    <row r="5710" spans="1:12" x14ac:dyDescent="0.3">
      <c r="A5710" t="s">
        <v>27</v>
      </c>
      <c r="B5710" t="s">
        <v>13</v>
      </c>
      <c r="C5710" t="s">
        <v>14</v>
      </c>
      <c r="D5710" t="s">
        <v>91</v>
      </c>
      <c r="E5710" t="s">
        <v>75</v>
      </c>
      <c r="F5710" t="s">
        <v>56</v>
      </c>
      <c r="G5710" t="s">
        <v>25</v>
      </c>
      <c r="H5710" t="s">
        <v>40</v>
      </c>
      <c r="I5710">
        <v>45.36</v>
      </c>
      <c r="J5710">
        <v>7</v>
      </c>
      <c r="K5710">
        <v>0</v>
      </c>
      <c r="L5710">
        <v>21.7728</v>
      </c>
    </row>
    <row r="5711" spans="1:12" x14ac:dyDescent="0.3">
      <c r="A5711" t="s">
        <v>27</v>
      </c>
      <c r="B5711" t="s">
        <v>21</v>
      </c>
      <c r="C5711" t="s">
        <v>14</v>
      </c>
      <c r="D5711" t="s">
        <v>74</v>
      </c>
      <c r="E5711" t="s">
        <v>75</v>
      </c>
      <c r="F5711" t="s">
        <v>56</v>
      </c>
      <c r="G5711" t="s">
        <v>25</v>
      </c>
      <c r="H5711" t="s">
        <v>31</v>
      </c>
      <c r="I5711">
        <v>77.55</v>
      </c>
      <c r="J5711">
        <v>5</v>
      </c>
      <c r="K5711">
        <v>0</v>
      </c>
      <c r="L5711">
        <v>20.163</v>
      </c>
    </row>
    <row r="5712" spans="1:12" x14ac:dyDescent="0.3">
      <c r="A5712" t="s">
        <v>27</v>
      </c>
      <c r="B5712" t="s">
        <v>21</v>
      </c>
      <c r="C5712" t="s">
        <v>14</v>
      </c>
      <c r="D5712" t="s">
        <v>74</v>
      </c>
      <c r="E5712" t="s">
        <v>75</v>
      </c>
      <c r="F5712" t="s">
        <v>56</v>
      </c>
      <c r="G5712" t="s">
        <v>25</v>
      </c>
      <c r="H5712" t="s">
        <v>31</v>
      </c>
      <c r="I5712">
        <v>24.88</v>
      </c>
      <c r="J5712">
        <v>2</v>
      </c>
      <c r="K5712">
        <v>0</v>
      </c>
      <c r="L5712">
        <v>6.9664000000000001</v>
      </c>
    </row>
    <row r="5713" spans="1:12" x14ac:dyDescent="0.3">
      <c r="A5713" t="s">
        <v>27</v>
      </c>
      <c r="B5713" t="s">
        <v>21</v>
      </c>
      <c r="C5713" t="s">
        <v>14</v>
      </c>
      <c r="D5713" t="s">
        <v>74</v>
      </c>
      <c r="E5713" t="s">
        <v>75</v>
      </c>
      <c r="F5713" t="s">
        <v>56</v>
      </c>
      <c r="G5713" t="s">
        <v>25</v>
      </c>
      <c r="H5713" t="s">
        <v>33</v>
      </c>
      <c r="I5713">
        <v>140.75</v>
      </c>
      <c r="J5713">
        <v>5</v>
      </c>
      <c r="K5713">
        <v>0</v>
      </c>
      <c r="L5713">
        <v>39.409999999999997</v>
      </c>
    </row>
    <row r="5714" spans="1:12" x14ac:dyDescent="0.3">
      <c r="A5714" t="s">
        <v>27</v>
      </c>
      <c r="B5714" t="s">
        <v>21</v>
      </c>
      <c r="C5714" t="s">
        <v>14</v>
      </c>
      <c r="D5714" t="s">
        <v>74</v>
      </c>
      <c r="E5714" t="s">
        <v>75</v>
      </c>
      <c r="F5714" t="s">
        <v>56</v>
      </c>
      <c r="G5714" t="s">
        <v>25</v>
      </c>
      <c r="H5714" t="s">
        <v>31</v>
      </c>
      <c r="I5714">
        <v>36.630000000000003</v>
      </c>
      <c r="J5714">
        <v>3</v>
      </c>
      <c r="K5714">
        <v>0</v>
      </c>
      <c r="L5714">
        <v>9.8901000000000003</v>
      </c>
    </row>
    <row r="5715" spans="1:12" x14ac:dyDescent="0.3">
      <c r="A5715" t="s">
        <v>27</v>
      </c>
      <c r="B5715" t="s">
        <v>43</v>
      </c>
      <c r="C5715" t="s">
        <v>14</v>
      </c>
      <c r="D5715" t="s">
        <v>74</v>
      </c>
      <c r="E5715" t="s">
        <v>75</v>
      </c>
      <c r="F5715" t="s">
        <v>56</v>
      </c>
      <c r="G5715" t="s">
        <v>18</v>
      </c>
      <c r="H5715" t="s">
        <v>20</v>
      </c>
      <c r="I5715">
        <v>145.76400000000001</v>
      </c>
      <c r="J5715">
        <v>2</v>
      </c>
      <c r="K5715">
        <v>0.1</v>
      </c>
      <c r="L5715">
        <v>-8.0980000000000008</v>
      </c>
    </row>
    <row r="5716" spans="1:12" x14ac:dyDescent="0.3">
      <c r="A5716" t="s">
        <v>27</v>
      </c>
      <c r="B5716" t="s">
        <v>43</v>
      </c>
      <c r="C5716" t="s">
        <v>14</v>
      </c>
      <c r="D5716" t="s">
        <v>74</v>
      </c>
      <c r="E5716" t="s">
        <v>75</v>
      </c>
      <c r="F5716" t="s">
        <v>56</v>
      </c>
      <c r="G5716" t="s">
        <v>18</v>
      </c>
      <c r="H5716" t="s">
        <v>20</v>
      </c>
      <c r="I5716">
        <v>434.64600000000002</v>
      </c>
      <c r="J5716">
        <v>3</v>
      </c>
      <c r="K5716">
        <v>0.1</v>
      </c>
      <c r="L5716">
        <v>62.782200000000003</v>
      </c>
    </row>
    <row r="5717" spans="1:12" x14ac:dyDescent="0.3">
      <c r="A5717" t="s">
        <v>12</v>
      </c>
      <c r="B5717" t="s">
        <v>13</v>
      </c>
      <c r="C5717" t="s">
        <v>14</v>
      </c>
      <c r="D5717" t="s">
        <v>189</v>
      </c>
      <c r="E5717" t="s">
        <v>75</v>
      </c>
      <c r="F5717" t="s">
        <v>56</v>
      </c>
      <c r="G5717" t="s">
        <v>25</v>
      </c>
      <c r="H5717" t="s">
        <v>76</v>
      </c>
      <c r="I5717">
        <v>29.61</v>
      </c>
      <c r="J5717">
        <v>9</v>
      </c>
      <c r="K5717">
        <v>0</v>
      </c>
      <c r="L5717">
        <v>13.3245</v>
      </c>
    </row>
    <row r="5718" spans="1:12" x14ac:dyDescent="0.3">
      <c r="A5718" t="s">
        <v>12</v>
      </c>
      <c r="B5718" t="s">
        <v>43</v>
      </c>
      <c r="C5718" t="s">
        <v>14</v>
      </c>
      <c r="D5718" t="s">
        <v>74</v>
      </c>
      <c r="E5718" t="s">
        <v>75</v>
      </c>
      <c r="F5718" t="s">
        <v>56</v>
      </c>
      <c r="G5718" t="s">
        <v>25</v>
      </c>
      <c r="H5718" t="s">
        <v>31</v>
      </c>
      <c r="I5718">
        <v>1117.92</v>
      </c>
      <c r="J5718">
        <v>4</v>
      </c>
      <c r="K5718">
        <v>0</v>
      </c>
      <c r="L5718">
        <v>55.896000000000001</v>
      </c>
    </row>
    <row r="5719" spans="1:12" x14ac:dyDescent="0.3">
      <c r="A5719" t="s">
        <v>12</v>
      </c>
      <c r="B5719" t="s">
        <v>43</v>
      </c>
      <c r="C5719" t="s">
        <v>14</v>
      </c>
      <c r="D5719" t="s">
        <v>74</v>
      </c>
      <c r="E5719" t="s">
        <v>75</v>
      </c>
      <c r="F5719" t="s">
        <v>56</v>
      </c>
      <c r="G5719" t="s">
        <v>18</v>
      </c>
      <c r="H5719" t="s">
        <v>19</v>
      </c>
      <c r="I5719">
        <v>275.952</v>
      </c>
      <c r="J5719">
        <v>3</v>
      </c>
      <c r="K5719">
        <v>0.2</v>
      </c>
      <c r="L5719">
        <v>-37.943399999999997</v>
      </c>
    </row>
    <row r="5720" spans="1:12" x14ac:dyDescent="0.3">
      <c r="A5720" t="s">
        <v>27</v>
      </c>
      <c r="B5720" t="s">
        <v>21</v>
      </c>
      <c r="C5720" t="s">
        <v>14</v>
      </c>
      <c r="D5720" t="s">
        <v>74</v>
      </c>
      <c r="E5720" t="s">
        <v>75</v>
      </c>
      <c r="F5720" t="s">
        <v>56</v>
      </c>
      <c r="G5720" t="s">
        <v>18</v>
      </c>
      <c r="H5720" t="s">
        <v>20</v>
      </c>
      <c r="I5720">
        <v>658.74599999999998</v>
      </c>
      <c r="J5720">
        <v>3</v>
      </c>
      <c r="K5720">
        <v>0.1</v>
      </c>
      <c r="L5720">
        <v>146.38800000000001</v>
      </c>
    </row>
    <row r="5721" spans="1:12" x14ac:dyDescent="0.3">
      <c r="A5721" t="s">
        <v>27</v>
      </c>
      <c r="B5721" t="s">
        <v>13</v>
      </c>
      <c r="C5721" t="s">
        <v>14</v>
      </c>
      <c r="D5721" t="s">
        <v>74</v>
      </c>
      <c r="E5721" t="s">
        <v>75</v>
      </c>
      <c r="F5721" t="s">
        <v>56</v>
      </c>
      <c r="G5721" t="s">
        <v>34</v>
      </c>
      <c r="H5721" t="s">
        <v>35</v>
      </c>
      <c r="I5721">
        <v>783.96</v>
      </c>
      <c r="J5721">
        <v>4</v>
      </c>
      <c r="K5721">
        <v>0</v>
      </c>
      <c r="L5721">
        <v>219.50880000000001</v>
      </c>
    </row>
    <row r="5722" spans="1:12" x14ac:dyDescent="0.3">
      <c r="A5722" t="s">
        <v>27</v>
      </c>
      <c r="B5722" t="s">
        <v>13</v>
      </c>
      <c r="C5722" t="s">
        <v>14</v>
      </c>
      <c r="D5722" t="s">
        <v>74</v>
      </c>
      <c r="E5722" t="s">
        <v>75</v>
      </c>
      <c r="F5722" t="s">
        <v>56</v>
      </c>
      <c r="G5722" t="s">
        <v>25</v>
      </c>
      <c r="H5722" t="s">
        <v>36</v>
      </c>
      <c r="I5722">
        <v>48.896000000000001</v>
      </c>
      <c r="J5722">
        <v>2</v>
      </c>
      <c r="K5722">
        <v>0.2</v>
      </c>
      <c r="L5722">
        <v>18.335999999999999</v>
      </c>
    </row>
    <row r="5723" spans="1:12" x14ac:dyDescent="0.3">
      <c r="A5723" t="s">
        <v>27</v>
      </c>
      <c r="B5723" t="s">
        <v>13</v>
      </c>
      <c r="C5723" t="s">
        <v>14</v>
      </c>
      <c r="D5723" t="s">
        <v>74</v>
      </c>
      <c r="E5723" t="s">
        <v>75</v>
      </c>
      <c r="F5723" t="s">
        <v>56</v>
      </c>
      <c r="G5723" t="s">
        <v>25</v>
      </c>
      <c r="H5723" t="s">
        <v>36</v>
      </c>
      <c r="I5723">
        <v>7.8559999999999999</v>
      </c>
      <c r="J5723">
        <v>2</v>
      </c>
      <c r="K5723">
        <v>0.2</v>
      </c>
      <c r="L5723">
        <v>2.8477999999999999</v>
      </c>
    </row>
    <row r="5724" spans="1:12" x14ac:dyDescent="0.3">
      <c r="A5724" t="s">
        <v>27</v>
      </c>
      <c r="B5724" t="s">
        <v>43</v>
      </c>
      <c r="C5724" t="s">
        <v>14</v>
      </c>
      <c r="D5724" t="s">
        <v>74</v>
      </c>
      <c r="E5724" t="s">
        <v>75</v>
      </c>
      <c r="F5724" t="s">
        <v>56</v>
      </c>
      <c r="G5724" t="s">
        <v>25</v>
      </c>
      <c r="H5724" t="s">
        <v>33</v>
      </c>
      <c r="I5724">
        <v>25.99</v>
      </c>
      <c r="J5724">
        <v>1</v>
      </c>
      <c r="K5724">
        <v>0</v>
      </c>
      <c r="L5724">
        <v>7.5370999999999997</v>
      </c>
    </row>
    <row r="5725" spans="1:12" x14ac:dyDescent="0.3">
      <c r="A5725" t="s">
        <v>12</v>
      </c>
      <c r="B5725" t="s">
        <v>21</v>
      </c>
      <c r="C5725" t="s">
        <v>14</v>
      </c>
      <c r="D5725" t="s">
        <v>158</v>
      </c>
      <c r="E5725" t="s">
        <v>75</v>
      </c>
      <c r="F5725" t="s">
        <v>56</v>
      </c>
      <c r="G5725" t="s">
        <v>25</v>
      </c>
      <c r="H5725" t="s">
        <v>26</v>
      </c>
      <c r="I5725">
        <v>8.67</v>
      </c>
      <c r="J5725">
        <v>3</v>
      </c>
      <c r="K5725">
        <v>0</v>
      </c>
      <c r="L5725">
        <v>4.0749000000000004</v>
      </c>
    </row>
    <row r="5726" spans="1:12" x14ac:dyDescent="0.3">
      <c r="A5726" t="s">
        <v>12</v>
      </c>
      <c r="B5726" t="s">
        <v>21</v>
      </c>
      <c r="C5726" t="s">
        <v>14</v>
      </c>
      <c r="D5726" t="s">
        <v>158</v>
      </c>
      <c r="E5726" t="s">
        <v>75</v>
      </c>
      <c r="F5726" t="s">
        <v>56</v>
      </c>
      <c r="G5726" t="s">
        <v>25</v>
      </c>
      <c r="H5726" t="s">
        <v>109</v>
      </c>
      <c r="I5726">
        <v>25.71</v>
      </c>
      <c r="J5726">
        <v>3</v>
      </c>
      <c r="K5726">
        <v>0</v>
      </c>
      <c r="L5726">
        <v>6.6845999999999997</v>
      </c>
    </row>
    <row r="5727" spans="1:12" x14ac:dyDescent="0.3">
      <c r="A5727" t="s">
        <v>61</v>
      </c>
      <c r="B5727" t="s">
        <v>13</v>
      </c>
      <c r="C5727" t="s">
        <v>14</v>
      </c>
      <c r="D5727" t="s">
        <v>282</v>
      </c>
      <c r="E5727" t="s">
        <v>75</v>
      </c>
      <c r="F5727" t="s">
        <v>56</v>
      </c>
      <c r="G5727" t="s">
        <v>18</v>
      </c>
      <c r="H5727" t="s">
        <v>20</v>
      </c>
      <c r="I5727">
        <v>63.881999999999998</v>
      </c>
      <c r="J5727">
        <v>1</v>
      </c>
      <c r="K5727">
        <v>0.1</v>
      </c>
      <c r="L5727">
        <v>10.647</v>
      </c>
    </row>
    <row r="5728" spans="1:12" x14ac:dyDescent="0.3">
      <c r="A5728" t="s">
        <v>27</v>
      </c>
      <c r="B5728" t="s">
        <v>13</v>
      </c>
      <c r="C5728" t="s">
        <v>14</v>
      </c>
      <c r="D5728" t="s">
        <v>74</v>
      </c>
      <c r="E5728" t="s">
        <v>75</v>
      </c>
      <c r="F5728" t="s">
        <v>56</v>
      </c>
      <c r="G5728" t="s">
        <v>25</v>
      </c>
      <c r="H5728" t="s">
        <v>40</v>
      </c>
      <c r="I5728">
        <v>24.96</v>
      </c>
      <c r="J5728">
        <v>4</v>
      </c>
      <c r="K5728">
        <v>0</v>
      </c>
      <c r="L5728">
        <v>11.231999999999999</v>
      </c>
    </row>
    <row r="5729" spans="1:12" x14ac:dyDescent="0.3">
      <c r="A5729" t="s">
        <v>27</v>
      </c>
      <c r="B5729" t="s">
        <v>13</v>
      </c>
      <c r="C5729" t="s">
        <v>14</v>
      </c>
      <c r="D5729" t="s">
        <v>74</v>
      </c>
      <c r="E5729" t="s">
        <v>75</v>
      </c>
      <c r="F5729" t="s">
        <v>56</v>
      </c>
      <c r="G5729" t="s">
        <v>25</v>
      </c>
      <c r="H5729" t="s">
        <v>36</v>
      </c>
      <c r="I5729">
        <v>13.776</v>
      </c>
      <c r="J5729">
        <v>3</v>
      </c>
      <c r="K5729">
        <v>0.2</v>
      </c>
      <c r="L5729">
        <v>4.4771999999999998</v>
      </c>
    </row>
    <row r="5730" spans="1:12" x14ac:dyDescent="0.3">
      <c r="A5730" t="s">
        <v>12</v>
      </c>
      <c r="B5730" t="s">
        <v>13</v>
      </c>
      <c r="C5730" t="s">
        <v>14</v>
      </c>
      <c r="D5730" t="s">
        <v>91</v>
      </c>
      <c r="E5730" t="s">
        <v>75</v>
      </c>
      <c r="F5730" t="s">
        <v>56</v>
      </c>
      <c r="G5730" t="s">
        <v>25</v>
      </c>
      <c r="H5730" t="s">
        <v>36</v>
      </c>
      <c r="I5730">
        <v>10.512</v>
      </c>
      <c r="J5730">
        <v>3</v>
      </c>
      <c r="K5730">
        <v>0.2</v>
      </c>
      <c r="L5730">
        <v>3.6791999999999998</v>
      </c>
    </row>
    <row r="5731" spans="1:12" x14ac:dyDescent="0.3">
      <c r="A5731" t="s">
        <v>27</v>
      </c>
      <c r="B5731" t="s">
        <v>21</v>
      </c>
      <c r="C5731" t="s">
        <v>14</v>
      </c>
      <c r="D5731" t="s">
        <v>74</v>
      </c>
      <c r="E5731" t="s">
        <v>75</v>
      </c>
      <c r="F5731" t="s">
        <v>56</v>
      </c>
      <c r="G5731" t="s">
        <v>25</v>
      </c>
      <c r="H5731" t="s">
        <v>36</v>
      </c>
      <c r="I5731">
        <v>20.367999999999999</v>
      </c>
      <c r="J5731">
        <v>1</v>
      </c>
      <c r="K5731">
        <v>0.2</v>
      </c>
      <c r="L5731">
        <v>7.3834</v>
      </c>
    </row>
    <row r="5732" spans="1:12" x14ac:dyDescent="0.3">
      <c r="A5732" t="s">
        <v>27</v>
      </c>
      <c r="B5732" t="s">
        <v>21</v>
      </c>
      <c r="C5732" t="s">
        <v>14</v>
      </c>
      <c r="D5732" t="s">
        <v>74</v>
      </c>
      <c r="E5732" t="s">
        <v>75</v>
      </c>
      <c r="F5732" t="s">
        <v>56</v>
      </c>
      <c r="G5732" t="s">
        <v>25</v>
      </c>
      <c r="H5732" t="s">
        <v>36</v>
      </c>
      <c r="I5732">
        <v>49.847999999999999</v>
      </c>
      <c r="J5732">
        <v>3</v>
      </c>
      <c r="K5732">
        <v>0.2</v>
      </c>
      <c r="L5732">
        <v>16.823699999999999</v>
      </c>
    </row>
    <row r="5733" spans="1:12" x14ac:dyDescent="0.3">
      <c r="A5733" t="s">
        <v>27</v>
      </c>
      <c r="B5733" t="s">
        <v>13</v>
      </c>
      <c r="C5733" t="s">
        <v>14</v>
      </c>
      <c r="D5733" t="s">
        <v>74</v>
      </c>
      <c r="E5733" t="s">
        <v>75</v>
      </c>
      <c r="F5733" t="s">
        <v>56</v>
      </c>
      <c r="G5733" t="s">
        <v>34</v>
      </c>
      <c r="H5733" t="s">
        <v>35</v>
      </c>
      <c r="I5733">
        <v>239.97</v>
      </c>
      <c r="J5733">
        <v>3</v>
      </c>
      <c r="K5733">
        <v>0</v>
      </c>
      <c r="L5733">
        <v>67.191599999999994</v>
      </c>
    </row>
    <row r="5734" spans="1:12" x14ac:dyDescent="0.3">
      <c r="A5734" t="s">
        <v>27</v>
      </c>
      <c r="B5734" t="s">
        <v>13</v>
      </c>
      <c r="C5734" t="s">
        <v>14</v>
      </c>
      <c r="D5734" t="s">
        <v>74</v>
      </c>
      <c r="E5734" t="s">
        <v>75</v>
      </c>
      <c r="F5734" t="s">
        <v>56</v>
      </c>
      <c r="G5734" t="s">
        <v>25</v>
      </c>
      <c r="H5734" t="s">
        <v>36</v>
      </c>
      <c r="I5734">
        <v>25.92</v>
      </c>
      <c r="J5734">
        <v>6</v>
      </c>
      <c r="K5734">
        <v>0.2</v>
      </c>
      <c r="L5734">
        <v>9.0719999999999992</v>
      </c>
    </row>
    <row r="5735" spans="1:12" x14ac:dyDescent="0.3">
      <c r="A5735" t="s">
        <v>27</v>
      </c>
      <c r="B5735" t="s">
        <v>13</v>
      </c>
      <c r="C5735" t="s">
        <v>14</v>
      </c>
      <c r="D5735" t="s">
        <v>74</v>
      </c>
      <c r="E5735" t="s">
        <v>75</v>
      </c>
      <c r="F5735" t="s">
        <v>56</v>
      </c>
      <c r="G5735" t="s">
        <v>25</v>
      </c>
      <c r="H5735" t="s">
        <v>26</v>
      </c>
      <c r="I5735">
        <v>91.59</v>
      </c>
      <c r="J5735">
        <v>3</v>
      </c>
      <c r="K5735">
        <v>0</v>
      </c>
      <c r="L5735">
        <v>42.131399999999999</v>
      </c>
    </row>
    <row r="5736" spans="1:12" x14ac:dyDescent="0.3">
      <c r="A5736" t="s">
        <v>61</v>
      </c>
      <c r="B5736" t="s">
        <v>13</v>
      </c>
      <c r="C5736" t="s">
        <v>14</v>
      </c>
      <c r="D5736" t="s">
        <v>74</v>
      </c>
      <c r="E5736" t="s">
        <v>75</v>
      </c>
      <c r="F5736" t="s">
        <v>56</v>
      </c>
      <c r="G5736" t="s">
        <v>25</v>
      </c>
      <c r="H5736" t="s">
        <v>33</v>
      </c>
      <c r="I5736">
        <v>57.75</v>
      </c>
      <c r="J5736">
        <v>5</v>
      </c>
      <c r="K5736">
        <v>0</v>
      </c>
      <c r="L5736">
        <v>16.170000000000002</v>
      </c>
    </row>
    <row r="5737" spans="1:12" x14ac:dyDescent="0.3">
      <c r="A5737" t="s">
        <v>61</v>
      </c>
      <c r="B5737" t="s">
        <v>13</v>
      </c>
      <c r="C5737" t="s">
        <v>14</v>
      </c>
      <c r="D5737" t="s">
        <v>74</v>
      </c>
      <c r="E5737" t="s">
        <v>75</v>
      </c>
      <c r="F5737" t="s">
        <v>56</v>
      </c>
      <c r="G5737" t="s">
        <v>25</v>
      </c>
      <c r="H5737" t="s">
        <v>40</v>
      </c>
      <c r="I5737">
        <v>14.94</v>
      </c>
      <c r="J5737">
        <v>3</v>
      </c>
      <c r="K5737">
        <v>0</v>
      </c>
      <c r="L5737">
        <v>7.0217999999999998</v>
      </c>
    </row>
    <row r="5738" spans="1:12" x14ac:dyDescent="0.3">
      <c r="A5738" t="s">
        <v>12</v>
      </c>
      <c r="B5738" t="s">
        <v>13</v>
      </c>
      <c r="C5738" t="s">
        <v>14</v>
      </c>
      <c r="D5738" t="s">
        <v>74</v>
      </c>
      <c r="E5738" t="s">
        <v>75</v>
      </c>
      <c r="F5738" t="s">
        <v>56</v>
      </c>
      <c r="G5738" t="s">
        <v>25</v>
      </c>
      <c r="H5738" t="s">
        <v>33</v>
      </c>
      <c r="I5738">
        <v>12.42</v>
      </c>
      <c r="J5738">
        <v>3</v>
      </c>
      <c r="K5738">
        <v>0</v>
      </c>
      <c r="L5738">
        <v>5.2164000000000001</v>
      </c>
    </row>
    <row r="5739" spans="1:12" x14ac:dyDescent="0.3">
      <c r="A5739" t="s">
        <v>27</v>
      </c>
      <c r="B5739" t="s">
        <v>21</v>
      </c>
      <c r="C5739" t="s">
        <v>14</v>
      </c>
      <c r="D5739" t="s">
        <v>74</v>
      </c>
      <c r="E5739" t="s">
        <v>75</v>
      </c>
      <c r="F5739" t="s">
        <v>56</v>
      </c>
      <c r="G5739" t="s">
        <v>34</v>
      </c>
      <c r="H5739" t="s">
        <v>35</v>
      </c>
      <c r="I5739">
        <v>85.9</v>
      </c>
      <c r="J5739">
        <v>2</v>
      </c>
      <c r="K5739">
        <v>0</v>
      </c>
      <c r="L5739">
        <v>2.577</v>
      </c>
    </row>
    <row r="5740" spans="1:12" x14ac:dyDescent="0.3">
      <c r="A5740" t="s">
        <v>61</v>
      </c>
      <c r="B5740" t="s">
        <v>13</v>
      </c>
      <c r="C5740" t="s">
        <v>14</v>
      </c>
      <c r="D5740" t="s">
        <v>74</v>
      </c>
      <c r="E5740" t="s">
        <v>75</v>
      </c>
      <c r="F5740" t="s">
        <v>56</v>
      </c>
      <c r="G5740" t="s">
        <v>25</v>
      </c>
      <c r="H5740" t="s">
        <v>36</v>
      </c>
      <c r="I5740">
        <v>21.36</v>
      </c>
      <c r="J5740">
        <v>5</v>
      </c>
      <c r="K5740">
        <v>0.2</v>
      </c>
      <c r="L5740">
        <v>7.2089999999999996</v>
      </c>
    </row>
    <row r="5741" spans="1:12" x14ac:dyDescent="0.3">
      <c r="A5741" t="s">
        <v>61</v>
      </c>
      <c r="B5741" t="s">
        <v>13</v>
      </c>
      <c r="C5741" t="s">
        <v>14</v>
      </c>
      <c r="D5741" t="s">
        <v>74</v>
      </c>
      <c r="E5741" t="s">
        <v>75</v>
      </c>
      <c r="F5741" t="s">
        <v>56</v>
      </c>
      <c r="G5741" t="s">
        <v>25</v>
      </c>
      <c r="H5741" t="s">
        <v>36</v>
      </c>
      <c r="I5741">
        <v>6.6879999999999997</v>
      </c>
      <c r="J5741">
        <v>2</v>
      </c>
      <c r="K5741">
        <v>0.2</v>
      </c>
      <c r="L5741">
        <v>2.3408000000000002</v>
      </c>
    </row>
    <row r="5742" spans="1:12" x14ac:dyDescent="0.3">
      <c r="A5742" t="s">
        <v>61</v>
      </c>
      <c r="B5742" t="s">
        <v>13</v>
      </c>
      <c r="C5742" t="s">
        <v>14</v>
      </c>
      <c r="D5742" t="s">
        <v>74</v>
      </c>
      <c r="E5742" t="s">
        <v>75</v>
      </c>
      <c r="F5742" t="s">
        <v>56</v>
      </c>
      <c r="G5742" t="s">
        <v>34</v>
      </c>
      <c r="H5742" t="s">
        <v>35</v>
      </c>
      <c r="I5742">
        <v>773.94</v>
      </c>
      <c r="J5742">
        <v>6</v>
      </c>
      <c r="K5742">
        <v>0</v>
      </c>
      <c r="L5742">
        <v>224.4426</v>
      </c>
    </row>
    <row r="5743" spans="1:12" x14ac:dyDescent="0.3">
      <c r="A5743" t="s">
        <v>167</v>
      </c>
      <c r="B5743" t="s">
        <v>13</v>
      </c>
      <c r="C5743" t="s">
        <v>14</v>
      </c>
      <c r="D5743" t="s">
        <v>74</v>
      </c>
      <c r="E5743" t="s">
        <v>75</v>
      </c>
      <c r="F5743" t="s">
        <v>56</v>
      </c>
      <c r="G5743" t="s">
        <v>25</v>
      </c>
      <c r="H5743" t="s">
        <v>26</v>
      </c>
      <c r="I5743">
        <v>14.4</v>
      </c>
      <c r="J5743">
        <v>5</v>
      </c>
      <c r="K5743">
        <v>0</v>
      </c>
      <c r="L5743">
        <v>7.056</v>
      </c>
    </row>
    <row r="5744" spans="1:12" x14ac:dyDescent="0.3">
      <c r="A5744" t="s">
        <v>27</v>
      </c>
      <c r="B5744" t="s">
        <v>43</v>
      </c>
      <c r="C5744" t="s">
        <v>14</v>
      </c>
      <c r="D5744" t="s">
        <v>74</v>
      </c>
      <c r="E5744" t="s">
        <v>75</v>
      </c>
      <c r="F5744" t="s">
        <v>56</v>
      </c>
      <c r="G5744" t="s">
        <v>25</v>
      </c>
      <c r="H5744" t="s">
        <v>36</v>
      </c>
      <c r="I5744">
        <v>52.064</v>
      </c>
      <c r="J5744">
        <v>4</v>
      </c>
      <c r="K5744">
        <v>0.2</v>
      </c>
      <c r="L5744">
        <v>18.873200000000001</v>
      </c>
    </row>
    <row r="5745" spans="1:12" x14ac:dyDescent="0.3">
      <c r="A5745" t="s">
        <v>27</v>
      </c>
      <c r="B5745" t="s">
        <v>43</v>
      </c>
      <c r="C5745" t="s">
        <v>14</v>
      </c>
      <c r="D5745" t="s">
        <v>74</v>
      </c>
      <c r="E5745" t="s">
        <v>75</v>
      </c>
      <c r="F5745" t="s">
        <v>56</v>
      </c>
      <c r="G5745" t="s">
        <v>34</v>
      </c>
      <c r="H5745" t="s">
        <v>122</v>
      </c>
      <c r="I5745">
        <v>2321.9</v>
      </c>
      <c r="J5745">
        <v>2</v>
      </c>
      <c r="K5745">
        <v>0</v>
      </c>
      <c r="L5745">
        <v>1114.5119999999999</v>
      </c>
    </row>
    <row r="5746" spans="1:12" x14ac:dyDescent="0.3">
      <c r="A5746" t="s">
        <v>27</v>
      </c>
      <c r="B5746" t="s">
        <v>43</v>
      </c>
      <c r="C5746" t="s">
        <v>14</v>
      </c>
      <c r="D5746" t="s">
        <v>74</v>
      </c>
      <c r="E5746" t="s">
        <v>75</v>
      </c>
      <c r="F5746" t="s">
        <v>56</v>
      </c>
      <c r="G5746" t="s">
        <v>25</v>
      </c>
      <c r="H5746" t="s">
        <v>31</v>
      </c>
      <c r="I5746">
        <v>17.940000000000001</v>
      </c>
      <c r="J5746">
        <v>3</v>
      </c>
      <c r="K5746">
        <v>0</v>
      </c>
      <c r="L5746">
        <v>3.0497999999999998</v>
      </c>
    </row>
    <row r="5747" spans="1:12" x14ac:dyDescent="0.3">
      <c r="A5747" t="s">
        <v>12</v>
      </c>
      <c r="B5747" t="s">
        <v>21</v>
      </c>
      <c r="C5747" t="s">
        <v>14</v>
      </c>
      <c r="D5747" t="s">
        <v>74</v>
      </c>
      <c r="E5747" t="s">
        <v>75</v>
      </c>
      <c r="F5747" t="s">
        <v>56</v>
      </c>
      <c r="G5747" t="s">
        <v>25</v>
      </c>
      <c r="H5747" t="s">
        <v>109</v>
      </c>
      <c r="I5747">
        <v>347.58</v>
      </c>
      <c r="J5747">
        <v>3</v>
      </c>
      <c r="K5747">
        <v>0</v>
      </c>
      <c r="L5747">
        <v>17.379000000000001</v>
      </c>
    </row>
    <row r="5748" spans="1:12" x14ac:dyDescent="0.3">
      <c r="A5748" t="s">
        <v>27</v>
      </c>
      <c r="B5748" t="s">
        <v>13</v>
      </c>
      <c r="C5748" t="s">
        <v>14</v>
      </c>
      <c r="D5748" t="s">
        <v>74</v>
      </c>
      <c r="E5748" t="s">
        <v>75</v>
      </c>
      <c r="F5748" t="s">
        <v>56</v>
      </c>
      <c r="G5748" t="s">
        <v>25</v>
      </c>
      <c r="H5748" t="s">
        <v>31</v>
      </c>
      <c r="I5748">
        <v>35.479999999999997</v>
      </c>
      <c r="J5748">
        <v>1</v>
      </c>
      <c r="K5748">
        <v>0</v>
      </c>
      <c r="L5748">
        <v>0</v>
      </c>
    </row>
    <row r="5749" spans="1:12" x14ac:dyDescent="0.3">
      <c r="A5749" t="s">
        <v>27</v>
      </c>
      <c r="B5749" t="s">
        <v>13</v>
      </c>
      <c r="C5749" t="s">
        <v>14</v>
      </c>
      <c r="D5749" t="s">
        <v>229</v>
      </c>
      <c r="E5749" t="s">
        <v>75</v>
      </c>
      <c r="F5749" t="s">
        <v>56</v>
      </c>
      <c r="G5749" t="s">
        <v>25</v>
      </c>
      <c r="H5749" t="s">
        <v>76</v>
      </c>
      <c r="I5749">
        <v>34.44</v>
      </c>
      <c r="J5749">
        <v>3</v>
      </c>
      <c r="K5749">
        <v>0</v>
      </c>
      <c r="L5749">
        <v>16.186800000000002</v>
      </c>
    </row>
    <row r="5750" spans="1:12" x14ac:dyDescent="0.3">
      <c r="A5750" t="s">
        <v>27</v>
      </c>
      <c r="B5750" t="s">
        <v>13</v>
      </c>
      <c r="C5750" t="s">
        <v>14</v>
      </c>
      <c r="D5750" t="s">
        <v>229</v>
      </c>
      <c r="E5750" t="s">
        <v>75</v>
      </c>
      <c r="F5750" t="s">
        <v>56</v>
      </c>
      <c r="G5750" t="s">
        <v>34</v>
      </c>
      <c r="H5750" t="s">
        <v>122</v>
      </c>
      <c r="I5750">
        <v>629.92999999999995</v>
      </c>
      <c r="J5750">
        <v>7</v>
      </c>
      <c r="K5750">
        <v>0</v>
      </c>
      <c r="L5750">
        <v>296.06709999999998</v>
      </c>
    </row>
    <row r="5751" spans="1:12" x14ac:dyDescent="0.3">
      <c r="A5751" t="s">
        <v>27</v>
      </c>
      <c r="B5751" t="s">
        <v>13</v>
      </c>
      <c r="C5751" t="s">
        <v>14</v>
      </c>
      <c r="D5751" t="s">
        <v>229</v>
      </c>
      <c r="E5751" t="s">
        <v>75</v>
      </c>
      <c r="F5751" t="s">
        <v>56</v>
      </c>
      <c r="G5751" t="s">
        <v>25</v>
      </c>
      <c r="H5751" t="s">
        <v>36</v>
      </c>
      <c r="I5751">
        <v>79.055999999999997</v>
      </c>
      <c r="J5751">
        <v>9</v>
      </c>
      <c r="K5751">
        <v>0.2</v>
      </c>
      <c r="L5751">
        <v>28.657800000000002</v>
      </c>
    </row>
    <row r="5752" spans="1:12" x14ac:dyDescent="0.3">
      <c r="A5752" t="s">
        <v>167</v>
      </c>
      <c r="B5752" t="s">
        <v>13</v>
      </c>
      <c r="C5752" t="s">
        <v>14</v>
      </c>
      <c r="D5752" t="s">
        <v>74</v>
      </c>
      <c r="E5752" t="s">
        <v>75</v>
      </c>
      <c r="F5752" t="s">
        <v>56</v>
      </c>
      <c r="G5752" t="s">
        <v>18</v>
      </c>
      <c r="H5752" t="s">
        <v>30</v>
      </c>
      <c r="I5752">
        <v>464.29199999999997</v>
      </c>
      <c r="J5752">
        <v>9</v>
      </c>
      <c r="K5752">
        <v>0.4</v>
      </c>
      <c r="L5752">
        <v>-108.3348</v>
      </c>
    </row>
    <row r="5753" spans="1:12" x14ac:dyDescent="0.3">
      <c r="A5753" t="s">
        <v>167</v>
      </c>
      <c r="B5753" t="s">
        <v>13</v>
      </c>
      <c r="C5753" t="s">
        <v>14</v>
      </c>
      <c r="D5753" t="s">
        <v>74</v>
      </c>
      <c r="E5753" t="s">
        <v>75</v>
      </c>
      <c r="F5753" t="s">
        <v>56</v>
      </c>
      <c r="G5753" t="s">
        <v>25</v>
      </c>
      <c r="H5753" t="s">
        <v>59</v>
      </c>
      <c r="I5753">
        <v>68.459999999999994</v>
      </c>
      <c r="J5753">
        <v>7</v>
      </c>
      <c r="K5753">
        <v>0</v>
      </c>
      <c r="L5753">
        <v>31.491599999999998</v>
      </c>
    </row>
    <row r="5754" spans="1:12" x14ac:dyDescent="0.3">
      <c r="A5754" t="s">
        <v>167</v>
      </c>
      <c r="B5754" t="s">
        <v>13</v>
      </c>
      <c r="C5754" t="s">
        <v>14</v>
      </c>
      <c r="D5754" t="s">
        <v>74</v>
      </c>
      <c r="E5754" t="s">
        <v>75</v>
      </c>
      <c r="F5754" t="s">
        <v>56</v>
      </c>
      <c r="G5754" t="s">
        <v>34</v>
      </c>
      <c r="H5754" t="s">
        <v>122</v>
      </c>
      <c r="I5754">
        <v>2799.96</v>
      </c>
      <c r="J5754">
        <v>4</v>
      </c>
      <c r="K5754">
        <v>0</v>
      </c>
      <c r="L5754">
        <v>1371.9803999999999</v>
      </c>
    </row>
    <row r="5755" spans="1:12" x14ac:dyDescent="0.3">
      <c r="A5755" t="s">
        <v>167</v>
      </c>
      <c r="B5755" t="s">
        <v>13</v>
      </c>
      <c r="C5755" t="s">
        <v>14</v>
      </c>
      <c r="D5755" t="s">
        <v>74</v>
      </c>
      <c r="E5755" t="s">
        <v>75</v>
      </c>
      <c r="F5755" t="s">
        <v>56</v>
      </c>
      <c r="G5755" t="s">
        <v>25</v>
      </c>
      <c r="H5755" t="s">
        <v>37</v>
      </c>
      <c r="I5755">
        <v>601.29999999999995</v>
      </c>
      <c r="J5755">
        <v>2</v>
      </c>
      <c r="K5755">
        <v>0</v>
      </c>
      <c r="L5755">
        <v>198.429</v>
      </c>
    </row>
    <row r="5756" spans="1:12" x14ac:dyDescent="0.3">
      <c r="A5756" t="s">
        <v>167</v>
      </c>
      <c r="B5756" t="s">
        <v>13</v>
      </c>
      <c r="C5756" t="s">
        <v>14</v>
      </c>
      <c r="D5756" t="s">
        <v>74</v>
      </c>
      <c r="E5756" t="s">
        <v>75</v>
      </c>
      <c r="F5756" t="s">
        <v>56</v>
      </c>
      <c r="G5756" t="s">
        <v>34</v>
      </c>
      <c r="H5756" t="s">
        <v>35</v>
      </c>
      <c r="I5756">
        <v>16.989999999999998</v>
      </c>
      <c r="J5756">
        <v>1</v>
      </c>
      <c r="K5756">
        <v>0</v>
      </c>
      <c r="L5756">
        <v>4.4173999999999998</v>
      </c>
    </row>
    <row r="5757" spans="1:12" x14ac:dyDescent="0.3">
      <c r="A5757" t="s">
        <v>167</v>
      </c>
      <c r="B5757" t="s">
        <v>13</v>
      </c>
      <c r="C5757" t="s">
        <v>14</v>
      </c>
      <c r="D5757" t="s">
        <v>74</v>
      </c>
      <c r="E5757" t="s">
        <v>75</v>
      </c>
      <c r="F5757" t="s">
        <v>56</v>
      </c>
      <c r="G5757" t="s">
        <v>34</v>
      </c>
      <c r="H5757" t="s">
        <v>35</v>
      </c>
      <c r="I5757">
        <v>287.97000000000003</v>
      </c>
      <c r="J5757">
        <v>3</v>
      </c>
      <c r="K5757">
        <v>0</v>
      </c>
      <c r="L5757">
        <v>80.631600000000006</v>
      </c>
    </row>
    <row r="5758" spans="1:12" x14ac:dyDescent="0.3">
      <c r="A5758" t="s">
        <v>167</v>
      </c>
      <c r="B5758" t="s">
        <v>13</v>
      </c>
      <c r="C5758" t="s">
        <v>14</v>
      </c>
      <c r="D5758" t="s">
        <v>74</v>
      </c>
      <c r="E5758" t="s">
        <v>75</v>
      </c>
      <c r="F5758" t="s">
        <v>56</v>
      </c>
      <c r="G5758" t="s">
        <v>25</v>
      </c>
      <c r="H5758" t="s">
        <v>40</v>
      </c>
      <c r="I5758">
        <v>44.82</v>
      </c>
      <c r="J5758">
        <v>9</v>
      </c>
      <c r="K5758">
        <v>0</v>
      </c>
      <c r="L5758">
        <v>21.0654</v>
      </c>
    </row>
    <row r="5759" spans="1:12" x14ac:dyDescent="0.3">
      <c r="A5759" t="s">
        <v>27</v>
      </c>
      <c r="B5759" t="s">
        <v>43</v>
      </c>
      <c r="C5759" t="s">
        <v>14</v>
      </c>
      <c r="D5759" t="s">
        <v>74</v>
      </c>
      <c r="E5759" t="s">
        <v>75</v>
      </c>
      <c r="F5759" t="s">
        <v>56</v>
      </c>
      <c r="G5759" t="s">
        <v>25</v>
      </c>
      <c r="H5759" t="s">
        <v>37</v>
      </c>
      <c r="I5759">
        <v>58.73</v>
      </c>
      <c r="J5759">
        <v>7</v>
      </c>
      <c r="K5759">
        <v>0</v>
      </c>
      <c r="L5759">
        <v>14.682499999999999</v>
      </c>
    </row>
    <row r="5760" spans="1:12" x14ac:dyDescent="0.3">
      <c r="A5760" t="s">
        <v>27</v>
      </c>
      <c r="B5760" t="s">
        <v>43</v>
      </c>
      <c r="C5760" t="s">
        <v>14</v>
      </c>
      <c r="D5760" t="s">
        <v>74</v>
      </c>
      <c r="E5760" t="s">
        <v>75</v>
      </c>
      <c r="F5760" t="s">
        <v>56</v>
      </c>
      <c r="G5760" t="s">
        <v>25</v>
      </c>
      <c r="H5760" t="s">
        <v>36</v>
      </c>
      <c r="I5760">
        <v>93.343999999999994</v>
      </c>
      <c r="J5760">
        <v>4</v>
      </c>
      <c r="K5760">
        <v>0.2</v>
      </c>
      <c r="L5760">
        <v>32.670400000000001</v>
      </c>
    </row>
    <row r="5761" spans="1:12" x14ac:dyDescent="0.3">
      <c r="A5761" t="s">
        <v>27</v>
      </c>
      <c r="B5761" t="s">
        <v>13</v>
      </c>
      <c r="C5761" t="s">
        <v>14</v>
      </c>
      <c r="D5761" t="s">
        <v>227</v>
      </c>
      <c r="E5761" t="s">
        <v>75</v>
      </c>
      <c r="F5761" t="s">
        <v>56</v>
      </c>
      <c r="G5761" t="s">
        <v>25</v>
      </c>
      <c r="H5761" t="s">
        <v>59</v>
      </c>
      <c r="I5761">
        <v>23.34</v>
      </c>
      <c r="J5761">
        <v>3</v>
      </c>
      <c r="K5761">
        <v>0</v>
      </c>
      <c r="L5761">
        <v>10.969799999999999</v>
      </c>
    </row>
    <row r="5762" spans="1:12" x14ac:dyDescent="0.3">
      <c r="A5762" t="s">
        <v>27</v>
      </c>
      <c r="B5762" t="s">
        <v>13</v>
      </c>
      <c r="C5762" t="s">
        <v>14</v>
      </c>
      <c r="D5762" t="s">
        <v>227</v>
      </c>
      <c r="E5762" t="s">
        <v>75</v>
      </c>
      <c r="F5762" t="s">
        <v>56</v>
      </c>
      <c r="G5762" t="s">
        <v>25</v>
      </c>
      <c r="H5762" t="s">
        <v>40</v>
      </c>
      <c r="I5762">
        <v>51.55</v>
      </c>
      <c r="J5762">
        <v>5</v>
      </c>
      <c r="K5762">
        <v>0</v>
      </c>
      <c r="L5762">
        <v>24.2285</v>
      </c>
    </row>
    <row r="5763" spans="1:12" x14ac:dyDescent="0.3">
      <c r="A5763" t="s">
        <v>27</v>
      </c>
      <c r="B5763" t="s">
        <v>13</v>
      </c>
      <c r="C5763" t="s">
        <v>14</v>
      </c>
      <c r="D5763" t="s">
        <v>74</v>
      </c>
      <c r="E5763" t="s">
        <v>75</v>
      </c>
      <c r="F5763" t="s">
        <v>56</v>
      </c>
      <c r="G5763" t="s">
        <v>18</v>
      </c>
      <c r="H5763" t="s">
        <v>20</v>
      </c>
      <c r="I5763">
        <v>1317.492</v>
      </c>
      <c r="J5763">
        <v>6</v>
      </c>
      <c r="K5763">
        <v>0.1</v>
      </c>
      <c r="L5763">
        <v>292.77600000000001</v>
      </c>
    </row>
    <row r="5764" spans="1:12" x14ac:dyDescent="0.3">
      <c r="A5764" t="s">
        <v>27</v>
      </c>
      <c r="B5764" t="s">
        <v>13</v>
      </c>
      <c r="C5764" t="s">
        <v>14</v>
      </c>
      <c r="D5764" t="s">
        <v>74</v>
      </c>
      <c r="E5764" t="s">
        <v>75</v>
      </c>
      <c r="F5764" t="s">
        <v>56</v>
      </c>
      <c r="G5764" t="s">
        <v>25</v>
      </c>
      <c r="H5764" t="s">
        <v>109</v>
      </c>
      <c r="I5764">
        <v>63.84</v>
      </c>
      <c r="J5764">
        <v>8</v>
      </c>
      <c r="K5764">
        <v>0</v>
      </c>
      <c r="L5764">
        <v>18.5136</v>
      </c>
    </row>
    <row r="5765" spans="1:12" x14ac:dyDescent="0.3">
      <c r="A5765" t="s">
        <v>27</v>
      </c>
      <c r="B5765" t="s">
        <v>13</v>
      </c>
      <c r="C5765" t="s">
        <v>14</v>
      </c>
      <c r="D5765" t="s">
        <v>74</v>
      </c>
      <c r="E5765" t="s">
        <v>75</v>
      </c>
      <c r="F5765" t="s">
        <v>56</v>
      </c>
      <c r="G5765" t="s">
        <v>25</v>
      </c>
      <c r="H5765" t="s">
        <v>36</v>
      </c>
      <c r="I5765">
        <v>3.5920000000000001</v>
      </c>
      <c r="J5765">
        <v>1</v>
      </c>
      <c r="K5765">
        <v>0.2</v>
      </c>
      <c r="L5765">
        <v>1.1225000000000001</v>
      </c>
    </row>
    <row r="5766" spans="1:12" x14ac:dyDescent="0.3">
      <c r="A5766" t="s">
        <v>167</v>
      </c>
      <c r="B5766" t="s">
        <v>13</v>
      </c>
      <c r="C5766" t="s">
        <v>14</v>
      </c>
      <c r="D5766" t="s">
        <v>158</v>
      </c>
      <c r="E5766" t="s">
        <v>75</v>
      </c>
      <c r="F5766" t="s">
        <v>56</v>
      </c>
      <c r="G5766" t="s">
        <v>34</v>
      </c>
      <c r="H5766" t="s">
        <v>35</v>
      </c>
      <c r="I5766">
        <v>1214.8499999999999</v>
      </c>
      <c r="J5766">
        <v>3</v>
      </c>
      <c r="K5766">
        <v>0</v>
      </c>
      <c r="L5766">
        <v>352.30650000000003</v>
      </c>
    </row>
    <row r="5767" spans="1:12" x14ac:dyDescent="0.3">
      <c r="A5767" t="s">
        <v>27</v>
      </c>
      <c r="B5767" t="s">
        <v>13</v>
      </c>
      <c r="C5767" t="s">
        <v>14</v>
      </c>
      <c r="D5767" t="s">
        <v>74</v>
      </c>
      <c r="E5767" t="s">
        <v>75</v>
      </c>
      <c r="F5767" t="s">
        <v>56</v>
      </c>
      <c r="G5767" t="s">
        <v>25</v>
      </c>
      <c r="H5767" t="s">
        <v>36</v>
      </c>
      <c r="I5767">
        <v>2.6880000000000002</v>
      </c>
      <c r="J5767">
        <v>1</v>
      </c>
      <c r="K5767">
        <v>0.2</v>
      </c>
      <c r="L5767">
        <v>0.84</v>
      </c>
    </row>
    <row r="5768" spans="1:12" x14ac:dyDescent="0.3">
      <c r="A5768" t="s">
        <v>27</v>
      </c>
      <c r="B5768" t="s">
        <v>13</v>
      </c>
      <c r="C5768" t="s">
        <v>14</v>
      </c>
      <c r="D5768" t="s">
        <v>74</v>
      </c>
      <c r="E5768" t="s">
        <v>75</v>
      </c>
      <c r="F5768" t="s">
        <v>56</v>
      </c>
      <c r="G5768" t="s">
        <v>25</v>
      </c>
      <c r="H5768" t="s">
        <v>33</v>
      </c>
      <c r="I5768">
        <v>6.6</v>
      </c>
      <c r="J5768">
        <v>3</v>
      </c>
      <c r="K5768">
        <v>0</v>
      </c>
      <c r="L5768">
        <v>2.9039999999999999</v>
      </c>
    </row>
    <row r="5769" spans="1:12" x14ac:dyDescent="0.3">
      <c r="A5769" t="s">
        <v>27</v>
      </c>
      <c r="B5769" t="s">
        <v>21</v>
      </c>
      <c r="C5769" t="s">
        <v>14</v>
      </c>
      <c r="D5769" t="s">
        <v>74</v>
      </c>
      <c r="E5769" t="s">
        <v>75</v>
      </c>
      <c r="F5769" t="s">
        <v>56</v>
      </c>
      <c r="G5769" t="s">
        <v>25</v>
      </c>
      <c r="H5769" t="s">
        <v>36</v>
      </c>
      <c r="I5769">
        <v>4.992</v>
      </c>
      <c r="J5769">
        <v>3</v>
      </c>
      <c r="K5769">
        <v>0.2</v>
      </c>
      <c r="L5769">
        <v>1.6848000000000001</v>
      </c>
    </row>
    <row r="5770" spans="1:12" x14ac:dyDescent="0.3">
      <c r="A5770" t="s">
        <v>27</v>
      </c>
      <c r="B5770" t="s">
        <v>13</v>
      </c>
      <c r="C5770" t="s">
        <v>14</v>
      </c>
      <c r="D5770" t="s">
        <v>189</v>
      </c>
      <c r="E5770" t="s">
        <v>75</v>
      </c>
      <c r="F5770" t="s">
        <v>56</v>
      </c>
      <c r="G5770" t="s">
        <v>25</v>
      </c>
      <c r="H5770" t="s">
        <v>33</v>
      </c>
      <c r="I5770">
        <v>9.26</v>
      </c>
      <c r="J5770">
        <v>2</v>
      </c>
      <c r="K5770">
        <v>0</v>
      </c>
      <c r="L5770">
        <v>3.0558000000000001</v>
      </c>
    </row>
    <row r="5771" spans="1:12" x14ac:dyDescent="0.3">
      <c r="A5771" t="s">
        <v>27</v>
      </c>
      <c r="B5771" t="s">
        <v>13</v>
      </c>
      <c r="C5771" t="s">
        <v>14</v>
      </c>
      <c r="D5771" t="s">
        <v>189</v>
      </c>
      <c r="E5771" t="s">
        <v>75</v>
      </c>
      <c r="F5771" t="s">
        <v>56</v>
      </c>
      <c r="G5771" t="s">
        <v>25</v>
      </c>
      <c r="H5771" t="s">
        <v>31</v>
      </c>
      <c r="I5771">
        <v>105.98</v>
      </c>
      <c r="J5771">
        <v>2</v>
      </c>
      <c r="K5771">
        <v>0</v>
      </c>
      <c r="L5771">
        <v>4.2392000000000003</v>
      </c>
    </row>
    <row r="5772" spans="1:12" x14ac:dyDescent="0.3">
      <c r="A5772" t="s">
        <v>27</v>
      </c>
      <c r="B5772" t="s">
        <v>13</v>
      </c>
      <c r="C5772" t="s">
        <v>14</v>
      </c>
      <c r="D5772" t="s">
        <v>189</v>
      </c>
      <c r="E5772" t="s">
        <v>75</v>
      </c>
      <c r="F5772" t="s">
        <v>56</v>
      </c>
      <c r="G5772" t="s">
        <v>25</v>
      </c>
      <c r="H5772" t="s">
        <v>76</v>
      </c>
      <c r="I5772">
        <v>1.24</v>
      </c>
      <c r="J5772">
        <v>1</v>
      </c>
      <c r="K5772">
        <v>0</v>
      </c>
      <c r="L5772">
        <v>0.58279999999999998</v>
      </c>
    </row>
    <row r="5773" spans="1:12" x14ac:dyDescent="0.3">
      <c r="A5773" t="s">
        <v>27</v>
      </c>
      <c r="B5773" t="s">
        <v>13</v>
      </c>
      <c r="C5773" t="s">
        <v>14</v>
      </c>
      <c r="D5773" t="s">
        <v>189</v>
      </c>
      <c r="E5773" t="s">
        <v>75</v>
      </c>
      <c r="F5773" t="s">
        <v>56</v>
      </c>
      <c r="G5773" t="s">
        <v>25</v>
      </c>
      <c r="H5773" t="s">
        <v>26</v>
      </c>
      <c r="I5773">
        <v>20.7</v>
      </c>
      <c r="J5773">
        <v>2</v>
      </c>
      <c r="K5773">
        <v>0</v>
      </c>
      <c r="L5773">
        <v>9.9359999999999999</v>
      </c>
    </row>
    <row r="5774" spans="1:12" x14ac:dyDescent="0.3">
      <c r="A5774" t="s">
        <v>27</v>
      </c>
      <c r="B5774" t="s">
        <v>13</v>
      </c>
      <c r="C5774" t="s">
        <v>14</v>
      </c>
      <c r="D5774" t="s">
        <v>189</v>
      </c>
      <c r="E5774" t="s">
        <v>75</v>
      </c>
      <c r="F5774" t="s">
        <v>56</v>
      </c>
      <c r="G5774" t="s">
        <v>25</v>
      </c>
      <c r="H5774" t="s">
        <v>40</v>
      </c>
      <c r="I5774">
        <v>28.9</v>
      </c>
      <c r="J5774">
        <v>5</v>
      </c>
      <c r="K5774">
        <v>0</v>
      </c>
      <c r="L5774">
        <v>14.161</v>
      </c>
    </row>
    <row r="5775" spans="1:12" x14ac:dyDescent="0.3">
      <c r="A5775" t="s">
        <v>27</v>
      </c>
      <c r="B5775" t="s">
        <v>13</v>
      </c>
      <c r="C5775" t="s">
        <v>14</v>
      </c>
      <c r="D5775" t="s">
        <v>189</v>
      </c>
      <c r="E5775" t="s">
        <v>75</v>
      </c>
      <c r="F5775" t="s">
        <v>56</v>
      </c>
      <c r="G5775" t="s">
        <v>25</v>
      </c>
      <c r="H5775" t="s">
        <v>59</v>
      </c>
      <c r="I5775">
        <v>27.18</v>
      </c>
      <c r="J5775">
        <v>1</v>
      </c>
      <c r="K5775">
        <v>0</v>
      </c>
      <c r="L5775">
        <v>12.7746</v>
      </c>
    </row>
    <row r="5776" spans="1:12" x14ac:dyDescent="0.3">
      <c r="A5776" t="s">
        <v>12</v>
      </c>
      <c r="B5776" t="s">
        <v>13</v>
      </c>
      <c r="C5776" t="s">
        <v>14</v>
      </c>
      <c r="D5776" t="s">
        <v>74</v>
      </c>
      <c r="E5776" t="s">
        <v>75</v>
      </c>
      <c r="F5776" t="s">
        <v>56</v>
      </c>
      <c r="G5776" t="s">
        <v>25</v>
      </c>
      <c r="H5776" t="s">
        <v>31</v>
      </c>
      <c r="I5776">
        <v>36.630000000000003</v>
      </c>
      <c r="J5776">
        <v>3</v>
      </c>
      <c r="K5776">
        <v>0</v>
      </c>
      <c r="L5776">
        <v>9.8901000000000003</v>
      </c>
    </row>
    <row r="5777" spans="1:12" x14ac:dyDescent="0.3">
      <c r="A5777" t="s">
        <v>27</v>
      </c>
      <c r="B5777" t="s">
        <v>21</v>
      </c>
      <c r="C5777" t="s">
        <v>14</v>
      </c>
      <c r="D5777" t="s">
        <v>74</v>
      </c>
      <c r="E5777" t="s">
        <v>75</v>
      </c>
      <c r="F5777" t="s">
        <v>56</v>
      </c>
      <c r="G5777" t="s">
        <v>25</v>
      </c>
      <c r="H5777" t="s">
        <v>33</v>
      </c>
      <c r="I5777">
        <v>8.4</v>
      </c>
      <c r="J5777">
        <v>5</v>
      </c>
      <c r="K5777">
        <v>0</v>
      </c>
      <c r="L5777">
        <v>4.2</v>
      </c>
    </row>
    <row r="5778" spans="1:12" x14ac:dyDescent="0.3">
      <c r="A5778" t="s">
        <v>27</v>
      </c>
      <c r="B5778" t="s">
        <v>13</v>
      </c>
      <c r="C5778" t="s">
        <v>14</v>
      </c>
      <c r="D5778" t="s">
        <v>74</v>
      </c>
      <c r="E5778" t="s">
        <v>75</v>
      </c>
      <c r="F5778" t="s">
        <v>56</v>
      </c>
      <c r="G5778" t="s">
        <v>25</v>
      </c>
      <c r="H5778" t="s">
        <v>36</v>
      </c>
      <c r="I5778">
        <v>36.56</v>
      </c>
      <c r="J5778">
        <v>5</v>
      </c>
      <c r="K5778">
        <v>0.2</v>
      </c>
      <c r="L5778">
        <v>12.795999999999999</v>
      </c>
    </row>
    <row r="5779" spans="1:12" x14ac:dyDescent="0.3">
      <c r="A5779" t="s">
        <v>27</v>
      </c>
      <c r="B5779" t="s">
        <v>13</v>
      </c>
      <c r="C5779" t="s">
        <v>14</v>
      </c>
      <c r="D5779" t="s">
        <v>74</v>
      </c>
      <c r="E5779" t="s">
        <v>75</v>
      </c>
      <c r="F5779" t="s">
        <v>56</v>
      </c>
      <c r="G5779" t="s">
        <v>25</v>
      </c>
      <c r="H5779" t="s">
        <v>36</v>
      </c>
      <c r="I5779">
        <v>186.14400000000001</v>
      </c>
      <c r="J5779">
        <v>6</v>
      </c>
      <c r="K5779">
        <v>0.2</v>
      </c>
      <c r="L5779">
        <v>60.4968</v>
      </c>
    </row>
    <row r="5780" spans="1:12" x14ac:dyDescent="0.3">
      <c r="A5780" t="s">
        <v>27</v>
      </c>
      <c r="B5780" t="s">
        <v>13</v>
      </c>
      <c r="C5780" t="s">
        <v>14</v>
      </c>
      <c r="D5780" t="s">
        <v>74</v>
      </c>
      <c r="E5780" t="s">
        <v>75</v>
      </c>
      <c r="F5780" t="s">
        <v>56</v>
      </c>
      <c r="G5780" t="s">
        <v>18</v>
      </c>
      <c r="H5780" t="s">
        <v>19</v>
      </c>
      <c r="I5780">
        <v>353.56799999999998</v>
      </c>
      <c r="J5780">
        <v>2</v>
      </c>
      <c r="K5780">
        <v>0.2</v>
      </c>
      <c r="L5780">
        <v>-44.195999999999998</v>
      </c>
    </row>
    <row r="5781" spans="1:12" x14ac:dyDescent="0.3">
      <c r="A5781" t="s">
        <v>27</v>
      </c>
      <c r="B5781" t="s">
        <v>43</v>
      </c>
      <c r="C5781" t="s">
        <v>14</v>
      </c>
      <c r="D5781" t="s">
        <v>265</v>
      </c>
      <c r="E5781" t="s">
        <v>75</v>
      </c>
      <c r="F5781" t="s">
        <v>56</v>
      </c>
      <c r="G5781" t="s">
        <v>34</v>
      </c>
      <c r="H5781" t="s">
        <v>122</v>
      </c>
      <c r="I5781">
        <v>52.44</v>
      </c>
      <c r="J5781">
        <v>4</v>
      </c>
      <c r="K5781">
        <v>0</v>
      </c>
      <c r="L5781">
        <v>24.122399999999999</v>
      </c>
    </row>
    <row r="5782" spans="1:12" x14ac:dyDescent="0.3">
      <c r="A5782" t="s">
        <v>27</v>
      </c>
      <c r="B5782" t="s">
        <v>13</v>
      </c>
      <c r="C5782" t="s">
        <v>14</v>
      </c>
      <c r="D5782" t="s">
        <v>265</v>
      </c>
      <c r="E5782" t="s">
        <v>75</v>
      </c>
      <c r="F5782" t="s">
        <v>56</v>
      </c>
      <c r="G5782" t="s">
        <v>18</v>
      </c>
      <c r="H5782" t="s">
        <v>32</v>
      </c>
      <c r="I5782">
        <v>14.89</v>
      </c>
      <c r="J5782">
        <v>1</v>
      </c>
      <c r="K5782">
        <v>0</v>
      </c>
      <c r="L5782">
        <v>4.0202999999999998</v>
      </c>
    </row>
    <row r="5783" spans="1:12" x14ac:dyDescent="0.3">
      <c r="A5783" t="s">
        <v>27</v>
      </c>
      <c r="B5783" t="s">
        <v>13</v>
      </c>
      <c r="C5783" t="s">
        <v>14</v>
      </c>
      <c r="D5783" t="s">
        <v>265</v>
      </c>
      <c r="E5783" t="s">
        <v>75</v>
      </c>
      <c r="F5783" t="s">
        <v>56</v>
      </c>
      <c r="G5783" t="s">
        <v>34</v>
      </c>
      <c r="H5783" t="s">
        <v>35</v>
      </c>
      <c r="I5783">
        <v>543.91999999999996</v>
      </c>
      <c r="J5783">
        <v>8</v>
      </c>
      <c r="K5783">
        <v>0</v>
      </c>
      <c r="L5783">
        <v>135.97999999999999</v>
      </c>
    </row>
    <row r="5784" spans="1:12" x14ac:dyDescent="0.3">
      <c r="A5784" t="s">
        <v>27</v>
      </c>
      <c r="B5784" t="s">
        <v>21</v>
      </c>
      <c r="C5784" t="s">
        <v>14</v>
      </c>
      <c r="D5784" t="s">
        <v>229</v>
      </c>
      <c r="E5784" t="s">
        <v>75</v>
      </c>
      <c r="F5784" t="s">
        <v>56</v>
      </c>
      <c r="G5784" t="s">
        <v>18</v>
      </c>
      <c r="H5784" t="s">
        <v>32</v>
      </c>
      <c r="I5784">
        <v>68.95</v>
      </c>
      <c r="J5784">
        <v>5</v>
      </c>
      <c r="K5784">
        <v>0</v>
      </c>
      <c r="L5784">
        <v>28.959</v>
      </c>
    </row>
    <row r="5785" spans="1:12" x14ac:dyDescent="0.3">
      <c r="A5785" t="s">
        <v>27</v>
      </c>
      <c r="B5785" t="s">
        <v>21</v>
      </c>
      <c r="C5785" t="s">
        <v>14</v>
      </c>
      <c r="D5785" t="s">
        <v>229</v>
      </c>
      <c r="E5785" t="s">
        <v>75</v>
      </c>
      <c r="F5785" t="s">
        <v>56</v>
      </c>
      <c r="G5785" t="s">
        <v>25</v>
      </c>
      <c r="H5785" t="s">
        <v>31</v>
      </c>
      <c r="I5785">
        <v>296.37</v>
      </c>
      <c r="J5785">
        <v>3</v>
      </c>
      <c r="K5785">
        <v>0</v>
      </c>
      <c r="L5785">
        <v>80.019900000000007</v>
      </c>
    </row>
    <row r="5786" spans="1:12" x14ac:dyDescent="0.3">
      <c r="A5786" t="s">
        <v>27</v>
      </c>
      <c r="B5786" t="s">
        <v>21</v>
      </c>
      <c r="C5786" t="s">
        <v>14</v>
      </c>
      <c r="D5786" t="s">
        <v>229</v>
      </c>
      <c r="E5786" t="s">
        <v>75</v>
      </c>
      <c r="F5786" t="s">
        <v>56</v>
      </c>
      <c r="G5786" t="s">
        <v>34</v>
      </c>
      <c r="H5786" t="s">
        <v>35</v>
      </c>
      <c r="I5786">
        <v>39.979999999999997</v>
      </c>
      <c r="J5786">
        <v>2</v>
      </c>
      <c r="K5786">
        <v>0</v>
      </c>
      <c r="L5786">
        <v>1.9990000000000001</v>
      </c>
    </row>
    <row r="5787" spans="1:12" x14ac:dyDescent="0.3">
      <c r="A5787" t="s">
        <v>12</v>
      </c>
      <c r="B5787" t="s">
        <v>13</v>
      </c>
      <c r="C5787" t="s">
        <v>14</v>
      </c>
      <c r="D5787" t="s">
        <v>74</v>
      </c>
      <c r="E5787" t="s">
        <v>75</v>
      </c>
      <c r="F5787" t="s">
        <v>56</v>
      </c>
      <c r="G5787" t="s">
        <v>25</v>
      </c>
      <c r="H5787" t="s">
        <v>36</v>
      </c>
      <c r="I5787">
        <v>33.567999999999998</v>
      </c>
      <c r="J5787">
        <v>2</v>
      </c>
      <c r="K5787">
        <v>0.2</v>
      </c>
      <c r="L5787">
        <v>11.748799999999999</v>
      </c>
    </row>
    <row r="5788" spans="1:12" x14ac:dyDescent="0.3">
      <c r="A5788" t="s">
        <v>27</v>
      </c>
      <c r="B5788" t="s">
        <v>13</v>
      </c>
      <c r="C5788" t="s">
        <v>14</v>
      </c>
      <c r="D5788" t="s">
        <v>74</v>
      </c>
      <c r="E5788" t="s">
        <v>75</v>
      </c>
      <c r="F5788" t="s">
        <v>56</v>
      </c>
      <c r="G5788" t="s">
        <v>18</v>
      </c>
      <c r="H5788" t="s">
        <v>32</v>
      </c>
      <c r="I5788">
        <v>63.94</v>
      </c>
      <c r="J5788">
        <v>1</v>
      </c>
      <c r="K5788">
        <v>0</v>
      </c>
      <c r="L5788">
        <v>24.936599999999999</v>
      </c>
    </row>
    <row r="5789" spans="1:12" x14ac:dyDescent="0.3">
      <c r="A5789" t="s">
        <v>27</v>
      </c>
      <c r="B5789" t="s">
        <v>13</v>
      </c>
      <c r="C5789" t="s">
        <v>14</v>
      </c>
      <c r="D5789" t="s">
        <v>74</v>
      </c>
      <c r="E5789" t="s">
        <v>75</v>
      </c>
      <c r="F5789" t="s">
        <v>56</v>
      </c>
      <c r="G5789" t="s">
        <v>25</v>
      </c>
      <c r="H5789" t="s">
        <v>36</v>
      </c>
      <c r="I5789">
        <v>60.6</v>
      </c>
      <c r="J5789">
        <v>5</v>
      </c>
      <c r="K5789">
        <v>0.2</v>
      </c>
      <c r="L5789">
        <v>20.452500000000001</v>
      </c>
    </row>
    <row r="5790" spans="1:12" x14ac:dyDescent="0.3">
      <c r="A5790" t="s">
        <v>27</v>
      </c>
      <c r="B5790" t="s">
        <v>13</v>
      </c>
      <c r="C5790" t="s">
        <v>14</v>
      </c>
      <c r="D5790" t="s">
        <v>74</v>
      </c>
      <c r="E5790" t="s">
        <v>75</v>
      </c>
      <c r="F5790" t="s">
        <v>56</v>
      </c>
      <c r="G5790" t="s">
        <v>25</v>
      </c>
      <c r="H5790" t="s">
        <v>109</v>
      </c>
      <c r="I5790">
        <v>22.72</v>
      </c>
      <c r="J5790">
        <v>4</v>
      </c>
      <c r="K5790">
        <v>0</v>
      </c>
      <c r="L5790">
        <v>6.5888</v>
      </c>
    </row>
    <row r="5791" spans="1:12" x14ac:dyDescent="0.3">
      <c r="A5791" t="s">
        <v>12</v>
      </c>
      <c r="B5791" t="s">
        <v>13</v>
      </c>
      <c r="C5791" t="s">
        <v>14</v>
      </c>
      <c r="D5791" t="s">
        <v>229</v>
      </c>
      <c r="E5791" t="s">
        <v>75</v>
      </c>
      <c r="F5791" t="s">
        <v>56</v>
      </c>
      <c r="G5791" t="s">
        <v>25</v>
      </c>
      <c r="H5791" t="s">
        <v>31</v>
      </c>
      <c r="I5791">
        <v>244.55</v>
      </c>
      <c r="J5791">
        <v>5</v>
      </c>
      <c r="K5791">
        <v>0</v>
      </c>
      <c r="L5791">
        <v>4.891</v>
      </c>
    </row>
    <row r="5792" spans="1:12" x14ac:dyDescent="0.3">
      <c r="A5792" t="s">
        <v>12</v>
      </c>
      <c r="B5792" t="s">
        <v>13</v>
      </c>
      <c r="C5792" t="s">
        <v>14</v>
      </c>
      <c r="D5792" t="s">
        <v>229</v>
      </c>
      <c r="E5792" t="s">
        <v>75</v>
      </c>
      <c r="F5792" t="s">
        <v>56</v>
      </c>
      <c r="G5792" t="s">
        <v>25</v>
      </c>
      <c r="H5792" t="s">
        <v>59</v>
      </c>
      <c r="I5792">
        <v>12.24</v>
      </c>
      <c r="J5792">
        <v>6</v>
      </c>
      <c r="K5792">
        <v>0</v>
      </c>
      <c r="L5792">
        <v>5.7527999999999997</v>
      </c>
    </row>
    <row r="5793" spans="1:12" x14ac:dyDescent="0.3">
      <c r="A5793" t="s">
        <v>12</v>
      </c>
      <c r="B5793" t="s">
        <v>13</v>
      </c>
      <c r="C5793" t="s">
        <v>14</v>
      </c>
      <c r="D5793" t="s">
        <v>229</v>
      </c>
      <c r="E5793" t="s">
        <v>75</v>
      </c>
      <c r="F5793" t="s">
        <v>56</v>
      </c>
      <c r="G5793" t="s">
        <v>34</v>
      </c>
      <c r="H5793" t="s">
        <v>58</v>
      </c>
      <c r="I5793">
        <v>13.98</v>
      </c>
      <c r="J5793">
        <v>2</v>
      </c>
      <c r="K5793">
        <v>0</v>
      </c>
      <c r="L5793">
        <v>6.0114000000000001</v>
      </c>
    </row>
    <row r="5794" spans="1:12" x14ac:dyDescent="0.3">
      <c r="A5794" t="s">
        <v>12</v>
      </c>
      <c r="B5794" t="s">
        <v>13</v>
      </c>
      <c r="C5794" t="s">
        <v>14</v>
      </c>
      <c r="D5794" t="s">
        <v>229</v>
      </c>
      <c r="E5794" t="s">
        <v>75</v>
      </c>
      <c r="F5794" t="s">
        <v>56</v>
      </c>
      <c r="G5794" t="s">
        <v>34</v>
      </c>
      <c r="H5794" t="s">
        <v>58</v>
      </c>
      <c r="I5794">
        <v>899.95</v>
      </c>
      <c r="J5794">
        <v>5</v>
      </c>
      <c r="K5794">
        <v>0</v>
      </c>
      <c r="L5794">
        <v>53.997</v>
      </c>
    </row>
    <row r="5795" spans="1:12" x14ac:dyDescent="0.3">
      <c r="A5795" t="s">
        <v>12</v>
      </c>
      <c r="B5795" t="s">
        <v>13</v>
      </c>
      <c r="C5795" t="s">
        <v>14</v>
      </c>
      <c r="D5795" t="s">
        <v>91</v>
      </c>
      <c r="E5795" t="s">
        <v>75</v>
      </c>
      <c r="F5795" t="s">
        <v>56</v>
      </c>
      <c r="G5795" t="s">
        <v>34</v>
      </c>
      <c r="H5795" t="s">
        <v>58</v>
      </c>
      <c r="I5795">
        <v>31.95</v>
      </c>
      <c r="J5795">
        <v>1</v>
      </c>
      <c r="K5795">
        <v>0</v>
      </c>
      <c r="L5795">
        <v>2.2364999999999999</v>
      </c>
    </row>
    <row r="5796" spans="1:12" x14ac:dyDescent="0.3">
      <c r="A5796" t="s">
        <v>27</v>
      </c>
      <c r="B5796" t="s">
        <v>21</v>
      </c>
      <c r="C5796" t="s">
        <v>14</v>
      </c>
      <c r="D5796" t="s">
        <v>74</v>
      </c>
      <c r="E5796" t="s">
        <v>75</v>
      </c>
      <c r="F5796" t="s">
        <v>56</v>
      </c>
      <c r="G5796" t="s">
        <v>25</v>
      </c>
      <c r="H5796" t="s">
        <v>36</v>
      </c>
      <c r="I5796">
        <v>24.672000000000001</v>
      </c>
      <c r="J5796">
        <v>4</v>
      </c>
      <c r="K5796">
        <v>0.2</v>
      </c>
      <c r="L5796">
        <v>7.71</v>
      </c>
    </row>
    <row r="5797" spans="1:12" x14ac:dyDescent="0.3">
      <c r="A5797" t="s">
        <v>27</v>
      </c>
      <c r="B5797" t="s">
        <v>21</v>
      </c>
      <c r="C5797" t="s">
        <v>14</v>
      </c>
      <c r="D5797" t="s">
        <v>74</v>
      </c>
      <c r="E5797" t="s">
        <v>75</v>
      </c>
      <c r="F5797" t="s">
        <v>56</v>
      </c>
      <c r="G5797" t="s">
        <v>25</v>
      </c>
      <c r="H5797" t="s">
        <v>36</v>
      </c>
      <c r="I5797">
        <v>3.7440000000000002</v>
      </c>
      <c r="J5797">
        <v>1</v>
      </c>
      <c r="K5797">
        <v>0.2</v>
      </c>
      <c r="L5797">
        <v>1.3104</v>
      </c>
    </row>
    <row r="5798" spans="1:12" x14ac:dyDescent="0.3">
      <c r="A5798" t="s">
        <v>27</v>
      </c>
      <c r="B5798" t="s">
        <v>13</v>
      </c>
      <c r="C5798" t="s">
        <v>14</v>
      </c>
      <c r="D5798" t="s">
        <v>74</v>
      </c>
      <c r="E5798" t="s">
        <v>75</v>
      </c>
      <c r="F5798" t="s">
        <v>56</v>
      </c>
      <c r="G5798" t="s">
        <v>25</v>
      </c>
      <c r="H5798" t="s">
        <v>36</v>
      </c>
      <c r="I5798">
        <v>588.78399999999999</v>
      </c>
      <c r="J5798">
        <v>2</v>
      </c>
      <c r="K5798">
        <v>0.2</v>
      </c>
      <c r="L5798">
        <v>183.995</v>
      </c>
    </row>
    <row r="5799" spans="1:12" x14ac:dyDescent="0.3">
      <c r="A5799" t="s">
        <v>27</v>
      </c>
      <c r="B5799" t="s">
        <v>13</v>
      </c>
      <c r="C5799" t="s">
        <v>14</v>
      </c>
      <c r="D5799" t="s">
        <v>74</v>
      </c>
      <c r="E5799" t="s">
        <v>75</v>
      </c>
      <c r="F5799" t="s">
        <v>56</v>
      </c>
      <c r="G5799" t="s">
        <v>34</v>
      </c>
      <c r="H5799" t="s">
        <v>58</v>
      </c>
      <c r="I5799">
        <v>99.6</v>
      </c>
      <c r="J5799">
        <v>1</v>
      </c>
      <c r="K5799">
        <v>0</v>
      </c>
      <c r="L5799">
        <v>36.851999999999997</v>
      </c>
    </row>
    <row r="5800" spans="1:12" x14ac:dyDescent="0.3">
      <c r="A5800" t="s">
        <v>27</v>
      </c>
      <c r="B5800" t="s">
        <v>13</v>
      </c>
      <c r="C5800" t="s">
        <v>14</v>
      </c>
      <c r="D5800" t="s">
        <v>74</v>
      </c>
      <c r="E5800" t="s">
        <v>75</v>
      </c>
      <c r="F5800" t="s">
        <v>56</v>
      </c>
      <c r="G5800" t="s">
        <v>25</v>
      </c>
      <c r="H5800" t="s">
        <v>36</v>
      </c>
      <c r="I5800">
        <v>62.295999999999999</v>
      </c>
      <c r="J5800">
        <v>13</v>
      </c>
      <c r="K5800">
        <v>0.2</v>
      </c>
      <c r="L5800">
        <v>21.024899999999999</v>
      </c>
    </row>
    <row r="5801" spans="1:12" x14ac:dyDescent="0.3">
      <c r="A5801" t="s">
        <v>27</v>
      </c>
      <c r="B5801" t="s">
        <v>13</v>
      </c>
      <c r="C5801" t="s">
        <v>14</v>
      </c>
      <c r="D5801" t="s">
        <v>74</v>
      </c>
      <c r="E5801" t="s">
        <v>75</v>
      </c>
      <c r="F5801" t="s">
        <v>56</v>
      </c>
      <c r="G5801" t="s">
        <v>25</v>
      </c>
      <c r="H5801" t="s">
        <v>33</v>
      </c>
      <c r="I5801">
        <v>10.71</v>
      </c>
      <c r="J5801">
        <v>3</v>
      </c>
      <c r="K5801">
        <v>0</v>
      </c>
      <c r="L5801">
        <v>2.7846000000000002</v>
      </c>
    </row>
    <row r="5802" spans="1:12" x14ac:dyDescent="0.3">
      <c r="A5802" t="s">
        <v>27</v>
      </c>
      <c r="B5802" t="s">
        <v>21</v>
      </c>
      <c r="C5802" t="s">
        <v>14</v>
      </c>
      <c r="D5802" t="s">
        <v>74</v>
      </c>
      <c r="E5802" t="s">
        <v>75</v>
      </c>
      <c r="F5802" t="s">
        <v>56</v>
      </c>
      <c r="G5802" t="s">
        <v>34</v>
      </c>
      <c r="H5802" t="s">
        <v>35</v>
      </c>
      <c r="I5802">
        <v>33</v>
      </c>
      <c r="J5802">
        <v>6</v>
      </c>
      <c r="K5802">
        <v>0</v>
      </c>
      <c r="L5802">
        <v>8.25</v>
      </c>
    </row>
    <row r="5803" spans="1:12" x14ac:dyDescent="0.3">
      <c r="A5803" t="s">
        <v>27</v>
      </c>
      <c r="B5803" t="s">
        <v>21</v>
      </c>
      <c r="C5803" t="s">
        <v>14</v>
      </c>
      <c r="D5803" t="s">
        <v>74</v>
      </c>
      <c r="E5803" t="s">
        <v>75</v>
      </c>
      <c r="F5803" t="s">
        <v>56</v>
      </c>
      <c r="G5803" t="s">
        <v>34</v>
      </c>
      <c r="H5803" t="s">
        <v>58</v>
      </c>
      <c r="I5803">
        <v>249.95</v>
      </c>
      <c r="J5803">
        <v>5</v>
      </c>
      <c r="K5803">
        <v>0</v>
      </c>
      <c r="L5803">
        <v>87.482500000000002</v>
      </c>
    </row>
    <row r="5804" spans="1:12" x14ac:dyDescent="0.3">
      <c r="A5804" t="s">
        <v>12</v>
      </c>
      <c r="B5804" t="s">
        <v>13</v>
      </c>
      <c r="C5804" t="s">
        <v>14</v>
      </c>
      <c r="D5804" t="s">
        <v>74</v>
      </c>
      <c r="E5804" t="s">
        <v>75</v>
      </c>
      <c r="F5804" t="s">
        <v>56</v>
      </c>
      <c r="G5804" t="s">
        <v>25</v>
      </c>
      <c r="H5804" t="s">
        <v>33</v>
      </c>
      <c r="I5804">
        <v>6.56</v>
      </c>
      <c r="J5804">
        <v>2</v>
      </c>
      <c r="K5804">
        <v>0</v>
      </c>
      <c r="L5804">
        <v>1.9024000000000001</v>
      </c>
    </row>
    <row r="5805" spans="1:12" x14ac:dyDescent="0.3">
      <c r="A5805" t="s">
        <v>12</v>
      </c>
      <c r="B5805" t="s">
        <v>13</v>
      </c>
      <c r="C5805" t="s">
        <v>14</v>
      </c>
      <c r="D5805" t="s">
        <v>74</v>
      </c>
      <c r="E5805" t="s">
        <v>75</v>
      </c>
      <c r="F5805" t="s">
        <v>56</v>
      </c>
      <c r="G5805" t="s">
        <v>25</v>
      </c>
      <c r="H5805" t="s">
        <v>26</v>
      </c>
      <c r="I5805">
        <v>7.83</v>
      </c>
      <c r="J5805">
        <v>3</v>
      </c>
      <c r="K5805">
        <v>0</v>
      </c>
      <c r="L5805">
        <v>3.6017999999999999</v>
      </c>
    </row>
    <row r="5806" spans="1:12" x14ac:dyDescent="0.3">
      <c r="A5806" t="s">
        <v>12</v>
      </c>
      <c r="B5806" t="s">
        <v>13</v>
      </c>
      <c r="C5806" t="s">
        <v>14</v>
      </c>
      <c r="D5806" t="s">
        <v>74</v>
      </c>
      <c r="E5806" t="s">
        <v>75</v>
      </c>
      <c r="F5806" t="s">
        <v>56</v>
      </c>
      <c r="G5806" t="s">
        <v>34</v>
      </c>
      <c r="H5806" t="s">
        <v>58</v>
      </c>
      <c r="I5806">
        <v>41.9</v>
      </c>
      <c r="J5806">
        <v>2</v>
      </c>
      <c r="K5806">
        <v>0</v>
      </c>
      <c r="L5806">
        <v>8.7989999999999995</v>
      </c>
    </row>
    <row r="5807" spans="1:12" x14ac:dyDescent="0.3">
      <c r="A5807" t="s">
        <v>12</v>
      </c>
      <c r="B5807" t="s">
        <v>13</v>
      </c>
      <c r="C5807" t="s">
        <v>14</v>
      </c>
      <c r="D5807" t="s">
        <v>74</v>
      </c>
      <c r="E5807" t="s">
        <v>75</v>
      </c>
      <c r="F5807" t="s">
        <v>56</v>
      </c>
      <c r="G5807" t="s">
        <v>18</v>
      </c>
      <c r="H5807" t="s">
        <v>20</v>
      </c>
      <c r="I5807">
        <v>664.14599999999996</v>
      </c>
      <c r="J5807">
        <v>6</v>
      </c>
      <c r="K5807">
        <v>0.1</v>
      </c>
      <c r="L5807">
        <v>88.552800000000005</v>
      </c>
    </row>
    <row r="5808" spans="1:12" x14ac:dyDescent="0.3">
      <c r="A5808" t="s">
        <v>12</v>
      </c>
      <c r="B5808" t="s">
        <v>13</v>
      </c>
      <c r="C5808" t="s">
        <v>14</v>
      </c>
      <c r="D5808" t="s">
        <v>74</v>
      </c>
      <c r="E5808" t="s">
        <v>75</v>
      </c>
      <c r="F5808" t="s">
        <v>56</v>
      </c>
      <c r="G5808" t="s">
        <v>25</v>
      </c>
      <c r="H5808" t="s">
        <v>40</v>
      </c>
      <c r="I5808">
        <v>8.9600000000000009</v>
      </c>
      <c r="J5808">
        <v>2</v>
      </c>
      <c r="K5808">
        <v>0</v>
      </c>
      <c r="L5808">
        <v>4.3903999999999996</v>
      </c>
    </row>
    <row r="5809" spans="1:12" x14ac:dyDescent="0.3">
      <c r="A5809" t="s">
        <v>61</v>
      </c>
      <c r="B5809" t="s">
        <v>13</v>
      </c>
      <c r="C5809" t="s">
        <v>14</v>
      </c>
      <c r="D5809" t="s">
        <v>74</v>
      </c>
      <c r="E5809" t="s">
        <v>75</v>
      </c>
      <c r="F5809" t="s">
        <v>56</v>
      </c>
      <c r="G5809" t="s">
        <v>34</v>
      </c>
      <c r="H5809" t="s">
        <v>35</v>
      </c>
      <c r="I5809">
        <v>239.97</v>
      </c>
      <c r="J5809">
        <v>3</v>
      </c>
      <c r="K5809">
        <v>0</v>
      </c>
      <c r="L5809">
        <v>2.3997000000000002</v>
      </c>
    </row>
    <row r="5810" spans="1:12" x14ac:dyDescent="0.3">
      <c r="A5810" t="s">
        <v>61</v>
      </c>
      <c r="B5810" t="s">
        <v>13</v>
      </c>
      <c r="C5810" t="s">
        <v>14</v>
      </c>
      <c r="D5810" t="s">
        <v>74</v>
      </c>
      <c r="E5810" t="s">
        <v>75</v>
      </c>
      <c r="F5810" t="s">
        <v>56</v>
      </c>
      <c r="G5810" t="s">
        <v>25</v>
      </c>
      <c r="H5810" t="s">
        <v>37</v>
      </c>
      <c r="I5810">
        <v>160.32</v>
      </c>
      <c r="J5810">
        <v>2</v>
      </c>
      <c r="K5810">
        <v>0</v>
      </c>
      <c r="L5810">
        <v>44.889600000000002</v>
      </c>
    </row>
    <row r="5811" spans="1:12" x14ac:dyDescent="0.3">
      <c r="A5811" t="s">
        <v>61</v>
      </c>
      <c r="B5811" t="s">
        <v>13</v>
      </c>
      <c r="C5811" t="s">
        <v>14</v>
      </c>
      <c r="D5811" t="s">
        <v>74</v>
      </c>
      <c r="E5811" t="s">
        <v>75</v>
      </c>
      <c r="F5811" t="s">
        <v>56</v>
      </c>
      <c r="G5811" t="s">
        <v>34</v>
      </c>
      <c r="H5811" t="s">
        <v>35</v>
      </c>
      <c r="I5811">
        <v>128.85</v>
      </c>
      <c r="J5811">
        <v>3</v>
      </c>
      <c r="K5811">
        <v>0</v>
      </c>
      <c r="L5811">
        <v>3.8654999999999999</v>
      </c>
    </row>
    <row r="5812" spans="1:12" x14ac:dyDescent="0.3">
      <c r="A5812" t="s">
        <v>61</v>
      </c>
      <c r="B5812" t="s">
        <v>43</v>
      </c>
      <c r="C5812" t="s">
        <v>14</v>
      </c>
      <c r="D5812" t="s">
        <v>74</v>
      </c>
      <c r="E5812" t="s">
        <v>75</v>
      </c>
      <c r="F5812" t="s">
        <v>56</v>
      </c>
      <c r="G5812" t="s">
        <v>25</v>
      </c>
      <c r="H5812" t="s">
        <v>40</v>
      </c>
      <c r="I5812">
        <v>37.94</v>
      </c>
      <c r="J5812">
        <v>2</v>
      </c>
      <c r="K5812">
        <v>0</v>
      </c>
      <c r="L5812">
        <v>18.211200000000002</v>
      </c>
    </row>
    <row r="5813" spans="1:12" x14ac:dyDescent="0.3">
      <c r="A5813" t="s">
        <v>27</v>
      </c>
      <c r="B5813" t="s">
        <v>43</v>
      </c>
      <c r="C5813" t="s">
        <v>14</v>
      </c>
      <c r="D5813" t="s">
        <v>74</v>
      </c>
      <c r="E5813" t="s">
        <v>75</v>
      </c>
      <c r="F5813" t="s">
        <v>56</v>
      </c>
      <c r="G5813" t="s">
        <v>25</v>
      </c>
      <c r="H5813" t="s">
        <v>33</v>
      </c>
      <c r="I5813">
        <v>8</v>
      </c>
      <c r="J5813">
        <v>5</v>
      </c>
      <c r="K5813">
        <v>0</v>
      </c>
      <c r="L5813">
        <v>3.44</v>
      </c>
    </row>
    <row r="5814" spans="1:12" x14ac:dyDescent="0.3">
      <c r="A5814" t="s">
        <v>27</v>
      </c>
      <c r="B5814" t="s">
        <v>43</v>
      </c>
      <c r="C5814" t="s">
        <v>14</v>
      </c>
      <c r="D5814" t="s">
        <v>74</v>
      </c>
      <c r="E5814" t="s">
        <v>75</v>
      </c>
      <c r="F5814" t="s">
        <v>56</v>
      </c>
      <c r="G5814" t="s">
        <v>25</v>
      </c>
      <c r="H5814" t="s">
        <v>31</v>
      </c>
      <c r="I5814">
        <v>83.56</v>
      </c>
      <c r="J5814">
        <v>4</v>
      </c>
      <c r="K5814">
        <v>0</v>
      </c>
      <c r="L5814">
        <v>1.6712</v>
      </c>
    </row>
    <row r="5815" spans="1:12" x14ac:dyDescent="0.3">
      <c r="A5815" t="s">
        <v>27</v>
      </c>
      <c r="B5815" t="s">
        <v>43</v>
      </c>
      <c r="C5815" t="s">
        <v>14</v>
      </c>
      <c r="D5815" t="s">
        <v>74</v>
      </c>
      <c r="E5815" t="s">
        <v>75</v>
      </c>
      <c r="F5815" t="s">
        <v>56</v>
      </c>
      <c r="G5815" t="s">
        <v>34</v>
      </c>
      <c r="H5815" t="s">
        <v>35</v>
      </c>
      <c r="I5815">
        <v>546.05999999999995</v>
      </c>
      <c r="J5815">
        <v>3</v>
      </c>
      <c r="K5815">
        <v>0</v>
      </c>
      <c r="L5815">
        <v>163.81800000000001</v>
      </c>
    </row>
    <row r="5816" spans="1:12" x14ac:dyDescent="0.3">
      <c r="A5816" t="s">
        <v>27</v>
      </c>
      <c r="B5816" t="s">
        <v>43</v>
      </c>
      <c r="C5816" t="s">
        <v>14</v>
      </c>
      <c r="D5816" t="s">
        <v>74</v>
      </c>
      <c r="E5816" t="s">
        <v>75</v>
      </c>
      <c r="F5816" t="s">
        <v>56</v>
      </c>
      <c r="G5816" t="s">
        <v>25</v>
      </c>
      <c r="H5816" t="s">
        <v>31</v>
      </c>
      <c r="I5816">
        <v>269.49</v>
      </c>
      <c r="J5816">
        <v>3</v>
      </c>
      <c r="K5816">
        <v>0</v>
      </c>
      <c r="L5816">
        <v>5.3898000000000001</v>
      </c>
    </row>
    <row r="5817" spans="1:12" x14ac:dyDescent="0.3">
      <c r="A5817" t="s">
        <v>27</v>
      </c>
      <c r="B5817" t="s">
        <v>21</v>
      </c>
      <c r="C5817" t="s">
        <v>14</v>
      </c>
      <c r="D5817" t="s">
        <v>74</v>
      </c>
      <c r="E5817" t="s">
        <v>75</v>
      </c>
      <c r="F5817" t="s">
        <v>56</v>
      </c>
      <c r="G5817" t="s">
        <v>25</v>
      </c>
      <c r="H5817" t="s">
        <v>36</v>
      </c>
      <c r="I5817">
        <v>590.35199999999998</v>
      </c>
      <c r="J5817">
        <v>6</v>
      </c>
      <c r="K5817">
        <v>0.2</v>
      </c>
      <c r="L5817">
        <v>206.6232</v>
      </c>
    </row>
    <row r="5818" spans="1:12" x14ac:dyDescent="0.3">
      <c r="A5818" t="s">
        <v>27</v>
      </c>
      <c r="B5818" t="s">
        <v>13</v>
      </c>
      <c r="C5818" t="s">
        <v>14</v>
      </c>
      <c r="D5818" t="s">
        <v>74</v>
      </c>
      <c r="E5818" t="s">
        <v>75</v>
      </c>
      <c r="F5818" t="s">
        <v>56</v>
      </c>
      <c r="G5818" t="s">
        <v>25</v>
      </c>
      <c r="H5818" t="s">
        <v>33</v>
      </c>
      <c r="I5818">
        <v>11.05</v>
      </c>
      <c r="J5818">
        <v>5</v>
      </c>
      <c r="K5818">
        <v>0</v>
      </c>
      <c r="L5818">
        <v>2.9834999999999998</v>
      </c>
    </row>
    <row r="5819" spans="1:12" x14ac:dyDescent="0.3">
      <c r="A5819" t="s">
        <v>27</v>
      </c>
      <c r="B5819" t="s">
        <v>13</v>
      </c>
      <c r="C5819" t="s">
        <v>14</v>
      </c>
      <c r="D5819" t="s">
        <v>74</v>
      </c>
      <c r="E5819" t="s">
        <v>75</v>
      </c>
      <c r="F5819" t="s">
        <v>56</v>
      </c>
      <c r="G5819" t="s">
        <v>25</v>
      </c>
      <c r="H5819" t="s">
        <v>31</v>
      </c>
      <c r="I5819">
        <v>117.96</v>
      </c>
      <c r="J5819">
        <v>2</v>
      </c>
      <c r="K5819">
        <v>0</v>
      </c>
      <c r="L5819">
        <v>5.8979999999999997</v>
      </c>
    </row>
    <row r="5820" spans="1:12" x14ac:dyDescent="0.3">
      <c r="A5820" t="s">
        <v>27</v>
      </c>
      <c r="B5820" t="s">
        <v>21</v>
      </c>
      <c r="C5820" t="s">
        <v>14</v>
      </c>
      <c r="D5820" t="s">
        <v>74</v>
      </c>
      <c r="E5820" t="s">
        <v>75</v>
      </c>
      <c r="F5820" t="s">
        <v>56</v>
      </c>
      <c r="G5820" t="s">
        <v>25</v>
      </c>
      <c r="H5820" t="s">
        <v>33</v>
      </c>
      <c r="I5820">
        <v>21.3</v>
      </c>
      <c r="J5820">
        <v>5</v>
      </c>
      <c r="K5820">
        <v>0</v>
      </c>
      <c r="L5820">
        <v>8.7330000000000005</v>
      </c>
    </row>
    <row r="5821" spans="1:12" x14ac:dyDescent="0.3">
      <c r="A5821" t="s">
        <v>27</v>
      </c>
      <c r="B5821" t="s">
        <v>21</v>
      </c>
      <c r="C5821" t="s">
        <v>14</v>
      </c>
      <c r="D5821" t="s">
        <v>74</v>
      </c>
      <c r="E5821" t="s">
        <v>75</v>
      </c>
      <c r="F5821" t="s">
        <v>56</v>
      </c>
      <c r="G5821" t="s">
        <v>25</v>
      </c>
      <c r="H5821" t="s">
        <v>37</v>
      </c>
      <c r="I5821">
        <v>1040.8</v>
      </c>
      <c r="J5821">
        <v>5</v>
      </c>
      <c r="K5821">
        <v>0</v>
      </c>
      <c r="L5821">
        <v>281.01600000000002</v>
      </c>
    </row>
    <row r="5822" spans="1:12" x14ac:dyDescent="0.3">
      <c r="A5822" t="s">
        <v>27</v>
      </c>
      <c r="B5822" t="s">
        <v>21</v>
      </c>
      <c r="C5822" t="s">
        <v>14</v>
      </c>
      <c r="D5822" t="s">
        <v>74</v>
      </c>
      <c r="E5822" t="s">
        <v>75</v>
      </c>
      <c r="F5822" t="s">
        <v>56</v>
      </c>
      <c r="G5822" t="s">
        <v>25</v>
      </c>
      <c r="H5822" t="s">
        <v>33</v>
      </c>
      <c r="I5822">
        <v>29.34</v>
      </c>
      <c r="J5822">
        <v>6</v>
      </c>
      <c r="K5822">
        <v>0</v>
      </c>
      <c r="L5822">
        <v>7.9218000000000002</v>
      </c>
    </row>
    <row r="5823" spans="1:12" x14ac:dyDescent="0.3">
      <c r="A5823" t="s">
        <v>12</v>
      </c>
      <c r="B5823" t="s">
        <v>43</v>
      </c>
      <c r="C5823" t="s">
        <v>14</v>
      </c>
      <c r="D5823" t="s">
        <v>74</v>
      </c>
      <c r="E5823" t="s">
        <v>75</v>
      </c>
      <c r="F5823" t="s">
        <v>56</v>
      </c>
      <c r="G5823" t="s">
        <v>25</v>
      </c>
      <c r="H5823" t="s">
        <v>36</v>
      </c>
      <c r="I5823">
        <v>10.528</v>
      </c>
      <c r="J5823">
        <v>7</v>
      </c>
      <c r="K5823">
        <v>0.2</v>
      </c>
      <c r="L5823">
        <v>3.6848000000000001</v>
      </c>
    </row>
    <row r="5824" spans="1:12" x14ac:dyDescent="0.3">
      <c r="A5824" t="s">
        <v>27</v>
      </c>
      <c r="B5824" t="s">
        <v>21</v>
      </c>
      <c r="C5824" t="s">
        <v>14</v>
      </c>
      <c r="D5824" t="s">
        <v>74</v>
      </c>
      <c r="E5824" t="s">
        <v>75</v>
      </c>
      <c r="F5824" t="s">
        <v>56</v>
      </c>
      <c r="G5824" t="s">
        <v>25</v>
      </c>
      <c r="H5824" t="s">
        <v>40</v>
      </c>
      <c r="I5824">
        <v>40.99</v>
      </c>
      <c r="J5824">
        <v>1</v>
      </c>
      <c r="K5824">
        <v>0</v>
      </c>
      <c r="L5824">
        <v>20.085100000000001</v>
      </c>
    </row>
    <row r="5825" spans="1:12" x14ac:dyDescent="0.3">
      <c r="A5825" t="s">
        <v>12</v>
      </c>
      <c r="B5825" t="s">
        <v>21</v>
      </c>
      <c r="C5825" t="s">
        <v>14</v>
      </c>
      <c r="D5825" t="s">
        <v>74</v>
      </c>
      <c r="E5825" t="s">
        <v>75</v>
      </c>
      <c r="F5825" t="s">
        <v>56</v>
      </c>
      <c r="G5825" t="s">
        <v>25</v>
      </c>
      <c r="H5825" t="s">
        <v>36</v>
      </c>
      <c r="I5825">
        <v>40.176000000000002</v>
      </c>
      <c r="J5825">
        <v>3</v>
      </c>
      <c r="K5825">
        <v>0.2</v>
      </c>
      <c r="L5825">
        <v>14.563800000000001</v>
      </c>
    </row>
    <row r="5826" spans="1:12" x14ac:dyDescent="0.3">
      <c r="A5826" t="s">
        <v>27</v>
      </c>
      <c r="B5826" t="s">
        <v>13</v>
      </c>
      <c r="C5826" t="s">
        <v>14</v>
      </c>
      <c r="D5826" t="s">
        <v>74</v>
      </c>
      <c r="E5826" t="s">
        <v>75</v>
      </c>
      <c r="F5826" t="s">
        <v>56</v>
      </c>
      <c r="G5826" t="s">
        <v>18</v>
      </c>
      <c r="H5826" t="s">
        <v>32</v>
      </c>
      <c r="I5826">
        <v>79.44</v>
      </c>
      <c r="J5826">
        <v>3</v>
      </c>
      <c r="K5826">
        <v>0</v>
      </c>
      <c r="L5826">
        <v>30.187200000000001</v>
      </c>
    </row>
    <row r="5827" spans="1:12" x14ac:dyDescent="0.3">
      <c r="A5827" t="s">
        <v>27</v>
      </c>
      <c r="B5827" t="s">
        <v>13</v>
      </c>
      <c r="C5827" t="s">
        <v>14</v>
      </c>
      <c r="D5827" t="s">
        <v>74</v>
      </c>
      <c r="E5827" t="s">
        <v>75</v>
      </c>
      <c r="F5827" t="s">
        <v>56</v>
      </c>
      <c r="G5827" t="s">
        <v>25</v>
      </c>
      <c r="H5827" t="s">
        <v>109</v>
      </c>
      <c r="I5827">
        <v>357.93</v>
      </c>
      <c r="J5827">
        <v>3</v>
      </c>
      <c r="K5827">
        <v>0</v>
      </c>
      <c r="L5827">
        <v>7.1585999999999999</v>
      </c>
    </row>
    <row r="5828" spans="1:12" x14ac:dyDescent="0.3">
      <c r="A5828" t="s">
        <v>27</v>
      </c>
      <c r="B5828" t="s">
        <v>13</v>
      </c>
      <c r="C5828" t="s">
        <v>14</v>
      </c>
      <c r="D5828" t="s">
        <v>74</v>
      </c>
      <c r="E5828" t="s">
        <v>75</v>
      </c>
      <c r="F5828" t="s">
        <v>56</v>
      </c>
      <c r="G5828" t="s">
        <v>18</v>
      </c>
      <c r="H5828" t="s">
        <v>20</v>
      </c>
      <c r="I5828">
        <v>127.764</v>
      </c>
      <c r="J5828">
        <v>2</v>
      </c>
      <c r="K5828">
        <v>0.1</v>
      </c>
      <c r="L5828">
        <v>21.294</v>
      </c>
    </row>
    <row r="5829" spans="1:12" x14ac:dyDescent="0.3">
      <c r="A5829" t="s">
        <v>27</v>
      </c>
      <c r="B5829" t="s">
        <v>13</v>
      </c>
      <c r="C5829" t="s">
        <v>14</v>
      </c>
      <c r="D5829" t="s">
        <v>74</v>
      </c>
      <c r="E5829" t="s">
        <v>75</v>
      </c>
      <c r="F5829" t="s">
        <v>56</v>
      </c>
      <c r="G5829" t="s">
        <v>34</v>
      </c>
      <c r="H5829" t="s">
        <v>161</v>
      </c>
      <c r="I5829">
        <v>2799.944</v>
      </c>
      <c r="J5829">
        <v>7</v>
      </c>
      <c r="K5829">
        <v>0.2</v>
      </c>
      <c r="L5829">
        <v>1014.9797</v>
      </c>
    </row>
    <row r="5830" spans="1:12" x14ac:dyDescent="0.3">
      <c r="A5830" t="s">
        <v>27</v>
      </c>
      <c r="B5830" t="s">
        <v>13</v>
      </c>
      <c r="C5830" t="s">
        <v>14</v>
      </c>
      <c r="D5830" t="s">
        <v>74</v>
      </c>
      <c r="E5830" t="s">
        <v>75</v>
      </c>
      <c r="F5830" t="s">
        <v>56</v>
      </c>
      <c r="G5830" t="s">
        <v>25</v>
      </c>
      <c r="H5830" t="s">
        <v>40</v>
      </c>
      <c r="I5830">
        <v>19.440000000000001</v>
      </c>
      <c r="J5830">
        <v>3</v>
      </c>
      <c r="K5830">
        <v>0</v>
      </c>
      <c r="L5830">
        <v>9.3312000000000008</v>
      </c>
    </row>
    <row r="5831" spans="1:12" x14ac:dyDescent="0.3">
      <c r="A5831" t="s">
        <v>27</v>
      </c>
      <c r="B5831" t="s">
        <v>43</v>
      </c>
      <c r="C5831" t="s">
        <v>14</v>
      </c>
      <c r="D5831" t="s">
        <v>74</v>
      </c>
      <c r="E5831" t="s">
        <v>75</v>
      </c>
      <c r="F5831" t="s">
        <v>56</v>
      </c>
      <c r="G5831" t="s">
        <v>34</v>
      </c>
      <c r="H5831" t="s">
        <v>35</v>
      </c>
      <c r="I5831">
        <v>5.94</v>
      </c>
      <c r="J5831">
        <v>3</v>
      </c>
      <c r="K5831">
        <v>0</v>
      </c>
      <c r="L5831">
        <v>1.6037999999999999</v>
      </c>
    </row>
    <row r="5832" spans="1:12" x14ac:dyDescent="0.3">
      <c r="A5832" t="s">
        <v>61</v>
      </c>
      <c r="B5832" t="s">
        <v>21</v>
      </c>
      <c r="C5832" t="s">
        <v>14</v>
      </c>
      <c r="D5832" t="s">
        <v>74</v>
      </c>
      <c r="E5832" t="s">
        <v>75</v>
      </c>
      <c r="F5832" t="s">
        <v>56</v>
      </c>
      <c r="G5832" t="s">
        <v>34</v>
      </c>
      <c r="H5832" t="s">
        <v>58</v>
      </c>
      <c r="I5832">
        <v>899.91</v>
      </c>
      <c r="J5832">
        <v>9</v>
      </c>
      <c r="K5832">
        <v>0</v>
      </c>
      <c r="L5832">
        <v>395.96039999999999</v>
      </c>
    </row>
    <row r="5833" spans="1:12" x14ac:dyDescent="0.3">
      <c r="A5833" t="s">
        <v>27</v>
      </c>
      <c r="B5833" t="s">
        <v>13</v>
      </c>
      <c r="C5833" t="s">
        <v>14</v>
      </c>
      <c r="D5833" t="s">
        <v>74</v>
      </c>
      <c r="E5833" t="s">
        <v>75</v>
      </c>
      <c r="F5833" t="s">
        <v>56</v>
      </c>
      <c r="G5833" t="s">
        <v>25</v>
      </c>
      <c r="H5833" t="s">
        <v>36</v>
      </c>
      <c r="I5833">
        <v>13.92</v>
      </c>
      <c r="J5833">
        <v>3</v>
      </c>
      <c r="K5833">
        <v>0.2</v>
      </c>
      <c r="L5833">
        <v>4.8719999999999999</v>
      </c>
    </row>
    <row r="5834" spans="1:12" x14ac:dyDescent="0.3">
      <c r="A5834" t="s">
        <v>27</v>
      </c>
      <c r="B5834" t="s">
        <v>13</v>
      </c>
      <c r="C5834" t="s">
        <v>14</v>
      </c>
      <c r="D5834" t="s">
        <v>158</v>
      </c>
      <c r="E5834" t="s">
        <v>75</v>
      </c>
      <c r="F5834" t="s">
        <v>56</v>
      </c>
      <c r="G5834" t="s">
        <v>34</v>
      </c>
      <c r="H5834" t="s">
        <v>35</v>
      </c>
      <c r="I5834">
        <v>74.95</v>
      </c>
      <c r="J5834">
        <v>5</v>
      </c>
      <c r="K5834">
        <v>0</v>
      </c>
      <c r="L5834">
        <v>36.725499999999997</v>
      </c>
    </row>
    <row r="5835" spans="1:12" x14ac:dyDescent="0.3">
      <c r="A5835" t="s">
        <v>61</v>
      </c>
      <c r="B5835" t="s">
        <v>21</v>
      </c>
      <c r="C5835" t="s">
        <v>14</v>
      </c>
      <c r="D5835" t="s">
        <v>158</v>
      </c>
      <c r="E5835" t="s">
        <v>75</v>
      </c>
      <c r="F5835" t="s">
        <v>56</v>
      </c>
      <c r="G5835" t="s">
        <v>18</v>
      </c>
      <c r="H5835" t="s">
        <v>20</v>
      </c>
      <c r="I5835">
        <v>1448.82</v>
      </c>
      <c r="J5835">
        <v>10</v>
      </c>
      <c r="K5835">
        <v>0.1</v>
      </c>
      <c r="L5835">
        <v>209.274</v>
      </c>
    </row>
    <row r="5836" spans="1:12" x14ac:dyDescent="0.3">
      <c r="A5836" t="s">
        <v>27</v>
      </c>
      <c r="B5836" t="s">
        <v>13</v>
      </c>
      <c r="C5836" t="s">
        <v>14</v>
      </c>
      <c r="D5836" t="s">
        <v>189</v>
      </c>
      <c r="E5836" t="s">
        <v>75</v>
      </c>
      <c r="F5836" t="s">
        <v>56</v>
      </c>
      <c r="G5836" t="s">
        <v>25</v>
      </c>
      <c r="H5836" t="s">
        <v>36</v>
      </c>
      <c r="I5836">
        <v>15.528</v>
      </c>
      <c r="J5836">
        <v>3</v>
      </c>
      <c r="K5836">
        <v>0.2</v>
      </c>
      <c r="L5836">
        <v>5.8230000000000004</v>
      </c>
    </row>
    <row r="5837" spans="1:12" x14ac:dyDescent="0.3">
      <c r="A5837" t="s">
        <v>12</v>
      </c>
      <c r="B5837" t="s">
        <v>13</v>
      </c>
      <c r="C5837" t="s">
        <v>14</v>
      </c>
      <c r="D5837" t="s">
        <v>74</v>
      </c>
      <c r="E5837" t="s">
        <v>75</v>
      </c>
      <c r="F5837" t="s">
        <v>56</v>
      </c>
      <c r="G5837" t="s">
        <v>25</v>
      </c>
      <c r="H5837" t="s">
        <v>31</v>
      </c>
      <c r="I5837">
        <v>1395.54</v>
      </c>
      <c r="J5837">
        <v>9</v>
      </c>
      <c r="K5837">
        <v>0</v>
      </c>
      <c r="L5837">
        <v>362.84039999999999</v>
      </c>
    </row>
    <row r="5838" spans="1:12" x14ac:dyDescent="0.3">
      <c r="A5838" t="s">
        <v>12</v>
      </c>
      <c r="B5838" t="s">
        <v>13</v>
      </c>
      <c r="C5838" t="s">
        <v>14</v>
      </c>
      <c r="D5838" t="s">
        <v>74</v>
      </c>
      <c r="E5838" t="s">
        <v>75</v>
      </c>
      <c r="F5838" t="s">
        <v>56</v>
      </c>
      <c r="G5838" t="s">
        <v>18</v>
      </c>
      <c r="H5838" t="s">
        <v>32</v>
      </c>
      <c r="I5838">
        <v>117.36</v>
      </c>
      <c r="J5838">
        <v>4</v>
      </c>
      <c r="K5838">
        <v>0</v>
      </c>
      <c r="L5838">
        <v>36.381599999999999</v>
      </c>
    </row>
    <row r="5839" spans="1:12" x14ac:dyDescent="0.3">
      <c r="A5839" t="s">
        <v>12</v>
      </c>
      <c r="B5839" t="s">
        <v>13</v>
      </c>
      <c r="C5839" t="s">
        <v>14</v>
      </c>
      <c r="D5839" t="s">
        <v>74</v>
      </c>
      <c r="E5839" t="s">
        <v>75</v>
      </c>
      <c r="F5839" t="s">
        <v>56</v>
      </c>
      <c r="G5839" t="s">
        <v>25</v>
      </c>
      <c r="H5839" t="s">
        <v>26</v>
      </c>
      <c r="I5839">
        <v>18.899999999999999</v>
      </c>
      <c r="J5839">
        <v>3</v>
      </c>
      <c r="K5839">
        <v>0</v>
      </c>
      <c r="L5839">
        <v>8.6940000000000008</v>
      </c>
    </row>
    <row r="5840" spans="1:12" x14ac:dyDescent="0.3">
      <c r="A5840" t="s">
        <v>12</v>
      </c>
      <c r="B5840" t="s">
        <v>13</v>
      </c>
      <c r="C5840" t="s">
        <v>14</v>
      </c>
      <c r="D5840" t="s">
        <v>74</v>
      </c>
      <c r="E5840" t="s">
        <v>75</v>
      </c>
      <c r="F5840" t="s">
        <v>56</v>
      </c>
      <c r="G5840" t="s">
        <v>25</v>
      </c>
      <c r="H5840" t="s">
        <v>40</v>
      </c>
      <c r="I5840">
        <v>77.52</v>
      </c>
      <c r="J5840">
        <v>2</v>
      </c>
      <c r="K5840">
        <v>0</v>
      </c>
      <c r="L5840">
        <v>37.9848</v>
      </c>
    </row>
    <row r="5841" spans="1:12" x14ac:dyDescent="0.3">
      <c r="A5841" t="s">
        <v>61</v>
      </c>
      <c r="B5841" t="s">
        <v>43</v>
      </c>
      <c r="C5841" t="s">
        <v>14</v>
      </c>
      <c r="D5841" t="s">
        <v>74</v>
      </c>
      <c r="E5841" t="s">
        <v>75</v>
      </c>
      <c r="F5841" t="s">
        <v>56</v>
      </c>
      <c r="G5841" t="s">
        <v>25</v>
      </c>
      <c r="H5841" t="s">
        <v>40</v>
      </c>
      <c r="I5841">
        <v>19.440000000000001</v>
      </c>
      <c r="J5841">
        <v>3</v>
      </c>
      <c r="K5841">
        <v>0</v>
      </c>
      <c r="L5841">
        <v>9.3312000000000008</v>
      </c>
    </row>
    <row r="5842" spans="1:12" x14ac:dyDescent="0.3">
      <c r="A5842" t="s">
        <v>167</v>
      </c>
      <c r="B5842" t="s">
        <v>13</v>
      </c>
      <c r="C5842" t="s">
        <v>14</v>
      </c>
      <c r="D5842" t="s">
        <v>546</v>
      </c>
      <c r="E5842" t="s">
        <v>75</v>
      </c>
      <c r="F5842" t="s">
        <v>56</v>
      </c>
      <c r="G5842" t="s">
        <v>34</v>
      </c>
      <c r="H5842" t="s">
        <v>35</v>
      </c>
      <c r="I5842">
        <v>279.95999999999998</v>
      </c>
      <c r="J5842">
        <v>4</v>
      </c>
      <c r="K5842">
        <v>0</v>
      </c>
      <c r="L5842">
        <v>78.388800000000003</v>
      </c>
    </row>
    <row r="5843" spans="1:12" x14ac:dyDescent="0.3">
      <c r="A5843" t="s">
        <v>167</v>
      </c>
      <c r="B5843" t="s">
        <v>13</v>
      </c>
      <c r="C5843" t="s">
        <v>14</v>
      </c>
      <c r="D5843" t="s">
        <v>546</v>
      </c>
      <c r="E5843" t="s">
        <v>75</v>
      </c>
      <c r="F5843" t="s">
        <v>56</v>
      </c>
      <c r="G5843" t="s">
        <v>25</v>
      </c>
      <c r="H5843" t="s">
        <v>36</v>
      </c>
      <c r="I5843">
        <v>12.912000000000001</v>
      </c>
      <c r="J5843">
        <v>3</v>
      </c>
      <c r="K5843">
        <v>0.2</v>
      </c>
      <c r="L5843">
        <v>4.6806000000000001</v>
      </c>
    </row>
    <row r="5844" spans="1:12" x14ac:dyDescent="0.3">
      <c r="A5844" t="s">
        <v>167</v>
      </c>
      <c r="B5844" t="s">
        <v>13</v>
      </c>
      <c r="C5844" t="s">
        <v>14</v>
      </c>
      <c r="D5844" t="s">
        <v>546</v>
      </c>
      <c r="E5844" t="s">
        <v>75</v>
      </c>
      <c r="F5844" t="s">
        <v>56</v>
      </c>
      <c r="G5844" t="s">
        <v>25</v>
      </c>
      <c r="H5844" t="s">
        <v>36</v>
      </c>
      <c r="I5844">
        <v>17.088000000000001</v>
      </c>
      <c r="J5844">
        <v>4</v>
      </c>
      <c r="K5844">
        <v>0.2</v>
      </c>
      <c r="L5844">
        <v>5.7671999999999999</v>
      </c>
    </row>
    <row r="5845" spans="1:12" x14ac:dyDescent="0.3">
      <c r="A5845" t="s">
        <v>167</v>
      </c>
      <c r="B5845" t="s">
        <v>13</v>
      </c>
      <c r="C5845" t="s">
        <v>14</v>
      </c>
      <c r="D5845" t="s">
        <v>546</v>
      </c>
      <c r="E5845" t="s">
        <v>75</v>
      </c>
      <c r="F5845" t="s">
        <v>56</v>
      </c>
      <c r="G5845" t="s">
        <v>25</v>
      </c>
      <c r="H5845" t="s">
        <v>26</v>
      </c>
      <c r="I5845">
        <v>93.15</v>
      </c>
      <c r="J5845">
        <v>9</v>
      </c>
      <c r="K5845">
        <v>0</v>
      </c>
      <c r="L5845">
        <v>44.712000000000003</v>
      </c>
    </row>
    <row r="5846" spans="1:12" x14ac:dyDescent="0.3">
      <c r="A5846" t="s">
        <v>167</v>
      </c>
      <c r="B5846" t="s">
        <v>13</v>
      </c>
      <c r="C5846" t="s">
        <v>14</v>
      </c>
      <c r="D5846" t="s">
        <v>546</v>
      </c>
      <c r="E5846" t="s">
        <v>75</v>
      </c>
      <c r="F5846" t="s">
        <v>56</v>
      </c>
      <c r="G5846" t="s">
        <v>25</v>
      </c>
      <c r="H5846" t="s">
        <v>26</v>
      </c>
      <c r="I5846">
        <v>11.52</v>
      </c>
      <c r="J5846">
        <v>4</v>
      </c>
      <c r="K5846">
        <v>0</v>
      </c>
      <c r="L5846">
        <v>5.6448</v>
      </c>
    </row>
    <row r="5847" spans="1:12" x14ac:dyDescent="0.3">
      <c r="A5847" t="s">
        <v>12</v>
      </c>
      <c r="B5847" t="s">
        <v>43</v>
      </c>
      <c r="C5847" t="s">
        <v>14</v>
      </c>
      <c r="D5847" t="s">
        <v>74</v>
      </c>
      <c r="E5847" t="s">
        <v>75</v>
      </c>
      <c r="F5847" t="s">
        <v>56</v>
      </c>
      <c r="G5847" t="s">
        <v>25</v>
      </c>
      <c r="H5847" t="s">
        <v>40</v>
      </c>
      <c r="I5847">
        <v>419.4</v>
      </c>
      <c r="J5847">
        <v>4</v>
      </c>
      <c r="K5847">
        <v>0</v>
      </c>
      <c r="L5847">
        <v>201.31200000000001</v>
      </c>
    </row>
    <row r="5848" spans="1:12" x14ac:dyDescent="0.3">
      <c r="A5848" t="s">
        <v>12</v>
      </c>
      <c r="B5848" t="s">
        <v>43</v>
      </c>
      <c r="C5848" t="s">
        <v>14</v>
      </c>
      <c r="D5848" t="s">
        <v>74</v>
      </c>
      <c r="E5848" t="s">
        <v>75</v>
      </c>
      <c r="F5848" t="s">
        <v>56</v>
      </c>
      <c r="G5848" t="s">
        <v>18</v>
      </c>
      <c r="H5848" t="s">
        <v>20</v>
      </c>
      <c r="I5848">
        <v>90.801000000000002</v>
      </c>
      <c r="J5848">
        <v>1</v>
      </c>
      <c r="K5848">
        <v>0.1</v>
      </c>
      <c r="L5848">
        <v>14.124599999999999</v>
      </c>
    </row>
    <row r="5849" spans="1:12" x14ac:dyDescent="0.3">
      <c r="A5849" t="s">
        <v>12</v>
      </c>
      <c r="B5849" t="s">
        <v>43</v>
      </c>
      <c r="C5849" t="s">
        <v>14</v>
      </c>
      <c r="D5849" t="s">
        <v>74</v>
      </c>
      <c r="E5849" t="s">
        <v>75</v>
      </c>
      <c r="F5849" t="s">
        <v>56</v>
      </c>
      <c r="G5849" t="s">
        <v>18</v>
      </c>
      <c r="H5849" t="s">
        <v>20</v>
      </c>
      <c r="I5849">
        <v>181.76400000000001</v>
      </c>
      <c r="J5849">
        <v>2</v>
      </c>
      <c r="K5849">
        <v>0.1</v>
      </c>
      <c r="L5849">
        <v>-8.0784000000000002</v>
      </c>
    </row>
    <row r="5850" spans="1:12" x14ac:dyDescent="0.3">
      <c r="A5850" t="s">
        <v>12</v>
      </c>
      <c r="B5850" t="s">
        <v>43</v>
      </c>
      <c r="C5850" t="s">
        <v>14</v>
      </c>
      <c r="D5850" t="s">
        <v>74</v>
      </c>
      <c r="E5850" t="s">
        <v>75</v>
      </c>
      <c r="F5850" t="s">
        <v>56</v>
      </c>
      <c r="G5850" t="s">
        <v>25</v>
      </c>
      <c r="H5850" t="s">
        <v>33</v>
      </c>
      <c r="I5850">
        <v>5.56</v>
      </c>
      <c r="J5850">
        <v>2</v>
      </c>
      <c r="K5850">
        <v>0</v>
      </c>
      <c r="L5850">
        <v>2.2240000000000002</v>
      </c>
    </row>
    <row r="5851" spans="1:12" x14ac:dyDescent="0.3">
      <c r="A5851" t="s">
        <v>27</v>
      </c>
      <c r="B5851" t="s">
        <v>13</v>
      </c>
      <c r="C5851" t="s">
        <v>14</v>
      </c>
      <c r="D5851" t="s">
        <v>74</v>
      </c>
      <c r="E5851" t="s">
        <v>75</v>
      </c>
      <c r="F5851" t="s">
        <v>56</v>
      </c>
      <c r="G5851" t="s">
        <v>25</v>
      </c>
      <c r="H5851" t="s">
        <v>40</v>
      </c>
      <c r="I5851">
        <v>192.16</v>
      </c>
      <c r="J5851">
        <v>4</v>
      </c>
      <c r="K5851">
        <v>0</v>
      </c>
      <c r="L5851">
        <v>92.236800000000002</v>
      </c>
    </row>
    <row r="5852" spans="1:12" x14ac:dyDescent="0.3">
      <c r="A5852" t="s">
        <v>27</v>
      </c>
      <c r="B5852" t="s">
        <v>13</v>
      </c>
      <c r="C5852" t="s">
        <v>14</v>
      </c>
      <c r="D5852" t="s">
        <v>74</v>
      </c>
      <c r="E5852" t="s">
        <v>75</v>
      </c>
      <c r="F5852" t="s">
        <v>56</v>
      </c>
      <c r="G5852" t="s">
        <v>25</v>
      </c>
      <c r="H5852" t="s">
        <v>31</v>
      </c>
      <c r="I5852">
        <v>14.9</v>
      </c>
      <c r="J5852">
        <v>5</v>
      </c>
      <c r="K5852">
        <v>0</v>
      </c>
      <c r="L5852">
        <v>1.0429999999999999</v>
      </c>
    </row>
    <row r="5853" spans="1:12" x14ac:dyDescent="0.3">
      <c r="A5853" t="s">
        <v>27</v>
      </c>
      <c r="B5853" t="s">
        <v>13</v>
      </c>
      <c r="C5853" t="s">
        <v>14</v>
      </c>
      <c r="D5853" t="s">
        <v>74</v>
      </c>
      <c r="E5853" t="s">
        <v>75</v>
      </c>
      <c r="F5853" t="s">
        <v>56</v>
      </c>
      <c r="G5853" t="s">
        <v>25</v>
      </c>
      <c r="H5853" t="s">
        <v>26</v>
      </c>
      <c r="I5853">
        <v>87.71</v>
      </c>
      <c r="J5853">
        <v>7</v>
      </c>
      <c r="K5853">
        <v>0</v>
      </c>
      <c r="L5853">
        <v>41.223700000000001</v>
      </c>
    </row>
    <row r="5854" spans="1:12" x14ac:dyDescent="0.3">
      <c r="A5854" t="s">
        <v>27</v>
      </c>
      <c r="B5854" t="s">
        <v>13</v>
      </c>
      <c r="C5854" t="s">
        <v>14</v>
      </c>
      <c r="D5854" t="s">
        <v>74</v>
      </c>
      <c r="E5854" t="s">
        <v>75</v>
      </c>
      <c r="F5854" t="s">
        <v>56</v>
      </c>
      <c r="G5854" t="s">
        <v>18</v>
      </c>
      <c r="H5854" t="s">
        <v>20</v>
      </c>
      <c r="I5854">
        <v>199.76400000000001</v>
      </c>
      <c r="J5854">
        <v>2</v>
      </c>
      <c r="K5854">
        <v>0.1</v>
      </c>
      <c r="L5854">
        <v>8.8783999999999992</v>
      </c>
    </row>
    <row r="5855" spans="1:12" x14ac:dyDescent="0.3">
      <c r="A5855" t="s">
        <v>27</v>
      </c>
      <c r="B5855" t="s">
        <v>13</v>
      </c>
      <c r="C5855" t="s">
        <v>14</v>
      </c>
      <c r="D5855" t="s">
        <v>74</v>
      </c>
      <c r="E5855" t="s">
        <v>75</v>
      </c>
      <c r="F5855" t="s">
        <v>56</v>
      </c>
      <c r="G5855" t="s">
        <v>25</v>
      </c>
      <c r="H5855" t="s">
        <v>31</v>
      </c>
      <c r="I5855">
        <v>94.6</v>
      </c>
      <c r="J5855">
        <v>4</v>
      </c>
      <c r="K5855">
        <v>0</v>
      </c>
      <c r="L5855">
        <v>27.434000000000001</v>
      </c>
    </row>
    <row r="5856" spans="1:12" x14ac:dyDescent="0.3">
      <c r="A5856" t="s">
        <v>27</v>
      </c>
      <c r="B5856" t="s">
        <v>13</v>
      </c>
      <c r="C5856" t="s">
        <v>14</v>
      </c>
      <c r="D5856" t="s">
        <v>74</v>
      </c>
      <c r="E5856" t="s">
        <v>75</v>
      </c>
      <c r="F5856" t="s">
        <v>56</v>
      </c>
      <c r="G5856" t="s">
        <v>18</v>
      </c>
      <c r="H5856" t="s">
        <v>19</v>
      </c>
      <c r="I5856">
        <v>4228.7039999999997</v>
      </c>
      <c r="J5856">
        <v>6</v>
      </c>
      <c r="K5856">
        <v>0.2</v>
      </c>
      <c r="L5856">
        <v>158.57640000000001</v>
      </c>
    </row>
    <row r="5857" spans="1:12" x14ac:dyDescent="0.3">
      <c r="A5857" t="s">
        <v>27</v>
      </c>
      <c r="B5857" t="s">
        <v>13</v>
      </c>
      <c r="C5857" t="s">
        <v>14</v>
      </c>
      <c r="D5857" t="s">
        <v>74</v>
      </c>
      <c r="E5857" t="s">
        <v>75</v>
      </c>
      <c r="F5857" t="s">
        <v>56</v>
      </c>
      <c r="G5857" t="s">
        <v>18</v>
      </c>
      <c r="H5857" t="s">
        <v>19</v>
      </c>
      <c r="I5857">
        <v>2003.92</v>
      </c>
      <c r="J5857">
        <v>5</v>
      </c>
      <c r="K5857">
        <v>0.2</v>
      </c>
      <c r="L5857">
        <v>-25.048999999999999</v>
      </c>
    </row>
    <row r="5858" spans="1:12" x14ac:dyDescent="0.3">
      <c r="A5858" t="s">
        <v>27</v>
      </c>
      <c r="B5858" t="s">
        <v>13</v>
      </c>
      <c r="C5858" t="s">
        <v>14</v>
      </c>
      <c r="D5858" t="s">
        <v>74</v>
      </c>
      <c r="E5858" t="s">
        <v>75</v>
      </c>
      <c r="F5858" t="s">
        <v>56</v>
      </c>
      <c r="G5858" t="s">
        <v>34</v>
      </c>
      <c r="H5858" t="s">
        <v>35</v>
      </c>
      <c r="I5858">
        <v>209.97</v>
      </c>
      <c r="J5858">
        <v>3</v>
      </c>
      <c r="K5858">
        <v>0</v>
      </c>
      <c r="L5858">
        <v>58.791600000000003</v>
      </c>
    </row>
    <row r="5859" spans="1:12" x14ac:dyDescent="0.3">
      <c r="A5859" t="s">
        <v>27</v>
      </c>
      <c r="B5859" t="s">
        <v>13</v>
      </c>
      <c r="C5859" t="s">
        <v>14</v>
      </c>
      <c r="D5859" t="s">
        <v>74</v>
      </c>
      <c r="E5859" t="s">
        <v>75</v>
      </c>
      <c r="F5859" t="s">
        <v>56</v>
      </c>
      <c r="G5859" t="s">
        <v>34</v>
      </c>
      <c r="H5859" t="s">
        <v>58</v>
      </c>
      <c r="I5859">
        <v>659.9</v>
      </c>
      <c r="J5859">
        <v>2</v>
      </c>
      <c r="K5859">
        <v>0</v>
      </c>
      <c r="L5859">
        <v>217.767</v>
      </c>
    </row>
    <row r="5860" spans="1:12" x14ac:dyDescent="0.3">
      <c r="A5860" t="s">
        <v>27</v>
      </c>
      <c r="B5860" t="s">
        <v>13</v>
      </c>
      <c r="C5860" t="s">
        <v>14</v>
      </c>
      <c r="D5860" t="s">
        <v>74</v>
      </c>
      <c r="E5860" t="s">
        <v>75</v>
      </c>
      <c r="F5860" t="s">
        <v>56</v>
      </c>
      <c r="G5860" t="s">
        <v>25</v>
      </c>
      <c r="H5860" t="s">
        <v>40</v>
      </c>
      <c r="I5860">
        <v>110.96</v>
      </c>
      <c r="J5860">
        <v>2</v>
      </c>
      <c r="K5860">
        <v>0</v>
      </c>
      <c r="L5860">
        <v>53.260800000000003</v>
      </c>
    </row>
    <row r="5861" spans="1:12" x14ac:dyDescent="0.3">
      <c r="A5861" t="s">
        <v>27</v>
      </c>
      <c r="B5861" t="s">
        <v>13</v>
      </c>
      <c r="C5861" t="s">
        <v>14</v>
      </c>
      <c r="D5861" t="s">
        <v>74</v>
      </c>
      <c r="E5861" t="s">
        <v>75</v>
      </c>
      <c r="F5861" t="s">
        <v>56</v>
      </c>
      <c r="G5861" t="s">
        <v>34</v>
      </c>
      <c r="H5861" t="s">
        <v>35</v>
      </c>
      <c r="I5861">
        <v>67.8</v>
      </c>
      <c r="J5861">
        <v>4</v>
      </c>
      <c r="K5861">
        <v>0</v>
      </c>
      <c r="L5861">
        <v>1.3560000000000001</v>
      </c>
    </row>
    <row r="5862" spans="1:12" x14ac:dyDescent="0.3">
      <c r="A5862" t="s">
        <v>12</v>
      </c>
      <c r="B5862" t="s">
        <v>21</v>
      </c>
      <c r="C5862" t="s">
        <v>14</v>
      </c>
      <c r="D5862" t="s">
        <v>74</v>
      </c>
      <c r="E5862" t="s">
        <v>75</v>
      </c>
      <c r="F5862" t="s">
        <v>56</v>
      </c>
      <c r="G5862" t="s">
        <v>18</v>
      </c>
      <c r="H5862" t="s">
        <v>30</v>
      </c>
      <c r="I5862">
        <v>313.17599999999999</v>
      </c>
      <c r="J5862">
        <v>2</v>
      </c>
      <c r="K5862">
        <v>0.4</v>
      </c>
      <c r="L5862">
        <v>-120.0508</v>
      </c>
    </row>
    <row r="5863" spans="1:12" x14ac:dyDescent="0.3">
      <c r="A5863" t="s">
        <v>61</v>
      </c>
      <c r="B5863" t="s">
        <v>21</v>
      </c>
      <c r="C5863" t="s">
        <v>14</v>
      </c>
      <c r="D5863" t="s">
        <v>74</v>
      </c>
      <c r="E5863" t="s">
        <v>75</v>
      </c>
      <c r="F5863" t="s">
        <v>56</v>
      </c>
      <c r="G5863" t="s">
        <v>25</v>
      </c>
      <c r="H5863" t="s">
        <v>33</v>
      </c>
      <c r="I5863">
        <v>10.5</v>
      </c>
      <c r="J5863">
        <v>5</v>
      </c>
      <c r="K5863">
        <v>0</v>
      </c>
      <c r="L5863">
        <v>2.94</v>
      </c>
    </row>
    <row r="5864" spans="1:12" x14ac:dyDescent="0.3">
      <c r="A5864" t="s">
        <v>61</v>
      </c>
      <c r="B5864" t="s">
        <v>43</v>
      </c>
      <c r="C5864" t="s">
        <v>14</v>
      </c>
      <c r="D5864" t="s">
        <v>74</v>
      </c>
      <c r="E5864" t="s">
        <v>75</v>
      </c>
      <c r="F5864" t="s">
        <v>56</v>
      </c>
      <c r="G5864" t="s">
        <v>25</v>
      </c>
      <c r="H5864" t="s">
        <v>40</v>
      </c>
      <c r="I5864">
        <v>81.98</v>
      </c>
      <c r="J5864">
        <v>2</v>
      </c>
      <c r="K5864">
        <v>0</v>
      </c>
      <c r="L5864">
        <v>40.170200000000001</v>
      </c>
    </row>
    <row r="5865" spans="1:12" x14ac:dyDescent="0.3">
      <c r="A5865" t="s">
        <v>27</v>
      </c>
      <c r="B5865" t="s">
        <v>13</v>
      </c>
      <c r="C5865" t="s">
        <v>14</v>
      </c>
      <c r="D5865" t="s">
        <v>74</v>
      </c>
      <c r="E5865" t="s">
        <v>75</v>
      </c>
      <c r="F5865" t="s">
        <v>56</v>
      </c>
      <c r="G5865" t="s">
        <v>18</v>
      </c>
      <c r="H5865" t="s">
        <v>19</v>
      </c>
      <c r="I5865">
        <v>240.78399999999999</v>
      </c>
      <c r="J5865">
        <v>1</v>
      </c>
      <c r="K5865">
        <v>0.2</v>
      </c>
      <c r="L5865">
        <v>30.097999999999999</v>
      </c>
    </row>
    <row r="5866" spans="1:12" x14ac:dyDescent="0.3">
      <c r="A5866" t="s">
        <v>27</v>
      </c>
      <c r="B5866" t="s">
        <v>43</v>
      </c>
      <c r="C5866" t="s">
        <v>14</v>
      </c>
      <c r="D5866" t="s">
        <v>74</v>
      </c>
      <c r="E5866" t="s">
        <v>75</v>
      </c>
      <c r="F5866" t="s">
        <v>56</v>
      </c>
      <c r="G5866" t="s">
        <v>25</v>
      </c>
      <c r="H5866" t="s">
        <v>37</v>
      </c>
      <c r="I5866">
        <v>414.96</v>
      </c>
      <c r="J5866">
        <v>2</v>
      </c>
      <c r="K5866">
        <v>0</v>
      </c>
      <c r="L5866">
        <v>124.488</v>
      </c>
    </row>
    <row r="5867" spans="1:12" x14ac:dyDescent="0.3">
      <c r="A5867" t="s">
        <v>27</v>
      </c>
      <c r="B5867" t="s">
        <v>13</v>
      </c>
      <c r="C5867" t="s">
        <v>14</v>
      </c>
      <c r="D5867" t="s">
        <v>74</v>
      </c>
      <c r="E5867" t="s">
        <v>75</v>
      </c>
      <c r="F5867" t="s">
        <v>56</v>
      </c>
      <c r="G5867" t="s">
        <v>25</v>
      </c>
      <c r="H5867" t="s">
        <v>40</v>
      </c>
      <c r="I5867">
        <v>12.96</v>
      </c>
      <c r="J5867">
        <v>2</v>
      </c>
      <c r="K5867">
        <v>0</v>
      </c>
      <c r="L5867">
        <v>6.3503999999999996</v>
      </c>
    </row>
    <row r="5868" spans="1:12" x14ac:dyDescent="0.3">
      <c r="A5868" t="s">
        <v>27</v>
      </c>
      <c r="B5868" t="s">
        <v>13</v>
      </c>
      <c r="C5868" t="s">
        <v>14</v>
      </c>
      <c r="D5868" t="s">
        <v>77</v>
      </c>
      <c r="E5868" t="s">
        <v>75</v>
      </c>
      <c r="F5868" t="s">
        <v>56</v>
      </c>
      <c r="G5868" t="s">
        <v>18</v>
      </c>
      <c r="H5868" t="s">
        <v>20</v>
      </c>
      <c r="I5868">
        <v>109.764</v>
      </c>
      <c r="J5868">
        <v>2</v>
      </c>
      <c r="K5868">
        <v>0.1</v>
      </c>
      <c r="L5868">
        <v>8.5372000000000003</v>
      </c>
    </row>
    <row r="5869" spans="1:12" x14ac:dyDescent="0.3">
      <c r="A5869" t="s">
        <v>61</v>
      </c>
      <c r="B5869" t="s">
        <v>13</v>
      </c>
      <c r="C5869" t="s">
        <v>14</v>
      </c>
      <c r="D5869" t="s">
        <v>74</v>
      </c>
      <c r="E5869" t="s">
        <v>75</v>
      </c>
      <c r="F5869" t="s">
        <v>56</v>
      </c>
      <c r="G5869" t="s">
        <v>25</v>
      </c>
      <c r="H5869" t="s">
        <v>109</v>
      </c>
      <c r="I5869">
        <v>54.9</v>
      </c>
      <c r="J5869">
        <v>5</v>
      </c>
      <c r="K5869">
        <v>0</v>
      </c>
      <c r="L5869">
        <v>15.372</v>
      </c>
    </row>
    <row r="5870" spans="1:12" x14ac:dyDescent="0.3">
      <c r="A5870" t="s">
        <v>27</v>
      </c>
      <c r="B5870" t="s">
        <v>43</v>
      </c>
      <c r="C5870" t="s">
        <v>14</v>
      </c>
      <c r="D5870" t="s">
        <v>74</v>
      </c>
      <c r="E5870" t="s">
        <v>75</v>
      </c>
      <c r="F5870" t="s">
        <v>56</v>
      </c>
      <c r="G5870" t="s">
        <v>25</v>
      </c>
      <c r="H5870" t="s">
        <v>59</v>
      </c>
      <c r="I5870">
        <v>11.36</v>
      </c>
      <c r="J5870">
        <v>2</v>
      </c>
      <c r="K5870">
        <v>0</v>
      </c>
      <c r="L5870">
        <v>5.3391999999999999</v>
      </c>
    </row>
    <row r="5871" spans="1:12" x14ac:dyDescent="0.3">
      <c r="A5871" t="s">
        <v>27</v>
      </c>
      <c r="B5871" t="s">
        <v>43</v>
      </c>
      <c r="C5871" t="s">
        <v>14</v>
      </c>
      <c r="D5871" t="s">
        <v>74</v>
      </c>
      <c r="E5871" t="s">
        <v>75</v>
      </c>
      <c r="F5871" t="s">
        <v>56</v>
      </c>
      <c r="G5871" t="s">
        <v>25</v>
      </c>
      <c r="H5871" t="s">
        <v>40</v>
      </c>
      <c r="I5871">
        <v>36.4</v>
      </c>
      <c r="J5871">
        <v>5</v>
      </c>
      <c r="K5871">
        <v>0</v>
      </c>
      <c r="L5871">
        <v>17.472000000000001</v>
      </c>
    </row>
    <row r="5872" spans="1:12" x14ac:dyDescent="0.3">
      <c r="A5872" t="s">
        <v>27</v>
      </c>
      <c r="B5872" t="s">
        <v>43</v>
      </c>
      <c r="C5872" t="s">
        <v>14</v>
      </c>
      <c r="D5872" t="s">
        <v>91</v>
      </c>
      <c r="E5872" t="s">
        <v>75</v>
      </c>
      <c r="F5872" t="s">
        <v>56</v>
      </c>
      <c r="G5872" t="s">
        <v>25</v>
      </c>
      <c r="H5872" t="s">
        <v>31</v>
      </c>
      <c r="I5872">
        <v>142.04</v>
      </c>
      <c r="J5872">
        <v>4</v>
      </c>
      <c r="K5872">
        <v>0</v>
      </c>
      <c r="L5872">
        <v>38.3508</v>
      </c>
    </row>
    <row r="5873" spans="1:12" x14ac:dyDescent="0.3">
      <c r="A5873" t="s">
        <v>27</v>
      </c>
      <c r="B5873" t="s">
        <v>43</v>
      </c>
      <c r="C5873" t="s">
        <v>14</v>
      </c>
      <c r="D5873" t="s">
        <v>91</v>
      </c>
      <c r="E5873" t="s">
        <v>75</v>
      </c>
      <c r="F5873" t="s">
        <v>56</v>
      </c>
      <c r="G5873" t="s">
        <v>25</v>
      </c>
      <c r="H5873" t="s">
        <v>33</v>
      </c>
      <c r="I5873">
        <v>14.67</v>
      </c>
      <c r="J5873">
        <v>3</v>
      </c>
      <c r="K5873">
        <v>0</v>
      </c>
      <c r="L5873">
        <v>6.0147000000000004</v>
      </c>
    </row>
    <row r="5874" spans="1:12" x14ac:dyDescent="0.3">
      <c r="A5874" t="s">
        <v>27</v>
      </c>
      <c r="B5874" t="s">
        <v>13</v>
      </c>
      <c r="C5874" t="s">
        <v>14</v>
      </c>
      <c r="D5874" t="s">
        <v>74</v>
      </c>
      <c r="E5874" t="s">
        <v>75</v>
      </c>
      <c r="F5874" t="s">
        <v>56</v>
      </c>
      <c r="G5874" t="s">
        <v>34</v>
      </c>
      <c r="H5874" t="s">
        <v>58</v>
      </c>
      <c r="I5874">
        <v>468.9</v>
      </c>
      <c r="J5874">
        <v>6</v>
      </c>
      <c r="K5874">
        <v>0</v>
      </c>
      <c r="L5874">
        <v>206.316</v>
      </c>
    </row>
    <row r="5875" spans="1:12" x14ac:dyDescent="0.3">
      <c r="A5875" t="s">
        <v>27</v>
      </c>
      <c r="B5875" t="s">
        <v>13</v>
      </c>
      <c r="C5875" t="s">
        <v>14</v>
      </c>
      <c r="D5875" t="s">
        <v>74</v>
      </c>
      <c r="E5875" t="s">
        <v>75</v>
      </c>
      <c r="F5875" t="s">
        <v>56</v>
      </c>
      <c r="G5875" t="s">
        <v>34</v>
      </c>
      <c r="H5875" t="s">
        <v>58</v>
      </c>
      <c r="I5875">
        <v>72.48</v>
      </c>
      <c r="J5875">
        <v>2</v>
      </c>
      <c r="K5875">
        <v>0</v>
      </c>
      <c r="L5875">
        <v>30.441600000000001</v>
      </c>
    </row>
    <row r="5876" spans="1:12" x14ac:dyDescent="0.3">
      <c r="A5876" t="s">
        <v>27</v>
      </c>
      <c r="B5876" t="s">
        <v>13</v>
      </c>
      <c r="C5876" t="s">
        <v>14</v>
      </c>
      <c r="D5876" t="s">
        <v>74</v>
      </c>
      <c r="E5876" t="s">
        <v>75</v>
      </c>
      <c r="F5876" t="s">
        <v>56</v>
      </c>
      <c r="G5876" t="s">
        <v>25</v>
      </c>
      <c r="H5876" t="s">
        <v>109</v>
      </c>
      <c r="I5876">
        <v>10.95</v>
      </c>
      <c r="J5876">
        <v>3</v>
      </c>
      <c r="K5876">
        <v>0</v>
      </c>
      <c r="L5876">
        <v>3.2850000000000001</v>
      </c>
    </row>
    <row r="5877" spans="1:12" x14ac:dyDescent="0.3">
      <c r="A5877" t="s">
        <v>27</v>
      </c>
      <c r="B5877" t="s">
        <v>13</v>
      </c>
      <c r="C5877" t="s">
        <v>14</v>
      </c>
      <c r="D5877" t="s">
        <v>74</v>
      </c>
      <c r="E5877" t="s">
        <v>75</v>
      </c>
      <c r="F5877" t="s">
        <v>56</v>
      </c>
      <c r="G5877" t="s">
        <v>18</v>
      </c>
      <c r="H5877" t="s">
        <v>32</v>
      </c>
      <c r="I5877">
        <v>191.82</v>
      </c>
      <c r="J5877">
        <v>3</v>
      </c>
      <c r="K5877">
        <v>0</v>
      </c>
      <c r="L5877">
        <v>61.382399999999997</v>
      </c>
    </row>
    <row r="5878" spans="1:12" x14ac:dyDescent="0.3">
      <c r="A5878" t="s">
        <v>27</v>
      </c>
      <c r="B5878" t="s">
        <v>13</v>
      </c>
      <c r="C5878" t="s">
        <v>14</v>
      </c>
      <c r="D5878" t="s">
        <v>74</v>
      </c>
      <c r="E5878" t="s">
        <v>75</v>
      </c>
      <c r="F5878" t="s">
        <v>56</v>
      </c>
      <c r="G5878" t="s">
        <v>18</v>
      </c>
      <c r="H5878" t="s">
        <v>20</v>
      </c>
      <c r="I5878">
        <v>272.64600000000002</v>
      </c>
      <c r="J5878">
        <v>3</v>
      </c>
      <c r="K5878">
        <v>0.1</v>
      </c>
      <c r="L5878">
        <v>18.176400000000001</v>
      </c>
    </row>
    <row r="5879" spans="1:12" x14ac:dyDescent="0.3">
      <c r="A5879" t="s">
        <v>27</v>
      </c>
      <c r="B5879" t="s">
        <v>13</v>
      </c>
      <c r="C5879" t="s">
        <v>14</v>
      </c>
      <c r="D5879" t="s">
        <v>74</v>
      </c>
      <c r="E5879" t="s">
        <v>75</v>
      </c>
      <c r="F5879" t="s">
        <v>56</v>
      </c>
      <c r="G5879" t="s">
        <v>34</v>
      </c>
      <c r="H5879" t="s">
        <v>58</v>
      </c>
      <c r="I5879">
        <v>212.8</v>
      </c>
      <c r="J5879">
        <v>2</v>
      </c>
      <c r="K5879">
        <v>0</v>
      </c>
      <c r="L5879">
        <v>95.76</v>
      </c>
    </row>
    <row r="5880" spans="1:12" x14ac:dyDescent="0.3">
      <c r="A5880" t="s">
        <v>27</v>
      </c>
      <c r="B5880" t="s">
        <v>13</v>
      </c>
      <c r="C5880" t="s">
        <v>14</v>
      </c>
      <c r="D5880" t="s">
        <v>74</v>
      </c>
      <c r="E5880" t="s">
        <v>75</v>
      </c>
      <c r="F5880" t="s">
        <v>56</v>
      </c>
      <c r="G5880" t="s">
        <v>25</v>
      </c>
      <c r="H5880" t="s">
        <v>40</v>
      </c>
      <c r="I5880">
        <v>38.520000000000003</v>
      </c>
      <c r="J5880">
        <v>9</v>
      </c>
      <c r="K5880">
        <v>0</v>
      </c>
      <c r="L5880">
        <v>18.104399999999998</v>
      </c>
    </row>
    <row r="5881" spans="1:12" x14ac:dyDescent="0.3">
      <c r="A5881" t="s">
        <v>27</v>
      </c>
      <c r="B5881" t="s">
        <v>13</v>
      </c>
      <c r="C5881" t="s">
        <v>14</v>
      </c>
      <c r="D5881" t="s">
        <v>74</v>
      </c>
      <c r="E5881" t="s">
        <v>75</v>
      </c>
      <c r="F5881" t="s">
        <v>56</v>
      </c>
      <c r="G5881" t="s">
        <v>34</v>
      </c>
      <c r="H5881" t="s">
        <v>58</v>
      </c>
      <c r="I5881">
        <v>72.64</v>
      </c>
      <c r="J5881">
        <v>2</v>
      </c>
      <c r="K5881">
        <v>0</v>
      </c>
      <c r="L5881">
        <v>21.792000000000002</v>
      </c>
    </row>
    <row r="5882" spans="1:12" x14ac:dyDescent="0.3">
      <c r="A5882" t="s">
        <v>27</v>
      </c>
      <c r="B5882" t="s">
        <v>13</v>
      </c>
      <c r="C5882" t="s">
        <v>14</v>
      </c>
      <c r="D5882" t="s">
        <v>74</v>
      </c>
      <c r="E5882" t="s">
        <v>75</v>
      </c>
      <c r="F5882" t="s">
        <v>56</v>
      </c>
      <c r="G5882" t="s">
        <v>25</v>
      </c>
      <c r="H5882" t="s">
        <v>31</v>
      </c>
      <c r="I5882">
        <v>45.4</v>
      </c>
      <c r="J5882">
        <v>4</v>
      </c>
      <c r="K5882">
        <v>0</v>
      </c>
      <c r="L5882">
        <v>12.712</v>
      </c>
    </row>
    <row r="5883" spans="1:12" x14ac:dyDescent="0.3">
      <c r="A5883" t="s">
        <v>27</v>
      </c>
      <c r="B5883" t="s">
        <v>13</v>
      </c>
      <c r="C5883" t="s">
        <v>14</v>
      </c>
      <c r="D5883" t="s">
        <v>74</v>
      </c>
      <c r="E5883" t="s">
        <v>75</v>
      </c>
      <c r="F5883" t="s">
        <v>56</v>
      </c>
      <c r="G5883" t="s">
        <v>25</v>
      </c>
      <c r="H5883" t="s">
        <v>40</v>
      </c>
      <c r="I5883">
        <v>13.76</v>
      </c>
      <c r="J5883">
        <v>2</v>
      </c>
      <c r="K5883">
        <v>0</v>
      </c>
      <c r="L5883">
        <v>6.3296000000000001</v>
      </c>
    </row>
    <row r="5884" spans="1:12" x14ac:dyDescent="0.3">
      <c r="A5884" t="s">
        <v>27</v>
      </c>
      <c r="B5884" t="s">
        <v>13</v>
      </c>
      <c r="C5884" t="s">
        <v>14</v>
      </c>
      <c r="D5884" t="s">
        <v>74</v>
      </c>
      <c r="E5884" t="s">
        <v>75</v>
      </c>
      <c r="F5884" t="s">
        <v>56</v>
      </c>
      <c r="G5884" t="s">
        <v>18</v>
      </c>
      <c r="H5884" t="s">
        <v>20</v>
      </c>
      <c r="I5884">
        <v>80.991</v>
      </c>
      <c r="J5884">
        <v>1</v>
      </c>
      <c r="K5884">
        <v>0.1</v>
      </c>
      <c r="L5884">
        <v>8.0991</v>
      </c>
    </row>
    <row r="5885" spans="1:12" x14ac:dyDescent="0.3">
      <c r="A5885" t="s">
        <v>27</v>
      </c>
      <c r="B5885" t="s">
        <v>13</v>
      </c>
      <c r="C5885" t="s">
        <v>14</v>
      </c>
      <c r="D5885" t="s">
        <v>74</v>
      </c>
      <c r="E5885" t="s">
        <v>75</v>
      </c>
      <c r="F5885" t="s">
        <v>56</v>
      </c>
      <c r="G5885" t="s">
        <v>25</v>
      </c>
      <c r="H5885" t="s">
        <v>36</v>
      </c>
      <c r="I5885">
        <v>11.784000000000001</v>
      </c>
      <c r="J5885">
        <v>3</v>
      </c>
      <c r="K5885">
        <v>0.2</v>
      </c>
      <c r="L5885">
        <v>3.9771000000000001</v>
      </c>
    </row>
    <row r="5886" spans="1:12" x14ac:dyDescent="0.3">
      <c r="A5886" t="s">
        <v>27</v>
      </c>
      <c r="B5886" t="s">
        <v>13</v>
      </c>
      <c r="C5886" t="s">
        <v>14</v>
      </c>
      <c r="D5886" t="s">
        <v>74</v>
      </c>
      <c r="E5886" t="s">
        <v>75</v>
      </c>
      <c r="F5886" t="s">
        <v>56</v>
      </c>
      <c r="G5886" t="s">
        <v>25</v>
      </c>
      <c r="H5886" t="s">
        <v>76</v>
      </c>
      <c r="I5886">
        <v>4.3600000000000003</v>
      </c>
      <c r="J5886">
        <v>2</v>
      </c>
      <c r="K5886">
        <v>0</v>
      </c>
      <c r="L5886">
        <v>1.7876000000000001</v>
      </c>
    </row>
    <row r="5887" spans="1:12" x14ac:dyDescent="0.3">
      <c r="A5887" t="s">
        <v>27</v>
      </c>
      <c r="B5887" t="s">
        <v>13</v>
      </c>
      <c r="C5887" t="s">
        <v>14</v>
      </c>
      <c r="D5887" t="s">
        <v>74</v>
      </c>
      <c r="E5887" t="s">
        <v>75</v>
      </c>
      <c r="F5887" t="s">
        <v>56</v>
      </c>
      <c r="G5887" t="s">
        <v>18</v>
      </c>
      <c r="H5887" t="s">
        <v>20</v>
      </c>
      <c r="I5887">
        <v>2888.127</v>
      </c>
      <c r="J5887">
        <v>11</v>
      </c>
      <c r="K5887">
        <v>0.1</v>
      </c>
      <c r="L5887">
        <v>609.71569999999997</v>
      </c>
    </row>
    <row r="5888" spans="1:12" x14ac:dyDescent="0.3">
      <c r="A5888" t="s">
        <v>27</v>
      </c>
      <c r="B5888" t="s">
        <v>13</v>
      </c>
      <c r="C5888" t="s">
        <v>14</v>
      </c>
      <c r="D5888" t="s">
        <v>74</v>
      </c>
      <c r="E5888" t="s">
        <v>75</v>
      </c>
      <c r="F5888" t="s">
        <v>56</v>
      </c>
      <c r="G5888" t="s">
        <v>34</v>
      </c>
      <c r="H5888" t="s">
        <v>35</v>
      </c>
      <c r="I5888">
        <v>1299.6600000000001</v>
      </c>
      <c r="J5888">
        <v>2</v>
      </c>
      <c r="K5888">
        <v>0</v>
      </c>
      <c r="L5888">
        <v>350.90820000000002</v>
      </c>
    </row>
    <row r="5889" spans="1:12" x14ac:dyDescent="0.3">
      <c r="A5889" t="s">
        <v>27</v>
      </c>
      <c r="B5889" t="s">
        <v>13</v>
      </c>
      <c r="C5889" t="s">
        <v>14</v>
      </c>
      <c r="D5889" t="s">
        <v>74</v>
      </c>
      <c r="E5889" t="s">
        <v>75</v>
      </c>
      <c r="F5889" t="s">
        <v>56</v>
      </c>
      <c r="G5889" t="s">
        <v>18</v>
      </c>
      <c r="H5889" t="s">
        <v>20</v>
      </c>
      <c r="I5889">
        <v>2254.41</v>
      </c>
      <c r="J5889">
        <v>5</v>
      </c>
      <c r="K5889">
        <v>0.1</v>
      </c>
      <c r="L5889">
        <v>375.73500000000001</v>
      </c>
    </row>
    <row r="5890" spans="1:12" x14ac:dyDescent="0.3">
      <c r="A5890" t="s">
        <v>27</v>
      </c>
      <c r="B5890" t="s">
        <v>13</v>
      </c>
      <c r="C5890" t="s">
        <v>14</v>
      </c>
      <c r="D5890" t="s">
        <v>74</v>
      </c>
      <c r="E5890" t="s">
        <v>75</v>
      </c>
      <c r="F5890" t="s">
        <v>56</v>
      </c>
      <c r="G5890" t="s">
        <v>34</v>
      </c>
      <c r="H5890" t="s">
        <v>35</v>
      </c>
      <c r="I5890">
        <v>104.85</v>
      </c>
      <c r="J5890">
        <v>3</v>
      </c>
      <c r="K5890">
        <v>0</v>
      </c>
      <c r="L5890">
        <v>28.3095</v>
      </c>
    </row>
    <row r="5891" spans="1:12" x14ac:dyDescent="0.3">
      <c r="A5891" t="s">
        <v>27</v>
      </c>
      <c r="B5891" t="s">
        <v>13</v>
      </c>
      <c r="C5891" t="s">
        <v>14</v>
      </c>
      <c r="D5891" t="s">
        <v>74</v>
      </c>
      <c r="E5891" t="s">
        <v>75</v>
      </c>
      <c r="F5891" t="s">
        <v>56</v>
      </c>
      <c r="G5891" t="s">
        <v>34</v>
      </c>
      <c r="H5891" t="s">
        <v>58</v>
      </c>
      <c r="I5891">
        <v>59.97</v>
      </c>
      <c r="J5891">
        <v>3</v>
      </c>
      <c r="K5891">
        <v>0</v>
      </c>
      <c r="L5891">
        <v>20.389800000000001</v>
      </c>
    </row>
    <row r="5892" spans="1:12" x14ac:dyDescent="0.3">
      <c r="A5892" t="s">
        <v>27</v>
      </c>
      <c r="B5892" t="s">
        <v>43</v>
      </c>
      <c r="C5892" t="s">
        <v>14</v>
      </c>
      <c r="D5892" t="s">
        <v>74</v>
      </c>
      <c r="E5892" t="s">
        <v>75</v>
      </c>
      <c r="F5892" t="s">
        <v>56</v>
      </c>
      <c r="G5892" t="s">
        <v>34</v>
      </c>
      <c r="H5892" t="s">
        <v>35</v>
      </c>
      <c r="I5892">
        <v>2279.96</v>
      </c>
      <c r="J5892">
        <v>4</v>
      </c>
      <c r="K5892">
        <v>0</v>
      </c>
      <c r="L5892">
        <v>592.78959999999995</v>
      </c>
    </row>
    <row r="5893" spans="1:12" x14ac:dyDescent="0.3">
      <c r="A5893" t="s">
        <v>27</v>
      </c>
      <c r="B5893" t="s">
        <v>43</v>
      </c>
      <c r="C5893" t="s">
        <v>14</v>
      </c>
      <c r="D5893" t="s">
        <v>74</v>
      </c>
      <c r="E5893" t="s">
        <v>75</v>
      </c>
      <c r="F5893" t="s">
        <v>56</v>
      </c>
      <c r="G5893" t="s">
        <v>25</v>
      </c>
      <c r="H5893" t="s">
        <v>26</v>
      </c>
      <c r="I5893">
        <v>14.94</v>
      </c>
      <c r="J5893">
        <v>3</v>
      </c>
      <c r="K5893">
        <v>0</v>
      </c>
      <c r="L5893">
        <v>6.8723999999999998</v>
      </c>
    </row>
    <row r="5894" spans="1:12" x14ac:dyDescent="0.3">
      <c r="A5894" t="s">
        <v>27</v>
      </c>
      <c r="B5894" t="s">
        <v>13</v>
      </c>
      <c r="C5894" t="s">
        <v>14</v>
      </c>
      <c r="D5894" t="s">
        <v>74</v>
      </c>
      <c r="E5894" t="s">
        <v>75</v>
      </c>
      <c r="F5894" t="s">
        <v>56</v>
      </c>
      <c r="G5894" t="s">
        <v>18</v>
      </c>
      <c r="H5894" t="s">
        <v>20</v>
      </c>
      <c r="I5894">
        <v>327.99599999999998</v>
      </c>
      <c r="J5894">
        <v>6</v>
      </c>
      <c r="K5894">
        <v>0.1</v>
      </c>
      <c r="L5894">
        <v>54.665999999999997</v>
      </c>
    </row>
    <row r="5895" spans="1:12" x14ac:dyDescent="0.3">
      <c r="A5895" t="s">
        <v>27</v>
      </c>
      <c r="B5895" t="s">
        <v>43</v>
      </c>
      <c r="C5895" t="s">
        <v>14</v>
      </c>
      <c r="D5895" t="s">
        <v>74</v>
      </c>
      <c r="E5895" t="s">
        <v>75</v>
      </c>
      <c r="F5895" t="s">
        <v>56</v>
      </c>
      <c r="G5895" t="s">
        <v>18</v>
      </c>
      <c r="H5895" t="s">
        <v>20</v>
      </c>
      <c r="I5895">
        <v>767.21400000000006</v>
      </c>
      <c r="J5895">
        <v>14</v>
      </c>
      <c r="K5895">
        <v>0.1</v>
      </c>
      <c r="L5895">
        <v>161.9674</v>
      </c>
    </row>
    <row r="5896" spans="1:12" x14ac:dyDescent="0.3">
      <c r="A5896" t="s">
        <v>12</v>
      </c>
      <c r="B5896" t="s">
        <v>21</v>
      </c>
      <c r="C5896" t="s">
        <v>14</v>
      </c>
      <c r="D5896" t="s">
        <v>74</v>
      </c>
      <c r="E5896" t="s">
        <v>75</v>
      </c>
      <c r="F5896" t="s">
        <v>56</v>
      </c>
      <c r="G5896" t="s">
        <v>25</v>
      </c>
      <c r="H5896" t="s">
        <v>36</v>
      </c>
      <c r="I5896">
        <v>34.247999999999998</v>
      </c>
      <c r="J5896">
        <v>3</v>
      </c>
      <c r="K5896">
        <v>0.2</v>
      </c>
      <c r="L5896">
        <v>11.5587</v>
      </c>
    </row>
    <row r="5897" spans="1:12" x14ac:dyDescent="0.3">
      <c r="A5897" t="s">
        <v>12</v>
      </c>
      <c r="B5897" t="s">
        <v>21</v>
      </c>
      <c r="C5897" t="s">
        <v>14</v>
      </c>
      <c r="D5897" t="s">
        <v>74</v>
      </c>
      <c r="E5897" t="s">
        <v>75</v>
      </c>
      <c r="F5897" t="s">
        <v>56</v>
      </c>
      <c r="G5897" t="s">
        <v>25</v>
      </c>
      <c r="H5897" t="s">
        <v>33</v>
      </c>
      <c r="I5897">
        <v>3.52</v>
      </c>
      <c r="J5897">
        <v>2</v>
      </c>
      <c r="K5897">
        <v>0</v>
      </c>
      <c r="L5897">
        <v>1.0207999999999999</v>
      </c>
    </row>
    <row r="5898" spans="1:12" x14ac:dyDescent="0.3">
      <c r="A5898" t="s">
        <v>61</v>
      </c>
      <c r="B5898" t="s">
        <v>21</v>
      </c>
      <c r="C5898" t="s">
        <v>14</v>
      </c>
      <c r="D5898" t="s">
        <v>74</v>
      </c>
      <c r="E5898" t="s">
        <v>75</v>
      </c>
      <c r="F5898" t="s">
        <v>56</v>
      </c>
      <c r="G5898" t="s">
        <v>25</v>
      </c>
      <c r="H5898" t="s">
        <v>31</v>
      </c>
      <c r="I5898">
        <v>70.95</v>
      </c>
      <c r="J5898">
        <v>3</v>
      </c>
      <c r="K5898">
        <v>0</v>
      </c>
      <c r="L5898">
        <v>20.575500000000002</v>
      </c>
    </row>
    <row r="5899" spans="1:12" x14ac:dyDescent="0.3">
      <c r="A5899" t="s">
        <v>61</v>
      </c>
      <c r="B5899" t="s">
        <v>21</v>
      </c>
      <c r="C5899" t="s">
        <v>14</v>
      </c>
      <c r="D5899" t="s">
        <v>74</v>
      </c>
      <c r="E5899" t="s">
        <v>75</v>
      </c>
      <c r="F5899" t="s">
        <v>56</v>
      </c>
      <c r="G5899" t="s">
        <v>25</v>
      </c>
      <c r="H5899" t="s">
        <v>36</v>
      </c>
      <c r="I5899">
        <v>34.944000000000003</v>
      </c>
      <c r="J5899">
        <v>6</v>
      </c>
      <c r="K5899">
        <v>0.2</v>
      </c>
      <c r="L5899">
        <v>11.7936</v>
      </c>
    </row>
    <row r="5900" spans="1:12" x14ac:dyDescent="0.3">
      <c r="A5900" t="s">
        <v>61</v>
      </c>
      <c r="B5900" t="s">
        <v>21</v>
      </c>
      <c r="C5900" t="s">
        <v>14</v>
      </c>
      <c r="D5900" t="s">
        <v>74</v>
      </c>
      <c r="E5900" t="s">
        <v>75</v>
      </c>
      <c r="F5900" t="s">
        <v>56</v>
      </c>
      <c r="G5900" t="s">
        <v>25</v>
      </c>
      <c r="H5900" t="s">
        <v>33</v>
      </c>
      <c r="I5900">
        <v>119.04</v>
      </c>
      <c r="J5900">
        <v>6</v>
      </c>
      <c r="K5900">
        <v>0</v>
      </c>
      <c r="L5900">
        <v>35.712000000000003</v>
      </c>
    </row>
    <row r="5901" spans="1:12" x14ac:dyDescent="0.3">
      <c r="A5901" t="s">
        <v>27</v>
      </c>
      <c r="B5901" t="s">
        <v>13</v>
      </c>
      <c r="C5901" t="s">
        <v>14</v>
      </c>
      <c r="D5901" t="s">
        <v>74</v>
      </c>
      <c r="E5901" t="s">
        <v>75</v>
      </c>
      <c r="F5901" t="s">
        <v>56</v>
      </c>
      <c r="G5901" t="s">
        <v>18</v>
      </c>
      <c r="H5901" t="s">
        <v>32</v>
      </c>
      <c r="I5901">
        <v>799.56</v>
      </c>
      <c r="J5901">
        <v>9</v>
      </c>
      <c r="K5901">
        <v>0</v>
      </c>
      <c r="L5901">
        <v>207.88560000000001</v>
      </c>
    </row>
    <row r="5902" spans="1:12" x14ac:dyDescent="0.3">
      <c r="A5902" t="s">
        <v>27</v>
      </c>
      <c r="B5902" t="s">
        <v>21</v>
      </c>
      <c r="C5902" t="s">
        <v>14</v>
      </c>
      <c r="D5902" t="s">
        <v>74</v>
      </c>
      <c r="E5902" t="s">
        <v>75</v>
      </c>
      <c r="F5902" t="s">
        <v>56</v>
      </c>
      <c r="G5902" t="s">
        <v>18</v>
      </c>
      <c r="H5902" t="s">
        <v>32</v>
      </c>
      <c r="I5902">
        <v>68.16</v>
      </c>
      <c r="J5902">
        <v>3</v>
      </c>
      <c r="K5902">
        <v>0</v>
      </c>
      <c r="L5902">
        <v>27.945599999999999</v>
      </c>
    </row>
    <row r="5903" spans="1:12" x14ac:dyDescent="0.3">
      <c r="A5903" t="s">
        <v>27</v>
      </c>
      <c r="B5903" t="s">
        <v>21</v>
      </c>
      <c r="C5903" t="s">
        <v>14</v>
      </c>
      <c r="D5903" t="s">
        <v>74</v>
      </c>
      <c r="E5903" t="s">
        <v>75</v>
      </c>
      <c r="F5903" t="s">
        <v>56</v>
      </c>
      <c r="G5903" t="s">
        <v>25</v>
      </c>
      <c r="H5903" t="s">
        <v>59</v>
      </c>
      <c r="I5903">
        <v>62.24</v>
      </c>
      <c r="J5903">
        <v>8</v>
      </c>
      <c r="K5903">
        <v>0</v>
      </c>
      <c r="L5903">
        <v>29.252800000000001</v>
      </c>
    </row>
    <row r="5904" spans="1:12" x14ac:dyDescent="0.3">
      <c r="A5904" t="s">
        <v>27</v>
      </c>
      <c r="B5904" t="s">
        <v>13</v>
      </c>
      <c r="C5904" t="s">
        <v>14</v>
      </c>
      <c r="D5904" t="s">
        <v>74</v>
      </c>
      <c r="E5904" t="s">
        <v>75</v>
      </c>
      <c r="F5904" t="s">
        <v>56</v>
      </c>
      <c r="G5904" t="s">
        <v>25</v>
      </c>
      <c r="H5904" t="s">
        <v>36</v>
      </c>
      <c r="I5904">
        <v>26.335999999999999</v>
      </c>
      <c r="J5904">
        <v>4</v>
      </c>
      <c r="K5904">
        <v>0.2</v>
      </c>
      <c r="L5904">
        <v>9.2175999999999991</v>
      </c>
    </row>
    <row r="5905" spans="1:12" x14ac:dyDescent="0.3">
      <c r="A5905" t="s">
        <v>12</v>
      </c>
      <c r="B5905" t="s">
        <v>13</v>
      </c>
      <c r="C5905" t="s">
        <v>14</v>
      </c>
      <c r="D5905" t="s">
        <v>74</v>
      </c>
      <c r="E5905" t="s">
        <v>75</v>
      </c>
      <c r="F5905" t="s">
        <v>56</v>
      </c>
      <c r="G5905" t="s">
        <v>25</v>
      </c>
      <c r="H5905" t="s">
        <v>59</v>
      </c>
      <c r="I5905">
        <v>22.92</v>
      </c>
      <c r="J5905">
        <v>3</v>
      </c>
      <c r="K5905">
        <v>0</v>
      </c>
      <c r="L5905">
        <v>11.2308</v>
      </c>
    </row>
    <row r="5906" spans="1:12" x14ac:dyDescent="0.3">
      <c r="A5906" t="s">
        <v>27</v>
      </c>
      <c r="B5906" t="s">
        <v>21</v>
      </c>
      <c r="C5906" t="s">
        <v>14</v>
      </c>
      <c r="D5906" t="s">
        <v>158</v>
      </c>
      <c r="E5906" t="s">
        <v>75</v>
      </c>
      <c r="F5906" t="s">
        <v>56</v>
      </c>
      <c r="G5906" t="s">
        <v>25</v>
      </c>
      <c r="H5906" t="s">
        <v>26</v>
      </c>
      <c r="I5906">
        <v>41.4</v>
      </c>
      <c r="J5906">
        <v>4</v>
      </c>
      <c r="K5906">
        <v>0</v>
      </c>
      <c r="L5906">
        <v>19.872</v>
      </c>
    </row>
    <row r="5907" spans="1:12" x14ac:dyDescent="0.3">
      <c r="A5907" t="s">
        <v>61</v>
      </c>
      <c r="B5907" t="s">
        <v>21</v>
      </c>
      <c r="C5907" t="s">
        <v>14</v>
      </c>
      <c r="D5907" t="s">
        <v>74</v>
      </c>
      <c r="E5907" t="s">
        <v>75</v>
      </c>
      <c r="F5907" t="s">
        <v>56</v>
      </c>
      <c r="G5907" t="s">
        <v>25</v>
      </c>
      <c r="H5907" t="s">
        <v>36</v>
      </c>
      <c r="I5907">
        <v>33.552</v>
      </c>
      <c r="J5907">
        <v>1</v>
      </c>
      <c r="K5907">
        <v>0.2</v>
      </c>
      <c r="L5907">
        <v>12.582000000000001</v>
      </c>
    </row>
    <row r="5908" spans="1:12" x14ac:dyDescent="0.3">
      <c r="A5908" t="s">
        <v>167</v>
      </c>
      <c r="B5908" t="s">
        <v>13</v>
      </c>
      <c r="C5908" t="s">
        <v>14</v>
      </c>
      <c r="D5908" t="s">
        <v>74</v>
      </c>
      <c r="E5908" t="s">
        <v>75</v>
      </c>
      <c r="F5908" t="s">
        <v>56</v>
      </c>
      <c r="G5908" t="s">
        <v>25</v>
      </c>
      <c r="H5908" t="s">
        <v>40</v>
      </c>
      <c r="I5908">
        <v>6.68</v>
      </c>
      <c r="J5908">
        <v>1</v>
      </c>
      <c r="K5908">
        <v>0</v>
      </c>
      <c r="L5908">
        <v>3.2063999999999999</v>
      </c>
    </row>
    <row r="5909" spans="1:12" x14ac:dyDescent="0.3">
      <c r="A5909" t="s">
        <v>27</v>
      </c>
      <c r="B5909" t="s">
        <v>21</v>
      </c>
      <c r="C5909" t="s">
        <v>14</v>
      </c>
      <c r="D5909" t="s">
        <v>227</v>
      </c>
      <c r="E5909" t="s">
        <v>75</v>
      </c>
      <c r="F5909" t="s">
        <v>56</v>
      </c>
      <c r="G5909" t="s">
        <v>25</v>
      </c>
      <c r="H5909" t="s">
        <v>36</v>
      </c>
      <c r="I5909">
        <v>7.7519999999999998</v>
      </c>
      <c r="J5909">
        <v>3</v>
      </c>
      <c r="K5909">
        <v>0.2</v>
      </c>
      <c r="L5909">
        <v>2.8100999999999998</v>
      </c>
    </row>
    <row r="5910" spans="1:12" x14ac:dyDescent="0.3">
      <c r="A5910" t="s">
        <v>27</v>
      </c>
      <c r="B5910" t="s">
        <v>13</v>
      </c>
      <c r="C5910" t="s">
        <v>14</v>
      </c>
      <c r="D5910" t="s">
        <v>74</v>
      </c>
      <c r="E5910" t="s">
        <v>75</v>
      </c>
      <c r="F5910" t="s">
        <v>56</v>
      </c>
      <c r="G5910" t="s">
        <v>25</v>
      </c>
      <c r="H5910" t="s">
        <v>40</v>
      </c>
      <c r="I5910">
        <v>49.12</v>
      </c>
      <c r="J5910">
        <v>4</v>
      </c>
      <c r="K5910">
        <v>0</v>
      </c>
      <c r="L5910">
        <v>23.086400000000001</v>
      </c>
    </row>
    <row r="5911" spans="1:12" x14ac:dyDescent="0.3">
      <c r="A5911" t="s">
        <v>27</v>
      </c>
      <c r="B5911" t="s">
        <v>13</v>
      </c>
      <c r="C5911" t="s">
        <v>14</v>
      </c>
      <c r="D5911" t="s">
        <v>74</v>
      </c>
      <c r="E5911" t="s">
        <v>75</v>
      </c>
      <c r="F5911" t="s">
        <v>56</v>
      </c>
      <c r="G5911" t="s">
        <v>25</v>
      </c>
      <c r="H5911" t="s">
        <v>36</v>
      </c>
      <c r="I5911">
        <v>18.28</v>
      </c>
      <c r="J5911">
        <v>5</v>
      </c>
      <c r="K5911">
        <v>0.2</v>
      </c>
      <c r="L5911">
        <v>6.3979999999999997</v>
      </c>
    </row>
    <row r="5912" spans="1:12" x14ac:dyDescent="0.3">
      <c r="A5912" t="s">
        <v>27</v>
      </c>
      <c r="B5912" t="s">
        <v>21</v>
      </c>
      <c r="C5912" t="s">
        <v>14</v>
      </c>
      <c r="D5912" t="s">
        <v>74</v>
      </c>
      <c r="E5912" t="s">
        <v>75</v>
      </c>
      <c r="F5912" t="s">
        <v>56</v>
      </c>
      <c r="G5912" t="s">
        <v>34</v>
      </c>
      <c r="H5912" t="s">
        <v>35</v>
      </c>
      <c r="I5912">
        <v>87.8</v>
      </c>
      <c r="J5912">
        <v>4</v>
      </c>
      <c r="K5912">
        <v>0</v>
      </c>
      <c r="L5912">
        <v>43.9</v>
      </c>
    </row>
    <row r="5913" spans="1:12" x14ac:dyDescent="0.3">
      <c r="A5913" t="s">
        <v>27</v>
      </c>
      <c r="B5913" t="s">
        <v>21</v>
      </c>
      <c r="C5913" t="s">
        <v>14</v>
      </c>
      <c r="D5913" t="s">
        <v>74</v>
      </c>
      <c r="E5913" t="s">
        <v>75</v>
      </c>
      <c r="F5913" t="s">
        <v>56</v>
      </c>
      <c r="G5913" t="s">
        <v>18</v>
      </c>
      <c r="H5913" t="s">
        <v>20</v>
      </c>
      <c r="I5913">
        <v>221.38200000000001</v>
      </c>
      <c r="J5913">
        <v>2</v>
      </c>
      <c r="K5913">
        <v>0.1</v>
      </c>
      <c r="L5913">
        <v>2.4598</v>
      </c>
    </row>
    <row r="5914" spans="1:12" x14ac:dyDescent="0.3">
      <c r="A5914" t="s">
        <v>27</v>
      </c>
      <c r="B5914" t="s">
        <v>21</v>
      </c>
      <c r="C5914" t="s">
        <v>14</v>
      </c>
      <c r="D5914" t="s">
        <v>74</v>
      </c>
      <c r="E5914" t="s">
        <v>75</v>
      </c>
      <c r="F5914" t="s">
        <v>56</v>
      </c>
      <c r="G5914" t="s">
        <v>34</v>
      </c>
      <c r="H5914" t="s">
        <v>122</v>
      </c>
      <c r="I5914">
        <v>5199.96</v>
      </c>
      <c r="J5914">
        <v>4</v>
      </c>
      <c r="K5914">
        <v>0</v>
      </c>
      <c r="L5914">
        <v>1351.9896000000001</v>
      </c>
    </row>
    <row r="5915" spans="1:12" x14ac:dyDescent="0.3">
      <c r="A5915" t="s">
        <v>167</v>
      </c>
      <c r="B5915" t="s">
        <v>43</v>
      </c>
      <c r="C5915" t="s">
        <v>14</v>
      </c>
      <c r="D5915" t="s">
        <v>74</v>
      </c>
      <c r="E5915" t="s">
        <v>75</v>
      </c>
      <c r="F5915" t="s">
        <v>56</v>
      </c>
      <c r="G5915" t="s">
        <v>25</v>
      </c>
      <c r="H5915" t="s">
        <v>26</v>
      </c>
      <c r="I5915">
        <v>24.55</v>
      </c>
      <c r="J5915">
        <v>5</v>
      </c>
      <c r="K5915">
        <v>0</v>
      </c>
      <c r="L5915">
        <v>12.029500000000001</v>
      </c>
    </row>
    <row r="5916" spans="1:12" x14ac:dyDescent="0.3">
      <c r="A5916" t="s">
        <v>27</v>
      </c>
      <c r="B5916" t="s">
        <v>21</v>
      </c>
      <c r="C5916" t="s">
        <v>14</v>
      </c>
      <c r="D5916" t="s">
        <v>74</v>
      </c>
      <c r="E5916" t="s">
        <v>75</v>
      </c>
      <c r="F5916" t="s">
        <v>56</v>
      </c>
      <c r="G5916" t="s">
        <v>25</v>
      </c>
      <c r="H5916" t="s">
        <v>37</v>
      </c>
      <c r="I5916">
        <v>8.39</v>
      </c>
      <c r="J5916">
        <v>1</v>
      </c>
      <c r="K5916">
        <v>0</v>
      </c>
      <c r="L5916">
        <v>2.0975000000000001</v>
      </c>
    </row>
    <row r="5917" spans="1:12" x14ac:dyDescent="0.3">
      <c r="A5917" t="s">
        <v>27</v>
      </c>
      <c r="B5917" t="s">
        <v>21</v>
      </c>
      <c r="C5917" t="s">
        <v>14</v>
      </c>
      <c r="D5917" t="s">
        <v>74</v>
      </c>
      <c r="E5917" t="s">
        <v>75</v>
      </c>
      <c r="F5917" t="s">
        <v>56</v>
      </c>
      <c r="G5917" t="s">
        <v>34</v>
      </c>
      <c r="H5917" t="s">
        <v>35</v>
      </c>
      <c r="I5917">
        <v>337.98</v>
      </c>
      <c r="J5917">
        <v>2</v>
      </c>
      <c r="K5917">
        <v>0</v>
      </c>
      <c r="L5917">
        <v>101.39400000000001</v>
      </c>
    </row>
    <row r="5918" spans="1:12" x14ac:dyDescent="0.3">
      <c r="A5918" t="s">
        <v>61</v>
      </c>
      <c r="B5918" t="s">
        <v>43</v>
      </c>
      <c r="C5918" t="s">
        <v>14</v>
      </c>
      <c r="D5918" t="s">
        <v>74</v>
      </c>
      <c r="E5918" t="s">
        <v>75</v>
      </c>
      <c r="F5918" t="s">
        <v>56</v>
      </c>
      <c r="G5918" t="s">
        <v>34</v>
      </c>
      <c r="H5918" t="s">
        <v>35</v>
      </c>
      <c r="I5918">
        <v>41.22</v>
      </c>
      <c r="J5918">
        <v>1</v>
      </c>
      <c r="K5918">
        <v>0</v>
      </c>
      <c r="L5918">
        <v>11.1294</v>
      </c>
    </row>
    <row r="5919" spans="1:12" x14ac:dyDescent="0.3">
      <c r="A5919" t="s">
        <v>61</v>
      </c>
      <c r="B5919" t="s">
        <v>43</v>
      </c>
      <c r="C5919" t="s">
        <v>14</v>
      </c>
      <c r="D5919" t="s">
        <v>74</v>
      </c>
      <c r="E5919" t="s">
        <v>75</v>
      </c>
      <c r="F5919" t="s">
        <v>56</v>
      </c>
      <c r="G5919" t="s">
        <v>25</v>
      </c>
      <c r="H5919" t="s">
        <v>109</v>
      </c>
      <c r="I5919">
        <v>240.37</v>
      </c>
      <c r="J5919">
        <v>1</v>
      </c>
      <c r="K5919">
        <v>0</v>
      </c>
      <c r="L5919">
        <v>7.2111000000000001</v>
      </c>
    </row>
    <row r="5920" spans="1:12" x14ac:dyDescent="0.3">
      <c r="A5920" t="s">
        <v>61</v>
      </c>
      <c r="B5920" t="s">
        <v>43</v>
      </c>
      <c r="C5920" t="s">
        <v>14</v>
      </c>
      <c r="D5920" t="s">
        <v>74</v>
      </c>
      <c r="E5920" t="s">
        <v>75</v>
      </c>
      <c r="F5920" t="s">
        <v>56</v>
      </c>
      <c r="G5920" t="s">
        <v>34</v>
      </c>
      <c r="H5920" t="s">
        <v>35</v>
      </c>
      <c r="I5920">
        <v>119.02</v>
      </c>
      <c r="J5920">
        <v>2</v>
      </c>
      <c r="K5920">
        <v>0</v>
      </c>
      <c r="L5920">
        <v>33.325600000000001</v>
      </c>
    </row>
    <row r="5921" spans="1:12" x14ac:dyDescent="0.3">
      <c r="A5921" t="s">
        <v>167</v>
      </c>
      <c r="B5921" t="s">
        <v>43</v>
      </c>
      <c r="C5921" t="s">
        <v>14</v>
      </c>
      <c r="D5921" t="s">
        <v>74</v>
      </c>
      <c r="E5921" t="s">
        <v>75</v>
      </c>
      <c r="F5921" t="s">
        <v>56</v>
      </c>
      <c r="G5921" t="s">
        <v>18</v>
      </c>
      <c r="H5921" t="s">
        <v>19</v>
      </c>
      <c r="I5921">
        <v>113.568</v>
      </c>
      <c r="J5921">
        <v>2</v>
      </c>
      <c r="K5921">
        <v>0.2</v>
      </c>
      <c r="L5921">
        <v>12.776400000000001</v>
      </c>
    </row>
    <row r="5922" spans="1:12" x14ac:dyDescent="0.3">
      <c r="A5922" t="s">
        <v>12</v>
      </c>
      <c r="B5922" t="s">
        <v>43</v>
      </c>
      <c r="C5922" t="s">
        <v>14</v>
      </c>
      <c r="D5922" t="s">
        <v>74</v>
      </c>
      <c r="E5922" t="s">
        <v>75</v>
      </c>
      <c r="F5922" t="s">
        <v>56</v>
      </c>
      <c r="G5922" t="s">
        <v>18</v>
      </c>
      <c r="H5922" t="s">
        <v>32</v>
      </c>
      <c r="I5922">
        <v>83.92</v>
      </c>
      <c r="J5922">
        <v>4</v>
      </c>
      <c r="K5922">
        <v>0</v>
      </c>
      <c r="L5922">
        <v>21.819199999999999</v>
      </c>
    </row>
    <row r="5923" spans="1:12" x14ac:dyDescent="0.3">
      <c r="A5923" t="s">
        <v>12</v>
      </c>
      <c r="B5923" t="s">
        <v>43</v>
      </c>
      <c r="C5923" t="s">
        <v>14</v>
      </c>
      <c r="D5923" t="s">
        <v>74</v>
      </c>
      <c r="E5923" t="s">
        <v>75</v>
      </c>
      <c r="F5923" t="s">
        <v>56</v>
      </c>
      <c r="G5923" t="s">
        <v>25</v>
      </c>
      <c r="H5923" t="s">
        <v>33</v>
      </c>
      <c r="I5923">
        <v>6.63</v>
      </c>
      <c r="J5923">
        <v>3</v>
      </c>
      <c r="K5923">
        <v>0</v>
      </c>
      <c r="L5923">
        <v>3.1160999999999999</v>
      </c>
    </row>
    <row r="5924" spans="1:12" x14ac:dyDescent="0.3">
      <c r="A5924" t="s">
        <v>12</v>
      </c>
      <c r="B5924" t="s">
        <v>43</v>
      </c>
      <c r="C5924" t="s">
        <v>14</v>
      </c>
      <c r="D5924" t="s">
        <v>74</v>
      </c>
      <c r="E5924" t="s">
        <v>75</v>
      </c>
      <c r="F5924" t="s">
        <v>56</v>
      </c>
      <c r="G5924" t="s">
        <v>34</v>
      </c>
      <c r="H5924" t="s">
        <v>58</v>
      </c>
      <c r="I5924">
        <v>371.97</v>
      </c>
      <c r="J5924">
        <v>3</v>
      </c>
      <c r="K5924">
        <v>0</v>
      </c>
      <c r="L5924">
        <v>66.954599999999999</v>
      </c>
    </row>
    <row r="5925" spans="1:12" x14ac:dyDescent="0.3">
      <c r="A5925" t="s">
        <v>27</v>
      </c>
      <c r="B5925" t="s">
        <v>13</v>
      </c>
      <c r="C5925" t="s">
        <v>14</v>
      </c>
      <c r="D5925" t="s">
        <v>74</v>
      </c>
      <c r="E5925" t="s">
        <v>75</v>
      </c>
      <c r="F5925" t="s">
        <v>56</v>
      </c>
      <c r="G5925" t="s">
        <v>25</v>
      </c>
      <c r="H5925" t="s">
        <v>40</v>
      </c>
      <c r="I5925">
        <v>14.62</v>
      </c>
      <c r="J5925">
        <v>2</v>
      </c>
      <c r="K5925">
        <v>0</v>
      </c>
      <c r="L5925">
        <v>6.7252000000000001</v>
      </c>
    </row>
    <row r="5926" spans="1:12" x14ac:dyDescent="0.3">
      <c r="A5926" t="s">
        <v>27</v>
      </c>
      <c r="B5926" t="s">
        <v>13</v>
      </c>
      <c r="C5926" t="s">
        <v>14</v>
      </c>
      <c r="D5926" t="s">
        <v>74</v>
      </c>
      <c r="E5926" t="s">
        <v>75</v>
      </c>
      <c r="F5926" t="s">
        <v>56</v>
      </c>
      <c r="G5926" t="s">
        <v>25</v>
      </c>
      <c r="H5926" t="s">
        <v>26</v>
      </c>
      <c r="I5926">
        <v>5.76</v>
      </c>
      <c r="J5926">
        <v>2</v>
      </c>
      <c r="K5926">
        <v>0</v>
      </c>
      <c r="L5926">
        <v>2.8224</v>
      </c>
    </row>
    <row r="5927" spans="1:12" x14ac:dyDescent="0.3">
      <c r="A5927" t="s">
        <v>27</v>
      </c>
      <c r="B5927" t="s">
        <v>13</v>
      </c>
      <c r="C5927" t="s">
        <v>14</v>
      </c>
      <c r="D5927" t="s">
        <v>74</v>
      </c>
      <c r="E5927" t="s">
        <v>75</v>
      </c>
      <c r="F5927" t="s">
        <v>56</v>
      </c>
      <c r="G5927" t="s">
        <v>25</v>
      </c>
      <c r="H5927" t="s">
        <v>76</v>
      </c>
      <c r="I5927">
        <v>21.48</v>
      </c>
      <c r="J5927">
        <v>6</v>
      </c>
      <c r="K5927">
        <v>0</v>
      </c>
      <c r="L5927">
        <v>10.5252</v>
      </c>
    </row>
    <row r="5928" spans="1:12" x14ac:dyDescent="0.3">
      <c r="A5928" t="s">
        <v>27</v>
      </c>
      <c r="B5928" t="s">
        <v>13</v>
      </c>
      <c r="C5928" t="s">
        <v>14</v>
      </c>
      <c r="D5928" t="s">
        <v>74</v>
      </c>
      <c r="E5928" t="s">
        <v>75</v>
      </c>
      <c r="F5928" t="s">
        <v>56</v>
      </c>
      <c r="G5928" t="s">
        <v>18</v>
      </c>
      <c r="H5928" t="s">
        <v>32</v>
      </c>
      <c r="I5928">
        <v>396.92</v>
      </c>
      <c r="J5928">
        <v>4</v>
      </c>
      <c r="K5928">
        <v>0</v>
      </c>
      <c r="L5928">
        <v>198.46</v>
      </c>
    </row>
    <row r="5929" spans="1:12" x14ac:dyDescent="0.3">
      <c r="A5929" t="s">
        <v>27</v>
      </c>
      <c r="B5929" t="s">
        <v>13</v>
      </c>
      <c r="C5929" t="s">
        <v>14</v>
      </c>
      <c r="D5929" t="s">
        <v>74</v>
      </c>
      <c r="E5929" t="s">
        <v>75</v>
      </c>
      <c r="F5929" t="s">
        <v>56</v>
      </c>
      <c r="G5929" t="s">
        <v>25</v>
      </c>
      <c r="H5929" t="s">
        <v>31</v>
      </c>
      <c r="I5929">
        <v>17.149999999999999</v>
      </c>
      <c r="J5929">
        <v>1</v>
      </c>
      <c r="K5929">
        <v>0</v>
      </c>
      <c r="L5929">
        <v>4.6304999999999996</v>
      </c>
    </row>
    <row r="5930" spans="1:12" x14ac:dyDescent="0.3">
      <c r="A5930" t="s">
        <v>27</v>
      </c>
      <c r="B5930" t="s">
        <v>13</v>
      </c>
      <c r="C5930" t="s">
        <v>14</v>
      </c>
      <c r="D5930" t="s">
        <v>74</v>
      </c>
      <c r="E5930" t="s">
        <v>75</v>
      </c>
      <c r="F5930" t="s">
        <v>56</v>
      </c>
      <c r="G5930" t="s">
        <v>25</v>
      </c>
      <c r="H5930" t="s">
        <v>36</v>
      </c>
      <c r="I5930">
        <v>23.12</v>
      </c>
      <c r="J5930">
        <v>2</v>
      </c>
      <c r="K5930">
        <v>0.2</v>
      </c>
      <c r="L5930">
        <v>7.8029999999999999</v>
      </c>
    </row>
    <row r="5931" spans="1:12" x14ac:dyDescent="0.3">
      <c r="A5931" t="s">
        <v>61</v>
      </c>
      <c r="B5931" t="s">
        <v>13</v>
      </c>
      <c r="C5931" t="s">
        <v>14</v>
      </c>
      <c r="D5931" t="s">
        <v>74</v>
      </c>
      <c r="E5931" t="s">
        <v>75</v>
      </c>
      <c r="F5931" t="s">
        <v>56</v>
      </c>
      <c r="G5931" t="s">
        <v>18</v>
      </c>
      <c r="H5931" t="s">
        <v>20</v>
      </c>
      <c r="I5931">
        <v>589.41</v>
      </c>
      <c r="J5931">
        <v>5</v>
      </c>
      <c r="K5931">
        <v>0.1</v>
      </c>
      <c r="L5931">
        <v>-6.5490000000000004</v>
      </c>
    </row>
    <row r="5932" spans="1:12" x14ac:dyDescent="0.3">
      <c r="A5932" t="s">
        <v>27</v>
      </c>
      <c r="B5932" t="s">
        <v>21</v>
      </c>
      <c r="C5932" t="s">
        <v>14</v>
      </c>
      <c r="D5932" t="s">
        <v>74</v>
      </c>
      <c r="E5932" t="s">
        <v>75</v>
      </c>
      <c r="F5932" t="s">
        <v>56</v>
      </c>
      <c r="G5932" t="s">
        <v>25</v>
      </c>
      <c r="H5932" t="s">
        <v>33</v>
      </c>
      <c r="I5932">
        <v>34.700000000000003</v>
      </c>
      <c r="J5932">
        <v>5</v>
      </c>
      <c r="K5932">
        <v>0</v>
      </c>
      <c r="L5932">
        <v>12.492000000000001</v>
      </c>
    </row>
    <row r="5933" spans="1:12" x14ac:dyDescent="0.3">
      <c r="A5933" t="s">
        <v>27</v>
      </c>
      <c r="B5933" t="s">
        <v>21</v>
      </c>
      <c r="C5933" t="s">
        <v>14</v>
      </c>
      <c r="D5933" t="s">
        <v>74</v>
      </c>
      <c r="E5933" t="s">
        <v>75</v>
      </c>
      <c r="F5933" t="s">
        <v>56</v>
      </c>
      <c r="G5933" t="s">
        <v>25</v>
      </c>
      <c r="H5933" t="s">
        <v>31</v>
      </c>
      <c r="I5933">
        <v>99.87</v>
      </c>
      <c r="J5933">
        <v>3</v>
      </c>
      <c r="K5933">
        <v>0</v>
      </c>
      <c r="L5933">
        <v>23.968800000000002</v>
      </c>
    </row>
    <row r="5934" spans="1:12" x14ac:dyDescent="0.3">
      <c r="A5934" t="s">
        <v>27</v>
      </c>
      <c r="B5934" t="s">
        <v>21</v>
      </c>
      <c r="C5934" t="s">
        <v>14</v>
      </c>
      <c r="D5934" t="s">
        <v>74</v>
      </c>
      <c r="E5934" t="s">
        <v>75</v>
      </c>
      <c r="F5934" t="s">
        <v>56</v>
      </c>
      <c r="G5934" t="s">
        <v>25</v>
      </c>
      <c r="H5934" t="s">
        <v>40</v>
      </c>
      <c r="I5934">
        <v>37.94</v>
      </c>
      <c r="J5934">
        <v>2</v>
      </c>
      <c r="K5934">
        <v>0</v>
      </c>
      <c r="L5934">
        <v>18.211200000000002</v>
      </c>
    </row>
    <row r="5935" spans="1:12" x14ac:dyDescent="0.3">
      <c r="A5935" t="s">
        <v>27</v>
      </c>
      <c r="B5935" t="s">
        <v>21</v>
      </c>
      <c r="C5935" t="s">
        <v>14</v>
      </c>
      <c r="D5935" t="s">
        <v>74</v>
      </c>
      <c r="E5935" t="s">
        <v>75</v>
      </c>
      <c r="F5935" t="s">
        <v>56</v>
      </c>
      <c r="G5935" t="s">
        <v>25</v>
      </c>
      <c r="H5935" t="s">
        <v>26</v>
      </c>
      <c r="I5935">
        <v>24.9</v>
      </c>
      <c r="J5935">
        <v>5</v>
      </c>
      <c r="K5935">
        <v>0</v>
      </c>
      <c r="L5935">
        <v>11.454000000000001</v>
      </c>
    </row>
    <row r="5936" spans="1:12" x14ac:dyDescent="0.3">
      <c r="A5936" t="s">
        <v>27</v>
      </c>
      <c r="B5936" t="s">
        <v>21</v>
      </c>
      <c r="C5936" t="s">
        <v>14</v>
      </c>
      <c r="D5936" t="s">
        <v>74</v>
      </c>
      <c r="E5936" t="s">
        <v>75</v>
      </c>
      <c r="F5936" t="s">
        <v>56</v>
      </c>
      <c r="G5936" t="s">
        <v>18</v>
      </c>
      <c r="H5936" t="s">
        <v>32</v>
      </c>
      <c r="I5936">
        <v>82.26</v>
      </c>
      <c r="J5936">
        <v>3</v>
      </c>
      <c r="K5936">
        <v>0</v>
      </c>
      <c r="L5936">
        <v>33.726599999999998</v>
      </c>
    </row>
    <row r="5937" spans="1:12" x14ac:dyDescent="0.3">
      <c r="A5937" t="s">
        <v>27</v>
      </c>
      <c r="B5937" t="s">
        <v>21</v>
      </c>
      <c r="C5937" t="s">
        <v>14</v>
      </c>
      <c r="D5937" t="s">
        <v>74</v>
      </c>
      <c r="E5937" t="s">
        <v>75</v>
      </c>
      <c r="F5937" t="s">
        <v>56</v>
      </c>
      <c r="G5937" t="s">
        <v>34</v>
      </c>
      <c r="H5937" t="s">
        <v>35</v>
      </c>
      <c r="I5937">
        <v>135.99</v>
      </c>
      <c r="J5937">
        <v>1</v>
      </c>
      <c r="K5937">
        <v>0</v>
      </c>
      <c r="L5937">
        <v>36.717300000000002</v>
      </c>
    </row>
    <row r="5938" spans="1:12" x14ac:dyDescent="0.3">
      <c r="A5938" t="s">
        <v>27</v>
      </c>
      <c r="B5938" t="s">
        <v>21</v>
      </c>
      <c r="C5938" t="s">
        <v>14</v>
      </c>
      <c r="D5938" t="s">
        <v>74</v>
      </c>
      <c r="E5938" t="s">
        <v>75</v>
      </c>
      <c r="F5938" t="s">
        <v>56</v>
      </c>
      <c r="G5938" t="s">
        <v>25</v>
      </c>
      <c r="H5938" t="s">
        <v>33</v>
      </c>
      <c r="I5938">
        <v>15.96</v>
      </c>
      <c r="J5938">
        <v>7</v>
      </c>
      <c r="K5938">
        <v>0</v>
      </c>
      <c r="L5938">
        <v>7.0224000000000002</v>
      </c>
    </row>
    <row r="5939" spans="1:12" x14ac:dyDescent="0.3">
      <c r="A5939" t="s">
        <v>27</v>
      </c>
      <c r="B5939" t="s">
        <v>21</v>
      </c>
      <c r="C5939" t="s">
        <v>14</v>
      </c>
      <c r="D5939" t="s">
        <v>74</v>
      </c>
      <c r="E5939" t="s">
        <v>75</v>
      </c>
      <c r="F5939" t="s">
        <v>56</v>
      </c>
      <c r="G5939" t="s">
        <v>18</v>
      </c>
      <c r="H5939" t="s">
        <v>30</v>
      </c>
      <c r="I5939">
        <v>384.76799999999997</v>
      </c>
      <c r="J5939">
        <v>2</v>
      </c>
      <c r="K5939">
        <v>0.4</v>
      </c>
      <c r="L5939">
        <v>-115.43040000000001</v>
      </c>
    </row>
    <row r="5940" spans="1:12" x14ac:dyDescent="0.3">
      <c r="A5940" t="s">
        <v>27</v>
      </c>
      <c r="B5940" t="s">
        <v>21</v>
      </c>
      <c r="C5940" t="s">
        <v>14</v>
      </c>
      <c r="D5940" t="s">
        <v>74</v>
      </c>
      <c r="E5940" t="s">
        <v>75</v>
      </c>
      <c r="F5940" t="s">
        <v>56</v>
      </c>
      <c r="G5940" t="s">
        <v>34</v>
      </c>
      <c r="H5940" t="s">
        <v>122</v>
      </c>
      <c r="I5940">
        <v>78.66</v>
      </c>
      <c r="J5940">
        <v>6</v>
      </c>
      <c r="K5940">
        <v>0</v>
      </c>
      <c r="L5940">
        <v>36.183599999999998</v>
      </c>
    </row>
    <row r="5941" spans="1:12" x14ac:dyDescent="0.3">
      <c r="A5941" t="s">
        <v>27</v>
      </c>
      <c r="B5941" t="s">
        <v>21</v>
      </c>
      <c r="C5941" t="s">
        <v>14</v>
      </c>
      <c r="D5941" t="s">
        <v>74</v>
      </c>
      <c r="E5941" t="s">
        <v>75</v>
      </c>
      <c r="F5941" t="s">
        <v>56</v>
      </c>
      <c r="G5941" t="s">
        <v>25</v>
      </c>
      <c r="H5941" t="s">
        <v>40</v>
      </c>
      <c r="I5941">
        <v>45.36</v>
      </c>
      <c r="J5941">
        <v>4</v>
      </c>
      <c r="K5941">
        <v>0</v>
      </c>
      <c r="L5941">
        <v>22.226400000000002</v>
      </c>
    </row>
    <row r="5942" spans="1:12" x14ac:dyDescent="0.3">
      <c r="A5942" t="s">
        <v>27</v>
      </c>
      <c r="B5942" t="s">
        <v>13</v>
      </c>
      <c r="C5942" t="s">
        <v>14</v>
      </c>
      <c r="D5942" t="s">
        <v>74</v>
      </c>
      <c r="E5942" t="s">
        <v>75</v>
      </c>
      <c r="F5942" t="s">
        <v>56</v>
      </c>
      <c r="G5942" t="s">
        <v>25</v>
      </c>
      <c r="H5942" t="s">
        <v>40</v>
      </c>
      <c r="I5942">
        <v>32.4</v>
      </c>
      <c r="J5942">
        <v>5</v>
      </c>
      <c r="K5942">
        <v>0</v>
      </c>
      <c r="L5942">
        <v>15.552</v>
      </c>
    </row>
    <row r="5943" spans="1:12" x14ac:dyDescent="0.3">
      <c r="A5943" t="s">
        <v>12</v>
      </c>
      <c r="B5943" t="s">
        <v>21</v>
      </c>
      <c r="C5943" t="s">
        <v>14</v>
      </c>
      <c r="D5943" t="s">
        <v>74</v>
      </c>
      <c r="E5943" t="s">
        <v>75</v>
      </c>
      <c r="F5943" t="s">
        <v>56</v>
      </c>
      <c r="G5943" t="s">
        <v>25</v>
      </c>
      <c r="H5943" t="s">
        <v>31</v>
      </c>
      <c r="I5943">
        <v>1247.6400000000001</v>
      </c>
      <c r="J5943">
        <v>3</v>
      </c>
      <c r="K5943">
        <v>0</v>
      </c>
      <c r="L5943">
        <v>349.33920000000001</v>
      </c>
    </row>
    <row r="5944" spans="1:12" x14ac:dyDescent="0.3">
      <c r="A5944" t="s">
        <v>27</v>
      </c>
      <c r="B5944" t="s">
        <v>21</v>
      </c>
      <c r="C5944" t="s">
        <v>14</v>
      </c>
      <c r="D5944" t="s">
        <v>74</v>
      </c>
      <c r="E5944" t="s">
        <v>75</v>
      </c>
      <c r="F5944" t="s">
        <v>56</v>
      </c>
      <c r="G5944" t="s">
        <v>25</v>
      </c>
      <c r="H5944" t="s">
        <v>40</v>
      </c>
      <c r="I5944">
        <v>279.89999999999998</v>
      </c>
      <c r="J5944">
        <v>5</v>
      </c>
      <c r="K5944">
        <v>0</v>
      </c>
      <c r="L5944">
        <v>137.15100000000001</v>
      </c>
    </row>
    <row r="5945" spans="1:12" x14ac:dyDescent="0.3">
      <c r="A5945" t="s">
        <v>27</v>
      </c>
      <c r="B5945" t="s">
        <v>21</v>
      </c>
      <c r="C5945" t="s">
        <v>14</v>
      </c>
      <c r="D5945" t="s">
        <v>74</v>
      </c>
      <c r="E5945" t="s">
        <v>75</v>
      </c>
      <c r="F5945" t="s">
        <v>56</v>
      </c>
      <c r="G5945" t="s">
        <v>25</v>
      </c>
      <c r="H5945" t="s">
        <v>36</v>
      </c>
      <c r="I5945">
        <v>50.351999999999997</v>
      </c>
      <c r="J5945">
        <v>3</v>
      </c>
      <c r="K5945">
        <v>0.2</v>
      </c>
      <c r="L5945">
        <v>17.623200000000001</v>
      </c>
    </row>
    <row r="5946" spans="1:12" x14ac:dyDescent="0.3">
      <c r="A5946" t="s">
        <v>27</v>
      </c>
      <c r="B5946" t="s">
        <v>21</v>
      </c>
      <c r="C5946" t="s">
        <v>14</v>
      </c>
      <c r="D5946" t="s">
        <v>74</v>
      </c>
      <c r="E5946" t="s">
        <v>75</v>
      </c>
      <c r="F5946" t="s">
        <v>56</v>
      </c>
      <c r="G5946" t="s">
        <v>25</v>
      </c>
      <c r="H5946" t="s">
        <v>40</v>
      </c>
      <c r="I5946">
        <v>34.020000000000003</v>
      </c>
      <c r="J5946">
        <v>3</v>
      </c>
      <c r="K5946">
        <v>0</v>
      </c>
      <c r="L5946">
        <v>16.669799999999999</v>
      </c>
    </row>
    <row r="5947" spans="1:12" x14ac:dyDescent="0.3">
      <c r="A5947" t="s">
        <v>27</v>
      </c>
      <c r="B5947" t="s">
        <v>43</v>
      </c>
      <c r="C5947" t="s">
        <v>14</v>
      </c>
      <c r="D5947" t="s">
        <v>74</v>
      </c>
      <c r="E5947" t="s">
        <v>75</v>
      </c>
      <c r="F5947" t="s">
        <v>56</v>
      </c>
      <c r="G5947" t="s">
        <v>25</v>
      </c>
      <c r="H5947" t="s">
        <v>31</v>
      </c>
      <c r="I5947">
        <v>216.4</v>
      </c>
      <c r="J5947">
        <v>4</v>
      </c>
      <c r="K5947">
        <v>0</v>
      </c>
      <c r="L5947">
        <v>56.264000000000003</v>
      </c>
    </row>
    <row r="5948" spans="1:12" x14ac:dyDescent="0.3">
      <c r="A5948" t="s">
        <v>27</v>
      </c>
      <c r="B5948" t="s">
        <v>13</v>
      </c>
      <c r="C5948" t="s">
        <v>14</v>
      </c>
      <c r="D5948" t="s">
        <v>282</v>
      </c>
      <c r="E5948" t="s">
        <v>75</v>
      </c>
      <c r="F5948" t="s">
        <v>56</v>
      </c>
      <c r="G5948" t="s">
        <v>25</v>
      </c>
      <c r="H5948" t="s">
        <v>36</v>
      </c>
      <c r="I5948">
        <v>2152.7759999999998</v>
      </c>
      <c r="J5948">
        <v>3</v>
      </c>
      <c r="K5948">
        <v>0.2</v>
      </c>
      <c r="L5948">
        <v>726.56190000000004</v>
      </c>
    </row>
    <row r="5949" spans="1:12" x14ac:dyDescent="0.3">
      <c r="A5949" t="s">
        <v>27</v>
      </c>
      <c r="B5949" t="s">
        <v>13</v>
      </c>
      <c r="C5949" t="s">
        <v>14</v>
      </c>
      <c r="D5949" t="s">
        <v>282</v>
      </c>
      <c r="E5949" t="s">
        <v>75</v>
      </c>
      <c r="F5949" t="s">
        <v>56</v>
      </c>
      <c r="G5949" t="s">
        <v>18</v>
      </c>
      <c r="H5949" t="s">
        <v>19</v>
      </c>
      <c r="I5949">
        <v>4007.84</v>
      </c>
      <c r="J5949">
        <v>10</v>
      </c>
      <c r="K5949">
        <v>0.2</v>
      </c>
      <c r="L5949">
        <v>-50.097999999999999</v>
      </c>
    </row>
    <row r="5950" spans="1:12" x14ac:dyDescent="0.3">
      <c r="A5950" t="s">
        <v>12</v>
      </c>
      <c r="B5950" t="s">
        <v>13</v>
      </c>
      <c r="C5950" t="s">
        <v>14</v>
      </c>
      <c r="D5950" t="s">
        <v>74</v>
      </c>
      <c r="E5950" t="s">
        <v>75</v>
      </c>
      <c r="F5950" t="s">
        <v>56</v>
      </c>
      <c r="G5950" t="s">
        <v>18</v>
      </c>
      <c r="H5950" t="s">
        <v>20</v>
      </c>
      <c r="I5950">
        <v>327.56400000000002</v>
      </c>
      <c r="J5950">
        <v>4</v>
      </c>
      <c r="K5950">
        <v>0.1</v>
      </c>
      <c r="L5950">
        <v>21.837599999999998</v>
      </c>
    </row>
    <row r="5951" spans="1:12" x14ac:dyDescent="0.3">
      <c r="A5951" t="s">
        <v>27</v>
      </c>
      <c r="B5951" t="s">
        <v>21</v>
      </c>
      <c r="C5951" t="s">
        <v>14</v>
      </c>
      <c r="D5951" t="s">
        <v>282</v>
      </c>
      <c r="E5951" t="s">
        <v>75</v>
      </c>
      <c r="F5951" t="s">
        <v>56</v>
      </c>
      <c r="G5951" t="s">
        <v>18</v>
      </c>
      <c r="H5951" t="s">
        <v>20</v>
      </c>
      <c r="I5951">
        <v>1522.6379999999999</v>
      </c>
      <c r="J5951">
        <v>9</v>
      </c>
      <c r="K5951">
        <v>0.1</v>
      </c>
      <c r="L5951">
        <v>169.18199999999999</v>
      </c>
    </row>
    <row r="5952" spans="1:12" x14ac:dyDescent="0.3">
      <c r="A5952" t="s">
        <v>12</v>
      </c>
      <c r="B5952" t="s">
        <v>13</v>
      </c>
      <c r="C5952" t="s">
        <v>14</v>
      </c>
      <c r="D5952" t="s">
        <v>74</v>
      </c>
      <c r="E5952" t="s">
        <v>75</v>
      </c>
      <c r="F5952" t="s">
        <v>56</v>
      </c>
      <c r="G5952" t="s">
        <v>25</v>
      </c>
      <c r="H5952" t="s">
        <v>36</v>
      </c>
      <c r="I5952">
        <v>33.567999999999998</v>
      </c>
      <c r="J5952">
        <v>2</v>
      </c>
      <c r="K5952">
        <v>0.2</v>
      </c>
      <c r="L5952">
        <v>11.748799999999999</v>
      </c>
    </row>
    <row r="5953" spans="1:12" x14ac:dyDescent="0.3">
      <c r="A5953" t="s">
        <v>27</v>
      </c>
      <c r="B5953" t="s">
        <v>13</v>
      </c>
      <c r="C5953" t="s">
        <v>14</v>
      </c>
      <c r="D5953" t="s">
        <v>74</v>
      </c>
      <c r="E5953" t="s">
        <v>75</v>
      </c>
      <c r="F5953" t="s">
        <v>56</v>
      </c>
      <c r="G5953" t="s">
        <v>34</v>
      </c>
      <c r="H5953" t="s">
        <v>122</v>
      </c>
      <c r="I5953">
        <v>6999.96</v>
      </c>
      <c r="J5953">
        <v>4</v>
      </c>
      <c r="K5953">
        <v>0</v>
      </c>
      <c r="L5953">
        <v>2239.9872</v>
      </c>
    </row>
    <row r="5954" spans="1:12" x14ac:dyDescent="0.3">
      <c r="A5954" t="s">
        <v>12</v>
      </c>
      <c r="B5954" t="s">
        <v>13</v>
      </c>
      <c r="C5954" t="s">
        <v>14</v>
      </c>
      <c r="D5954" t="s">
        <v>74</v>
      </c>
      <c r="E5954" t="s">
        <v>75</v>
      </c>
      <c r="F5954" t="s">
        <v>56</v>
      </c>
      <c r="G5954" t="s">
        <v>34</v>
      </c>
      <c r="H5954" t="s">
        <v>35</v>
      </c>
      <c r="I5954">
        <v>279.86</v>
      </c>
      <c r="J5954">
        <v>14</v>
      </c>
      <c r="K5954">
        <v>0</v>
      </c>
      <c r="L5954">
        <v>134.33279999999999</v>
      </c>
    </row>
    <row r="5955" spans="1:12" x14ac:dyDescent="0.3">
      <c r="A5955" t="s">
        <v>12</v>
      </c>
      <c r="B5955" t="s">
        <v>13</v>
      </c>
      <c r="C5955" t="s">
        <v>14</v>
      </c>
      <c r="D5955" t="s">
        <v>74</v>
      </c>
      <c r="E5955" t="s">
        <v>75</v>
      </c>
      <c r="F5955" t="s">
        <v>56</v>
      </c>
      <c r="G5955" t="s">
        <v>25</v>
      </c>
      <c r="H5955" t="s">
        <v>33</v>
      </c>
      <c r="I5955">
        <v>6.99</v>
      </c>
      <c r="J5955">
        <v>3</v>
      </c>
      <c r="K5955">
        <v>0</v>
      </c>
      <c r="L5955">
        <v>2.0270999999999999</v>
      </c>
    </row>
    <row r="5956" spans="1:12" x14ac:dyDescent="0.3">
      <c r="A5956" t="s">
        <v>12</v>
      </c>
      <c r="B5956" t="s">
        <v>13</v>
      </c>
      <c r="C5956" t="s">
        <v>14</v>
      </c>
      <c r="D5956" t="s">
        <v>74</v>
      </c>
      <c r="E5956" t="s">
        <v>75</v>
      </c>
      <c r="F5956" t="s">
        <v>56</v>
      </c>
      <c r="G5956" t="s">
        <v>25</v>
      </c>
      <c r="H5956" t="s">
        <v>36</v>
      </c>
      <c r="I5956">
        <v>107.42400000000001</v>
      </c>
      <c r="J5956">
        <v>6</v>
      </c>
      <c r="K5956">
        <v>0.2</v>
      </c>
      <c r="L5956">
        <v>36.255600000000001</v>
      </c>
    </row>
    <row r="5957" spans="1:12" x14ac:dyDescent="0.3">
      <c r="A5957" t="s">
        <v>27</v>
      </c>
      <c r="B5957" t="s">
        <v>13</v>
      </c>
      <c r="C5957" t="s">
        <v>14</v>
      </c>
      <c r="D5957" t="s">
        <v>74</v>
      </c>
      <c r="E5957" t="s">
        <v>75</v>
      </c>
      <c r="F5957" t="s">
        <v>56</v>
      </c>
      <c r="G5957" t="s">
        <v>25</v>
      </c>
      <c r="H5957" t="s">
        <v>36</v>
      </c>
      <c r="I5957">
        <v>415.17599999999999</v>
      </c>
      <c r="J5957">
        <v>3</v>
      </c>
      <c r="K5957">
        <v>0.2</v>
      </c>
      <c r="L5957">
        <v>134.93219999999999</v>
      </c>
    </row>
    <row r="5958" spans="1:12" x14ac:dyDescent="0.3">
      <c r="A5958" t="s">
        <v>27</v>
      </c>
      <c r="B5958" t="s">
        <v>13</v>
      </c>
      <c r="C5958" t="s">
        <v>14</v>
      </c>
      <c r="D5958" t="s">
        <v>74</v>
      </c>
      <c r="E5958" t="s">
        <v>75</v>
      </c>
      <c r="F5958" t="s">
        <v>56</v>
      </c>
      <c r="G5958" t="s">
        <v>25</v>
      </c>
      <c r="H5958" t="s">
        <v>36</v>
      </c>
      <c r="I5958">
        <v>35.231999999999999</v>
      </c>
      <c r="J5958">
        <v>3</v>
      </c>
      <c r="K5958">
        <v>0.2</v>
      </c>
      <c r="L5958">
        <v>11.4504</v>
      </c>
    </row>
    <row r="5959" spans="1:12" x14ac:dyDescent="0.3">
      <c r="A5959" t="s">
        <v>27</v>
      </c>
      <c r="B5959" t="s">
        <v>13</v>
      </c>
      <c r="C5959" t="s">
        <v>14</v>
      </c>
      <c r="D5959" t="s">
        <v>74</v>
      </c>
      <c r="E5959" t="s">
        <v>75</v>
      </c>
      <c r="F5959" t="s">
        <v>56</v>
      </c>
      <c r="G5959" t="s">
        <v>25</v>
      </c>
      <c r="H5959" t="s">
        <v>40</v>
      </c>
      <c r="I5959">
        <v>54.96</v>
      </c>
      <c r="J5959">
        <v>1</v>
      </c>
      <c r="K5959">
        <v>0</v>
      </c>
      <c r="L5959">
        <v>26.930399999999999</v>
      </c>
    </row>
    <row r="5960" spans="1:12" x14ac:dyDescent="0.3">
      <c r="A5960" t="s">
        <v>61</v>
      </c>
      <c r="B5960" t="s">
        <v>21</v>
      </c>
      <c r="C5960" t="s">
        <v>14</v>
      </c>
      <c r="D5960" t="s">
        <v>74</v>
      </c>
      <c r="E5960" t="s">
        <v>75</v>
      </c>
      <c r="F5960" t="s">
        <v>56</v>
      </c>
      <c r="G5960" t="s">
        <v>34</v>
      </c>
      <c r="H5960" t="s">
        <v>35</v>
      </c>
      <c r="I5960">
        <v>629.95000000000005</v>
      </c>
      <c r="J5960">
        <v>5</v>
      </c>
      <c r="K5960">
        <v>0</v>
      </c>
      <c r="L5960">
        <v>163.78700000000001</v>
      </c>
    </row>
    <row r="5961" spans="1:12" x14ac:dyDescent="0.3">
      <c r="A5961" t="s">
        <v>27</v>
      </c>
      <c r="B5961" t="s">
        <v>13</v>
      </c>
      <c r="C5961" t="s">
        <v>14</v>
      </c>
      <c r="D5961" t="s">
        <v>74</v>
      </c>
      <c r="E5961" t="s">
        <v>75</v>
      </c>
      <c r="F5961" t="s">
        <v>56</v>
      </c>
      <c r="G5961" t="s">
        <v>25</v>
      </c>
      <c r="H5961" t="s">
        <v>36</v>
      </c>
      <c r="I5961">
        <v>14.952</v>
      </c>
      <c r="J5961">
        <v>1</v>
      </c>
      <c r="K5961">
        <v>0.2</v>
      </c>
      <c r="L5961">
        <v>5.0462999999999996</v>
      </c>
    </row>
    <row r="5962" spans="1:12" x14ac:dyDescent="0.3">
      <c r="A5962" t="s">
        <v>27</v>
      </c>
      <c r="B5962" t="s">
        <v>13</v>
      </c>
      <c r="C5962" t="s">
        <v>14</v>
      </c>
      <c r="D5962" t="s">
        <v>74</v>
      </c>
      <c r="E5962" t="s">
        <v>75</v>
      </c>
      <c r="F5962" t="s">
        <v>56</v>
      </c>
      <c r="G5962" t="s">
        <v>25</v>
      </c>
      <c r="H5962" t="s">
        <v>40</v>
      </c>
      <c r="I5962">
        <v>17.940000000000001</v>
      </c>
      <c r="J5962">
        <v>3</v>
      </c>
      <c r="K5962">
        <v>0</v>
      </c>
      <c r="L5962">
        <v>8.0730000000000004</v>
      </c>
    </row>
    <row r="5963" spans="1:12" x14ac:dyDescent="0.3">
      <c r="A5963" t="s">
        <v>27</v>
      </c>
      <c r="B5963" t="s">
        <v>13</v>
      </c>
      <c r="C5963" t="s">
        <v>14</v>
      </c>
      <c r="D5963" t="s">
        <v>74</v>
      </c>
      <c r="E5963" t="s">
        <v>75</v>
      </c>
      <c r="F5963" t="s">
        <v>56</v>
      </c>
      <c r="G5963" t="s">
        <v>34</v>
      </c>
      <c r="H5963" t="s">
        <v>35</v>
      </c>
      <c r="I5963">
        <v>116.98</v>
      </c>
      <c r="J5963">
        <v>2</v>
      </c>
      <c r="K5963">
        <v>0</v>
      </c>
      <c r="L5963">
        <v>29.245000000000001</v>
      </c>
    </row>
    <row r="5964" spans="1:12" x14ac:dyDescent="0.3">
      <c r="A5964" t="s">
        <v>27</v>
      </c>
      <c r="B5964" t="s">
        <v>13</v>
      </c>
      <c r="C5964" t="s">
        <v>14</v>
      </c>
      <c r="D5964" t="s">
        <v>74</v>
      </c>
      <c r="E5964" t="s">
        <v>75</v>
      </c>
      <c r="F5964" t="s">
        <v>56</v>
      </c>
      <c r="G5964" t="s">
        <v>25</v>
      </c>
      <c r="H5964" t="s">
        <v>31</v>
      </c>
      <c r="I5964">
        <v>272.94</v>
      </c>
      <c r="J5964">
        <v>3</v>
      </c>
      <c r="K5964">
        <v>0</v>
      </c>
      <c r="L5964">
        <v>0</v>
      </c>
    </row>
    <row r="5965" spans="1:12" x14ac:dyDescent="0.3">
      <c r="A5965" t="s">
        <v>12</v>
      </c>
      <c r="B5965" t="s">
        <v>21</v>
      </c>
      <c r="C5965" t="s">
        <v>14</v>
      </c>
      <c r="D5965" t="s">
        <v>74</v>
      </c>
      <c r="E5965" t="s">
        <v>75</v>
      </c>
      <c r="F5965" t="s">
        <v>56</v>
      </c>
      <c r="G5965" t="s">
        <v>18</v>
      </c>
      <c r="H5965" t="s">
        <v>20</v>
      </c>
      <c r="I5965">
        <v>253.76400000000001</v>
      </c>
      <c r="J5965">
        <v>2</v>
      </c>
      <c r="K5965">
        <v>0.1</v>
      </c>
      <c r="L5965">
        <v>31.015599999999999</v>
      </c>
    </row>
    <row r="5966" spans="1:12" x14ac:dyDescent="0.3">
      <c r="A5966" t="s">
        <v>27</v>
      </c>
      <c r="B5966" t="s">
        <v>13</v>
      </c>
      <c r="C5966" t="s">
        <v>14</v>
      </c>
      <c r="D5966" t="s">
        <v>74</v>
      </c>
      <c r="E5966" t="s">
        <v>75</v>
      </c>
      <c r="F5966" t="s">
        <v>56</v>
      </c>
      <c r="G5966" t="s">
        <v>25</v>
      </c>
      <c r="H5966" t="s">
        <v>40</v>
      </c>
      <c r="I5966">
        <v>17.64</v>
      </c>
      <c r="J5966">
        <v>4</v>
      </c>
      <c r="K5966">
        <v>0</v>
      </c>
      <c r="L5966">
        <v>8.1143999999999998</v>
      </c>
    </row>
    <row r="5967" spans="1:12" x14ac:dyDescent="0.3">
      <c r="A5967" t="s">
        <v>27</v>
      </c>
      <c r="B5967" t="s">
        <v>43</v>
      </c>
      <c r="C5967" t="s">
        <v>14</v>
      </c>
      <c r="D5967" t="s">
        <v>74</v>
      </c>
      <c r="E5967" t="s">
        <v>75</v>
      </c>
      <c r="F5967" t="s">
        <v>56</v>
      </c>
      <c r="G5967" t="s">
        <v>34</v>
      </c>
      <c r="H5967" t="s">
        <v>58</v>
      </c>
      <c r="I5967">
        <v>449.91</v>
      </c>
      <c r="J5967">
        <v>9</v>
      </c>
      <c r="K5967">
        <v>0</v>
      </c>
      <c r="L5967">
        <v>157.46850000000001</v>
      </c>
    </row>
    <row r="5968" spans="1:12" x14ac:dyDescent="0.3">
      <c r="A5968" t="s">
        <v>12</v>
      </c>
      <c r="B5968" t="s">
        <v>21</v>
      </c>
      <c r="C5968" t="s">
        <v>14</v>
      </c>
      <c r="D5968" t="s">
        <v>74</v>
      </c>
      <c r="E5968" t="s">
        <v>75</v>
      </c>
      <c r="F5968" t="s">
        <v>56</v>
      </c>
      <c r="G5968" t="s">
        <v>34</v>
      </c>
      <c r="H5968" t="s">
        <v>35</v>
      </c>
      <c r="I5968">
        <v>197.97</v>
      </c>
      <c r="J5968">
        <v>3</v>
      </c>
      <c r="K5968">
        <v>0</v>
      </c>
      <c r="L5968">
        <v>53.451900000000002</v>
      </c>
    </row>
    <row r="5969" spans="1:12" x14ac:dyDescent="0.3">
      <c r="A5969" t="s">
        <v>27</v>
      </c>
      <c r="B5969" t="s">
        <v>13</v>
      </c>
      <c r="C5969" t="s">
        <v>14</v>
      </c>
      <c r="D5969" t="s">
        <v>74</v>
      </c>
      <c r="E5969" t="s">
        <v>75</v>
      </c>
      <c r="F5969" t="s">
        <v>56</v>
      </c>
      <c r="G5969" t="s">
        <v>25</v>
      </c>
      <c r="H5969" t="s">
        <v>37</v>
      </c>
      <c r="I5969">
        <v>17.48</v>
      </c>
      <c r="J5969">
        <v>4</v>
      </c>
      <c r="K5969">
        <v>0</v>
      </c>
      <c r="L5969">
        <v>4.5448000000000004</v>
      </c>
    </row>
    <row r="5970" spans="1:12" x14ac:dyDescent="0.3">
      <c r="A5970" t="s">
        <v>27</v>
      </c>
      <c r="B5970" t="s">
        <v>43</v>
      </c>
      <c r="C5970" t="s">
        <v>14</v>
      </c>
      <c r="D5970" t="s">
        <v>74</v>
      </c>
      <c r="E5970" t="s">
        <v>75</v>
      </c>
      <c r="F5970" t="s">
        <v>56</v>
      </c>
      <c r="G5970" t="s">
        <v>34</v>
      </c>
      <c r="H5970" t="s">
        <v>58</v>
      </c>
      <c r="I5970">
        <v>559.92999999999995</v>
      </c>
      <c r="J5970">
        <v>7</v>
      </c>
      <c r="K5970">
        <v>0</v>
      </c>
      <c r="L5970">
        <v>167.97900000000001</v>
      </c>
    </row>
    <row r="5971" spans="1:12" x14ac:dyDescent="0.3">
      <c r="A5971" t="s">
        <v>27</v>
      </c>
      <c r="B5971" t="s">
        <v>43</v>
      </c>
      <c r="C5971" t="s">
        <v>14</v>
      </c>
      <c r="D5971" t="s">
        <v>74</v>
      </c>
      <c r="E5971" t="s">
        <v>75</v>
      </c>
      <c r="F5971" t="s">
        <v>56</v>
      </c>
      <c r="G5971" t="s">
        <v>25</v>
      </c>
      <c r="H5971" t="s">
        <v>59</v>
      </c>
      <c r="I5971">
        <v>16.98</v>
      </c>
      <c r="J5971">
        <v>1</v>
      </c>
      <c r="K5971">
        <v>0</v>
      </c>
      <c r="L5971">
        <v>8.49</v>
      </c>
    </row>
    <row r="5972" spans="1:12" x14ac:dyDescent="0.3">
      <c r="A5972" t="s">
        <v>27</v>
      </c>
      <c r="B5972" t="s">
        <v>13</v>
      </c>
      <c r="C5972" t="s">
        <v>14</v>
      </c>
      <c r="D5972" t="s">
        <v>74</v>
      </c>
      <c r="E5972" t="s">
        <v>75</v>
      </c>
      <c r="F5972" t="s">
        <v>56</v>
      </c>
      <c r="G5972" t="s">
        <v>25</v>
      </c>
      <c r="H5972" t="s">
        <v>40</v>
      </c>
      <c r="I5972">
        <v>23.66</v>
      </c>
      <c r="J5972">
        <v>7</v>
      </c>
      <c r="K5972">
        <v>0</v>
      </c>
      <c r="L5972">
        <v>10.883599999999999</v>
      </c>
    </row>
    <row r="5973" spans="1:12" x14ac:dyDescent="0.3">
      <c r="A5973" t="s">
        <v>27</v>
      </c>
      <c r="B5973" t="s">
        <v>13</v>
      </c>
      <c r="C5973" t="s">
        <v>14</v>
      </c>
      <c r="D5973" t="s">
        <v>74</v>
      </c>
      <c r="E5973" t="s">
        <v>75</v>
      </c>
      <c r="F5973" t="s">
        <v>56</v>
      </c>
      <c r="G5973" t="s">
        <v>18</v>
      </c>
      <c r="H5973" t="s">
        <v>19</v>
      </c>
      <c r="I5973">
        <v>681.40800000000002</v>
      </c>
      <c r="J5973">
        <v>12</v>
      </c>
      <c r="K5973">
        <v>0.2</v>
      </c>
      <c r="L5973">
        <v>42.588000000000001</v>
      </c>
    </row>
    <row r="5974" spans="1:12" x14ac:dyDescent="0.3">
      <c r="A5974" t="s">
        <v>27</v>
      </c>
      <c r="B5974" t="s">
        <v>21</v>
      </c>
      <c r="C5974" t="s">
        <v>14</v>
      </c>
      <c r="D5974" t="s">
        <v>74</v>
      </c>
      <c r="E5974" t="s">
        <v>75</v>
      </c>
      <c r="F5974" t="s">
        <v>56</v>
      </c>
      <c r="G5974" t="s">
        <v>25</v>
      </c>
      <c r="H5974" t="s">
        <v>36</v>
      </c>
      <c r="I5974">
        <v>102.36799999999999</v>
      </c>
      <c r="J5974">
        <v>2</v>
      </c>
      <c r="K5974">
        <v>0.2</v>
      </c>
      <c r="L5974">
        <v>37.108400000000003</v>
      </c>
    </row>
    <row r="5975" spans="1:12" x14ac:dyDescent="0.3">
      <c r="A5975" t="s">
        <v>27</v>
      </c>
      <c r="B5975" t="s">
        <v>21</v>
      </c>
      <c r="C5975" t="s">
        <v>14</v>
      </c>
      <c r="D5975" t="s">
        <v>74</v>
      </c>
      <c r="E5975" t="s">
        <v>75</v>
      </c>
      <c r="F5975" t="s">
        <v>56</v>
      </c>
      <c r="G5975" t="s">
        <v>25</v>
      </c>
      <c r="H5975" t="s">
        <v>109</v>
      </c>
      <c r="I5975">
        <v>28.4</v>
      </c>
      <c r="J5975">
        <v>5</v>
      </c>
      <c r="K5975">
        <v>0</v>
      </c>
      <c r="L5975">
        <v>8.2360000000000007</v>
      </c>
    </row>
    <row r="5976" spans="1:12" x14ac:dyDescent="0.3">
      <c r="A5976" t="s">
        <v>27</v>
      </c>
      <c r="B5976" t="s">
        <v>21</v>
      </c>
      <c r="C5976" t="s">
        <v>14</v>
      </c>
      <c r="D5976" t="s">
        <v>74</v>
      </c>
      <c r="E5976" t="s">
        <v>75</v>
      </c>
      <c r="F5976" t="s">
        <v>56</v>
      </c>
      <c r="G5976" t="s">
        <v>25</v>
      </c>
      <c r="H5976" t="s">
        <v>31</v>
      </c>
      <c r="I5976">
        <v>713.88</v>
      </c>
      <c r="J5976">
        <v>4</v>
      </c>
      <c r="K5976">
        <v>0</v>
      </c>
      <c r="L5976">
        <v>214.16399999999999</v>
      </c>
    </row>
    <row r="5977" spans="1:12" x14ac:dyDescent="0.3">
      <c r="A5977" t="s">
        <v>27</v>
      </c>
      <c r="B5977" t="s">
        <v>21</v>
      </c>
      <c r="C5977" t="s">
        <v>14</v>
      </c>
      <c r="D5977" t="s">
        <v>74</v>
      </c>
      <c r="E5977" t="s">
        <v>75</v>
      </c>
      <c r="F5977" t="s">
        <v>56</v>
      </c>
      <c r="G5977" t="s">
        <v>25</v>
      </c>
      <c r="H5977" t="s">
        <v>40</v>
      </c>
      <c r="I5977">
        <v>68.52</v>
      </c>
      <c r="J5977">
        <v>3</v>
      </c>
      <c r="K5977">
        <v>0</v>
      </c>
      <c r="L5977">
        <v>31.519200000000001</v>
      </c>
    </row>
    <row r="5978" spans="1:12" x14ac:dyDescent="0.3">
      <c r="A5978" t="s">
        <v>27</v>
      </c>
      <c r="B5978" t="s">
        <v>13</v>
      </c>
      <c r="C5978" t="s">
        <v>14</v>
      </c>
      <c r="D5978" t="s">
        <v>74</v>
      </c>
      <c r="E5978" t="s">
        <v>75</v>
      </c>
      <c r="F5978" t="s">
        <v>56</v>
      </c>
      <c r="G5978" t="s">
        <v>18</v>
      </c>
      <c r="H5978" t="s">
        <v>19</v>
      </c>
      <c r="I5978">
        <v>523.91999999999996</v>
      </c>
      <c r="J5978">
        <v>5</v>
      </c>
      <c r="K5978">
        <v>0.2</v>
      </c>
      <c r="L5978">
        <v>-26.196000000000002</v>
      </c>
    </row>
    <row r="5979" spans="1:12" x14ac:dyDescent="0.3">
      <c r="A5979" t="s">
        <v>167</v>
      </c>
      <c r="B5979" t="s">
        <v>43</v>
      </c>
      <c r="C5979" t="s">
        <v>14</v>
      </c>
      <c r="D5979" t="s">
        <v>74</v>
      </c>
      <c r="E5979" t="s">
        <v>75</v>
      </c>
      <c r="F5979" t="s">
        <v>56</v>
      </c>
      <c r="G5979" t="s">
        <v>25</v>
      </c>
      <c r="H5979" t="s">
        <v>36</v>
      </c>
      <c r="I5979">
        <v>58.408000000000001</v>
      </c>
      <c r="J5979">
        <v>7</v>
      </c>
      <c r="K5979">
        <v>0.2</v>
      </c>
      <c r="L5979">
        <v>18.252500000000001</v>
      </c>
    </row>
    <row r="5980" spans="1:12" x14ac:dyDescent="0.3">
      <c r="A5980" t="s">
        <v>167</v>
      </c>
      <c r="B5980" t="s">
        <v>43</v>
      </c>
      <c r="C5980" t="s">
        <v>14</v>
      </c>
      <c r="D5980" t="s">
        <v>74</v>
      </c>
      <c r="E5980" t="s">
        <v>75</v>
      </c>
      <c r="F5980" t="s">
        <v>56</v>
      </c>
      <c r="G5980" t="s">
        <v>18</v>
      </c>
      <c r="H5980" t="s">
        <v>30</v>
      </c>
      <c r="I5980">
        <v>79.974000000000004</v>
      </c>
      <c r="J5980">
        <v>3</v>
      </c>
      <c r="K5980">
        <v>0.4</v>
      </c>
      <c r="L5980">
        <v>-29.323799999999999</v>
      </c>
    </row>
    <row r="5981" spans="1:12" x14ac:dyDescent="0.3">
      <c r="A5981" t="s">
        <v>12</v>
      </c>
      <c r="B5981" t="s">
        <v>21</v>
      </c>
      <c r="C5981" t="s">
        <v>14</v>
      </c>
      <c r="D5981" t="s">
        <v>74</v>
      </c>
      <c r="E5981" t="s">
        <v>75</v>
      </c>
      <c r="F5981" t="s">
        <v>56</v>
      </c>
      <c r="G5981" t="s">
        <v>34</v>
      </c>
      <c r="H5981" t="s">
        <v>35</v>
      </c>
      <c r="I5981">
        <v>824.97</v>
      </c>
      <c r="J5981">
        <v>3</v>
      </c>
      <c r="K5981">
        <v>0</v>
      </c>
      <c r="L5981">
        <v>214.4922</v>
      </c>
    </row>
    <row r="5982" spans="1:12" x14ac:dyDescent="0.3">
      <c r="A5982" t="s">
        <v>61</v>
      </c>
      <c r="B5982" t="s">
        <v>21</v>
      </c>
      <c r="C5982" t="s">
        <v>14</v>
      </c>
      <c r="D5982" t="s">
        <v>74</v>
      </c>
      <c r="E5982" t="s">
        <v>75</v>
      </c>
      <c r="F5982" t="s">
        <v>56</v>
      </c>
      <c r="G5982" t="s">
        <v>25</v>
      </c>
      <c r="H5982" t="s">
        <v>76</v>
      </c>
      <c r="I5982">
        <v>5.92</v>
      </c>
      <c r="J5982">
        <v>4</v>
      </c>
      <c r="K5982">
        <v>0</v>
      </c>
      <c r="L5982">
        <v>2.8416000000000001</v>
      </c>
    </row>
    <row r="5983" spans="1:12" x14ac:dyDescent="0.3">
      <c r="A5983" t="s">
        <v>61</v>
      </c>
      <c r="B5983" t="s">
        <v>21</v>
      </c>
      <c r="C5983" t="s">
        <v>14</v>
      </c>
      <c r="D5983" t="s">
        <v>74</v>
      </c>
      <c r="E5983" t="s">
        <v>75</v>
      </c>
      <c r="F5983" t="s">
        <v>56</v>
      </c>
      <c r="G5983" t="s">
        <v>25</v>
      </c>
      <c r="H5983" t="s">
        <v>40</v>
      </c>
      <c r="I5983">
        <v>30.18</v>
      </c>
      <c r="J5983">
        <v>3</v>
      </c>
      <c r="K5983">
        <v>0</v>
      </c>
      <c r="L5983">
        <v>13.8828</v>
      </c>
    </row>
    <row r="5984" spans="1:12" x14ac:dyDescent="0.3">
      <c r="A5984" t="s">
        <v>27</v>
      </c>
      <c r="B5984" t="s">
        <v>13</v>
      </c>
      <c r="C5984" t="s">
        <v>14</v>
      </c>
      <c r="D5984" t="s">
        <v>74</v>
      </c>
      <c r="E5984" t="s">
        <v>75</v>
      </c>
      <c r="F5984" t="s">
        <v>56</v>
      </c>
      <c r="G5984" t="s">
        <v>18</v>
      </c>
      <c r="H5984" t="s">
        <v>20</v>
      </c>
      <c r="I5984">
        <v>205.16399999999999</v>
      </c>
      <c r="J5984">
        <v>2</v>
      </c>
      <c r="K5984">
        <v>0.1</v>
      </c>
      <c r="L5984">
        <v>13.6776</v>
      </c>
    </row>
    <row r="5985" spans="1:12" x14ac:dyDescent="0.3">
      <c r="A5985" t="s">
        <v>27</v>
      </c>
      <c r="B5985" t="s">
        <v>13</v>
      </c>
      <c r="C5985" t="s">
        <v>14</v>
      </c>
      <c r="D5985" t="s">
        <v>74</v>
      </c>
      <c r="E5985" t="s">
        <v>75</v>
      </c>
      <c r="F5985" t="s">
        <v>56</v>
      </c>
      <c r="G5985" t="s">
        <v>25</v>
      </c>
      <c r="H5985" t="s">
        <v>36</v>
      </c>
      <c r="I5985">
        <v>17.96</v>
      </c>
      <c r="J5985">
        <v>5</v>
      </c>
      <c r="K5985">
        <v>0.2</v>
      </c>
      <c r="L5985">
        <v>5.8369999999999997</v>
      </c>
    </row>
    <row r="5986" spans="1:12" x14ac:dyDescent="0.3">
      <c r="A5986" t="s">
        <v>27</v>
      </c>
      <c r="B5986" t="s">
        <v>13</v>
      </c>
      <c r="C5986" t="s">
        <v>14</v>
      </c>
      <c r="D5986" t="s">
        <v>74</v>
      </c>
      <c r="E5986" t="s">
        <v>75</v>
      </c>
      <c r="F5986" t="s">
        <v>56</v>
      </c>
      <c r="G5986" t="s">
        <v>25</v>
      </c>
      <c r="H5986" t="s">
        <v>109</v>
      </c>
      <c r="I5986">
        <v>5.04</v>
      </c>
      <c r="J5986">
        <v>2</v>
      </c>
      <c r="K5986">
        <v>0</v>
      </c>
      <c r="L5986">
        <v>0.1512</v>
      </c>
    </row>
    <row r="5987" spans="1:12" x14ac:dyDescent="0.3">
      <c r="A5987" t="s">
        <v>27</v>
      </c>
      <c r="B5987" t="s">
        <v>13</v>
      </c>
      <c r="C5987" t="s">
        <v>14</v>
      </c>
      <c r="D5987" t="s">
        <v>74</v>
      </c>
      <c r="E5987" t="s">
        <v>75</v>
      </c>
      <c r="F5987" t="s">
        <v>56</v>
      </c>
      <c r="G5987" t="s">
        <v>25</v>
      </c>
      <c r="H5987" t="s">
        <v>37</v>
      </c>
      <c r="I5987">
        <v>208.16</v>
      </c>
      <c r="J5987">
        <v>1</v>
      </c>
      <c r="K5987">
        <v>0</v>
      </c>
      <c r="L5987">
        <v>56.203200000000002</v>
      </c>
    </row>
    <row r="5988" spans="1:12" x14ac:dyDescent="0.3">
      <c r="A5988" t="s">
        <v>12</v>
      </c>
      <c r="B5988" t="s">
        <v>13</v>
      </c>
      <c r="C5988" t="s">
        <v>14</v>
      </c>
      <c r="D5988" t="s">
        <v>74</v>
      </c>
      <c r="E5988" t="s">
        <v>75</v>
      </c>
      <c r="F5988" t="s">
        <v>56</v>
      </c>
      <c r="G5988" t="s">
        <v>25</v>
      </c>
      <c r="H5988" t="s">
        <v>26</v>
      </c>
      <c r="I5988">
        <v>25.83</v>
      </c>
      <c r="J5988">
        <v>7</v>
      </c>
      <c r="K5988">
        <v>0</v>
      </c>
      <c r="L5988">
        <v>12.1401</v>
      </c>
    </row>
    <row r="5989" spans="1:12" x14ac:dyDescent="0.3">
      <c r="A5989" t="s">
        <v>27</v>
      </c>
      <c r="B5989" t="s">
        <v>21</v>
      </c>
      <c r="C5989" t="s">
        <v>14</v>
      </c>
      <c r="D5989" t="s">
        <v>74</v>
      </c>
      <c r="E5989" t="s">
        <v>75</v>
      </c>
      <c r="F5989" t="s">
        <v>56</v>
      </c>
      <c r="G5989" t="s">
        <v>34</v>
      </c>
      <c r="H5989" t="s">
        <v>35</v>
      </c>
      <c r="I5989">
        <v>227.46</v>
      </c>
      <c r="J5989">
        <v>6</v>
      </c>
      <c r="K5989">
        <v>0</v>
      </c>
      <c r="L5989">
        <v>65.963399999999993</v>
      </c>
    </row>
    <row r="5990" spans="1:12" x14ac:dyDescent="0.3">
      <c r="A5990" t="s">
        <v>27</v>
      </c>
      <c r="B5990" t="s">
        <v>21</v>
      </c>
      <c r="C5990" t="s">
        <v>14</v>
      </c>
      <c r="D5990" t="s">
        <v>74</v>
      </c>
      <c r="E5990" t="s">
        <v>75</v>
      </c>
      <c r="F5990" t="s">
        <v>56</v>
      </c>
      <c r="G5990" t="s">
        <v>25</v>
      </c>
      <c r="H5990" t="s">
        <v>36</v>
      </c>
      <c r="I5990">
        <v>46.24</v>
      </c>
      <c r="J5990">
        <v>4</v>
      </c>
      <c r="K5990">
        <v>0.2</v>
      </c>
      <c r="L5990">
        <v>15.606</v>
      </c>
    </row>
    <row r="5991" spans="1:12" x14ac:dyDescent="0.3">
      <c r="A5991" t="s">
        <v>27</v>
      </c>
      <c r="B5991" t="s">
        <v>13</v>
      </c>
      <c r="C5991" t="s">
        <v>14</v>
      </c>
      <c r="D5991" t="s">
        <v>74</v>
      </c>
      <c r="E5991" t="s">
        <v>75</v>
      </c>
      <c r="F5991" t="s">
        <v>56</v>
      </c>
      <c r="G5991" t="s">
        <v>25</v>
      </c>
      <c r="H5991" t="s">
        <v>26</v>
      </c>
      <c r="I5991">
        <v>5.22</v>
      </c>
      <c r="J5991">
        <v>2</v>
      </c>
      <c r="K5991">
        <v>0</v>
      </c>
      <c r="L5991">
        <v>2.4011999999999998</v>
      </c>
    </row>
    <row r="5992" spans="1:12" x14ac:dyDescent="0.3">
      <c r="A5992" t="s">
        <v>27</v>
      </c>
      <c r="B5992" t="s">
        <v>21</v>
      </c>
      <c r="C5992" t="s">
        <v>14</v>
      </c>
      <c r="D5992" t="s">
        <v>74</v>
      </c>
      <c r="E5992" t="s">
        <v>75</v>
      </c>
      <c r="F5992" t="s">
        <v>56</v>
      </c>
      <c r="G5992" t="s">
        <v>25</v>
      </c>
      <c r="H5992" t="s">
        <v>31</v>
      </c>
      <c r="I5992">
        <v>28.14</v>
      </c>
      <c r="J5992">
        <v>3</v>
      </c>
      <c r="K5992">
        <v>0</v>
      </c>
      <c r="L5992">
        <v>7.8792</v>
      </c>
    </row>
    <row r="5993" spans="1:12" x14ac:dyDescent="0.3">
      <c r="A5993" t="s">
        <v>27</v>
      </c>
      <c r="B5993" t="s">
        <v>21</v>
      </c>
      <c r="C5993" t="s">
        <v>14</v>
      </c>
      <c r="D5993" t="s">
        <v>74</v>
      </c>
      <c r="E5993" t="s">
        <v>75</v>
      </c>
      <c r="F5993" t="s">
        <v>56</v>
      </c>
      <c r="G5993" t="s">
        <v>34</v>
      </c>
      <c r="H5993" t="s">
        <v>58</v>
      </c>
      <c r="I5993">
        <v>36</v>
      </c>
      <c r="J5993">
        <v>2</v>
      </c>
      <c r="K5993">
        <v>0</v>
      </c>
      <c r="L5993">
        <v>6.48</v>
      </c>
    </row>
    <row r="5994" spans="1:12" x14ac:dyDescent="0.3">
      <c r="A5994" t="s">
        <v>27</v>
      </c>
      <c r="B5994" t="s">
        <v>21</v>
      </c>
      <c r="C5994" t="s">
        <v>14</v>
      </c>
      <c r="D5994" t="s">
        <v>74</v>
      </c>
      <c r="E5994" t="s">
        <v>75</v>
      </c>
      <c r="F5994" t="s">
        <v>56</v>
      </c>
      <c r="G5994" t="s">
        <v>25</v>
      </c>
      <c r="H5994" t="s">
        <v>33</v>
      </c>
      <c r="I5994">
        <v>92.94</v>
      </c>
      <c r="J5994">
        <v>3</v>
      </c>
      <c r="K5994">
        <v>0</v>
      </c>
      <c r="L5994">
        <v>25.093800000000002</v>
      </c>
    </row>
    <row r="5995" spans="1:12" x14ac:dyDescent="0.3">
      <c r="A5995" t="s">
        <v>27</v>
      </c>
      <c r="B5995" t="s">
        <v>21</v>
      </c>
      <c r="C5995" t="s">
        <v>14</v>
      </c>
      <c r="D5995" t="s">
        <v>74</v>
      </c>
      <c r="E5995" t="s">
        <v>75</v>
      </c>
      <c r="F5995" t="s">
        <v>56</v>
      </c>
      <c r="G5995" t="s">
        <v>18</v>
      </c>
      <c r="H5995" t="s">
        <v>20</v>
      </c>
      <c r="I5995">
        <v>245.64599999999999</v>
      </c>
      <c r="J5995">
        <v>3</v>
      </c>
      <c r="K5995">
        <v>0.1</v>
      </c>
      <c r="L5995">
        <v>8.1882000000000001</v>
      </c>
    </row>
    <row r="5996" spans="1:12" x14ac:dyDescent="0.3">
      <c r="A5996" t="s">
        <v>27</v>
      </c>
      <c r="B5996" t="s">
        <v>21</v>
      </c>
      <c r="C5996" t="s">
        <v>14</v>
      </c>
      <c r="D5996" t="s">
        <v>74</v>
      </c>
      <c r="E5996" t="s">
        <v>75</v>
      </c>
      <c r="F5996" t="s">
        <v>56</v>
      </c>
      <c r="G5996" t="s">
        <v>25</v>
      </c>
      <c r="H5996" t="s">
        <v>36</v>
      </c>
      <c r="I5996">
        <v>55.008000000000003</v>
      </c>
      <c r="J5996">
        <v>3</v>
      </c>
      <c r="K5996">
        <v>0.2</v>
      </c>
      <c r="L5996">
        <v>17.190000000000001</v>
      </c>
    </row>
    <row r="5997" spans="1:12" x14ac:dyDescent="0.3">
      <c r="A5997" t="s">
        <v>27</v>
      </c>
      <c r="B5997" t="s">
        <v>21</v>
      </c>
      <c r="C5997" t="s">
        <v>14</v>
      </c>
      <c r="D5997" t="s">
        <v>74</v>
      </c>
      <c r="E5997" t="s">
        <v>75</v>
      </c>
      <c r="F5997" t="s">
        <v>56</v>
      </c>
      <c r="G5997" t="s">
        <v>25</v>
      </c>
      <c r="H5997" t="s">
        <v>36</v>
      </c>
      <c r="I5997">
        <v>35.231999999999999</v>
      </c>
      <c r="J5997">
        <v>3</v>
      </c>
      <c r="K5997">
        <v>0.2</v>
      </c>
      <c r="L5997">
        <v>11.4504</v>
      </c>
    </row>
    <row r="5998" spans="1:12" x14ac:dyDescent="0.3">
      <c r="A5998" t="s">
        <v>27</v>
      </c>
      <c r="B5998" t="s">
        <v>13</v>
      </c>
      <c r="C5998" t="s">
        <v>14</v>
      </c>
      <c r="D5998" t="s">
        <v>74</v>
      </c>
      <c r="E5998" t="s">
        <v>75</v>
      </c>
      <c r="F5998" t="s">
        <v>56</v>
      </c>
      <c r="G5998" t="s">
        <v>25</v>
      </c>
      <c r="H5998" t="s">
        <v>31</v>
      </c>
      <c r="I5998">
        <v>166.72</v>
      </c>
      <c r="J5998">
        <v>2</v>
      </c>
      <c r="K5998">
        <v>0</v>
      </c>
      <c r="L5998">
        <v>41.68</v>
      </c>
    </row>
    <row r="5999" spans="1:12" x14ac:dyDescent="0.3">
      <c r="A5999" t="s">
        <v>27</v>
      </c>
      <c r="B5999" t="s">
        <v>13</v>
      </c>
      <c r="C5999" t="s">
        <v>14</v>
      </c>
      <c r="D5999" t="s">
        <v>74</v>
      </c>
      <c r="E5999" t="s">
        <v>75</v>
      </c>
      <c r="F5999" t="s">
        <v>56</v>
      </c>
      <c r="G5999" t="s">
        <v>25</v>
      </c>
      <c r="H5999" t="s">
        <v>36</v>
      </c>
      <c r="I5999">
        <v>24.815999999999999</v>
      </c>
      <c r="J5999">
        <v>3</v>
      </c>
      <c r="K5999">
        <v>0.2</v>
      </c>
      <c r="L5999">
        <v>8.3754000000000008</v>
      </c>
    </row>
    <row r="6000" spans="1:12" x14ac:dyDescent="0.3">
      <c r="A6000" t="s">
        <v>27</v>
      </c>
      <c r="B6000" t="s">
        <v>13</v>
      </c>
      <c r="C6000" t="s">
        <v>14</v>
      </c>
      <c r="D6000" t="s">
        <v>74</v>
      </c>
      <c r="E6000" t="s">
        <v>75</v>
      </c>
      <c r="F6000" t="s">
        <v>56</v>
      </c>
      <c r="G6000" t="s">
        <v>18</v>
      </c>
      <c r="H6000" t="s">
        <v>32</v>
      </c>
      <c r="I6000">
        <v>124.36</v>
      </c>
      <c r="J6000">
        <v>2</v>
      </c>
      <c r="K6000">
        <v>0</v>
      </c>
      <c r="L6000">
        <v>27.359200000000001</v>
      </c>
    </row>
    <row r="6001" spans="1:12" x14ac:dyDescent="0.3">
      <c r="A6001" t="s">
        <v>27</v>
      </c>
      <c r="B6001" t="s">
        <v>13</v>
      </c>
      <c r="C6001" t="s">
        <v>14</v>
      </c>
      <c r="D6001" t="s">
        <v>91</v>
      </c>
      <c r="E6001" t="s">
        <v>75</v>
      </c>
      <c r="F6001" t="s">
        <v>56</v>
      </c>
      <c r="G6001" t="s">
        <v>25</v>
      </c>
      <c r="H6001" t="s">
        <v>37</v>
      </c>
      <c r="I6001">
        <v>32.67</v>
      </c>
      <c r="J6001">
        <v>3</v>
      </c>
      <c r="K6001">
        <v>0</v>
      </c>
      <c r="L6001">
        <v>8.4941999999999993</v>
      </c>
    </row>
    <row r="6002" spans="1:12" x14ac:dyDescent="0.3">
      <c r="A6002" t="s">
        <v>61</v>
      </c>
      <c r="B6002" t="s">
        <v>13</v>
      </c>
      <c r="C6002" t="s">
        <v>14</v>
      </c>
      <c r="D6002" t="s">
        <v>74</v>
      </c>
      <c r="E6002" t="s">
        <v>75</v>
      </c>
      <c r="F6002" t="s">
        <v>56</v>
      </c>
      <c r="G6002" t="s">
        <v>25</v>
      </c>
      <c r="H6002" t="s">
        <v>36</v>
      </c>
      <c r="I6002">
        <v>146.68799999999999</v>
      </c>
      <c r="J6002">
        <v>6</v>
      </c>
      <c r="K6002">
        <v>0.2</v>
      </c>
      <c r="L6002">
        <v>55.008000000000003</v>
      </c>
    </row>
    <row r="6003" spans="1:12" x14ac:dyDescent="0.3">
      <c r="A6003" t="s">
        <v>61</v>
      </c>
      <c r="B6003" t="s">
        <v>13</v>
      </c>
      <c r="C6003" t="s">
        <v>14</v>
      </c>
      <c r="D6003" t="s">
        <v>74</v>
      </c>
      <c r="E6003" t="s">
        <v>75</v>
      </c>
      <c r="F6003" t="s">
        <v>56</v>
      </c>
      <c r="G6003" t="s">
        <v>25</v>
      </c>
      <c r="H6003" t="s">
        <v>36</v>
      </c>
      <c r="I6003">
        <v>276.78399999999999</v>
      </c>
      <c r="J6003">
        <v>2</v>
      </c>
      <c r="K6003">
        <v>0.2</v>
      </c>
      <c r="L6003">
        <v>89.954800000000006</v>
      </c>
    </row>
    <row r="6004" spans="1:12" x14ac:dyDescent="0.3">
      <c r="A6004" t="s">
        <v>61</v>
      </c>
      <c r="B6004" t="s">
        <v>13</v>
      </c>
      <c r="C6004" t="s">
        <v>14</v>
      </c>
      <c r="D6004" t="s">
        <v>74</v>
      </c>
      <c r="E6004" t="s">
        <v>75</v>
      </c>
      <c r="F6004" t="s">
        <v>56</v>
      </c>
      <c r="G6004" t="s">
        <v>25</v>
      </c>
      <c r="H6004" t="s">
        <v>36</v>
      </c>
      <c r="I6004">
        <v>25.32</v>
      </c>
      <c r="J6004">
        <v>5</v>
      </c>
      <c r="K6004">
        <v>0.2</v>
      </c>
      <c r="L6004">
        <v>9.1784999999999997</v>
      </c>
    </row>
    <row r="6005" spans="1:12" x14ac:dyDescent="0.3">
      <c r="A6005" t="s">
        <v>27</v>
      </c>
      <c r="B6005" t="s">
        <v>13</v>
      </c>
      <c r="C6005" t="s">
        <v>14</v>
      </c>
      <c r="D6005" t="s">
        <v>74</v>
      </c>
      <c r="E6005" t="s">
        <v>75</v>
      </c>
      <c r="F6005" t="s">
        <v>56</v>
      </c>
      <c r="G6005" t="s">
        <v>25</v>
      </c>
      <c r="H6005" t="s">
        <v>40</v>
      </c>
      <c r="I6005">
        <v>318.95999999999998</v>
      </c>
      <c r="J6005">
        <v>9</v>
      </c>
      <c r="K6005">
        <v>0</v>
      </c>
      <c r="L6005">
        <v>149.91120000000001</v>
      </c>
    </row>
    <row r="6006" spans="1:12" x14ac:dyDescent="0.3">
      <c r="A6006" t="s">
        <v>12</v>
      </c>
      <c r="B6006" t="s">
        <v>13</v>
      </c>
      <c r="C6006" t="s">
        <v>14</v>
      </c>
      <c r="D6006" t="s">
        <v>74</v>
      </c>
      <c r="E6006" t="s">
        <v>75</v>
      </c>
      <c r="F6006" t="s">
        <v>56</v>
      </c>
      <c r="G6006" t="s">
        <v>25</v>
      </c>
      <c r="H6006" t="s">
        <v>40</v>
      </c>
      <c r="I6006">
        <v>212.64</v>
      </c>
      <c r="J6006">
        <v>6</v>
      </c>
      <c r="K6006">
        <v>0</v>
      </c>
      <c r="L6006">
        <v>99.940799999999996</v>
      </c>
    </row>
    <row r="6007" spans="1:12" x14ac:dyDescent="0.3">
      <c r="A6007" t="s">
        <v>27</v>
      </c>
      <c r="B6007" t="s">
        <v>13</v>
      </c>
      <c r="C6007" t="s">
        <v>14</v>
      </c>
      <c r="D6007" t="s">
        <v>74</v>
      </c>
      <c r="E6007" t="s">
        <v>75</v>
      </c>
      <c r="F6007" t="s">
        <v>56</v>
      </c>
      <c r="G6007" t="s">
        <v>34</v>
      </c>
      <c r="H6007" t="s">
        <v>35</v>
      </c>
      <c r="I6007">
        <v>25.98</v>
      </c>
      <c r="J6007">
        <v>2</v>
      </c>
      <c r="K6007">
        <v>0</v>
      </c>
      <c r="L6007">
        <v>0.77939999999999998</v>
      </c>
    </row>
    <row r="6008" spans="1:12" x14ac:dyDescent="0.3">
      <c r="A6008" t="s">
        <v>27</v>
      </c>
      <c r="B6008" t="s">
        <v>13</v>
      </c>
      <c r="C6008" t="s">
        <v>14</v>
      </c>
      <c r="D6008" t="s">
        <v>74</v>
      </c>
      <c r="E6008" t="s">
        <v>75</v>
      </c>
      <c r="F6008" t="s">
        <v>56</v>
      </c>
      <c r="G6008" t="s">
        <v>25</v>
      </c>
      <c r="H6008" t="s">
        <v>33</v>
      </c>
      <c r="I6008">
        <v>3.28</v>
      </c>
      <c r="J6008">
        <v>2</v>
      </c>
      <c r="K6008">
        <v>0</v>
      </c>
      <c r="L6008">
        <v>1.476</v>
      </c>
    </row>
    <row r="6009" spans="1:12" x14ac:dyDescent="0.3">
      <c r="A6009" t="s">
        <v>27</v>
      </c>
      <c r="B6009" t="s">
        <v>13</v>
      </c>
      <c r="C6009" t="s">
        <v>14</v>
      </c>
      <c r="D6009" t="s">
        <v>74</v>
      </c>
      <c r="E6009" t="s">
        <v>75</v>
      </c>
      <c r="F6009" t="s">
        <v>56</v>
      </c>
      <c r="G6009" t="s">
        <v>25</v>
      </c>
      <c r="H6009" t="s">
        <v>31</v>
      </c>
      <c r="I6009">
        <v>459.88</v>
      </c>
      <c r="J6009">
        <v>4</v>
      </c>
      <c r="K6009">
        <v>0</v>
      </c>
      <c r="L6009">
        <v>13.7964</v>
      </c>
    </row>
    <row r="6010" spans="1:12" x14ac:dyDescent="0.3">
      <c r="A6010" t="s">
        <v>27</v>
      </c>
      <c r="B6010" t="s">
        <v>13</v>
      </c>
      <c r="C6010" t="s">
        <v>14</v>
      </c>
      <c r="D6010" t="s">
        <v>74</v>
      </c>
      <c r="E6010" t="s">
        <v>75</v>
      </c>
      <c r="F6010" t="s">
        <v>56</v>
      </c>
      <c r="G6010" t="s">
        <v>25</v>
      </c>
      <c r="H6010" t="s">
        <v>109</v>
      </c>
      <c r="I6010">
        <v>7.76</v>
      </c>
      <c r="J6010">
        <v>2</v>
      </c>
      <c r="K6010">
        <v>0</v>
      </c>
      <c r="L6010">
        <v>2.2504</v>
      </c>
    </row>
    <row r="6011" spans="1:12" x14ac:dyDescent="0.3">
      <c r="A6011" t="s">
        <v>27</v>
      </c>
      <c r="B6011" t="s">
        <v>13</v>
      </c>
      <c r="C6011" t="s">
        <v>14</v>
      </c>
      <c r="D6011" t="s">
        <v>74</v>
      </c>
      <c r="E6011" t="s">
        <v>75</v>
      </c>
      <c r="F6011" t="s">
        <v>56</v>
      </c>
      <c r="G6011" t="s">
        <v>25</v>
      </c>
      <c r="H6011" t="s">
        <v>33</v>
      </c>
      <c r="I6011">
        <v>71.959999999999994</v>
      </c>
      <c r="J6011">
        <v>2</v>
      </c>
      <c r="K6011">
        <v>0</v>
      </c>
      <c r="L6011">
        <v>17.989999999999998</v>
      </c>
    </row>
    <row r="6012" spans="1:12" x14ac:dyDescent="0.3">
      <c r="A6012" t="s">
        <v>27</v>
      </c>
      <c r="B6012" t="s">
        <v>13</v>
      </c>
      <c r="C6012" t="s">
        <v>14</v>
      </c>
      <c r="D6012" t="s">
        <v>74</v>
      </c>
      <c r="E6012" t="s">
        <v>75</v>
      </c>
      <c r="F6012" t="s">
        <v>56</v>
      </c>
      <c r="G6012" t="s">
        <v>25</v>
      </c>
      <c r="H6012" t="s">
        <v>109</v>
      </c>
      <c r="I6012">
        <v>54.9</v>
      </c>
      <c r="J6012">
        <v>5</v>
      </c>
      <c r="K6012">
        <v>0</v>
      </c>
      <c r="L6012">
        <v>15.372</v>
      </c>
    </row>
    <row r="6013" spans="1:12" x14ac:dyDescent="0.3">
      <c r="A6013" t="s">
        <v>27</v>
      </c>
      <c r="B6013" t="s">
        <v>13</v>
      </c>
      <c r="C6013" t="s">
        <v>14</v>
      </c>
      <c r="D6013" t="s">
        <v>74</v>
      </c>
      <c r="E6013" t="s">
        <v>75</v>
      </c>
      <c r="F6013" t="s">
        <v>56</v>
      </c>
      <c r="G6013" t="s">
        <v>25</v>
      </c>
      <c r="H6013" t="s">
        <v>36</v>
      </c>
      <c r="I6013">
        <v>9.2799999999999994</v>
      </c>
      <c r="J6013">
        <v>2</v>
      </c>
      <c r="K6013">
        <v>0.2</v>
      </c>
      <c r="L6013">
        <v>3.2480000000000002</v>
      </c>
    </row>
    <row r="6014" spans="1:12" x14ac:dyDescent="0.3">
      <c r="A6014" t="s">
        <v>27</v>
      </c>
      <c r="B6014" t="s">
        <v>21</v>
      </c>
      <c r="C6014" t="s">
        <v>14</v>
      </c>
      <c r="D6014" t="s">
        <v>74</v>
      </c>
      <c r="E6014" t="s">
        <v>75</v>
      </c>
      <c r="F6014" t="s">
        <v>56</v>
      </c>
      <c r="G6014" t="s">
        <v>25</v>
      </c>
      <c r="H6014" t="s">
        <v>40</v>
      </c>
      <c r="I6014">
        <v>17.940000000000001</v>
      </c>
      <c r="J6014">
        <v>3</v>
      </c>
      <c r="K6014">
        <v>0</v>
      </c>
      <c r="L6014">
        <v>8.7905999999999995</v>
      </c>
    </row>
    <row r="6015" spans="1:12" x14ac:dyDescent="0.3">
      <c r="A6015" t="s">
        <v>27</v>
      </c>
      <c r="B6015" t="s">
        <v>21</v>
      </c>
      <c r="C6015" t="s">
        <v>14</v>
      </c>
      <c r="D6015" t="s">
        <v>74</v>
      </c>
      <c r="E6015" t="s">
        <v>75</v>
      </c>
      <c r="F6015" t="s">
        <v>56</v>
      </c>
      <c r="G6015" t="s">
        <v>18</v>
      </c>
      <c r="H6015" t="s">
        <v>32</v>
      </c>
      <c r="I6015">
        <v>10.02</v>
      </c>
      <c r="J6015">
        <v>3</v>
      </c>
      <c r="K6015">
        <v>0</v>
      </c>
      <c r="L6015">
        <v>4.4088000000000003</v>
      </c>
    </row>
    <row r="6016" spans="1:12" x14ac:dyDescent="0.3">
      <c r="A6016" t="s">
        <v>27</v>
      </c>
      <c r="B6016" t="s">
        <v>21</v>
      </c>
      <c r="C6016" t="s">
        <v>14</v>
      </c>
      <c r="D6016" t="s">
        <v>74</v>
      </c>
      <c r="E6016" t="s">
        <v>75</v>
      </c>
      <c r="F6016" t="s">
        <v>56</v>
      </c>
      <c r="G6016" t="s">
        <v>25</v>
      </c>
      <c r="H6016" t="s">
        <v>40</v>
      </c>
      <c r="I6016">
        <v>144.12</v>
      </c>
      <c r="J6016">
        <v>3</v>
      </c>
      <c r="K6016">
        <v>0</v>
      </c>
      <c r="L6016">
        <v>69.177599999999998</v>
      </c>
    </row>
    <row r="6017" spans="1:12" x14ac:dyDescent="0.3">
      <c r="A6017" t="s">
        <v>27</v>
      </c>
      <c r="B6017" t="s">
        <v>13</v>
      </c>
      <c r="C6017" t="s">
        <v>14</v>
      </c>
      <c r="D6017" t="s">
        <v>158</v>
      </c>
      <c r="E6017" t="s">
        <v>75</v>
      </c>
      <c r="F6017" t="s">
        <v>56</v>
      </c>
      <c r="G6017" t="s">
        <v>25</v>
      </c>
      <c r="H6017" t="s">
        <v>40</v>
      </c>
      <c r="I6017">
        <v>92.94</v>
      </c>
      <c r="J6017">
        <v>3</v>
      </c>
      <c r="K6017">
        <v>0</v>
      </c>
      <c r="L6017">
        <v>41.823</v>
      </c>
    </row>
    <row r="6018" spans="1:12" x14ac:dyDescent="0.3">
      <c r="A6018" t="s">
        <v>27</v>
      </c>
      <c r="B6018" t="s">
        <v>13</v>
      </c>
      <c r="C6018" t="s">
        <v>14</v>
      </c>
      <c r="D6018" t="s">
        <v>158</v>
      </c>
      <c r="E6018" t="s">
        <v>75</v>
      </c>
      <c r="F6018" t="s">
        <v>56</v>
      </c>
      <c r="G6018" t="s">
        <v>25</v>
      </c>
      <c r="H6018" t="s">
        <v>37</v>
      </c>
      <c r="I6018">
        <v>52.56</v>
      </c>
      <c r="J6018">
        <v>3</v>
      </c>
      <c r="K6018">
        <v>0</v>
      </c>
      <c r="L6018">
        <v>18.396000000000001</v>
      </c>
    </row>
    <row r="6019" spans="1:12" x14ac:dyDescent="0.3">
      <c r="A6019" t="s">
        <v>12</v>
      </c>
      <c r="B6019" t="s">
        <v>21</v>
      </c>
      <c r="C6019" t="s">
        <v>14</v>
      </c>
      <c r="D6019" t="s">
        <v>77</v>
      </c>
      <c r="E6019" t="s">
        <v>75</v>
      </c>
      <c r="F6019" t="s">
        <v>56</v>
      </c>
      <c r="G6019" t="s">
        <v>25</v>
      </c>
      <c r="H6019" t="s">
        <v>59</v>
      </c>
      <c r="I6019">
        <v>247.84</v>
      </c>
      <c r="J6019">
        <v>8</v>
      </c>
      <c r="K6019">
        <v>0</v>
      </c>
      <c r="L6019">
        <v>121.44159999999999</v>
      </c>
    </row>
    <row r="6020" spans="1:12" x14ac:dyDescent="0.3">
      <c r="A6020" t="s">
        <v>12</v>
      </c>
      <c r="B6020" t="s">
        <v>21</v>
      </c>
      <c r="C6020" t="s">
        <v>14</v>
      </c>
      <c r="D6020" t="s">
        <v>77</v>
      </c>
      <c r="E6020" t="s">
        <v>75</v>
      </c>
      <c r="F6020" t="s">
        <v>56</v>
      </c>
      <c r="G6020" t="s">
        <v>25</v>
      </c>
      <c r="H6020" t="s">
        <v>36</v>
      </c>
      <c r="I6020">
        <v>9.9120000000000008</v>
      </c>
      <c r="J6020">
        <v>3</v>
      </c>
      <c r="K6020">
        <v>0.2</v>
      </c>
      <c r="L6020">
        <v>3.3452999999999999</v>
      </c>
    </row>
    <row r="6021" spans="1:12" x14ac:dyDescent="0.3">
      <c r="A6021" t="s">
        <v>27</v>
      </c>
      <c r="B6021" t="s">
        <v>13</v>
      </c>
      <c r="C6021" t="s">
        <v>14</v>
      </c>
      <c r="D6021" t="s">
        <v>74</v>
      </c>
      <c r="E6021" t="s">
        <v>75</v>
      </c>
      <c r="F6021" t="s">
        <v>56</v>
      </c>
      <c r="G6021" t="s">
        <v>18</v>
      </c>
      <c r="H6021" t="s">
        <v>20</v>
      </c>
      <c r="I6021">
        <v>145.76400000000001</v>
      </c>
      <c r="J6021">
        <v>2</v>
      </c>
      <c r="K6021">
        <v>0.1</v>
      </c>
      <c r="L6021">
        <v>3.2391999999999999</v>
      </c>
    </row>
    <row r="6022" spans="1:12" x14ac:dyDescent="0.3">
      <c r="A6022" t="s">
        <v>27</v>
      </c>
      <c r="B6022" t="s">
        <v>43</v>
      </c>
      <c r="C6022" t="s">
        <v>14</v>
      </c>
      <c r="D6022" t="s">
        <v>74</v>
      </c>
      <c r="E6022" t="s">
        <v>75</v>
      </c>
      <c r="F6022" t="s">
        <v>56</v>
      </c>
      <c r="G6022" t="s">
        <v>25</v>
      </c>
      <c r="H6022" t="s">
        <v>33</v>
      </c>
      <c r="I6022">
        <v>11.96</v>
      </c>
      <c r="J6022">
        <v>2</v>
      </c>
      <c r="K6022">
        <v>0</v>
      </c>
      <c r="L6022">
        <v>3.1095999999999999</v>
      </c>
    </row>
    <row r="6023" spans="1:12" x14ac:dyDescent="0.3">
      <c r="A6023" t="s">
        <v>27</v>
      </c>
      <c r="B6023" t="s">
        <v>43</v>
      </c>
      <c r="C6023" t="s">
        <v>14</v>
      </c>
      <c r="D6023" t="s">
        <v>74</v>
      </c>
      <c r="E6023" t="s">
        <v>75</v>
      </c>
      <c r="F6023" t="s">
        <v>56</v>
      </c>
      <c r="G6023" t="s">
        <v>34</v>
      </c>
      <c r="H6023" t="s">
        <v>35</v>
      </c>
      <c r="I6023">
        <v>138</v>
      </c>
      <c r="J6023">
        <v>2</v>
      </c>
      <c r="K6023">
        <v>0</v>
      </c>
      <c r="L6023">
        <v>34.5</v>
      </c>
    </row>
    <row r="6024" spans="1:12" x14ac:dyDescent="0.3">
      <c r="A6024" t="s">
        <v>167</v>
      </c>
      <c r="B6024" t="s">
        <v>21</v>
      </c>
      <c r="C6024" t="s">
        <v>14</v>
      </c>
      <c r="D6024" t="s">
        <v>91</v>
      </c>
      <c r="E6024" t="s">
        <v>75</v>
      </c>
      <c r="F6024" t="s">
        <v>56</v>
      </c>
      <c r="G6024" t="s">
        <v>18</v>
      </c>
      <c r="H6024" t="s">
        <v>32</v>
      </c>
      <c r="I6024">
        <v>756.8</v>
      </c>
      <c r="J6024">
        <v>5</v>
      </c>
      <c r="K6024">
        <v>0</v>
      </c>
      <c r="L6024">
        <v>75.680000000000007</v>
      </c>
    </row>
    <row r="6025" spans="1:12" x14ac:dyDescent="0.3">
      <c r="A6025" t="s">
        <v>27</v>
      </c>
      <c r="B6025" t="s">
        <v>13</v>
      </c>
      <c r="C6025" t="s">
        <v>14</v>
      </c>
      <c r="D6025" t="s">
        <v>74</v>
      </c>
      <c r="E6025" t="s">
        <v>75</v>
      </c>
      <c r="F6025" t="s">
        <v>56</v>
      </c>
      <c r="G6025" t="s">
        <v>25</v>
      </c>
      <c r="H6025" t="s">
        <v>33</v>
      </c>
      <c r="I6025">
        <v>6.08</v>
      </c>
      <c r="J6025">
        <v>2</v>
      </c>
      <c r="K6025">
        <v>0</v>
      </c>
      <c r="L6025">
        <v>2.0672000000000001</v>
      </c>
    </row>
    <row r="6026" spans="1:12" x14ac:dyDescent="0.3">
      <c r="A6026" t="s">
        <v>27</v>
      </c>
      <c r="B6026" t="s">
        <v>13</v>
      </c>
      <c r="C6026" t="s">
        <v>14</v>
      </c>
      <c r="D6026" t="s">
        <v>74</v>
      </c>
      <c r="E6026" t="s">
        <v>75</v>
      </c>
      <c r="F6026" t="s">
        <v>56</v>
      </c>
      <c r="G6026" t="s">
        <v>34</v>
      </c>
      <c r="H6026" t="s">
        <v>35</v>
      </c>
      <c r="I6026">
        <v>137.94</v>
      </c>
      <c r="J6026">
        <v>3</v>
      </c>
      <c r="K6026">
        <v>0</v>
      </c>
      <c r="L6026">
        <v>35.864400000000003</v>
      </c>
    </row>
    <row r="6027" spans="1:12" x14ac:dyDescent="0.3">
      <c r="A6027" t="s">
        <v>27</v>
      </c>
      <c r="B6027" t="s">
        <v>13</v>
      </c>
      <c r="C6027" t="s">
        <v>14</v>
      </c>
      <c r="D6027" t="s">
        <v>74</v>
      </c>
      <c r="E6027" t="s">
        <v>75</v>
      </c>
      <c r="F6027" t="s">
        <v>56</v>
      </c>
      <c r="G6027" t="s">
        <v>18</v>
      </c>
      <c r="H6027" t="s">
        <v>32</v>
      </c>
      <c r="I6027">
        <v>113.6</v>
      </c>
      <c r="J6027">
        <v>8</v>
      </c>
      <c r="K6027">
        <v>0</v>
      </c>
      <c r="L6027">
        <v>44.304000000000002</v>
      </c>
    </row>
    <row r="6028" spans="1:12" x14ac:dyDescent="0.3">
      <c r="A6028" t="s">
        <v>27</v>
      </c>
      <c r="B6028" t="s">
        <v>13</v>
      </c>
      <c r="C6028" t="s">
        <v>14</v>
      </c>
      <c r="D6028" t="s">
        <v>74</v>
      </c>
      <c r="E6028" t="s">
        <v>75</v>
      </c>
      <c r="F6028" t="s">
        <v>56</v>
      </c>
      <c r="G6028" t="s">
        <v>25</v>
      </c>
      <c r="H6028" t="s">
        <v>40</v>
      </c>
      <c r="I6028">
        <v>12.96</v>
      </c>
      <c r="J6028">
        <v>2</v>
      </c>
      <c r="K6028">
        <v>0</v>
      </c>
      <c r="L6028">
        <v>6.3503999999999996</v>
      </c>
    </row>
    <row r="6029" spans="1:12" x14ac:dyDescent="0.3">
      <c r="A6029" t="s">
        <v>27</v>
      </c>
      <c r="B6029" t="s">
        <v>13</v>
      </c>
      <c r="C6029" t="s">
        <v>14</v>
      </c>
      <c r="D6029" t="s">
        <v>74</v>
      </c>
      <c r="E6029" t="s">
        <v>75</v>
      </c>
      <c r="F6029" t="s">
        <v>56</v>
      </c>
      <c r="G6029" t="s">
        <v>25</v>
      </c>
      <c r="H6029" t="s">
        <v>36</v>
      </c>
      <c r="I6029">
        <v>69.456000000000003</v>
      </c>
      <c r="J6029">
        <v>2</v>
      </c>
      <c r="K6029">
        <v>0.2</v>
      </c>
      <c r="L6029">
        <v>22.5732</v>
      </c>
    </row>
    <row r="6030" spans="1:12" x14ac:dyDescent="0.3">
      <c r="A6030" t="s">
        <v>12</v>
      </c>
      <c r="B6030" t="s">
        <v>21</v>
      </c>
      <c r="C6030" t="s">
        <v>14</v>
      </c>
      <c r="D6030" t="s">
        <v>74</v>
      </c>
      <c r="E6030" t="s">
        <v>75</v>
      </c>
      <c r="F6030" t="s">
        <v>56</v>
      </c>
      <c r="G6030" t="s">
        <v>25</v>
      </c>
      <c r="H6030" t="s">
        <v>76</v>
      </c>
      <c r="I6030">
        <v>14.13</v>
      </c>
      <c r="J6030">
        <v>3</v>
      </c>
      <c r="K6030">
        <v>0</v>
      </c>
      <c r="L6030">
        <v>0.70650000000000002</v>
      </c>
    </row>
    <row r="6031" spans="1:12" x14ac:dyDescent="0.3">
      <c r="A6031" t="s">
        <v>12</v>
      </c>
      <c r="B6031" t="s">
        <v>13</v>
      </c>
      <c r="C6031" t="s">
        <v>14</v>
      </c>
      <c r="D6031" t="s">
        <v>74</v>
      </c>
      <c r="E6031" t="s">
        <v>75</v>
      </c>
      <c r="F6031" t="s">
        <v>56</v>
      </c>
      <c r="G6031" t="s">
        <v>25</v>
      </c>
      <c r="H6031" t="s">
        <v>33</v>
      </c>
      <c r="I6031">
        <v>43.92</v>
      </c>
      <c r="J6031">
        <v>3</v>
      </c>
      <c r="K6031">
        <v>0</v>
      </c>
      <c r="L6031">
        <v>12.736800000000001</v>
      </c>
    </row>
    <row r="6032" spans="1:12" x14ac:dyDescent="0.3">
      <c r="A6032" t="s">
        <v>27</v>
      </c>
      <c r="B6032" t="s">
        <v>21</v>
      </c>
      <c r="C6032" t="s">
        <v>14</v>
      </c>
      <c r="D6032" t="s">
        <v>74</v>
      </c>
      <c r="E6032" t="s">
        <v>75</v>
      </c>
      <c r="F6032" t="s">
        <v>56</v>
      </c>
      <c r="G6032" t="s">
        <v>18</v>
      </c>
      <c r="H6032" t="s">
        <v>30</v>
      </c>
      <c r="I6032">
        <v>142.18199999999999</v>
      </c>
      <c r="J6032">
        <v>1</v>
      </c>
      <c r="K6032">
        <v>0.4</v>
      </c>
      <c r="L6032">
        <v>-37.915199999999999</v>
      </c>
    </row>
    <row r="6033" spans="1:12" x14ac:dyDescent="0.3">
      <c r="A6033" t="s">
        <v>12</v>
      </c>
      <c r="B6033" t="s">
        <v>13</v>
      </c>
      <c r="C6033" t="s">
        <v>14</v>
      </c>
      <c r="D6033" t="s">
        <v>74</v>
      </c>
      <c r="E6033" t="s">
        <v>75</v>
      </c>
      <c r="F6033" t="s">
        <v>56</v>
      </c>
      <c r="G6033" t="s">
        <v>34</v>
      </c>
      <c r="H6033" t="s">
        <v>35</v>
      </c>
      <c r="I6033">
        <v>979.95</v>
      </c>
      <c r="J6033">
        <v>5</v>
      </c>
      <c r="K6033">
        <v>0</v>
      </c>
      <c r="L6033">
        <v>264.5865</v>
      </c>
    </row>
    <row r="6034" spans="1:12" x14ac:dyDescent="0.3">
      <c r="A6034" t="s">
        <v>12</v>
      </c>
      <c r="B6034" t="s">
        <v>13</v>
      </c>
      <c r="C6034" t="s">
        <v>14</v>
      </c>
      <c r="D6034" t="s">
        <v>74</v>
      </c>
      <c r="E6034" t="s">
        <v>75</v>
      </c>
      <c r="F6034" t="s">
        <v>56</v>
      </c>
      <c r="G6034" t="s">
        <v>18</v>
      </c>
      <c r="H6034" t="s">
        <v>32</v>
      </c>
      <c r="I6034">
        <v>135.30000000000001</v>
      </c>
      <c r="J6034">
        <v>5</v>
      </c>
      <c r="K6034">
        <v>0</v>
      </c>
      <c r="L6034">
        <v>37.884</v>
      </c>
    </row>
    <row r="6035" spans="1:12" x14ac:dyDescent="0.3">
      <c r="A6035" t="s">
        <v>61</v>
      </c>
      <c r="B6035" t="s">
        <v>13</v>
      </c>
      <c r="C6035" t="s">
        <v>14</v>
      </c>
      <c r="D6035" t="s">
        <v>74</v>
      </c>
      <c r="E6035" t="s">
        <v>75</v>
      </c>
      <c r="F6035" t="s">
        <v>56</v>
      </c>
      <c r="G6035" t="s">
        <v>18</v>
      </c>
      <c r="H6035" t="s">
        <v>32</v>
      </c>
      <c r="I6035">
        <v>41.96</v>
      </c>
      <c r="J6035">
        <v>2</v>
      </c>
      <c r="K6035">
        <v>0</v>
      </c>
      <c r="L6035">
        <v>10.909599999999999</v>
      </c>
    </row>
    <row r="6036" spans="1:12" x14ac:dyDescent="0.3">
      <c r="A6036" t="s">
        <v>61</v>
      </c>
      <c r="B6036" t="s">
        <v>13</v>
      </c>
      <c r="C6036" t="s">
        <v>14</v>
      </c>
      <c r="D6036" t="s">
        <v>74</v>
      </c>
      <c r="E6036" t="s">
        <v>75</v>
      </c>
      <c r="F6036" t="s">
        <v>56</v>
      </c>
      <c r="G6036" t="s">
        <v>25</v>
      </c>
      <c r="H6036" t="s">
        <v>26</v>
      </c>
      <c r="I6036">
        <v>9.4499999999999993</v>
      </c>
      <c r="J6036">
        <v>3</v>
      </c>
      <c r="K6036">
        <v>0</v>
      </c>
      <c r="L6036">
        <v>4.5359999999999996</v>
      </c>
    </row>
    <row r="6037" spans="1:12" x14ac:dyDescent="0.3">
      <c r="A6037" t="s">
        <v>27</v>
      </c>
      <c r="B6037" t="s">
        <v>13</v>
      </c>
      <c r="C6037" t="s">
        <v>14</v>
      </c>
      <c r="D6037" t="s">
        <v>74</v>
      </c>
      <c r="E6037" t="s">
        <v>75</v>
      </c>
      <c r="F6037" t="s">
        <v>56</v>
      </c>
      <c r="G6037" t="s">
        <v>34</v>
      </c>
      <c r="H6037" t="s">
        <v>58</v>
      </c>
      <c r="I6037">
        <v>843.9</v>
      </c>
      <c r="J6037">
        <v>2</v>
      </c>
      <c r="K6037">
        <v>0</v>
      </c>
      <c r="L6037">
        <v>371.31599999999997</v>
      </c>
    </row>
    <row r="6038" spans="1:12" x14ac:dyDescent="0.3">
      <c r="A6038" t="s">
        <v>27</v>
      </c>
      <c r="B6038" t="s">
        <v>13</v>
      </c>
      <c r="C6038" t="s">
        <v>14</v>
      </c>
      <c r="D6038" t="s">
        <v>74</v>
      </c>
      <c r="E6038" t="s">
        <v>75</v>
      </c>
      <c r="F6038" t="s">
        <v>56</v>
      </c>
      <c r="G6038" t="s">
        <v>18</v>
      </c>
      <c r="H6038" t="s">
        <v>19</v>
      </c>
      <c r="I6038">
        <v>449.56799999999998</v>
      </c>
      <c r="J6038">
        <v>2</v>
      </c>
      <c r="K6038">
        <v>0.2</v>
      </c>
      <c r="L6038">
        <v>56.195999999999998</v>
      </c>
    </row>
    <row r="6039" spans="1:12" x14ac:dyDescent="0.3">
      <c r="A6039" t="s">
        <v>12</v>
      </c>
      <c r="B6039" t="s">
        <v>21</v>
      </c>
      <c r="C6039" t="s">
        <v>14</v>
      </c>
      <c r="D6039" t="s">
        <v>74</v>
      </c>
      <c r="E6039" t="s">
        <v>75</v>
      </c>
      <c r="F6039" t="s">
        <v>56</v>
      </c>
      <c r="G6039" t="s">
        <v>18</v>
      </c>
      <c r="H6039" t="s">
        <v>20</v>
      </c>
      <c r="I6039">
        <v>192.18600000000001</v>
      </c>
      <c r="J6039">
        <v>3</v>
      </c>
      <c r="K6039">
        <v>0.1</v>
      </c>
      <c r="L6039">
        <v>36.3018</v>
      </c>
    </row>
    <row r="6040" spans="1:12" x14ac:dyDescent="0.3">
      <c r="A6040" t="s">
        <v>61</v>
      </c>
      <c r="B6040" t="s">
        <v>21</v>
      </c>
      <c r="C6040" t="s">
        <v>14</v>
      </c>
      <c r="D6040" t="s">
        <v>74</v>
      </c>
      <c r="E6040" t="s">
        <v>75</v>
      </c>
      <c r="F6040" t="s">
        <v>56</v>
      </c>
      <c r="G6040" t="s">
        <v>25</v>
      </c>
      <c r="H6040" t="s">
        <v>33</v>
      </c>
      <c r="I6040">
        <v>5.76</v>
      </c>
      <c r="J6040">
        <v>2</v>
      </c>
      <c r="K6040">
        <v>0</v>
      </c>
      <c r="L6040">
        <v>1.6128</v>
      </c>
    </row>
    <row r="6041" spans="1:12" x14ac:dyDescent="0.3">
      <c r="A6041" t="s">
        <v>27</v>
      </c>
      <c r="B6041" t="s">
        <v>13</v>
      </c>
      <c r="C6041" t="s">
        <v>14</v>
      </c>
      <c r="D6041" t="s">
        <v>74</v>
      </c>
      <c r="E6041" t="s">
        <v>75</v>
      </c>
      <c r="F6041" t="s">
        <v>56</v>
      </c>
      <c r="G6041" t="s">
        <v>25</v>
      </c>
      <c r="H6041" t="s">
        <v>31</v>
      </c>
      <c r="I6041">
        <v>191.88</v>
      </c>
      <c r="J6041">
        <v>6</v>
      </c>
      <c r="K6041">
        <v>0</v>
      </c>
      <c r="L6041">
        <v>19.187999999999999</v>
      </c>
    </row>
    <row r="6042" spans="1:12" x14ac:dyDescent="0.3">
      <c r="A6042" t="s">
        <v>27</v>
      </c>
      <c r="B6042" t="s">
        <v>21</v>
      </c>
      <c r="C6042" t="s">
        <v>14</v>
      </c>
      <c r="D6042" t="s">
        <v>74</v>
      </c>
      <c r="E6042" t="s">
        <v>75</v>
      </c>
      <c r="F6042" t="s">
        <v>56</v>
      </c>
      <c r="G6042" t="s">
        <v>18</v>
      </c>
      <c r="H6042" t="s">
        <v>30</v>
      </c>
      <c r="I6042">
        <v>313.17599999999999</v>
      </c>
      <c r="J6042">
        <v>2</v>
      </c>
      <c r="K6042">
        <v>0.4</v>
      </c>
      <c r="L6042">
        <v>-120.0508</v>
      </c>
    </row>
    <row r="6043" spans="1:12" x14ac:dyDescent="0.3">
      <c r="A6043" t="s">
        <v>27</v>
      </c>
      <c r="B6043" t="s">
        <v>21</v>
      </c>
      <c r="C6043" t="s">
        <v>14</v>
      </c>
      <c r="D6043" t="s">
        <v>74</v>
      </c>
      <c r="E6043" t="s">
        <v>75</v>
      </c>
      <c r="F6043" t="s">
        <v>56</v>
      </c>
      <c r="G6043" t="s">
        <v>18</v>
      </c>
      <c r="H6043" t="s">
        <v>20</v>
      </c>
      <c r="I6043">
        <v>866.64599999999996</v>
      </c>
      <c r="J6043">
        <v>3</v>
      </c>
      <c r="K6043">
        <v>0.1</v>
      </c>
      <c r="L6043">
        <v>173.32919999999999</v>
      </c>
    </row>
    <row r="6044" spans="1:12" x14ac:dyDescent="0.3">
      <c r="A6044" t="s">
        <v>27</v>
      </c>
      <c r="B6044" t="s">
        <v>13</v>
      </c>
      <c r="C6044" t="s">
        <v>14</v>
      </c>
      <c r="D6044" t="s">
        <v>74</v>
      </c>
      <c r="E6044" t="s">
        <v>75</v>
      </c>
      <c r="F6044" t="s">
        <v>56</v>
      </c>
      <c r="G6044" t="s">
        <v>25</v>
      </c>
      <c r="H6044" t="s">
        <v>109</v>
      </c>
      <c r="I6044">
        <v>70.12</v>
      </c>
      <c r="J6044">
        <v>4</v>
      </c>
      <c r="K6044">
        <v>0</v>
      </c>
      <c r="L6044">
        <v>21.036000000000001</v>
      </c>
    </row>
    <row r="6045" spans="1:12" x14ac:dyDescent="0.3">
      <c r="A6045" t="s">
        <v>61</v>
      </c>
      <c r="B6045" t="s">
        <v>13</v>
      </c>
      <c r="C6045" t="s">
        <v>14</v>
      </c>
      <c r="D6045" t="s">
        <v>74</v>
      </c>
      <c r="E6045" t="s">
        <v>75</v>
      </c>
      <c r="F6045" t="s">
        <v>56</v>
      </c>
      <c r="G6045" t="s">
        <v>34</v>
      </c>
      <c r="H6045" t="s">
        <v>58</v>
      </c>
      <c r="I6045">
        <v>99.98</v>
      </c>
      <c r="J6045">
        <v>2</v>
      </c>
      <c r="K6045">
        <v>0</v>
      </c>
      <c r="L6045">
        <v>7.9984000000000002</v>
      </c>
    </row>
    <row r="6046" spans="1:12" x14ac:dyDescent="0.3">
      <c r="A6046" t="s">
        <v>27</v>
      </c>
      <c r="B6046" t="s">
        <v>13</v>
      </c>
      <c r="C6046" t="s">
        <v>14</v>
      </c>
      <c r="D6046" t="s">
        <v>74</v>
      </c>
      <c r="E6046" t="s">
        <v>75</v>
      </c>
      <c r="F6046" t="s">
        <v>56</v>
      </c>
      <c r="G6046" t="s">
        <v>25</v>
      </c>
      <c r="H6046" t="s">
        <v>40</v>
      </c>
      <c r="I6046">
        <v>14.94</v>
      </c>
      <c r="J6046">
        <v>3</v>
      </c>
      <c r="K6046">
        <v>0</v>
      </c>
      <c r="L6046">
        <v>7.0217999999999998</v>
      </c>
    </row>
    <row r="6047" spans="1:12" x14ac:dyDescent="0.3">
      <c r="A6047" t="s">
        <v>27</v>
      </c>
      <c r="B6047" t="s">
        <v>13</v>
      </c>
      <c r="C6047" t="s">
        <v>14</v>
      </c>
      <c r="D6047" t="s">
        <v>74</v>
      </c>
      <c r="E6047" t="s">
        <v>75</v>
      </c>
      <c r="F6047" t="s">
        <v>56</v>
      </c>
      <c r="G6047" t="s">
        <v>18</v>
      </c>
      <c r="H6047" t="s">
        <v>32</v>
      </c>
      <c r="I6047">
        <v>14.56</v>
      </c>
      <c r="J6047">
        <v>2</v>
      </c>
      <c r="K6047">
        <v>0</v>
      </c>
      <c r="L6047">
        <v>6.2607999999999997</v>
      </c>
    </row>
    <row r="6048" spans="1:12" x14ac:dyDescent="0.3">
      <c r="A6048" t="s">
        <v>27</v>
      </c>
      <c r="B6048" t="s">
        <v>43</v>
      </c>
      <c r="C6048" t="s">
        <v>14</v>
      </c>
      <c r="D6048" t="s">
        <v>74</v>
      </c>
      <c r="E6048" t="s">
        <v>75</v>
      </c>
      <c r="F6048" t="s">
        <v>56</v>
      </c>
      <c r="G6048" t="s">
        <v>25</v>
      </c>
      <c r="H6048" t="s">
        <v>36</v>
      </c>
      <c r="I6048">
        <v>18.463999999999999</v>
      </c>
      <c r="J6048">
        <v>4</v>
      </c>
      <c r="K6048">
        <v>0.2</v>
      </c>
      <c r="L6048">
        <v>6.9240000000000004</v>
      </c>
    </row>
    <row r="6049" spans="1:12" x14ac:dyDescent="0.3">
      <c r="A6049" t="s">
        <v>167</v>
      </c>
      <c r="B6049" t="s">
        <v>13</v>
      </c>
      <c r="C6049" t="s">
        <v>14</v>
      </c>
      <c r="D6049" t="s">
        <v>546</v>
      </c>
      <c r="E6049" t="s">
        <v>75</v>
      </c>
      <c r="F6049" t="s">
        <v>56</v>
      </c>
      <c r="G6049" t="s">
        <v>34</v>
      </c>
      <c r="H6049" t="s">
        <v>35</v>
      </c>
      <c r="I6049">
        <v>119.94</v>
      </c>
      <c r="J6049">
        <v>6</v>
      </c>
      <c r="K6049">
        <v>0</v>
      </c>
      <c r="L6049">
        <v>5.9969999999999999</v>
      </c>
    </row>
    <row r="6050" spans="1:12" x14ac:dyDescent="0.3">
      <c r="A6050" t="s">
        <v>27</v>
      </c>
      <c r="B6050" t="s">
        <v>21</v>
      </c>
      <c r="C6050" t="s">
        <v>14</v>
      </c>
      <c r="D6050" t="s">
        <v>74</v>
      </c>
      <c r="E6050" t="s">
        <v>75</v>
      </c>
      <c r="F6050" t="s">
        <v>56</v>
      </c>
      <c r="G6050" t="s">
        <v>25</v>
      </c>
      <c r="H6050" t="s">
        <v>59</v>
      </c>
      <c r="I6050">
        <v>34.74</v>
      </c>
      <c r="J6050">
        <v>3</v>
      </c>
      <c r="K6050">
        <v>0</v>
      </c>
      <c r="L6050">
        <v>17.37</v>
      </c>
    </row>
    <row r="6051" spans="1:12" x14ac:dyDescent="0.3">
      <c r="A6051" t="s">
        <v>27</v>
      </c>
      <c r="B6051" t="s">
        <v>21</v>
      </c>
      <c r="C6051" t="s">
        <v>14</v>
      </c>
      <c r="D6051" t="s">
        <v>74</v>
      </c>
      <c r="E6051" t="s">
        <v>75</v>
      </c>
      <c r="F6051" t="s">
        <v>56</v>
      </c>
      <c r="G6051" t="s">
        <v>34</v>
      </c>
      <c r="H6051" t="s">
        <v>35</v>
      </c>
      <c r="I6051">
        <v>833.94</v>
      </c>
      <c r="J6051">
        <v>6</v>
      </c>
      <c r="K6051">
        <v>0</v>
      </c>
      <c r="L6051">
        <v>216.8244</v>
      </c>
    </row>
    <row r="6052" spans="1:12" x14ac:dyDescent="0.3">
      <c r="A6052" t="s">
        <v>27</v>
      </c>
      <c r="B6052" t="s">
        <v>21</v>
      </c>
      <c r="C6052" t="s">
        <v>14</v>
      </c>
      <c r="D6052" t="s">
        <v>74</v>
      </c>
      <c r="E6052" t="s">
        <v>75</v>
      </c>
      <c r="F6052" t="s">
        <v>56</v>
      </c>
      <c r="G6052" t="s">
        <v>25</v>
      </c>
      <c r="H6052" t="s">
        <v>36</v>
      </c>
      <c r="I6052">
        <v>12.96</v>
      </c>
      <c r="J6052">
        <v>3</v>
      </c>
      <c r="K6052">
        <v>0.2</v>
      </c>
      <c r="L6052">
        <v>4.5359999999999996</v>
      </c>
    </row>
    <row r="6053" spans="1:12" x14ac:dyDescent="0.3">
      <c r="A6053" t="s">
        <v>27</v>
      </c>
      <c r="B6053" t="s">
        <v>21</v>
      </c>
      <c r="C6053" t="s">
        <v>14</v>
      </c>
      <c r="D6053" t="s">
        <v>74</v>
      </c>
      <c r="E6053" t="s">
        <v>75</v>
      </c>
      <c r="F6053" t="s">
        <v>56</v>
      </c>
      <c r="G6053" t="s">
        <v>25</v>
      </c>
      <c r="H6053" t="s">
        <v>40</v>
      </c>
      <c r="I6053">
        <v>25.92</v>
      </c>
      <c r="J6053">
        <v>4</v>
      </c>
      <c r="K6053">
        <v>0</v>
      </c>
      <c r="L6053">
        <v>12.441599999999999</v>
      </c>
    </row>
    <row r="6054" spans="1:12" x14ac:dyDescent="0.3">
      <c r="A6054" t="s">
        <v>27</v>
      </c>
      <c r="B6054" t="s">
        <v>13</v>
      </c>
      <c r="C6054" t="s">
        <v>14</v>
      </c>
      <c r="D6054" t="s">
        <v>158</v>
      </c>
      <c r="E6054" t="s">
        <v>75</v>
      </c>
      <c r="F6054" t="s">
        <v>56</v>
      </c>
      <c r="G6054" t="s">
        <v>25</v>
      </c>
      <c r="H6054" t="s">
        <v>37</v>
      </c>
      <c r="I6054">
        <v>533.94000000000005</v>
      </c>
      <c r="J6054">
        <v>3</v>
      </c>
      <c r="K6054">
        <v>0</v>
      </c>
      <c r="L6054">
        <v>154.8426</v>
      </c>
    </row>
    <row r="6055" spans="1:12" x14ac:dyDescent="0.3">
      <c r="A6055" t="s">
        <v>27</v>
      </c>
      <c r="B6055" t="s">
        <v>13</v>
      </c>
      <c r="C6055" t="s">
        <v>14</v>
      </c>
      <c r="D6055" t="s">
        <v>158</v>
      </c>
      <c r="E6055" t="s">
        <v>75</v>
      </c>
      <c r="F6055" t="s">
        <v>56</v>
      </c>
      <c r="G6055" t="s">
        <v>25</v>
      </c>
      <c r="H6055" t="s">
        <v>40</v>
      </c>
      <c r="I6055">
        <v>167.94</v>
      </c>
      <c r="J6055">
        <v>3</v>
      </c>
      <c r="K6055">
        <v>0</v>
      </c>
      <c r="L6055">
        <v>82.290599999999998</v>
      </c>
    </row>
    <row r="6056" spans="1:12" x14ac:dyDescent="0.3">
      <c r="A6056" t="s">
        <v>27</v>
      </c>
      <c r="B6056" t="s">
        <v>13</v>
      </c>
      <c r="C6056" t="s">
        <v>14</v>
      </c>
      <c r="D6056" t="s">
        <v>158</v>
      </c>
      <c r="E6056" t="s">
        <v>75</v>
      </c>
      <c r="F6056" t="s">
        <v>56</v>
      </c>
      <c r="G6056" t="s">
        <v>18</v>
      </c>
      <c r="H6056" t="s">
        <v>32</v>
      </c>
      <c r="I6056">
        <v>31.68</v>
      </c>
      <c r="J6056">
        <v>6</v>
      </c>
      <c r="K6056">
        <v>0</v>
      </c>
      <c r="L6056">
        <v>9.8208000000000002</v>
      </c>
    </row>
    <row r="6057" spans="1:12" x14ac:dyDescent="0.3">
      <c r="A6057" t="s">
        <v>27</v>
      </c>
      <c r="B6057" t="s">
        <v>21</v>
      </c>
      <c r="C6057" t="s">
        <v>14</v>
      </c>
      <c r="D6057" t="s">
        <v>74</v>
      </c>
      <c r="E6057" t="s">
        <v>75</v>
      </c>
      <c r="F6057" t="s">
        <v>56</v>
      </c>
      <c r="G6057" t="s">
        <v>18</v>
      </c>
      <c r="H6057" t="s">
        <v>20</v>
      </c>
      <c r="I6057">
        <v>127.764</v>
      </c>
      <c r="J6057">
        <v>2</v>
      </c>
      <c r="K6057">
        <v>0.1</v>
      </c>
      <c r="L6057">
        <v>2.8391999999999999</v>
      </c>
    </row>
    <row r="6058" spans="1:12" x14ac:dyDescent="0.3">
      <c r="A6058" t="s">
        <v>12</v>
      </c>
      <c r="B6058" t="s">
        <v>13</v>
      </c>
      <c r="C6058" t="s">
        <v>14</v>
      </c>
      <c r="D6058" t="s">
        <v>74</v>
      </c>
      <c r="E6058" t="s">
        <v>75</v>
      </c>
      <c r="F6058" t="s">
        <v>56</v>
      </c>
      <c r="G6058" t="s">
        <v>18</v>
      </c>
      <c r="H6058" t="s">
        <v>32</v>
      </c>
      <c r="I6058">
        <v>14.91</v>
      </c>
      <c r="J6058">
        <v>3</v>
      </c>
      <c r="K6058">
        <v>0</v>
      </c>
      <c r="L6058">
        <v>4.6220999999999997</v>
      </c>
    </row>
    <row r="6059" spans="1:12" x14ac:dyDescent="0.3">
      <c r="A6059" t="s">
        <v>27</v>
      </c>
      <c r="B6059" t="s">
        <v>13</v>
      </c>
      <c r="C6059" t="s">
        <v>14</v>
      </c>
      <c r="D6059" t="s">
        <v>316</v>
      </c>
      <c r="E6059" t="s">
        <v>75</v>
      </c>
      <c r="F6059" t="s">
        <v>56</v>
      </c>
      <c r="G6059" t="s">
        <v>25</v>
      </c>
      <c r="H6059" t="s">
        <v>40</v>
      </c>
      <c r="I6059">
        <v>18.54</v>
      </c>
      <c r="J6059">
        <v>2</v>
      </c>
      <c r="K6059">
        <v>0</v>
      </c>
      <c r="L6059">
        <v>8.7138000000000009</v>
      </c>
    </row>
    <row r="6060" spans="1:12" x14ac:dyDescent="0.3">
      <c r="A6060" t="s">
        <v>27</v>
      </c>
      <c r="B6060" t="s">
        <v>13</v>
      </c>
      <c r="C6060" t="s">
        <v>14</v>
      </c>
      <c r="D6060" t="s">
        <v>316</v>
      </c>
      <c r="E6060" t="s">
        <v>75</v>
      </c>
      <c r="F6060" t="s">
        <v>56</v>
      </c>
      <c r="G6060" t="s">
        <v>25</v>
      </c>
      <c r="H6060" t="s">
        <v>36</v>
      </c>
      <c r="I6060">
        <v>679.96</v>
      </c>
      <c r="J6060">
        <v>5</v>
      </c>
      <c r="K6060">
        <v>0.2</v>
      </c>
      <c r="L6060">
        <v>220.98699999999999</v>
      </c>
    </row>
    <row r="6061" spans="1:12" x14ac:dyDescent="0.3">
      <c r="A6061" t="s">
        <v>27</v>
      </c>
      <c r="B6061" t="s">
        <v>13</v>
      </c>
      <c r="C6061" t="s">
        <v>14</v>
      </c>
      <c r="D6061" t="s">
        <v>91</v>
      </c>
      <c r="E6061" t="s">
        <v>75</v>
      </c>
      <c r="F6061" t="s">
        <v>56</v>
      </c>
      <c r="G6061" t="s">
        <v>25</v>
      </c>
      <c r="H6061" t="s">
        <v>36</v>
      </c>
      <c r="I6061">
        <v>26.423999999999999</v>
      </c>
      <c r="J6061">
        <v>9</v>
      </c>
      <c r="K6061">
        <v>0.2</v>
      </c>
      <c r="L6061">
        <v>9.5786999999999995</v>
      </c>
    </row>
    <row r="6062" spans="1:12" x14ac:dyDescent="0.3">
      <c r="A6062" t="s">
        <v>27</v>
      </c>
      <c r="B6062" t="s">
        <v>13</v>
      </c>
      <c r="C6062" t="s">
        <v>14</v>
      </c>
      <c r="D6062" t="s">
        <v>91</v>
      </c>
      <c r="E6062" t="s">
        <v>75</v>
      </c>
      <c r="F6062" t="s">
        <v>56</v>
      </c>
      <c r="G6062" t="s">
        <v>34</v>
      </c>
      <c r="H6062" t="s">
        <v>35</v>
      </c>
      <c r="I6062">
        <v>625.99</v>
      </c>
      <c r="J6062">
        <v>1</v>
      </c>
      <c r="K6062">
        <v>0</v>
      </c>
      <c r="L6062">
        <v>187.797</v>
      </c>
    </row>
    <row r="6063" spans="1:12" x14ac:dyDescent="0.3">
      <c r="A6063" t="s">
        <v>27</v>
      </c>
      <c r="B6063" t="s">
        <v>21</v>
      </c>
      <c r="C6063" t="s">
        <v>14</v>
      </c>
      <c r="D6063" t="s">
        <v>74</v>
      </c>
      <c r="E6063" t="s">
        <v>75</v>
      </c>
      <c r="F6063" t="s">
        <v>56</v>
      </c>
      <c r="G6063" t="s">
        <v>25</v>
      </c>
      <c r="H6063" t="s">
        <v>33</v>
      </c>
      <c r="I6063">
        <v>59.52</v>
      </c>
      <c r="J6063">
        <v>3</v>
      </c>
      <c r="K6063">
        <v>0</v>
      </c>
      <c r="L6063">
        <v>15.475199999999999</v>
      </c>
    </row>
    <row r="6064" spans="1:12" x14ac:dyDescent="0.3">
      <c r="A6064" t="s">
        <v>27</v>
      </c>
      <c r="B6064" t="s">
        <v>21</v>
      </c>
      <c r="C6064" t="s">
        <v>14</v>
      </c>
      <c r="D6064" t="s">
        <v>74</v>
      </c>
      <c r="E6064" t="s">
        <v>75</v>
      </c>
      <c r="F6064" t="s">
        <v>56</v>
      </c>
      <c r="G6064" t="s">
        <v>25</v>
      </c>
      <c r="H6064" t="s">
        <v>59</v>
      </c>
      <c r="I6064">
        <v>17.48</v>
      </c>
      <c r="J6064">
        <v>2</v>
      </c>
      <c r="K6064">
        <v>0</v>
      </c>
      <c r="L6064">
        <v>8.2156000000000002</v>
      </c>
    </row>
    <row r="6065" spans="1:12" x14ac:dyDescent="0.3">
      <c r="A6065" t="s">
        <v>27</v>
      </c>
      <c r="B6065" t="s">
        <v>21</v>
      </c>
      <c r="C6065" t="s">
        <v>14</v>
      </c>
      <c r="D6065" t="s">
        <v>74</v>
      </c>
      <c r="E6065" t="s">
        <v>75</v>
      </c>
      <c r="F6065" t="s">
        <v>56</v>
      </c>
      <c r="G6065" t="s">
        <v>25</v>
      </c>
      <c r="H6065" t="s">
        <v>36</v>
      </c>
      <c r="I6065">
        <v>13.167999999999999</v>
      </c>
      <c r="J6065">
        <v>2</v>
      </c>
      <c r="K6065">
        <v>0.2</v>
      </c>
      <c r="L6065">
        <v>4.6087999999999996</v>
      </c>
    </row>
    <row r="6066" spans="1:12" x14ac:dyDescent="0.3">
      <c r="A6066" t="s">
        <v>12</v>
      </c>
      <c r="B6066" t="s">
        <v>43</v>
      </c>
      <c r="C6066" t="s">
        <v>14</v>
      </c>
      <c r="D6066" t="s">
        <v>74</v>
      </c>
      <c r="E6066" t="s">
        <v>75</v>
      </c>
      <c r="F6066" t="s">
        <v>56</v>
      </c>
      <c r="G6066" t="s">
        <v>25</v>
      </c>
      <c r="H6066" t="s">
        <v>33</v>
      </c>
      <c r="I6066">
        <v>17.52</v>
      </c>
      <c r="J6066">
        <v>3</v>
      </c>
      <c r="K6066">
        <v>0</v>
      </c>
      <c r="L6066">
        <v>6.3071999999999999</v>
      </c>
    </row>
    <row r="6067" spans="1:12" x14ac:dyDescent="0.3">
      <c r="A6067" t="s">
        <v>27</v>
      </c>
      <c r="B6067" t="s">
        <v>13</v>
      </c>
      <c r="C6067" t="s">
        <v>14</v>
      </c>
      <c r="D6067" t="s">
        <v>74</v>
      </c>
      <c r="E6067" t="s">
        <v>75</v>
      </c>
      <c r="F6067" t="s">
        <v>56</v>
      </c>
      <c r="G6067" t="s">
        <v>25</v>
      </c>
      <c r="H6067" t="s">
        <v>36</v>
      </c>
      <c r="I6067">
        <v>70.367999999999995</v>
      </c>
      <c r="J6067">
        <v>4</v>
      </c>
      <c r="K6067">
        <v>0.2</v>
      </c>
      <c r="L6067">
        <v>26.388000000000002</v>
      </c>
    </row>
    <row r="6068" spans="1:12" x14ac:dyDescent="0.3">
      <c r="A6068" t="s">
        <v>12</v>
      </c>
      <c r="B6068" t="s">
        <v>43</v>
      </c>
      <c r="C6068" t="s">
        <v>14</v>
      </c>
      <c r="D6068" t="s">
        <v>158</v>
      </c>
      <c r="E6068" t="s">
        <v>75</v>
      </c>
      <c r="F6068" t="s">
        <v>56</v>
      </c>
      <c r="G6068" t="s">
        <v>25</v>
      </c>
      <c r="H6068" t="s">
        <v>76</v>
      </c>
      <c r="I6068">
        <v>7.56</v>
      </c>
      <c r="J6068">
        <v>6</v>
      </c>
      <c r="K6068">
        <v>0</v>
      </c>
      <c r="L6068">
        <v>0.3024</v>
      </c>
    </row>
    <row r="6069" spans="1:12" x14ac:dyDescent="0.3">
      <c r="A6069" t="s">
        <v>12</v>
      </c>
      <c r="B6069" t="s">
        <v>21</v>
      </c>
      <c r="C6069" t="s">
        <v>14</v>
      </c>
      <c r="D6069" t="s">
        <v>282</v>
      </c>
      <c r="E6069" t="s">
        <v>75</v>
      </c>
      <c r="F6069" t="s">
        <v>56</v>
      </c>
      <c r="G6069" t="s">
        <v>34</v>
      </c>
      <c r="H6069" t="s">
        <v>35</v>
      </c>
      <c r="I6069">
        <v>43.6</v>
      </c>
      <c r="J6069">
        <v>4</v>
      </c>
      <c r="K6069">
        <v>0</v>
      </c>
      <c r="L6069">
        <v>12.208</v>
      </c>
    </row>
    <row r="6070" spans="1:12" x14ac:dyDescent="0.3">
      <c r="A6070" t="s">
        <v>12</v>
      </c>
      <c r="B6070" t="s">
        <v>21</v>
      </c>
      <c r="C6070" t="s">
        <v>14</v>
      </c>
      <c r="D6070" t="s">
        <v>282</v>
      </c>
      <c r="E6070" t="s">
        <v>75</v>
      </c>
      <c r="F6070" t="s">
        <v>56</v>
      </c>
      <c r="G6070" t="s">
        <v>18</v>
      </c>
      <c r="H6070" t="s">
        <v>32</v>
      </c>
      <c r="I6070">
        <v>154.94999999999999</v>
      </c>
      <c r="J6070">
        <v>3</v>
      </c>
      <c r="K6070">
        <v>0</v>
      </c>
      <c r="L6070">
        <v>30.99</v>
      </c>
    </row>
    <row r="6071" spans="1:12" x14ac:dyDescent="0.3">
      <c r="A6071" t="s">
        <v>27</v>
      </c>
      <c r="B6071" t="s">
        <v>13</v>
      </c>
      <c r="C6071" t="s">
        <v>14</v>
      </c>
      <c r="D6071" t="s">
        <v>74</v>
      </c>
      <c r="E6071" t="s">
        <v>75</v>
      </c>
      <c r="F6071" t="s">
        <v>56</v>
      </c>
      <c r="G6071" t="s">
        <v>25</v>
      </c>
      <c r="H6071" t="s">
        <v>26</v>
      </c>
      <c r="I6071">
        <v>25.06</v>
      </c>
      <c r="J6071">
        <v>2</v>
      </c>
      <c r="K6071">
        <v>0</v>
      </c>
      <c r="L6071">
        <v>11.7782</v>
      </c>
    </row>
    <row r="6072" spans="1:12" x14ac:dyDescent="0.3">
      <c r="A6072" t="s">
        <v>61</v>
      </c>
      <c r="B6072" t="s">
        <v>21</v>
      </c>
      <c r="C6072" t="s">
        <v>14</v>
      </c>
      <c r="D6072" t="s">
        <v>74</v>
      </c>
      <c r="E6072" t="s">
        <v>75</v>
      </c>
      <c r="F6072" t="s">
        <v>56</v>
      </c>
      <c r="G6072" t="s">
        <v>25</v>
      </c>
      <c r="H6072" t="s">
        <v>59</v>
      </c>
      <c r="I6072">
        <v>47.01</v>
      </c>
      <c r="J6072">
        <v>3</v>
      </c>
      <c r="K6072">
        <v>0</v>
      </c>
      <c r="L6072">
        <v>22.0947</v>
      </c>
    </row>
    <row r="6073" spans="1:12" x14ac:dyDescent="0.3">
      <c r="A6073" t="s">
        <v>61</v>
      </c>
      <c r="B6073" t="s">
        <v>21</v>
      </c>
      <c r="C6073" t="s">
        <v>14</v>
      </c>
      <c r="D6073" t="s">
        <v>74</v>
      </c>
      <c r="E6073" t="s">
        <v>75</v>
      </c>
      <c r="F6073" t="s">
        <v>56</v>
      </c>
      <c r="G6073" t="s">
        <v>34</v>
      </c>
      <c r="H6073" t="s">
        <v>35</v>
      </c>
      <c r="I6073">
        <v>469.99</v>
      </c>
      <c r="J6073">
        <v>1</v>
      </c>
      <c r="K6073">
        <v>0</v>
      </c>
      <c r="L6073">
        <v>136.2971</v>
      </c>
    </row>
    <row r="6074" spans="1:12" x14ac:dyDescent="0.3">
      <c r="A6074" t="s">
        <v>61</v>
      </c>
      <c r="B6074" t="s">
        <v>21</v>
      </c>
      <c r="C6074" t="s">
        <v>14</v>
      </c>
      <c r="D6074" t="s">
        <v>74</v>
      </c>
      <c r="E6074" t="s">
        <v>75</v>
      </c>
      <c r="F6074" t="s">
        <v>56</v>
      </c>
      <c r="G6074" t="s">
        <v>18</v>
      </c>
      <c r="H6074" t="s">
        <v>20</v>
      </c>
      <c r="I6074">
        <v>207.846</v>
      </c>
      <c r="J6074">
        <v>3</v>
      </c>
      <c r="K6074">
        <v>0.1</v>
      </c>
      <c r="L6074">
        <v>2.3094000000000001</v>
      </c>
    </row>
    <row r="6075" spans="1:12" x14ac:dyDescent="0.3">
      <c r="A6075" t="s">
        <v>27</v>
      </c>
      <c r="B6075" t="s">
        <v>21</v>
      </c>
      <c r="C6075" t="s">
        <v>14</v>
      </c>
      <c r="D6075" t="s">
        <v>500</v>
      </c>
      <c r="E6075" t="s">
        <v>75</v>
      </c>
      <c r="F6075" t="s">
        <v>56</v>
      </c>
      <c r="G6075" t="s">
        <v>18</v>
      </c>
      <c r="H6075" t="s">
        <v>20</v>
      </c>
      <c r="I6075">
        <v>90.882000000000005</v>
      </c>
      <c r="J6075">
        <v>1</v>
      </c>
      <c r="K6075">
        <v>0.1</v>
      </c>
      <c r="L6075">
        <v>15.147</v>
      </c>
    </row>
    <row r="6076" spans="1:12" x14ac:dyDescent="0.3">
      <c r="A6076" t="s">
        <v>27</v>
      </c>
      <c r="B6076" t="s">
        <v>13</v>
      </c>
      <c r="C6076" t="s">
        <v>14</v>
      </c>
      <c r="D6076" t="s">
        <v>74</v>
      </c>
      <c r="E6076" t="s">
        <v>75</v>
      </c>
      <c r="F6076" t="s">
        <v>56</v>
      </c>
      <c r="G6076" t="s">
        <v>25</v>
      </c>
      <c r="H6076" t="s">
        <v>37</v>
      </c>
      <c r="I6076">
        <v>45.96</v>
      </c>
      <c r="J6076">
        <v>2</v>
      </c>
      <c r="K6076">
        <v>0</v>
      </c>
      <c r="L6076">
        <v>13.788</v>
      </c>
    </row>
    <row r="6077" spans="1:12" x14ac:dyDescent="0.3">
      <c r="A6077" t="s">
        <v>61</v>
      </c>
      <c r="B6077" t="s">
        <v>21</v>
      </c>
      <c r="C6077" t="s">
        <v>14</v>
      </c>
      <c r="D6077" t="s">
        <v>74</v>
      </c>
      <c r="E6077" t="s">
        <v>75</v>
      </c>
      <c r="F6077" t="s">
        <v>56</v>
      </c>
      <c r="G6077" t="s">
        <v>25</v>
      </c>
      <c r="H6077" t="s">
        <v>36</v>
      </c>
      <c r="I6077">
        <v>25.584</v>
      </c>
      <c r="J6077">
        <v>2</v>
      </c>
      <c r="K6077">
        <v>0.2</v>
      </c>
      <c r="L6077">
        <v>8.9543999999999997</v>
      </c>
    </row>
    <row r="6078" spans="1:12" x14ac:dyDescent="0.3">
      <c r="A6078" t="s">
        <v>61</v>
      </c>
      <c r="B6078" t="s">
        <v>21</v>
      </c>
      <c r="C6078" t="s">
        <v>14</v>
      </c>
      <c r="D6078" t="s">
        <v>74</v>
      </c>
      <c r="E6078" t="s">
        <v>75</v>
      </c>
      <c r="F6078" t="s">
        <v>56</v>
      </c>
      <c r="G6078" t="s">
        <v>34</v>
      </c>
      <c r="H6078" t="s">
        <v>35</v>
      </c>
      <c r="I6078">
        <v>464</v>
      </c>
      <c r="J6078">
        <v>5</v>
      </c>
      <c r="K6078">
        <v>0</v>
      </c>
      <c r="L6078">
        <v>134.56</v>
      </c>
    </row>
    <row r="6079" spans="1:12" x14ac:dyDescent="0.3">
      <c r="A6079" t="s">
        <v>61</v>
      </c>
      <c r="B6079" t="s">
        <v>21</v>
      </c>
      <c r="C6079" t="s">
        <v>14</v>
      </c>
      <c r="D6079" t="s">
        <v>74</v>
      </c>
      <c r="E6079" t="s">
        <v>75</v>
      </c>
      <c r="F6079" t="s">
        <v>56</v>
      </c>
      <c r="G6079" t="s">
        <v>25</v>
      </c>
      <c r="H6079" t="s">
        <v>37</v>
      </c>
      <c r="I6079">
        <v>235.95</v>
      </c>
      <c r="J6079">
        <v>3</v>
      </c>
      <c r="K6079">
        <v>0</v>
      </c>
      <c r="L6079">
        <v>77.863500000000002</v>
      </c>
    </row>
    <row r="6080" spans="1:12" x14ac:dyDescent="0.3">
      <c r="A6080" t="s">
        <v>61</v>
      </c>
      <c r="B6080" t="s">
        <v>21</v>
      </c>
      <c r="C6080" t="s">
        <v>14</v>
      </c>
      <c r="D6080" t="s">
        <v>74</v>
      </c>
      <c r="E6080" t="s">
        <v>75</v>
      </c>
      <c r="F6080" t="s">
        <v>56</v>
      </c>
      <c r="G6080" t="s">
        <v>25</v>
      </c>
      <c r="H6080" t="s">
        <v>40</v>
      </c>
      <c r="I6080">
        <v>39.96</v>
      </c>
      <c r="J6080">
        <v>4</v>
      </c>
      <c r="K6080">
        <v>0</v>
      </c>
      <c r="L6080">
        <v>17.981999999999999</v>
      </c>
    </row>
    <row r="6081" spans="1:12" x14ac:dyDescent="0.3">
      <c r="A6081" t="s">
        <v>27</v>
      </c>
      <c r="B6081" t="s">
        <v>43</v>
      </c>
      <c r="C6081" t="s">
        <v>14</v>
      </c>
      <c r="D6081" t="s">
        <v>74</v>
      </c>
      <c r="E6081" t="s">
        <v>75</v>
      </c>
      <c r="F6081" t="s">
        <v>56</v>
      </c>
      <c r="G6081" t="s">
        <v>25</v>
      </c>
      <c r="H6081" t="s">
        <v>36</v>
      </c>
      <c r="I6081">
        <v>13.92</v>
      </c>
      <c r="J6081">
        <v>3</v>
      </c>
      <c r="K6081">
        <v>0.2</v>
      </c>
      <c r="L6081">
        <v>4.3499999999999996</v>
      </c>
    </row>
    <row r="6082" spans="1:12" x14ac:dyDescent="0.3">
      <c r="A6082" t="s">
        <v>27</v>
      </c>
      <c r="B6082" t="s">
        <v>43</v>
      </c>
      <c r="C6082" t="s">
        <v>14</v>
      </c>
      <c r="D6082" t="s">
        <v>74</v>
      </c>
      <c r="E6082" t="s">
        <v>75</v>
      </c>
      <c r="F6082" t="s">
        <v>56</v>
      </c>
      <c r="G6082" t="s">
        <v>34</v>
      </c>
      <c r="H6082" t="s">
        <v>122</v>
      </c>
      <c r="I6082">
        <v>3404.5</v>
      </c>
      <c r="J6082">
        <v>5</v>
      </c>
      <c r="K6082">
        <v>0</v>
      </c>
      <c r="L6082">
        <v>1668.2049999999999</v>
      </c>
    </row>
    <row r="6083" spans="1:12" x14ac:dyDescent="0.3">
      <c r="A6083" t="s">
        <v>27</v>
      </c>
      <c r="B6083" t="s">
        <v>43</v>
      </c>
      <c r="C6083" t="s">
        <v>14</v>
      </c>
      <c r="D6083" t="s">
        <v>74</v>
      </c>
      <c r="E6083" t="s">
        <v>75</v>
      </c>
      <c r="F6083" t="s">
        <v>56</v>
      </c>
      <c r="G6083" t="s">
        <v>34</v>
      </c>
      <c r="H6083" t="s">
        <v>58</v>
      </c>
      <c r="I6083">
        <v>101.34</v>
      </c>
      <c r="J6083">
        <v>3</v>
      </c>
      <c r="K6083">
        <v>0</v>
      </c>
      <c r="L6083">
        <v>8.1072000000000006</v>
      </c>
    </row>
    <row r="6084" spans="1:12" x14ac:dyDescent="0.3">
      <c r="A6084" t="s">
        <v>12</v>
      </c>
      <c r="B6084" t="s">
        <v>21</v>
      </c>
      <c r="C6084" t="s">
        <v>14</v>
      </c>
      <c r="D6084" t="s">
        <v>74</v>
      </c>
      <c r="E6084" t="s">
        <v>75</v>
      </c>
      <c r="F6084" t="s">
        <v>56</v>
      </c>
      <c r="G6084" t="s">
        <v>34</v>
      </c>
      <c r="H6084" t="s">
        <v>58</v>
      </c>
      <c r="I6084">
        <v>2.97</v>
      </c>
      <c r="J6084">
        <v>3</v>
      </c>
      <c r="K6084">
        <v>0</v>
      </c>
      <c r="L6084">
        <v>1.3365</v>
      </c>
    </row>
    <row r="6085" spans="1:12" x14ac:dyDescent="0.3">
      <c r="A6085" t="s">
        <v>12</v>
      </c>
      <c r="B6085" t="s">
        <v>21</v>
      </c>
      <c r="C6085" t="s">
        <v>14</v>
      </c>
      <c r="D6085" t="s">
        <v>74</v>
      </c>
      <c r="E6085" t="s">
        <v>75</v>
      </c>
      <c r="F6085" t="s">
        <v>56</v>
      </c>
      <c r="G6085" t="s">
        <v>34</v>
      </c>
      <c r="H6085" t="s">
        <v>35</v>
      </c>
      <c r="I6085">
        <v>569.99</v>
      </c>
      <c r="J6085">
        <v>1</v>
      </c>
      <c r="K6085">
        <v>0</v>
      </c>
      <c r="L6085">
        <v>170.99700000000001</v>
      </c>
    </row>
    <row r="6086" spans="1:12" x14ac:dyDescent="0.3">
      <c r="A6086" t="s">
        <v>12</v>
      </c>
      <c r="B6086" t="s">
        <v>21</v>
      </c>
      <c r="C6086" t="s">
        <v>14</v>
      </c>
      <c r="D6086" t="s">
        <v>74</v>
      </c>
      <c r="E6086" t="s">
        <v>75</v>
      </c>
      <c r="F6086" t="s">
        <v>56</v>
      </c>
      <c r="G6086" t="s">
        <v>18</v>
      </c>
      <c r="H6086" t="s">
        <v>32</v>
      </c>
      <c r="I6086">
        <v>50.97</v>
      </c>
      <c r="J6086">
        <v>3</v>
      </c>
      <c r="K6086">
        <v>0</v>
      </c>
      <c r="L6086">
        <v>9.1745999999999999</v>
      </c>
    </row>
    <row r="6087" spans="1:12" x14ac:dyDescent="0.3">
      <c r="A6087" t="s">
        <v>12</v>
      </c>
      <c r="B6087" t="s">
        <v>21</v>
      </c>
      <c r="C6087" t="s">
        <v>14</v>
      </c>
      <c r="D6087" t="s">
        <v>74</v>
      </c>
      <c r="E6087" t="s">
        <v>75</v>
      </c>
      <c r="F6087" t="s">
        <v>56</v>
      </c>
      <c r="G6087" t="s">
        <v>25</v>
      </c>
      <c r="H6087" t="s">
        <v>33</v>
      </c>
      <c r="I6087">
        <v>59.52</v>
      </c>
      <c r="J6087">
        <v>3</v>
      </c>
      <c r="K6087">
        <v>0</v>
      </c>
      <c r="L6087">
        <v>17.856000000000002</v>
      </c>
    </row>
    <row r="6088" spans="1:12" x14ac:dyDescent="0.3">
      <c r="A6088" t="s">
        <v>27</v>
      </c>
      <c r="B6088" t="s">
        <v>13</v>
      </c>
      <c r="C6088" t="s">
        <v>14</v>
      </c>
      <c r="D6088" t="s">
        <v>74</v>
      </c>
      <c r="E6088" t="s">
        <v>75</v>
      </c>
      <c r="F6088" t="s">
        <v>56</v>
      </c>
      <c r="G6088" t="s">
        <v>25</v>
      </c>
      <c r="H6088" t="s">
        <v>36</v>
      </c>
      <c r="I6088">
        <v>5.984</v>
      </c>
      <c r="J6088">
        <v>2</v>
      </c>
      <c r="K6088">
        <v>0.2</v>
      </c>
      <c r="L6088">
        <v>2.2440000000000002</v>
      </c>
    </row>
    <row r="6089" spans="1:12" x14ac:dyDescent="0.3">
      <c r="A6089" t="s">
        <v>27</v>
      </c>
      <c r="B6089" t="s">
        <v>13</v>
      </c>
      <c r="C6089" t="s">
        <v>14</v>
      </c>
      <c r="D6089" t="s">
        <v>74</v>
      </c>
      <c r="E6089" t="s">
        <v>75</v>
      </c>
      <c r="F6089" t="s">
        <v>56</v>
      </c>
      <c r="G6089" t="s">
        <v>34</v>
      </c>
      <c r="H6089" t="s">
        <v>35</v>
      </c>
      <c r="I6089">
        <v>861.76</v>
      </c>
      <c r="J6089">
        <v>4</v>
      </c>
      <c r="K6089">
        <v>0</v>
      </c>
      <c r="L6089">
        <v>249.91040000000001</v>
      </c>
    </row>
    <row r="6090" spans="1:12" x14ac:dyDescent="0.3">
      <c r="A6090" t="s">
        <v>12</v>
      </c>
      <c r="B6090" t="s">
        <v>13</v>
      </c>
      <c r="C6090" t="s">
        <v>14</v>
      </c>
      <c r="D6090" t="s">
        <v>158</v>
      </c>
      <c r="E6090" t="s">
        <v>75</v>
      </c>
      <c r="F6090" t="s">
        <v>56</v>
      </c>
      <c r="G6090" t="s">
        <v>34</v>
      </c>
      <c r="H6090" t="s">
        <v>35</v>
      </c>
      <c r="I6090">
        <v>89.95</v>
      </c>
      <c r="J6090">
        <v>5</v>
      </c>
      <c r="K6090">
        <v>0</v>
      </c>
      <c r="L6090">
        <v>43.176000000000002</v>
      </c>
    </row>
    <row r="6091" spans="1:12" x14ac:dyDescent="0.3">
      <c r="A6091" t="s">
        <v>167</v>
      </c>
      <c r="B6091" t="s">
        <v>13</v>
      </c>
      <c r="C6091" t="s">
        <v>14</v>
      </c>
      <c r="D6091" t="s">
        <v>74</v>
      </c>
      <c r="E6091" t="s">
        <v>75</v>
      </c>
      <c r="F6091" t="s">
        <v>56</v>
      </c>
      <c r="G6091" t="s">
        <v>25</v>
      </c>
      <c r="H6091" t="s">
        <v>36</v>
      </c>
      <c r="I6091">
        <v>663.92</v>
      </c>
      <c r="J6091">
        <v>5</v>
      </c>
      <c r="K6091">
        <v>0.2</v>
      </c>
      <c r="L6091">
        <v>207.47499999999999</v>
      </c>
    </row>
    <row r="6092" spans="1:12" x14ac:dyDescent="0.3">
      <c r="A6092" t="s">
        <v>167</v>
      </c>
      <c r="B6092" t="s">
        <v>13</v>
      </c>
      <c r="C6092" t="s">
        <v>14</v>
      </c>
      <c r="D6092" t="s">
        <v>74</v>
      </c>
      <c r="E6092" t="s">
        <v>75</v>
      </c>
      <c r="F6092" t="s">
        <v>56</v>
      </c>
      <c r="G6092" t="s">
        <v>34</v>
      </c>
      <c r="H6092" t="s">
        <v>58</v>
      </c>
      <c r="I6092">
        <v>120</v>
      </c>
      <c r="J6092">
        <v>8</v>
      </c>
      <c r="K6092">
        <v>0</v>
      </c>
      <c r="L6092">
        <v>13.2</v>
      </c>
    </row>
    <row r="6093" spans="1:12" x14ac:dyDescent="0.3">
      <c r="A6093" t="s">
        <v>167</v>
      </c>
      <c r="B6093" t="s">
        <v>13</v>
      </c>
      <c r="C6093" t="s">
        <v>14</v>
      </c>
      <c r="D6093" t="s">
        <v>74</v>
      </c>
      <c r="E6093" t="s">
        <v>75</v>
      </c>
      <c r="F6093" t="s">
        <v>56</v>
      </c>
      <c r="G6093" t="s">
        <v>25</v>
      </c>
      <c r="H6093" t="s">
        <v>76</v>
      </c>
      <c r="I6093">
        <v>3.29</v>
      </c>
      <c r="J6093">
        <v>1</v>
      </c>
      <c r="K6093">
        <v>0</v>
      </c>
      <c r="L6093">
        <v>1.4804999999999999</v>
      </c>
    </row>
    <row r="6094" spans="1:12" x14ac:dyDescent="0.3">
      <c r="A6094" t="s">
        <v>167</v>
      </c>
      <c r="B6094" t="s">
        <v>13</v>
      </c>
      <c r="C6094" t="s">
        <v>14</v>
      </c>
      <c r="D6094" t="s">
        <v>74</v>
      </c>
      <c r="E6094" t="s">
        <v>75</v>
      </c>
      <c r="F6094" t="s">
        <v>56</v>
      </c>
      <c r="G6094" t="s">
        <v>18</v>
      </c>
      <c r="H6094" t="s">
        <v>32</v>
      </c>
      <c r="I6094">
        <v>18.84</v>
      </c>
      <c r="J6094">
        <v>3</v>
      </c>
      <c r="K6094">
        <v>0</v>
      </c>
      <c r="L6094">
        <v>6.0288000000000004</v>
      </c>
    </row>
    <row r="6095" spans="1:12" x14ac:dyDescent="0.3">
      <c r="A6095" t="s">
        <v>12</v>
      </c>
      <c r="B6095" t="s">
        <v>21</v>
      </c>
      <c r="C6095" t="s">
        <v>14</v>
      </c>
      <c r="D6095" t="s">
        <v>74</v>
      </c>
      <c r="E6095" t="s">
        <v>75</v>
      </c>
      <c r="F6095" t="s">
        <v>56</v>
      </c>
      <c r="G6095" t="s">
        <v>18</v>
      </c>
      <c r="H6095" t="s">
        <v>32</v>
      </c>
      <c r="I6095">
        <v>210.68</v>
      </c>
      <c r="J6095">
        <v>2</v>
      </c>
      <c r="K6095">
        <v>0</v>
      </c>
      <c r="L6095">
        <v>50.563200000000002</v>
      </c>
    </row>
    <row r="6096" spans="1:12" x14ac:dyDescent="0.3">
      <c r="A6096" t="s">
        <v>12</v>
      </c>
      <c r="B6096" t="s">
        <v>21</v>
      </c>
      <c r="C6096" t="s">
        <v>14</v>
      </c>
      <c r="D6096" t="s">
        <v>74</v>
      </c>
      <c r="E6096" t="s">
        <v>75</v>
      </c>
      <c r="F6096" t="s">
        <v>56</v>
      </c>
      <c r="G6096" t="s">
        <v>25</v>
      </c>
      <c r="H6096" t="s">
        <v>31</v>
      </c>
      <c r="I6096">
        <v>78.8</v>
      </c>
      <c r="J6096">
        <v>1</v>
      </c>
      <c r="K6096">
        <v>0</v>
      </c>
      <c r="L6096">
        <v>1.5760000000000001</v>
      </c>
    </row>
    <row r="6097" spans="1:12" x14ac:dyDescent="0.3">
      <c r="A6097" t="s">
        <v>12</v>
      </c>
      <c r="B6097" t="s">
        <v>21</v>
      </c>
      <c r="C6097" t="s">
        <v>14</v>
      </c>
      <c r="D6097" t="s">
        <v>74</v>
      </c>
      <c r="E6097" t="s">
        <v>75</v>
      </c>
      <c r="F6097" t="s">
        <v>56</v>
      </c>
      <c r="G6097" t="s">
        <v>34</v>
      </c>
      <c r="H6097" t="s">
        <v>58</v>
      </c>
      <c r="I6097">
        <v>19.989999999999998</v>
      </c>
      <c r="J6097">
        <v>1</v>
      </c>
      <c r="K6097">
        <v>0</v>
      </c>
      <c r="L6097">
        <v>6.7965999999999998</v>
      </c>
    </row>
    <row r="6098" spans="1:12" x14ac:dyDescent="0.3">
      <c r="A6098" t="s">
        <v>12</v>
      </c>
      <c r="B6098" t="s">
        <v>21</v>
      </c>
      <c r="C6098" t="s">
        <v>14</v>
      </c>
      <c r="D6098" t="s">
        <v>74</v>
      </c>
      <c r="E6098" t="s">
        <v>75</v>
      </c>
      <c r="F6098" t="s">
        <v>56</v>
      </c>
      <c r="G6098" t="s">
        <v>25</v>
      </c>
      <c r="H6098" t="s">
        <v>31</v>
      </c>
      <c r="I6098">
        <v>772.68</v>
      </c>
      <c r="J6098">
        <v>4</v>
      </c>
      <c r="K6098">
        <v>0</v>
      </c>
      <c r="L6098">
        <v>108.1752</v>
      </c>
    </row>
    <row r="6099" spans="1:12" x14ac:dyDescent="0.3">
      <c r="A6099" t="s">
        <v>27</v>
      </c>
      <c r="B6099" t="s">
        <v>13</v>
      </c>
      <c r="C6099" t="s">
        <v>14</v>
      </c>
      <c r="D6099" t="s">
        <v>74</v>
      </c>
      <c r="E6099" t="s">
        <v>75</v>
      </c>
      <c r="F6099" t="s">
        <v>56</v>
      </c>
      <c r="G6099" t="s">
        <v>25</v>
      </c>
      <c r="H6099" t="s">
        <v>37</v>
      </c>
      <c r="I6099">
        <v>393.25</v>
      </c>
      <c r="J6099">
        <v>5</v>
      </c>
      <c r="K6099">
        <v>0</v>
      </c>
      <c r="L6099">
        <v>129.77250000000001</v>
      </c>
    </row>
    <row r="6100" spans="1:12" x14ac:dyDescent="0.3">
      <c r="A6100" t="s">
        <v>27</v>
      </c>
      <c r="B6100" t="s">
        <v>21</v>
      </c>
      <c r="C6100" t="s">
        <v>14</v>
      </c>
      <c r="D6100" t="s">
        <v>74</v>
      </c>
      <c r="E6100" t="s">
        <v>75</v>
      </c>
      <c r="F6100" t="s">
        <v>56</v>
      </c>
      <c r="G6100" t="s">
        <v>25</v>
      </c>
      <c r="H6100" t="s">
        <v>37</v>
      </c>
      <c r="I6100">
        <v>706.86</v>
      </c>
      <c r="J6100">
        <v>7</v>
      </c>
      <c r="K6100">
        <v>0</v>
      </c>
      <c r="L6100">
        <v>197.92080000000001</v>
      </c>
    </row>
    <row r="6101" spans="1:12" x14ac:dyDescent="0.3">
      <c r="A6101" t="s">
        <v>12</v>
      </c>
      <c r="B6101" t="s">
        <v>21</v>
      </c>
      <c r="C6101" t="s">
        <v>14</v>
      </c>
      <c r="D6101" t="s">
        <v>74</v>
      </c>
      <c r="E6101" t="s">
        <v>75</v>
      </c>
      <c r="F6101" t="s">
        <v>56</v>
      </c>
      <c r="G6101" t="s">
        <v>25</v>
      </c>
      <c r="H6101" t="s">
        <v>33</v>
      </c>
      <c r="I6101">
        <v>17.940000000000001</v>
      </c>
      <c r="J6101">
        <v>3</v>
      </c>
      <c r="K6101">
        <v>0</v>
      </c>
      <c r="L6101">
        <v>4.4850000000000003</v>
      </c>
    </row>
    <row r="6102" spans="1:12" x14ac:dyDescent="0.3">
      <c r="A6102" t="s">
        <v>27</v>
      </c>
      <c r="B6102" t="s">
        <v>21</v>
      </c>
      <c r="C6102" t="s">
        <v>14</v>
      </c>
      <c r="D6102" t="s">
        <v>158</v>
      </c>
      <c r="E6102" t="s">
        <v>75</v>
      </c>
      <c r="F6102" t="s">
        <v>56</v>
      </c>
      <c r="G6102" t="s">
        <v>25</v>
      </c>
      <c r="H6102" t="s">
        <v>40</v>
      </c>
      <c r="I6102">
        <v>61.4</v>
      </c>
      <c r="J6102">
        <v>5</v>
      </c>
      <c r="K6102">
        <v>0</v>
      </c>
      <c r="L6102">
        <v>28.858000000000001</v>
      </c>
    </row>
    <row r="6103" spans="1:12" x14ac:dyDescent="0.3">
      <c r="A6103" t="s">
        <v>27</v>
      </c>
      <c r="B6103" t="s">
        <v>21</v>
      </c>
      <c r="C6103" t="s">
        <v>14</v>
      </c>
      <c r="D6103" t="s">
        <v>158</v>
      </c>
      <c r="E6103" t="s">
        <v>75</v>
      </c>
      <c r="F6103" t="s">
        <v>56</v>
      </c>
      <c r="G6103" t="s">
        <v>25</v>
      </c>
      <c r="H6103" t="s">
        <v>36</v>
      </c>
      <c r="I6103">
        <v>24.448</v>
      </c>
      <c r="J6103">
        <v>2</v>
      </c>
      <c r="K6103">
        <v>0.2</v>
      </c>
      <c r="L6103">
        <v>8.8623999999999992</v>
      </c>
    </row>
    <row r="6104" spans="1:12" x14ac:dyDescent="0.3">
      <c r="A6104" t="s">
        <v>61</v>
      </c>
      <c r="B6104" t="s">
        <v>13</v>
      </c>
      <c r="C6104" t="s">
        <v>14</v>
      </c>
      <c r="D6104" t="s">
        <v>91</v>
      </c>
      <c r="E6104" t="s">
        <v>75</v>
      </c>
      <c r="F6104" t="s">
        <v>56</v>
      </c>
      <c r="G6104" t="s">
        <v>34</v>
      </c>
      <c r="H6104" t="s">
        <v>35</v>
      </c>
      <c r="I6104">
        <v>263.95999999999998</v>
      </c>
      <c r="J6104">
        <v>4</v>
      </c>
      <c r="K6104">
        <v>0</v>
      </c>
      <c r="L6104">
        <v>71.269199999999998</v>
      </c>
    </row>
    <row r="6105" spans="1:12" x14ac:dyDescent="0.3">
      <c r="A6105" t="s">
        <v>61</v>
      </c>
      <c r="B6105" t="s">
        <v>13</v>
      </c>
      <c r="C6105" t="s">
        <v>14</v>
      </c>
      <c r="D6105" t="s">
        <v>91</v>
      </c>
      <c r="E6105" t="s">
        <v>75</v>
      </c>
      <c r="F6105" t="s">
        <v>56</v>
      </c>
      <c r="G6105" t="s">
        <v>34</v>
      </c>
      <c r="H6105" t="s">
        <v>35</v>
      </c>
      <c r="I6105">
        <v>359.97</v>
      </c>
      <c r="J6105">
        <v>3</v>
      </c>
      <c r="K6105">
        <v>0</v>
      </c>
      <c r="L6105">
        <v>100.7916</v>
      </c>
    </row>
    <row r="6106" spans="1:12" x14ac:dyDescent="0.3">
      <c r="A6106" t="s">
        <v>61</v>
      </c>
      <c r="B6106" t="s">
        <v>13</v>
      </c>
      <c r="C6106" t="s">
        <v>14</v>
      </c>
      <c r="D6106" t="s">
        <v>91</v>
      </c>
      <c r="E6106" t="s">
        <v>75</v>
      </c>
      <c r="F6106" t="s">
        <v>56</v>
      </c>
      <c r="G6106" t="s">
        <v>25</v>
      </c>
      <c r="H6106" t="s">
        <v>40</v>
      </c>
      <c r="I6106">
        <v>12.96</v>
      </c>
      <c r="J6106">
        <v>2</v>
      </c>
      <c r="K6106">
        <v>0</v>
      </c>
      <c r="L6106">
        <v>6.2207999999999997</v>
      </c>
    </row>
    <row r="6107" spans="1:12" x14ac:dyDescent="0.3">
      <c r="A6107" t="s">
        <v>61</v>
      </c>
      <c r="B6107" t="s">
        <v>13</v>
      </c>
      <c r="C6107" t="s">
        <v>14</v>
      </c>
      <c r="D6107" t="s">
        <v>91</v>
      </c>
      <c r="E6107" t="s">
        <v>75</v>
      </c>
      <c r="F6107" t="s">
        <v>56</v>
      </c>
      <c r="G6107" t="s">
        <v>25</v>
      </c>
      <c r="H6107" t="s">
        <v>31</v>
      </c>
      <c r="I6107">
        <v>116.82</v>
      </c>
      <c r="J6107">
        <v>3</v>
      </c>
      <c r="K6107">
        <v>0</v>
      </c>
      <c r="L6107">
        <v>5.8410000000000002</v>
      </c>
    </row>
    <row r="6108" spans="1:12" x14ac:dyDescent="0.3">
      <c r="A6108" t="s">
        <v>61</v>
      </c>
      <c r="B6108" t="s">
        <v>13</v>
      </c>
      <c r="C6108" t="s">
        <v>14</v>
      </c>
      <c r="D6108" t="s">
        <v>91</v>
      </c>
      <c r="E6108" t="s">
        <v>75</v>
      </c>
      <c r="F6108" t="s">
        <v>56</v>
      </c>
      <c r="G6108" t="s">
        <v>25</v>
      </c>
      <c r="H6108" t="s">
        <v>36</v>
      </c>
      <c r="I6108">
        <v>276.78399999999999</v>
      </c>
      <c r="J6108">
        <v>2</v>
      </c>
      <c r="K6108">
        <v>0.2</v>
      </c>
      <c r="L6108">
        <v>89.954800000000006</v>
      </c>
    </row>
    <row r="6109" spans="1:12" x14ac:dyDescent="0.3">
      <c r="A6109" t="s">
        <v>27</v>
      </c>
      <c r="B6109" t="s">
        <v>43</v>
      </c>
      <c r="C6109" t="s">
        <v>14</v>
      </c>
      <c r="D6109" t="s">
        <v>74</v>
      </c>
      <c r="E6109" t="s">
        <v>75</v>
      </c>
      <c r="F6109" t="s">
        <v>56</v>
      </c>
      <c r="G6109" t="s">
        <v>25</v>
      </c>
      <c r="H6109" t="s">
        <v>36</v>
      </c>
      <c r="I6109">
        <v>134.27199999999999</v>
      </c>
      <c r="J6109">
        <v>8</v>
      </c>
      <c r="K6109">
        <v>0.2</v>
      </c>
      <c r="L6109">
        <v>46.995199999999997</v>
      </c>
    </row>
    <row r="6110" spans="1:12" x14ac:dyDescent="0.3">
      <c r="A6110" t="s">
        <v>12</v>
      </c>
      <c r="B6110" t="s">
        <v>43</v>
      </c>
      <c r="C6110" t="s">
        <v>14</v>
      </c>
      <c r="D6110" t="s">
        <v>74</v>
      </c>
      <c r="E6110" t="s">
        <v>75</v>
      </c>
      <c r="F6110" t="s">
        <v>56</v>
      </c>
      <c r="G6110" t="s">
        <v>25</v>
      </c>
      <c r="H6110" t="s">
        <v>33</v>
      </c>
      <c r="I6110">
        <v>109.9</v>
      </c>
      <c r="J6110">
        <v>5</v>
      </c>
      <c r="K6110">
        <v>0</v>
      </c>
      <c r="L6110">
        <v>32.97</v>
      </c>
    </row>
    <row r="6111" spans="1:12" x14ac:dyDescent="0.3">
      <c r="A6111" t="s">
        <v>27</v>
      </c>
      <c r="B6111" t="s">
        <v>43</v>
      </c>
      <c r="C6111" t="s">
        <v>14</v>
      </c>
      <c r="D6111" t="s">
        <v>74</v>
      </c>
      <c r="E6111" t="s">
        <v>75</v>
      </c>
      <c r="F6111" t="s">
        <v>56</v>
      </c>
      <c r="G6111" t="s">
        <v>18</v>
      </c>
      <c r="H6111" t="s">
        <v>32</v>
      </c>
      <c r="I6111">
        <v>56.52</v>
      </c>
      <c r="J6111">
        <v>9</v>
      </c>
      <c r="K6111">
        <v>0</v>
      </c>
      <c r="L6111">
        <v>21.477599999999999</v>
      </c>
    </row>
    <row r="6112" spans="1:12" x14ac:dyDescent="0.3">
      <c r="A6112" t="s">
        <v>12</v>
      </c>
      <c r="B6112" t="s">
        <v>13</v>
      </c>
      <c r="C6112" t="s">
        <v>14</v>
      </c>
      <c r="D6112" t="s">
        <v>74</v>
      </c>
      <c r="E6112" t="s">
        <v>75</v>
      </c>
      <c r="F6112" t="s">
        <v>56</v>
      </c>
      <c r="G6112" t="s">
        <v>25</v>
      </c>
      <c r="H6112" t="s">
        <v>37</v>
      </c>
      <c r="I6112">
        <v>293.52</v>
      </c>
      <c r="J6112">
        <v>6</v>
      </c>
      <c r="K6112">
        <v>0</v>
      </c>
      <c r="L6112">
        <v>76.315200000000004</v>
      </c>
    </row>
    <row r="6113" spans="1:12" x14ac:dyDescent="0.3">
      <c r="A6113" t="s">
        <v>12</v>
      </c>
      <c r="B6113" t="s">
        <v>13</v>
      </c>
      <c r="C6113" t="s">
        <v>14</v>
      </c>
      <c r="D6113" t="s">
        <v>74</v>
      </c>
      <c r="E6113" t="s">
        <v>75</v>
      </c>
      <c r="F6113" t="s">
        <v>56</v>
      </c>
      <c r="G6113" t="s">
        <v>34</v>
      </c>
      <c r="H6113" t="s">
        <v>35</v>
      </c>
      <c r="I6113">
        <v>307.98</v>
      </c>
      <c r="J6113">
        <v>2</v>
      </c>
      <c r="K6113">
        <v>0</v>
      </c>
      <c r="L6113">
        <v>89.3142</v>
      </c>
    </row>
    <row r="6114" spans="1:12" x14ac:dyDescent="0.3">
      <c r="A6114" t="s">
        <v>61</v>
      </c>
      <c r="B6114" t="s">
        <v>43</v>
      </c>
      <c r="C6114" t="s">
        <v>14</v>
      </c>
      <c r="D6114" t="s">
        <v>74</v>
      </c>
      <c r="E6114" t="s">
        <v>75</v>
      </c>
      <c r="F6114" t="s">
        <v>56</v>
      </c>
      <c r="G6114" t="s">
        <v>25</v>
      </c>
      <c r="H6114" t="s">
        <v>31</v>
      </c>
      <c r="I6114">
        <v>128.34</v>
      </c>
      <c r="J6114">
        <v>6</v>
      </c>
      <c r="K6114">
        <v>0</v>
      </c>
      <c r="L6114">
        <v>37.218600000000002</v>
      </c>
    </row>
    <row r="6115" spans="1:12" x14ac:dyDescent="0.3">
      <c r="A6115" t="s">
        <v>27</v>
      </c>
      <c r="B6115" t="s">
        <v>21</v>
      </c>
      <c r="C6115" t="s">
        <v>14</v>
      </c>
      <c r="D6115" t="s">
        <v>74</v>
      </c>
      <c r="E6115" t="s">
        <v>75</v>
      </c>
      <c r="F6115" t="s">
        <v>56</v>
      </c>
      <c r="G6115" t="s">
        <v>25</v>
      </c>
      <c r="H6115" t="s">
        <v>40</v>
      </c>
      <c r="I6115">
        <v>62.82</v>
      </c>
      <c r="J6115">
        <v>9</v>
      </c>
      <c r="K6115">
        <v>0</v>
      </c>
      <c r="L6115">
        <v>29.525400000000001</v>
      </c>
    </row>
    <row r="6116" spans="1:12" x14ac:dyDescent="0.3">
      <c r="A6116" t="s">
        <v>27</v>
      </c>
      <c r="B6116" t="s">
        <v>13</v>
      </c>
      <c r="C6116" t="s">
        <v>14</v>
      </c>
      <c r="D6116" t="s">
        <v>74</v>
      </c>
      <c r="E6116" t="s">
        <v>75</v>
      </c>
      <c r="F6116" t="s">
        <v>56</v>
      </c>
      <c r="G6116" t="s">
        <v>25</v>
      </c>
      <c r="H6116" t="s">
        <v>40</v>
      </c>
      <c r="I6116">
        <v>38.880000000000003</v>
      </c>
      <c r="J6116">
        <v>6</v>
      </c>
      <c r="K6116">
        <v>0</v>
      </c>
      <c r="L6116">
        <v>18.662400000000002</v>
      </c>
    </row>
    <row r="6117" spans="1:12" x14ac:dyDescent="0.3">
      <c r="A6117" t="s">
        <v>27</v>
      </c>
      <c r="B6117" t="s">
        <v>13</v>
      </c>
      <c r="C6117" t="s">
        <v>14</v>
      </c>
      <c r="D6117" t="s">
        <v>74</v>
      </c>
      <c r="E6117" t="s">
        <v>75</v>
      </c>
      <c r="F6117" t="s">
        <v>56</v>
      </c>
      <c r="G6117" t="s">
        <v>18</v>
      </c>
      <c r="H6117" t="s">
        <v>32</v>
      </c>
      <c r="I6117">
        <v>187.76</v>
      </c>
      <c r="J6117">
        <v>4</v>
      </c>
      <c r="K6117">
        <v>0</v>
      </c>
      <c r="L6117">
        <v>76.9816</v>
      </c>
    </row>
    <row r="6118" spans="1:12" x14ac:dyDescent="0.3">
      <c r="A6118" t="s">
        <v>167</v>
      </c>
      <c r="B6118" t="s">
        <v>21</v>
      </c>
      <c r="C6118" t="s">
        <v>14</v>
      </c>
      <c r="D6118" t="s">
        <v>74</v>
      </c>
      <c r="E6118" t="s">
        <v>75</v>
      </c>
      <c r="F6118" t="s">
        <v>56</v>
      </c>
      <c r="G6118" t="s">
        <v>25</v>
      </c>
      <c r="H6118" t="s">
        <v>31</v>
      </c>
      <c r="I6118">
        <v>67.150000000000006</v>
      </c>
      <c r="J6118">
        <v>5</v>
      </c>
      <c r="K6118">
        <v>0</v>
      </c>
      <c r="L6118">
        <v>16.787500000000001</v>
      </c>
    </row>
    <row r="6119" spans="1:12" x14ac:dyDescent="0.3">
      <c r="A6119" t="s">
        <v>167</v>
      </c>
      <c r="B6119" t="s">
        <v>21</v>
      </c>
      <c r="C6119" t="s">
        <v>14</v>
      </c>
      <c r="D6119" t="s">
        <v>74</v>
      </c>
      <c r="E6119" t="s">
        <v>75</v>
      </c>
      <c r="F6119" t="s">
        <v>56</v>
      </c>
      <c r="G6119" t="s">
        <v>34</v>
      </c>
      <c r="H6119" t="s">
        <v>35</v>
      </c>
      <c r="I6119">
        <v>549.98</v>
      </c>
      <c r="J6119">
        <v>2</v>
      </c>
      <c r="K6119">
        <v>0</v>
      </c>
      <c r="L6119">
        <v>142.9948</v>
      </c>
    </row>
    <row r="6120" spans="1:12" x14ac:dyDescent="0.3">
      <c r="A6120" t="s">
        <v>167</v>
      </c>
      <c r="B6120" t="s">
        <v>21</v>
      </c>
      <c r="C6120" t="s">
        <v>14</v>
      </c>
      <c r="D6120" t="s">
        <v>74</v>
      </c>
      <c r="E6120" t="s">
        <v>75</v>
      </c>
      <c r="F6120" t="s">
        <v>56</v>
      </c>
      <c r="G6120" t="s">
        <v>18</v>
      </c>
      <c r="H6120" t="s">
        <v>32</v>
      </c>
      <c r="I6120">
        <v>11.82</v>
      </c>
      <c r="J6120">
        <v>3</v>
      </c>
      <c r="K6120">
        <v>0</v>
      </c>
      <c r="L6120">
        <v>4.7279999999999998</v>
      </c>
    </row>
    <row r="6121" spans="1:12" x14ac:dyDescent="0.3">
      <c r="A6121" t="s">
        <v>167</v>
      </c>
      <c r="B6121" t="s">
        <v>21</v>
      </c>
      <c r="C6121" t="s">
        <v>14</v>
      </c>
      <c r="D6121" t="s">
        <v>74</v>
      </c>
      <c r="E6121" t="s">
        <v>75</v>
      </c>
      <c r="F6121" t="s">
        <v>56</v>
      </c>
      <c r="G6121" t="s">
        <v>34</v>
      </c>
      <c r="H6121" t="s">
        <v>122</v>
      </c>
      <c r="I6121">
        <v>4643.8</v>
      </c>
      <c r="J6121">
        <v>4</v>
      </c>
      <c r="K6121">
        <v>0</v>
      </c>
      <c r="L6121">
        <v>2229.0239999999999</v>
      </c>
    </row>
    <row r="6122" spans="1:12" x14ac:dyDescent="0.3">
      <c r="A6122" t="s">
        <v>167</v>
      </c>
      <c r="B6122" t="s">
        <v>21</v>
      </c>
      <c r="C6122" t="s">
        <v>14</v>
      </c>
      <c r="D6122" t="s">
        <v>74</v>
      </c>
      <c r="E6122" t="s">
        <v>75</v>
      </c>
      <c r="F6122" t="s">
        <v>56</v>
      </c>
      <c r="G6122" t="s">
        <v>18</v>
      </c>
      <c r="H6122" t="s">
        <v>20</v>
      </c>
      <c r="I6122">
        <v>577.76400000000001</v>
      </c>
      <c r="J6122">
        <v>2</v>
      </c>
      <c r="K6122">
        <v>0.1</v>
      </c>
      <c r="L6122">
        <v>115.5528</v>
      </c>
    </row>
    <row r="6123" spans="1:12" x14ac:dyDescent="0.3">
      <c r="A6123" t="s">
        <v>12</v>
      </c>
      <c r="B6123" t="s">
        <v>43</v>
      </c>
      <c r="C6123" t="s">
        <v>14</v>
      </c>
      <c r="D6123" t="s">
        <v>77</v>
      </c>
      <c r="E6123" t="s">
        <v>75</v>
      </c>
      <c r="F6123" t="s">
        <v>56</v>
      </c>
      <c r="G6123" t="s">
        <v>18</v>
      </c>
      <c r="H6123" t="s">
        <v>32</v>
      </c>
      <c r="I6123">
        <v>82.64</v>
      </c>
      <c r="J6123">
        <v>2</v>
      </c>
      <c r="K6123">
        <v>0</v>
      </c>
      <c r="L6123">
        <v>7.4375999999999998</v>
      </c>
    </row>
    <row r="6124" spans="1:12" x14ac:dyDescent="0.3">
      <c r="A6124" t="s">
        <v>12</v>
      </c>
      <c r="B6124" t="s">
        <v>43</v>
      </c>
      <c r="C6124" t="s">
        <v>14</v>
      </c>
      <c r="D6124" t="s">
        <v>77</v>
      </c>
      <c r="E6124" t="s">
        <v>75</v>
      </c>
      <c r="F6124" t="s">
        <v>56</v>
      </c>
      <c r="G6124" t="s">
        <v>25</v>
      </c>
      <c r="H6124" t="s">
        <v>31</v>
      </c>
      <c r="I6124">
        <v>31.02</v>
      </c>
      <c r="J6124">
        <v>2</v>
      </c>
      <c r="K6124">
        <v>0</v>
      </c>
      <c r="L6124">
        <v>8.0652000000000008</v>
      </c>
    </row>
    <row r="6125" spans="1:12" x14ac:dyDescent="0.3">
      <c r="A6125" t="s">
        <v>12</v>
      </c>
      <c r="B6125" t="s">
        <v>43</v>
      </c>
      <c r="C6125" t="s">
        <v>14</v>
      </c>
      <c r="D6125" t="s">
        <v>77</v>
      </c>
      <c r="E6125" t="s">
        <v>75</v>
      </c>
      <c r="F6125" t="s">
        <v>56</v>
      </c>
      <c r="G6125" t="s">
        <v>34</v>
      </c>
      <c r="H6125" t="s">
        <v>58</v>
      </c>
      <c r="I6125">
        <v>89.97</v>
      </c>
      <c r="J6125">
        <v>3</v>
      </c>
      <c r="K6125">
        <v>0</v>
      </c>
      <c r="L6125">
        <v>37.787399999999998</v>
      </c>
    </row>
    <row r="6126" spans="1:12" x14ac:dyDescent="0.3">
      <c r="A6126" t="s">
        <v>27</v>
      </c>
      <c r="B6126" t="s">
        <v>13</v>
      </c>
      <c r="C6126" t="s">
        <v>14</v>
      </c>
      <c r="D6126" t="s">
        <v>74</v>
      </c>
      <c r="E6126" t="s">
        <v>75</v>
      </c>
      <c r="F6126" t="s">
        <v>56</v>
      </c>
      <c r="G6126" t="s">
        <v>25</v>
      </c>
      <c r="H6126" t="s">
        <v>36</v>
      </c>
      <c r="I6126">
        <v>23.744</v>
      </c>
      <c r="J6126">
        <v>2</v>
      </c>
      <c r="K6126">
        <v>0.2</v>
      </c>
      <c r="L6126">
        <v>8.3103999999999996</v>
      </c>
    </row>
    <row r="6127" spans="1:12" x14ac:dyDescent="0.3">
      <c r="A6127" t="s">
        <v>27</v>
      </c>
      <c r="B6127" t="s">
        <v>13</v>
      </c>
      <c r="C6127" t="s">
        <v>14</v>
      </c>
      <c r="D6127" t="s">
        <v>74</v>
      </c>
      <c r="E6127" t="s">
        <v>75</v>
      </c>
      <c r="F6127" t="s">
        <v>56</v>
      </c>
      <c r="G6127" t="s">
        <v>34</v>
      </c>
      <c r="H6127" t="s">
        <v>58</v>
      </c>
      <c r="I6127">
        <v>357</v>
      </c>
      <c r="J6127">
        <v>3</v>
      </c>
      <c r="K6127">
        <v>0</v>
      </c>
      <c r="L6127">
        <v>57.12</v>
      </c>
    </row>
    <row r="6128" spans="1:12" x14ac:dyDescent="0.3">
      <c r="A6128" t="s">
        <v>27</v>
      </c>
      <c r="B6128" t="s">
        <v>13</v>
      </c>
      <c r="C6128" t="s">
        <v>14</v>
      </c>
      <c r="D6128" t="s">
        <v>74</v>
      </c>
      <c r="E6128" t="s">
        <v>75</v>
      </c>
      <c r="F6128" t="s">
        <v>56</v>
      </c>
      <c r="G6128" t="s">
        <v>25</v>
      </c>
      <c r="H6128" t="s">
        <v>37</v>
      </c>
      <c r="I6128">
        <v>122.94</v>
      </c>
      <c r="J6128">
        <v>3</v>
      </c>
      <c r="K6128">
        <v>0</v>
      </c>
      <c r="L6128">
        <v>30.734999999999999</v>
      </c>
    </row>
    <row r="6129" spans="1:12" x14ac:dyDescent="0.3">
      <c r="A6129" t="s">
        <v>27</v>
      </c>
      <c r="B6129" t="s">
        <v>13</v>
      </c>
      <c r="C6129" t="s">
        <v>14</v>
      </c>
      <c r="D6129" t="s">
        <v>74</v>
      </c>
      <c r="E6129" t="s">
        <v>75</v>
      </c>
      <c r="F6129" t="s">
        <v>56</v>
      </c>
      <c r="G6129" t="s">
        <v>25</v>
      </c>
      <c r="H6129" t="s">
        <v>36</v>
      </c>
      <c r="I6129">
        <v>35.448</v>
      </c>
      <c r="J6129">
        <v>7</v>
      </c>
      <c r="K6129">
        <v>0.2</v>
      </c>
      <c r="L6129">
        <v>12.8499</v>
      </c>
    </row>
    <row r="6130" spans="1:12" x14ac:dyDescent="0.3">
      <c r="A6130" t="s">
        <v>27</v>
      </c>
      <c r="B6130" t="s">
        <v>13</v>
      </c>
      <c r="C6130" t="s">
        <v>14</v>
      </c>
      <c r="D6130" t="s">
        <v>74</v>
      </c>
      <c r="E6130" t="s">
        <v>75</v>
      </c>
      <c r="F6130" t="s">
        <v>56</v>
      </c>
      <c r="G6130" t="s">
        <v>18</v>
      </c>
      <c r="H6130" t="s">
        <v>20</v>
      </c>
      <c r="I6130">
        <v>2563.056</v>
      </c>
      <c r="J6130">
        <v>8</v>
      </c>
      <c r="K6130">
        <v>0.1</v>
      </c>
      <c r="L6130">
        <v>313.26240000000001</v>
      </c>
    </row>
    <row r="6131" spans="1:12" x14ac:dyDescent="0.3">
      <c r="A6131" t="s">
        <v>27</v>
      </c>
      <c r="B6131" t="s">
        <v>21</v>
      </c>
      <c r="C6131" t="s">
        <v>14</v>
      </c>
      <c r="D6131" t="s">
        <v>227</v>
      </c>
      <c r="E6131" t="s">
        <v>75</v>
      </c>
      <c r="F6131" t="s">
        <v>56</v>
      </c>
      <c r="G6131" t="s">
        <v>25</v>
      </c>
      <c r="H6131" t="s">
        <v>31</v>
      </c>
      <c r="I6131">
        <v>1085.42</v>
      </c>
      <c r="J6131">
        <v>7</v>
      </c>
      <c r="K6131">
        <v>0</v>
      </c>
      <c r="L6131">
        <v>282.20920000000001</v>
      </c>
    </row>
    <row r="6132" spans="1:12" x14ac:dyDescent="0.3">
      <c r="A6132" t="s">
        <v>27</v>
      </c>
      <c r="B6132" t="s">
        <v>13</v>
      </c>
      <c r="C6132" t="s">
        <v>14</v>
      </c>
      <c r="D6132" t="s">
        <v>74</v>
      </c>
      <c r="E6132" t="s">
        <v>75</v>
      </c>
      <c r="F6132" t="s">
        <v>56</v>
      </c>
      <c r="G6132" t="s">
        <v>34</v>
      </c>
      <c r="H6132" t="s">
        <v>35</v>
      </c>
      <c r="I6132">
        <v>299.89999999999998</v>
      </c>
      <c r="J6132">
        <v>2</v>
      </c>
      <c r="K6132">
        <v>0</v>
      </c>
      <c r="L6132">
        <v>74.974999999999994</v>
      </c>
    </row>
    <row r="6133" spans="1:12" x14ac:dyDescent="0.3">
      <c r="A6133" t="s">
        <v>27</v>
      </c>
      <c r="B6133" t="s">
        <v>13</v>
      </c>
      <c r="C6133" t="s">
        <v>14</v>
      </c>
      <c r="D6133" t="s">
        <v>74</v>
      </c>
      <c r="E6133" t="s">
        <v>75</v>
      </c>
      <c r="F6133" t="s">
        <v>56</v>
      </c>
      <c r="G6133" t="s">
        <v>25</v>
      </c>
      <c r="H6133" t="s">
        <v>31</v>
      </c>
      <c r="I6133">
        <v>11.21</v>
      </c>
      <c r="J6133">
        <v>1</v>
      </c>
      <c r="K6133">
        <v>0</v>
      </c>
      <c r="L6133">
        <v>3.363</v>
      </c>
    </row>
    <row r="6134" spans="1:12" x14ac:dyDescent="0.3">
      <c r="A6134" t="s">
        <v>27</v>
      </c>
      <c r="B6134" t="s">
        <v>13</v>
      </c>
      <c r="C6134" t="s">
        <v>14</v>
      </c>
      <c r="D6134" t="s">
        <v>158</v>
      </c>
      <c r="E6134" t="s">
        <v>75</v>
      </c>
      <c r="F6134" t="s">
        <v>56</v>
      </c>
      <c r="G6134" t="s">
        <v>25</v>
      </c>
      <c r="H6134" t="s">
        <v>37</v>
      </c>
      <c r="I6134">
        <v>8.74</v>
      </c>
      <c r="J6134">
        <v>2</v>
      </c>
      <c r="K6134">
        <v>0</v>
      </c>
      <c r="L6134">
        <v>2.2724000000000002</v>
      </c>
    </row>
    <row r="6135" spans="1:12" x14ac:dyDescent="0.3">
      <c r="A6135" t="s">
        <v>27</v>
      </c>
      <c r="B6135" t="s">
        <v>13</v>
      </c>
      <c r="C6135" t="s">
        <v>14</v>
      </c>
      <c r="D6135" t="s">
        <v>158</v>
      </c>
      <c r="E6135" t="s">
        <v>75</v>
      </c>
      <c r="F6135" t="s">
        <v>56</v>
      </c>
      <c r="G6135" t="s">
        <v>25</v>
      </c>
      <c r="H6135" t="s">
        <v>40</v>
      </c>
      <c r="I6135">
        <v>44.75</v>
      </c>
      <c r="J6135">
        <v>5</v>
      </c>
      <c r="K6135">
        <v>0</v>
      </c>
      <c r="L6135">
        <v>20.585000000000001</v>
      </c>
    </row>
    <row r="6136" spans="1:12" x14ac:dyDescent="0.3">
      <c r="A6136" t="s">
        <v>27</v>
      </c>
      <c r="B6136" t="s">
        <v>13</v>
      </c>
      <c r="C6136" t="s">
        <v>14</v>
      </c>
      <c r="D6136" t="s">
        <v>74</v>
      </c>
      <c r="E6136" t="s">
        <v>75</v>
      </c>
      <c r="F6136" t="s">
        <v>56</v>
      </c>
      <c r="G6136" t="s">
        <v>34</v>
      </c>
      <c r="H6136" t="s">
        <v>58</v>
      </c>
      <c r="I6136">
        <v>7.88</v>
      </c>
      <c r="J6136">
        <v>4</v>
      </c>
      <c r="K6136">
        <v>0</v>
      </c>
      <c r="L6136">
        <v>2.5215999999999998</v>
      </c>
    </row>
    <row r="6137" spans="1:12" x14ac:dyDescent="0.3">
      <c r="A6137" t="s">
        <v>12</v>
      </c>
      <c r="B6137" t="s">
        <v>13</v>
      </c>
      <c r="C6137" t="s">
        <v>14</v>
      </c>
      <c r="D6137" t="s">
        <v>74</v>
      </c>
      <c r="E6137" t="s">
        <v>75</v>
      </c>
      <c r="F6137" t="s">
        <v>56</v>
      </c>
      <c r="G6137" t="s">
        <v>25</v>
      </c>
      <c r="H6137" t="s">
        <v>36</v>
      </c>
      <c r="I6137">
        <v>232.4</v>
      </c>
      <c r="J6137">
        <v>5</v>
      </c>
      <c r="K6137">
        <v>0.2</v>
      </c>
      <c r="L6137">
        <v>78.435000000000002</v>
      </c>
    </row>
    <row r="6138" spans="1:12" x14ac:dyDescent="0.3">
      <c r="A6138" t="s">
        <v>12</v>
      </c>
      <c r="B6138" t="s">
        <v>13</v>
      </c>
      <c r="C6138" t="s">
        <v>14</v>
      </c>
      <c r="D6138" t="s">
        <v>74</v>
      </c>
      <c r="E6138" t="s">
        <v>75</v>
      </c>
      <c r="F6138" t="s">
        <v>56</v>
      </c>
      <c r="G6138" t="s">
        <v>18</v>
      </c>
      <c r="H6138" t="s">
        <v>20</v>
      </c>
      <c r="I6138">
        <v>164.64599999999999</v>
      </c>
      <c r="J6138">
        <v>3</v>
      </c>
      <c r="K6138">
        <v>0.1</v>
      </c>
      <c r="L6138">
        <v>12.8058</v>
      </c>
    </row>
    <row r="6139" spans="1:12" x14ac:dyDescent="0.3">
      <c r="A6139" t="s">
        <v>12</v>
      </c>
      <c r="B6139" t="s">
        <v>13</v>
      </c>
      <c r="C6139" t="s">
        <v>14</v>
      </c>
      <c r="D6139" t="s">
        <v>74</v>
      </c>
      <c r="E6139" t="s">
        <v>75</v>
      </c>
      <c r="F6139" t="s">
        <v>56</v>
      </c>
      <c r="G6139" t="s">
        <v>25</v>
      </c>
      <c r="H6139" t="s">
        <v>40</v>
      </c>
      <c r="I6139">
        <v>22.68</v>
      </c>
      <c r="J6139">
        <v>2</v>
      </c>
      <c r="K6139">
        <v>0</v>
      </c>
      <c r="L6139">
        <v>11.113200000000001</v>
      </c>
    </row>
    <row r="6140" spans="1:12" x14ac:dyDescent="0.3">
      <c r="A6140" t="s">
        <v>27</v>
      </c>
      <c r="B6140" t="s">
        <v>13</v>
      </c>
      <c r="C6140" t="s">
        <v>14</v>
      </c>
      <c r="D6140" t="s">
        <v>74</v>
      </c>
      <c r="E6140" t="s">
        <v>75</v>
      </c>
      <c r="F6140" t="s">
        <v>56</v>
      </c>
      <c r="G6140" t="s">
        <v>25</v>
      </c>
      <c r="H6140" t="s">
        <v>31</v>
      </c>
      <c r="I6140">
        <v>17.940000000000001</v>
      </c>
      <c r="J6140">
        <v>3</v>
      </c>
      <c r="K6140">
        <v>0</v>
      </c>
      <c r="L6140">
        <v>3.0497999999999998</v>
      </c>
    </row>
    <row r="6141" spans="1:12" x14ac:dyDescent="0.3">
      <c r="A6141" t="s">
        <v>167</v>
      </c>
      <c r="B6141" t="s">
        <v>21</v>
      </c>
      <c r="C6141" t="s">
        <v>14</v>
      </c>
      <c r="D6141" t="s">
        <v>74</v>
      </c>
      <c r="E6141" t="s">
        <v>75</v>
      </c>
      <c r="F6141" t="s">
        <v>56</v>
      </c>
      <c r="G6141" t="s">
        <v>34</v>
      </c>
      <c r="H6141" t="s">
        <v>122</v>
      </c>
      <c r="I6141">
        <v>1035.8</v>
      </c>
      <c r="J6141">
        <v>4</v>
      </c>
      <c r="K6141">
        <v>0</v>
      </c>
      <c r="L6141">
        <v>269.30799999999999</v>
      </c>
    </row>
    <row r="6142" spans="1:12" x14ac:dyDescent="0.3">
      <c r="A6142" t="s">
        <v>27</v>
      </c>
      <c r="B6142" t="s">
        <v>21</v>
      </c>
      <c r="C6142" t="s">
        <v>14</v>
      </c>
      <c r="D6142" t="s">
        <v>74</v>
      </c>
      <c r="E6142" t="s">
        <v>75</v>
      </c>
      <c r="F6142" t="s">
        <v>56</v>
      </c>
      <c r="G6142" t="s">
        <v>25</v>
      </c>
      <c r="H6142" t="s">
        <v>26</v>
      </c>
      <c r="I6142">
        <v>20.7</v>
      </c>
      <c r="J6142">
        <v>2</v>
      </c>
      <c r="K6142">
        <v>0</v>
      </c>
      <c r="L6142">
        <v>9.9359999999999999</v>
      </c>
    </row>
    <row r="6143" spans="1:12" x14ac:dyDescent="0.3">
      <c r="A6143" t="s">
        <v>12</v>
      </c>
      <c r="B6143" t="s">
        <v>13</v>
      </c>
      <c r="C6143" t="s">
        <v>14</v>
      </c>
      <c r="D6143" t="s">
        <v>265</v>
      </c>
      <c r="E6143" t="s">
        <v>75</v>
      </c>
      <c r="F6143" t="s">
        <v>56</v>
      </c>
      <c r="G6143" t="s">
        <v>25</v>
      </c>
      <c r="H6143" t="s">
        <v>33</v>
      </c>
      <c r="I6143">
        <v>59.52</v>
      </c>
      <c r="J6143">
        <v>3</v>
      </c>
      <c r="K6143">
        <v>0</v>
      </c>
      <c r="L6143">
        <v>15.475199999999999</v>
      </c>
    </row>
    <row r="6144" spans="1:12" x14ac:dyDescent="0.3">
      <c r="A6144" t="s">
        <v>12</v>
      </c>
      <c r="B6144" t="s">
        <v>13</v>
      </c>
      <c r="C6144" t="s">
        <v>14</v>
      </c>
      <c r="D6144" t="s">
        <v>265</v>
      </c>
      <c r="E6144" t="s">
        <v>75</v>
      </c>
      <c r="F6144" t="s">
        <v>56</v>
      </c>
      <c r="G6144" t="s">
        <v>34</v>
      </c>
      <c r="H6144" t="s">
        <v>58</v>
      </c>
      <c r="I6144">
        <v>479.97</v>
      </c>
      <c r="J6144">
        <v>3</v>
      </c>
      <c r="K6144">
        <v>0</v>
      </c>
      <c r="L6144">
        <v>177.5889</v>
      </c>
    </row>
    <row r="6145" spans="1:12" x14ac:dyDescent="0.3">
      <c r="A6145" t="s">
        <v>12</v>
      </c>
      <c r="B6145" t="s">
        <v>13</v>
      </c>
      <c r="C6145" t="s">
        <v>14</v>
      </c>
      <c r="D6145" t="s">
        <v>265</v>
      </c>
      <c r="E6145" t="s">
        <v>75</v>
      </c>
      <c r="F6145" t="s">
        <v>56</v>
      </c>
      <c r="G6145" t="s">
        <v>25</v>
      </c>
      <c r="H6145" t="s">
        <v>109</v>
      </c>
      <c r="I6145">
        <v>18.62</v>
      </c>
      <c r="J6145">
        <v>2</v>
      </c>
      <c r="K6145">
        <v>0</v>
      </c>
      <c r="L6145">
        <v>5.3997999999999999</v>
      </c>
    </row>
    <row r="6146" spans="1:12" x14ac:dyDescent="0.3">
      <c r="A6146" t="s">
        <v>12</v>
      </c>
      <c r="B6146" t="s">
        <v>13</v>
      </c>
      <c r="C6146" t="s">
        <v>14</v>
      </c>
      <c r="D6146" t="s">
        <v>265</v>
      </c>
      <c r="E6146" t="s">
        <v>75</v>
      </c>
      <c r="F6146" t="s">
        <v>56</v>
      </c>
      <c r="G6146" t="s">
        <v>25</v>
      </c>
      <c r="H6146" t="s">
        <v>36</v>
      </c>
      <c r="I6146">
        <v>49.631999999999998</v>
      </c>
      <c r="J6146">
        <v>6</v>
      </c>
      <c r="K6146">
        <v>0.2</v>
      </c>
      <c r="L6146">
        <v>16.750800000000002</v>
      </c>
    </row>
    <row r="6147" spans="1:12" x14ac:dyDescent="0.3">
      <c r="A6147" t="s">
        <v>12</v>
      </c>
      <c r="B6147" t="s">
        <v>13</v>
      </c>
      <c r="C6147" t="s">
        <v>14</v>
      </c>
      <c r="D6147" t="s">
        <v>265</v>
      </c>
      <c r="E6147" t="s">
        <v>75</v>
      </c>
      <c r="F6147" t="s">
        <v>56</v>
      </c>
      <c r="G6147" t="s">
        <v>25</v>
      </c>
      <c r="H6147" t="s">
        <v>40</v>
      </c>
      <c r="I6147">
        <v>97.82</v>
      </c>
      <c r="J6147">
        <v>2</v>
      </c>
      <c r="K6147">
        <v>0</v>
      </c>
      <c r="L6147">
        <v>45.9754</v>
      </c>
    </row>
    <row r="6148" spans="1:12" x14ac:dyDescent="0.3">
      <c r="A6148" t="s">
        <v>27</v>
      </c>
      <c r="B6148" t="s">
        <v>13</v>
      </c>
      <c r="C6148" t="s">
        <v>14</v>
      </c>
      <c r="D6148" t="s">
        <v>74</v>
      </c>
      <c r="E6148" t="s">
        <v>75</v>
      </c>
      <c r="F6148" t="s">
        <v>56</v>
      </c>
      <c r="G6148" t="s">
        <v>25</v>
      </c>
      <c r="H6148" t="s">
        <v>36</v>
      </c>
      <c r="I6148">
        <v>25.584</v>
      </c>
      <c r="J6148">
        <v>2</v>
      </c>
      <c r="K6148">
        <v>0.2</v>
      </c>
      <c r="L6148">
        <v>8.9543999999999997</v>
      </c>
    </row>
    <row r="6149" spans="1:12" x14ac:dyDescent="0.3">
      <c r="A6149" t="s">
        <v>27</v>
      </c>
      <c r="B6149" t="s">
        <v>13</v>
      </c>
      <c r="C6149" t="s">
        <v>14</v>
      </c>
      <c r="D6149" t="s">
        <v>74</v>
      </c>
      <c r="E6149" t="s">
        <v>75</v>
      </c>
      <c r="F6149" t="s">
        <v>56</v>
      </c>
      <c r="G6149" t="s">
        <v>25</v>
      </c>
      <c r="H6149" t="s">
        <v>33</v>
      </c>
      <c r="I6149">
        <v>3.64</v>
      </c>
      <c r="J6149">
        <v>2</v>
      </c>
      <c r="K6149">
        <v>0</v>
      </c>
      <c r="L6149">
        <v>0.98280000000000001</v>
      </c>
    </row>
    <row r="6150" spans="1:12" x14ac:dyDescent="0.3">
      <c r="A6150" t="s">
        <v>27</v>
      </c>
      <c r="B6150" t="s">
        <v>13</v>
      </c>
      <c r="C6150" t="s">
        <v>14</v>
      </c>
      <c r="D6150" t="s">
        <v>74</v>
      </c>
      <c r="E6150" t="s">
        <v>75</v>
      </c>
      <c r="F6150" t="s">
        <v>56</v>
      </c>
      <c r="G6150" t="s">
        <v>34</v>
      </c>
      <c r="H6150" t="s">
        <v>58</v>
      </c>
      <c r="I6150">
        <v>199.98</v>
      </c>
      <c r="J6150">
        <v>2</v>
      </c>
      <c r="K6150">
        <v>0</v>
      </c>
      <c r="L6150">
        <v>83.991600000000005</v>
      </c>
    </row>
    <row r="6151" spans="1:12" x14ac:dyDescent="0.3">
      <c r="A6151" t="s">
        <v>27</v>
      </c>
      <c r="B6151" t="s">
        <v>21</v>
      </c>
      <c r="C6151" t="s">
        <v>14</v>
      </c>
      <c r="D6151" t="s">
        <v>425</v>
      </c>
      <c r="E6151" t="s">
        <v>75</v>
      </c>
      <c r="F6151" t="s">
        <v>56</v>
      </c>
      <c r="G6151" t="s">
        <v>25</v>
      </c>
      <c r="H6151" t="s">
        <v>36</v>
      </c>
      <c r="I6151">
        <v>968.74400000000003</v>
      </c>
      <c r="J6151">
        <v>7</v>
      </c>
      <c r="K6151">
        <v>0.2</v>
      </c>
      <c r="L6151">
        <v>314.84179999999998</v>
      </c>
    </row>
    <row r="6152" spans="1:12" x14ac:dyDescent="0.3">
      <c r="A6152" t="s">
        <v>27</v>
      </c>
      <c r="B6152" t="s">
        <v>21</v>
      </c>
      <c r="C6152" t="s">
        <v>14</v>
      </c>
      <c r="D6152" t="s">
        <v>425</v>
      </c>
      <c r="E6152" t="s">
        <v>75</v>
      </c>
      <c r="F6152" t="s">
        <v>56</v>
      </c>
      <c r="G6152" t="s">
        <v>25</v>
      </c>
      <c r="H6152" t="s">
        <v>36</v>
      </c>
      <c r="I6152">
        <v>222.352</v>
      </c>
      <c r="J6152">
        <v>13</v>
      </c>
      <c r="K6152">
        <v>0.2</v>
      </c>
      <c r="L6152">
        <v>77.8232</v>
      </c>
    </row>
    <row r="6153" spans="1:12" x14ac:dyDescent="0.3">
      <c r="A6153" t="s">
        <v>27</v>
      </c>
      <c r="B6153" t="s">
        <v>21</v>
      </c>
      <c r="C6153" t="s">
        <v>14</v>
      </c>
      <c r="D6153" t="s">
        <v>425</v>
      </c>
      <c r="E6153" t="s">
        <v>75</v>
      </c>
      <c r="F6153" t="s">
        <v>56</v>
      </c>
      <c r="G6153" t="s">
        <v>34</v>
      </c>
      <c r="H6153" t="s">
        <v>161</v>
      </c>
      <c r="I6153">
        <v>479.98399999999998</v>
      </c>
      <c r="J6153">
        <v>2</v>
      </c>
      <c r="K6153">
        <v>0.2</v>
      </c>
      <c r="L6153">
        <v>89.997</v>
      </c>
    </row>
    <row r="6154" spans="1:12" x14ac:dyDescent="0.3">
      <c r="A6154" t="s">
        <v>61</v>
      </c>
      <c r="B6154" t="s">
        <v>13</v>
      </c>
      <c r="C6154" t="s">
        <v>14</v>
      </c>
      <c r="D6154" t="s">
        <v>74</v>
      </c>
      <c r="E6154" t="s">
        <v>75</v>
      </c>
      <c r="F6154" t="s">
        <v>56</v>
      </c>
      <c r="G6154" t="s">
        <v>25</v>
      </c>
      <c r="H6154" t="s">
        <v>40</v>
      </c>
      <c r="I6154">
        <v>24.56</v>
      </c>
      <c r="J6154">
        <v>2</v>
      </c>
      <c r="K6154">
        <v>0</v>
      </c>
      <c r="L6154">
        <v>11.543200000000001</v>
      </c>
    </row>
    <row r="6155" spans="1:12" x14ac:dyDescent="0.3">
      <c r="A6155" t="s">
        <v>61</v>
      </c>
      <c r="B6155" t="s">
        <v>21</v>
      </c>
      <c r="C6155" t="s">
        <v>14</v>
      </c>
      <c r="D6155" t="s">
        <v>425</v>
      </c>
      <c r="E6155" t="s">
        <v>75</v>
      </c>
      <c r="F6155" t="s">
        <v>56</v>
      </c>
      <c r="G6155" t="s">
        <v>25</v>
      </c>
      <c r="H6155" t="s">
        <v>59</v>
      </c>
      <c r="I6155">
        <v>7.98</v>
      </c>
      <c r="J6155">
        <v>3</v>
      </c>
      <c r="K6155">
        <v>0</v>
      </c>
      <c r="L6155">
        <v>3.9102000000000001</v>
      </c>
    </row>
    <row r="6156" spans="1:12" x14ac:dyDescent="0.3">
      <c r="A6156" t="s">
        <v>27</v>
      </c>
      <c r="B6156" t="s">
        <v>13</v>
      </c>
      <c r="C6156" t="s">
        <v>14</v>
      </c>
      <c r="D6156" t="s">
        <v>74</v>
      </c>
      <c r="E6156" t="s">
        <v>75</v>
      </c>
      <c r="F6156" t="s">
        <v>56</v>
      </c>
      <c r="G6156" t="s">
        <v>18</v>
      </c>
      <c r="H6156" t="s">
        <v>32</v>
      </c>
      <c r="I6156">
        <v>56.96</v>
      </c>
      <c r="J6156">
        <v>2</v>
      </c>
      <c r="K6156">
        <v>0</v>
      </c>
      <c r="L6156">
        <v>21.075199999999999</v>
      </c>
    </row>
    <row r="6157" spans="1:12" x14ac:dyDescent="0.3">
      <c r="A6157" t="s">
        <v>27</v>
      </c>
      <c r="B6157" t="s">
        <v>13</v>
      </c>
      <c r="C6157" t="s">
        <v>14</v>
      </c>
      <c r="D6157" t="s">
        <v>74</v>
      </c>
      <c r="E6157" t="s">
        <v>75</v>
      </c>
      <c r="F6157" t="s">
        <v>56</v>
      </c>
      <c r="G6157" t="s">
        <v>25</v>
      </c>
      <c r="H6157" t="s">
        <v>37</v>
      </c>
      <c r="I6157">
        <v>15.56</v>
      </c>
      <c r="J6157">
        <v>4</v>
      </c>
      <c r="K6157">
        <v>0</v>
      </c>
      <c r="L6157">
        <v>4.0456000000000003</v>
      </c>
    </row>
    <row r="6158" spans="1:12" x14ac:dyDescent="0.3">
      <c r="A6158" t="s">
        <v>27</v>
      </c>
      <c r="B6158" t="s">
        <v>13</v>
      </c>
      <c r="C6158" t="s">
        <v>14</v>
      </c>
      <c r="D6158" t="s">
        <v>74</v>
      </c>
      <c r="E6158" t="s">
        <v>75</v>
      </c>
      <c r="F6158" t="s">
        <v>56</v>
      </c>
      <c r="G6158" t="s">
        <v>18</v>
      </c>
      <c r="H6158" t="s">
        <v>19</v>
      </c>
      <c r="I6158">
        <v>353.56799999999998</v>
      </c>
      <c r="J6158">
        <v>2</v>
      </c>
      <c r="K6158">
        <v>0.2</v>
      </c>
      <c r="L6158">
        <v>-44.195999999999998</v>
      </c>
    </row>
    <row r="6159" spans="1:12" x14ac:dyDescent="0.3">
      <c r="A6159" t="s">
        <v>27</v>
      </c>
      <c r="B6159" t="s">
        <v>13</v>
      </c>
      <c r="C6159" t="s">
        <v>14</v>
      </c>
      <c r="D6159" t="s">
        <v>74</v>
      </c>
      <c r="E6159" t="s">
        <v>75</v>
      </c>
      <c r="F6159" t="s">
        <v>56</v>
      </c>
      <c r="G6159" t="s">
        <v>18</v>
      </c>
      <c r="H6159" t="s">
        <v>32</v>
      </c>
      <c r="I6159">
        <v>13.96</v>
      </c>
      <c r="J6159">
        <v>2</v>
      </c>
      <c r="K6159">
        <v>0</v>
      </c>
      <c r="L6159">
        <v>6.7008000000000001</v>
      </c>
    </row>
    <row r="6160" spans="1:12" x14ac:dyDescent="0.3">
      <c r="A6160" t="s">
        <v>12</v>
      </c>
      <c r="B6160" t="s">
        <v>21</v>
      </c>
      <c r="C6160" t="s">
        <v>14</v>
      </c>
      <c r="D6160" t="s">
        <v>74</v>
      </c>
      <c r="E6160" t="s">
        <v>75</v>
      </c>
      <c r="F6160" t="s">
        <v>56</v>
      </c>
      <c r="G6160" t="s">
        <v>25</v>
      </c>
      <c r="H6160" t="s">
        <v>31</v>
      </c>
      <c r="I6160">
        <v>65.12</v>
      </c>
      <c r="J6160">
        <v>4</v>
      </c>
      <c r="K6160">
        <v>0</v>
      </c>
      <c r="L6160">
        <v>16.9312</v>
      </c>
    </row>
    <row r="6161" spans="1:12" x14ac:dyDescent="0.3">
      <c r="A6161" t="s">
        <v>27</v>
      </c>
      <c r="B6161" t="s">
        <v>21</v>
      </c>
      <c r="C6161" t="s">
        <v>14</v>
      </c>
      <c r="D6161" t="s">
        <v>74</v>
      </c>
      <c r="E6161" t="s">
        <v>75</v>
      </c>
      <c r="F6161" t="s">
        <v>56</v>
      </c>
      <c r="G6161" t="s">
        <v>25</v>
      </c>
      <c r="H6161" t="s">
        <v>31</v>
      </c>
      <c r="I6161">
        <v>70.260000000000005</v>
      </c>
      <c r="J6161">
        <v>3</v>
      </c>
      <c r="K6161">
        <v>0</v>
      </c>
      <c r="L6161">
        <v>18.970199999999998</v>
      </c>
    </row>
    <row r="6162" spans="1:12" x14ac:dyDescent="0.3">
      <c r="A6162" t="s">
        <v>27</v>
      </c>
      <c r="B6162" t="s">
        <v>21</v>
      </c>
      <c r="C6162" t="s">
        <v>14</v>
      </c>
      <c r="D6162" t="s">
        <v>74</v>
      </c>
      <c r="E6162" t="s">
        <v>75</v>
      </c>
      <c r="F6162" t="s">
        <v>56</v>
      </c>
      <c r="G6162" t="s">
        <v>34</v>
      </c>
      <c r="H6162" t="s">
        <v>58</v>
      </c>
      <c r="I6162">
        <v>90</v>
      </c>
      <c r="J6162">
        <v>5</v>
      </c>
      <c r="K6162">
        <v>0</v>
      </c>
      <c r="L6162">
        <v>16.2</v>
      </c>
    </row>
    <row r="6163" spans="1:12" x14ac:dyDescent="0.3">
      <c r="A6163" t="s">
        <v>27</v>
      </c>
      <c r="B6163" t="s">
        <v>21</v>
      </c>
      <c r="C6163" t="s">
        <v>14</v>
      </c>
      <c r="D6163" t="s">
        <v>74</v>
      </c>
      <c r="E6163" t="s">
        <v>75</v>
      </c>
      <c r="F6163" t="s">
        <v>56</v>
      </c>
      <c r="G6163" t="s">
        <v>25</v>
      </c>
      <c r="H6163" t="s">
        <v>36</v>
      </c>
      <c r="I6163">
        <v>6.0960000000000001</v>
      </c>
      <c r="J6163">
        <v>2</v>
      </c>
      <c r="K6163">
        <v>0.2</v>
      </c>
      <c r="L6163">
        <v>2.0573999999999999</v>
      </c>
    </row>
    <row r="6164" spans="1:12" x14ac:dyDescent="0.3">
      <c r="A6164" t="s">
        <v>27</v>
      </c>
      <c r="B6164" t="s">
        <v>21</v>
      </c>
      <c r="C6164" t="s">
        <v>14</v>
      </c>
      <c r="D6164" t="s">
        <v>74</v>
      </c>
      <c r="E6164" t="s">
        <v>75</v>
      </c>
      <c r="F6164" t="s">
        <v>56</v>
      </c>
      <c r="G6164" t="s">
        <v>18</v>
      </c>
      <c r="H6164" t="s">
        <v>30</v>
      </c>
      <c r="I6164">
        <v>481.17599999999999</v>
      </c>
      <c r="J6164">
        <v>2</v>
      </c>
      <c r="K6164">
        <v>0.4</v>
      </c>
      <c r="L6164">
        <v>-120.294</v>
      </c>
    </row>
    <row r="6165" spans="1:12" x14ac:dyDescent="0.3">
      <c r="A6165" t="s">
        <v>27</v>
      </c>
      <c r="B6165" t="s">
        <v>21</v>
      </c>
      <c r="C6165" t="s">
        <v>14</v>
      </c>
      <c r="D6165" t="s">
        <v>74</v>
      </c>
      <c r="E6165" t="s">
        <v>75</v>
      </c>
      <c r="F6165" t="s">
        <v>56</v>
      </c>
      <c r="G6165" t="s">
        <v>25</v>
      </c>
      <c r="H6165" t="s">
        <v>76</v>
      </c>
      <c r="I6165">
        <v>7.24</v>
      </c>
      <c r="J6165">
        <v>4</v>
      </c>
      <c r="K6165">
        <v>0</v>
      </c>
      <c r="L6165">
        <v>2.3892000000000002</v>
      </c>
    </row>
    <row r="6166" spans="1:12" x14ac:dyDescent="0.3">
      <c r="A6166" t="s">
        <v>12</v>
      </c>
      <c r="B6166" t="s">
        <v>21</v>
      </c>
      <c r="C6166" t="s">
        <v>14</v>
      </c>
      <c r="D6166" t="s">
        <v>316</v>
      </c>
      <c r="E6166" t="s">
        <v>75</v>
      </c>
      <c r="F6166" t="s">
        <v>56</v>
      </c>
      <c r="G6166" t="s">
        <v>25</v>
      </c>
      <c r="H6166" t="s">
        <v>31</v>
      </c>
      <c r="I6166">
        <v>96.36</v>
      </c>
      <c r="J6166">
        <v>6</v>
      </c>
      <c r="K6166">
        <v>0</v>
      </c>
      <c r="L6166">
        <v>25.053599999999999</v>
      </c>
    </row>
    <row r="6167" spans="1:12" x14ac:dyDescent="0.3">
      <c r="A6167" t="s">
        <v>27</v>
      </c>
      <c r="B6167" t="s">
        <v>43</v>
      </c>
      <c r="C6167" t="s">
        <v>14</v>
      </c>
      <c r="D6167" t="s">
        <v>74</v>
      </c>
      <c r="E6167" t="s">
        <v>75</v>
      </c>
      <c r="F6167" t="s">
        <v>56</v>
      </c>
      <c r="G6167" t="s">
        <v>18</v>
      </c>
      <c r="H6167" t="s">
        <v>20</v>
      </c>
      <c r="I6167">
        <v>172.76400000000001</v>
      </c>
      <c r="J6167">
        <v>2</v>
      </c>
      <c r="K6167">
        <v>0.1</v>
      </c>
      <c r="L6167">
        <v>13.437200000000001</v>
      </c>
    </row>
    <row r="6168" spans="1:12" x14ac:dyDescent="0.3">
      <c r="A6168" t="s">
        <v>27</v>
      </c>
      <c r="B6168" t="s">
        <v>43</v>
      </c>
      <c r="C6168" t="s">
        <v>14</v>
      </c>
      <c r="D6168" t="s">
        <v>74</v>
      </c>
      <c r="E6168" t="s">
        <v>75</v>
      </c>
      <c r="F6168" t="s">
        <v>56</v>
      </c>
      <c r="G6168" t="s">
        <v>25</v>
      </c>
      <c r="H6168" t="s">
        <v>33</v>
      </c>
      <c r="I6168">
        <v>3.52</v>
      </c>
      <c r="J6168">
        <v>2</v>
      </c>
      <c r="K6168">
        <v>0</v>
      </c>
      <c r="L6168">
        <v>1.6896</v>
      </c>
    </row>
    <row r="6169" spans="1:12" x14ac:dyDescent="0.3">
      <c r="A6169" t="s">
        <v>12</v>
      </c>
      <c r="B6169" t="s">
        <v>21</v>
      </c>
      <c r="C6169" t="s">
        <v>14</v>
      </c>
      <c r="D6169" t="s">
        <v>74</v>
      </c>
      <c r="E6169" t="s">
        <v>75</v>
      </c>
      <c r="F6169" t="s">
        <v>56</v>
      </c>
      <c r="G6169" t="s">
        <v>25</v>
      </c>
      <c r="H6169" t="s">
        <v>31</v>
      </c>
      <c r="I6169">
        <v>64.959999999999994</v>
      </c>
      <c r="J6169">
        <v>4</v>
      </c>
      <c r="K6169">
        <v>0</v>
      </c>
      <c r="L6169">
        <v>9.7439999999999998</v>
      </c>
    </row>
    <row r="6170" spans="1:12" x14ac:dyDescent="0.3">
      <c r="A6170" t="s">
        <v>61</v>
      </c>
      <c r="B6170" t="s">
        <v>13</v>
      </c>
      <c r="C6170" t="s">
        <v>14</v>
      </c>
      <c r="D6170" t="s">
        <v>74</v>
      </c>
      <c r="E6170" t="s">
        <v>75</v>
      </c>
      <c r="F6170" t="s">
        <v>56</v>
      </c>
      <c r="G6170" t="s">
        <v>25</v>
      </c>
      <c r="H6170" t="s">
        <v>36</v>
      </c>
      <c r="I6170">
        <v>3050.3760000000002</v>
      </c>
      <c r="J6170">
        <v>3</v>
      </c>
      <c r="K6170">
        <v>0.2</v>
      </c>
      <c r="L6170">
        <v>1143.8910000000001</v>
      </c>
    </row>
    <row r="6171" spans="1:12" x14ac:dyDescent="0.3">
      <c r="A6171" t="s">
        <v>61</v>
      </c>
      <c r="B6171" t="s">
        <v>13</v>
      </c>
      <c r="C6171" t="s">
        <v>14</v>
      </c>
      <c r="D6171" t="s">
        <v>74</v>
      </c>
      <c r="E6171" t="s">
        <v>75</v>
      </c>
      <c r="F6171" t="s">
        <v>56</v>
      </c>
      <c r="G6171" t="s">
        <v>34</v>
      </c>
      <c r="H6171" t="s">
        <v>35</v>
      </c>
      <c r="I6171">
        <v>133.97999999999999</v>
      </c>
      <c r="J6171">
        <v>2</v>
      </c>
      <c r="K6171">
        <v>0</v>
      </c>
      <c r="L6171">
        <v>33.494999999999997</v>
      </c>
    </row>
    <row r="6172" spans="1:12" x14ac:dyDescent="0.3">
      <c r="A6172" t="s">
        <v>27</v>
      </c>
      <c r="B6172" t="s">
        <v>43</v>
      </c>
      <c r="C6172" t="s">
        <v>14</v>
      </c>
      <c r="D6172" t="s">
        <v>74</v>
      </c>
      <c r="E6172" t="s">
        <v>75</v>
      </c>
      <c r="F6172" t="s">
        <v>56</v>
      </c>
      <c r="G6172" t="s">
        <v>25</v>
      </c>
      <c r="H6172" t="s">
        <v>37</v>
      </c>
      <c r="I6172">
        <v>26.88</v>
      </c>
      <c r="J6172">
        <v>6</v>
      </c>
      <c r="K6172">
        <v>0</v>
      </c>
      <c r="L6172">
        <v>6.72</v>
      </c>
    </row>
    <row r="6173" spans="1:12" x14ac:dyDescent="0.3">
      <c r="A6173" t="s">
        <v>27</v>
      </c>
      <c r="B6173" t="s">
        <v>43</v>
      </c>
      <c r="C6173" t="s">
        <v>14</v>
      </c>
      <c r="D6173" t="s">
        <v>74</v>
      </c>
      <c r="E6173" t="s">
        <v>75</v>
      </c>
      <c r="F6173" t="s">
        <v>56</v>
      </c>
      <c r="G6173" t="s">
        <v>25</v>
      </c>
      <c r="H6173" t="s">
        <v>36</v>
      </c>
      <c r="I6173">
        <v>10.896000000000001</v>
      </c>
      <c r="J6173">
        <v>2</v>
      </c>
      <c r="K6173">
        <v>0.2</v>
      </c>
      <c r="L6173">
        <v>3.8136000000000001</v>
      </c>
    </row>
    <row r="6174" spans="1:12" x14ac:dyDescent="0.3">
      <c r="A6174" t="s">
        <v>27</v>
      </c>
      <c r="B6174" t="s">
        <v>21</v>
      </c>
      <c r="C6174" t="s">
        <v>14</v>
      </c>
      <c r="D6174" t="s">
        <v>74</v>
      </c>
      <c r="E6174" t="s">
        <v>75</v>
      </c>
      <c r="F6174" t="s">
        <v>56</v>
      </c>
      <c r="G6174" t="s">
        <v>18</v>
      </c>
      <c r="H6174" t="s">
        <v>19</v>
      </c>
      <c r="I6174">
        <v>287.976</v>
      </c>
      <c r="J6174">
        <v>3</v>
      </c>
      <c r="K6174">
        <v>0.2</v>
      </c>
      <c r="L6174">
        <v>7.1993999999999998</v>
      </c>
    </row>
    <row r="6175" spans="1:12" x14ac:dyDescent="0.3">
      <c r="A6175" t="s">
        <v>61</v>
      </c>
      <c r="B6175" t="s">
        <v>21</v>
      </c>
      <c r="C6175" t="s">
        <v>14</v>
      </c>
      <c r="D6175" t="s">
        <v>74</v>
      </c>
      <c r="E6175" t="s">
        <v>75</v>
      </c>
      <c r="F6175" t="s">
        <v>56</v>
      </c>
      <c r="G6175" t="s">
        <v>34</v>
      </c>
      <c r="H6175" t="s">
        <v>58</v>
      </c>
      <c r="I6175">
        <v>34.770000000000003</v>
      </c>
      <c r="J6175">
        <v>3</v>
      </c>
      <c r="K6175">
        <v>0</v>
      </c>
      <c r="L6175">
        <v>11.4741</v>
      </c>
    </row>
    <row r="6176" spans="1:12" x14ac:dyDescent="0.3">
      <c r="A6176" t="s">
        <v>61</v>
      </c>
      <c r="B6176" t="s">
        <v>21</v>
      </c>
      <c r="C6176" t="s">
        <v>14</v>
      </c>
      <c r="D6176" t="s">
        <v>74</v>
      </c>
      <c r="E6176" t="s">
        <v>75</v>
      </c>
      <c r="F6176" t="s">
        <v>56</v>
      </c>
      <c r="G6176" t="s">
        <v>25</v>
      </c>
      <c r="H6176" t="s">
        <v>26</v>
      </c>
      <c r="I6176">
        <v>18.899999999999999</v>
      </c>
      <c r="J6176">
        <v>3</v>
      </c>
      <c r="K6176">
        <v>0</v>
      </c>
      <c r="L6176">
        <v>8.6940000000000008</v>
      </c>
    </row>
    <row r="6177" spans="1:12" x14ac:dyDescent="0.3">
      <c r="A6177" t="s">
        <v>27</v>
      </c>
      <c r="B6177" t="s">
        <v>21</v>
      </c>
      <c r="C6177" t="s">
        <v>14</v>
      </c>
      <c r="D6177" t="s">
        <v>546</v>
      </c>
      <c r="E6177" t="s">
        <v>75</v>
      </c>
      <c r="F6177" t="s">
        <v>56</v>
      </c>
      <c r="G6177" t="s">
        <v>18</v>
      </c>
      <c r="H6177" t="s">
        <v>32</v>
      </c>
      <c r="I6177">
        <v>40.479999999999997</v>
      </c>
      <c r="J6177">
        <v>2</v>
      </c>
      <c r="K6177">
        <v>0</v>
      </c>
      <c r="L6177">
        <v>14.572800000000001</v>
      </c>
    </row>
    <row r="6178" spans="1:12" x14ac:dyDescent="0.3">
      <c r="A6178" t="s">
        <v>27</v>
      </c>
      <c r="B6178" t="s">
        <v>13</v>
      </c>
      <c r="C6178" t="s">
        <v>14</v>
      </c>
      <c r="D6178" t="s">
        <v>91</v>
      </c>
      <c r="E6178" t="s">
        <v>75</v>
      </c>
      <c r="F6178" t="s">
        <v>56</v>
      </c>
      <c r="G6178" t="s">
        <v>25</v>
      </c>
      <c r="H6178" t="s">
        <v>36</v>
      </c>
      <c r="I6178">
        <v>1217.568</v>
      </c>
      <c r="J6178">
        <v>2</v>
      </c>
      <c r="K6178">
        <v>0.2</v>
      </c>
      <c r="L6178">
        <v>456.58800000000002</v>
      </c>
    </row>
    <row r="6179" spans="1:12" x14ac:dyDescent="0.3">
      <c r="A6179" t="s">
        <v>12</v>
      </c>
      <c r="B6179" t="s">
        <v>13</v>
      </c>
      <c r="C6179" t="s">
        <v>14</v>
      </c>
      <c r="D6179" t="s">
        <v>74</v>
      </c>
      <c r="E6179" t="s">
        <v>75</v>
      </c>
      <c r="F6179" t="s">
        <v>56</v>
      </c>
      <c r="G6179" t="s">
        <v>25</v>
      </c>
      <c r="H6179" t="s">
        <v>40</v>
      </c>
      <c r="I6179">
        <v>123.92</v>
      </c>
      <c r="J6179">
        <v>4</v>
      </c>
      <c r="K6179">
        <v>0</v>
      </c>
      <c r="L6179">
        <v>55.764000000000003</v>
      </c>
    </row>
    <row r="6180" spans="1:12" x14ac:dyDescent="0.3">
      <c r="A6180" t="s">
        <v>167</v>
      </c>
      <c r="B6180" t="s">
        <v>43</v>
      </c>
      <c r="C6180" t="s">
        <v>14</v>
      </c>
      <c r="D6180" t="s">
        <v>74</v>
      </c>
      <c r="E6180" t="s">
        <v>75</v>
      </c>
      <c r="F6180" t="s">
        <v>56</v>
      </c>
      <c r="G6180" t="s">
        <v>25</v>
      </c>
      <c r="H6180" t="s">
        <v>26</v>
      </c>
      <c r="I6180">
        <v>30.53</v>
      </c>
      <c r="J6180">
        <v>1</v>
      </c>
      <c r="K6180">
        <v>0</v>
      </c>
      <c r="L6180">
        <v>14.043799999999999</v>
      </c>
    </row>
    <row r="6181" spans="1:12" x14ac:dyDescent="0.3">
      <c r="A6181" t="s">
        <v>167</v>
      </c>
      <c r="B6181" t="s">
        <v>43</v>
      </c>
      <c r="C6181" t="s">
        <v>14</v>
      </c>
      <c r="D6181" t="s">
        <v>74</v>
      </c>
      <c r="E6181" t="s">
        <v>75</v>
      </c>
      <c r="F6181" t="s">
        <v>56</v>
      </c>
      <c r="G6181" t="s">
        <v>34</v>
      </c>
      <c r="H6181" t="s">
        <v>58</v>
      </c>
      <c r="I6181">
        <v>30.84</v>
      </c>
      <c r="J6181">
        <v>3</v>
      </c>
      <c r="K6181">
        <v>0</v>
      </c>
      <c r="L6181">
        <v>6.1680000000000001</v>
      </c>
    </row>
    <row r="6182" spans="1:12" x14ac:dyDescent="0.3">
      <c r="A6182" t="s">
        <v>167</v>
      </c>
      <c r="B6182" t="s">
        <v>43</v>
      </c>
      <c r="C6182" t="s">
        <v>14</v>
      </c>
      <c r="D6182" t="s">
        <v>74</v>
      </c>
      <c r="E6182" t="s">
        <v>75</v>
      </c>
      <c r="F6182" t="s">
        <v>56</v>
      </c>
      <c r="G6182" t="s">
        <v>25</v>
      </c>
      <c r="H6182" t="s">
        <v>40</v>
      </c>
      <c r="I6182">
        <v>75.06</v>
      </c>
      <c r="J6182">
        <v>9</v>
      </c>
      <c r="K6182">
        <v>0</v>
      </c>
      <c r="L6182">
        <v>33.777000000000001</v>
      </c>
    </row>
    <row r="6183" spans="1:12" x14ac:dyDescent="0.3">
      <c r="A6183" t="s">
        <v>27</v>
      </c>
      <c r="B6183" t="s">
        <v>21</v>
      </c>
      <c r="C6183" t="s">
        <v>14</v>
      </c>
      <c r="D6183" t="s">
        <v>400</v>
      </c>
      <c r="E6183" t="s">
        <v>75</v>
      </c>
      <c r="F6183" t="s">
        <v>56</v>
      </c>
      <c r="G6183" t="s">
        <v>34</v>
      </c>
      <c r="H6183" t="s">
        <v>58</v>
      </c>
      <c r="I6183">
        <v>159.97999999999999</v>
      </c>
      <c r="J6183">
        <v>2</v>
      </c>
      <c r="K6183">
        <v>0</v>
      </c>
      <c r="L6183">
        <v>57.592799999999997</v>
      </c>
    </row>
    <row r="6184" spans="1:12" x14ac:dyDescent="0.3">
      <c r="A6184" t="s">
        <v>27</v>
      </c>
      <c r="B6184" t="s">
        <v>13</v>
      </c>
      <c r="C6184" t="s">
        <v>14</v>
      </c>
      <c r="D6184" t="s">
        <v>74</v>
      </c>
      <c r="E6184" t="s">
        <v>75</v>
      </c>
      <c r="F6184" t="s">
        <v>56</v>
      </c>
      <c r="G6184" t="s">
        <v>18</v>
      </c>
      <c r="H6184" t="s">
        <v>20</v>
      </c>
      <c r="I6184">
        <v>271.76400000000001</v>
      </c>
      <c r="J6184">
        <v>2</v>
      </c>
      <c r="K6184">
        <v>0.1</v>
      </c>
      <c r="L6184">
        <v>60.392000000000003</v>
      </c>
    </row>
    <row r="6185" spans="1:12" x14ac:dyDescent="0.3">
      <c r="A6185" t="s">
        <v>61</v>
      </c>
      <c r="B6185" t="s">
        <v>21</v>
      </c>
      <c r="C6185" t="s">
        <v>14</v>
      </c>
      <c r="D6185" t="s">
        <v>74</v>
      </c>
      <c r="E6185" t="s">
        <v>75</v>
      </c>
      <c r="F6185" t="s">
        <v>56</v>
      </c>
      <c r="G6185" t="s">
        <v>18</v>
      </c>
      <c r="H6185" t="s">
        <v>32</v>
      </c>
      <c r="I6185">
        <v>135.80000000000001</v>
      </c>
      <c r="J6185">
        <v>7</v>
      </c>
      <c r="K6185">
        <v>0</v>
      </c>
      <c r="L6185">
        <v>66.542000000000002</v>
      </c>
    </row>
    <row r="6186" spans="1:12" x14ac:dyDescent="0.3">
      <c r="A6186" t="s">
        <v>61</v>
      </c>
      <c r="B6186" t="s">
        <v>13</v>
      </c>
      <c r="C6186" t="s">
        <v>14</v>
      </c>
      <c r="D6186" t="s">
        <v>74</v>
      </c>
      <c r="E6186" t="s">
        <v>75</v>
      </c>
      <c r="F6186" t="s">
        <v>56</v>
      </c>
      <c r="G6186" t="s">
        <v>18</v>
      </c>
      <c r="H6186" t="s">
        <v>20</v>
      </c>
      <c r="I6186">
        <v>117.88200000000001</v>
      </c>
      <c r="J6186">
        <v>1</v>
      </c>
      <c r="K6186">
        <v>0.1</v>
      </c>
      <c r="L6186">
        <v>1.3098000000000001</v>
      </c>
    </row>
    <row r="6187" spans="1:12" x14ac:dyDescent="0.3">
      <c r="A6187" t="s">
        <v>27</v>
      </c>
      <c r="B6187" t="s">
        <v>21</v>
      </c>
      <c r="C6187" t="s">
        <v>14</v>
      </c>
      <c r="D6187" t="s">
        <v>74</v>
      </c>
      <c r="E6187" t="s">
        <v>75</v>
      </c>
      <c r="F6187" t="s">
        <v>56</v>
      </c>
      <c r="G6187" t="s">
        <v>34</v>
      </c>
      <c r="H6187" t="s">
        <v>58</v>
      </c>
      <c r="I6187">
        <v>20.97</v>
      </c>
      <c r="J6187">
        <v>3</v>
      </c>
      <c r="K6187">
        <v>0</v>
      </c>
      <c r="L6187">
        <v>9.0170999999999992</v>
      </c>
    </row>
    <row r="6188" spans="1:12" x14ac:dyDescent="0.3">
      <c r="A6188" t="s">
        <v>27</v>
      </c>
      <c r="B6188" t="s">
        <v>21</v>
      </c>
      <c r="C6188" t="s">
        <v>14</v>
      </c>
      <c r="D6188" t="s">
        <v>74</v>
      </c>
      <c r="E6188" t="s">
        <v>75</v>
      </c>
      <c r="F6188" t="s">
        <v>56</v>
      </c>
      <c r="G6188" t="s">
        <v>34</v>
      </c>
      <c r="H6188" t="s">
        <v>58</v>
      </c>
      <c r="I6188">
        <v>139.96</v>
      </c>
      <c r="J6188">
        <v>4</v>
      </c>
      <c r="K6188">
        <v>0</v>
      </c>
      <c r="L6188">
        <v>9.7972000000000001</v>
      </c>
    </row>
    <row r="6189" spans="1:12" x14ac:dyDescent="0.3">
      <c r="A6189" t="s">
        <v>27</v>
      </c>
      <c r="B6189" t="s">
        <v>21</v>
      </c>
      <c r="C6189" t="s">
        <v>14</v>
      </c>
      <c r="D6189" t="s">
        <v>74</v>
      </c>
      <c r="E6189" t="s">
        <v>75</v>
      </c>
      <c r="F6189" t="s">
        <v>56</v>
      </c>
      <c r="G6189" t="s">
        <v>18</v>
      </c>
      <c r="H6189" t="s">
        <v>32</v>
      </c>
      <c r="I6189">
        <v>37.74</v>
      </c>
      <c r="J6189">
        <v>3</v>
      </c>
      <c r="K6189">
        <v>0</v>
      </c>
      <c r="L6189">
        <v>12.8316</v>
      </c>
    </row>
    <row r="6190" spans="1:12" x14ac:dyDescent="0.3">
      <c r="A6190" t="s">
        <v>27</v>
      </c>
      <c r="B6190" t="s">
        <v>13</v>
      </c>
      <c r="C6190" t="s">
        <v>14</v>
      </c>
      <c r="D6190" t="s">
        <v>186</v>
      </c>
      <c r="E6190" t="s">
        <v>75</v>
      </c>
      <c r="F6190" t="s">
        <v>56</v>
      </c>
      <c r="G6190" t="s">
        <v>25</v>
      </c>
      <c r="H6190" t="s">
        <v>36</v>
      </c>
      <c r="I6190">
        <v>13.904</v>
      </c>
      <c r="J6190">
        <v>2</v>
      </c>
      <c r="K6190">
        <v>0.2</v>
      </c>
      <c r="L6190">
        <v>4.5187999999999997</v>
      </c>
    </row>
    <row r="6191" spans="1:12" x14ac:dyDescent="0.3">
      <c r="A6191" t="s">
        <v>61</v>
      </c>
      <c r="B6191" t="s">
        <v>13</v>
      </c>
      <c r="C6191" t="s">
        <v>14</v>
      </c>
      <c r="D6191" t="s">
        <v>74</v>
      </c>
      <c r="E6191" t="s">
        <v>75</v>
      </c>
      <c r="F6191" t="s">
        <v>56</v>
      </c>
      <c r="G6191" t="s">
        <v>25</v>
      </c>
      <c r="H6191" t="s">
        <v>40</v>
      </c>
      <c r="I6191">
        <v>25.92</v>
      </c>
      <c r="J6191">
        <v>4</v>
      </c>
      <c r="K6191">
        <v>0</v>
      </c>
      <c r="L6191">
        <v>12.441599999999999</v>
      </c>
    </row>
    <row r="6192" spans="1:12" x14ac:dyDescent="0.3">
      <c r="A6192" t="s">
        <v>61</v>
      </c>
      <c r="B6192" t="s">
        <v>13</v>
      </c>
      <c r="C6192" t="s">
        <v>14</v>
      </c>
      <c r="D6192" t="s">
        <v>74</v>
      </c>
      <c r="E6192" t="s">
        <v>75</v>
      </c>
      <c r="F6192" t="s">
        <v>56</v>
      </c>
      <c r="G6192" t="s">
        <v>25</v>
      </c>
      <c r="H6192" t="s">
        <v>31</v>
      </c>
      <c r="I6192">
        <v>22.58</v>
      </c>
      <c r="J6192">
        <v>2</v>
      </c>
      <c r="K6192">
        <v>0</v>
      </c>
      <c r="L6192">
        <v>5.8708</v>
      </c>
    </row>
    <row r="6193" spans="1:12" x14ac:dyDescent="0.3">
      <c r="A6193" t="s">
        <v>27</v>
      </c>
      <c r="B6193" t="s">
        <v>43</v>
      </c>
      <c r="C6193" t="s">
        <v>14</v>
      </c>
      <c r="D6193" t="s">
        <v>74</v>
      </c>
      <c r="E6193" t="s">
        <v>75</v>
      </c>
      <c r="F6193" t="s">
        <v>56</v>
      </c>
      <c r="G6193" t="s">
        <v>25</v>
      </c>
      <c r="H6193" t="s">
        <v>33</v>
      </c>
      <c r="I6193">
        <v>66.03</v>
      </c>
      <c r="J6193">
        <v>3</v>
      </c>
      <c r="K6193">
        <v>0</v>
      </c>
      <c r="L6193">
        <v>17.1678</v>
      </c>
    </row>
    <row r="6194" spans="1:12" x14ac:dyDescent="0.3">
      <c r="A6194" t="s">
        <v>61</v>
      </c>
      <c r="B6194" t="s">
        <v>43</v>
      </c>
      <c r="C6194" t="s">
        <v>14</v>
      </c>
      <c r="D6194" t="s">
        <v>74</v>
      </c>
      <c r="E6194" t="s">
        <v>75</v>
      </c>
      <c r="F6194" t="s">
        <v>56</v>
      </c>
      <c r="G6194" t="s">
        <v>18</v>
      </c>
      <c r="H6194" t="s">
        <v>20</v>
      </c>
      <c r="I6194">
        <v>2621.3220000000001</v>
      </c>
      <c r="J6194">
        <v>11</v>
      </c>
      <c r="K6194">
        <v>0.1</v>
      </c>
      <c r="L6194">
        <v>553.39020000000005</v>
      </c>
    </row>
    <row r="6195" spans="1:12" x14ac:dyDescent="0.3">
      <c r="A6195" t="s">
        <v>27</v>
      </c>
      <c r="B6195" t="s">
        <v>21</v>
      </c>
      <c r="C6195" t="s">
        <v>14</v>
      </c>
      <c r="D6195" t="s">
        <v>74</v>
      </c>
      <c r="E6195" t="s">
        <v>75</v>
      </c>
      <c r="F6195" t="s">
        <v>56</v>
      </c>
      <c r="G6195" t="s">
        <v>25</v>
      </c>
      <c r="H6195" t="s">
        <v>76</v>
      </c>
      <c r="I6195">
        <v>36.479999999999997</v>
      </c>
      <c r="J6195">
        <v>6</v>
      </c>
      <c r="K6195">
        <v>0</v>
      </c>
      <c r="L6195">
        <v>18.239999999999998</v>
      </c>
    </row>
    <row r="6196" spans="1:12" x14ac:dyDescent="0.3">
      <c r="A6196" t="s">
        <v>61</v>
      </c>
      <c r="B6196" t="s">
        <v>21</v>
      </c>
      <c r="C6196" t="s">
        <v>14</v>
      </c>
      <c r="D6196" t="s">
        <v>74</v>
      </c>
      <c r="E6196" t="s">
        <v>75</v>
      </c>
      <c r="F6196" t="s">
        <v>56</v>
      </c>
      <c r="G6196" t="s">
        <v>34</v>
      </c>
      <c r="H6196" t="s">
        <v>35</v>
      </c>
      <c r="I6196">
        <v>43.6</v>
      </c>
      <c r="J6196">
        <v>4</v>
      </c>
      <c r="K6196">
        <v>0</v>
      </c>
      <c r="L6196">
        <v>12.208</v>
      </c>
    </row>
    <row r="6197" spans="1:12" x14ac:dyDescent="0.3">
      <c r="A6197" t="s">
        <v>27</v>
      </c>
      <c r="B6197" t="s">
        <v>13</v>
      </c>
      <c r="C6197" t="s">
        <v>14</v>
      </c>
      <c r="D6197" t="s">
        <v>74</v>
      </c>
      <c r="E6197" t="s">
        <v>75</v>
      </c>
      <c r="F6197" t="s">
        <v>56</v>
      </c>
      <c r="G6197" t="s">
        <v>34</v>
      </c>
      <c r="H6197" t="s">
        <v>35</v>
      </c>
      <c r="I6197">
        <v>13.98</v>
      </c>
      <c r="J6197">
        <v>2</v>
      </c>
      <c r="K6197">
        <v>0</v>
      </c>
      <c r="L6197">
        <v>3.9144000000000001</v>
      </c>
    </row>
    <row r="6198" spans="1:12" x14ac:dyDescent="0.3">
      <c r="A6198" t="s">
        <v>27</v>
      </c>
      <c r="B6198" t="s">
        <v>13</v>
      </c>
      <c r="C6198" t="s">
        <v>14</v>
      </c>
      <c r="D6198" t="s">
        <v>74</v>
      </c>
      <c r="E6198" t="s">
        <v>75</v>
      </c>
      <c r="F6198" t="s">
        <v>56</v>
      </c>
      <c r="G6198" t="s">
        <v>25</v>
      </c>
      <c r="H6198" t="s">
        <v>33</v>
      </c>
      <c r="I6198">
        <v>23.65</v>
      </c>
      <c r="J6198">
        <v>1</v>
      </c>
      <c r="K6198">
        <v>0</v>
      </c>
      <c r="L6198">
        <v>6.149</v>
      </c>
    </row>
    <row r="6199" spans="1:12" x14ac:dyDescent="0.3">
      <c r="A6199" t="s">
        <v>27</v>
      </c>
      <c r="B6199" t="s">
        <v>21</v>
      </c>
      <c r="C6199" t="s">
        <v>14</v>
      </c>
      <c r="D6199" t="s">
        <v>74</v>
      </c>
      <c r="E6199" t="s">
        <v>75</v>
      </c>
      <c r="F6199" t="s">
        <v>56</v>
      </c>
      <c r="G6199" t="s">
        <v>25</v>
      </c>
      <c r="H6199" t="s">
        <v>36</v>
      </c>
      <c r="I6199">
        <v>28.751999999999999</v>
      </c>
      <c r="J6199">
        <v>3</v>
      </c>
      <c r="K6199">
        <v>0.2</v>
      </c>
      <c r="L6199">
        <v>10.0632</v>
      </c>
    </row>
    <row r="6200" spans="1:12" x14ac:dyDescent="0.3">
      <c r="A6200" t="s">
        <v>27</v>
      </c>
      <c r="B6200" t="s">
        <v>21</v>
      </c>
      <c r="C6200" t="s">
        <v>14</v>
      </c>
      <c r="D6200" t="s">
        <v>74</v>
      </c>
      <c r="E6200" t="s">
        <v>75</v>
      </c>
      <c r="F6200" t="s">
        <v>56</v>
      </c>
      <c r="G6200" t="s">
        <v>25</v>
      </c>
      <c r="H6200" t="s">
        <v>33</v>
      </c>
      <c r="I6200">
        <v>114.95</v>
      </c>
      <c r="J6200">
        <v>5</v>
      </c>
      <c r="K6200">
        <v>0</v>
      </c>
      <c r="L6200">
        <v>32.186</v>
      </c>
    </row>
    <row r="6201" spans="1:12" x14ac:dyDescent="0.3">
      <c r="A6201" t="s">
        <v>27</v>
      </c>
      <c r="B6201" t="s">
        <v>13</v>
      </c>
      <c r="C6201" t="s">
        <v>14</v>
      </c>
      <c r="D6201" t="s">
        <v>74</v>
      </c>
      <c r="E6201" t="s">
        <v>75</v>
      </c>
      <c r="F6201" t="s">
        <v>56</v>
      </c>
      <c r="G6201" t="s">
        <v>25</v>
      </c>
      <c r="H6201" t="s">
        <v>36</v>
      </c>
      <c r="I6201">
        <v>3.64</v>
      </c>
      <c r="J6201">
        <v>1</v>
      </c>
      <c r="K6201">
        <v>0.2</v>
      </c>
      <c r="L6201">
        <v>1.365</v>
      </c>
    </row>
    <row r="6202" spans="1:12" x14ac:dyDescent="0.3">
      <c r="A6202" t="s">
        <v>27</v>
      </c>
      <c r="B6202" t="s">
        <v>13</v>
      </c>
      <c r="C6202" t="s">
        <v>14</v>
      </c>
      <c r="D6202" t="s">
        <v>74</v>
      </c>
      <c r="E6202" t="s">
        <v>75</v>
      </c>
      <c r="F6202" t="s">
        <v>56</v>
      </c>
      <c r="G6202" t="s">
        <v>34</v>
      </c>
      <c r="H6202" t="s">
        <v>35</v>
      </c>
      <c r="I6202">
        <v>881.93</v>
      </c>
      <c r="J6202">
        <v>7</v>
      </c>
      <c r="K6202">
        <v>0</v>
      </c>
      <c r="L6202">
        <v>220.48249999999999</v>
      </c>
    </row>
    <row r="6203" spans="1:12" x14ac:dyDescent="0.3">
      <c r="A6203" t="s">
        <v>167</v>
      </c>
      <c r="B6203" t="s">
        <v>13</v>
      </c>
      <c r="C6203" t="s">
        <v>14</v>
      </c>
      <c r="D6203" t="s">
        <v>294</v>
      </c>
      <c r="E6203" t="s">
        <v>75</v>
      </c>
      <c r="F6203" t="s">
        <v>56</v>
      </c>
      <c r="G6203" t="s">
        <v>18</v>
      </c>
      <c r="H6203" t="s">
        <v>20</v>
      </c>
      <c r="I6203">
        <v>102.58199999999999</v>
      </c>
      <c r="J6203">
        <v>1</v>
      </c>
      <c r="K6203">
        <v>0.1</v>
      </c>
      <c r="L6203">
        <v>6.8388</v>
      </c>
    </row>
    <row r="6204" spans="1:12" x14ac:dyDescent="0.3">
      <c r="A6204" t="s">
        <v>167</v>
      </c>
      <c r="B6204" t="s">
        <v>13</v>
      </c>
      <c r="C6204" t="s">
        <v>14</v>
      </c>
      <c r="D6204" t="s">
        <v>294</v>
      </c>
      <c r="E6204" t="s">
        <v>75</v>
      </c>
      <c r="F6204" t="s">
        <v>56</v>
      </c>
      <c r="G6204" t="s">
        <v>25</v>
      </c>
      <c r="H6204" t="s">
        <v>40</v>
      </c>
      <c r="I6204">
        <v>20.04</v>
      </c>
      <c r="J6204">
        <v>3</v>
      </c>
      <c r="K6204">
        <v>0</v>
      </c>
      <c r="L6204">
        <v>9.6191999999999993</v>
      </c>
    </row>
    <row r="6205" spans="1:12" x14ac:dyDescent="0.3">
      <c r="A6205" t="s">
        <v>27</v>
      </c>
      <c r="B6205" t="s">
        <v>13</v>
      </c>
      <c r="C6205" t="s">
        <v>14</v>
      </c>
      <c r="D6205" t="s">
        <v>74</v>
      </c>
      <c r="E6205" t="s">
        <v>75</v>
      </c>
      <c r="F6205" t="s">
        <v>56</v>
      </c>
      <c r="G6205" t="s">
        <v>25</v>
      </c>
      <c r="H6205" t="s">
        <v>36</v>
      </c>
      <c r="I6205">
        <v>32.088000000000001</v>
      </c>
      <c r="J6205">
        <v>7</v>
      </c>
      <c r="K6205">
        <v>0.2</v>
      </c>
      <c r="L6205">
        <v>11.2308</v>
      </c>
    </row>
    <row r="6206" spans="1:12" x14ac:dyDescent="0.3">
      <c r="A6206" t="s">
        <v>27</v>
      </c>
      <c r="B6206" t="s">
        <v>13</v>
      </c>
      <c r="C6206" t="s">
        <v>14</v>
      </c>
      <c r="D6206" t="s">
        <v>74</v>
      </c>
      <c r="E6206" t="s">
        <v>75</v>
      </c>
      <c r="F6206" t="s">
        <v>56</v>
      </c>
      <c r="G6206" t="s">
        <v>25</v>
      </c>
      <c r="H6206" t="s">
        <v>36</v>
      </c>
      <c r="I6206">
        <v>4305.5519999999997</v>
      </c>
      <c r="J6206">
        <v>6</v>
      </c>
      <c r="K6206">
        <v>0.2</v>
      </c>
      <c r="L6206">
        <v>1453.1238000000001</v>
      </c>
    </row>
    <row r="6207" spans="1:12" x14ac:dyDescent="0.3">
      <c r="A6207" t="s">
        <v>27</v>
      </c>
      <c r="B6207" t="s">
        <v>21</v>
      </c>
      <c r="C6207" t="s">
        <v>14</v>
      </c>
      <c r="D6207" t="s">
        <v>74</v>
      </c>
      <c r="E6207" t="s">
        <v>75</v>
      </c>
      <c r="F6207" t="s">
        <v>56</v>
      </c>
      <c r="G6207" t="s">
        <v>18</v>
      </c>
      <c r="H6207" t="s">
        <v>32</v>
      </c>
      <c r="I6207">
        <v>10.02</v>
      </c>
      <c r="J6207">
        <v>3</v>
      </c>
      <c r="K6207">
        <v>0</v>
      </c>
      <c r="L6207">
        <v>4.4088000000000003</v>
      </c>
    </row>
    <row r="6208" spans="1:12" x14ac:dyDescent="0.3">
      <c r="A6208" t="s">
        <v>27</v>
      </c>
      <c r="B6208" t="s">
        <v>21</v>
      </c>
      <c r="C6208" t="s">
        <v>14</v>
      </c>
      <c r="D6208" t="s">
        <v>74</v>
      </c>
      <c r="E6208" t="s">
        <v>75</v>
      </c>
      <c r="F6208" t="s">
        <v>56</v>
      </c>
      <c r="G6208" t="s">
        <v>34</v>
      </c>
      <c r="H6208" t="s">
        <v>35</v>
      </c>
      <c r="I6208">
        <v>631.96</v>
      </c>
      <c r="J6208">
        <v>4</v>
      </c>
      <c r="K6208">
        <v>0</v>
      </c>
      <c r="L6208">
        <v>303.3408</v>
      </c>
    </row>
    <row r="6209" spans="1:12" x14ac:dyDescent="0.3">
      <c r="A6209" t="s">
        <v>27</v>
      </c>
      <c r="B6209" t="s">
        <v>21</v>
      </c>
      <c r="C6209" t="s">
        <v>14</v>
      </c>
      <c r="D6209" t="s">
        <v>74</v>
      </c>
      <c r="E6209" t="s">
        <v>75</v>
      </c>
      <c r="F6209" t="s">
        <v>56</v>
      </c>
      <c r="G6209" t="s">
        <v>25</v>
      </c>
      <c r="H6209" t="s">
        <v>36</v>
      </c>
      <c r="I6209">
        <v>146.68799999999999</v>
      </c>
      <c r="J6209">
        <v>8</v>
      </c>
      <c r="K6209">
        <v>0.2</v>
      </c>
      <c r="L6209">
        <v>45.84</v>
      </c>
    </row>
    <row r="6210" spans="1:12" x14ac:dyDescent="0.3">
      <c r="A6210" t="s">
        <v>27</v>
      </c>
      <c r="B6210" t="s">
        <v>21</v>
      </c>
      <c r="C6210" t="s">
        <v>14</v>
      </c>
      <c r="D6210" t="s">
        <v>74</v>
      </c>
      <c r="E6210" t="s">
        <v>75</v>
      </c>
      <c r="F6210" t="s">
        <v>56</v>
      </c>
      <c r="G6210" t="s">
        <v>25</v>
      </c>
      <c r="H6210" t="s">
        <v>40</v>
      </c>
      <c r="I6210">
        <v>13.36</v>
      </c>
      <c r="J6210">
        <v>2</v>
      </c>
      <c r="K6210">
        <v>0</v>
      </c>
      <c r="L6210">
        <v>6.4127999999999998</v>
      </c>
    </row>
    <row r="6211" spans="1:12" x14ac:dyDescent="0.3">
      <c r="A6211" t="s">
        <v>27</v>
      </c>
      <c r="B6211" t="s">
        <v>21</v>
      </c>
      <c r="C6211" t="s">
        <v>14</v>
      </c>
      <c r="D6211" t="s">
        <v>74</v>
      </c>
      <c r="E6211" t="s">
        <v>75</v>
      </c>
      <c r="F6211" t="s">
        <v>56</v>
      </c>
      <c r="G6211" t="s">
        <v>18</v>
      </c>
      <c r="H6211" t="s">
        <v>20</v>
      </c>
      <c r="I6211">
        <v>163.76400000000001</v>
      </c>
      <c r="J6211">
        <v>2</v>
      </c>
      <c r="K6211">
        <v>0.1</v>
      </c>
      <c r="L6211">
        <v>25.474399999999999</v>
      </c>
    </row>
    <row r="6212" spans="1:12" x14ac:dyDescent="0.3">
      <c r="A6212" t="s">
        <v>27</v>
      </c>
      <c r="B6212" t="s">
        <v>21</v>
      </c>
      <c r="C6212" t="s">
        <v>14</v>
      </c>
      <c r="D6212" t="s">
        <v>74</v>
      </c>
      <c r="E6212" t="s">
        <v>75</v>
      </c>
      <c r="F6212" t="s">
        <v>56</v>
      </c>
      <c r="G6212" t="s">
        <v>18</v>
      </c>
      <c r="H6212" t="s">
        <v>32</v>
      </c>
      <c r="I6212">
        <v>183.92</v>
      </c>
      <c r="J6212">
        <v>4</v>
      </c>
      <c r="K6212">
        <v>0</v>
      </c>
      <c r="L6212">
        <v>31.266400000000001</v>
      </c>
    </row>
    <row r="6213" spans="1:12" x14ac:dyDescent="0.3">
      <c r="A6213" t="s">
        <v>27</v>
      </c>
      <c r="B6213" t="s">
        <v>13</v>
      </c>
      <c r="C6213" t="s">
        <v>14</v>
      </c>
      <c r="D6213" t="s">
        <v>74</v>
      </c>
      <c r="E6213" t="s">
        <v>75</v>
      </c>
      <c r="F6213" t="s">
        <v>56</v>
      </c>
      <c r="G6213" t="s">
        <v>25</v>
      </c>
      <c r="H6213" t="s">
        <v>59</v>
      </c>
      <c r="I6213">
        <v>15.56</v>
      </c>
      <c r="J6213">
        <v>2</v>
      </c>
      <c r="K6213">
        <v>0</v>
      </c>
      <c r="L6213">
        <v>7.3132000000000001</v>
      </c>
    </row>
    <row r="6214" spans="1:12" x14ac:dyDescent="0.3">
      <c r="A6214" t="s">
        <v>12</v>
      </c>
      <c r="B6214" t="s">
        <v>21</v>
      </c>
      <c r="C6214" t="s">
        <v>14</v>
      </c>
      <c r="D6214" t="s">
        <v>74</v>
      </c>
      <c r="E6214" t="s">
        <v>75</v>
      </c>
      <c r="F6214" t="s">
        <v>56</v>
      </c>
      <c r="G6214" t="s">
        <v>25</v>
      </c>
      <c r="H6214" t="s">
        <v>36</v>
      </c>
      <c r="I6214">
        <v>43.12</v>
      </c>
      <c r="J6214">
        <v>5</v>
      </c>
      <c r="K6214">
        <v>0.2</v>
      </c>
      <c r="L6214">
        <v>15.092000000000001</v>
      </c>
    </row>
    <row r="6215" spans="1:12" x14ac:dyDescent="0.3">
      <c r="A6215" t="s">
        <v>12</v>
      </c>
      <c r="B6215" t="s">
        <v>21</v>
      </c>
      <c r="C6215" t="s">
        <v>14</v>
      </c>
      <c r="D6215" t="s">
        <v>74</v>
      </c>
      <c r="E6215" t="s">
        <v>75</v>
      </c>
      <c r="F6215" t="s">
        <v>56</v>
      </c>
      <c r="G6215" t="s">
        <v>18</v>
      </c>
      <c r="H6215" t="s">
        <v>30</v>
      </c>
      <c r="I6215">
        <v>313.72199999999998</v>
      </c>
      <c r="J6215">
        <v>3</v>
      </c>
      <c r="K6215">
        <v>0.4</v>
      </c>
      <c r="L6215">
        <v>-99.345299999999995</v>
      </c>
    </row>
    <row r="6216" spans="1:12" x14ac:dyDescent="0.3">
      <c r="A6216" t="s">
        <v>12</v>
      </c>
      <c r="B6216" t="s">
        <v>21</v>
      </c>
      <c r="C6216" t="s">
        <v>14</v>
      </c>
      <c r="D6216" t="s">
        <v>74</v>
      </c>
      <c r="E6216" t="s">
        <v>75</v>
      </c>
      <c r="F6216" t="s">
        <v>56</v>
      </c>
      <c r="G6216" t="s">
        <v>18</v>
      </c>
      <c r="H6216" t="s">
        <v>32</v>
      </c>
      <c r="I6216">
        <v>45.98</v>
      </c>
      <c r="J6216">
        <v>1</v>
      </c>
      <c r="K6216">
        <v>0</v>
      </c>
      <c r="L6216">
        <v>7.8166000000000002</v>
      </c>
    </row>
    <row r="6217" spans="1:12" x14ac:dyDescent="0.3">
      <c r="A6217" t="s">
        <v>12</v>
      </c>
      <c r="B6217" t="s">
        <v>21</v>
      </c>
      <c r="C6217" t="s">
        <v>14</v>
      </c>
      <c r="D6217" t="s">
        <v>74</v>
      </c>
      <c r="E6217" t="s">
        <v>75</v>
      </c>
      <c r="F6217" t="s">
        <v>56</v>
      </c>
      <c r="G6217" t="s">
        <v>25</v>
      </c>
      <c r="H6217" t="s">
        <v>31</v>
      </c>
      <c r="I6217">
        <v>428.68</v>
      </c>
      <c r="J6217">
        <v>7</v>
      </c>
      <c r="K6217">
        <v>0</v>
      </c>
      <c r="L6217">
        <v>0</v>
      </c>
    </row>
    <row r="6218" spans="1:12" x14ac:dyDescent="0.3">
      <c r="A6218" t="s">
        <v>27</v>
      </c>
      <c r="B6218" t="s">
        <v>13</v>
      </c>
      <c r="C6218" t="s">
        <v>14</v>
      </c>
      <c r="D6218" t="s">
        <v>158</v>
      </c>
      <c r="E6218" t="s">
        <v>75</v>
      </c>
      <c r="F6218" t="s">
        <v>56</v>
      </c>
      <c r="G6218" t="s">
        <v>25</v>
      </c>
      <c r="H6218" t="s">
        <v>36</v>
      </c>
      <c r="I6218">
        <v>68.48</v>
      </c>
      <c r="J6218">
        <v>2</v>
      </c>
      <c r="K6218">
        <v>0.2</v>
      </c>
      <c r="L6218">
        <v>25.68</v>
      </c>
    </row>
    <row r="6219" spans="1:12" x14ac:dyDescent="0.3">
      <c r="A6219" t="s">
        <v>27</v>
      </c>
      <c r="B6219" t="s">
        <v>13</v>
      </c>
      <c r="C6219" t="s">
        <v>14</v>
      </c>
      <c r="D6219" t="s">
        <v>158</v>
      </c>
      <c r="E6219" t="s">
        <v>75</v>
      </c>
      <c r="F6219" t="s">
        <v>56</v>
      </c>
      <c r="G6219" t="s">
        <v>25</v>
      </c>
      <c r="H6219" t="s">
        <v>31</v>
      </c>
      <c r="I6219">
        <v>1676.88</v>
      </c>
      <c r="J6219">
        <v>6</v>
      </c>
      <c r="K6219">
        <v>0</v>
      </c>
      <c r="L6219">
        <v>83.843999999999994</v>
      </c>
    </row>
    <row r="6220" spans="1:12" x14ac:dyDescent="0.3">
      <c r="A6220" t="s">
        <v>27</v>
      </c>
      <c r="B6220" t="s">
        <v>43</v>
      </c>
      <c r="C6220" t="s">
        <v>14</v>
      </c>
      <c r="D6220" t="s">
        <v>74</v>
      </c>
      <c r="E6220" t="s">
        <v>75</v>
      </c>
      <c r="F6220" t="s">
        <v>56</v>
      </c>
      <c r="G6220" t="s">
        <v>25</v>
      </c>
      <c r="H6220" t="s">
        <v>40</v>
      </c>
      <c r="I6220">
        <v>25.92</v>
      </c>
      <c r="J6220">
        <v>4</v>
      </c>
      <c r="K6220">
        <v>0</v>
      </c>
      <c r="L6220">
        <v>12.441599999999999</v>
      </c>
    </row>
    <row r="6221" spans="1:12" x14ac:dyDescent="0.3">
      <c r="A6221" t="s">
        <v>61</v>
      </c>
      <c r="B6221" t="s">
        <v>13</v>
      </c>
      <c r="C6221" t="s">
        <v>14</v>
      </c>
      <c r="D6221" t="s">
        <v>74</v>
      </c>
      <c r="E6221" t="s">
        <v>75</v>
      </c>
      <c r="F6221" t="s">
        <v>56</v>
      </c>
      <c r="G6221" t="s">
        <v>34</v>
      </c>
      <c r="H6221" t="s">
        <v>35</v>
      </c>
      <c r="I6221">
        <v>629.95000000000005</v>
      </c>
      <c r="J6221">
        <v>5</v>
      </c>
      <c r="K6221">
        <v>0</v>
      </c>
      <c r="L6221">
        <v>157.48750000000001</v>
      </c>
    </row>
    <row r="6222" spans="1:12" x14ac:dyDescent="0.3">
      <c r="A6222" t="s">
        <v>61</v>
      </c>
      <c r="B6222" t="s">
        <v>13</v>
      </c>
      <c r="C6222" t="s">
        <v>14</v>
      </c>
      <c r="D6222" t="s">
        <v>74</v>
      </c>
      <c r="E6222" t="s">
        <v>75</v>
      </c>
      <c r="F6222" t="s">
        <v>56</v>
      </c>
      <c r="G6222" t="s">
        <v>18</v>
      </c>
      <c r="H6222" t="s">
        <v>20</v>
      </c>
      <c r="I6222">
        <v>631.78200000000004</v>
      </c>
      <c r="J6222">
        <v>2</v>
      </c>
      <c r="K6222">
        <v>0.1</v>
      </c>
      <c r="L6222">
        <v>140.39599999999999</v>
      </c>
    </row>
    <row r="6223" spans="1:12" x14ac:dyDescent="0.3">
      <c r="A6223" t="s">
        <v>61</v>
      </c>
      <c r="B6223" t="s">
        <v>13</v>
      </c>
      <c r="C6223" t="s">
        <v>14</v>
      </c>
      <c r="D6223" t="s">
        <v>74</v>
      </c>
      <c r="E6223" t="s">
        <v>75</v>
      </c>
      <c r="F6223" t="s">
        <v>56</v>
      </c>
      <c r="G6223" t="s">
        <v>18</v>
      </c>
      <c r="H6223" t="s">
        <v>19</v>
      </c>
      <c r="I6223">
        <v>801.56799999999998</v>
      </c>
      <c r="J6223">
        <v>2</v>
      </c>
      <c r="K6223">
        <v>0.2</v>
      </c>
      <c r="L6223">
        <v>-10.019600000000001</v>
      </c>
    </row>
    <row r="6224" spans="1:12" x14ac:dyDescent="0.3">
      <c r="A6224" t="s">
        <v>61</v>
      </c>
      <c r="B6224" t="s">
        <v>13</v>
      </c>
      <c r="C6224" t="s">
        <v>14</v>
      </c>
      <c r="D6224" t="s">
        <v>74</v>
      </c>
      <c r="E6224" t="s">
        <v>75</v>
      </c>
      <c r="F6224" t="s">
        <v>56</v>
      </c>
      <c r="G6224" t="s">
        <v>25</v>
      </c>
      <c r="H6224" t="s">
        <v>26</v>
      </c>
      <c r="I6224">
        <v>75.180000000000007</v>
      </c>
      <c r="J6224">
        <v>6</v>
      </c>
      <c r="K6224">
        <v>0</v>
      </c>
      <c r="L6224">
        <v>35.334600000000002</v>
      </c>
    </row>
    <row r="6225" spans="1:12" x14ac:dyDescent="0.3">
      <c r="A6225" t="s">
        <v>61</v>
      </c>
      <c r="B6225" t="s">
        <v>13</v>
      </c>
      <c r="C6225" t="s">
        <v>14</v>
      </c>
      <c r="D6225" t="s">
        <v>74</v>
      </c>
      <c r="E6225" t="s">
        <v>75</v>
      </c>
      <c r="F6225" t="s">
        <v>56</v>
      </c>
      <c r="G6225" t="s">
        <v>25</v>
      </c>
      <c r="H6225" t="s">
        <v>37</v>
      </c>
      <c r="I6225">
        <v>30.98</v>
      </c>
      <c r="J6225">
        <v>1</v>
      </c>
      <c r="K6225">
        <v>0</v>
      </c>
      <c r="L6225">
        <v>8.0548000000000002</v>
      </c>
    </row>
    <row r="6226" spans="1:12" x14ac:dyDescent="0.3">
      <c r="A6226" t="s">
        <v>61</v>
      </c>
      <c r="B6226" t="s">
        <v>13</v>
      </c>
      <c r="C6226" t="s">
        <v>14</v>
      </c>
      <c r="D6226" t="s">
        <v>74</v>
      </c>
      <c r="E6226" t="s">
        <v>75</v>
      </c>
      <c r="F6226" t="s">
        <v>56</v>
      </c>
      <c r="G6226" t="s">
        <v>34</v>
      </c>
      <c r="H6226" t="s">
        <v>35</v>
      </c>
      <c r="I6226">
        <v>1349.91</v>
      </c>
      <c r="J6226">
        <v>9</v>
      </c>
      <c r="K6226">
        <v>0</v>
      </c>
      <c r="L6226">
        <v>661.45590000000004</v>
      </c>
    </row>
    <row r="6227" spans="1:12" x14ac:dyDescent="0.3">
      <c r="A6227" t="s">
        <v>12</v>
      </c>
      <c r="B6227" t="s">
        <v>13</v>
      </c>
      <c r="C6227" t="s">
        <v>14</v>
      </c>
      <c r="D6227" t="s">
        <v>74</v>
      </c>
      <c r="E6227" t="s">
        <v>75</v>
      </c>
      <c r="F6227" t="s">
        <v>56</v>
      </c>
      <c r="G6227" t="s">
        <v>18</v>
      </c>
      <c r="H6227" t="s">
        <v>30</v>
      </c>
      <c r="I6227">
        <v>209.148</v>
      </c>
      <c r="J6227">
        <v>2</v>
      </c>
      <c r="K6227">
        <v>0.4</v>
      </c>
      <c r="L6227">
        <v>-66.230199999999996</v>
      </c>
    </row>
    <row r="6228" spans="1:12" x14ac:dyDescent="0.3">
      <c r="A6228" t="s">
        <v>12</v>
      </c>
      <c r="B6228" t="s">
        <v>13</v>
      </c>
      <c r="C6228" t="s">
        <v>14</v>
      </c>
      <c r="D6228" t="s">
        <v>74</v>
      </c>
      <c r="E6228" t="s">
        <v>75</v>
      </c>
      <c r="F6228" t="s">
        <v>56</v>
      </c>
      <c r="G6228" t="s">
        <v>25</v>
      </c>
      <c r="H6228" t="s">
        <v>31</v>
      </c>
      <c r="I6228">
        <v>1591.02</v>
      </c>
      <c r="J6228">
        <v>6</v>
      </c>
      <c r="K6228">
        <v>0</v>
      </c>
      <c r="L6228">
        <v>286.3836</v>
      </c>
    </row>
    <row r="6229" spans="1:12" x14ac:dyDescent="0.3">
      <c r="A6229" t="s">
        <v>12</v>
      </c>
      <c r="B6229" t="s">
        <v>13</v>
      </c>
      <c r="C6229" t="s">
        <v>14</v>
      </c>
      <c r="D6229" t="s">
        <v>74</v>
      </c>
      <c r="E6229" t="s">
        <v>75</v>
      </c>
      <c r="F6229" t="s">
        <v>56</v>
      </c>
      <c r="G6229" t="s">
        <v>34</v>
      </c>
      <c r="H6229" t="s">
        <v>58</v>
      </c>
      <c r="I6229">
        <v>1071</v>
      </c>
      <c r="J6229">
        <v>9</v>
      </c>
      <c r="K6229">
        <v>0</v>
      </c>
      <c r="L6229">
        <v>171.36</v>
      </c>
    </row>
    <row r="6230" spans="1:12" x14ac:dyDescent="0.3">
      <c r="A6230" t="s">
        <v>12</v>
      </c>
      <c r="B6230" t="s">
        <v>13</v>
      </c>
      <c r="C6230" t="s">
        <v>14</v>
      </c>
      <c r="D6230" t="s">
        <v>74</v>
      </c>
      <c r="E6230" t="s">
        <v>75</v>
      </c>
      <c r="F6230" t="s">
        <v>56</v>
      </c>
      <c r="G6230" t="s">
        <v>18</v>
      </c>
      <c r="H6230" t="s">
        <v>32</v>
      </c>
      <c r="I6230">
        <v>12.07</v>
      </c>
      <c r="J6230">
        <v>1</v>
      </c>
      <c r="K6230">
        <v>0</v>
      </c>
      <c r="L6230">
        <v>3.9830999999999999</v>
      </c>
    </row>
    <row r="6231" spans="1:12" x14ac:dyDescent="0.3">
      <c r="A6231" t="s">
        <v>12</v>
      </c>
      <c r="B6231" t="s">
        <v>13</v>
      </c>
      <c r="C6231" t="s">
        <v>14</v>
      </c>
      <c r="D6231" t="s">
        <v>74</v>
      </c>
      <c r="E6231" t="s">
        <v>75</v>
      </c>
      <c r="F6231" t="s">
        <v>56</v>
      </c>
      <c r="G6231" t="s">
        <v>18</v>
      </c>
      <c r="H6231" t="s">
        <v>20</v>
      </c>
      <c r="I6231">
        <v>3785.2919999999999</v>
      </c>
      <c r="J6231">
        <v>6</v>
      </c>
      <c r="K6231">
        <v>0.1</v>
      </c>
      <c r="L6231">
        <v>420.58800000000002</v>
      </c>
    </row>
    <row r="6232" spans="1:12" x14ac:dyDescent="0.3">
      <c r="A6232" t="s">
        <v>27</v>
      </c>
      <c r="B6232" t="s">
        <v>21</v>
      </c>
      <c r="C6232" t="s">
        <v>14</v>
      </c>
      <c r="D6232" t="s">
        <v>282</v>
      </c>
      <c r="E6232" t="s">
        <v>75</v>
      </c>
      <c r="F6232" t="s">
        <v>56</v>
      </c>
      <c r="G6232" t="s">
        <v>18</v>
      </c>
      <c r="H6232" t="s">
        <v>32</v>
      </c>
      <c r="I6232">
        <v>199.9</v>
      </c>
      <c r="J6232">
        <v>5</v>
      </c>
      <c r="K6232">
        <v>0</v>
      </c>
      <c r="L6232">
        <v>39.979999999999997</v>
      </c>
    </row>
    <row r="6233" spans="1:12" x14ac:dyDescent="0.3">
      <c r="A6233" t="s">
        <v>27</v>
      </c>
      <c r="B6233" t="s">
        <v>13</v>
      </c>
      <c r="C6233" t="s">
        <v>14</v>
      </c>
      <c r="D6233" t="s">
        <v>74</v>
      </c>
      <c r="E6233" t="s">
        <v>75</v>
      </c>
      <c r="F6233" t="s">
        <v>56</v>
      </c>
      <c r="G6233" t="s">
        <v>25</v>
      </c>
      <c r="H6233" t="s">
        <v>40</v>
      </c>
      <c r="I6233">
        <v>14.62</v>
      </c>
      <c r="J6233">
        <v>2</v>
      </c>
      <c r="K6233">
        <v>0</v>
      </c>
      <c r="L6233">
        <v>6.7252000000000001</v>
      </c>
    </row>
    <row r="6234" spans="1:12" x14ac:dyDescent="0.3">
      <c r="A6234" t="s">
        <v>12</v>
      </c>
      <c r="B6234" t="s">
        <v>43</v>
      </c>
      <c r="C6234" t="s">
        <v>14</v>
      </c>
      <c r="D6234" t="s">
        <v>74</v>
      </c>
      <c r="E6234" t="s">
        <v>75</v>
      </c>
      <c r="F6234" t="s">
        <v>56</v>
      </c>
      <c r="G6234" t="s">
        <v>25</v>
      </c>
      <c r="H6234" t="s">
        <v>40</v>
      </c>
      <c r="I6234">
        <v>34.44</v>
      </c>
      <c r="J6234">
        <v>3</v>
      </c>
      <c r="K6234">
        <v>0</v>
      </c>
      <c r="L6234">
        <v>17.22</v>
      </c>
    </row>
    <row r="6235" spans="1:12" x14ac:dyDescent="0.3">
      <c r="A6235" t="s">
        <v>12</v>
      </c>
      <c r="B6235" t="s">
        <v>13</v>
      </c>
      <c r="C6235" t="s">
        <v>14</v>
      </c>
      <c r="D6235" t="s">
        <v>74</v>
      </c>
      <c r="E6235" t="s">
        <v>75</v>
      </c>
      <c r="F6235" t="s">
        <v>56</v>
      </c>
      <c r="G6235" t="s">
        <v>25</v>
      </c>
      <c r="H6235" t="s">
        <v>36</v>
      </c>
      <c r="I6235">
        <v>164.68799999999999</v>
      </c>
      <c r="J6235">
        <v>6</v>
      </c>
      <c r="K6235">
        <v>0.2</v>
      </c>
      <c r="L6235">
        <v>55.5822</v>
      </c>
    </row>
    <row r="6236" spans="1:12" x14ac:dyDescent="0.3">
      <c r="A6236" t="s">
        <v>12</v>
      </c>
      <c r="B6236" t="s">
        <v>13</v>
      </c>
      <c r="C6236" t="s">
        <v>14</v>
      </c>
      <c r="D6236" t="s">
        <v>74</v>
      </c>
      <c r="E6236" t="s">
        <v>75</v>
      </c>
      <c r="F6236" t="s">
        <v>56</v>
      </c>
      <c r="G6236" t="s">
        <v>18</v>
      </c>
      <c r="H6236" t="s">
        <v>30</v>
      </c>
      <c r="I6236">
        <v>166.5</v>
      </c>
      <c r="J6236">
        <v>2</v>
      </c>
      <c r="K6236">
        <v>0.4</v>
      </c>
      <c r="L6236">
        <v>-66.599999999999994</v>
      </c>
    </row>
    <row r="6237" spans="1:12" x14ac:dyDescent="0.3">
      <c r="A6237" t="s">
        <v>12</v>
      </c>
      <c r="B6237" t="s">
        <v>13</v>
      </c>
      <c r="C6237" t="s">
        <v>14</v>
      </c>
      <c r="D6237" t="s">
        <v>74</v>
      </c>
      <c r="E6237" t="s">
        <v>75</v>
      </c>
      <c r="F6237" t="s">
        <v>56</v>
      </c>
      <c r="G6237" t="s">
        <v>25</v>
      </c>
      <c r="H6237" t="s">
        <v>40</v>
      </c>
      <c r="I6237">
        <v>12.96</v>
      </c>
      <c r="J6237">
        <v>2</v>
      </c>
      <c r="K6237">
        <v>0</v>
      </c>
      <c r="L6237">
        <v>6.2207999999999997</v>
      </c>
    </row>
    <row r="6238" spans="1:12" x14ac:dyDescent="0.3">
      <c r="A6238" t="s">
        <v>12</v>
      </c>
      <c r="B6238" t="s">
        <v>13</v>
      </c>
      <c r="C6238" t="s">
        <v>14</v>
      </c>
      <c r="D6238" t="s">
        <v>74</v>
      </c>
      <c r="E6238" t="s">
        <v>75</v>
      </c>
      <c r="F6238" t="s">
        <v>56</v>
      </c>
      <c r="G6238" t="s">
        <v>25</v>
      </c>
      <c r="H6238" t="s">
        <v>40</v>
      </c>
      <c r="I6238">
        <v>110.96</v>
      </c>
      <c r="J6238">
        <v>2</v>
      </c>
      <c r="K6238">
        <v>0</v>
      </c>
      <c r="L6238">
        <v>53.260800000000003</v>
      </c>
    </row>
    <row r="6239" spans="1:12" x14ac:dyDescent="0.3">
      <c r="A6239" t="s">
        <v>12</v>
      </c>
      <c r="B6239" t="s">
        <v>13</v>
      </c>
      <c r="C6239" t="s">
        <v>14</v>
      </c>
      <c r="D6239" t="s">
        <v>74</v>
      </c>
      <c r="E6239" t="s">
        <v>75</v>
      </c>
      <c r="F6239" t="s">
        <v>56</v>
      </c>
      <c r="G6239" t="s">
        <v>34</v>
      </c>
      <c r="H6239" t="s">
        <v>35</v>
      </c>
      <c r="I6239">
        <v>99.98</v>
      </c>
      <c r="J6239">
        <v>2</v>
      </c>
      <c r="K6239">
        <v>0</v>
      </c>
      <c r="L6239">
        <v>3.9992000000000001</v>
      </c>
    </row>
    <row r="6240" spans="1:12" x14ac:dyDescent="0.3">
      <c r="A6240" t="s">
        <v>12</v>
      </c>
      <c r="B6240" t="s">
        <v>13</v>
      </c>
      <c r="C6240" t="s">
        <v>14</v>
      </c>
      <c r="D6240" t="s">
        <v>74</v>
      </c>
      <c r="E6240" t="s">
        <v>75</v>
      </c>
      <c r="F6240" t="s">
        <v>56</v>
      </c>
      <c r="G6240" t="s">
        <v>25</v>
      </c>
      <c r="H6240" t="s">
        <v>36</v>
      </c>
      <c r="I6240">
        <v>11.423999999999999</v>
      </c>
      <c r="J6240">
        <v>1</v>
      </c>
      <c r="K6240">
        <v>0.2</v>
      </c>
      <c r="L6240">
        <v>3.7128000000000001</v>
      </c>
    </row>
    <row r="6241" spans="1:12" x14ac:dyDescent="0.3">
      <c r="A6241" t="s">
        <v>12</v>
      </c>
      <c r="B6241" t="s">
        <v>13</v>
      </c>
      <c r="C6241" t="s">
        <v>14</v>
      </c>
      <c r="D6241" t="s">
        <v>74</v>
      </c>
      <c r="E6241" t="s">
        <v>75</v>
      </c>
      <c r="F6241" t="s">
        <v>56</v>
      </c>
      <c r="G6241" t="s">
        <v>18</v>
      </c>
      <c r="H6241" t="s">
        <v>20</v>
      </c>
      <c r="I6241">
        <v>128.124</v>
      </c>
      <c r="J6241">
        <v>2</v>
      </c>
      <c r="K6241">
        <v>0.1</v>
      </c>
      <c r="L6241">
        <v>24.2012</v>
      </c>
    </row>
    <row r="6242" spans="1:12" x14ac:dyDescent="0.3">
      <c r="A6242" t="s">
        <v>12</v>
      </c>
      <c r="B6242" t="s">
        <v>13</v>
      </c>
      <c r="C6242" t="s">
        <v>14</v>
      </c>
      <c r="D6242" t="s">
        <v>74</v>
      </c>
      <c r="E6242" t="s">
        <v>75</v>
      </c>
      <c r="F6242" t="s">
        <v>56</v>
      </c>
      <c r="G6242" t="s">
        <v>18</v>
      </c>
      <c r="H6242" t="s">
        <v>32</v>
      </c>
      <c r="I6242">
        <v>101.4</v>
      </c>
      <c r="J6242">
        <v>5</v>
      </c>
      <c r="K6242">
        <v>0</v>
      </c>
      <c r="L6242">
        <v>38.531999999999996</v>
      </c>
    </row>
    <row r="6243" spans="1:12" x14ac:dyDescent="0.3">
      <c r="A6243" t="s">
        <v>27</v>
      </c>
      <c r="B6243" t="s">
        <v>13</v>
      </c>
      <c r="C6243" t="s">
        <v>14</v>
      </c>
      <c r="D6243" t="s">
        <v>500</v>
      </c>
      <c r="E6243" t="s">
        <v>75</v>
      </c>
      <c r="F6243" t="s">
        <v>56</v>
      </c>
      <c r="G6243" t="s">
        <v>25</v>
      </c>
      <c r="H6243" t="s">
        <v>33</v>
      </c>
      <c r="I6243">
        <v>32.130000000000003</v>
      </c>
      <c r="J6243">
        <v>9</v>
      </c>
      <c r="K6243">
        <v>0</v>
      </c>
      <c r="L6243">
        <v>8.3537999999999997</v>
      </c>
    </row>
    <row r="6244" spans="1:12" x14ac:dyDescent="0.3">
      <c r="A6244" t="s">
        <v>27</v>
      </c>
      <c r="B6244" t="s">
        <v>13</v>
      </c>
      <c r="C6244" t="s">
        <v>14</v>
      </c>
      <c r="D6244" t="s">
        <v>500</v>
      </c>
      <c r="E6244" t="s">
        <v>75</v>
      </c>
      <c r="F6244" t="s">
        <v>56</v>
      </c>
      <c r="G6244" t="s">
        <v>25</v>
      </c>
      <c r="H6244" t="s">
        <v>33</v>
      </c>
      <c r="I6244">
        <v>2.88</v>
      </c>
      <c r="J6244">
        <v>1</v>
      </c>
      <c r="K6244">
        <v>0</v>
      </c>
      <c r="L6244">
        <v>0.80640000000000001</v>
      </c>
    </row>
    <row r="6245" spans="1:12" x14ac:dyDescent="0.3">
      <c r="A6245" t="s">
        <v>27</v>
      </c>
      <c r="B6245" t="s">
        <v>21</v>
      </c>
      <c r="C6245" t="s">
        <v>14</v>
      </c>
      <c r="D6245" t="s">
        <v>74</v>
      </c>
      <c r="E6245" t="s">
        <v>75</v>
      </c>
      <c r="F6245" t="s">
        <v>56</v>
      </c>
      <c r="G6245" t="s">
        <v>34</v>
      </c>
      <c r="H6245" t="s">
        <v>35</v>
      </c>
      <c r="I6245">
        <v>1091.93</v>
      </c>
      <c r="J6245">
        <v>7</v>
      </c>
      <c r="K6245">
        <v>0</v>
      </c>
      <c r="L6245">
        <v>272.98250000000002</v>
      </c>
    </row>
    <row r="6246" spans="1:12" x14ac:dyDescent="0.3">
      <c r="A6246" t="s">
        <v>27</v>
      </c>
      <c r="B6246" t="s">
        <v>21</v>
      </c>
      <c r="C6246" t="s">
        <v>14</v>
      </c>
      <c r="D6246" t="s">
        <v>74</v>
      </c>
      <c r="E6246" t="s">
        <v>75</v>
      </c>
      <c r="F6246" t="s">
        <v>56</v>
      </c>
      <c r="G6246" t="s">
        <v>25</v>
      </c>
      <c r="H6246" t="s">
        <v>40</v>
      </c>
      <c r="I6246">
        <v>111.96</v>
      </c>
      <c r="J6246">
        <v>2</v>
      </c>
      <c r="K6246">
        <v>0</v>
      </c>
      <c r="L6246">
        <v>54.860399999999998</v>
      </c>
    </row>
    <row r="6247" spans="1:12" x14ac:dyDescent="0.3">
      <c r="A6247" t="s">
        <v>27</v>
      </c>
      <c r="B6247" t="s">
        <v>13</v>
      </c>
      <c r="C6247" t="s">
        <v>14</v>
      </c>
      <c r="D6247" t="s">
        <v>74</v>
      </c>
      <c r="E6247" t="s">
        <v>75</v>
      </c>
      <c r="F6247" t="s">
        <v>56</v>
      </c>
      <c r="G6247" t="s">
        <v>25</v>
      </c>
      <c r="H6247" t="s">
        <v>33</v>
      </c>
      <c r="I6247">
        <v>38.340000000000003</v>
      </c>
      <c r="J6247">
        <v>9</v>
      </c>
      <c r="K6247">
        <v>0</v>
      </c>
      <c r="L6247">
        <v>15.7194</v>
      </c>
    </row>
    <row r="6248" spans="1:12" x14ac:dyDescent="0.3">
      <c r="A6248" t="s">
        <v>27</v>
      </c>
      <c r="B6248" t="s">
        <v>13</v>
      </c>
      <c r="C6248" t="s">
        <v>14</v>
      </c>
      <c r="D6248" t="s">
        <v>74</v>
      </c>
      <c r="E6248" t="s">
        <v>75</v>
      </c>
      <c r="F6248" t="s">
        <v>56</v>
      </c>
      <c r="G6248" t="s">
        <v>18</v>
      </c>
      <c r="H6248" t="s">
        <v>20</v>
      </c>
      <c r="I6248">
        <v>427.64400000000001</v>
      </c>
      <c r="J6248">
        <v>14</v>
      </c>
      <c r="K6248">
        <v>0.1</v>
      </c>
      <c r="L6248">
        <v>80.777199999999993</v>
      </c>
    </row>
    <row r="6249" spans="1:12" x14ac:dyDescent="0.3">
      <c r="A6249" t="s">
        <v>27</v>
      </c>
      <c r="B6249" t="s">
        <v>13</v>
      </c>
      <c r="C6249" t="s">
        <v>14</v>
      </c>
      <c r="D6249" t="s">
        <v>74</v>
      </c>
      <c r="E6249" t="s">
        <v>75</v>
      </c>
      <c r="F6249" t="s">
        <v>56</v>
      </c>
      <c r="G6249" t="s">
        <v>25</v>
      </c>
      <c r="H6249" t="s">
        <v>76</v>
      </c>
      <c r="I6249">
        <v>40.67</v>
      </c>
      <c r="J6249">
        <v>7</v>
      </c>
      <c r="K6249">
        <v>0</v>
      </c>
      <c r="L6249">
        <v>12.607699999999999</v>
      </c>
    </row>
    <row r="6250" spans="1:12" x14ac:dyDescent="0.3">
      <c r="A6250" t="s">
        <v>27</v>
      </c>
      <c r="B6250" t="s">
        <v>13</v>
      </c>
      <c r="C6250" t="s">
        <v>14</v>
      </c>
      <c r="D6250" t="s">
        <v>74</v>
      </c>
      <c r="E6250" t="s">
        <v>75</v>
      </c>
      <c r="F6250" t="s">
        <v>56</v>
      </c>
      <c r="G6250" t="s">
        <v>25</v>
      </c>
      <c r="H6250" t="s">
        <v>31</v>
      </c>
      <c r="I6250">
        <v>33.479999999999997</v>
      </c>
      <c r="J6250">
        <v>2</v>
      </c>
      <c r="K6250">
        <v>0</v>
      </c>
      <c r="L6250">
        <v>1.3391999999999999</v>
      </c>
    </row>
    <row r="6251" spans="1:12" x14ac:dyDescent="0.3">
      <c r="A6251" t="s">
        <v>27</v>
      </c>
      <c r="B6251" t="s">
        <v>13</v>
      </c>
      <c r="C6251" t="s">
        <v>14</v>
      </c>
      <c r="D6251" t="s">
        <v>74</v>
      </c>
      <c r="E6251" t="s">
        <v>75</v>
      </c>
      <c r="F6251" t="s">
        <v>56</v>
      </c>
      <c r="G6251" t="s">
        <v>25</v>
      </c>
      <c r="H6251" t="s">
        <v>36</v>
      </c>
      <c r="I6251">
        <v>9.7279999999999998</v>
      </c>
      <c r="J6251">
        <v>2</v>
      </c>
      <c r="K6251">
        <v>0.2</v>
      </c>
      <c r="L6251">
        <v>3.2831999999999999</v>
      </c>
    </row>
    <row r="6252" spans="1:12" x14ac:dyDescent="0.3">
      <c r="A6252" t="s">
        <v>61</v>
      </c>
      <c r="B6252" t="s">
        <v>43</v>
      </c>
      <c r="C6252" t="s">
        <v>14</v>
      </c>
      <c r="D6252" t="s">
        <v>74</v>
      </c>
      <c r="E6252" t="s">
        <v>75</v>
      </c>
      <c r="F6252" t="s">
        <v>56</v>
      </c>
      <c r="G6252" t="s">
        <v>34</v>
      </c>
      <c r="H6252" t="s">
        <v>35</v>
      </c>
      <c r="I6252">
        <v>1079.8499999999999</v>
      </c>
      <c r="J6252">
        <v>3</v>
      </c>
      <c r="K6252">
        <v>0</v>
      </c>
      <c r="L6252">
        <v>323.95499999999998</v>
      </c>
    </row>
    <row r="6253" spans="1:12" x14ac:dyDescent="0.3">
      <c r="A6253" t="s">
        <v>61</v>
      </c>
      <c r="B6253" t="s">
        <v>43</v>
      </c>
      <c r="C6253" t="s">
        <v>14</v>
      </c>
      <c r="D6253" t="s">
        <v>74</v>
      </c>
      <c r="E6253" t="s">
        <v>75</v>
      </c>
      <c r="F6253" t="s">
        <v>56</v>
      </c>
      <c r="G6253" t="s">
        <v>25</v>
      </c>
      <c r="H6253" t="s">
        <v>31</v>
      </c>
      <c r="I6253">
        <v>70.98</v>
      </c>
      <c r="J6253">
        <v>1</v>
      </c>
      <c r="K6253">
        <v>0</v>
      </c>
      <c r="L6253">
        <v>3.5489999999999999</v>
      </c>
    </row>
    <row r="6254" spans="1:12" x14ac:dyDescent="0.3">
      <c r="A6254" t="s">
        <v>61</v>
      </c>
      <c r="B6254" t="s">
        <v>43</v>
      </c>
      <c r="C6254" t="s">
        <v>14</v>
      </c>
      <c r="D6254" t="s">
        <v>74</v>
      </c>
      <c r="E6254" t="s">
        <v>75</v>
      </c>
      <c r="F6254" t="s">
        <v>56</v>
      </c>
      <c r="G6254" t="s">
        <v>25</v>
      </c>
      <c r="H6254" t="s">
        <v>33</v>
      </c>
      <c r="I6254">
        <v>29.95</v>
      </c>
      <c r="J6254">
        <v>5</v>
      </c>
      <c r="K6254">
        <v>0</v>
      </c>
      <c r="L6254">
        <v>8.6854999999999993</v>
      </c>
    </row>
    <row r="6255" spans="1:12" x14ac:dyDescent="0.3">
      <c r="A6255" t="s">
        <v>61</v>
      </c>
      <c r="B6255" t="s">
        <v>43</v>
      </c>
      <c r="C6255" t="s">
        <v>14</v>
      </c>
      <c r="D6255" t="s">
        <v>74</v>
      </c>
      <c r="E6255" t="s">
        <v>75</v>
      </c>
      <c r="F6255" t="s">
        <v>56</v>
      </c>
      <c r="G6255" t="s">
        <v>18</v>
      </c>
      <c r="H6255" t="s">
        <v>20</v>
      </c>
      <c r="I6255">
        <v>589.41</v>
      </c>
      <c r="J6255">
        <v>5</v>
      </c>
      <c r="K6255">
        <v>0.1</v>
      </c>
      <c r="L6255">
        <v>-6.5490000000000004</v>
      </c>
    </row>
    <row r="6256" spans="1:12" x14ac:dyDescent="0.3">
      <c r="A6256" t="s">
        <v>12</v>
      </c>
      <c r="B6256" t="s">
        <v>13</v>
      </c>
      <c r="C6256" t="s">
        <v>14</v>
      </c>
      <c r="D6256" t="s">
        <v>74</v>
      </c>
      <c r="E6256" t="s">
        <v>75</v>
      </c>
      <c r="F6256" t="s">
        <v>56</v>
      </c>
      <c r="G6256" t="s">
        <v>18</v>
      </c>
      <c r="H6256" t="s">
        <v>19</v>
      </c>
      <c r="I6256">
        <v>400.78399999999999</v>
      </c>
      <c r="J6256">
        <v>1</v>
      </c>
      <c r="K6256">
        <v>0.2</v>
      </c>
      <c r="L6256">
        <v>-5.0098000000000003</v>
      </c>
    </row>
    <row r="6257" spans="1:12" x14ac:dyDescent="0.3">
      <c r="A6257" t="s">
        <v>27</v>
      </c>
      <c r="B6257" t="s">
        <v>13</v>
      </c>
      <c r="C6257" t="s">
        <v>14</v>
      </c>
      <c r="D6257" t="s">
        <v>74</v>
      </c>
      <c r="E6257" t="s">
        <v>75</v>
      </c>
      <c r="F6257" t="s">
        <v>56</v>
      </c>
      <c r="G6257" t="s">
        <v>25</v>
      </c>
      <c r="H6257" t="s">
        <v>40</v>
      </c>
      <c r="I6257">
        <v>8.56</v>
      </c>
      <c r="J6257">
        <v>2</v>
      </c>
      <c r="K6257">
        <v>0</v>
      </c>
      <c r="L6257">
        <v>3.8519999999999999</v>
      </c>
    </row>
    <row r="6258" spans="1:12" x14ac:dyDescent="0.3">
      <c r="A6258" t="s">
        <v>27</v>
      </c>
      <c r="B6258" t="s">
        <v>13</v>
      </c>
      <c r="C6258" t="s">
        <v>14</v>
      </c>
      <c r="D6258" t="s">
        <v>74</v>
      </c>
      <c r="E6258" t="s">
        <v>75</v>
      </c>
      <c r="F6258" t="s">
        <v>56</v>
      </c>
      <c r="G6258" t="s">
        <v>25</v>
      </c>
      <c r="H6258" t="s">
        <v>40</v>
      </c>
      <c r="I6258">
        <v>11.56</v>
      </c>
      <c r="J6258">
        <v>2</v>
      </c>
      <c r="K6258">
        <v>0</v>
      </c>
      <c r="L6258">
        <v>5.6643999999999997</v>
      </c>
    </row>
    <row r="6259" spans="1:12" x14ac:dyDescent="0.3">
      <c r="A6259" t="s">
        <v>27</v>
      </c>
      <c r="B6259" t="s">
        <v>21</v>
      </c>
      <c r="C6259" t="s">
        <v>14</v>
      </c>
      <c r="D6259" t="s">
        <v>91</v>
      </c>
      <c r="E6259" t="s">
        <v>75</v>
      </c>
      <c r="F6259" t="s">
        <v>56</v>
      </c>
      <c r="G6259" t="s">
        <v>18</v>
      </c>
      <c r="H6259" t="s">
        <v>30</v>
      </c>
      <c r="I6259">
        <v>376.86599999999999</v>
      </c>
      <c r="J6259">
        <v>3</v>
      </c>
      <c r="K6259">
        <v>0.4</v>
      </c>
      <c r="L6259">
        <v>-213.5574</v>
      </c>
    </row>
    <row r="6260" spans="1:12" x14ac:dyDescent="0.3">
      <c r="A6260" t="s">
        <v>12</v>
      </c>
      <c r="B6260" t="s">
        <v>13</v>
      </c>
      <c r="C6260" t="s">
        <v>14</v>
      </c>
      <c r="D6260" t="s">
        <v>74</v>
      </c>
      <c r="E6260" t="s">
        <v>75</v>
      </c>
      <c r="F6260" t="s">
        <v>56</v>
      </c>
      <c r="G6260" t="s">
        <v>25</v>
      </c>
      <c r="H6260" t="s">
        <v>40</v>
      </c>
      <c r="I6260">
        <v>21.6</v>
      </c>
      <c r="J6260">
        <v>6</v>
      </c>
      <c r="K6260">
        <v>0</v>
      </c>
      <c r="L6260">
        <v>9.9359999999999999</v>
      </c>
    </row>
    <row r="6261" spans="1:12" x14ac:dyDescent="0.3">
      <c r="A6261" t="s">
        <v>12</v>
      </c>
      <c r="B6261" t="s">
        <v>13</v>
      </c>
      <c r="C6261" t="s">
        <v>14</v>
      </c>
      <c r="D6261" t="s">
        <v>74</v>
      </c>
      <c r="E6261" t="s">
        <v>75</v>
      </c>
      <c r="F6261" t="s">
        <v>56</v>
      </c>
      <c r="G6261" t="s">
        <v>25</v>
      </c>
      <c r="H6261" t="s">
        <v>26</v>
      </c>
      <c r="I6261">
        <v>11.07</v>
      </c>
      <c r="J6261">
        <v>3</v>
      </c>
      <c r="K6261">
        <v>0</v>
      </c>
      <c r="L6261">
        <v>5.2028999999999996</v>
      </c>
    </row>
    <row r="6262" spans="1:12" x14ac:dyDescent="0.3">
      <c r="A6262" t="s">
        <v>27</v>
      </c>
      <c r="B6262" t="s">
        <v>13</v>
      </c>
      <c r="C6262" t="s">
        <v>14</v>
      </c>
      <c r="D6262" t="s">
        <v>74</v>
      </c>
      <c r="E6262" t="s">
        <v>75</v>
      </c>
      <c r="F6262" t="s">
        <v>56</v>
      </c>
      <c r="G6262" t="s">
        <v>25</v>
      </c>
      <c r="H6262" t="s">
        <v>36</v>
      </c>
      <c r="I6262">
        <v>7.1520000000000001</v>
      </c>
      <c r="J6262">
        <v>3</v>
      </c>
      <c r="K6262">
        <v>0.2</v>
      </c>
      <c r="L6262">
        <v>2.3243999999999998</v>
      </c>
    </row>
    <row r="6263" spans="1:12" x14ac:dyDescent="0.3">
      <c r="A6263" t="s">
        <v>27</v>
      </c>
      <c r="B6263" t="s">
        <v>13</v>
      </c>
      <c r="C6263" t="s">
        <v>14</v>
      </c>
      <c r="D6263" t="s">
        <v>74</v>
      </c>
      <c r="E6263" t="s">
        <v>75</v>
      </c>
      <c r="F6263" t="s">
        <v>56</v>
      </c>
      <c r="G6263" t="s">
        <v>34</v>
      </c>
      <c r="H6263" t="s">
        <v>35</v>
      </c>
      <c r="I6263">
        <v>179.7</v>
      </c>
      <c r="J6263">
        <v>6</v>
      </c>
      <c r="K6263">
        <v>0</v>
      </c>
      <c r="L6263">
        <v>88.052999999999997</v>
      </c>
    </row>
    <row r="6264" spans="1:12" x14ac:dyDescent="0.3">
      <c r="A6264" t="s">
        <v>27</v>
      </c>
      <c r="B6264" t="s">
        <v>13</v>
      </c>
      <c r="C6264" t="s">
        <v>14</v>
      </c>
      <c r="D6264" t="s">
        <v>74</v>
      </c>
      <c r="E6264" t="s">
        <v>75</v>
      </c>
      <c r="F6264" t="s">
        <v>56</v>
      </c>
      <c r="G6264" t="s">
        <v>18</v>
      </c>
      <c r="H6264" t="s">
        <v>32</v>
      </c>
      <c r="I6264">
        <v>97.44</v>
      </c>
      <c r="J6264">
        <v>3</v>
      </c>
      <c r="K6264">
        <v>0</v>
      </c>
      <c r="L6264">
        <v>35.078400000000002</v>
      </c>
    </row>
    <row r="6265" spans="1:12" x14ac:dyDescent="0.3">
      <c r="A6265" t="s">
        <v>27</v>
      </c>
      <c r="B6265" t="s">
        <v>13</v>
      </c>
      <c r="C6265" t="s">
        <v>14</v>
      </c>
      <c r="D6265" t="s">
        <v>74</v>
      </c>
      <c r="E6265" t="s">
        <v>75</v>
      </c>
      <c r="F6265" t="s">
        <v>56</v>
      </c>
      <c r="G6265" t="s">
        <v>25</v>
      </c>
      <c r="H6265" t="s">
        <v>36</v>
      </c>
      <c r="I6265">
        <v>3.984</v>
      </c>
      <c r="J6265">
        <v>1</v>
      </c>
      <c r="K6265">
        <v>0.2</v>
      </c>
      <c r="L6265">
        <v>1.3944000000000001</v>
      </c>
    </row>
    <row r="6266" spans="1:12" x14ac:dyDescent="0.3">
      <c r="A6266" t="s">
        <v>27</v>
      </c>
      <c r="B6266" t="s">
        <v>13</v>
      </c>
      <c r="C6266" t="s">
        <v>14</v>
      </c>
      <c r="D6266" t="s">
        <v>74</v>
      </c>
      <c r="E6266" t="s">
        <v>75</v>
      </c>
      <c r="F6266" t="s">
        <v>56</v>
      </c>
      <c r="G6266" t="s">
        <v>25</v>
      </c>
      <c r="H6266" t="s">
        <v>33</v>
      </c>
      <c r="I6266">
        <v>13.04</v>
      </c>
      <c r="J6266">
        <v>4</v>
      </c>
      <c r="K6266">
        <v>0</v>
      </c>
      <c r="L6266">
        <v>5.7375999999999996</v>
      </c>
    </row>
    <row r="6267" spans="1:12" x14ac:dyDescent="0.3">
      <c r="A6267" t="s">
        <v>27</v>
      </c>
      <c r="B6267" t="s">
        <v>13</v>
      </c>
      <c r="C6267" t="s">
        <v>14</v>
      </c>
      <c r="D6267" t="s">
        <v>74</v>
      </c>
      <c r="E6267" t="s">
        <v>75</v>
      </c>
      <c r="F6267" t="s">
        <v>56</v>
      </c>
      <c r="G6267" t="s">
        <v>18</v>
      </c>
      <c r="H6267" t="s">
        <v>20</v>
      </c>
      <c r="I6267">
        <v>579.52800000000002</v>
      </c>
      <c r="J6267">
        <v>4</v>
      </c>
      <c r="K6267">
        <v>0.1</v>
      </c>
      <c r="L6267">
        <v>83.709599999999995</v>
      </c>
    </row>
    <row r="6268" spans="1:12" x14ac:dyDescent="0.3">
      <c r="A6268" t="s">
        <v>27</v>
      </c>
      <c r="B6268" t="s">
        <v>21</v>
      </c>
      <c r="C6268" t="s">
        <v>14</v>
      </c>
      <c r="D6268" t="s">
        <v>74</v>
      </c>
      <c r="E6268" t="s">
        <v>75</v>
      </c>
      <c r="F6268" t="s">
        <v>56</v>
      </c>
      <c r="G6268" t="s">
        <v>25</v>
      </c>
      <c r="H6268" t="s">
        <v>33</v>
      </c>
      <c r="I6268">
        <v>6.99</v>
      </c>
      <c r="J6268">
        <v>3</v>
      </c>
      <c r="K6268">
        <v>0</v>
      </c>
      <c r="L6268">
        <v>2.0270999999999999</v>
      </c>
    </row>
    <row r="6269" spans="1:12" x14ac:dyDescent="0.3">
      <c r="A6269" t="s">
        <v>27</v>
      </c>
      <c r="B6269" t="s">
        <v>21</v>
      </c>
      <c r="C6269" t="s">
        <v>14</v>
      </c>
      <c r="D6269" t="s">
        <v>74</v>
      </c>
      <c r="E6269" t="s">
        <v>75</v>
      </c>
      <c r="F6269" t="s">
        <v>56</v>
      </c>
      <c r="G6269" t="s">
        <v>25</v>
      </c>
      <c r="H6269" t="s">
        <v>109</v>
      </c>
      <c r="I6269">
        <v>6.84</v>
      </c>
      <c r="J6269">
        <v>1</v>
      </c>
      <c r="K6269">
        <v>0</v>
      </c>
      <c r="L6269">
        <v>1.8468</v>
      </c>
    </row>
    <row r="6270" spans="1:12" x14ac:dyDescent="0.3">
      <c r="A6270" t="s">
        <v>61</v>
      </c>
      <c r="B6270" t="s">
        <v>43</v>
      </c>
      <c r="C6270" t="s">
        <v>14</v>
      </c>
      <c r="D6270" t="s">
        <v>74</v>
      </c>
      <c r="E6270" t="s">
        <v>75</v>
      </c>
      <c r="F6270" t="s">
        <v>56</v>
      </c>
      <c r="G6270" t="s">
        <v>25</v>
      </c>
      <c r="H6270" t="s">
        <v>33</v>
      </c>
      <c r="I6270">
        <v>7.04</v>
      </c>
      <c r="J6270">
        <v>4</v>
      </c>
      <c r="K6270">
        <v>0</v>
      </c>
      <c r="L6270">
        <v>2.0415999999999999</v>
      </c>
    </row>
    <row r="6271" spans="1:12" x14ac:dyDescent="0.3">
      <c r="A6271" t="s">
        <v>27</v>
      </c>
      <c r="B6271" t="s">
        <v>13</v>
      </c>
      <c r="C6271" t="s">
        <v>14</v>
      </c>
      <c r="D6271" t="s">
        <v>74</v>
      </c>
      <c r="E6271" t="s">
        <v>75</v>
      </c>
      <c r="F6271" t="s">
        <v>56</v>
      </c>
      <c r="G6271" t="s">
        <v>18</v>
      </c>
      <c r="H6271" t="s">
        <v>20</v>
      </c>
      <c r="I6271">
        <v>326.64600000000002</v>
      </c>
      <c r="J6271">
        <v>3</v>
      </c>
      <c r="K6271">
        <v>0.1</v>
      </c>
      <c r="L6271">
        <v>39.923400000000001</v>
      </c>
    </row>
    <row r="6272" spans="1:12" x14ac:dyDescent="0.3">
      <c r="A6272" t="s">
        <v>27</v>
      </c>
      <c r="B6272" t="s">
        <v>13</v>
      </c>
      <c r="C6272" t="s">
        <v>14</v>
      </c>
      <c r="D6272" t="s">
        <v>74</v>
      </c>
      <c r="E6272" t="s">
        <v>75</v>
      </c>
      <c r="F6272" t="s">
        <v>56</v>
      </c>
      <c r="G6272" t="s">
        <v>34</v>
      </c>
      <c r="H6272" t="s">
        <v>58</v>
      </c>
      <c r="I6272">
        <v>89.97</v>
      </c>
      <c r="J6272">
        <v>3</v>
      </c>
      <c r="K6272">
        <v>0</v>
      </c>
      <c r="L6272">
        <v>39.586799999999997</v>
      </c>
    </row>
    <row r="6273" spans="1:12" x14ac:dyDescent="0.3">
      <c r="A6273" t="s">
        <v>27</v>
      </c>
      <c r="B6273" t="s">
        <v>43</v>
      </c>
      <c r="C6273" t="s">
        <v>14</v>
      </c>
      <c r="D6273" t="s">
        <v>74</v>
      </c>
      <c r="E6273" t="s">
        <v>75</v>
      </c>
      <c r="F6273" t="s">
        <v>56</v>
      </c>
      <c r="G6273" t="s">
        <v>25</v>
      </c>
      <c r="H6273" t="s">
        <v>36</v>
      </c>
      <c r="I6273">
        <v>296.71199999999999</v>
      </c>
      <c r="J6273">
        <v>13</v>
      </c>
      <c r="K6273">
        <v>0.2</v>
      </c>
      <c r="L6273">
        <v>100.1403</v>
      </c>
    </row>
    <row r="6274" spans="1:12" x14ac:dyDescent="0.3">
      <c r="A6274" t="s">
        <v>27</v>
      </c>
      <c r="B6274" t="s">
        <v>13</v>
      </c>
      <c r="C6274" t="s">
        <v>14</v>
      </c>
      <c r="D6274" t="s">
        <v>158</v>
      </c>
      <c r="E6274" t="s">
        <v>75</v>
      </c>
      <c r="F6274" t="s">
        <v>56</v>
      </c>
      <c r="G6274" t="s">
        <v>34</v>
      </c>
      <c r="H6274" t="s">
        <v>35</v>
      </c>
      <c r="I6274">
        <v>437.85</v>
      </c>
      <c r="J6274">
        <v>3</v>
      </c>
      <c r="K6274">
        <v>0</v>
      </c>
      <c r="L6274">
        <v>131.35499999999999</v>
      </c>
    </row>
    <row r="6275" spans="1:12" x14ac:dyDescent="0.3">
      <c r="A6275" t="s">
        <v>27</v>
      </c>
      <c r="B6275" t="s">
        <v>13</v>
      </c>
      <c r="C6275" t="s">
        <v>14</v>
      </c>
      <c r="D6275" t="s">
        <v>158</v>
      </c>
      <c r="E6275" t="s">
        <v>75</v>
      </c>
      <c r="F6275" t="s">
        <v>56</v>
      </c>
      <c r="G6275" t="s">
        <v>25</v>
      </c>
      <c r="H6275" t="s">
        <v>36</v>
      </c>
      <c r="I6275">
        <v>673.56799999999998</v>
      </c>
      <c r="J6275">
        <v>2</v>
      </c>
      <c r="K6275">
        <v>0.2</v>
      </c>
      <c r="L6275">
        <v>252.58799999999999</v>
      </c>
    </row>
    <row r="6276" spans="1:12" x14ac:dyDescent="0.3">
      <c r="A6276" t="s">
        <v>12</v>
      </c>
      <c r="B6276" t="s">
        <v>13</v>
      </c>
      <c r="C6276" t="s">
        <v>14</v>
      </c>
      <c r="D6276" t="s">
        <v>74</v>
      </c>
      <c r="E6276" t="s">
        <v>75</v>
      </c>
      <c r="F6276" t="s">
        <v>56</v>
      </c>
      <c r="G6276" t="s">
        <v>25</v>
      </c>
      <c r="H6276" t="s">
        <v>36</v>
      </c>
      <c r="I6276">
        <v>3.3279999999999998</v>
      </c>
      <c r="J6276">
        <v>2</v>
      </c>
      <c r="K6276">
        <v>0.2</v>
      </c>
      <c r="L6276">
        <v>1.2063999999999999</v>
      </c>
    </row>
    <row r="6277" spans="1:12" x14ac:dyDescent="0.3">
      <c r="A6277" t="s">
        <v>12</v>
      </c>
      <c r="B6277" t="s">
        <v>13</v>
      </c>
      <c r="C6277" t="s">
        <v>14</v>
      </c>
      <c r="D6277" t="s">
        <v>74</v>
      </c>
      <c r="E6277" t="s">
        <v>75</v>
      </c>
      <c r="F6277" t="s">
        <v>56</v>
      </c>
      <c r="G6277" t="s">
        <v>34</v>
      </c>
      <c r="H6277" t="s">
        <v>35</v>
      </c>
      <c r="I6277">
        <v>135.99</v>
      </c>
      <c r="J6277">
        <v>1</v>
      </c>
      <c r="K6277">
        <v>0</v>
      </c>
      <c r="L6277">
        <v>36.717300000000002</v>
      </c>
    </row>
    <row r="6278" spans="1:12" x14ac:dyDescent="0.3">
      <c r="A6278" t="s">
        <v>12</v>
      </c>
      <c r="B6278" t="s">
        <v>13</v>
      </c>
      <c r="C6278" t="s">
        <v>14</v>
      </c>
      <c r="D6278" t="s">
        <v>74</v>
      </c>
      <c r="E6278" t="s">
        <v>75</v>
      </c>
      <c r="F6278" t="s">
        <v>56</v>
      </c>
      <c r="G6278" t="s">
        <v>18</v>
      </c>
      <c r="H6278" t="s">
        <v>32</v>
      </c>
      <c r="I6278">
        <v>7.38</v>
      </c>
      <c r="J6278">
        <v>1</v>
      </c>
      <c r="K6278">
        <v>0</v>
      </c>
      <c r="L6278">
        <v>2.1402000000000001</v>
      </c>
    </row>
    <row r="6279" spans="1:12" x14ac:dyDescent="0.3">
      <c r="A6279" t="s">
        <v>27</v>
      </c>
      <c r="B6279" t="s">
        <v>21</v>
      </c>
      <c r="C6279" t="s">
        <v>14</v>
      </c>
      <c r="D6279" t="s">
        <v>74</v>
      </c>
      <c r="E6279" t="s">
        <v>75</v>
      </c>
      <c r="F6279" t="s">
        <v>56</v>
      </c>
      <c r="G6279" t="s">
        <v>25</v>
      </c>
      <c r="H6279" t="s">
        <v>31</v>
      </c>
      <c r="I6279">
        <v>129.30000000000001</v>
      </c>
      <c r="J6279">
        <v>2</v>
      </c>
      <c r="K6279">
        <v>0</v>
      </c>
      <c r="L6279">
        <v>6.4649999999999999</v>
      </c>
    </row>
    <row r="6280" spans="1:12" x14ac:dyDescent="0.3">
      <c r="A6280" t="s">
        <v>27</v>
      </c>
      <c r="B6280" t="s">
        <v>21</v>
      </c>
      <c r="C6280" t="s">
        <v>14</v>
      </c>
      <c r="D6280" t="s">
        <v>74</v>
      </c>
      <c r="E6280" t="s">
        <v>75</v>
      </c>
      <c r="F6280" t="s">
        <v>56</v>
      </c>
      <c r="G6280" t="s">
        <v>25</v>
      </c>
      <c r="H6280" t="s">
        <v>36</v>
      </c>
      <c r="I6280">
        <v>11.568</v>
      </c>
      <c r="J6280">
        <v>3</v>
      </c>
      <c r="K6280">
        <v>0.2</v>
      </c>
      <c r="L6280">
        <v>3.7595999999999998</v>
      </c>
    </row>
    <row r="6281" spans="1:12" x14ac:dyDescent="0.3">
      <c r="A6281" t="s">
        <v>27</v>
      </c>
      <c r="B6281" t="s">
        <v>21</v>
      </c>
      <c r="C6281" t="s">
        <v>14</v>
      </c>
      <c r="D6281" t="s">
        <v>74</v>
      </c>
      <c r="E6281" t="s">
        <v>75</v>
      </c>
      <c r="F6281" t="s">
        <v>56</v>
      </c>
      <c r="G6281" t="s">
        <v>18</v>
      </c>
      <c r="H6281" t="s">
        <v>32</v>
      </c>
      <c r="I6281">
        <v>12.56</v>
      </c>
      <c r="J6281">
        <v>2</v>
      </c>
      <c r="K6281">
        <v>0</v>
      </c>
      <c r="L6281">
        <v>4.0191999999999997</v>
      </c>
    </row>
    <row r="6282" spans="1:12" x14ac:dyDescent="0.3">
      <c r="A6282" t="s">
        <v>27</v>
      </c>
      <c r="B6282" t="s">
        <v>21</v>
      </c>
      <c r="C6282" t="s">
        <v>14</v>
      </c>
      <c r="D6282" t="s">
        <v>74</v>
      </c>
      <c r="E6282" t="s">
        <v>75</v>
      </c>
      <c r="F6282" t="s">
        <v>56</v>
      </c>
      <c r="G6282" t="s">
        <v>25</v>
      </c>
      <c r="H6282" t="s">
        <v>36</v>
      </c>
      <c r="I6282">
        <v>90.48</v>
      </c>
      <c r="J6282">
        <v>3</v>
      </c>
      <c r="K6282">
        <v>0.2</v>
      </c>
      <c r="L6282">
        <v>33.93</v>
      </c>
    </row>
    <row r="6283" spans="1:12" x14ac:dyDescent="0.3">
      <c r="A6283" t="s">
        <v>27</v>
      </c>
      <c r="B6283" t="s">
        <v>21</v>
      </c>
      <c r="C6283" t="s">
        <v>14</v>
      </c>
      <c r="D6283" t="s">
        <v>74</v>
      </c>
      <c r="E6283" t="s">
        <v>75</v>
      </c>
      <c r="F6283" t="s">
        <v>56</v>
      </c>
      <c r="G6283" t="s">
        <v>25</v>
      </c>
      <c r="H6283" t="s">
        <v>40</v>
      </c>
      <c r="I6283">
        <v>13.08</v>
      </c>
      <c r="J6283">
        <v>2</v>
      </c>
      <c r="K6283">
        <v>0</v>
      </c>
      <c r="L6283">
        <v>6.0167999999999999</v>
      </c>
    </row>
    <row r="6284" spans="1:12" x14ac:dyDescent="0.3">
      <c r="A6284" t="s">
        <v>27</v>
      </c>
      <c r="B6284" t="s">
        <v>21</v>
      </c>
      <c r="C6284" t="s">
        <v>14</v>
      </c>
      <c r="D6284" t="s">
        <v>74</v>
      </c>
      <c r="E6284" t="s">
        <v>75</v>
      </c>
      <c r="F6284" t="s">
        <v>56</v>
      </c>
      <c r="G6284" t="s">
        <v>18</v>
      </c>
      <c r="H6284" t="s">
        <v>32</v>
      </c>
      <c r="I6284">
        <v>214.7</v>
      </c>
      <c r="J6284">
        <v>5</v>
      </c>
      <c r="K6284">
        <v>0</v>
      </c>
      <c r="L6284">
        <v>83.733000000000004</v>
      </c>
    </row>
    <row r="6285" spans="1:12" x14ac:dyDescent="0.3">
      <c r="A6285" t="s">
        <v>12</v>
      </c>
      <c r="B6285" t="s">
        <v>21</v>
      </c>
      <c r="C6285" t="s">
        <v>14</v>
      </c>
      <c r="D6285" t="s">
        <v>74</v>
      </c>
      <c r="E6285" t="s">
        <v>75</v>
      </c>
      <c r="F6285" t="s">
        <v>56</v>
      </c>
      <c r="G6285" t="s">
        <v>25</v>
      </c>
      <c r="H6285" t="s">
        <v>31</v>
      </c>
      <c r="I6285">
        <v>1085.42</v>
      </c>
      <c r="J6285">
        <v>7</v>
      </c>
      <c r="K6285">
        <v>0</v>
      </c>
      <c r="L6285">
        <v>282.20920000000001</v>
      </c>
    </row>
    <row r="6286" spans="1:12" x14ac:dyDescent="0.3">
      <c r="A6286" t="s">
        <v>12</v>
      </c>
      <c r="B6286" t="s">
        <v>21</v>
      </c>
      <c r="C6286" t="s">
        <v>14</v>
      </c>
      <c r="D6286" t="s">
        <v>74</v>
      </c>
      <c r="E6286" t="s">
        <v>75</v>
      </c>
      <c r="F6286" t="s">
        <v>56</v>
      </c>
      <c r="G6286" t="s">
        <v>25</v>
      </c>
      <c r="H6286" t="s">
        <v>37</v>
      </c>
      <c r="I6286">
        <v>13.11</v>
      </c>
      <c r="J6286">
        <v>3</v>
      </c>
      <c r="K6286">
        <v>0</v>
      </c>
      <c r="L6286">
        <v>3.4085999999999999</v>
      </c>
    </row>
    <row r="6287" spans="1:12" x14ac:dyDescent="0.3">
      <c r="A6287" t="s">
        <v>27</v>
      </c>
      <c r="B6287" t="s">
        <v>43</v>
      </c>
      <c r="C6287" t="s">
        <v>14</v>
      </c>
      <c r="D6287" t="s">
        <v>74</v>
      </c>
      <c r="E6287" t="s">
        <v>75</v>
      </c>
      <c r="F6287" t="s">
        <v>56</v>
      </c>
      <c r="G6287" t="s">
        <v>25</v>
      </c>
      <c r="H6287" t="s">
        <v>40</v>
      </c>
      <c r="I6287">
        <v>6.48</v>
      </c>
      <c r="J6287">
        <v>1</v>
      </c>
      <c r="K6287">
        <v>0</v>
      </c>
      <c r="L6287">
        <v>3.1103999999999998</v>
      </c>
    </row>
    <row r="6288" spans="1:12" x14ac:dyDescent="0.3">
      <c r="A6288" t="s">
        <v>27</v>
      </c>
      <c r="B6288" t="s">
        <v>13</v>
      </c>
      <c r="C6288" t="s">
        <v>14</v>
      </c>
      <c r="D6288" t="s">
        <v>74</v>
      </c>
      <c r="E6288" t="s">
        <v>75</v>
      </c>
      <c r="F6288" t="s">
        <v>56</v>
      </c>
      <c r="G6288" t="s">
        <v>25</v>
      </c>
      <c r="H6288" t="s">
        <v>109</v>
      </c>
      <c r="I6288">
        <v>6.36</v>
      </c>
      <c r="J6288">
        <v>2</v>
      </c>
      <c r="K6288">
        <v>0</v>
      </c>
      <c r="L6288">
        <v>6.3600000000000004E-2</v>
      </c>
    </row>
    <row r="6289" spans="1:12" x14ac:dyDescent="0.3">
      <c r="A6289" t="s">
        <v>27</v>
      </c>
      <c r="B6289" t="s">
        <v>13</v>
      </c>
      <c r="C6289" t="s">
        <v>14</v>
      </c>
      <c r="D6289" t="s">
        <v>74</v>
      </c>
      <c r="E6289" t="s">
        <v>75</v>
      </c>
      <c r="F6289" t="s">
        <v>56</v>
      </c>
      <c r="G6289" t="s">
        <v>18</v>
      </c>
      <c r="H6289" t="s">
        <v>20</v>
      </c>
      <c r="I6289">
        <v>573.17399999999998</v>
      </c>
      <c r="J6289">
        <v>7</v>
      </c>
      <c r="K6289">
        <v>0.1</v>
      </c>
      <c r="L6289">
        <v>63.686</v>
      </c>
    </row>
    <row r="6290" spans="1:12" x14ac:dyDescent="0.3">
      <c r="A6290" t="s">
        <v>61</v>
      </c>
      <c r="B6290" t="s">
        <v>13</v>
      </c>
      <c r="C6290" t="s">
        <v>14</v>
      </c>
      <c r="D6290" t="s">
        <v>74</v>
      </c>
      <c r="E6290" t="s">
        <v>75</v>
      </c>
      <c r="F6290" t="s">
        <v>56</v>
      </c>
      <c r="G6290" t="s">
        <v>25</v>
      </c>
      <c r="H6290" t="s">
        <v>40</v>
      </c>
      <c r="I6290">
        <v>9.9600000000000009</v>
      </c>
      <c r="J6290">
        <v>2</v>
      </c>
      <c r="K6290">
        <v>0</v>
      </c>
      <c r="L6290">
        <v>4.6811999999999996</v>
      </c>
    </row>
    <row r="6291" spans="1:12" x14ac:dyDescent="0.3">
      <c r="A6291" t="s">
        <v>27</v>
      </c>
      <c r="B6291" t="s">
        <v>13</v>
      </c>
      <c r="C6291" t="s">
        <v>14</v>
      </c>
      <c r="D6291" t="s">
        <v>546</v>
      </c>
      <c r="E6291" t="s">
        <v>75</v>
      </c>
      <c r="F6291" t="s">
        <v>56</v>
      </c>
      <c r="G6291" t="s">
        <v>34</v>
      </c>
      <c r="H6291" t="s">
        <v>58</v>
      </c>
      <c r="I6291">
        <v>79.989999999999995</v>
      </c>
      <c r="J6291">
        <v>1</v>
      </c>
      <c r="K6291">
        <v>0</v>
      </c>
      <c r="L6291">
        <v>28.796399999999998</v>
      </c>
    </row>
    <row r="6292" spans="1:12" x14ac:dyDescent="0.3">
      <c r="A6292" t="s">
        <v>27</v>
      </c>
      <c r="B6292" t="s">
        <v>13</v>
      </c>
      <c r="C6292" t="s">
        <v>14</v>
      </c>
      <c r="D6292" t="s">
        <v>74</v>
      </c>
      <c r="E6292" t="s">
        <v>75</v>
      </c>
      <c r="F6292" t="s">
        <v>56</v>
      </c>
      <c r="G6292" t="s">
        <v>25</v>
      </c>
      <c r="H6292" t="s">
        <v>59</v>
      </c>
      <c r="I6292">
        <v>39.979999999999997</v>
      </c>
      <c r="J6292">
        <v>1</v>
      </c>
      <c r="K6292">
        <v>0</v>
      </c>
      <c r="L6292">
        <v>17.991</v>
      </c>
    </row>
    <row r="6293" spans="1:12" x14ac:dyDescent="0.3">
      <c r="A6293" t="s">
        <v>61</v>
      </c>
      <c r="B6293" t="s">
        <v>21</v>
      </c>
      <c r="C6293" t="s">
        <v>14</v>
      </c>
      <c r="D6293" t="s">
        <v>74</v>
      </c>
      <c r="E6293" t="s">
        <v>75</v>
      </c>
      <c r="F6293" t="s">
        <v>56</v>
      </c>
      <c r="G6293" t="s">
        <v>25</v>
      </c>
      <c r="H6293" t="s">
        <v>36</v>
      </c>
      <c r="I6293">
        <v>49.847999999999999</v>
      </c>
      <c r="J6293">
        <v>3</v>
      </c>
      <c r="K6293">
        <v>0.2</v>
      </c>
      <c r="L6293">
        <v>16.823699999999999</v>
      </c>
    </row>
    <row r="6294" spans="1:12" x14ac:dyDescent="0.3">
      <c r="A6294" t="s">
        <v>61</v>
      </c>
      <c r="B6294" t="s">
        <v>21</v>
      </c>
      <c r="C6294" t="s">
        <v>14</v>
      </c>
      <c r="D6294" t="s">
        <v>74</v>
      </c>
      <c r="E6294" t="s">
        <v>75</v>
      </c>
      <c r="F6294" t="s">
        <v>56</v>
      </c>
      <c r="G6294" t="s">
        <v>25</v>
      </c>
      <c r="H6294" t="s">
        <v>59</v>
      </c>
      <c r="I6294">
        <v>23.99</v>
      </c>
      <c r="J6294">
        <v>1</v>
      </c>
      <c r="K6294">
        <v>0</v>
      </c>
      <c r="L6294">
        <v>11.994999999999999</v>
      </c>
    </row>
    <row r="6295" spans="1:12" x14ac:dyDescent="0.3">
      <c r="A6295" t="s">
        <v>61</v>
      </c>
      <c r="B6295" t="s">
        <v>21</v>
      </c>
      <c r="C6295" t="s">
        <v>14</v>
      </c>
      <c r="D6295" t="s">
        <v>74</v>
      </c>
      <c r="E6295" t="s">
        <v>75</v>
      </c>
      <c r="F6295" t="s">
        <v>56</v>
      </c>
      <c r="G6295" t="s">
        <v>25</v>
      </c>
      <c r="H6295" t="s">
        <v>36</v>
      </c>
      <c r="I6295">
        <v>1087.9359999999999</v>
      </c>
      <c r="J6295">
        <v>8</v>
      </c>
      <c r="K6295">
        <v>0.2</v>
      </c>
      <c r="L6295">
        <v>353.57920000000001</v>
      </c>
    </row>
    <row r="6296" spans="1:12" x14ac:dyDescent="0.3">
      <c r="A6296" t="s">
        <v>61</v>
      </c>
      <c r="B6296" t="s">
        <v>21</v>
      </c>
      <c r="C6296" t="s">
        <v>14</v>
      </c>
      <c r="D6296" t="s">
        <v>74</v>
      </c>
      <c r="E6296" t="s">
        <v>75</v>
      </c>
      <c r="F6296" t="s">
        <v>56</v>
      </c>
      <c r="G6296" t="s">
        <v>34</v>
      </c>
      <c r="H6296" t="s">
        <v>35</v>
      </c>
      <c r="I6296">
        <v>199.98</v>
      </c>
      <c r="J6296">
        <v>2</v>
      </c>
      <c r="K6296">
        <v>0</v>
      </c>
      <c r="L6296">
        <v>53.994599999999998</v>
      </c>
    </row>
    <row r="6297" spans="1:12" x14ac:dyDescent="0.3">
      <c r="A6297" t="s">
        <v>61</v>
      </c>
      <c r="B6297" t="s">
        <v>21</v>
      </c>
      <c r="C6297" t="s">
        <v>14</v>
      </c>
      <c r="D6297" t="s">
        <v>74</v>
      </c>
      <c r="E6297" t="s">
        <v>75</v>
      </c>
      <c r="F6297" t="s">
        <v>56</v>
      </c>
      <c r="G6297" t="s">
        <v>25</v>
      </c>
      <c r="H6297" t="s">
        <v>31</v>
      </c>
      <c r="I6297">
        <v>83.92</v>
      </c>
      <c r="J6297">
        <v>4</v>
      </c>
      <c r="K6297">
        <v>0</v>
      </c>
      <c r="L6297">
        <v>20.140799999999999</v>
      </c>
    </row>
    <row r="6298" spans="1:12" x14ac:dyDescent="0.3">
      <c r="A6298" t="s">
        <v>61</v>
      </c>
      <c r="B6298" t="s">
        <v>13</v>
      </c>
      <c r="C6298" t="s">
        <v>14</v>
      </c>
      <c r="D6298" t="s">
        <v>305</v>
      </c>
      <c r="E6298" t="s">
        <v>75</v>
      </c>
      <c r="F6298" t="s">
        <v>56</v>
      </c>
      <c r="G6298" t="s">
        <v>34</v>
      </c>
      <c r="H6298" t="s">
        <v>35</v>
      </c>
      <c r="I6298">
        <v>164.85</v>
      </c>
      <c r="J6298">
        <v>3</v>
      </c>
      <c r="K6298">
        <v>0</v>
      </c>
      <c r="L6298">
        <v>47.8065</v>
      </c>
    </row>
    <row r="6299" spans="1:12" x14ac:dyDescent="0.3">
      <c r="A6299" t="s">
        <v>27</v>
      </c>
      <c r="B6299" t="s">
        <v>21</v>
      </c>
      <c r="C6299" t="s">
        <v>14</v>
      </c>
      <c r="D6299" t="s">
        <v>74</v>
      </c>
      <c r="E6299" t="s">
        <v>75</v>
      </c>
      <c r="F6299" t="s">
        <v>56</v>
      </c>
      <c r="G6299" t="s">
        <v>18</v>
      </c>
      <c r="H6299" t="s">
        <v>32</v>
      </c>
      <c r="I6299">
        <v>60.35</v>
      </c>
      <c r="J6299">
        <v>5</v>
      </c>
      <c r="K6299">
        <v>0</v>
      </c>
      <c r="L6299">
        <v>19.915500000000002</v>
      </c>
    </row>
    <row r="6300" spans="1:12" x14ac:dyDescent="0.3">
      <c r="A6300" t="s">
        <v>27</v>
      </c>
      <c r="B6300" t="s">
        <v>21</v>
      </c>
      <c r="C6300" t="s">
        <v>14</v>
      </c>
      <c r="D6300" t="s">
        <v>74</v>
      </c>
      <c r="E6300" t="s">
        <v>75</v>
      </c>
      <c r="F6300" t="s">
        <v>56</v>
      </c>
      <c r="G6300" t="s">
        <v>25</v>
      </c>
      <c r="H6300" t="s">
        <v>109</v>
      </c>
      <c r="I6300">
        <v>35.520000000000003</v>
      </c>
      <c r="J6300">
        <v>4</v>
      </c>
      <c r="K6300">
        <v>0</v>
      </c>
      <c r="L6300">
        <v>9.9456000000000007</v>
      </c>
    </row>
    <row r="6301" spans="1:12" x14ac:dyDescent="0.3">
      <c r="A6301" t="s">
        <v>27</v>
      </c>
      <c r="B6301" t="s">
        <v>21</v>
      </c>
      <c r="C6301" t="s">
        <v>14</v>
      </c>
      <c r="D6301" t="s">
        <v>74</v>
      </c>
      <c r="E6301" t="s">
        <v>75</v>
      </c>
      <c r="F6301" t="s">
        <v>56</v>
      </c>
      <c r="G6301" t="s">
        <v>25</v>
      </c>
      <c r="H6301" t="s">
        <v>33</v>
      </c>
      <c r="I6301">
        <v>11.2</v>
      </c>
      <c r="J6301">
        <v>7</v>
      </c>
      <c r="K6301">
        <v>0</v>
      </c>
      <c r="L6301">
        <v>4.8159999999999998</v>
      </c>
    </row>
    <row r="6302" spans="1:12" x14ac:dyDescent="0.3">
      <c r="A6302" t="s">
        <v>27</v>
      </c>
      <c r="B6302" t="s">
        <v>43</v>
      </c>
      <c r="C6302" t="s">
        <v>14</v>
      </c>
      <c r="D6302" t="s">
        <v>186</v>
      </c>
      <c r="E6302" t="s">
        <v>75</v>
      </c>
      <c r="F6302" t="s">
        <v>56</v>
      </c>
      <c r="G6302" t="s">
        <v>25</v>
      </c>
      <c r="H6302" t="s">
        <v>40</v>
      </c>
      <c r="I6302">
        <v>46.35</v>
      </c>
      <c r="J6302">
        <v>5</v>
      </c>
      <c r="K6302">
        <v>0</v>
      </c>
      <c r="L6302">
        <v>21.784500000000001</v>
      </c>
    </row>
    <row r="6303" spans="1:12" x14ac:dyDescent="0.3">
      <c r="A6303" t="s">
        <v>27</v>
      </c>
      <c r="B6303" t="s">
        <v>43</v>
      </c>
      <c r="C6303" t="s">
        <v>14</v>
      </c>
      <c r="D6303" t="s">
        <v>186</v>
      </c>
      <c r="E6303" t="s">
        <v>75</v>
      </c>
      <c r="F6303" t="s">
        <v>56</v>
      </c>
      <c r="G6303" t="s">
        <v>25</v>
      </c>
      <c r="H6303" t="s">
        <v>40</v>
      </c>
      <c r="I6303">
        <v>223.92</v>
      </c>
      <c r="J6303">
        <v>4</v>
      </c>
      <c r="K6303">
        <v>0</v>
      </c>
      <c r="L6303">
        <v>109.7208</v>
      </c>
    </row>
    <row r="6304" spans="1:12" x14ac:dyDescent="0.3">
      <c r="A6304" t="s">
        <v>27</v>
      </c>
      <c r="B6304" t="s">
        <v>43</v>
      </c>
      <c r="C6304" t="s">
        <v>14</v>
      </c>
      <c r="D6304" t="s">
        <v>186</v>
      </c>
      <c r="E6304" t="s">
        <v>75</v>
      </c>
      <c r="F6304" t="s">
        <v>56</v>
      </c>
      <c r="G6304" t="s">
        <v>25</v>
      </c>
      <c r="H6304" t="s">
        <v>109</v>
      </c>
      <c r="I6304">
        <v>7.3</v>
      </c>
      <c r="J6304">
        <v>2</v>
      </c>
      <c r="K6304">
        <v>0</v>
      </c>
      <c r="L6304">
        <v>2.19</v>
      </c>
    </row>
    <row r="6305" spans="1:12" x14ac:dyDescent="0.3">
      <c r="A6305" t="s">
        <v>27</v>
      </c>
      <c r="B6305" t="s">
        <v>13</v>
      </c>
      <c r="C6305" t="s">
        <v>14</v>
      </c>
      <c r="D6305" t="s">
        <v>158</v>
      </c>
      <c r="E6305" t="s">
        <v>75</v>
      </c>
      <c r="F6305" t="s">
        <v>56</v>
      </c>
      <c r="G6305" t="s">
        <v>25</v>
      </c>
      <c r="H6305" t="s">
        <v>26</v>
      </c>
      <c r="I6305">
        <v>31.5</v>
      </c>
      <c r="J6305">
        <v>10</v>
      </c>
      <c r="K6305">
        <v>0</v>
      </c>
      <c r="L6305">
        <v>15.12</v>
      </c>
    </row>
    <row r="6306" spans="1:12" x14ac:dyDescent="0.3">
      <c r="A6306" t="s">
        <v>27</v>
      </c>
      <c r="B6306" t="s">
        <v>13</v>
      </c>
      <c r="C6306" t="s">
        <v>14</v>
      </c>
      <c r="D6306" t="s">
        <v>158</v>
      </c>
      <c r="E6306" t="s">
        <v>75</v>
      </c>
      <c r="F6306" t="s">
        <v>56</v>
      </c>
      <c r="G6306" t="s">
        <v>25</v>
      </c>
      <c r="H6306" t="s">
        <v>109</v>
      </c>
      <c r="I6306">
        <v>55.6</v>
      </c>
      <c r="J6306">
        <v>4</v>
      </c>
      <c r="K6306">
        <v>0</v>
      </c>
      <c r="L6306">
        <v>16.123999999999999</v>
      </c>
    </row>
    <row r="6307" spans="1:12" x14ac:dyDescent="0.3">
      <c r="A6307" t="s">
        <v>27</v>
      </c>
      <c r="B6307" t="s">
        <v>13</v>
      </c>
      <c r="C6307" t="s">
        <v>14</v>
      </c>
      <c r="D6307" t="s">
        <v>38</v>
      </c>
      <c r="E6307" t="s">
        <v>39</v>
      </c>
      <c r="F6307" t="s">
        <v>17</v>
      </c>
      <c r="G6307" t="s">
        <v>25</v>
      </c>
      <c r="H6307" t="s">
        <v>40</v>
      </c>
      <c r="I6307">
        <v>15.552</v>
      </c>
      <c r="J6307">
        <v>3</v>
      </c>
      <c r="K6307">
        <v>0.2</v>
      </c>
      <c r="L6307">
        <v>5.4432</v>
      </c>
    </row>
    <row r="6308" spans="1:12" x14ac:dyDescent="0.3">
      <c r="A6308" t="s">
        <v>27</v>
      </c>
      <c r="B6308" t="s">
        <v>21</v>
      </c>
      <c r="C6308" t="s">
        <v>14</v>
      </c>
      <c r="D6308" t="s">
        <v>88</v>
      </c>
      <c r="E6308" t="s">
        <v>39</v>
      </c>
      <c r="F6308" t="s">
        <v>17</v>
      </c>
      <c r="G6308" t="s">
        <v>25</v>
      </c>
      <c r="H6308" t="s">
        <v>59</v>
      </c>
      <c r="I6308">
        <v>200.98400000000001</v>
      </c>
      <c r="J6308">
        <v>7</v>
      </c>
      <c r="K6308">
        <v>0.2</v>
      </c>
      <c r="L6308">
        <v>62.807499999999997</v>
      </c>
    </row>
    <row r="6309" spans="1:12" x14ac:dyDescent="0.3">
      <c r="A6309" t="s">
        <v>27</v>
      </c>
      <c r="B6309" t="s">
        <v>13</v>
      </c>
      <c r="C6309" t="s">
        <v>14</v>
      </c>
      <c r="D6309" t="s">
        <v>98</v>
      </c>
      <c r="E6309" t="s">
        <v>39</v>
      </c>
      <c r="F6309" t="s">
        <v>17</v>
      </c>
      <c r="G6309" t="s">
        <v>34</v>
      </c>
      <c r="H6309" t="s">
        <v>58</v>
      </c>
      <c r="I6309">
        <v>74.111999999999995</v>
      </c>
      <c r="J6309">
        <v>8</v>
      </c>
      <c r="K6309">
        <v>0.2</v>
      </c>
      <c r="L6309">
        <v>17.601600000000001</v>
      </c>
    </row>
    <row r="6310" spans="1:12" x14ac:dyDescent="0.3">
      <c r="A6310" t="s">
        <v>27</v>
      </c>
      <c r="B6310" t="s">
        <v>13</v>
      </c>
      <c r="C6310" t="s">
        <v>14</v>
      </c>
      <c r="D6310" t="s">
        <v>98</v>
      </c>
      <c r="E6310" t="s">
        <v>39</v>
      </c>
      <c r="F6310" t="s">
        <v>17</v>
      </c>
      <c r="G6310" t="s">
        <v>34</v>
      </c>
      <c r="H6310" t="s">
        <v>35</v>
      </c>
      <c r="I6310">
        <v>27.992000000000001</v>
      </c>
      <c r="J6310">
        <v>1</v>
      </c>
      <c r="K6310">
        <v>0.2</v>
      </c>
      <c r="L6310">
        <v>2.0994000000000002</v>
      </c>
    </row>
    <row r="6311" spans="1:12" x14ac:dyDescent="0.3">
      <c r="A6311" t="s">
        <v>27</v>
      </c>
      <c r="B6311" t="s">
        <v>13</v>
      </c>
      <c r="C6311" t="s">
        <v>14</v>
      </c>
      <c r="D6311" t="s">
        <v>98</v>
      </c>
      <c r="E6311" t="s">
        <v>39</v>
      </c>
      <c r="F6311" t="s">
        <v>17</v>
      </c>
      <c r="G6311" t="s">
        <v>25</v>
      </c>
      <c r="H6311" t="s">
        <v>33</v>
      </c>
      <c r="I6311">
        <v>3.3039999999999998</v>
      </c>
      <c r="J6311">
        <v>1</v>
      </c>
      <c r="K6311">
        <v>0.2</v>
      </c>
      <c r="L6311">
        <v>1.0738000000000001</v>
      </c>
    </row>
    <row r="6312" spans="1:12" x14ac:dyDescent="0.3">
      <c r="A6312" t="s">
        <v>27</v>
      </c>
      <c r="B6312" t="s">
        <v>21</v>
      </c>
      <c r="C6312" t="s">
        <v>14</v>
      </c>
      <c r="D6312" t="s">
        <v>98</v>
      </c>
      <c r="E6312" t="s">
        <v>39</v>
      </c>
      <c r="F6312" t="s">
        <v>17</v>
      </c>
      <c r="G6312" t="s">
        <v>25</v>
      </c>
      <c r="H6312" t="s">
        <v>36</v>
      </c>
      <c r="I6312">
        <v>18.648</v>
      </c>
      <c r="J6312">
        <v>7</v>
      </c>
      <c r="K6312">
        <v>0.7</v>
      </c>
      <c r="L6312">
        <v>-12.432</v>
      </c>
    </row>
    <row r="6313" spans="1:12" x14ac:dyDescent="0.3">
      <c r="A6313" t="s">
        <v>27</v>
      </c>
      <c r="B6313" t="s">
        <v>21</v>
      </c>
      <c r="C6313" t="s">
        <v>14</v>
      </c>
      <c r="D6313" t="s">
        <v>145</v>
      </c>
      <c r="E6313" t="s">
        <v>39</v>
      </c>
      <c r="F6313" t="s">
        <v>17</v>
      </c>
      <c r="G6313" t="s">
        <v>25</v>
      </c>
      <c r="H6313" t="s">
        <v>33</v>
      </c>
      <c r="I6313">
        <v>14.016</v>
      </c>
      <c r="J6313">
        <v>3</v>
      </c>
      <c r="K6313">
        <v>0.2</v>
      </c>
      <c r="L6313">
        <v>4.7304000000000004</v>
      </c>
    </row>
    <row r="6314" spans="1:12" x14ac:dyDescent="0.3">
      <c r="A6314" t="s">
        <v>27</v>
      </c>
      <c r="B6314" t="s">
        <v>21</v>
      </c>
      <c r="C6314" t="s">
        <v>14</v>
      </c>
      <c r="D6314" t="s">
        <v>98</v>
      </c>
      <c r="E6314" t="s">
        <v>39</v>
      </c>
      <c r="F6314" t="s">
        <v>17</v>
      </c>
      <c r="G6314" t="s">
        <v>25</v>
      </c>
      <c r="H6314" t="s">
        <v>40</v>
      </c>
      <c r="I6314">
        <v>36.24</v>
      </c>
      <c r="J6314">
        <v>5</v>
      </c>
      <c r="K6314">
        <v>0.2</v>
      </c>
      <c r="L6314">
        <v>11.324999999999999</v>
      </c>
    </row>
    <row r="6315" spans="1:12" x14ac:dyDescent="0.3">
      <c r="A6315" t="s">
        <v>27</v>
      </c>
      <c r="B6315" t="s">
        <v>21</v>
      </c>
      <c r="C6315" t="s">
        <v>14</v>
      </c>
      <c r="D6315" t="s">
        <v>105</v>
      </c>
      <c r="E6315" t="s">
        <v>39</v>
      </c>
      <c r="F6315" t="s">
        <v>17</v>
      </c>
      <c r="G6315" t="s">
        <v>25</v>
      </c>
      <c r="H6315" t="s">
        <v>33</v>
      </c>
      <c r="I6315">
        <v>39.072000000000003</v>
      </c>
      <c r="J6315">
        <v>6</v>
      </c>
      <c r="K6315">
        <v>0.2</v>
      </c>
      <c r="L6315">
        <v>9.7680000000000007</v>
      </c>
    </row>
    <row r="6316" spans="1:12" x14ac:dyDescent="0.3">
      <c r="A6316" t="s">
        <v>27</v>
      </c>
      <c r="B6316" t="s">
        <v>43</v>
      </c>
      <c r="C6316" t="s">
        <v>14</v>
      </c>
      <c r="D6316" t="s">
        <v>187</v>
      </c>
      <c r="E6316" t="s">
        <v>39</v>
      </c>
      <c r="F6316" t="s">
        <v>17</v>
      </c>
      <c r="G6316" t="s">
        <v>25</v>
      </c>
      <c r="H6316" t="s">
        <v>36</v>
      </c>
      <c r="I6316">
        <v>189.58799999999999</v>
      </c>
      <c r="J6316">
        <v>2</v>
      </c>
      <c r="K6316">
        <v>0.7</v>
      </c>
      <c r="L6316">
        <v>-145.35079999999999</v>
      </c>
    </row>
    <row r="6317" spans="1:12" x14ac:dyDescent="0.3">
      <c r="A6317" t="s">
        <v>27</v>
      </c>
      <c r="B6317" t="s">
        <v>43</v>
      </c>
      <c r="C6317" t="s">
        <v>14</v>
      </c>
      <c r="D6317" t="s">
        <v>187</v>
      </c>
      <c r="E6317" t="s">
        <v>39</v>
      </c>
      <c r="F6317" t="s">
        <v>17</v>
      </c>
      <c r="G6317" t="s">
        <v>34</v>
      </c>
      <c r="H6317" t="s">
        <v>58</v>
      </c>
      <c r="I6317">
        <v>408.74400000000003</v>
      </c>
      <c r="J6317">
        <v>7</v>
      </c>
      <c r="K6317">
        <v>0.2</v>
      </c>
      <c r="L6317">
        <v>76.639499999999998</v>
      </c>
    </row>
    <row r="6318" spans="1:12" x14ac:dyDescent="0.3">
      <c r="A6318" t="s">
        <v>27</v>
      </c>
      <c r="B6318" t="s">
        <v>43</v>
      </c>
      <c r="C6318" t="s">
        <v>14</v>
      </c>
      <c r="D6318" t="s">
        <v>187</v>
      </c>
      <c r="E6318" t="s">
        <v>39</v>
      </c>
      <c r="F6318" t="s">
        <v>17</v>
      </c>
      <c r="G6318" t="s">
        <v>34</v>
      </c>
      <c r="H6318" t="s">
        <v>58</v>
      </c>
      <c r="I6318">
        <v>291.95999999999998</v>
      </c>
      <c r="J6318">
        <v>5</v>
      </c>
      <c r="K6318">
        <v>0.2</v>
      </c>
      <c r="L6318">
        <v>54.7425</v>
      </c>
    </row>
    <row r="6319" spans="1:12" x14ac:dyDescent="0.3">
      <c r="A6319" t="s">
        <v>27</v>
      </c>
      <c r="B6319" t="s">
        <v>43</v>
      </c>
      <c r="C6319" t="s">
        <v>14</v>
      </c>
      <c r="D6319" t="s">
        <v>187</v>
      </c>
      <c r="E6319" t="s">
        <v>39</v>
      </c>
      <c r="F6319" t="s">
        <v>17</v>
      </c>
      <c r="G6319" t="s">
        <v>25</v>
      </c>
      <c r="H6319" t="s">
        <v>31</v>
      </c>
      <c r="I6319">
        <v>4.7679999999999998</v>
      </c>
      <c r="J6319">
        <v>2</v>
      </c>
      <c r="K6319">
        <v>0.2</v>
      </c>
      <c r="L6319">
        <v>-0.77480000000000004</v>
      </c>
    </row>
    <row r="6320" spans="1:12" x14ac:dyDescent="0.3">
      <c r="A6320" t="s">
        <v>12</v>
      </c>
      <c r="B6320" t="s">
        <v>13</v>
      </c>
      <c r="C6320" t="s">
        <v>14</v>
      </c>
      <c r="D6320" t="s">
        <v>105</v>
      </c>
      <c r="E6320" t="s">
        <v>39</v>
      </c>
      <c r="F6320" t="s">
        <v>17</v>
      </c>
      <c r="G6320" t="s">
        <v>25</v>
      </c>
      <c r="H6320" t="s">
        <v>33</v>
      </c>
      <c r="I6320">
        <v>19.456</v>
      </c>
      <c r="J6320">
        <v>4</v>
      </c>
      <c r="K6320">
        <v>0.2</v>
      </c>
      <c r="L6320">
        <v>3.4047999999999998</v>
      </c>
    </row>
    <row r="6321" spans="1:12" x14ac:dyDescent="0.3">
      <c r="A6321" t="s">
        <v>167</v>
      </c>
      <c r="B6321" t="s">
        <v>21</v>
      </c>
      <c r="C6321" t="s">
        <v>14</v>
      </c>
      <c r="D6321" t="s">
        <v>222</v>
      </c>
      <c r="E6321" t="s">
        <v>39</v>
      </c>
      <c r="F6321" t="s">
        <v>17</v>
      </c>
      <c r="G6321" t="s">
        <v>34</v>
      </c>
      <c r="H6321" t="s">
        <v>122</v>
      </c>
      <c r="I6321">
        <v>7999.98</v>
      </c>
      <c r="J6321">
        <v>4</v>
      </c>
      <c r="K6321">
        <v>0.5</v>
      </c>
      <c r="L6321">
        <v>-3839.9904000000001</v>
      </c>
    </row>
    <row r="6322" spans="1:12" x14ac:dyDescent="0.3">
      <c r="A6322" t="s">
        <v>167</v>
      </c>
      <c r="B6322" t="s">
        <v>21</v>
      </c>
      <c r="C6322" t="s">
        <v>14</v>
      </c>
      <c r="D6322" t="s">
        <v>222</v>
      </c>
      <c r="E6322" t="s">
        <v>39</v>
      </c>
      <c r="F6322" t="s">
        <v>17</v>
      </c>
      <c r="G6322" t="s">
        <v>25</v>
      </c>
      <c r="H6322" t="s">
        <v>37</v>
      </c>
      <c r="I6322">
        <v>167.44</v>
      </c>
      <c r="J6322">
        <v>2</v>
      </c>
      <c r="K6322">
        <v>0.2</v>
      </c>
      <c r="L6322">
        <v>14.651</v>
      </c>
    </row>
    <row r="6323" spans="1:12" x14ac:dyDescent="0.3">
      <c r="A6323" t="s">
        <v>27</v>
      </c>
      <c r="B6323" t="s">
        <v>21</v>
      </c>
      <c r="C6323" t="s">
        <v>14</v>
      </c>
      <c r="D6323" t="s">
        <v>225</v>
      </c>
      <c r="E6323" t="s">
        <v>39</v>
      </c>
      <c r="F6323" t="s">
        <v>17</v>
      </c>
      <c r="G6323" t="s">
        <v>25</v>
      </c>
      <c r="H6323" t="s">
        <v>40</v>
      </c>
      <c r="I6323">
        <v>10.368</v>
      </c>
      <c r="J6323">
        <v>2</v>
      </c>
      <c r="K6323">
        <v>0.2</v>
      </c>
      <c r="L6323">
        <v>3.6288</v>
      </c>
    </row>
    <row r="6324" spans="1:12" x14ac:dyDescent="0.3">
      <c r="A6324" t="s">
        <v>27</v>
      </c>
      <c r="B6324" t="s">
        <v>21</v>
      </c>
      <c r="C6324" t="s">
        <v>14</v>
      </c>
      <c r="D6324" t="s">
        <v>225</v>
      </c>
      <c r="E6324" t="s">
        <v>39</v>
      </c>
      <c r="F6324" t="s">
        <v>17</v>
      </c>
      <c r="G6324" t="s">
        <v>25</v>
      </c>
      <c r="H6324" t="s">
        <v>37</v>
      </c>
      <c r="I6324">
        <v>166.84</v>
      </c>
      <c r="J6324">
        <v>5</v>
      </c>
      <c r="K6324">
        <v>0.2</v>
      </c>
      <c r="L6324">
        <v>18.769500000000001</v>
      </c>
    </row>
    <row r="6325" spans="1:12" x14ac:dyDescent="0.3">
      <c r="A6325" t="s">
        <v>27</v>
      </c>
      <c r="B6325" t="s">
        <v>21</v>
      </c>
      <c r="C6325" t="s">
        <v>14</v>
      </c>
      <c r="D6325" t="s">
        <v>225</v>
      </c>
      <c r="E6325" t="s">
        <v>39</v>
      </c>
      <c r="F6325" t="s">
        <v>17</v>
      </c>
      <c r="G6325" t="s">
        <v>34</v>
      </c>
      <c r="H6325" t="s">
        <v>58</v>
      </c>
      <c r="I6325">
        <v>15.215999999999999</v>
      </c>
      <c r="J6325">
        <v>1</v>
      </c>
      <c r="K6325">
        <v>0.2</v>
      </c>
      <c r="L6325">
        <v>2.2824</v>
      </c>
    </row>
    <row r="6326" spans="1:12" x14ac:dyDescent="0.3">
      <c r="A6326" t="s">
        <v>167</v>
      </c>
      <c r="B6326" t="s">
        <v>13</v>
      </c>
      <c r="C6326" t="s">
        <v>14</v>
      </c>
      <c r="D6326" t="s">
        <v>235</v>
      </c>
      <c r="E6326" t="s">
        <v>39</v>
      </c>
      <c r="F6326" t="s">
        <v>17</v>
      </c>
      <c r="G6326" t="s">
        <v>34</v>
      </c>
      <c r="H6326" t="s">
        <v>35</v>
      </c>
      <c r="I6326">
        <v>1363.96</v>
      </c>
      <c r="J6326">
        <v>5</v>
      </c>
      <c r="K6326">
        <v>0.2</v>
      </c>
      <c r="L6326">
        <v>85.247500000000002</v>
      </c>
    </row>
    <row r="6327" spans="1:12" x14ac:dyDescent="0.3">
      <c r="A6327" t="s">
        <v>27</v>
      </c>
      <c r="B6327" t="s">
        <v>13</v>
      </c>
      <c r="C6327" t="s">
        <v>14</v>
      </c>
      <c r="D6327" t="s">
        <v>98</v>
      </c>
      <c r="E6327" t="s">
        <v>39</v>
      </c>
      <c r="F6327" t="s">
        <v>17</v>
      </c>
      <c r="G6327" t="s">
        <v>25</v>
      </c>
      <c r="H6327" t="s">
        <v>40</v>
      </c>
      <c r="I6327">
        <v>192.16</v>
      </c>
      <c r="J6327">
        <v>5</v>
      </c>
      <c r="K6327">
        <v>0.2</v>
      </c>
      <c r="L6327">
        <v>67.256</v>
      </c>
    </row>
    <row r="6328" spans="1:12" x14ac:dyDescent="0.3">
      <c r="A6328" t="s">
        <v>61</v>
      </c>
      <c r="B6328" t="s">
        <v>13</v>
      </c>
      <c r="C6328" t="s">
        <v>14</v>
      </c>
      <c r="D6328" t="s">
        <v>105</v>
      </c>
      <c r="E6328" t="s">
        <v>39</v>
      </c>
      <c r="F6328" t="s">
        <v>17</v>
      </c>
      <c r="G6328" t="s">
        <v>25</v>
      </c>
      <c r="H6328" t="s">
        <v>36</v>
      </c>
      <c r="I6328">
        <v>3.282</v>
      </c>
      <c r="J6328">
        <v>2</v>
      </c>
      <c r="K6328">
        <v>0.7</v>
      </c>
      <c r="L6328">
        <v>-2.6255999999999999</v>
      </c>
    </row>
    <row r="6329" spans="1:12" x14ac:dyDescent="0.3">
      <c r="A6329" t="s">
        <v>27</v>
      </c>
      <c r="B6329" t="s">
        <v>13</v>
      </c>
      <c r="C6329" t="s">
        <v>14</v>
      </c>
      <c r="D6329" t="s">
        <v>188</v>
      </c>
      <c r="E6329" t="s">
        <v>39</v>
      </c>
      <c r="F6329" t="s">
        <v>17</v>
      </c>
      <c r="G6329" t="s">
        <v>25</v>
      </c>
      <c r="H6329" t="s">
        <v>40</v>
      </c>
      <c r="I6329">
        <v>115.29600000000001</v>
      </c>
      <c r="J6329">
        <v>3</v>
      </c>
      <c r="K6329">
        <v>0.2</v>
      </c>
      <c r="L6329">
        <v>40.3536</v>
      </c>
    </row>
    <row r="6330" spans="1:12" x14ac:dyDescent="0.3">
      <c r="A6330" t="s">
        <v>61</v>
      </c>
      <c r="B6330" t="s">
        <v>13</v>
      </c>
      <c r="C6330" t="s">
        <v>14</v>
      </c>
      <c r="D6330" t="s">
        <v>222</v>
      </c>
      <c r="E6330" t="s">
        <v>39</v>
      </c>
      <c r="F6330" t="s">
        <v>17</v>
      </c>
      <c r="G6330" t="s">
        <v>25</v>
      </c>
      <c r="H6330" t="s">
        <v>33</v>
      </c>
      <c r="I6330">
        <v>23.968</v>
      </c>
      <c r="J6330">
        <v>7</v>
      </c>
      <c r="K6330">
        <v>0.2</v>
      </c>
      <c r="L6330">
        <v>2.6964000000000001</v>
      </c>
    </row>
    <row r="6331" spans="1:12" x14ac:dyDescent="0.3">
      <c r="A6331" t="s">
        <v>61</v>
      </c>
      <c r="B6331" t="s">
        <v>13</v>
      </c>
      <c r="C6331" t="s">
        <v>14</v>
      </c>
      <c r="D6331" t="s">
        <v>222</v>
      </c>
      <c r="E6331" t="s">
        <v>39</v>
      </c>
      <c r="F6331" t="s">
        <v>17</v>
      </c>
      <c r="G6331" t="s">
        <v>25</v>
      </c>
      <c r="H6331" t="s">
        <v>33</v>
      </c>
      <c r="I6331">
        <v>28.728000000000002</v>
      </c>
      <c r="J6331">
        <v>3</v>
      </c>
      <c r="K6331">
        <v>0.2</v>
      </c>
      <c r="L6331">
        <v>1.7955000000000001</v>
      </c>
    </row>
    <row r="6332" spans="1:12" x14ac:dyDescent="0.3">
      <c r="A6332" t="s">
        <v>27</v>
      </c>
      <c r="B6332" t="s">
        <v>21</v>
      </c>
      <c r="C6332" t="s">
        <v>14</v>
      </c>
      <c r="D6332" t="s">
        <v>123</v>
      </c>
      <c r="E6332" t="s">
        <v>39</v>
      </c>
      <c r="F6332" t="s">
        <v>17</v>
      </c>
      <c r="G6332" t="s">
        <v>18</v>
      </c>
      <c r="H6332" t="s">
        <v>32</v>
      </c>
      <c r="I6332">
        <v>31.984000000000002</v>
      </c>
      <c r="J6332">
        <v>2</v>
      </c>
      <c r="K6332">
        <v>0.2</v>
      </c>
      <c r="L6332">
        <v>1.9990000000000001</v>
      </c>
    </row>
    <row r="6333" spans="1:12" x14ac:dyDescent="0.3">
      <c r="A6333" t="s">
        <v>27</v>
      </c>
      <c r="B6333" t="s">
        <v>21</v>
      </c>
      <c r="C6333" t="s">
        <v>14</v>
      </c>
      <c r="D6333" t="s">
        <v>123</v>
      </c>
      <c r="E6333" t="s">
        <v>39</v>
      </c>
      <c r="F6333" t="s">
        <v>17</v>
      </c>
      <c r="G6333" t="s">
        <v>34</v>
      </c>
      <c r="H6333" t="s">
        <v>35</v>
      </c>
      <c r="I6333">
        <v>71.983999999999995</v>
      </c>
      <c r="J6333">
        <v>2</v>
      </c>
      <c r="K6333">
        <v>0.2</v>
      </c>
      <c r="L6333">
        <v>25.194400000000002</v>
      </c>
    </row>
    <row r="6334" spans="1:12" x14ac:dyDescent="0.3">
      <c r="A6334" t="s">
        <v>27</v>
      </c>
      <c r="B6334" t="s">
        <v>43</v>
      </c>
      <c r="C6334" t="s">
        <v>14</v>
      </c>
      <c r="D6334" t="s">
        <v>98</v>
      </c>
      <c r="E6334" t="s">
        <v>39</v>
      </c>
      <c r="F6334" t="s">
        <v>17</v>
      </c>
      <c r="G6334" t="s">
        <v>25</v>
      </c>
      <c r="H6334" t="s">
        <v>31</v>
      </c>
      <c r="I6334">
        <v>348.20800000000003</v>
      </c>
      <c r="J6334">
        <v>7</v>
      </c>
      <c r="K6334">
        <v>0.2</v>
      </c>
      <c r="L6334">
        <v>30.4682</v>
      </c>
    </row>
    <row r="6335" spans="1:12" x14ac:dyDescent="0.3">
      <c r="A6335" t="s">
        <v>27</v>
      </c>
      <c r="B6335" t="s">
        <v>43</v>
      </c>
      <c r="C6335" t="s">
        <v>14</v>
      </c>
      <c r="D6335" t="s">
        <v>98</v>
      </c>
      <c r="E6335" t="s">
        <v>39</v>
      </c>
      <c r="F6335" t="s">
        <v>17</v>
      </c>
      <c r="G6335" t="s">
        <v>25</v>
      </c>
      <c r="H6335" t="s">
        <v>36</v>
      </c>
      <c r="I6335">
        <v>35.783999999999999</v>
      </c>
      <c r="J6335">
        <v>7</v>
      </c>
      <c r="K6335">
        <v>0.7</v>
      </c>
      <c r="L6335">
        <v>-28.627199999999998</v>
      </c>
    </row>
    <row r="6336" spans="1:12" x14ac:dyDescent="0.3">
      <c r="A6336" t="s">
        <v>61</v>
      </c>
      <c r="B6336" t="s">
        <v>13</v>
      </c>
      <c r="C6336" t="s">
        <v>14</v>
      </c>
      <c r="D6336" t="s">
        <v>188</v>
      </c>
      <c r="E6336" t="s">
        <v>39</v>
      </c>
      <c r="F6336" t="s">
        <v>17</v>
      </c>
      <c r="G6336" t="s">
        <v>25</v>
      </c>
      <c r="H6336" t="s">
        <v>59</v>
      </c>
      <c r="I6336">
        <v>21.744</v>
      </c>
      <c r="J6336">
        <v>1</v>
      </c>
      <c r="K6336">
        <v>0.2</v>
      </c>
      <c r="L6336">
        <v>7.3385999999999996</v>
      </c>
    </row>
    <row r="6337" spans="1:12" x14ac:dyDescent="0.3">
      <c r="A6337" t="s">
        <v>61</v>
      </c>
      <c r="B6337" t="s">
        <v>13</v>
      </c>
      <c r="C6337" t="s">
        <v>14</v>
      </c>
      <c r="D6337" t="s">
        <v>188</v>
      </c>
      <c r="E6337" t="s">
        <v>39</v>
      </c>
      <c r="F6337" t="s">
        <v>17</v>
      </c>
      <c r="G6337" t="s">
        <v>34</v>
      </c>
      <c r="H6337" t="s">
        <v>35</v>
      </c>
      <c r="I6337">
        <v>7.92</v>
      </c>
      <c r="J6337">
        <v>5</v>
      </c>
      <c r="K6337">
        <v>0.2</v>
      </c>
      <c r="L6337">
        <v>0.69299999999999995</v>
      </c>
    </row>
    <row r="6338" spans="1:12" x14ac:dyDescent="0.3">
      <c r="A6338" t="s">
        <v>61</v>
      </c>
      <c r="B6338" t="s">
        <v>13</v>
      </c>
      <c r="C6338" t="s">
        <v>14</v>
      </c>
      <c r="D6338" t="s">
        <v>98</v>
      </c>
      <c r="E6338" t="s">
        <v>39</v>
      </c>
      <c r="F6338" t="s">
        <v>17</v>
      </c>
      <c r="G6338" t="s">
        <v>34</v>
      </c>
      <c r="H6338" t="s">
        <v>35</v>
      </c>
      <c r="I6338">
        <v>271.95999999999998</v>
      </c>
      <c r="J6338">
        <v>5</v>
      </c>
      <c r="K6338">
        <v>0.2</v>
      </c>
      <c r="L6338">
        <v>16.997499999999999</v>
      </c>
    </row>
    <row r="6339" spans="1:12" x14ac:dyDescent="0.3">
      <c r="A6339" t="s">
        <v>12</v>
      </c>
      <c r="B6339" t="s">
        <v>43</v>
      </c>
      <c r="C6339" t="s">
        <v>14</v>
      </c>
      <c r="D6339" t="s">
        <v>98</v>
      </c>
      <c r="E6339" t="s">
        <v>39</v>
      </c>
      <c r="F6339" t="s">
        <v>17</v>
      </c>
      <c r="G6339" t="s">
        <v>25</v>
      </c>
      <c r="H6339" t="s">
        <v>36</v>
      </c>
      <c r="I6339">
        <v>27.882000000000001</v>
      </c>
      <c r="J6339">
        <v>3</v>
      </c>
      <c r="K6339">
        <v>0.7</v>
      </c>
      <c r="L6339">
        <v>-20.4468</v>
      </c>
    </row>
    <row r="6340" spans="1:12" x14ac:dyDescent="0.3">
      <c r="A6340" t="s">
        <v>12</v>
      </c>
      <c r="B6340" t="s">
        <v>43</v>
      </c>
      <c r="C6340" t="s">
        <v>14</v>
      </c>
      <c r="D6340" t="s">
        <v>98</v>
      </c>
      <c r="E6340" t="s">
        <v>39</v>
      </c>
      <c r="F6340" t="s">
        <v>17</v>
      </c>
      <c r="G6340" t="s">
        <v>25</v>
      </c>
      <c r="H6340" t="s">
        <v>31</v>
      </c>
      <c r="I6340">
        <v>540.048</v>
      </c>
      <c r="J6340">
        <v>3</v>
      </c>
      <c r="K6340">
        <v>0.2</v>
      </c>
      <c r="L6340">
        <v>-47.254199999999997</v>
      </c>
    </row>
    <row r="6341" spans="1:12" x14ac:dyDescent="0.3">
      <c r="A6341" t="s">
        <v>12</v>
      </c>
      <c r="B6341" t="s">
        <v>43</v>
      </c>
      <c r="C6341" t="s">
        <v>14</v>
      </c>
      <c r="D6341" t="s">
        <v>98</v>
      </c>
      <c r="E6341" t="s">
        <v>39</v>
      </c>
      <c r="F6341" t="s">
        <v>17</v>
      </c>
      <c r="G6341" t="s">
        <v>34</v>
      </c>
      <c r="H6341" t="s">
        <v>58</v>
      </c>
      <c r="I6341">
        <v>255.68</v>
      </c>
      <c r="J6341">
        <v>8</v>
      </c>
      <c r="K6341">
        <v>0.2</v>
      </c>
      <c r="L6341">
        <v>76.703999999999994</v>
      </c>
    </row>
    <row r="6342" spans="1:12" x14ac:dyDescent="0.3">
      <c r="A6342" t="s">
        <v>27</v>
      </c>
      <c r="B6342" t="s">
        <v>21</v>
      </c>
      <c r="C6342" t="s">
        <v>14</v>
      </c>
      <c r="D6342" t="s">
        <v>286</v>
      </c>
      <c r="E6342" t="s">
        <v>39</v>
      </c>
      <c r="F6342" t="s">
        <v>17</v>
      </c>
      <c r="G6342" t="s">
        <v>25</v>
      </c>
      <c r="H6342" t="s">
        <v>36</v>
      </c>
      <c r="I6342">
        <v>17.616</v>
      </c>
      <c r="J6342">
        <v>4</v>
      </c>
      <c r="K6342">
        <v>0.7</v>
      </c>
      <c r="L6342">
        <v>-14.0928</v>
      </c>
    </row>
    <row r="6343" spans="1:12" x14ac:dyDescent="0.3">
      <c r="A6343" t="s">
        <v>61</v>
      </c>
      <c r="B6343" t="s">
        <v>13</v>
      </c>
      <c r="C6343" t="s">
        <v>14</v>
      </c>
      <c r="D6343" t="s">
        <v>105</v>
      </c>
      <c r="E6343" t="s">
        <v>39</v>
      </c>
      <c r="F6343" t="s">
        <v>17</v>
      </c>
      <c r="G6343" t="s">
        <v>25</v>
      </c>
      <c r="H6343" t="s">
        <v>40</v>
      </c>
      <c r="I6343">
        <v>10.816000000000001</v>
      </c>
      <c r="J6343">
        <v>4</v>
      </c>
      <c r="K6343">
        <v>0.2</v>
      </c>
      <c r="L6343">
        <v>3.5152000000000001</v>
      </c>
    </row>
    <row r="6344" spans="1:12" x14ac:dyDescent="0.3">
      <c r="A6344" t="s">
        <v>61</v>
      </c>
      <c r="B6344" t="s">
        <v>21</v>
      </c>
      <c r="C6344" t="s">
        <v>14</v>
      </c>
      <c r="D6344" t="s">
        <v>188</v>
      </c>
      <c r="E6344" t="s">
        <v>39</v>
      </c>
      <c r="F6344" t="s">
        <v>17</v>
      </c>
      <c r="G6344" t="s">
        <v>34</v>
      </c>
      <c r="H6344" t="s">
        <v>122</v>
      </c>
      <c r="I6344">
        <v>695.7</v>
      </c>
      <c r="J6344">
        <v>2</v>
      </c>
      <c r="K6344">
        <v>0.5</v>
      </c>
      <c r="L6344">
        <v>-27.827999999999999</v>
      </c>
    </row>
    <row r="6345" spans="1:12" x14ac:dyDescent="0.3">
      <c r="A6345" t="s">
        <v>61</v>
      </c>
      <c r="B6345" t="s">
        <v>21</v>
      </c>
      <c r="C6345" t="s">
        <v>14</v>
      </c>
      <c r="D6345" t="s">
        <v>188</v>
      </c>
      <c r="E6345" t="s">
        <v>39</v>
      </c>
      <c r="F6345" t="s">
        <v>17</v>
      </c>
      <c r="G6345" t="s">
        <v>25</v>
      </c>
      <c r="H6345" t="s">
        <v>36</v>
      </c>
      <c r="I6345">
        <v>15.66</v>
      </c>
      <c r="J6345">
        <v>5</v>
      </c>
      <c r="K6345">
        <v>0.7</v>
      </c>
      <c r="L6345">
        <v>-12.528</v>
      </c>
    </row>
    <row r="6346" spans="1:12" x14ac:dyDescent="0.3">
      <c r="A6346" t="s">
        <v>61</v>
      </c>
      <c r="B6346" t="s">
        <v>21</v>
      </c>
      <c r="C6346" t="s">
        <v>14</v>
      </c>
      <c r="D6346" t="s">
        <v>188</v>
      </c>
      <c r="E6346" t="s">
        <v>39</v>
      </c>
      <c r="F6346" t="s">
        <v>17</v>
      </c>
      <c r="G6346" t="s">
        <v>25</v>
      </c>
      <c r="H6346" t="s">
        <v>36</v>
      </c>
      <c r="I6346">
        <v>28.853999999999999</v>
      </c>
      <c r="J6346">
        <v>6</v>
      </c>
      <c r="K6346">
        <v>0.7</v>
      </c>
      <c r="L6346">
        <v>-21.159600000000001</v>
      </c>
    </row>
    <row r="6347" spans="1:12" x14ac:dyDescent="0.3">
      <c r="A6347" t="s">
        <v>61</v>
      </c>
      <c r="B6347" t="s">
        <v>21</v>
      </c>
      <c r="C6347" t="s">
        <v>14</v>
      </c>
      <c r="D6347" t="s">
        <v>222</v>
      </c>
      <c r="E6347" t="s">
        <v>39</v>
      </c>
      <c r="F6347" t="s">
        <v>17</v>
      </c>
      <c r="G6347" t="s">
        <v>25</v>
      </c>
      <c r="H6347" t="s">
        <v>33</v>
      </c>
      <c r="I6347">
        <v>9.5519999999999996</v>
      </c>
      <c r="J6347">
        <v>3</v>
      </c>
      <c r="K6347">
        <v>0.2</v>
      </c>
      <c r="L6347">
        <v>1.5522</v>
      </c>
    </row>
    <row r="6348" spans="1:12" x14ac:dyDescent="0.3">
      <c r="A6348" t="s">
        <v>27</v>
      </c>
      <c r="B6348" t="s">
        <v>13</v>
      </c>
      <c r="C6348" t="s">
        <v>14</v>
      </c>
      <c r="D6348" t="s">
        <v>306</v>
      </c>
      <c r="E6348" t="s">
        <v>39</v>
      </c>
      <c r="F6348" t="s">
        <v>17</v>
      </c>
      <c r="G6348" t="s">
        <v>25</v>
      </c>
      <c r="H6348" t="s">
        <v>109</v>
      </c>
      <c r="I6348">
        <v>52.136000000000003</v>
      </c>
      <c r="J6348">
        <v>7</v>
      </c>
      <c r="K6348">
        <v>0.2</v>
      </c>
      <c r="L6348">
        <v>5.8653000000000004</v>
      </c>
    </row>
    <row r="6349" spans="1:12" x14ac:dyDescent="0.3">
      <c r="A6349" t="s">
        <v>27</v>
      </c>
      <c r="B6349" t="s">
        <v>21</v>
      </c>
      <c r="C6349" t="s">
        <v>14</v>
      </c>
      <c r="D6349" t="s">
        <v>195</v>
      </c>
      <c r="E6349" t="s">
        <v>39</v>
      </c>
      <c r="F6349" t="s">
        <v>17</v>
      </c>
      <c r="G6349" t="s">
        <v>25</v>
      </c>
      <c r="H6349" t="s">
        <v>40</v>
      </c>
      <c r="I6349">
        <v>96.256</v>
      </c>
      <c r="J6349">
        <v>8</v>
      </c>
      <c r="K6349">
        <v>0.2</v>
      </c>
      <c r="L6349">
        <v>31.283200000000001</v>
      </c>
    </row>
    <row r="6350" spans="1:12" x14ac:dyDescent="0.3">
      <c r="A6350" t="s">
        <v>27</v>
      </c>
      <c r="B6350" t="s">
        <v>21</v>
      </c>
      <c r="C6350" t="s">
        <v>14</v>
      </c>
      <c r="D6350" t="s">
        <v>195</v>
      </c>
      <c r="E6350" t="s">
        <v>39</v>
      </c>
      <c r="F6350" t="s">
        <v>17</v>
      </c>
      <c r="G6350" t="s">
        <v>25</v>
      </c>
      <c r="H6350" t="s">
        <v>40</v>
      </c>
      <c r="I6350">
        <v>10.688000000000001</v>
      </c>
      <c r="J6350">
        <v>2</v>
      </c>
      <c r="K6350">
        <v>0.2</v>
      </c>
      <c r="L6350">
        <v>3.7408000000000001</v>
      </c>
    </row>
    <row r="6351" spans="1:12" x14ac:dyDescent="0.3">
      <c r="A6351" t="s">
        <v>12</v>
      </c>
      <c r="B6351" t="s">
        <v>13</v>
      </c>
      <c r="C6351" t="s">
        <v>14</v>
      </c>
      <c r="D6351" t="s">
        <v>188</v>
      </c>
      <c r="E6351" t="s">
        <v>39</v>
      </c>
      <c r="F6351" t="s">
        <v>17</v>
      </c>
      <c r="G6351" t="s">
        <v>25</v>
      </c>
      <c r="H6351" t="s">
        <v>37</v>
      </c>
      <c r="I6351">
        <v>34.847999999999999</v>
      </c>
      <c r="J6351">
        <v>2</v>
      </c>
      <c r="K6351">
        <v>0.2</v>
      </c>
      <c r="L6351">
        <v>6.5339999999999998</v>
      </c>
    </row>
    <row r="6352" spans="1:12" x14ac:dyDescent="0.3">
      <c r="A6352" t="s">
        <v>12</v>
      </c>
      <c r="B6352" t="s">
        <v>13</v>
      </c>
      <c r="C6352" t="s">
        <v>14</v>
      </c>
      <c r="D6352" t="s">
        <v>188</v>
      </c>
      <c r="E6352" t="s">
        <v>39</v>
      </c>
      <c r="F6352" t="s">
        <v>17</v>
      </c>
      <c r="G6352" t="s">
        <v>34</v>
      </c>
      <c r="H6352" t="s">
        <v>35</v>
      </c>
      <c r="I6352">
        <v>22</v>
      </c>
      <c r="J6352">
        <v>5</v>
      </c>
      <c r="K6352">
        <v>0.2</v>
      </c>
      <c r="L6352">
        <v>1.375</v>
      </c>
    </row>
    <row r="6353" spans="1:12" x14ac:dyDescent="0.3">
      <c r="A6353" t="s">
        <v>12</v>
      </c>
      <c r="B6353" t="s">
        <v>13</v>
      </c>
      <c r="C6353" t="s">
        <v>14</v>
      </c>
      <c r="D6353" t="s">
        <v>188</v>
      </c>
      <c r="E6353" t="s">
        <v>39</v>
      </c>
      <c r="F6353" t="s">
        <v>17</v>
      </c>
      <c r="G6353" t="s">
        <v>25</v>
      </c>
      <c r="H6353" t="s">
        <v>33</v>
      </c>
      <c r="I6353">
        <v>4.3680000000000003</v>
      </c>
      <c r="J6353">
        <v>3</v>
      </c>
      <c r="K6353">
        <v>0.2</v>
      </c>
      <c r="L6353">
        <v>0.38219999999999998</v>
      </c>
    </row>
    <row r="6354" spans="1:12" x14ac:dyDescent="0.3">
      <c r="A6354" t="s">
        <v>12</v>
      </c>
      <c r="B6354" t="s">
        <v>13</v>
      </c>
      <c r="C6354" t="s">
        <v>14</v>
      </c>
      <c r="D6354" t="s">
        <v>188</v>
      </c>
      <c r="E6354" t="s">
        <v>39</v>
      </c>
      <c r="F6354" t="s">
        <v>17</v>
      </c>
      <c r="G6354" t="s">
        <v>25</v>
      </c>
      <c r="H6354" t="s">
        <v>36</v>
      </c>
      <c r="I6354">
        <v>11.231999999999999</v>
      </c>
      <c r="J6354">
        <v>8</v>
      </c>
      <c r="K6354">
        <v>0.7</v>
      </c>
      <c r="L6354">
        <v>-8.2368000000000006</v>
      </c>
    </row>
    <row r="6355" spans="1:12" x14ac:dyDescent="0.3">
      <c r="A6355" t="s">
        <v>12</v>
      </c>
      <c r="B6355" t="s">
        <v>13</v>
      </c>
      <c r="C6355" t="s">
        <v>14</v>
      </c>
      <c r="D6355" t="s">
        <v>188</v>
      </c>
      <c r="E6355" t="s">
        <v>39</v>
      </c>
      <c r="F6355" t="s">
        <v>17</v>
      </c>
      <c r="G6355" t="s">
        <v>25</v>
      </c>
      <c r="H6355" t="s">
        <v>40</v>
      </c>
      <c r="I6355">
        <v>10.272</v>
      </c>
      <c r="J6355">
        <v>3</v>
      </c>
      <c r="K6355">
        <v>0.2</v>
      </c>
      <c r="L6355">
        <v>3.21</v>
      </c>
    </row>
    <row r="6356" spans="1:12" x14ac:dyDescent="0.3">
      <c r="A6356" t="s">
        <v>27</v>
      </c>
      <c r="B6356" t="s">
        <v>13</v>
      </c>
      <c r="C6356" t="s">
        <v>14</v>
      </c>
      <c r="D6356" t="s">
        <v>331</v>
      </c>
      <c r="E6356" t="s">
        <v>39</v>
      </c>
      <c r="F6356" t="s">
        <v>17</v>
      </c>
      <c r="G6356" t="s">
        <v>25</v>
      </c>
      <c r="H6356" t="s">
        <v>36</v>
      </c>
      <c r="I6356">
        <v>7.6440000000000001</v>
      </c>
      <c r="J6356">
        <v>4</v>
      </c>
      <c r="K6356">
        <v>0.7</v>
      </c>
      <c r="L6356">
        <v>-5.8604000000000003</v>
      </c>
    </row>
    <row r="6357" spans="1:12" x14ac:dyDescent="0.3">
      <c r="A6357" t="s">
        <v>27</v>
      </c>
      <c r="B6357" t="s">
        <v>13</v>
      </c>
      <c r="C6357" t="s">
        <v>14</v>
      </c>
      <c r="D6357" t="s">
        <v>331</v>
      </c>
      <c r="E6357" t="s">
        <v>39</v>
      </c>
      <c r="F6357" t="s">
        <v>17</v>
      </c>
      <c r="G6357" t="s">
        <v>25</v>
      </c>
      <c r="H6357" t="s">
        <v>36</v>
      </c>
      <c r="I6357">
        <v>51.465000000000003</v>
      </c>
      <c r="J6357">
        <v>5</v>
      </c>
      <c r="K6357">
        <v>0.7</v>
      </c>
      <c r="L6357">
        <v>-39.456499999999998</v>
      </c>
    </row>
    <row r="6358" spans="1:12" x14ac:dyDescent="0.3">
      <c r="A6358" t="s">
        <v>12</v>
      </c>
      <c r="B6358" t="s">
        <v>43</v>
      </c>
      <c r="C6358" t="s">
        <v>14</v>
      </c>
      <c r="D6358" t="s">
        <v>338</v>
      </c>
      <c r="E6358" t="s">
        <v>39</v>
      </c>
      <c r="F6358" t="s">
        <v>17</v>
      </c>
      <c r="G6358" t="s">
        <v>34</v>
      </c>
      <c r="H6358" t="s">
        <v>35</v>
      </c>
      <c r="I6358">
        <v>1127.9760000000001</v>
      </c>
      <c r="J6358">
        <v>3</v>
      </c>
      <c r="K6358">
        <v>0.2</v>
      </c>
      <c r="L6358">
        <v>126.8973</v>
      </c>
    </row>
    <row r="6359" spans="1:12" x14ac:dyDescent="0.3">
      <c r="A6359" t="s">
        <v>27</v>
      </c>
      <c r="B6359" t="s">
        <v>21</v>
      </c>
      <c r="C6359" t="s">
        <v>14</v>
      </c>
      <c r="D6359" t="s">
        <v>123</v>
      </c>
      <c r="E6359" t="s">
        <v>39</v>
      </c>
      <c r="F6359" t="s">
        <v>17</v>
      </c>
      <c r="G6359" t="s">
        <v>18</v>
      </c>
      <c r="H6359" t="s">
        <v>20</v>
      </c>
      <c r="I6359">
        <v>207</v>
      </c>
      <c r="J6359">
        <v>3</v>
      </c>
      <c r="K6359">
        <v>0.2</v>
      </c>
      <c r="L6359">
        <v>25.875</v>
      </c>
    </row>
    <row r="6360" spans="1:12" x14ac:dyDescent="0.3">
      <c r="A6360" t="s">
        <v>27</v>
      </c>
      <c r="B6360" t="s">
        <v>21</v>
      </c>
      <c r="C6360" t="s">
        <v>14</v>
      </c>
      <c r="D6360" t="s">
        <v>98</v>
      </c>
      <c r="E6360" t="s">
        <v>39</v>
      </c>
      <c r="F6360" t="s">
        <v>17</v>
      </c>
      <c r="G6360" t="s">
        <v>25</v>
      </c>
      <c r="H6360" t="s">
        <v>26</v>
      </c>
      <c r="I6360">
        <v>17.544</v>
      </c>
      <c r="J6360">
        <v>3</v>
      </c>
      <c r="K6360">
        <v>0.2</v>
      </c>
      <c r="L6360">
        <v>5.9211</v>
      </c>
    </row>
    <row r="6361" spans="1:12" x14ac:dyDescent="0.3">
      <c r="A6361" t="s">
        <v>27</v>
      </c>
      <c r="B6361" t="s">
        <v>21</v>
      </c>
      <c r="C6361" t="s">
        <v>14</v>
      </c>
      <c r="D6361" t="s">
        <v>98</v>
      </c>
      <c r="E6361" t="s">
        <v>39</v>
      </c>
      <c r="F6361" t="s">
        <v>17</v>
      </c>
      <c r="G6361" t="s">
        <v>18</v>
      </c>
      <c r="H6361" t="s">
        <v>32</v>
      </c>
      <c r="I6361">
        <v>44.128</v>
      </c>
      <c r="J6361">
        <v>4</v>
      </c>
      <c r="K6361">
        <v>0.2</v>
      </c>
      <c r="L6361">
        <v>12.135199999999999</v>
      </c>
    </row>
    <row r="6362" spans="1:12" x14ac:dyDescent="0.3">
      <c r="A6362" t="s">
        <v>27</v>
      </c>
      <c r="B6362" t="s">
        <v>21</v>
      </c>
      <c r="C6362" t="s">
        <v>14</v>
      </c>
      <c r="D6362" t="s">
        <v>98</v>
      </c>
      <c r="E6362" t="s">
        <v>39</v>
      </c>
      <c r="F6362" t="s">
        <v>17</v>
      </c>
      <c r="G6362" t="s">
        <v>25</v>
      </c>
      <c r="H6362" t="s">
        <v>37</v>
      </c>
      <c r="I6362">
        <v>62.92</v>
      </c>
      <c r="J6362">
        <v>1</v>
      </c>
      <c r="K6362">
        <v>0.2</v>
      </c>
      <c r="L6362">
        <v>10.224500000000001</v>
      </c>
    </row>
    <row r="6363" spans="1:12" x14ac:dyDescent="0.3">
      <c r="A6363" t="s">
        <v>27</v>
      </c>
      <c r="B6363" t="s">
        <v>21</v>
      </c>
      <c r="C6363" t="s">
        <v>14</v>
      </c>
      <c r="D6363" t="s">
        <v>98</v>
      </c>
      <c r="E6363" t="s">
        <v>39</v>
      </c>
      <c r="F6363" t="s">
        <v>17</v>
      </c>
      <c r="G6363" t="s">
        <v>25</v>
      </c>
      <c r="H6363" t="s">
        <v>40</v>
      </c>
      <c r="I6363">
        <v>78.304000000000002</v>
      </c>
      <c r="J6363">
        <v>2</v>
      </c>
      <c r="K6363">
        <v>0.2</v>
      </c>
      <c r="L6363">
        <v>29.364000000000001</v>
      </c>
    </row>
    <row r="6364" spans="1:12" x14ac:dyDescent="0.3">
      <c r="A6364" t="s">
        <v>27</v>
      </c>
      <c r="B6364" t="s">
        <v>13</v>
      </c>
      <c r="C6364" t="s">
        <v>14</v>
      </c>
      <c r="D6364" t="s">
        <v>105</v>
      </c>
      <c r="E6364" t="s">
        <v>39</v>
      </c>
      <c r="F6364" t="s">
        <v>17</v>
      </c>
      <c r="G6364" t="s">
        <v>25</v>
      </c>
      <c r="H6364" t="s">
        <v>33</v>
      </c>
      <c r="I6364">
        <v>13.12</v>
      </c>
      <c r="J6364">
        <v>5</v>
      </c>
      <c r="K6364">
        <v>0.2</v>
      </c>
      <c r="L6364">
        <v>1.476</v>
      </c>
    </row>
    <row r="6365" spans="1:12" x14ac:dyDescent="0.3">
      <c r="A6365" t="s">
        <v>167</v>
      </c>
      <c r="B6365" t="s">
        <v>43</v>
      </c>
      <c r="C6365" t="s">
        <v>14</v>
      </c>
      <c r="D6365" t="s">
        <v>123</v>
      </c>
      <c r="E6365" t="s">
        <v>39</v>
      </c>
      <c r="F6365" t="s">
        <v>17</v>
      </c>
      <c r="G6365" t="s">
        <v>25</v>
      </c>
      <c r="H6365" t="s">
        <v>40</v>
      </c>
      <c r="I6365">
        <v>7.968</v>
      </c>
      <c r="J6365">
        <v>2</v>
      </c>
      <c r="K6365">
        <v>0.2</v>
      </c>
      <c r="L6365">
        <v>2.6892</v>
      </c>
    </row>
    <row r="6366" spans="1:12" x14ac:dyDescent="0.3">
      <c r="A6366" t="s">
        <v>27</v>
      </c>
      <c r="B6366" t="s">
        <v>13</v>
      </c>
      <c r="C6366" t="s">
        <v>14</v>
      </c>
      <c r="D6366" t="s">
        <v>195</v>
      </c>
      <c r="E6366" t="s">
        <v>39</v>
      </c>
      <c r="F6366" t="s">
        <v>17</v>
      </c>
      <c r="G6366" t="s">
        <v>18</v>
      </c>
      <c r="H6366" t="s">
        <v>32</v>
      </c>
      <c r="I6366">
        <v>14.272</v>
      </c>
      <c r="J6366">
        <v>8</v>
      </c>
      <c r="K6366">
        <v>0.2</v>
      </c>
      <c r="L6366">
        <v>4.2816000000000001</v>
      </c>
    </row>
    <row r="6367" spans="1:12" x14ac:dyDescent="0.3">
      <c r="A6367" t="s">
        <v>27</v>
      </c>
      <c r="B6367" t="s">
        <v>13</v>
      </c>
      <c r="C6367" t="s">
        <v>14</v>
      </c>
      <c r="D6367" t="s">
        <v>195</v>
      </c>
      <c r="E6367" t="s">
        <v>39</v>
      </c>
      <c r="F6367" t="s">
        <v>17</v>
      </c>
      <c r="G6367" t="s">
        <v>18</v>
      </c>
      <c r="H6367" t="s">
        <v>19</v>
      </c>
      <c r="I6367">
        <v>451.13600000000002</v>
      </c>
      <c r="J6367">
        <v>4</v>
      </c>
      <c r="K6367">
        <v>0.2</v>
      </c>
      <c r="L6367">
        <v>-67.670400000000001</v>
      </c>
    </row>
    <row r="6368" spans="1:12" x14ac:dyDescent="0.3">
      <c r="A6368" t="s">
        <v>27</v>
      </c>
      <c r="B6368" t="s">
        <v>13</v>
      </c>
      <c r="C6368" t="s">
        <v>14</v>
      </c>
      <c r="D6368" t="s">
        <v>195</v>
      </c>
      <c r="E6368" t="s">
        <v>39</v>
      </c>
      <c r="F6368" t="s">
        <v>17</v>
      </c>
      <c r="G6368" t="s">
        <v>25</v>
      </c>
      <c r="H6368" t="s">
        <v>37</v>
      </c>
      <c r="I6368">
        <v>64.864000000000004</v>
      </c>
      <c r="J6368">
        <v>4</v>
      </c>
      <c r="K6368">
        <v>0.2</v>
      </c>
      <c r="L6368">
        <v>6.4863999999999997</v>
      </c>
    </row>
    <row r="6369" spans="1:12" x14ac:dyDescent="0.3">
      <c r="A6369" t="s">
        <v>12</v>
      </c>
      <c r="B6369" t="s">
        <v>21</v>
      </c>
      <c r="C6369" t="s">
        <v>14</v>
      </c>
      <c r="D6369" t="s">
        <v>195</v>
      </c>
      <c r="E6369" t="s">
        <v>39</v>
      </c>
      <c r="F6369" t="s">
        <v>17</v>
      </c>
      <c r="G6369" t="s">
        <v>18</v>
      </c>
      <c r="H6369" t="s">
        <v>32</v>
      </c>
      <c r="I6369">
        <v>4.9279999999999999</v>
      </c>
      <c r="J6369">
        <v>2</v>
      </c>
      <c r="K6369">
        <v>0.2</v>
      </c>
      <c r="L6369">
        <v>0.73919999999999997</v>
      </c>
    </row>
    <row r="6370" spans="1:12" x14ac:dyDescent="0.3">
      <c r="A6370" t="s">
        <v>12</v>
      </c>
      <c r="B6370" t="s">
        <v>21</v>
      </c>
      <c r="C6370" t="s">
        <v>14</v>
      </c>
      <c r="D6370" t="s">
        <v>195</v>
      </c>
      <c r="E6370" t="s">
        <v>39</v>
      </c>
      <c r="F6370" t="s">
        <v>17</v>
      </c>
      <c r="G6370" t="s">
        <v>25</v>
      </c>
      <c r="H6370" t="s">
        <v>36</v>
      </c>
      <c r="I6370">
        <v>7.23</v>
      </c>
      <c r="J6370">
        <v>5</v>
      </c>
      <c r="K6370">
        <v>0.7</v>
      </c>
      <c r="L6370">
        <v>-5.7839999999999998</v>
      </c>
    </row>
    <row r="6371" spans="1:12" x14ac:dyDescent="0.3">
      <c r="A6371" t="s">
        <v>12</v>
      </c>
      <c r="B6371" t="s">
        <v>43</v>
      </c>
      <c r="C6371" t="s">
        <v>14</v>
      </c>
      <c r="D6371" t="s">
        <v>338</v>
      </c>
      <c r="E6371" t="s">
        <v>39</v>
      </c>
      <c r="F6371" t="s">
        <v>17</v>
      </c>
      <c r="G6371" t="s">
        <v>34</v>
      </c>
      <c r="H6371" t="s">
        <v>35</v>
      </c>
      <c r="I6371">
        <v>36.792000000000002</v>
      </c>
      <c r="J6371">
        <v>1</v>
      </c>
      <c r="K6371">
        <v>0.2</v>
      </c>
      <c r="L6371">
        <v>4.1391</v>
      </c>
    </row>
    <row r="6372" spans="1:12" x14ac:dyDescent="0.3">
      <c r="A6372" t="s">
        <v>12</v>
      </c>
      <c r="B6372" t="s">
        <v>43</v>
      </c>
      <c r="C6372" t="s">
        <v>14</v>
      </c>
      <c r="D6372" t="s">
        <v>338</v>
      </c>
      <c r="E6372" t="s">
        <v>39</v>
      </c>
      <c r="F6372" t="s">
        <v>17</v>
      </c>
      <c r="G6372" t="s">
        <v>18</v>
      </c>
      <c r="H6372" t="s">
        <v>32</v>
      </c>
      <c r="I6372">
        <v>18.623999999999999</v>
      </c>
      <c r="J6372">
        <v>8</v>
      </c>
      <c r="K6372">
        <v>0.2</v>
      </c>
      <c r="L6372">
        <v>6.2855999999999996</v>
      </c>
    </row>
    <row r="6373" spans="1:12" x14ac:dyDescent="0.3">
      <c r="A6373" t="s">
        <v>27</v>
      </c>
      <c r="B6373" t="s">
        <v>13</v>
      </c>
      <c r="C6373" t="s">
        <v>14</v>
      </c>
      <c r="D6373" t="s">
        <v>235</v>
      </c>
      <c r="E6373" t="s">
        <v>39</v>
      </c>
      <c r="F6373" t="s">
        <v>17</v>
      </c>
      <c r="G6373" t="s">
        <v>25</v>
      </c>
      <c r="H6373" t="s">
        <v>33</v>
      </c>
      <c r="I6373">
        <v>8.76</v>
      </c>
      <c r="J6373">
        <v>5</v>
      </c>
      <c r="K6373">
        <v>0.2</v>
      </c>
      <c r="L6373">
        <v>0.76649999999999996</v>
      </c>
    </row>
    <row r="6374" spans="1:12" x14ac:dyDescent="0.3">
      <c r="A6374" t="s">
        <v>27</v>
      </c>
      <c r="B6374" t="s">
        <v>13</v>
      </c>
      <c r="C6374" t="s">
        <v>14</v>
      </c>
      <c r="D6374" t="s">
        <v>235</v>
      </c>
      <c r="E6374" t="s">
        <v>39</v>
      </c>
      <c r="F6374" t="s">
        <v>17</v>
      </c>
      <c r="G6374" t="s">
        <v>25</v>
      </c>
      <c r="H6374" t="s">
        <v>37</v>
      </c>
      <c r="I6374">
        <v>43.584000000000003</v>
      </c>
      <c r="J6374">
        <v>1</v>
      </c>
      <c r="K6374">
        <v>0.2</v>
      </c>
      <c r="L6374">
        <v>4.3583999999999996</v>
      </c>
    </row>
    <row r="6375" spans="1:12" x14ac:dyDescent="0.3">
      <c r="A6375" t="s">
        <v>27</v>
      </c>
      <c r="B6375" t="s">
        <v>13</v>
      </c>
      <c r="C6375" t="s">
        <v>14</v>
      </c>
      <c r="D6375" t="s">
        <v>306</v>
      </c>
      <c r="E6375" t="s">
        <v>39</v>
      </c>
      <c r="F6375" t="s">
        <v>17</v>
      </c>
      <c r="G6375" t="s">
        <v>25</v>
      </c>
      <c r="H6375" t="s">
        <v>59</v>
      </c>
      <c r="I6375">
        <v>95.951999999999998</v>
      </c>
      <c r="J6375">
        <v>3</v>
      </c>
      <c r="K6375">
        <v>0.2</v>
      </c>
      <c r="L6375">
        <v>29.984999999999999</v>
      </c>
    </row>
    <row r="6376" spans="1:12" x14ac:dyDescent="0.3">
      <c r="A6376" t="s">
        <v>27</v>
      </c>
      <c r="B6376" t="s">
        <v>13</v>
      </c>
      <c r="C6376" t="s">
        <v>14</v>
      </c>
      <c r="D6376" t="s">
        <v>306</v>
      </c>
      <c r="E6376" t="s">
        <v>39</v>
      </c>
      <c r="F6376" t="s">
        <v>17</v>
      </c>
      <c r="G6376" t="s">
        <v>25</v>
      </c>
      <c r="H6376" t="s">
        <v>36</v>
      </c>
      <c r="I6376">
        <v>3.2040000000000002</v>
      </c>
      <c r="J6376">
        <v>2</v>
      </c>
      <c r="K6376">
        <v>0.7</v>
      </c>
      <c r="L6376">
        <v>-2.4563999999999999</v>
      </c>
    </row>
    <row r="6377" spans="1:12" x14ac:dyDescent="0.3">
      <c r="A6377" t="s">
        <v>27</v>
      </c>
      <c r="B6377" t="s">
        <v>13</v>
      </c>
      <c r="C6377" t="s">
        <v>14</v>
      </c>
      <c r="D6377" t="s">
        <v>105</v>
      </c>
      <c r="E6377" t="s">
        <v>39</v>
      </c>
      <c r="F6377" t="s">
        <v>17</v>
      </c>
      <c r="G6377" t="s">
        <v>34</v>
      </c>
      <c r="H6377" t="s">
        <v>35</v>
      </c>
      <c r="I6377">
        <v>302.37599999999998</v>
      </c>
      <c r="J6377">
        <v>3</v>
      </c>
      <c r="K6377">
        <v>0.2</v>
      </c>
      <c r="L6377">
        <v>37.796999999999997</v>
      </c>
    </row>
    <row r="6378" spans="1:12" x14ac:dyDescent="0.3">
      <c r="A6378" t="s">
        <v>12</v>
      </c>
      <c r="B6378" t="s">
        <v>21</v>
      </c>
      <c r="C6378" t="s">
        <v>14</v>
      </c>
      <c r="D6378" t="s">
        <v>225</v>
      </c>
      <c r="E6378" t="s">
        <v>39</v>
      </c>
      <c r="F6378" t="s">
        <v>17</v>
      </c>
      <c r="G6378" t="s">
        <v>25</v>
      </c>
      <c r="H6378" t="s">
        <v>76</v>
      </c>
      <c r="I6378">
        <v>8.3759999999999994</v>
      </c>
      <c r="J6378">
        <v>3</v>
      </c>
      <c r="K6378">
        <v>0.2</v>
      </c>
      <c r="L6378">
        <v>2.7222</v>
      </c>
    </row>
    <row r="6379" spans="1:12" x14ac:dyDescent="0.3">
      <c r="A6379" t="s">
        <v>12</v>
      </c>
      <c r="B6379" t="s">
        <v>21</v>
      </c>
      <c r="C6379" t="s">
        <v>14</v>
      </c>
      <c r="D6379" t="s">
        <v>225</v>
      </c>
      <c r="E6379" t="s">
        <v>39</v>
      </c>
      <c r="F6379" t="s">
        <v>17</v>
      </c>
      <c r="G6379" t="s">
        <v>25</v>
      </c>
      <c r="H6379" t="s">
        <v>37</v>
      </c>
      <c r="I6379">
        <v>58.24</v>
      </c>
      <c r="J6379">
        <v>5</v>
      </c>
      <c r="K6379">
        <v>0.2</v>
      </c>
      <c r="L6379">
        <v>5.0960000000000001</v>
      </c>
    </row>
    <row r="6380" spans="1:12" x14ac:dyDescent="0.3">
      <c r="A6380" t="s">
        <v>12</v>
      </c>
      <c r="B6380" t="s">
        <v>13</v>
      </c>
      <c r="C6380" t="s">
        <v>14</v>
      </c>
      <c r="D6380" t="s">
        <v>188</v>
      </c>
      <c r="E6380" t="s">
        <v>39</v>
      </c>
      <c r="F6380" t="s">
        <v>17</v>
      </c>
      <c r="G6380" t="s">
        <v>34</v>
      </c>
      <c r="H6380" t="s">
        <v>58</v>
      </c>
      <c r="I6380">
        <v>79.992000000000004</v>
      </c>
      <c r="J6380">
        <v>1</v>
      </c>
      <c r="K6380">
        <v>0.2</v>
      </c>
      <c r="L6380">
        <v>21.997800000000002</v>
      </c>
    </row>
    <row r="6381" spans="1:12" x14ac:dyDescent="0.3">
      <c r="A6381" t="s">
        <v>12</v>
      </c>
      <c r="B6381" t="s">
        <v>13</v>
      </c>
      <c r="C6381" t="s">
        <v>14</v>
      </c>
      <c r="D6381" t="s">
        <v>195</v>
      </c>
      <c r="E6381" t="s">
        <v>39</v>
      </c>
      <c r="F6381" t="s">
        <v>17</v>
      </c>
      <c r="G6381" t="s">
        <v>25</v>
      </c>
      <c r="H6381" t="s">
        <v>40</v>
      </c>
      <c r="I6381">
        <v>229.54400000000001</v>
      </c>
      <c r="J6381">
        <v>7</v>
      </c>
      <c r="K6381">
        <v>0.2</v>
      </c>
      <c r="L6381">
        <v>83.209699999999998</v>
      </c>
    </row>
    <row r="6382" spans="1:12" x14ac:dyDescent="0.3">
      <c r="A6382" t="s">
        <v>12</v>
      </c>
      <c r="B6382" t="s">
        <v>13</v>
      </c>
      <c r="C6382" t="s">
        <v>14</v>
      </c>
      <c r="D6382" t="s">
        <v>195</v>
      </c>
      <c r="E6382" t="s">
        <v>39</v>
      </c>
      <c r="F6382" t="s">
        <v>17</v>
      </c>
      <c r="G6382" t="s">
        <v>18</v>
      </c>
      <c r="H6382" t="s">
        <v>20</v>
      </c>
      <c r="I6382">
        <v>225.29599999999999</v>
      </c>
      <c r="J6382">
        <v>2</v>
      </c>
      <c r="K6382">
        <v>0.2</v>
      </c>
      <c r="L6382">
        <v>22.529599999999999</v>
      </c>
    </row>
    <row r="6383" spans="1:12" x14ac:dyDescent="0.3">
      <c r="A6383" t="s">
        <v>27</v>
      </c>
      <c r="B6383" t="s">
        <v>21</v>
      </c>
      <c r="C6383" t="s">
        <v>14</v>
      </c>
      <c r="D6383" t="s">
        <v>98</v>
      </c>
      <c r="E6383" t="s">
        <v>39</v>
      </c>
      <c r="F6383" t="s">
        <v>17</v>
      </c>
      <c r="G6383" t="s">
        <v>34</v>
      </c>
      <c r="H6383" t="s">
        <v>161</v>
      </c>
      <c r="I6383">
        <v>959.96799999999996</v>
      </c>
      <c r="J6383">
        <v>4</v>
      </c>
      <c r="K6383">
        <v>0.2</v>
      </c>
      <c r="L6383">
        <v>119.996</v>
      </c>
    </row>
    <row r="6384" spans="1:12" x14ac:dyDescent="0.3">
      <c r="A6384" t="s">
        <v>27</v>
      </c>
      <c r="B6384" t="s">
        <v>43</v>
      </c>
      <c r="C6384" t="s">
        <v>14</v>
      </c>
      <c r="D6384" t="s">
        <v>222</v>
      </c>
      <c r="E6384" t="s">
        <v>39</v>
      </c>
      <c r="F6384" t="s">
        <v>17</v>
      </c>
      <c r="G6384" t="s">
        <v>25</v>
      </c>
      <c r="H6384" t="s">
        <v>36</v>
      </c>
      <c r="I6384">
        <v>1633.1880000000001</v>
      </c>
      <c r="J6384">
        <v>4</v>
      </c>
      <c r="K6384">
        <v>0.7</v>
      </c>
      <c r="L6384">
        <v>-1306.5504000000001</v>
      </c>
    </row>
    <row r="6385" spans="1:12" x14ac:dyDescent="0.3">
      <c r="A6385" t="s">
        <v>12</v>
      </c>
      <c r="B6385" t="s">
        <v>13</v>
      </c>
      <c r="C6385" t="s">
        <v>14</v>
      </c>
      <c r="D6385" t="s">
        <v>195</v>
      </c>
      <c r="E6385" t="s">
        <v>39</v>
      </c>
      <c r="F6385" t="s">
        <v>17</v>
      </c>
      <c r="G6385" t="s">
        <v>25</v>
      </c>
      <c r="H6385" t="s">
        <v>37</v>
      </c>
      <c r="I6385">
        <v>499.584</v>
      </c>
      <c r="J6385">
        <v>3</v>
      </c>
      <c r="K6385">
        <v>0.2</v>
      </c>
      <c r="L6385">
        <v>43.7136</v>
      </c>
    </row>
    <row r="6386" spans="1:12" x14ac:dyDescent="0.3">
      <c r="A6386" t="s">
        <v>12</v>
      </c>
      <c r="B6386" t="s">
        <v>13</v>
      </c>
      <c r="C6386" t="s">
        <v>14</v>
      </c>
      <c r="D6386" t="s">
        <v>195</v>
      </c>
      <c r="E6386" t="s">
        <v>39</v>
      </c>
      <c r="F6386" t="s">
        <v>17</v>
      </c>
      <c r="G6386" t="s">
        <v>25</v>
      </c>
      <c r="H6386" t="s">
        <v>40</v>
      </c>
      <c r="I6386">
        <v>31.103999999999999</v>
      </c>
      <c r="J6386">
        <v>6</v>
      </c>
      <c r="K6386">
        <v>0.2</v>
      </c>
      <c r="L6386">
        <v>10.8864</v>
      </c>
    </row>
    <row r="6387" spans="1:12" x14ac:dyDescent="0.3">
      <c r="A6387" t="s">
        <v>12</v>
      </c>
      <c r="B6387" t="s">
        <v>13</v>
      </c>
      <c r="C6387" t="s">
        <v>14</v>
      </c>
      <c r="D6387" t="s">
        <v>195</v>
      </c>
      <c r="E6387" t="s">
        <v>39</v>
      </c>
      <c r="F6387" t="s">
        <v>17</v>
      </c>
      <c r="G6387" t="s">
        <v>25</v>
      </c>
      <c r="H6387" t="s">
        <v>36</v>
      </c>
      <c r="I6387">
        <v>13.272</v>
      </c>
      <c r="J6387">
        <v>8</v>
      </c>
      <c r="K6387">
        <v>0.7</v>
      </c>
      <c r="L6387">
        <v>-10.617599999999999</v>
      </c>
    </row>
    <row r="6388" spans="1:12" x14ac:dyDescent="0.3">
      <c r="A6388" t="s">
        <v>12</v>
      </c>
      <c r="B6388" t="s">
        <v>13</v>
      </c>
      <c r="C6388" t="s">
        <v>14</v>
      </c>
      <c r="D6388" t="s">
        <v>195</v>
      </c>
      <c r="E6388" t="s">
        <v>39</v>
      </c>
      <c r="F6388" t="s">
        <v>17</v>
      </c>
      <c r="G6388" t="s">
        <v>18</v>
      </c>
      <c r="H6388" t="s">
        <v>32</v>
      </c>
      <c r="I6388">
        <v>28.271999999999998</v>
      </c>
      <c r="J6388">
        <v>2</v>
      </c>
      <c r="K6388">
        <v>0.2</v>
      </c>
      <c r="L6388">
        <v>6.3612000000000002</v>
      </c>
    </row>
    <row r="6389" spans="1:12" x14ac:dyDescent="0.3">
      <c r="A6389" t="s">
        <v>12</v>
      </c>
      <c r="B6389" t="s">
        <v>13</v>
      </c>
      <c r="C6389" t="s">
        <v>14</v>
      </c>
      <c r="D6389" t="s">
        <v>195</v>
      </c>
      <c r="E6389" t="s">
        <v>39</v>
      </c>
      <c r="F6389" t="s">
        <v>17</v>
      </c>
      <c r="G6389" t="s">
        <v>25</v>
      </c>
      <c r="H6389" t="s">
        <v>31</v>
      </c>
      <c r="I6389">
        <v>259.13600000000002</v>
      </c>
      <c r="J6389">
        <v>4</v>
      </c>
      <c r="K6389">
        <v>0.2</v>
      </c>
      <c r="L6389">
        <v>-51.827199999999998</v>
      </c>
    </row>
    <row r="6390" spans="1:12" x14ac:dyDescent="0.3">
      <c r="A6390" t="s">
        <v>61</v>
      </c>
      <c r="B6390" t="s">
        <v>13</v>
      </c>
      <c r="C6390" t="s">
        <v>14</v>
      </c>
      <c r="D6390" t="s">
        <v>188</v>
      </c>
      <c r="E6390" t="s">
        <v>39</v>
      </c>
      <c r="F6390" t="s">
        <v>17</v>
      </c>
      <c r="G6390" t="s">
        <v>25</v>
      </c>
      <c r="H6390" t="s">
        <v>31</v>
      </c>
      <c r="I6390">
        <v>67.64</v>
      </c>
      <c r="J6390">
        <v>5</v>
      </c>
      <c r="K6390">
        <v>0.2</v>
      </c>
      <c r="L6390">
        <v>5.9184999999999999</v>
      </c>
    </row>
    <row r="6391" spans="1:12" x14ac:dyDescent="0.3">
      <c r="A6391" t="s">
        <v>61</v>
      </c>
      <c r="B6391" t="s">
        <v>13</v>
      </c>
      <c r="C6391" t="s">
        <v>14</v>
      </c>
      <c r="D6391" t="s">
        <v>188</v>
      </c>
      <c r="E6391" t="s">
        <v>39</v>
      </c>
      <c r="F6391" t="s">
        <v>17</v>
      </c>
      <c r="G6391" t="s">
        <v>34</v>
      </c>
      <c r="H6391" t="s">
        <v>58</v>
      </c>
      <c r="I6391">
        <v>119.976</v>
      </c>
      <c r="J6391">
        <v>3</v>
      </c>
      <c r="K6391">
        <v>0.2</v>
      </c>
      <c r="L6391">
        <v>-17.996400000000001</v>
      </c>
    </row>
    <row r="6392" spans="1:12" x14ac:dyDescent="0.3">
      <c r="A6392" t="s">
        <v>27</v>
      </c>
      <c r="B6392" t="s">
        <v>13</v>
      </c>
      <c r="C6392" t="s">
        <v>14</v>
      </c>
      <c r="D6392" t="s">
        <v>188</v>
      </c>
      <c r="E6392" t="s">
        <v>39</v>
      </c>
      <c r="F6392" t="s">
        <v>17</v>
      </c>
      <c r="G6392" t="s">
        <v>34</v>
      </c>
      <c r="H6392" t="s">
        <v>35</v>
      </c>
      <c r="I6392">
        <v>95.968000000000004</v>
      </c>
      <c r="J6392">
        <v>4</v>
      </c>
      <c r="K6392">
        <v>0.2</v>
      </c>
      <c r="L6392">
        <v>9.5968</v>
      </c>
    </row>
    <row r="6393" spans="1:12" x14ac:dyDescent="0.3">
      <c r="A6393" t="s">
        <v>27</v>
      </c>
      <c r="B6393" t="s">
        <v>13</v>
      </c>
      <c r="C6393" t="s">
        <v>14</v>
      </c>
      <c r="D6393" t="s">
        <v>338</v>
      </c>
      <c r="E6393" t="s">
        <v>39</v>
      </c>
      <c r="F6393" t="s">
        <v>17</v>
      </c>
      <c r="G6393" t="s">
        <v>34</v>
      </c>
      <c r="H6393" t="s">
        <v>58</v>
      </c>
      <c r="I6393">
        <v>47.984000000000002</v>
      </c>
      <c r="J6393">
        <v>2</v>
      </c>
      <c r="K6393">
        <v>0.2</v>
      </c>
      <c r="L6393">
        <v>13.195600000000001</v>
      </c>
    </row>
    <row r="6394" spans="1:12" x14ac:dyDescent="0.3">
      <c r="A6394" t="s">
        <v>27</v>
      </c>
      <c r="B6394" t="s">
        <v>13</v>
      </c>
      <c r="C6394" t="s">
        <v>14</v>
      </c>
      <c r="D6394" t="s">
        <v>338</v>
      </c>
      <c r="E6394" t="s">
        <v>39</v>
      </c>
      <c r="F6394" t="s">
        <v>17</v>
      </c>
      <c r="G6394" t="s">
        <v>25</v>
      </c>
      <c r="H6394" t="s">
        <v>40</v>
      </c>
      <c r="I6394">
        <v>4.6239999999999997</v>
      </c>
      <c r="J6394">
        <v>1</v>
      </c>
      <c r="K6394">
        <v>0.2</v>
      </c>
      <c r="L6394">
        <v>1.6761999999999999</v>
      </c>
    </row>
    <row r="6395" spans="1:12" x14ac:dyDescent="0.3">
      <c r="A6395" t="s">
        <v>27</v>
      </c>
      <c r="B6395" t="s">
        <v>43</v>
      </c>
      <c r="C6395" t="s">
        <v>14</v>
      </c>
      <c r="D6395" t="s">
        <v>98</v>
      </c>
      <c r="E6395" t="s">
        <v>39</v>
      </c>
      <c r="F6395" t="s">
        <v>17</v>
      </c>
      <c r="G6395" t="s">
        <v>25</v>
      </c>
      <c r="H6395" t="s">
        <v>31</v>
      </c>
      <c r="I6395">
        <v>580.67200000000003</v>
      </c>
      <c r="J6395">
        <v>4</v>
      </c>
      <c r="K6395">
        <v>0.2</v>
      </c>
      <c r="L6395">
        <v>65.325599999999994</v>
      </c>
    </row>
    <row r="6396" spans="1:12" x14ac:dyDescent="0.3">
      <c r="A6396" t="s">
        <v>27</v>
      </c>
      <c r="B6396" t="s">
        <v>43</v>
      </c>
      <c r="C6396" t="s">
        <v>14</v>
      </c>
      <c r="D6396" t="s">
        <v>98</v>
      </c>
      <c r="E6396" t="s">
        <v>39</v>
      </c>
      <c r="F6396" t="s">
        <v>17</v>
      </c>
      <c r="G6396" t="s">
        <v>25</v>
      </c>
      <c r="H6396" t="s">
        <v>76</v>
      </c>
      <c r="I6396">
        <v>18.936</v>
      </c>
      <c r="J6396">
        <v>3</v>
      </c>
      <c r="K6396">
        <v>0.2</v>
      </c>
      <c r="L6396">
        <v>5.9175000000000004</v>
      </c>
    </row>
    <row r="6397" spans="1:12" x14ac:dyDescent="0.3">
      <c r="A6397" t="s">
        <v>27</v>
      </c>
      <c r="B6397" t="s">
        <v>43</v>
      </c>
      <c r="C6397" t="s">
        <v>14</v>
      </c>
      <c r="D6397" t="s">
        <v>98</v>
      </c>
      <c r="E6397" t="s">
        <v>39</v>
      </c>
      <c r="F6397" t="s">
        <v>17</v>
      </c>
      <c r="G6397" t="s">
        <v>34</v>
      </c>
      <c r="H6397" t="s">
        <v>35</v>
      </c>
      <c r="I6397">
        <v>222.38399999999999</v>
      </c>
      <c r="J6397">
        <v>2</v>
      </c>
      <c r="K6397">
        <v>0.2</v>
      </c>
      <c r="L6397">
        <v>16.678799999999999</v>
      </c>
    </row>
    <row r="6398" spans="1:12" x14ac:dyDescent="0.3">
      <c r="A6398" t="s">
        <v>27</v>
      </c>
      <c r="B6398" t="s">
        <v>43</v>
      </c>
      <c r="C6398" t="s">
        <v>14</v>
      </c>
      <c r="D6398" t="s">
        <v>98</v>
      </c>
      <c r="E6398" t="s">
        <v>39</v>
      </c>
      <c r="F6398" t="s">
        <v>17</v>
      </c>
      <c r="G6398" t="s">
        <v>25</v>
      </c>
      <c r="H6398" t="s">
        <v>36</v>
      </c>
      <c r="I6398">
        <v>50.454000000000001</v>
      </c>
      <c r="J6398">
        <v>6</v>
      </c>
      <c r="K6398">
        <v>0.7</v>
      </c>
      <c r="L6398">
        <v>-33.636000000000003</v>
      </c>
    </row>
    <row r="6399" spans="1:12" x14ac:dyDescent="0.3">
      <c r="A6399" t="s">
        <v>27</v>
      </c>
      <c r="B6399" t="s">
        <v>43</v>
      </c>
      <c r="C6399" t="s">
        <v>14</v>
      </c>
      <c r="D6399" t="s">
        <v>98</v>
      </c>
      <c r="E6399" t="s">
        <v>39</v>
      </c>
      <c r="F6399" t="s">
        <v>17</v>
      </c>
      <c r="G6399" t="s">
        <v>18</v>
      </c>
      <c r="H6399" t="s">
        <v>30</v>
      </c>
      <c r="I6399">
        <v>154.76400000000001</v>
      </c>
      <c r="J6399">
        <v>3</v>
      </c>
      <c r="K6399">
        <v>0.4</v>
      </c>
      <c r="L6399">
        <v>-36.111600000000003</v>
      </c>
    </row>
    <row r="6400" spans="1:12" x14ac:dyDescent="0.3">
      <c r="A6400" t="s">
        <v>12</v>
      </c>
      <c r="B6400" t="s">
        <v>43</v>
      </c>
      <c r="C6400" t="s">
        <v>14</v>
      </c>
      <c r="D6400" t="s">
        <v>338</v>
      </c>
      <c r="E6400" t="s">
        <v>39</v>
      </c>
      <c r="F6400" t="s">
        <v>17</v>
      </c>
      <c r="G6400" t="s">
        <v>34</v>
      </c>
      <c r="H6400" t="s">
        <v>35</v>
      </c>
      <c r="I6400">
        <v>471.92</v>
      </c>
      <c r="J6400">
        <v>2</v>
      </c>
      <c r="K6400">
        <v>0.2</v>
      </c>
      <c r="L6400">
        <v>29.495000000000001</v>
      </c>
    </row>
    <row r="6401" spans="1:12" x14ac:dyDescent="0.3">
      <c r="A6401" t="s">
        <v>27</v>
      </c>
      <c r="B6401" t="s">
        <v>13</v>
      </c>
      <c r="C6401" t="s">
        <v>14</v>
      </c>
      <c r="D6401" t="s">
        <v>188</v>
      </c>
      <c r="E6401" t="s">
        <v>39</v>
      </c>
      <c r="F6401" t="s">
        <v>17</v>
      </c>
      <c r="G6401" t="s">
        <v>25</v>
      </c>
      <c r="H6401" t="s">
        <v>40</v>
      </c>
      <c r="I6401">
        <v>47.951999999999998</v>
      </c>
      <c r="J6401">
        <v>3</v>
      </c>
      <c r="K6401">
        <v>0.2</v>
      </c>
      <c r="L6401">
        <v>16.183800000000002</v>
      </c>
    </row>
    <row r="6402" spans="1:12" x14ac:dyDescent="0.3">
      <c r="A6402" t="s">
        <v>167</v>
      </c>
      <c r="B6402" t="s">
        <v>13</v>
      </c>
      <c r="C6402" t="s">
        <v>14</v>
      </c>
      <c r="D6402" t="s">
        <v>454</v>
      </c>
      <c r="E6402" t="s">
        <v>39</v>
      </c>
      <c r="F6402" t="s">
        <v>17</v>
      </c>
      <c r="G6402" t="s">
        <v>34</v>
      </c>
      <c r="H6402" t="s">
        <v>35</v>
      </c>
      <c r="I6402">
        <v>36.192</v>
      </c>
      <c r="J6402">
        <v>1</v>
      </c>
      <c r="K6402">
        <v>0.2</v>
      </c>
      <c r="L6402">
        <v>2.7143999999999999</v>
      </c>
    </row>
    <row r="6403" spans="1:12" x14ac:dyDescent="0.3">
      <c r="A6403" t="s">
        <v>61</v>
      </c>
      <c r="B6403" t="s">
        <v>13</v>
      </c>
      <c r="C6403" t="s">
        <v>14</v>
      </c>
      <c r="D6403" t="s">
        <v>195</v>
      </c>
      <c r="E6403" t="s">
        <v>39</v>
      </c>
      <c r="F6403" t="s">
        <v>17</v>
      </c>
      <c r="G6403" t="s">
        <v>25</v>
      </c>
      <c r="H6403" t="s">
        <v>40</v>
      </c>
      <c r="I6403">
        <v>30.815999999999999</v>
      </c>
      <c r="J6403">
        <v>9</v>
      </c>
      <c r="K6403">
        <v>0.2</v>
      </c>
      <c r="L6403">
        <v>9.6300000000000008</v>
      </c>
    </row>
    <row r="6404" spans="1:12" x14ac:dyDescent="0.3">
      <c r="A6404" t="s">
        <v>61</v>
      </c>
      <c r="B6404" t="s">
        <v>13</v>
      </c>
      <c r="C6404" t="s">
        <v>14</v>
      </c>
      <c r="D6404" t="s">
        <v>195</v>
      </c>
      <c r="E6404" t="s">
        <v>39</v>
      </c>
      <c r="F6404" t="s">
        <v>17</v>
      </c>
      <c r="G6404" t="s">
        <v>34</v>
      </c>
      <c r="H6404" t="s">
        <v>35</v>
      </c>
      <c r="I6404">
        <v>44.783999999999999</v>
      </c>
      <c r="J6404">
        <v>2</v>
      </c>
      <c r="K6404">
        <v>0.2</v>
      </c>
      <c r="L6404">
        <v>4.4783999999999997</v>
      </c>
    </row>
    <row r="6405" spans="1:12" x14ac:dyDescent="0.3">
      <c r="A6405" t="s">
        <v>61</v>
      </c>
      <c r="B6405" t="s">
        <v>13</v>
      </c>
      <c r="C6405" t="s">
        <v>14</v>
      </c>
      <c r="D6405" t="s">
        <v>195</v>
      </c>
      <c r="E6405" t="s">
        <v>39</v>
      </c>
      <c r="F6405" t="s">
        <v>17</v>
      </c>
      <c r="G6405" t="s">
        <v>25</v>
      </c>
      <c r="H6405" t="s">
        <v>37</v>
      </c>
      <c r="I6405">
        <v>569.53599999999994</v>
      </c>
      <c r="J6405">
        <v>4</v>
      </c>
      <c r="K6405">
        <v>0.2</v>
      </c>
      <c r="L6405">
        <v>64.072800000000001</v>
      </c>
    </row>
    <row r="6406" spans="1:12" x14ac:dyDescent="0.3">
      <c r="A6406" t="s">
        <v>61</v>
      </c>
      <c r="B6406" t="s">
        <v>21</v>
      </c>
      <c r="C6406" t="s">
        <v>14</v>
      </c>
      <c r="D6406" t="s">
        <v>331</v>
      </c>
      <c r="E6406" t="s">
        <v>39</v>
      </c>
      <c r="F6406" t="s">
        <v>17</v>
      </c>
      <c r="G6406" t="s">
        <v>18</v>
      </c>
      <c r="H6406" t="s">
        <v>30</v>
      </c>
      <c r="I6406">
        <v>523.76400000000001</v>
      </c>
      <c r="J6406">
        <v>3</v>
      </c>
      <c r="K6406">
        <v>0.4</v>
      </c>
      <c r="L6406">
        <v>-192.04679999999999</v>
      </c>
    </row>
    <row r="6407" spans="1:12" x14ac:dyDescent="0.3">
      <c r="A6407" t="s">
        <v>61</v>
      </c>
      <c r="B6407" t="s">
        <v>21</v>
      </c>
      <c r="C6407" t="s">
        <v>14</v>
      </c>
      <c r="D6407" t="s">
        <v>331</v>
      </c>
      <c r="E6407" t="s">
        <v>39</v>
      </c>
      <c r="F6407" t="s">
        <v>17</v>
      </c>
      <c r="G6407" t="s">
        <v>34</v>
      </c>
      <c r="H6407" t="s">
        <v>35</v>
      </c>
      <c r="I6407">
        <v>1359.96</v>
      </c>
      <c r="J6407">
        <v>5</v>
      </c>
      <c r="K6407">
        <v>0.2</v>
      </c>
      <c r="L6407">
        <v>118.9965</v>
      </c>
    </row>
    <row r="6408" spans="1:12" x14ac:dyDescent="0.3">
      <c r="A6408" t="s">
        <v>27</v>
      </c>
      <c r="B6408" t="s">
        <v>13</v>
      </c>
      <c r="C6408" t="s">
        <v>14</v>
      </c>
      <c r="D6408" t="s">
        <v>188</v>
      </c>
      <c r="E6408" t="s">
        <v>39</v>
      </c>
      <c r="F6408" t="s">
        <v>17</v>
      </c>
      <c r="G6408" t="s">
        <v>18</v>
      </c>
      <c r="H6408" t="s">
        <v>20</v>
      </c>
      <c r="I6408">
        <v>102.592</v>
      </c>
      <c r="J6408">
        <v>1</v>
      </c>
      <c r="K6408">
        <v>0.2</v>
      </c>
      <c r="L6408">
        <v>10.2592</v>
      </c>
    </row>
    <row r="6409" spans="1:12" x14ac:dyDescent="0.3">
      <c r="A6409" t="s">
        <v>27</v>
      </c>
      <c r="B6409" t="s">
        <v>13</v>
      </c>
      <c r="C6409" t="s">
        <v>14</v>
      </c>
      <c r="D6409" t="s">
        <v>188</v>
      </c>
      <c r="E6409" t="s">
        <v>39</v>
      </c>
      <c r="F6409" t="s">
        <v>17</v>
      </c>
      <c r="G6409" t="s">
        <v>34</v>
      </c>
      <c r="H6409" t="s">
        <v>58</v>
      </c>
      <c r="I6409">
        <v>22.704000000000001</v>
      </c>
      <c r="J6409">
        <v>1</v>
      </c>
      <c r="K6409">
        <v>0.2</v>
      </c>
      <c r="L6409">
        <v>5.9598000000000004</v>
      </c>
    </row>
    <row r="6410" spans="1:12" x14ac:dyDescent="0.3">
      <c r="A6410" t="s">
        <v>27</v>
      </c>
      <c r="B6410" t="s">
        <v>13</v>
      </c>
      <c r="C6410" t="s">
        <v>14</v>
      </c>
      <c r="D6410" t="s">
        <v>188</v>
      </c>
      <c r="E6410" t="s">
        <v>39</v>
      </c>
      <c r="F6410" t="s">
        <v>17</v>
      </c>
      <c r="G6410" t="s">
        <v>25</v>
      </c>
      <c r="H6410" t="s">
        <v>40</v>
      </c>
      <c r="I6410">
        <v>93.024000000000001</v>
      </c>
      <c r="J6410">
        <v>3</v>
      </c>
      <c r="K6410">
        <v>0.2</v>
      </c>
      <c r="L6410">
        <v>33.721200000000003</v>
      </c>
    </row>
    <row r="6411" spans="1:12" x14ac:dyDescent="0.3">
      <c r="A6411" t="s">
        <v>27</v>
      </c>
      <c r="B6411" t="s">
        <v>13</v>
      </c>
      <c r="C6411" t="s">
        <v>14</v>
      </c>
      <c r="D6411" t="s">
        <v>188</v>
      </c>
      <c r="E6411" t="s">
        <v>39</v>
      </c>
      <c r="F6411" t="s">
        <v>17</v>
      </c>
      <c r="G6411" t="s">
        <v>25</v>
      </c>
      <c r="H6411" t="s">
        <v>109</v>
      </c>
      <c r="I6411">
        <v>12.768000000000001</v>
      </c>
      <c r="J6411">
        <v>2</v>
      </c>
      <c r="K6411">
        <v>0.2</v>
      </c>
      <c r="L6411">
        <v>1.4363999999999999</v>
      </c>
    </row>
    <row r="6412" spans="1:12" x14ac:dyDescent="0.3">
      <c r="A6412" t="s">
        <v>27</v>
      </c>
      <c r="B6412" t="s">
        <v>13</v>
      </c>
      <c r="C6412" t="s">
        <v>14</v>
      </c>
      <c r="D6412" t="s">
        <v>188</v>
      </c>
      <c r="E6412" t="s">
        <v>39</v>
      </c>
      <c r="F6412" t="s">
        <v>17</v>
      </c>
      <c r="G6412" t="s">
        <v>25</v>
      </c>
      <c r="H6412" t="s">
        <v>59</v>
      </c>
      <c r="I6412">
        <v>35.008000000000003</v>
      </c>
      <c r="J6412">
        <v>4</v>
      </c>
      <c r="K6412">
        <v>0.2</v>
      </c>
      <c r="L6412">
        <v>13.128</v>
      </c>
    </row>
    <row r="6413" spans="1:12" x14ac:dyDescent="0.3">
      <c r="A6413" t="s">
        <v>27</v>
      </c>
      <c r="B6413" t="s">
        <v>13</v>
      </c>
      <c r="C6413" t="s">
        <v>14</v>
      </c>
      <c r="D6413" t="s">
        <v>188</v>
      </c>
      <c r="E6413" t="s">
        <v>39</v>
      </c>
      <c r="F6413" t="s">
        <v>17</v>
      </c>
      <c r="G6413" t="s">
        <v>25</v>
      </c>
      <c r="H6413" t="s">
        <v>40</v>
      </c>
      <c r="I6413">
        <v>39.152000000000001</v>
      </c>
      <c r="J6413">
        <v>1</v>
      </c>
      <c r="K6413">
        <v>0.2</v>
      </c>
      <c r="L6413">
        <v>14.682</v>
      </c>
    </row>
    <row r="6414" spans="1:12" x14ac:dyDescent="0.3">
      <c r="A6414" t="s">
        <v>12</v>
      </c>
      <c r="B6414" t="s">
        <v>21</v>
      </c>
      <c r="C6414" t="s">
        <v>14</v>
      </c>
      <c r="D6414" t="s">
        <v>235</v>
      </c>
      <c r="E6414" t="s">
        <v>39</v>
      </c>
      <c r="F6414" t="s">
        <v>17</v>
      </c>
      <c r="G6414" t="s">
        <v>25</v>
      </c>
      <c r="H6414" t="s">
        <v>33</v>
      </c>
      <c r="I6414">
        <v>7.8719999999999999</v>
      </c>
      <c r="J6414">
        <v>3</v>
      </c>
      <c r="K6414">
        <v>0.2</v>
      </c>
      <c r="L6414">
        <v>0.88560000000000005</v>
      </c>
    </row>
    <row r="6415" spans="1:12" x14ac:dyDescent="0.3">
      <c r="A6415" t="s">
        <v>61</v>
      </c>
      <c r="B6415" t="s">
        <v>13</v>
      </c>
      <c r="C6415" t="s">
        <v>14</v>
      </c>
      <c r="D6415" t="s">
        <v>38</v>
      </c>
      <c r="E6415" t="s">
        <v>39</v>
      </c>
      <c r="F6415" t="s">
        <v>17</v>
      </c>
      <c r="G6415" t="s">
        <v>25</v>
      </c>
      <c r="H6415" t="s">
        <v>33</v>
      </c>
      <c r="I6415">
        <v>20.015999999999998</v>
      </c>
      <c r="J6415">
        <v>9</v>
      </c>
      <c r="K6415">
        <v>0.2</v>
      </c>
      <c r="L6415">
        <v>1.7514000000000001</v>
      </c>
    </row>
    <row r="6416" spans="1:12" x14ac:dyDescent="0.3">
      <c r="A6416" t="s">
        <v>61</v>
      </c>
      <c r="B6416" t="s">
        <v>13</v>
      </c>
      <c r="C6416" t="s">
        <v>14</v>
      </c>
      <c r="D6416" t="s">
        <v>38</v>
      </c>
      <c r="E6416" t="s">
        <v>39</v>
      </c>
      <c r="F6416" t="s">
        <v>17</v>
      </c>
      <c r="G6416" t="s">
        <v>25</v>
      </c>
      <c r="H6416" t="s">
        <v>109</v>
      </c>
      <c r="I6416">
        <v>3.1040000000000001</v>
      </c>
      <c r="J6416">
        <v>1</v>
      </c>
      <c r="K6416">
        <v>0.2</v>
      </c>
      <c r="L6416">
        <v>0.34920000000000001</v>
      </c>
    </row>
    <row r="6417" spans="1:12" x14ac:dyDescent="0.3">
      <c r="A6417" t="s">
        <v>27</v>
      </c>
      <c r="B6417" t="s">
        <v>21</v>
      </c>
      <c r="C6417" t="s">
        <v>14</v>
      </c>
      <c r="D6417" t="s">
        <v>98</v>
      </c>
      <c r="E6417" t="s">
        <v>39</v>
      </c>
      <c r="F6417" t="s">
        <v>17</v>
      </c>
      <c r="G6417" t="s">
        <v>25</v>
      </c>
      <c r="H6417" t="s">
        <v>76</v>
      </c>
      <c r="I6417">
        <v>7.52</v>
      </c>
      <c r="J6417">
        <v>5</v>
      </c>
      <c r="K6417">
        <v>0.2</v>
      </c>
      <c r="L6417">
        <v>1.41</v>
      </c>
    </row>
    <row r="6418" spans="1:12" x14ac:dyDescent="0.3">
      <c r="A6418" t="s">
        <v>27</v>
      </c>
      <c r="B6418" t="s">
        <v>21</v>
      </c>
      <c r="C6418" t="s">
        <v>14</v>
      </c>
      <c r="D6418" t="s">
        <v>98</v>
      </c>
      <c r="E6418" t="s">
        <v>39</v>
      </c>
      <c r="F6418" t="s">
        <v>17</v>
      </c>
      <c r="G6418" t="s">
        <v>25</v>
      </c>
      <c r="H6418" t="s">
        <v>33</v>
      </c>
      <c r="I6418">
        <v>10.272</v>
      </c>
      <c r="J6418">
        <v>3</v>
      </c>
      <c r="K6418">
        <v>0.2</v>
      </c>
      <c r="L6418">
        <v>0.89880000000000004</v>
      </c>
    </row>
    <row r="6419" spans="1:12" x14ac:dyDescent="0.3">
      <c r="A6419" t="s">
        <v>27</v>
      </c>
      <c r="B6419" t="s">
        <v>21</v>
      </c>
      <c r="C6419" t="s">
        <v>14</v>
      </c>
      <c r="D6419" t="s">
        <v>98</v>
      </c>
      <c r="E6419" t="s">
        <v>39</v>
      </c>
      <c r="F6419" t="s">
        <v>17</v>
      </c>
      <c r="G6419" t="s">
        <v>25</v>
      </c>
      <c r="H6419" t="s">
        <v>26</v>
      </c>
      <c r="I6419">
        <v>47.808</v>
      </c>
      <c r="J6419">
        <v>12</v>
      </c>
      <c r="K6419">
        <v>0.2</v>
      </c>
      <c r="L6419">
        <v>15.537599999999999</v>
      </c>
    </row>
    <row r="6420" spans="1:12" x14ac:dyDescent="0.3">
      <c r="A6420" t="s">
        <v>27</v>
      </c>
      <c r="B6420" t="s">
        <v>21</v>
      </c>
      <c r="C6420" t="s">
        <v>14</v>
      </c>
      <c r="D6420" t="s">
        <v>98</v>
      </c>
      <c r="E6420" t="s">
        <v>39</v>
      </c>
      <c r="F6420" t="s">
        <v>17</v>
      </c>
      <c r="G6420" t="s">
        <v>34</v>
      </c>
      <c r="H6420" t="s">
        <v>35</v>
      </c>
      <c r="I6420">
        <v>978.84</v>
      </c>
      <c r="J6420">
        <v>9</v>
      </c>
      <c r="K6420">
        <v>0.2</v>
      </c>
      <c r="L6420">
        <v>110.1195</v>
      </c>
    </row>
    <row r="6421" spans="1:12" x14ac:dyDescent="0.3">
      <c r="A6421" t="s">
        <v>61</v>
      </c>
      <c r="B6421" t="s">
        <v>13</v>
      </c>
      <c r="C6421" t="s">
        <v>14</v>
      </c>
      <c r="D6421" t="s">
        <v>188</v>
      </c>
      <c r="E6421" t="s">
        <v>39</v>
      </c>
      <c r="F6421" t="s">
        <v>17</v>
      </c>
      <c r="G6421" t="s">
        <v>34</v>
      </c>
      <c r="H6421" t="s">
        <v>35</v>
      </c>
      <c r="I6421">
        <v>47.975999999999999</v>
      </c>
      <c r="J6421">
        <v>3</v>
      </c>
      <c r="K6421">
        <v>0.2</v>
      </c>
      <c r="L6421">
        <v>4.7976000000000001</v>
      </c>
    </row>
    <row r="6422" spans="1:12" x14ac:dyDescent="0.3">
      <c r="A6422" t="s">
        <v>27</v>
      </c>
      <c r="B6422" t="s">
        <v>13</v>
      </c>
      <c r="C6422" t="s">
        <v>14</v>
      </c>
      <c r="D6422" t="s">
        <v>98</v>
      </c>
      <c r="E6422" t="s">
        <v>39</v>
      </c>
      <c r="F6422" t="s">
        <v>17</v>
      </c>
      <c r="G6422" t="s">
        <v>25</v>
      </c>
      <c r="H6422" t="s">
        <v>31</v>
      </c>
      <c r="I6422">
        <v>67.343999999999994</v>
      </c>
      <c r="J6422">
        <v>6</v>
      </c>
      <c r="K6422">
        <v>0.2</v>
      </c>
      <c r="L6422">
        <v>7.5762</v>
      </c>
    </row>
    <row r="6423" spans="1:12" x14ac:dyDescent="0.3">
      <c r="A6423" t="s">
        <v>27</v>
      </c>
      <c r="B6423" t="s">
        <v>13</v>
      </c>
      <c r="C6423" t="s">
        <v>14</v>
      </c>
      <c r="D6423" t="s">
        <v>98</v>
      </c>
      <c r="E6423" t="s">
        <v>39</v>
      </c>
      <c r="F6423" t="s">
        <v>17</v>
      </c>
      <c r="G6423" t="s">
        <v>34</v>
      </c>
      <c r="H6423" t="s">
        <v>122</v>
      </c>
      <c r="I6423">
        <v>2624.9850000000001</v>
      </c>
      <c r="J6423">
        <v>3</v>
      </c>
      <c r="K6423">
        <v>0.5</v>
      </c>
      <c r="L6423">
        <v>-944.99459999999999</v>
      </c>
    </row>
    <row r="6424" spans="1:12" x14ac:dyDescent="0.3">
      <c r="A6424" t="s">
        <v>12</v>
      </c>
      <c r="B6424" t="s">
        <v>21</v>
      </c>
      <c r="C6424" t="s">
        <v>14</v>
      </c>
      <c r="D6424" t="s">
        <v>235</v>
      </c>
      <c r="E6424" t="s">
        <v>39</v>
      </c>
      <c r="F6424" t="s">
        <v>17</v>
      </c>
      <c r="G6424" t="s">
        <v>25</v>
      </c>
      <c r="H6424" t="s">
        <v>36</v>
      </c>
      <c r="I6424">
        <v>19.007999999999999</v>
      </c>
      <c r="J6424">
        <v>8</v>
      </c>
      <c r="K6424">
        <v>0.7</v>
      </c>
      <c r="L6424">
        <v>-12.672000000000001</v>
      </c>
    </row>
    <row r="6425" spans="1:12" x14ac:dyDescent="0.3">
      <c r="A6425" t="s">
        <v>27</v>
      </c>
      <c r="B6425" t="s">
        <v>13</v>
      </c>
      <c r="C6425" t="s">
        <v>14</v>
      </c>
      <c r="D6425" t="s">
        <v>195</v>
      </c>
      <c r="E6425" t="s">
        <v>39</v>
      </c>
      <c r="F6425" t="s">
        <v>17</v>
      </c>
      <c r="G6425" t="s">
        <v>25</v>
      </c>
      <c r="H6425" t="s">
        <v>37</v>
      </c>
      <c r="I6425">
        <v>45.216000000000001</v>
      </c>
      <c r="J6425">
        <v>3</v>
      </c>
      <c r="K6425">
        <v>0.2</v>
      </c>
      <c r="L6425">
        <v>4.5216000000000003</v>
      </c>
    </row>
    <row r="6426" spans="1:12" x14ac:dyDescent="0.3">
      <c r="A6426" t="s">
        <v>27</v>
      </c>
      <c r="B6426" t="s">
        <v>13</v>
      </c>
      <c r="C6426" t="s">
        <v>14</v>
      </c>
      <c r="D6426" t="s">
        <v>195</v>
      </c>
      <c r="E6426" t="s">
        <v>39</v>
      </c>
      <c r="F6426" t="s">
        <v>17</v>
      </c>
      <c r="G6426" t="s">
        <v>25</v>
      </c>
      <c r="H6426" t="s">
        <v>36</v>
      </c>
      <c r="I6426">
        <v>28.782</v>
      </c>
      <c r="J6426">
        <v>6</v>
      </c>
      <c r="K6426">
        <v>0.7</v>
      </c>
      <c r="L6426">
        <v>-21.1068</v>
      </c>
    </row>
    <row r="6427" spans="1:12" x14ac:dyDescent="0.3">
      <c r="A6427" t="s">
        <v>27</v>
      </c>
      <c r="B6427" t="s">
        <v>13</v>
      </c>
      <c r="C6427" t="s">
        <v>14</v>
      </c>
      <c r="D6427" t="s">
        <v>195</v>
      </c>
      <c r="E6427" t="s">
        <v>39</v>
      </c>
      <c r="F6427" t="s">
        <v>17</v>
      </c>
      <c r="G6427" t="s">
        <v>25</v>
      </c>
      <c r="H6427" t="s">
        <v>40</v>
      </c>
      <c r="I6427">
        <v>24.448</v>
      </c>
      <c r="J6427">
        <v>4</v>
      </c>
      <c r="K6427">
        <v>0.2</v>
      </c>
      <c r="L6427">
        <v>8.8623999999999992</v>
      </c>
    </row>
    <row r="6428" spans="1:12" x14ac:dyDescent="0.3">
      <c r="A6428" t="s">
        <v>12</v>
      </c>
      <c r="B6428" t="s">
        <v>43</v>
      </c>
      <c r="C6428" t="s">
        <v>14</v>
      </c>
      <c r="D6428" t="s">
        <v>188</v>
      </c>
      <c r="E6428" t="s">
        <v>39</v>
      </c>
      <c r="F6428" t="s">
        <v>17</v>
      </c>
      <c r="G6428" t="s">
        <v>25</v>
      </c>
      <c r="H6428" t="s">
        <v>40</v>
      </c>
      <c r="I6428">
        <v>18.271999999999998</v>
      </c>
      <c r="J6428">
        <v>1</v>
      </c>
      <c r="K6428">
        <v>0.2</v>
      </c>
      <c r="L6428">
        <v>5.9383999999999997</v>
      </c>
    </row>
    <row r="6429" spans="1:12" x14ac:dyDescent="0.3">
      <c r="A6429" t="s">
        <v>12</v>
      </c>
      <c r="B6429" t="s">
        <v>43</v>
      </c>
      <c r="C6429" t="s">
        <v>14</v>
      </c>
      <c r="D6429" t="s">
        <v>188</v>
      </c>
      <c r="E6429" t="s">
        <v>39</v>
      </c>
      <c r="F6429" t="s">
        <v>17</v>
      </c>
      <c r="G6429" t="s">
        <v>25</v>
      </c>
      <c r="H6429" t="s">
        <v>40</v>
      </c>
      <c r="I6429">
        <v>153.72800000000001</v>
      </c>
      <c r="J6429">
        <v>4</v>
      </c>
      <c r="K6429">
        <v>0.2</v>
      </c>
      <c r="L6429">
        <v>53.8048</v>
      </c>
    </row>
    <row r="6430" spans="1:12" x14ac:dyDescent="0.3">
      <c r="A6430" t="s">
        <v>12</v>
      </c>
      <c r="B6430" t="s">
        <v>43</v>
      </c>
      <c r="C6430" t="s">
        <v>14</v>
      </c>
      <c r="D6430" t="s">
        <v>188</v>
      </c>
      <c r="E6430" t="s">
        <v>39</v>
      </c>
      <c r="F6430" t="s">
        <v>17</v>
      </c>
      <c r="G6430" t="s">
        <v>25</v>
      </c>
      <c r="H6430" t="s">
        <v>59</v>
      </c>
      <c r="I6430">
        <v>12.224</v>
      </c>
      <c r="J6430">
        <v>2</v>
      </c>
      <c r="K6430">
        <v>0.2</v>
      </c>
      <c r="L6430">
        <v>4.4311999999999996</v>
      </c>
    </row>
    <row r="6431" spans="1:12" x14ac:dyDescent="0.3">
      <c r="A6431" t="s">
        <v>12</v>
      </c>
      <c r="B6431" t="s">
        <v>43</v>
      </c>
      <c r="C6431" t="s">
        <v>14</v>
      </c>
      <c r="D6431" t="s">
        <v>188</v>
      </c>
      <c r="E6431" t="s">
        <v>39</v>
      </c>
      <c r="F6431" t="s">
        <v>17</v>
      </c>
      <c r="G6431" t="s">
        <v>34</v>
      </c>
      <c r="H6431" t="s">
        <v>58</v>
      </c>
      <c r="I6431">
        <v>167.94399999999999</v>
      </c>
      <c r="J6431">
        <v>7</v>
      </c>
      <c r="K6431">
        <v>0.2</v>
      </c>
      <c r="L6431">
        <v>50.383200000000002</v>
      </c>
    </row>
    <row r="6432" spans="1:12" x14ac:dyDescent="0.3">
      <c r="A6432" t="s">
        <v>167</v>
      </c>
      <c r="B6432" t="s">
        <v>13</v>
      </c>
      <c r="C6432" t="s">
        <v>14</v>
      </c>
      <c r="D6432" t="s">
        <v>338</v>
      </c>
      <c r="E6432" t="s">
        <v>39</v>
      </c>
      <c r="F6432" t="s">
        <v>17</v>
      </c>
      <c r="G6432" t="s">
        <v>34</v>
      </c>
      <c r="H6432" t="s">
        <v>35</v>
      </c>
      <c r="I6432">
        <v>863.928</v>
      </c>
      <c r="J6432">
        <v>9</v>
      </c>
      <c r="K6432">
        <v>0.2</v>
      </c>
      <c r="L6432">
        <v>86.392799999999994</v>
      </c>
    </row>
    <row r="6433" spans="1:12" x14ac:dyDescent="0.3">
      <c r="A6433" t="s">
        <v>167</v>
      </c>
      <c r="B6433" t="s">
        <v>13</v>
      </c>
      <c r="C6433" t="s">
        <v>14</v>
      </c>
      <c r="D6433" t="s">
        <v>188</v>
      </c>
      <c r="E6433" t="s">
        <v>39</v>
      </c>
      <c r="F6433" t="s">
        <v>17</v>
      </c>
      <c r="G6433" t="s">
        <v>25</v>
      </c>
      <c r="H6433" t="s">
        <v>40</v>
      </c>
      <c r="I6433">
        <v>25.344000000000001</v>
      </c>
      <c r="J6433">
        <v>4</v>
      </c>
      <c r="K6433">
        <v>0.2</v>
      </c>
      <c r="L6433">
        <v>9.1872000000000007</v>
      </c>
    </row>
    <row r="6434" spans="1:12" x14ac:dyDescent="0.3">
      <c r="A6434" t="s">
        <v>27</v>
      </c>
      <c r="B6434" t="s">
        <v>43</v>
      </c>
      <c r="C6434" t="s">
        <v>14</v>
      </c>
      <c r="D6434" t="s">
        <v>88</v>
      </c>
      <c r="E6434" t="s">
        <v>39</v>
      </c>
      <c r="F6434" t="s">
        <v>17</v>
      </c>
      <c r="G6434" t="s">
        <v>25</v>
      </c>
      <c r="H6434" t="s">
        <v>31</v>
      </c>
      <c r="I6434">
        <v>61.567999999999998</v>
      </c>
      <c r="J6434">
        <v>2</v>
      </c>
      <c r="K6434">
        <v>0.2</v>
      </c>
      <c r="L6434">
        <v>4.6176000000000004</v>
      </c>
    </row>
    <row r="6435" spans="1:12" x14ac:dyDescent="0.3">
      <c r="A6435" t="s">
        <v>27</v>
      </c>
      <c r="B6435" t="s">
        <v>43</v>
      </c>
      <c r="C6435" t="s">
        <v>14</v>
      </c>
      <c r="D6435" t="s">
        <v>88</v>
      </c>
      <c r="E6435" t="s">
        <v>39</v>
      </c>
      <c r="F6435" t="s">
        <v>17</v>
      </c>
      <c r="G6435" t="s">
        <v>25</v>
      </c>
      <c r="H6435" t="s">
        <v>33</v>
      </c>
      <c r="I6435">
        <v>6.1920000000000002</v>
      </c>
      <c r="J6435">
        <v>3</v>
      </c>
      <c r="K6435">
        <v>0.2</v>
      </c>
      <c r="L6435">
        <v>0.46439999999999998</v>
      </c>
    </row>
    <row r="6436" spans="1:12" x14ac:dyDescent="0.3">
      <c r="A6436" t="s">
        <v>27</v>
      </c>
      <c r="B6436" t="s">
        <v>21</v>
      </c>
      <c r="C6436" t="s">
        <v>14</v>
      </c>
      <c r="D6436" t="s">
        <v>338</v>
      </c>
      <c r="E6436" t="s">
        <v>39</v>
      </c>
      <c r="F6436" t="s">
        <v>17</v>
      </c>
      <c r="G6436" t="s">
        <v>25</v>
      </c>
      <c r="H6436" t="s">
        <v>37</v>
      </c>
      <c r="I6436">
        <v>48.783999999999999</v>
      </c>
      <c r="J6436">
        <v>1</v>
      </c>
      <c r="K6436">
        <v>0.2</v>
      </c>
      <c r="L6436">
        <v>3.6587999999999998</v>
      </c>
    </row>
    <row r="6437" spans="1:12" x14ac:dyDescent="0.3">
      <c r="A6437" t="s">
        <v>27</v>
      </c>
      <c r="B6437" t="s">
        <v>21</v>
      </c>
      <c r="C6437" t="s">
        <v>14</v>
      </c>
      <c r="D6437" t="s">
        <v>338</v>
      </c>
      <c r="E6437" t="s">
        <v>39</v>
      </c>
      <c r="F6437" t="s">
        <v>17</v>
      </c>
      <c r="G6437" t="s">
        <v>25</v>
      </c>
      <c r="H6437" t="s">
        <v>36</v>
      </c>
      <c r="I6437">
        <v>13.092000000000001</v>
      </c>
      <c r="J6437">
        <v>4</v>
      </c>
      <c r="K6437">
        <v>0.7</v>
      </c>
      <c r="L6437">
        <v>-10.0372</v>
      </c>
    </row>
    <row r="6438" spans="1:12" x14ac:dyDescent="0.3">
      <c r="A6438" t="s">
        <v>27</v>
      </c>
      <c r="B6438" t="s">
        <v>13</v>
      </c>
      <c r="C6438" t="s">
        <v>14</v>
      </c>
      <c r="D6438" t="s">
        <v>222</v>
      </c>
      <c r="E6438" t="s">
        <v>39</v>
      </c>
      <c r="F6438" t="s">
        <v>17</v>
      </c>
      <c r="G6438" t="s">
        <v>34</v>
      </c>
      <c r="H6438" t="s">
        <v>58</v>
      </c>
      <c r="I6438">
        <v>383.976</v>
      </c>
      <c r="J6438">
        <v>3</v>
      </c>
      <c r="K6438">
        <v>0.2</v>
      </c>
      <c r="L6438">
        <v>81.594899999999996</v>
      </c>
    </row>
    <row r="6439" spans="1:12" x14ac:dyDescent="0.3">
      <c r="A6439" t="s">
        <v>27</v>
      </c>
      <c r="B6439" t="s">
        <v>13</v>
      </c>
      <c r="C6439" t="s">
        <v>14</v>
      </c>
      <c r="D6439" t="s">
        <v>222</v>
      </c>
      <c r="E6439" t="s">
        <v>39</v>
      </c>
      <c r="F6439" t="s">
        <v>17</v>
      </c>
      <c r="G6439" t="s">
        <v>18</v>
      </c>
      <c r="H6439" t="s">
        <v>30</v>
      </c>
      <c r="I6439">
        <v>1781.682</v>
      </c>
      <c r="J6439">
        <v>7</v>
      </c>
      <c r="K6439">
        <v>0.4</v>
      </c>
      <c r="L6439">
        <v>-653.28340000000003</v>
      </c>
    </row>
    <row r="6440" spans="1:12" x14ac:dyDescent="0.3">
      <c r="A6440" t="s">
        <v>27</v>
      </c>
      <c r="B6440" t="s">
        <v>13</v>
      </c>
      <c r="C6440" t="s">
        <v>14</v>
      </c>
      <c r="D6440" t="s">
        <v>123</v>
      </c>
      <c r="E6440" t="s">
        <v>39</v>
      </c>
      <c r="F6440" t="s">
        <v>17</v>
      </c>
      <c r="G6440" t="s">
        <v>34</v>
      </c>
      <c r="H6440" t="s">
        <v>58</v>
      </c>
      <c r="I6440">
        <v>35.167999999999999</v>
      </c>
      <c r="J6440">
        <v>4</v>
      </c>
      <c r="K6440">
        <v>0.2</v>
      </c>
      <c r="L6440">
        <v>8.3523999999999994</v>
      </c>
    </row>
    <row r="6441" spans="1:12" x14ac:dyDescent="0.3">
      <c r="A6441" t="s">
        <v>27</v>
      </c>
      <c r="B6441" t="s">
        <v>13</v>
      </c>
      <c r="C6441" t="s">
        <v>14</v>
      </c>
      <c r="D6441" t="s">
        <v>123</v>
      </c>
      <c r="E6441" t="s">
        <v>39</v>
      </c>
      <c r="F6441" t="s">
        <v>17</v>
      </c>
      <c r="G6441" t="s">
        <v>25</v>
      </c>
      <c r="H6441" t="s">
        <v>40</v>
      </c>
      <c r="I6441">
        <v>64.703999999999994</v>
      </c>
      <c r="J6441">
        <v>3</v>
      </c>
      <c r="K6441">
        <v>0.2</v>
      </c>
      <c r="L6441">
        <v>23.455200000000001</v>
      </c>
    </row>
    <row r="6442" spans="1:12" x14ac:dyDescent="0.3">
      <c r="A6442" t="s">
        <v>27</v>
      </c>
      <c r="B6442" t="s">
        <v>43</v>
      </c>
      <c r="C6442" t="s">
        <v>14</v>
      </c>
      <c r="D6442" t="s">
        <v>286</v>
      </c>
      <c r="E6442" t="s">
        <v>39</v>
      </c>
      <c r="F6442" t="s">
        <v>17</v>
      </c>
      <c r="G6442" t="s">
        <v>25</v>
      </c>
      <c r="H6442" t="s">
        <v>26</v>
      </c>
      <c r="I6442">
        <v>9.2159999999999993</v>
      </c>
      <c r="J6442">
        <v>4</v>
      </c>
      <c r="K6442">
        <v>0.2</v>
      </c>
      <c r="L6442">
        <v>3.3408000000000002</v>
      </c>
    </row>
    <row r="6443" spans="1:12" x14ac:dyDescent="0.3">
      <c r="A6443" t="s">
        <v>27</v>
      </c>
      <c r="B6443" t="s">
        <v>43</v>
      </c>
      <c r="C6443" t="s">
        <v>14</v>
      </c>
      <c r="D6443" t="s">
        <v>286</v>
      </c>
      <c r="E6443" t="s">
        <v>39</v>
      </c>
      <c r="F6443" t="s">
        <v>17</v>
      </c>
      <c r="G6443" t="s">
        <v>25</v>
      </c>
      <c r="H6443" t="s">
        <v>109</v>
      </c>
      <c r="I6443">
        <v>28.047999999999998</v>
      </c>
      <c r="J6443">
        <v>2</v>
      </c>
      <c r="K6443">
        <v>0.2</v>
      </c>
      <c r="L6443">
        <v>3.5059999999999998</v>
      </c>
    </row>
    <row r="6444" spans="1:12" x14ac:dyDescent="0.3">
      <c r="A6444" t="s">
        <v>27</v>
      </c>
      <c r="B6444" t="s">
        <v>13</v>
      </c>
      <c r="C6444" t="s">
        <v>14</v>
      </c>
      <c r="D6444" t="s">
        <v>331</v>
      </c>
      <c r="E6444" t="s">
        <v>39</v>
      </c>
      <c r="F6444" t="s">
        <v>17</v>
      </c>
      <c r="G6444" t="s">
        <v>18</v>
      </c>
      <c r="H6444" t="s">
        <v>20</v>
      </c>
      <c r="I6444">
        <v>187.05600000000001</v>
      </c>
      <c r="J6444">
        <v>9</v>
      </c>
      <c r="K6444">
        <v>0.2</v>
      </c>
      <c r="L6444">
        <v>11.691000000000001</v>
      </c>
    </row>
    <row r="6445" spans="1:12" x14ac:dyDescent="0.3">
      <c r="A6445" t="s">
        <v>27</v>
      </c>
      <c r="B6445" t="s">
        <v>21</v>
      </c>
      <c r="C6445" t="s">
        <v>14</v>
      </c>
      <c r="D6445" t="s">
        <v>195</v>
      </c>
      <c r="E6445" t="s">
        <v>39</v>
      </c>
      <c r="F6445" t="s">
        <v>17</v>
      </c>
      <c r="G6445" t="s">
        <v>18</v>
      </c>
      <c r="H6445" t="s">
        <v>19</v>
      </c>
      <c r="I6445">
        <v>198.27199999999999</v>
      </c>
      <c r="J6445">
        <v>8</v>
      </c>
      <c r="K6445">
        <v>0.2</v>
      </c>
      <c r="L6445">
        <v>-32.219200000000001</v>
      </c>
    </row>
    <row r="6446" spans="1:12" x14ac:dyDescent="0.3">
      <c r="A6446" t="s">
        <v>27</v>
      </c>
      <c r="B6446" t="s">
        <v>21</v>
      </c>
      <c r="C6446" t="s">
        <v>14</v>
      </c>
      <c r="D6446" t="s">
        <v>235</v>
      </c>
      <c r="E6446" t="s">
        <v>39</v>
      </c>
      <c r="F6446" t="s">
        <v>17</v>
      </c>
      <c r="G6446" t="s">
        <v>25</v>
      </c>
      <c r="H6446" t="s">
        <v>31</v>
      </c>
      <c r="I6446">
        <v>16.271999999999998</v>
      </c>
      <c r="J6446">
        <v>1</v>
      </c>
      <c r="K6446">
        <v>0.2</v>
      </c>
      <c r="L6446">
        <v>-3.8645999999999998</v>
      </c>
    </row>
    <row r="6447" spans="1:12" x14ac:dyDescent="0.3">
      <c r="A6447" t="s">
        <v>27</v>
      </c>
      <c r="B6447" t="s">
        <v>21</v>
      </c>
      <c r="C6447" t="s">
        <v>14</v>
      </c>
      <c r="D6447" t="s">
        <v>331</v>
      </c>
      <c r="E6447" t="s">
        <v>39</v>
      </c>
      <c r="F6447" t="s">
        <v>17</v>
      </c>
      <c r="G6447" t="s">
        <v>18</v>
      </c>
      <c r="H6447" t="s">
        <v>32</v>
      </c>
      <c r="I6447">
        <v>17.088000000000001</v>
      </c>
      <c r="J6447">
        <v>2</v>
      </c>
      <c r="K6447">
        <v>0.2</v>
      </c>
      <c r="L6447">
        <v>1.0680000000000001</v>
      </c>
    </row>
    <row r="6448" spans="1:12" x14ac:dyDescent="0.3">
      <c r="A6448" t="s">
        <v>27</v>
      </c>
      <c r="B6448" t="s">
        <v>21</v>
      </c>
      <c r="C6448" t="s">
        <v>14</v>
      </c>
      <c r="D6448" t="s">
        <v>331</v>
      </c>
      <c r="E6448" t="s">
        <v>39</v>
      </c>
      <c r="F6448" t="s">
        <v>17</v>
      </c>
      <c r="G6448" t="s">
        <v>18</v>
      </c>
      <c r="H6448" t="s">
        <v>20</v>
      </c>
      <c r="I6448">
        <v>98.391999999999996</v>
      </c>
      <c r="J6448">
        <v>1</v>
      </c>
      <c r="K6448">
        <v>0.2</v>
      </c>
      <c r="L6448">
        <v>-11.069100000000001</v>
      </c>
    </row>
    <row r="6449" spans="1:12" x14ac:dyDescent="0.3">
      <c r="A6449" t="s">
        <v>27</v>
      </c>
      <c r="B6449" t="s">
        <v>13</v>
      </c>
      <c r="C6449" t="s">
        <v>14</v>
      </c>
      <c r="D6449" t="s">
        <v>286</v>
      </c>
      <c r="E6449" t="s">
        <v>39</v>
      </c>
      <c r="F6449" t="s">
        <v>17</v>
      </c>
      <c r="G6449" t="s">
        <v>34</v>
      </c>
      <c r="H6449" t="s">
        <v>35</v>
      </c>
      <c r="I6449">
        <v>249.584</v>
      </c>
      <c r="J6449">
        <v>2</v>
      </c>
      <c r="K6449">
        <v>0.2</v>
      </c>
      <c r="L6449">
        <v>31.198</v>
      </c>
    </row>
    <row r="6450" spans="1:12" x14ac:dyDescent="0.3">
      <c r="A6450" t="s">
        <v>27</v>
      </c>
      <c r="B6450" t="s">
        <v>13</v>
      </c>
      <c r="C6450" t="s">
        <v>14</v>
      </c>
      <c r="D6450" t="s">
        <v>286</v>
      </c>
      <c r="E6450" t="s">
        <v>39</v>
      </c>
      <c r="F6450" t="s">
        <v>17</v>
      </c>
      <c r="G6450" t="s">
        <v>34</v>
      </c>
      <c r="H6450" t="s">
        <v>58</v>
      </c>
      <c r="I6450">
        <v>68.111999999999995</v>
      </c>
      <c r="J6450">
        <v>3</v>
      </c>
      <c r="K6450">
        <v>0.2</v>
      </c>
      <c r="L6450">
        <v>17.8794</v>
      </c>
    </row>
    <row r="6451" spans="1:12" x14ac:dyDescent="0.3">
      <c r="A6451" t="s">
        <v>27</v>
      </c>
      <c r="B6451" t="s">
        <v>13</v>
      </c>
      <c r="C6451" t="s">
        <v>14</v>
      </c>
      <c r="D6451" t="s">
        <v>286</v>
      </c>
      <c r="E6451" t="s">
        <v>39</v>
      </c>
      <c r="F6451" t="s">
        <v>17</v>
      </c>
      <c r="G6451" t="s">
        <v>34</v>
      </c>
      <c r="H6451" t="s">
        <v>58</v>
      </c>
      <c r="I6451">
        <v>16.559999999999999</v>
      </c>
      <c r="J6451">
        <v>3</v>
      </c>
      <c r="K6451">
        <v>0.2</v>
      </c>
      <c r="L6451">
        <v>-2.484</v>
      </c>
    </row>
    <row r="6452" spans="1:12" x14ac:dyDescent="0.3">
      <c r="A6452" t="s">
        <v>27</v>
      </c>
      <c r="B6452" t="s">
        <v>13</v>
      </c>
      <c r="C6452" t="s">
        <v>14</v>
      </c>
      <c r="D6452" t="s">
        <v>338</v>
      </c>
      <c r="E6452" t="s">
        <v>39</v>
      </c>
      <c r="F6452" t="s">
        <v>17</v>
      </c>
      <c r="G6452" t="s">
        <v>18</v>
      </c>
      <c r="H6452" t="s">
        <v>32</v>
      </c>
      <c r="I6452">
        <v>46.152000000000001</v>
      </c>
      <c r="J6452">
        <v>3</v>
      </c>
      <c r="K6452">
        <v>0.2</v>
      </c>
      <c r="L6452">
        <v>12.1149</v>
      </c>
    </row>
    <row r="6453" spans="1:12" x14ac:dyDescent="0.3">
      <c r="A6453" t="s">
        <v>27</v>
      </c>
      <c r="B6453" t="s">
        <v>13</v>
      </c>
      <c r="C6453" t="s">
        <v>14</v>
      </c>
      <c r="D6453" t="s">
        <v>38</v>
      </c>
      <c r="E6453" t="s">
        <v>39</v>
      </c>
      <c r="F6453" t="s">
        <v>17</v>
      </c>
      <c r="G6453" t="s">
        <v>25</v>
      </c>
      <c r="H6453" t="s">
        <v>26</v>
      </c>
      <c r="I6453">
        <v>6.2640000000000002</v>
      </c>
      <c r="J6453">
        <v>3</v>
      </c>
      <c r="K6453">
        <v>0.2</v>
      </c>
      <c r="L6453">
        <v>2.0358000000000001</v>
      </c>
    </row>
    <row r="6454" spans="1:12" x14ac:dyDescent="0.3">
      <c r="A6454" t="s">
        <v>27</v>
      </c>
      <c r="B6454" t="s">
        <v>13</v>
      </c>
      <c r="C6454" t="s">
        <v>14</v>
      </c>
      <c r="D6454" t="s">
        <v>38</v>
      </c>
      <c r="E6454" t="s">
        <v>39</v>
      </c>
      <c r="F6454" t="s">
        <v>17</v>
      </c>
      <c r="G6454" t="s">
        <v>18</v>
      </c>
      <c r="H6454" t="s">
        <v>20</v>
      </c>
      <c r="I6454">
        <v>363.92</v>
      </c>
      <c r="J6454">
        <v>5</v>
      </c>
      <c r="K6454">
        <v>0.2</v>
      </c>
      <c r="L6454">
        <v>0</v>
      </c>
    </row>
    <row r="6455" spans="1:12" x14ac:dyDescent="0.3">
      <c r="A6455" t="s">
        <v>27</v>
      </c>
      <c r="B6455" t="s">
        <v>13</v>
      </c>
      <c r="C6455" t="s">
        <v>14</v>
      </c>
      <c r="D6455" t="s">
        <v>98</v>
      </c>
      <c r="E6455" t="s">
        <v>39</v>
      </c>
      <c r="F6455" t="s">
        <v>17</v>
      </c>
      <c r="G6455" t="s">
        <v>25</v>
      </c>
      <c r="H6455" t="s">
        <v>31</v>
      </c>
      <c r="I6455">
        <v>387.72</v>
      </c>
      <c r="J6455">
        <v>5</v>
      </c>
      <c r="K6455">
        <v>0.2</v>
      </c>
      <c r="L6455">
        <v>-67.850999999999999</v>
      </c>
    </row>
    <row r="6456" spans="1:12" x14ac:dyDescent="0.3">
      <c r="A6456" t="s">
        <v>61</v>
      </c>
      <c r="B6456" t="s">
        <v>13</v>
      </c>
      <c r="C6456" t="s">
        <v>14</v>
      </c>
      <c r="D6456" t="s">
        <v>188</v>
      </c>
      <c r="E6456" t="s">
        <v>39</v>
      </c>
      <c r="F6456" t="s">
        <v>17</v>
      </c>
      <c r="G6456" t="s">
        <v>25</v>
      </c>
      <c r="H6456" t="s">
        <v>33</v>
      </c>
      <c r="I6456">
        <v>18.48</v>
      </c>
      <c r="J6456">
        <v>2</v>
      </c>
      <c r="K6456">
        <v>0.2</v>
      </c>
      <c r="L6456">
        <v>6.0060000000000002</v>
      </c>
    </row>
    <row r="6457" spans="1:12" x14ac:dyDescent="0.3">
      <c r="A6457" t="s">
        <v>27</v>
      </c>
      <c r="B6457" t="s">
        <v>13</v>
      </c>
      <c r="C6457" t="s">
        <v>14</v>
      </c>
      <c r="D6457" t="s">
        <v>338</v>
      </c>
      <c r="E6457" t="s">
        <v>39</v>
      </c>
      <c r="F6457" t="s">
        <v>17</v>
      </c>
      <c r="G6457" t="s">
        <v>34</v>
      </c>
      <c r="H6457" t="s">
        <v>35</v>
      </c>
      <c r="I6457">
        <v>177.48</v>
      </c>
      <c r="J6457">
        <v>3</v>
      </c>
      <c r="K6457">
        <v>0.2</v>
      </c>
      <c r="L6457">
        <v>19.9665</v>
      </c>
    </row>
    <row r="6458" spans="1:12" x14ac:dyDescent="0.3">
      <c r="A6458" t="s">
        <v>27</v>
      </c>
      <c r="B6458" t="s">
        <v>13</v>
      </c>
      <c r="C6458" t="s">
        <v>14</v>
      </c>
      <c r="D6458" t="s">
        <v>188</v>
      </c>
      <c r="E6458" t="s">
        <v>39</v>
      </c>
      <c r="F6458" t="s">
        <v>17</v>
      </c>
      <c r="G6458" t="s">
        <v>25</v>
      </c>
      <c r="H6458" t="s">
        <v>31</v>
      </c>
      <c r="I6458">
        <v>25.984000000000002</v>
      </c>
      <c r="J6458">
        <v>2</v>
      </c>
      <c r="K6458">
        <v>0.2</v>
      </c>
      <c r="L6458">
        <v>-1.6240000000000001</v>
      </c>
    </row>
    <row r="6459" spans="1:12" x14ac:dyDescent="0.3">
      <c r="A6459" t="s">
        <v>27</v>
      </c>
      <c r="B6459" t="s">
        <v>13</v>
      </c>
      <c r="C6459" t="s">
        <v>14</v>
      </c>
      <c r="D6459" t="s">
        <v>188</v>
      </c>
      <c r="E6459" t="s">
        <v>39</v>
      </c>
      <c r="F6459" t="s">
        <v>17</v>
      </c>
      <c r="G6459" t="s">
        <v>18</v>
      </c>
      <c r="H6459" t="s">
        <v>30</v>
      </c>
      <c r="I6459">
        <v>945.03599999999994</v>
      </c>
      <c r="J6459">
        <v>6</v>
      </c>
      <c r="K6459">
        <v>0.4</v>
      </c>
      <c r="L6459">
        <v>-299.26139999999998</v>
      </c>
    </row>
    <row r="6460" spans="1:12" x14ac:dyDescent="0.3">
      <c r="A6460" t="s">
        <v>27</v>
      </c>
      <c r="B6460" t="s">
        <v>13</v>
      </c>
      <c r="C6460" t="s">
        <v>14</v>
      </c>
      <c r="D6460" t="s">
        <v>188</v>
      </c>
      <c r="E6460" t="s">
        <v>39</v>
      </c>
      <c r="F6460" t="s">
        <v>17</v>
      </c>
      <c r="G6460" t="s">
        <v>25</v>
      </c>
      <c r="H6460" t="s">
        <v>36</v>
      </c>
      <c r="I6460">
        <v>14.301</v>
      </c>
      <c r="J6460">
        <v>7</v>
      </c>
      <c r="K6460">
        <v>0.7</v>
      </c>
      <c r="L6460">
        <v>-10.487399999999999</v>
      </c>
    </row>
    <row r="6461" spans="1:12" x14ac:dyDescent="0.3">
      <c r="A6461" t="s">
        <v>27</v>
      </c>
      <c r="B6461" t="s">
        <v>13</v>
      </c>
      <c r="C6461" t="s">
        <v>14</v>
      </c>
      <c r="D6461" t="s">
        <v>188</v>
      </c>
      <c r="E6461" t="s">
        <v>39</v>
      </c>
      <c r="F6461" t="s">
        <v>17</v>
      </c>
      <c r="G6461" t="s">
        <v>18</v>
      </c>
      <c r="H6461" t="s">
        <v>32</v>
      </c>
      <c r="I6461">
        <v>410.35199999999998</v>
      </c>
      <c r="J6461">
        <v>3</v>
      </c>
      <c r="K6461">
        <v>0.2</v>
      </c>
      <c r="L6461">
        <v>-51.293999999999997</v>
      </c>
    </row>
    <row r="6462" spans="1:12" x14ac:dyDescent="0.3">
      <c r="A6462" t="s">
        <v>27</v>
      </c>
      <c r="B6462" t="s">
        <v>13</v>
      </c>
      <c r="C6462" t="s">
        <v>14</v>
      </c>
      <c r="D6462" t="s">
        <v>188</v>
      </c>
      <c r="E6462" t="s">
        <v>39</v>
      </c>
      <c r="F6462" t="s">
        <v>17</v>
      </c>
      <c r="G6462" t="s">
        <v>25</v>
      </c>
      <c r="H6462" t="s">
        <v>37</v>
      </c>
      <c r="I6462">
        <v>962.08</v>
      </c>
      <c r="J6462">
        <v>4</v>
      </c>
      <c r="K6462">
        <v>0.2</v>
      </c>
      <c r="L6462">
        <v>156.33799999999999</v>
      </c>
    </row>
    <row r="6463" spans="1:12" x14ac:dyDescent="0.3">
      <c r="A6463" t="s">
        <v>27</v>
      </c>
      <c r="B6463" t="s">
        <v>13</v>
      </c>
      <c r="C6463" t="s">
        <v>14</v>
      </c>
      <c r="D6463" t="s">
        <v>188</v>
      </c>
      <c r="E6463" t="s">
        <v>39</v>
      </c>
      <c r="F6463" t="s">
        <v>17</v>
      </c>
      <c r="G6463" t="s">
        <v>25</v>
      </c>
      <c r="H6463" t="s">
        <v>36</v>
      </c>
      <c r="I6463">
        <v>12.843</v>
      </c>
      <c r="J6463">
        <v>3</v>
      </c>
      <c r="K6463">
        <v>0.7</v>
      </c>
      <c r="L6463">
        <v>-9.8462999999999994</v>
      </c>
    </row>
    <row r="6464" spans="1:12" x14ac:dyDescent="0.3">
      <c r="A6464" t="s">
        <v>27</v>
      </c>
      <c r="B6464" t="s">
        <v>13</v>
      </c>
      <c r="C6464" t="s">
        <v>14</v>
      </c>
      <c r="D6464" t="s">
        <v>188</v>
      </c>
      <c r="E6464" t="s">
        <v>39</v>
      </c>
      <c r="F6464" t="s">
        <v>17</v>
      </c>
      <c r="G6464" t="s">
        <v>25</v>
      </c>
      <c r="H6464" t="s">
        <v>40</v>
      </c>
      <c r="I6464">
        <v>295.45600000000002</v>
      </c>
      <c r="J6464">
        <v>14</v>
      </c>
      <c r="K6464">
        <v>0.2</v>
      </c>
      <c r="L6464">
        <v>96.023200000000003</v>
      </c>
    </row>
    <row r="6465" spans="1:12" x14ac:dyDescent="0.3">
      <c r="A6465" t="s">
        <v>27</v>
      </c>
      <c r="B6465" t="s">
        <v>43</v>
      </c>
      <c r="C6465" t="s">
        <v>14</v>
      </c>
      <c r="D6465" t="s">
        <v>572</v>
      </c>
      <c r="E6465" t="s">
        <v>39</v>
      </c>
      <c r="F6465" t="s">
        <v>17</v>
      </c>
      <c r="G6465" t="s">
        <v>25</v>
      </c>
      <c r="H6465" t="s">
        <v>36</v>
      </c>
      <c r="I6465">
        <v>7.38</v>
      </c>
      <c r="J6465">
        <v>5</v>
      </c>
      <c r="K6465">
        <v>0.7</v>
      </c>
      <c r="L6465">
        <v>-5.4119999999999999</v>
      </c>
    </row>
    <row r="6466" spans="1:12" x14ac:dyDescent="0.3">
      <c r="A6466" t="s">
        <v>167</v>
      </c>
      <c r="B6466" t="s">
        <v>13</v>
      </c>
      <c r="C6466" t="s">
        <v>14</v>
      </c>
      <c r="D6466" t="s">
        <v>98</v>
      </c>
      <c r="E6466" t="s">
        <v>39</v>
      </c>
      <c r="F6466" t="s">
        <v>17</v>
      </c>
      <c r="G6466" t="s">
        <v>25</v>
      </c>
      <c r="H6466" t="s">
        <v>36</v>
      </c>
      <c r="I6466">
        <v>68.540999999999997</v>
      </c>
      <c r="J6466">
        <v>11</v>
      </c>
      <c r="K6466">
        <v>0.7</v>
      </c>
      <c r="L6466">
        <v>-52.548099999999998</v>
      </c>
    </row>
    <row r="6467" spans="1:12" x14ac:dyDescent="0.3">
      <c r="A6467" t="s">
        <v>167</v>
      </c>
      <c r="B6467" t="s">
        <v>13</v>
      </c>
      <c r="C6467" t="s">
        <v>14</v>
      </c>
      <c r="D6467" t="s">
        <v>98</v>
      </c>
      <c r="E6467" t="s">
        <v>39</v>
      </c>
      <c r="F6467" t="s">
        <v>17</v>
      </c>
      <c r="G6467" t="s">
        <v>34</v>
      </c>
      <c r="H6467" t="s">
        <v>35</v>
      </c>
      <c r="I6467">
        <v>627.16800000000001</v>
      </c>
      <c r="J6467">
        <v>4</v>
      </c>
      <c r="K6467">
        <v>0.2</v>
      </c>
      <c r="L6467">
        <v>70.556399999999996</v>
      </c>
    </row>
    <row r="6468" spans="1:12" x14ac:dyDescent="0.3">
      <c r="A6468" t="s">
        <v>167</v>
      </c>
      <c r="B6468" t="s">
        <v>13</v>
      </c>
      <c r="C6468" t="s">
        <v>14</v>
      </c>
      <c r="D6468" t="s">
        <v>98</v>
      </c>
      <c r="E6468" t="s">
        <v>39</v>
      </c>
      <c r="F6468" t="s">
        <v>17</v>
      </c>
      <c r="G6468" t="s">
        <v>25</v>
      </c>
      <c r="H6468" t="s">
        <v>26</v>
      </c>
      <c r="I6468">
        <v>122.12</v>
      </c>
      <c r="J6468">
        <v>5</v>
      </c>
      <c r="K6468">
        <v>0.2</v>
      </c>
      <c r="L6468">
        <v>39.689</v>
      </c>
    </row>
    <row r="6469" spans="1:12" x14ac:dyDescent="0.3">
      <c r="A6469" t="s">
        <v>27</v>
      </c>
      <c r="B6469" t="s">
        <v>13</v>
      </c>
      <c r="C6469" t="s">
        <v>14</v>
      </c>
      <c r="D6469" t="s">
        <v>572</v>
      </c>
      <c r="E6469" t="s">
        <v>39</v>
      </c>
      <c r="F6469" t="s">
        <v>17</v>
      </c>
      <c r="G6469" t="s">
        <v>18</v>
      </c>
      <c r="H6469" t="s">
        <v>32</v>
      </c>
      <c r="I6469">
        <v>163.136</v>
      </c>
      <c r="J6469">
        <v>4</v>
      </c>
      <c r="K6469">
        <v>0.2</v>
      </c>
      <c r="L6469">
        <v>20.391999999999999</v>
      </c>
    </row>
    <row r="6470" spans="1:12" x14ac:dyDescent="0.3">
      <c r="A6470" t="s">
        <v>27</v>
      </c>
      <c r="B6470" t="s">
        <v>13</v>
      </c>
      <c r="C6470" t="s">
        <v>14</v>
      </c>
      <c r="D6470" t="s">
        <v>572</v>
      </c>
      <c r="E6470" t="s">
        <v>39</v>
      </c>
      <c r="F6470" t="s">
        <v>17</v>
      </c>
      <c r="G6470" t="s">
        <v>25</v>
      </c>
      <c r="H6470" t="s">
        <v>36</v>
      </c>
      <c r="I6470">
        <v>6.4080000000000004</v>
      </c>
      <c r="J6470">
        <v>4</v>
      </c>
      <c r="K6470">
        <v>0.7</v>
      </c>
      <c r="L6470">
        <v>-4.9127999999999998</v>
      </c>
    </row>
    <row r="6471" spans="1:12" x14ac:dyDescent="0.3">
      <c r="A6471" t="s">
        <v>61</v>
      </c>
      <c r="B6471" t="s">
        <v>13</v>
      </c>
      <c r="C6471" t="s">
        <v>14</v>
      </c>
      <c r="D6471" t="s">
        <v>574</v>
      </c>
      <c r="E6471" t="s">
        <v>39</v>
      </c>
      <c r="F6471" t="s">
        <v>17</v>
      </c>
      <c r="G6471" t="s">
        <v>25</v>
      </c>
      <c r="H6471" t="s">
        <v>37</v>
      </c>
      <c r="I6471">
        <v>34.944000000000003</v>
      </c>
      <c r="J6471">
        <v>3</v>
      </c>
      <c r="K6471">
        <v>0.2</v>
      </c>
      <c r="L6471">
        <v>3.0575999999999999</v>
      </c>
    </row>
    <row r="6472" spans="1:12" x14ac:dyDescent="0.3">
      <c r="A6472" t="s">
        <v>27</v>
      </c>
      <c r="B6472" t="s">
        <v>13</v>
      </c>
      <c r="C6472" t="s">
        <v>14</v>
      </c>
      <c r="D6472" t="s">
        <v>331</v>
      </c>
      <c r="E6472" t="s">
        <v>39</v>
      </c>
      <c r="F6472" t="s">
        <v>17</v>
      </c>
      <c r="G6472" t="s">
        <v>25</v>
      </c>
      <c r="H6472" t="s">
        <v>33</v>
      </c>
      <c r="I6472">
        <v>32.776000000000003</v>
      </c>
      <c r="J6472">
        <v>1</v>
      </c>
      <c r="K6472">
        <v>0.2</v>
      </c>
      <c r="L6472">
        <v>2.4582000000000002</v>
      </c>
    </row>
    <row r="6473" spans="1:12" x14ac:dyDescent="0.3">
      <c r="A6473" t="s">
        <v>12</v>
      </c>
      <c r="B6473" t="s">
        <v>21</v>
      </c>
      <c r="C6473" t="s">
        <v>14</v>
      </c>
      <c r="D6473" t="s">
        <v>88</v>
      </c>
      <c r="E6473" t="s">
        <v>39</v>
      </c>
      <c r="F6473" t="s">
        <v>17</v>
      </c>
      <c r="G6473" t="s">
        <v>25</v>
      </c>
      <c r="H6473" t="s">
        <v>33</v>
      </c>
      <c r="I6473">
        <v>140.73599999999999</v>
      </c>
      <c r="J6473">
        <v>4</v>
      </c>
      <c r="K6473">
        <v>0.2</v>
      </c>
      <c r="L6473">
        <v>12.314399999999999</v>
      </c>
    </row>
    <row r="6474" spans="1:12" x14ac:dyDescent="0.3">
      <c r="A6474" t="s">
        <v>27</v>
      </c>
      <c r="B6474" t="s">
        <v>13</v>
      </c>
      <c r="C6474" t="s">
        <v>14</v>
      </c>
      <c r="D6474" t="s">
        <v>98</v>
      </c>
      <c r="E6474" t="s">
        <v>39</v>
      </c>
      <c r="F6474" t="s">
        <v>17</v>
      </c>
      <c r="G6474" t="s">
        <v>25</v>
      </c>
      <c r="H6474" t="s">
        <v>36</v>
      </c>
      <c r="I6474">
        <v>22.911000000000001</v>
      </c>
      <c r="J6474">
        <v>7</v>
      </c>
      <c r="K6474">
        <v>0.7</v>
      </c>
      <c r="L6474">
        <v>-17.565100000000001</v>
      </c>
    </row>
    <row r="6475" spans="1:12" x14ac:dyDescent="0.3">
      <c r="A6475" t="s">
        <v>27</v>
      </c>
      <c r="B6475" t="s">
        <v>13</v>
      </c>
      <c r="C6475" t="s">
        <v>14</v>
      </c>
      <c r="D6475" t="s">
        <v>98</v>
      </c>
      <c r="E6475" t="s">
        <v>39</v>
      </c>
      <c r="F6475" t="s">
        <v>17</v>
      </c>
      <c r="G6475" t="s">
        <v>25</v>
      </c>
      <c r="H6475" t="s">
        <v>37</v>
      </c>
      <c r="I6475">
        <v>309.45600000000002</v>
      </c>
      <c r="J6475">
        <v>9</v>
      </c>
      <c r="K6475">
        <v>0.2</v>
      </c>
      <c r="L6475">
        <v>34.813800000000001</v>
      </c>
    </row>
    <row r="6476" spans="1:12" x14ac:dyDescent="0.3">
      <c r="A6476" t="s">
        <v>27</v>
      </c>
      <c r="B6476" t="s">
        <v>13</v>
      </c>
      <c r="C6476" t="s">
        <v>14</v>
      </c>
      <c r="D6476" t="s">
        <v>98</v>
      </c>
      <c r="E6476" t="s">
        <v>39</v>
      </c>
      <c r="F6476" t="s">
        <v>17</v>
      </c>
      <c r="G6476" t="s">
        <v>25</v>
      </c>
      <c r="H6476" t="s">
        <v>33</v>
      </c>
      <c r="I6476">
        <v>19.456</v>
      </c>
      <c r="J6476">
        <v>4</v>
      </c>
      <c r="K6476">
        <v>0.2</v>
      </c>
      <c r="L6476">
        <v>3.4047999999999998</v>
      </c>
    </row>
    <row r="6477" spans="1:12" x14ac:dyDescent="0.3">
      <c r="A6477" t="s">
        <v>27</v>
      </c>
      <c r="B6477" t="s">
        <v>13</v>
      </c>
      <c r="C6477" t="s">
        <v>14</v>
      </c>
      <c r="D6477" t="s">
        <v>98</v>
      </c>
      <c r="E6477" t="s">
        <v>39</v>
      </c>
      <c r="F6477" t="s">
        <v>17</v>
      </c>
      <c r="G6477" t="s">
        <v>18</v>
      </c>
      <c r="H6477" t="s">
        <v>30</v>
      </c>
      <c r="I6477">
        <v>472.51799999999997</v>
      </c>
      <c r="J6477">
        <v>3</v>
      </c>
      <c r="K6477">
        <v>0.4</v>
      </c>
      <c r="L6477">
        <v>-149.63069999999999</v>
      </c>
    </row>
    <row r="6478" spans="1:12" x14ac:dyDescent="0.3">
      <c r="A6478" t="s">
        <v>27</v>
      </c>
      <c r="B6478" t="s">
        <v>13</v>
      </c>
      <c r="C6478" t="s">
        <v>14</v>
      </c>
      <c r="D6478" t="s">
        <v>98</v>
      </c>
      <c r="E6478" t="s">
        <v>39</v>
      </c>
      <c r="F6478" t="s">
        <v>17</v>
      </c>
      <c r="G6478" t="s">
        <v>34</v>
      </c>
      <c r="H6478" t="s">
        <v>58</v>
      </c>
      <c r="I6478">
        <v>1012.68</v>
      </c>
      <c r="J6478">
        <v>3</v>
      </c>
      <c r="K6478">
        <v>0.2</v>
      </c>
      <c r="L6478">
        <v>303.80399999999997</v>
      </c>
    </row>
    <row r="6479" spans="1:12" x14ac:dyDescent="0.3">
      <c r="A6479" t="s">
        <v>27</v>
      </c>
      <c r="B6479" t="s">
        <v>13</v>
      </c>
      <c r="C6479" t="s">
        <v>14</v>
      </c>
      <c r="D6479" t="s">
        <v>98</v>
      </c>
      <c r="E6479" t="s">
        <v>39</v>
      </c>
      <c r="F6479" t="s">
        <v>17</v>
      </c>
      <c r="G6479" t="s">
        <v>25</v>
      </c>
      <c r="H6479" t="s">
        <v>36</v>
      </c>
      <c r="I6479">
        <v>17.22</v>
      </c>
      <c r="J6479">
        <v>5</v>
      </c>
      <c r="K6479">
        <v>0.7</v>
      </c>
      <c r="L6479">
        <v>-12.628</v>
      </c>
    </row>
    <row r="6480" spans="1:12" x14ac:dyDescent="0.3">
      <c r="A6480" t="s">
        <v>27</v>
      </c>
      <c r="B6480" t="s">
        <v>21</v>
      </c>
      <c r="C6480" t="s">
        <v>14</v>
      </c>
      <c r="D6480" t="s">
        <v>188</v>
      </c>
      <c r="E6480" t="s">
        <v>39</v>
      </c>
      <c r="F6480" t="s">
        <v>17</v>
      </c>
      <c r="G6480" t="s">
        <v>25</v>
      </c>
      <c r="H6480" t="s">
        <v>40</v>
      </c>
      <c r="I6480">
        <v>88.768000000000001</v>
      </c>
      <c r="J6480">
        <v>2</v>
      </c>
      <c r="K6480">
        <v>0.2</v>
      </c>
      <c r="L6480">
        <v>31.0688</v>
      </c>
    </row>
    <row r="6481" spans="1:12" x14ac:dyDescent="0.3">
      <c r="A6481" t="s">
        <v>27</v>
      </c>
      <c r="B6481" t="s">
        <v>13</v>
      </c>
      <c r="C6481" t="s">
        <v>14</v>
      </c>
      <c r="D6481" t="s">
        <v>38</v>
      </c>
      <c r="E6481" t="s">
        <v>39</v>
      </c>
      <c r="F6481" t="s">
        <v>17</v>
      </c>
      <c r="G6481" t="s">
        <v>25</v>
      </c>
      <c r="H6481" t="s">
        <v>40</v>
      </c>
      <c r="I6481">
        <v>89.567999999999998</v>
      </c>
      <c r="J6481">
        <v>2</v>
      </c>
      <c r="K6481">
        <v>0.2</v>
      </c>
      <c r="L6481">
        <v>32.468400000000003</v>
      </c>
    </row>
    <row r="6482" spans="1:12" x14ac:dyDescent="0.3">
      <c r="A6482" t="s">
        <v>27</v>
      </c>
      <c r="B6482" t="s">
        <v>13</v>
      </c>
      <c r="C6482" t="s">
        <v>14</v>
      </c>
      <c r="D6482" t="s">
        <v>38</v>
      </c>
      <c r="E6482" t="s">
        <v>39</v>
      </c>
      <c r="F6482" t="s">
        <v>17</v>
      </c>
      <c r="G6482" t="s">
        <v>18</v>
      </c>
      <c r="H6482" t="s">
        <v>32</v>
      </c>
      <c r="I6482">
        <v>315.77600000000001</v>
      </c>
      <c r="J6482">
        <v>8</v>
      </c>
      <c r="K6482">
        <v>0.2</v>
      </c>
      <c r="L6482">
        <v>31.5776</v>
      </c>
    </row>
    <row r="6483" spans="1:12" x14ac:dyDescent="0.3">
      <c r="A6483" t="s">
        <v>27</v>
      </c>
      <c r="B6483" t="s">
        <v>21</v>
      </c>
      <c r="C6483" t="s">
        <v>14</v>
      </c>
      <c r="D6483" t="s">
        <v>331</v>
      </c>
      <c r="E6483" t="s">
        <v>39</v>
      </c>
      <c r="F6483" t="s">
        <v>17</v>
      </c>
      <c r="G6483" t="s">
        <v>25</v>
      </c>
      <c r="H6483" t="s">
        <v>109</v>
      </c>
      <c r="I6483">
        <v>20.608000000000001</v>
      </c>
      <c r="J6483">
        <v>2</v>
      </c>
      <c r="K6483">
        <v>0.2</v>
      </c>
      <c r="L6483">
        <v>-4.3792</v>
      </c>
    </row>
    <row r="6484" spans="1:12" x14ac:dyDescent="0.3">
      <c r="A6484" t="s">
        <v>27</v>
      </c>
      <c r="B6484" t="s">
        <v>21</v>
      </c>
      <c r="C6484" t="s">
        <v>14</v>
      </c>
      <c r="D6484" t="s">
        <v>331</v>
      </c>
      <c r="E6484" t="s">
        <v>39</v>
      </c>
      <c r="F6484" t="s">
        <v>17</v>
      </c>
      <c r="G6484" t="s">
        <v>25</v>
      </c>
      <c r="H6484" t="s">
        <v>36</v>
      </c>
      <c r="I6484">
        <v>4.0949999999999998</v>
      </c>
      <c r="J6484">
        <v>3</v>
      </c>
      <c r="K6484">
        <v>0.7</v>
      </c>
      <c r="L6484">
        <v>-2.73</v>
      </c>
    </row>
    <row r="6485" spans="1:12" x14ac:dyDescent="0.3">
      <c r="A6485" t="s">
        <v>12</v>
      </c>
      <c r="B6485" t="s">
        <v>13</v>
      </c>
      <c r="C6485" t="s">
        <v>14</v>
      </c>
      <c r="D6485" t="s">
        <v>338</v>
      </c>
      <c r="E6485" t="s">
        <v>39</v>
      </c>
      <c r="F6485" t="s">
        <v>17</v>
      </c>
      <c r="G6485" t="s">
        <v>25</v>
      </c>
      <c r="H6485" t="s">
        <v>26</v>
      </c>
      <c r="I6485">
        <v>4.6079999999999997</v>
      </c>
      <c r="J6485">
        <v>2</v>
      </c>
      <c r="K6485">
        <v>0.2</v>
      </c>
      <c r="L6485">
        <v>1.6704000000000001</v>
      </c>
    </row>
    <row r="6486" spans="1:12" x14ac:dyDescent="0.3">
      <c r="A6486" t="s">
        <v>167</v>
      </c>
      <c r="B6486" t="s">
        <v>13</v>
      </c>
      <c r="C6486" t="s">
        <v>14</v>
      </c>
      <c r="D6486" t="s">
        <v>195</v>
      </c>
      <c r="E6486" t="s">
        <v>39</v>
      </c>
      <c r="F6486" t="s">
        <v>17</v>
      </c>
      <c r="G6486" t="s">
        <v>25</v>
      </c>
      <c r="H6486" t="s">
        <v>33</v>
      </c>
      <c r="I6486">
        <v>10.272</v>
      </c>
      <c r="J6486">
        <v>3</v>
      </c>
      <c r="K6486">
        <v>0.2</v>
      </c>
      <c r="L6486">
        <v>1.1556</v>
      </c>
    </row>
    <row r="6487" spans="1:12" x14ac:dyDescent="0.3">
      <c r="A6487" t="s">
        <v>27</v>
      </c>
      <c r="B6487" t="s">
        <v>13</v>
      </c>
      <c r="C6487" t="s">
        <v>14</v>
      </c>
      <c r="D6487" t="s">
        <v>286</v>
      </c>
      <c r="E6487" t="s">
        <v>39</v>
      </c>
      <c r="F6487" t="s">
        <v>17</v>
      </c>
      <c r="G6487" t="s">
        <v>18</v>
      </c>
      <c r="H6487" t="s">
        <v>20</v>
      </c>
      <c r="I6487">
        <v>196.78399999999999</v>
      </c>
      <c r="J6487">
        <v>2</v>
      </c>
      <c r="K6487">
        <v>0.2</v>
      </c>
      <c r="L6487">
        <v>-22.138200000000001</v>
      </c>
    </row>
    <row r="6488" spans="1:12" x14ac:dyDescent="0.3">
      <c r="A6488" t="s">
        <v>27</v>
      </c>
      <c r="B6488" t="s">
        <v>13</v>
      </c>
      <c r="C6488" t="s">
        <v>14</v>
      </c>
      <c r="D6488" t="s">
        <v>286</v>
      </c>
      <c r="E6488" t="s">
        <v>39</v>
      </c>
      <c r="F6488" t="s">
        <v>17</v>
      </c>
      <c r="G6488" t="s">
        <v>18</v>
      </c>
      <c r="H6488" t="s">
        <v>19</v>
      </c>
      <c r="I6488">
        <v>231.92</v>
      </c>
      <c r="J6488">
        <v>5</v>
      </c>
      <c r="K6488">
        <v>0.2</v>
      </c>
      <c r="L6488">
        <v>5.798</v>
      </c>
    </row>
    <row r="6489" spans="1:12" x14ac:dyDescent="0.3">
      <c r="A6489" t="s">
        <v>27</v>
      </c>
      <c r="B6489" t="s">
        <v>13</v>
      </c>
      <c r="C6489" t="s">
        <v>14</v>
      </c>
      <c r="D6489" t="s">
        <v>286</v>
      </c>
      <c r="E6489" t="s">
        <v>39</v>
      </c>
      <c r="F6489" t="s">
        <v>17</v>
      </c>
      <c r="G6489" t="s">
        <v>34</v>
      </c>
      <c r="H6489" t="s">
        <v>122</v>
      </c>
      <c r="I6489">
        <v>1299.99</v>
      </c>
      <c r="J6489">
        <v>2</v>
      </c>
      <c r="K6489">
        <v>0.5</v>
      </c>
      <c r="L6489">
        <v>-571.99559999999997</v>
      </c>
    </row>
    <row r="6490" spans="1:12" x14ac:dyDescent="0.3">
      <c r="A6490" t="s">
        <v>27</v>
      </c>
      <c r="B6490" t="s">
        <v>13</v>
      </c>
      <c r="C6490" t="s">
        <v>14</v>
      </c>
      <c r="D6490" t="s">
        <v>235</v>
      </c>
      <c r="E6490" t="s">
        <v>39</v>
      </c>
      <c r="F6490" t="s">
        <v>17</v>
      </c>
      <c r="G6490" t="s">
        <v>25</v>
      </c>
      <c r="H6490" t="s">
        <v>33</v>
      </c>
      <c r="I6490">
        <v>15.92</v>
      </c>
      <c r="J6490">
        <v>5</v>
      </c>
      <c r="K6490">
        <v>0.2</v>
      </c>
      <c r="L6490">
        <v>2.786</v>
      </c>
    </row>
    <row r="6491" spans="1:12" x14ac:dyDescent="0.3">
      <c r="A6491" t="s">
        <v>167</v>
      </c>
      <c r="B6491" t="s">
        <v>13</v>
      </c>
      <c r="C6491" t="s">
        <v>14</v>
      </c>
      <c r="D6491" t="s">
        <v>98</v>
      </c>
      <c r="E6491" t="s">
        <v>39</v>
      </c>
      <c r="F6491" t="s">
        <v>17</v>
      </c>
      <c r="G6491" t="s">
        <v>34</v>
      </c>
      <c r="H6491" t="s">
        <v>58</v>
      </c>
      <c r="I6491">
        <v>23.472000000000001</v>
      </c>
      <c r="J6491">
        <v>3</v>
      </c>
      <c r="K6491">
        <v>0.2</v>
      </c>
      <c r="L6491">
        <v>4.9878</v>
      </c>
    </row>
    <row r="6492" spans="1:12" x14ac:dyDescent="0.3">
      <c r="A6492" t="s">
        <v>12</v>
      </c>
      <c r="B6492" t="s">
        <v>13</v>
      </c>
      <c r="C6492" t="s">
        <v>14</v>
      </c>
      <c r="D6492" t="s">
        <v>195</v>
      </c>
      <c r="E6492" t="s">
        <v>39</v>
      </c>
      <c r="F6492" t="s">
        <v>17</v>
      </c>
      <c r="G6492" t="s">
        <v>18</v>
      </c>
      <c r="H6492" t="s">
        <v>32</v>
      </c>
      <c r="I6492">
        <v>77.951999999999998</v>
      </c>
      <c r="J6492">
        <v>3</v>
      </c>
      <c r="K6492">
        <v>0.2</v>
      </c>
      <c r="L6492">
        <v>15.590400000000001</v>
      </c>
    </row>
    <row r="6493" spans="1:12" x14ac:dyDescent="0.3">
      <c r="A6493" t="s">
        <v>12</v>
      </c>
      <c r="B6493" t="s">
        <v>13</v>
      </c>
      <c r="C6493" t="s">
        <v>14</v>
      </c>
      <c r="D6493" t="s">
        <v>195</v>
      </c>
      <c r="E6493" t="s">
        <v>39</v>
      </c>
      <c r="F6493" t="s">
        <v>17</v>
      </c>
      <c r="G6493" t="s">
        <v>25</v>
      </c>
      <c r="H6493" t="s">
        <v>31</v>
      </c>
      <c r="I6493">
        <v>147.184</v>
      </c>
      <c r="J6493">
        <v>2</v>
      </c>
      <c r="K6493">
        <v>0.2</v>
      </c>
      <c r="L6493">
        <v>-29.436800000000002</v>
      </c>
    </row>
    <row r="6494" spans="1:12" x14ac:dyDescent="0.3">
      <c r="A6494" t="s">
        <v>12</v>
      </c>
      <c r="B6494" t="s">
        <v>13</v>
      </c>
      <c r="C6494" t="s">
        <v>14</v>
      </c>
      <c r="D6494" t="s">
        <v>195</v>
      </c>
      <c r="E6494" t="s">
        <v>39</v>
      </c>
      <c r="F6494" t="s">
        <v>17</v>
      </c>
      <c r="G6494" t="s">
        <v>25</v>
      </c>
      <c r="H6494" t="s">
        <v>40</v>
      </c>
      <c r="I6494">
        <v>47.951999999999998</v>
      </c>
      <c r="J6494">
        <v>3</v>
      </c>
      <c r="K6494">
        <v>0.2</v>
      </c>
      <c r="L6494">
        <v>16.183800000000002</v>
      </c>
    </row>
    <row r="6495" spans="1:12" x14ac:dyDescent="0.3">
      <c r="A6495" t="s">
        <v>61</v>
      </c>
      <c r="B6495" t="s">
        <v>13</v>
      </c>
      <c r="C6495" t="s">
        <v>14</v>
      </c>
      <c r="D6495" t="s">
        <v>98</v>
      </c>
      <c r="E6495" t="s">
        <v>39</v>
      </c>
      <c r="F6495" t="s">
        <v>17</v>
      </c>
      <c r="G6495" t="s">
        <v>25</v>
      </c>
      <c r="H6495" t="s">
        <v>33</v>
      </c>
      <c r="I6495">
        <v>12.672000000000001</v>
      </c>
      <c r="J6495">
        <v>9</v>
      </c>
      <c r="K6495">
        <v>0.2</v>
      </c>
      <c r="L6495">
        <v>1.4256</v>
      </c>
    </row>
    <row r="6496" spans="1:12" x14ac:dyDescent="0.3">
      <c r="A6496" t="s">
        <v>61</v>
      </c>
      <c r="B6496" t="s">
        <v>21</v>
      </c>
      <c r="C6496" t="s">
        <v>14</v>
      </c>
      <c r="D6496" t="s">
        <v>188</v>
      </c>
      <c r="E6496" t="s">
        <v>39</v>
      </c>
      <c r="F6496" t="s">
        <v>17</v>
      </c>
      <c r="G6496" t="s">
        <v>18</v>
      </c>
      <c r="H6496" t="s">
        <v>32</v>
      </c>
      <c r="I6496">
        <v>17.088000000000001</v>
      </c>
      <c r="J6496">
        <v>2</v>
      </c>
      <c r="K6496">
        <v>0.2</v>
      </c>
      <c r="L6496">
        <v>1.0680000000000001</v>
      </c>
    </row>
    <row r="6497" spans="1:12" x14ac:dyDescent="0.3">
      <c r="A6497" t="s">
        <v>27</v>
      </c>
      <c r="B6497" t="s">
        <v>13</v>
      </c>
      <c r="C6497" t="s">
        <v>14</v>
      </c>
      <c r="D6497" t="s">
        <v>98</v>
      </c>
      <c r="E6497" t="s">
        <v>39</v>
      </c>
      <c r="F6497" t="s">
        <v>17</v>
      </c>
      <c r="G6497" t="s">
        <v>25</v>
      </c>
      <c r="H6497" t="s">
        <v>40</v>
      </c>
      <c r="I6497">
        <v>268.24</v>
      </c>
      <c r="J6497">
        <v>7</v>
      </c>
      <c r="K6497">
        <v>0.2</v>
      </c>
      <c r="L6497">
        <v>93.884</v>
      </c>
    </row>
    <row r="6498" spans="1:12" x14ac:dyDescent="0.3">
      <c r="A6498" t="s">
        <v>27</v>
      </c>
      <c r="B6498" t="s">
        <v>13</v>
      </c>
      <c r="C6498" t="s">
        <v>14</v>
      </c>
      <c r="D6498" t="s">
        <v>98</v>
      </c>
      <c r="E6498" t="s">
        <v>39</v>
      </c>
      <c r="F6498" t="s">
        <v>17</v>
      </c>
      <c r="G6498" t="s">
        <v>34</v>
      </c>
      <c r="H6498" t="s">
        <v>58</v>
      </c>
      <c r="I6498">
        <v>431.16</v>
      </c>
      <c r="J6498">
        <v>5</v>
      </c>
      <c r="K6498">
        <v>0.2</v>
      </c>
      <c r="L6498">
        <v>107.79</v>
      </c>
    </row>
    <row r="6499" spans="1:12" x14ac:dyDescent="0.3">
      <c r="A6499" t="s">
        <v>12</v>
      </c>
      <c r="B6499" t="s">
        <v>21</v>
      </c>
      <c r="C6499" t="s">
        <v>14</v>
      </c>
      <c r="D6499" t="s">
        <v>98</v>
      </c>
      <c r="E6499" t="s">
        <v>39</v>
      </c>
      <c r="F6499" t="s">
        <v>17</v>
      </c>
      <c r="G6499" t="s">
        <v>25</v>
      </c>
      <c r="H6499" t="s">
        <v>31</v>
      </c>
      <c r="I6499">
        <v>45.247999999999998</v>
      </c>
      <c r="J6499">
        <v>2</v>
      </c>
      <c r="K6499">
        <v>0.2</v>
      </c>
      <c r="L6499">
        <v>3.9592000000000001</v>
      </c>
    </row>
    <row r="6500" spans="1:12" x14ac:dyDescent="0.3">
      <c r="A6500" t="s">
        <v>12</v>
      </c>
      <c r="B6500" t="s">
        <v>21</v>
      </c>
      <c r="C6500" t="s">
        <v>14</v>
      </c>
      <c r="D6500" t="s">
        <v>98</v>
      </c>
      <c r="E6500" t="s">
        <v>39</v>
      </c>
      <c r="F6500" t="s">
        <v>17</v>
      </c>
      <c r="G6500" t="s">
        <v>18</v>
      </c>
      <c r="H6500" t="s">
        <v>30</v>
      </c>
      <c r="I6500">
        <v>876.3</v>
      </c>
      <c r="J6500">
        <v>10</v>
      </c>
      <c r="K6500">
        <v>0.4</v>
      </c>
      <c r="L6500">
        <v>-292.10000000000002</v>
      </c>
    </row>
    <row r="6501" spans="1:12" x14ac:dyDescent="0.3">
      <c r="A6501" t="s">
        <v>12</v>
      </c>
      <c r="B6501" t="s">
        <v>21</v>
      </c>
      <c r="C6501" t="s">
        <v>14</v>
      </c>
      <c r="D6501" t="s">
        <v>98</v>
      </c>
      <c r="E6501" t="s">
        <v>39</v>
      </c>
      <c r="F6501" t="s">
        <v>17</v>
      </c>
      <c r="G6501" t="s">
        <v>25</v>
      </c>
      <c r="H6501" t="s">
        <v>109</v>
      </c>
      <c r="I6501">
        <v>185.376</v>
      </c>
      <c r="J6501">
        <v>2</v>
      </c>
      <c r="K6501">
        <v>0.2</v>
      </c>
      <c r="L6501">
        <v>-34.758000000000003</v>
      </c>
    </row>
    <row r="6502" spans="1:12" x14ac:dyDescent="0.3">
      <c r="A6502" t="s">
        <v>27</v>
      </c>
      <c r="B6502" t="s">
        <v>13</v>
      </c>
      <c r="C6502" t="s">
        <v>14</v>
      </c>
      <c r="D6502" t="s">
        <v>338</v>
      </c>
      <c r="E6502" t="s">
        <v>39</v>
      </c>
      <c r="F6502" t="s">
        <v>17</v>
      </c>
      <c r="G6502" t="s">
        <v>25</v>
      </c>
      <c r="H6502" t="s">
        <v>36</v>
      </c>
      <c r="I6502">
        <v>30.827999999999999</v>
      </c>
      <c r="J6502">
        <v>7</v>
      </c>
      <c r="K6502">
        <v>0.7</v>
      </c>
      <c r="L6502">
        <v>-24.662400000000002</v>
      </c>
    </row>
    <row r="6503" spans="1:12" x14ac:dyDescent="0.3">
      <c r="A6503" t="s">
        <v>27</v>
      </c>
      <c r="B6503" t="s">
        <v>13</v>
      </c>
      <c r="C6503" t="s">
        <v>14</v>
      </c>
      <c r="D6503" t="s">
        <v>338</v>
      </c>
      <c r="E6503" t="s">
        <v>39</v>
      </c>
      <c r="F6503" t="s">
        <v>17</v>
      </c>
      <c r="G6503" t="s">
        <v>25</v>
      </c>
      <c r="H6503" t="s">
        <v>33</v>
      </c>
      <c r="I6503">
        <v>47.616</v>
      </c>
      <c r="J6503">
        <v>3</v>
      </c>
      <c r="K6503">
        <v>0.2</v>
      </c>
      <c r="L6503">
        <v>5.952</v>
      </c>
    </row>
    <row r="6504" spans="1:12" x14ac:dyDescent="0.3">
      <c r="A6504" t="s">
        <v>27</v>
      </c>
      <c r="B6504" t="s">
        <v>13</v>
      </c>
      <c r="C6504" t="s">
        <v>14</v>
      </c>
      <c r="D6504" t="s">
        <v>338</v>
      </c>
      <c r="E6504" t="s">
        <v>39</v>
      </c>
      <c r="F6504" t="s">
        <v>17</v>
      </c>
      <c r="G6504" t="s">
        <v>34</v>
      </c>
      <c r="H6504" t="s">
        <v>35</v>
      </c>
      <c r="I6504">
        <v>108.78400000000001</v>
      </c>
      <c r="J6504">
        <v>2</v>
      </c>
      <c r="K6504">
        <v>0.2</v>
      </c>
      <c r="L6504">
        <v>10.878399999999999</v>
      </c>
    </row>
    <row r="6505" spans="1:12" x14ac:dyDescent="0.3">
      <c r="A6505" t="s">
        <v>27</v>
      </c>
      <c r="B6505" t="s">
        <v>13</v>
      </c>
      <c r="C6505" t="s">
        <v>14</v>
      </c>
      <c r="D6505" t="s">
        <v>188</v>
      </c>
      <c r="E6505" t="s">
        <v>39</v>
      </c>
      <c r="F6505" t="s">
        <v>17</v>
      </c>
      <c r="G6505" t="s">
        <v>34</v>
      </c>
      <c r="H6505" t="s">
        <v>58</v>
      </c>
      <c r="I6505">
        <v>24</v>
      </c>
      <c r="J6505">
        <v>2</v>
      </c>
      <c r="K6505">
        <v>0.2</v>
      </c>
      <c r="L6505">
        <v>-2.7</v>
      </c>
    </row>
    <row r="6506" spans="1:12" x14ac:dyDescent="0.3">
      <c r="A6506" t="s">
        <v>27</v>
      </c>
      <c r="B6506" t="s">
        <v>13</v>
      </c>
      <c r="C6506" t="s">
        <v>14</v>
      </c>
      <c r="D6506" t="s">
        <v>98</v>
      </c>
      <c r="E6506" t="s">
        <v>39</v>
      </c>
      <c r="F6506" t="s">
        <v>17</v>
      </c>
      <c r="G6506" t="s">
        <v>25</v>
      </c>
      <c r="H6506" t="s">
        <v>26</v>
      </c>
      <c r="I6506">
        <v>5.04</v>
      </c>
      <c r="J6506">
        <v>2</v>
      </c>
      <c r="K6506">
        <v>0.2</v>
      </c>
      <c r="L6506">
        <v>1.764</v>
      </c>
    </row>
    <row r="6507" spans="1:12" x14ac:dyDescent="0.3">
      <c r="A6507" t="s">
        <v>12</v>
      </c>
      <c r="B6507" t="s">
        <v>13</v>
      </c>
      <c r="C6507" t="s">
        <v>14</v>
      </c>
      <c r="D6507" t="s">
        <v>105</v>
      </c>
      <c r="E6507" t="s">
        <v>39</v>
      </c>
      <c r="F6507" t="s">
        <v>17</v>
      </c>
      <c r="G6507" t="s">
        <v>25</v>
      </c>
      <c r="H6507" t="s">
        <v>40</v>
      </c>
      <c r="I6507">
        <v>16.271999999999998</v>
      </c>
      <c r="J6507">
        <v>3</v>
      </c>
      <c r="K6507">
        <v>0.2</v>
      </c>
      <c r="L6507">
        <v>5.2884000000000002</v>
      </c>
    </row>
    <row r="6508" spans="1:12" x14ac:dyDescent="0.3">
      <c r="A6508" t="s">
        <v>27</v>
      </c>
      <c r="B6508" t="s">
        <v>13</v>
      </c>
      <c r="C6508" t="s">
        <v>14</v>
      </c>
      <c r="D6508" t="s">
        <v>105</v>
      </c>
      <c r="E6508" t="s">
        <v>39</v>
      </c>
      <c r="F6508" t="s">
        <v>17</v>
      </c>
      <c r="G6508" t="s">
        <v>25</v>
      </c>
      <c r="H6508" t="s">
        <v>37</v>
      </c>
      <c r="I6508">
        <v>28.08</v>
      </c>
      <c r="J6508">
        <v>3</v>
      </c>
      <c r="K6508">
        <v>0.2</v>
      </c>
      <c r="L6508">
        <v>5.2649999999999997</v>
      </c>
    </row>
    <row r="6509" spans="1:12" x14ac:dyDescent="0.3">
      <c r="A6509" t="s">
        <v>61</v>
      </c>
      <c r="B6509" t="s">
        <v>13</v>
      </c>
      <c r="C6509" t="s">
        <v>14</v>
      </c>
      <c r="D6509" t="s">
        <v>88</v>
      </c>
      <c r="E6509" t="s">
        <v>39</v>
      </c>
      <c r="F6509" t="s">
        <v>17</v>
      </c>
      <c r="G6509" t="s">
        <v>25</v>
      </c>
      <c r="H6509" t="s">
        <v>36</v>
      </c>
      <c r="I6509">
        <v>6.048</v>
      </c>
      <c r="J6509">
        <v>7</v>
      </c>
      <c r="K6509">
        <v>0.7</v>
      </c>
      <c r="L6509">
        <v>-4.2336</v>
      </c>
    </row>
    <row r="6510" spans="1:12" x14ac:dyDescent="0.3">
      <c r="A6510" t="s">
        <v>61</v>
      </c>
      <c r="B6510" t="s">
        <v>13</v>
      </c>
      <c r="C6510" t="s">
        <v>14</v>
      </c>
      <c r="D6510" t="s">
        <v>88</v>
      </c>
      <c r="E6510" t="s">
        <v>39</v>
      </c>
      <c r="F6510" t="s">
        <v>17</v>
      </c>
      <c r="G6510" t="s">
        <v>25</v>
      </c>
      <c r="H6510" t="s">
        <v>37</v>
      </c>
      <c r="I6510">
        <v>98.352000000000004</v>
      </c>
      <c r="J6510">
        <v>3</v>
      </c>
      <c r="K6510">
        <v>0.2</v>
      </c>
      <c r="L6510">
        <v>9.8352000000000004</v>
      </c>
    </row>
    <row r="6511" spans="1:12" x14ac:dyDescent="0.3">
      <c r="A6511" t="s">
        <v>61</v>
      </c>
      <c r="B6511" t="s">
        <v>13</v>
      </c>
      <c r="C6511" t="s">
        <v>14</v>
      </c>
      <c r="D6511" t="s">
        <v>88</v>
      </c>
      <c r="E6511" t="s">
        <v>39</v>
      </c>
      <c r="F6511" t="s">
        <v>17</v>
      </c>
      <c r="G6511" t="s">
        <v>18</v>
      </c>
      <c r="H6511" t="s">
        <v>32</v>
      </c>
      <c r="I6511">
        <v>335.74400000000003</v>
      </c>
      <c r="J6511">
        <v>2</v>
      </c>
      <c r="K6511">
        <v>0.2</v>
      </c>
      <c r="L6511">
        <v>25.180800000000001</v>
      </c>
    </row>
    <row r="6512" spans="1:12" x14ac:dyDescent="0.3">
      <c r="A6512" t="s">
        <v>27</v>
      </c>
      <c r="B6512" t="s">
        <v>13</v>
      </c>
      <c r="C6512" t="s">
        <v>14</v>
      </c>
      <c r="D6512" t="s">
        <v>188</v>
      </c>
      <c r="E6512" t="s">
        <v>39</v>
      </c>
      <c r="F6512" t="s">
        <v>17</v>
      </c>
      <c r="G6512" t="s">
        <v>25</v>
      </c>
      <c r="H6512" t="s">
        <v>36</v>
      </c>
      <c r="I6512">
        <v>13.092000000000001</v>
      </c>
      <c r="J6512">
        <v>4</v>
      </c>
      <c r="K6512">
        <v>0.7</v>
      </c>
      <c r="L6512">
        <v>-10.0372</v>
      </c>
    </row>
    <row r="6513" spans="1:12" x14ac:dyDescent="0.3">
      <c r="A6513" t="s">
        <v>61</v>
      </c>
      <c r="B6513" t="s">
        <v>21</v>
      </c>
      <c r="C6513" t="s">
        <v>14</v>
      </c>
      <c r="D6513" t="s">
        <v>188</v>
      </c>
      <c r="E6513" t="s">
        <v>39</v>
      </c>
      <c r="F6513" t="s">
        <v>17</v>
      </c>
      <c r="G6513" t="s">
        <v>25</v>
      </c>
      <c r="H6513" t="s">
        <v>59</v>
      </c>
      <c r="I6513">
        <v>65.231999999999999</v>
      </c>
      <c r="J6513">
        <v>3</v>
      </c>
      <c r="K6513">
        <v>0.2</v>
      </c>
      <c r="L6513">
        <v>22.015799999999999</v>
      </c>
    </row>
    <row r="6514" spans="1:12" x14ac:dyDescent="0.3">
      <c r="A6514" t="s">
        <v>61</v>
      </c>
      <c r="B6514" t="s">
        <v>21</v>
      </c>
      <c r="C6514" t="s">
        <v>14</v>
      </c>
      <c r="D6514" t="s">
        <v>188</v>
      </c>
      <c r="E6514" t="s">
        <v>39</v>
      </c>
      <c r="F6514" t="s">
        <v>17</v>
      </c>
      <c r="G6514" t="s">
        <v>18</v>
      </c>
      <c r="H6514" t="s">
        <v>20</v>
      </c>
      <c r="I6514">
        <v>207</v>
      </c>
      <c r="J6514">
        <v>3</v>
      </c>
      <c r="K6514">
        <v>0.2</v>
      </c>
      <c r="L6514">
        <v>25.875</v>
      </c>
    </row>
    <row r="6515" spans="1:12" x14ac:dyDescent="0.3">
      <c r="A6515" t="s">
        <v>27</v>
      </c>
      <c r="B6515" t="s">
        <v>21</v>
      </c>
      <c r="C6515" t="s">
        <v>14</v>
      </c>
      <c r="D6515" t="s">
        <v>98</v>
      </c>
      <c r="E6515" t="s">
        <v>39</v>
      </c>
      <c r="F6515" t="s">
        <v>17</v>
      </c>
      <c r="G6515" t="s">
        <v>18</v>
      </c>
      <c r="H6515" t="s">
        <v>32</v>
      </c>
      <c r="I6515">
        <v>4.9279999999999999</v>
      </c>
      <c r="J6515">
        <v>2</v>
      </c>
      <c r="K6515">
        <v>0.2</v>
      </c>
      <c r="L6515">
        <v>0.73919999999999997</v>
      </c>
    </row>
    <row r="6516" spans="1:12" x14ac:dyDescent="0.3">
      <c r="A6516" t="s">
        <v>27</v>
      </c>
      <c r="B6516" t="s">
        <v>21</v>
      </c>
      <c r="C6516" t="s">
        <v>14</v>
      </c>
      <c r="D6516" t="s">
        <v>98</v>
      </c>
      <c r="E6516" t="s">
        <v>39</v>
      </c>
      <c r="F6516" t="s">
        <v>17</v>
      </c>
      <c r="G6516" t="s">
        <v>25</v>
      </c>
      <c r="H6516" t="s">
        <v>26</v>
      </c>
      <c r="I6516">
        <v>11.784000000000001</v>
      </c>
      <c r="J6516">
        <v>3</v>
      </c>
      <c r="K6516">
        <v>0.2</v>
      </c>
      <c r="L6516">
        <v>4.2717000000000001</v>
      </c>
    </row>
    <row r="6517" spans="1:12" x14ac:dyDescent="0.3">
      <c r="A6517" t="s">
        <v>27</v>
      </c>
      <c r="B6517" t="s">
        <v>13</v>
      </c>
      <c r="C6517" t="s">
        <v>14</v>
      </c>
      <c r="D6517" t="s">
        <v>222</v>
      </c>
      <c r="E6517" t="s">
        <v>39</v>
      </c>
      <c r="F6517" t="s">
        <v>17</v>
      </c>
      <c r="G6517" t="s">
        <v>25</v>
      </c>
      <c r="H6517" t="s">
        <v>33</v>
      </c>
      <c r="I6517">
        <v>1.752</v>
      </c>
      <c r="J6517">
        <v>1</v>
      </c>
      <c r="K6517">
        <v>0.2</v>
      </c>
      <c r="L6517">
        <v>0.15329999999999999</v>
      </c>
    </row>
    <row r="6518" spans="1:12" x14ac:dyDescent="0.3">
      <c r="A6518" t="s">
        <v>27</v>
      </c>
      <c r="B6518" t="s">
        <v>13</v>
      </c>
      <c r="C6518" t="s">
        <v>14</v>
      </c>
      <c r="D6518" t="s">
        <v>222</v>
      </c>
      <c r="E6518" t="s">
        <v>39</v>
      </c>
      <c r="F6518" t="s">
        <v>17</v>
      </c>
      <c r="G6518" t="s">
        <v>25</v>
      </c>
      <c r="H6518" t="s">
        <v>33</v>
      </c>
      <c r="I6518">
        <v>20.992000000000001</v>
      </c>
      <c r="J6518">
        <v>8</v>
      </c>
      <c r="K6518">
        <v>0.2</v>
      </c>
      <c r="L6518">
        <v>2.3616000000000001</v>
      </c>
    </row>
    <row r="6519" spans="1:12" x14ac:dyDescent="0.3">
      <c r="A6519" t="s">
        <v>167</v>
      </c>
      <c r="B6519" t="s">
        <v>13</v>
      </c>
      <c r="C6519" t="s">
        <v>14</v>
      </c>
      <c r="D6519" t="s">
        <v>105</v>
      </c>
      <c r="E6519" t="s">
        <v>39</v>
      </c>
      <c r="F6519" t="s">
        <v>17</v>
      </c>
      <c r="G6519" t="s">
        <v>25</v>
      </c>
      <c r="H6519" t="s">
        <v>40</v>
      </c>
      <c r="I6519">
        <v>310.68799999999999</v>
      </c>
      <c r="J6519">
        <v>7</v>
      </c>
      <c r="K6519">
        <v>0.2</v>
      </c>
      <c r="L6519">
        <v>108.74079999999999</v>
      </c>
    </row>
    <row r="6520" spans="1:12" x14ac:dyDescent="0.3">
      <c r="A6520" t="s">
        <v>167</v>
      </c>
      <c r="B6520" t="s">
        <v>21</v>
      </c>
      <c r="C6520" t="s">
        <v>14</v>
      </c>
      <c r="D6520" t="s">
        <v>222</v>
      </c>
      <c r="E6520" t="s">
        <v>39</v>
      </c>
      <c r="F6520" t="s">
        <v>17</v>
      </c>
      <c r="G6520" t="s">
        <v>18</v>
      </c>
      <c r="H6520" t="s">
        <v>30</v>
      </c>
      <c r="I6520">
        <v>630.024</v>
      </c>
      <c r="J6520">
        <v>4</v>
      </c>
      <c r="K6520">
        <v>0.4</v>
      </c>
      <c r="L6520">
        <v>-199.5076</v>
      </c>
    </row>
    <row r="6521" spans="1:12" x14ac:dyDescent="0.3">
      <c r="A6521" t="s">
        <v>27</v>
      </c>
      <c r="B6521" t="s">
        <v>21</v>
      </c>
      <c r="C6521" t="s">
        <v>14</v>
      </c>
      <c r="D6521" t="s">
        <v>188</v>
      </c>
      <c r="E6521" t="s">
        <v>39</v>
      </c>
      <c r="F6521" t="s">
        <v>17</v>
      </c>
      <c r="G6521" t="s">
        <v>25</v>
      </c>
      <c r="H6521" t="s">
        <v>76</v>
      </c>
      <c r="I6521">
        <v>31.504000000000001</v>
      </c>
      <c r="J6521">
        <v>11</v>
      </c>
      <c r="K6521">
        <v>0.2</v>
      </c>
      <c r="L6521">
        <v>11.814</v>
      </c>
    </row>
    <row r="6522" spans="1:12" x14ac:dyDescent="0.3">
      <c r="A6522" t="s">
        <v>27</v>
      </c>
      <c r="B6522" t="s">
        <v>21</v>
      </c>
      <c r="C6522" t="s">
        <v>14</v>
      </c>
      <c r="D6522" t="s">
        <v>188</v>
      </c>
      <c r="E6522" t="s">
        <v>39</v>
      </c>
      <c r="F6522" t="s">
        <v>17</v>
      </c>
      <c r="G6522" t="s">
        <v>25</v>
      </c>
      <c r="H6522" t="s">
        <v>26</v>
      </c>
      <c r="I6522">
        <v>5.04</v>
      </c>
      <c r="J6522">
        <v>1</v>
      </c>
      <c r="K6522">
        <v>0.2</v>
      </c>
      <c r="L6522">
        <v>1.6379999999999999</v>
      </c>
    </row>
    <row r="6523" spans="1:12" x14ac:dyDescent="0.3">
      <c r="A6523" t="s">
        <v>27</v>
      </c>
      <c r="B6523" t="s">
        <v>21</v>
      </c>
      <c r="C6523" t="s">
        <v>14</v>
      </c>
      <c r="D6523" t="s">
        <v>188</v>
      </c>
      <c r="E6523" t="s">
        <v>39</v>
      </c>
      <c r="F6523" t="s">
        <v>17</v>
      </c>
      <c r="G6523" t="s">
        <v>25</v>
      </c>
      <c r="H6523" t="s">
        <v>36</v>
      </c>
      <c r="I6523">
        <v>39.878999999999998</v>
      </c>
      <c r="J6523">
        <v>7</v>
      </c>
      <c r="K6523">
        <v>0.7</v>
      </c>
      <c r="L6523">
        <v>-29.244599999999998</v>
      </c>
    </row>
    <row r="6524" spans="1:12" x14ac:dyDescent="0.3">
      <c r="A6524" t="s">
        <v>27</v>
      </c>
      <c r="B6524" t="s">
        <v>21</v>
      </c>
      <c r="C6524" t="s">
        <v>14</v>
      </c>
      <c r="D6524" t="s">
        <v>188</v>
      </c>
      <c r="E6524" t="s">
        <v>39</v>
      </c>
      <c r="F6524" t="s">
        <v>17</v>
      </c>
      <c r="G6524" t="s">
        <v>18</v>
      </c>
      <c r="H6524" t="s">
        <v>32</v>
      </c>
      <c r="I6524">
        <v>4.7119999999999997</v>
      </c>
      <c r="J6524">
        <v>1</v>
      </c>
      <c r="K6524">
        <v>0.2</v>
      </c>
      <c r="L6524">
        <v>1.4136</v>
      </c>
    </row>
    <row r="6525" spans="1:12" x14ac:dyDescent="0.3">
      <c r="A6525" t="s">
        <v>27</v>
      </c>
      <c r="B6525" t="s">
        <v>13</v>
      </c>
      <c r="C6525" t="s">
        <v>14</v>
      </c>
      <c r="D6525" t="s">
        <v>98</v>
      </c>
      <c r="E6525" t="s">
        <v>39</v>
      </c>
      <c r="F6525" t="s">
        <v>17</v>
      </c>
      <c r="G6525" t="s">
        <v>25</v>
      </c>
      <c r="H6525" t="s">
        <v>31</v>
      </c>
      <c r="I6525">
        <v>704.76</v>
      </c>
      <c r="J6525">
        <v>5</v>
      </c>
      <c r="K6525">
        <v>0.2</v>
      </c>
      <c r="L6525">
        <v>26.4285</v>
      </c>
    </row>
    <row r="6526" spans="1:12" x14ac:dyDescent="0.3">
      <c r="A6526" t="s">
        <v>27</v>
      </c>
      <c r="B6526" t="s">
        <v>13</v>
      </c>
      <c r="C6526" t="s">
        <v>14</v>
      </c>
      <c r="D6526" t="s">
        <v>98</v>
      </c>
      <c r="E6526" t="s">
        <v>39</v>
      </c>
      <c r="F6526" t="s">
        <v>17</v>
      </c>
      <c r="G6526" t="s">
        <v>25</v>
      </c>
      <c r="H6526" t="s">
        <v>36</v>
      </c>
      <c r="I6526">
        <v>27.396000000000001</v>
      </c>
      <c r="J6526">
        <v>3</v>
      </c>
      <c r="K6526">
        <v>0.7</v>
      </c>
      <c r="L6526">
        <v>-20.090399999999999</v>
      </c>
    </row>
    <row r="6527" spans="1:12" x14ac:dyDescent="0.3">
      <c r="A6527" t="s">
        <v>61</v>
      </c>
      <c r="B6527" t="s">
        <v>21</v>
      </c>
      <c r="C6527" t="s">
        <v>14</v>
      </c>
      <c r="D6527" t="s">
        <v>338</v>
      </c>
      <c r="E6527" t="s">
        <v>39</v>
      </c>
      <c r="F6527" t="s">
        <v>17</v>
      </c>
      <c r="G6527" t="s">
        <v>25</v>
      </c>
      <c r="H6527" t="s">
        <v>37</v>
      </c>
      <c r="I6527">
        <v>942.78399999999999</v>
      </c>
      <c r="J6527">
        <v>4</v>
      </c>
      <c r="K6527">
        <v>0.2</v>
      </c>
      <c r="L6527">
        <v>94.278400000000005</v>
      </c>
    </row>
    <row r="6528" spans="1:12" x14ac:dyDescent="0.3">
      <c r="A6528" t="s">
        <v>61</v>
      </c>
      <c r="B6528" t="s">
        <v>21</v>
      </c>
      <c r="C6528" t="s">
        <v>14</v>
      </c>
      <c r="D6528" t="s">
        <v>338</v>
      </c>
      <c r="E6528" t="s">
        <v>39</v>
      </c>
      <c r="F6528" t="s">
        <v>17</v>
      </c>
      <c r="G6528" t="s">
        <v>25</v>
      </c>
      <c r="H6528" t="s">
        <v>40</v>
      </c>
      <c r="I6528">
        <v>74.352000000000004</v>
      </c>
      <c r="J6528">
        <v>3</v>
      </c>
      <c r="K6528">
        <v>0.2</v>
      </c>
      <c r="L6528">
        <v>23.234999999999999</v>
      </c>
    </row>
    <row r="6529" spans="1:12" x14ac:dyDescent="0.3">
      <c r="A6529" t="s">
        <v>27</v>
      </c>
      <c r="B6529" t="s">
        <v>13</v>
      </c>
      <c r="C6529" t="s">
        <v>14</v>
      </c>
      <c r="D6529" t="s">
        <v>123</v>
      </c>
      <c r="E6529" t="s">
        <v>39</v>
      </c>
      <c r="F6529" t="s">
        <v>17</v>
      </c>
      <c r="G6529" t="s">
        <v>18</v>
      </c>
      <c r="H6529" t="s">
        <v>20</v>
      </c>
      <c r="I6529">
        <v>698.35199999999998</v>
      </c>
      <c r="J6529">
        <v>3</v>
      </c>
      <c r="K6529">
        <v>0.2</v>
      </c>
      <c r="L6529">
        <v>52.376399999999997</v>
      </c>
    </row>
    <row r="6530" spans="1:12" x14ac:dyDescent="0.3">
      <c r="A6530" t="s">
        <v>27</v>
      </c>
      <c r="B6530" t="s">
        <v>13</v>
      </c>
      <c r="C6530" t="s">
        <v>14</v>
      </c>
      <c r="D6530" t="s">
        <v>123</v>
      </c>
      <c r="E6530" t="s">
        <v>39</v>
      </c>
      <c r="F6530" t="s">
        <v>17</v>
      </c>
      <c r="G6530" t="s">
        <v>18</v>
      </c>
      <c r="H6530" t="s">
        <v>19</v>
      </c>
      <c r="I6530">
        <v>77.727999999999994</v>
      </c>
      <c r="J6530">
        <v>2</v>
      </c>
      <c r="K6530">
        <v>0.2</v>
      </c>
      <c r="L6530">
        <v>-3.8864000000000001</v>
      </c>
    </row>
    <row r="6531" spans="1:12" x14ac:dyDescent="0.3">
      <c r="A6531" t="s">
        <v>61</v>
      </c>
      <c r="B6531" t="s">
        <v>21</v>
      </c>
      <c r="C6531" t="s">
        <v>14</v>
      </c>
      <c r="D6531" t="s">
        <v>338</v>
      </c>
      <c r="E6531" t="s">
        <v>39</v>
      </c>
      <c r="F6531" t="s">
        <v>17</v>
      </c>
      <c r="G6531" t="s">
        <v>34</v>
      </c>
      <c r="H6531" t="s">
        <v>35</v>
      </c>
      <c r="I6531">
        <v>74.239999999999995</v>
      </c>
      <c r="J6531">
        <v>1</v>
      </c>
      <c r="K6531">
        <v>0.2</v>
      </c>
      <c r="L6531">
        <v>8.3520000000000003</v>
      </c>
    </row>
    <row r="6532" spans="1:12" x14ac:dyDescent="0.3">
      <c r="A6532" t="s">
        <v>61</v>
      </c>
      <c r="B6532" t="s">
        <v>21</v>
      </c>
      <c r="C6532" t="s">
        <v>14</v>
      </c>
      <c r="D6532" t="s">
        <v>338</v>
      </c>
      <c r="E6532" t="s">
        <v>39</v>
      </c>
      <c r="F6532" t="s">
        <v>17</v>
      </c>
      <c r="G6532" t="s">
        <v>18</v>
      </c>
      <c r="H6532" t="s">
        <v>32</v>
      </c>
      <c r="I6532">
        <v>159.84</v>
      </c>
      <c r="J6532">
        <v>10</v>
      </c>
      <c r="K6532">
        <v>0.2</v>
      </c>
      <c r="L6532">
        <v>45.954000000000001</v>
      </c>
    </row>
    <row r="6533" spans="1:12" x14ac:dyDescent="0.3">
      <c r="A6533" t="s">
        <v>61</v>
      </c>
      <c r="B6533" t="s">
        <v>21</v>
      </c>
      <c r="C6533" t="s">
        <v>14</v>
      </c>
      <c r="D6533" t="s">
        <v>338</v>
      </c>
      <c r="E6533" t="s">
        <v>39</v>
      </c>
      <c r="F6533" t="s">
        <v>17</v>
      </c>
      <c r="G6533" t="s">
        <v>25</v>
      </c>
      <c r="H6533" t="s">
        <v>36</v>
      </c>
      <c r="I6533">
        <v>2.8919999999999999</v>
      </c>
      <c r="J6533">
        <v>2</v>
      </c>
      <c r="K6533">
        <v>0.7</v>
      </c>
      <c r="L6533">
        <v>-2.3136000000000001</v>
      </c>
    </row>
    <row r="6534" spans="1:12" x14ac:dyDescent="0.3">
      <c r="A6534" t="s">
        <v>61</v>
      </c>
      <c r="B6534" t="s">
        <v>21</v>
      </c>
      <c r="C6534" t="s">
        <v>14</v>
      </c>
      <c r="D6534" t="s">
        <v>338</v>
      </c>
      <c r="E6534" t="s">
        <v>39</v>
      </c>
      <c r="F6534" t="s">
        <v>17</v>
      </c>
      <c r="G6534" t="s">
        <v>25</v>
      </c>
      <c r="H6534" t="s">
        <v>40</v>
      </c>
      <c r="I6534">
        <v>9.3919999999999995</v>
      </c>
      <c r="J6534">
        <v>2</v>
      </c>
      <c r="K6534">
        <v>0.2</v>
      </c>
      <c r="L6534">
        <v>3.2871999999999999</v>
      </c>
    </row>
    <row r="6535" spans="1:12" x14ac:dyDescent="0.3">
      <c r="A6535" t="s">
        <v>27</v>
      </c>
      <c r="B6535" t="s">
        <v>43</v>
      </c>
      <c r="C6535" t="s">
        <v>14</v>
      </c>
      <c r="D6535" t="s">
        <v>98</v>
      </c>
      <c r="E6535" t="s">
        <v>39</v>
      </c>
      <c r="F6535" t="s">
        <v>17</v>
      </c>
      <c r="G6535" t="s">
        <v>34</v>
      </c>
      <c r="H6535" t="s">
        <v>35</v>
      </c>
      <c r="I6535">
        <v>35.96</v>
      </c>
      <c r="J6535">
        <v>1</v>
      </c>
      <c r="K6535">
        <v>0.2</v>
      </c>
      <c r="L6535">
        <v>3.5960000000000001</v>
      </c>
    </row>
    <row r="6536" spans="1:12" x14ac:dyDescent="0.3">
      <c r="A6536" t="s">
        <v>27</v>
      </c>
      <c r="B6536" t="s">
        <v>21</v>
      </c>
      <c r="C6536" t="s">
        <v>14</v>
      </c>
      <c r="D6536" t="s">
        <v>88</v>
      </c>
      <c r="E6536" t="s">
        <v>39</v>
      </c>
      <c r="F6536" t="s">
        <v>17</v>
      </c>
      <c r="G6536" t="s">
        <v>34</v>
      </c>
      <c r="H6536" t="s">
        <v>35</v>
      </c>
      <c r="I6536">
        <v>15.984</v>
      </c>
      <c r="J6536">
        <v>2</v>
      </c>
      <c r="K6536">
        <v>0.2</v>
      </c>
      <c r="L6536">
        <v>1.3986000000000001</v>
      </c>
    </row>
    <row r="6537" spans="1:12" x14ac:dyDescent="0.3">
      <c r="A6537" t="s">
        <v>27</v>
      </c>
      <c r="B6537" t="s">
        <v>21</v>
      </c>
      <c r="C6537" t="s">
        <v>14</v>
      </c>
      <c r="D6537" t="s">
        <v>88</v>
      </c>
      <c r="E6537" t="s">
        <v>39</v>
      </c>
      <c r="F6537" t="s">
        <v>17</v>
      </c>
      <c r="G6537" t="s">
        <v>25</v>
      </c>
      <c r="H6537" t="s">
        <v>40</v>
      </c>
      <c r="I6537">
        <v>14.352</v>
      </c>
      <c r="J6537">
        <v>3</v>
      </c>
      <c r="K6537">
        <v>0.2</v>
      </c>
      <c r="L6537">
        <v>4.4850000000000003</v>
      </c>
    </row>
    <row r="6538" spans="1:12" x14ac:dyDescent="0.3">
      <c r="A6538" t="s">
        <v>27</v>
      </c>
      <c r="B6538" t="s">
        <v>13</v>
      </c>
      <c r="C6538" t="s">
        <v>14</v>
      </c>
      <c r="D6538" t="s">
        <v>454</v>
      </c>
      <c r="E6538" t="s">
        <v>39</v>
      </c>
      <c r="F6538" t="s">
        <v>17</v>
      </c>
      <c r="G6538" t="s">
        <v>25</v>
      </c>
      <c r="H6538" t="s">
        <v>36</v>
      </c>
      <c r="I6538">
        <v>4.5720000000000001</v>
      </c>
      <c r="J6538">
        <v>4</v>
      </c>
      <c r="K6538">
        <v>0.7</v>
      </c>
      <c r="L6538">
        <v>-3.81</v>
      </c>
    </row>
    <row r="6539" spans="1:12" x14ac:dyDescent="0.3">
      <c r="A6539" t="s">
        <v>27</v>
      </c>
      <c r="B6539" t="s">
        <v>13</v>
      </c>
      <c r="C6539" t="s">
        <v>14</v>
      </c>
      <c r="D6539" t="s">
        <v>188</v>
      </c>
      <c r="E6539" t="s">
        <v>39</v>
      </c>
      <c r="F6539" t="s">
        <v>17</v>
      </c>
      <c r="G6539" t="s">
        <v>18</v>
      </c>
      <c r="H6539" t="s">
        <v>32</v>
      </c>
      <c r="I6539">
        <v>77.951999999999998</v>
      </c>
      <c r="J6539">
        <v>3</v>
      </c>
      <c r="K6539">
        <v>0.2</v>
      </c>
      <c r="L6539">
        <v>12.667199999999999</v>
      </c>
    </row>
    <row r="6540" spans="1:12" x14ac:dyDescent="0.3">
      <c r="A6540" t="s">
        <v>27</v>
      </c>
      <c r="B6540" t="s">
        <v>13</v>
      </c>
      <c r="C6540" t="s">
        <v>14</v>
      </c>
      <c r="D6540" t="s">
        <v>188</v>
      </c>
      <c r="E6540" t="s">
        <v>39</v>
      </c>
      <c r="F6540" t="s">
        <v>17</v>
      </c>
      <c r="G6540" t="s">
        <v>25</v>
      </c>
      <c r="H6540" t="s">
        <v>36</v>
      </c>
      <c r="I6540">
        <v>95.97</v>
      </c>
      <c r="J6540">
        <v>5</v>
      </c>
      <c r="K6540">
        <v>0.7</v>
      </c>
      <c r="L6540">
        <v>-73.576999999999998</v>
      </c>
    </row>
    <row r="6541" spans="1:12" x14ac:dyDescent="0.3">
      <c r="A6541" t="s">
        <v>27</v>
      </c>
      <c r="B6541" t="s">
        <v>13</v>
      </c>
      <c r="C6541" t="s">
        <v>14</v>
      </c>
      <c r="D6541" t="s">
        <v>188</v>
      </c>
      <c r="E6541" t="s">
        <v>39</v>
      </c>
      <c r="F6541" t="s">
        <v>17</v>
      </c>
      <c r="G6541" t="s">
        <v>34</v>
      </c>
      <c r="H6541" t="s">
        <v>35</v>
      </c>
      <c r="I6541">
        <v>105.584</v>
      </c>
      <c r="J6541">
        <v>2</v>
      </c>
      <c r="K6541">
        <v>0.2</v>
      </c>
      <c r="L6541">
        <v>9.2385999999999999</v>
      </c>
    </row>
    <row r="6542" spans="1:12" x14ac:dyDescent="0.3">
      <c r="A6542" t="s">
        <v>27</v>
      </c>
      <c r="B6542" t="s">
        <v>13</v>
      </c>
      <c r="C6542" t="s">
        <v>14</v>
      </c>
      <c r="D6542" t="s">
        <v>188</v>
      </c>
      <c r="E6542" t="s">
        <v>39</v>
      </c>
      <c r="F6542" t="s">
        <v>17</v>
      </c>
      <c r="G6542" t="s">
        <v>25</v>
      </c>
      <c r="H6542" t="s">
        <v>33</v>
      </c>
      <c r="I6542">
        <v>9.3439999999999994</v>
      </c>
      <c r="J6542">
        <v>2</v>
      </c>
      <c r="K6542">
        <v>0.2</v>
      </c>
      <c r="L6542">
        <v>1.1679999999999999</v>
      </c>
    </row>
    <row r="6543" spans="1:12" x14ac:dyDescent="0.3">
      <c r="A6543" t="s">
        <v>27</v>
      </c>
      <c r="B6543" t="s">
        <v>21</v>
      </c>
      <c r="C6543" t="s">
        <v>14</v>
      </c>
      <c r="D6543" t="s">
        <v>225</v>
      </c>
      <c r="E6543" t="s">
        <v>39</v>
      </c>
      <c r="F6543" t="s">
        <v>17</v>
      </c>
      <c r="G6543" t="s">
        <v>34</v>
      </c>
      <c r="H6543" t="s">
        <v>35</v>
      </c>
      <c r="I6543">
        <v>246.16800000000001</v>
      </c>
      <c r="J6543">
        <v>3</v>
      </c>
      <c r="K6543">
        <v>0.2</v>
      </c>
      <c r="L6543">
        <v>21.5397</v>
      </c>
    </row>
    <row r="6544" spans="1:12" x14ac:dyDescent="0.3">
      <c r="A6544" t="s">
        <v>27</v>
      </c>
      <c r="B6544" t="s">
        <v>21</v>
      </c>
      <c r="C6544" t="s">
        <v>14</v>
      </c>
      <c r="D6544" t="s">
        <v>572</v>
      </c>
      <c r="E6544" t="s">
        <v>39</v>
      </c>
      <c r="F6544" t="s">
        <v>17</v>
      </c>
      <c r="G6544" t="s">
        <v>25</v>
      </c>
      <c r="H6544" t="s">
        <v>31</v>
      </c>
      <c r="I6544">
        <v>129.55199999999999</v>
      </c>
      <c r="J6544">
        <v>3</v>
      </c>
      <c r="K6544">
        <v>0.2</v>
      </c>
      <c r="L6544">
        <v>-22.671600000000002</v>
      </c>
    </row>
    <row r="6545" spans="1:12" x14ac:dyDescent="0.3">
      <c r="A6545" t="s">
        <v>27</v>
      </c>
      <c r="B6545" t="s">
        <v>21</v>
      </c>
      <c r="C6545" t="s">
        <v>14</v>
      </c>
      <c r="D6545" t="s">
        <v>572</v>
      </c>
      <c r="E6545" t="s">
        <v>39</v>
      </c>
      <c r="F6545" t="s">
        <v>17</v>
      </c>
      <c r="G6545" t="s">
        <v>25</v>
      </c>
      <c r="H6545" t="s">
        <v>31</v>
      </c>
      <c r="I6545">
        <v>51.984000000000002</v>
      </c>
      <c r="J6545">
        <v>1</v>
      </c>
      <c r="K6545">
        <v>0.2</v>
      </c>
      <c r="L6545">
        <v>-5.1984000000000004</v>
      </c>
    </row>
    <row r="6546" spans="1:12" x14ac:dyDescent="0.3">
      <c r="A6546" t="s">
        <v>27</v>
      </c>
      <c r="B6546" t="s">
        <v>21</v>
      </c>
      <c r="C6546" t="s">
        <v>14</v>
      </c>
      <c r="D6546" t="s">
        <v>572</v>
      </c>
      <c r="E6546" t="s">
        <v>39</v>
      </c>
      <c r="F6546" t="s">
        <v>17</v>
      </c>
      <c r="G6546" t="s">
        <v>25</v>
      </c>
      <c r="H6546" t="s">
        <v>40</v>
      </c>
      <c r="I6546">
        <v>10.272</v>
      </c>
      <c r="J6546">
        <v>3</v>
      </c>
      <c r="K6546">
        <v>0.2</v>
      </c>
      <c r="L6546">
        <v>3.4668000000000001</v>
      </c>
    </row>
    <row r="6547" spans="1:12" x14ac:dyDescent="0.3">
      <c r="A6547" t="s">
        <v>61</v>
      </c>
      <c r="B6547" t="s">
        <v>13</v>
      </c>
      <c r="C6547" t="s">
        <v>14</v>
      </c>
      <c r="D6547" t="s">
        <v>123</v>
      </c>
      <c r="E6547" t="s">
        <v>39</v>
      </c>
      <c r="F6547" t="s">
        <v>17</v>
      </c>
      <c r="G6547" t="s">
        <v>18</v>
      </c>
      <c r="H6547" t="s">
        <v>32</v>
      </c>
      <c r="I6547">
        <v>18.175999999999998</v>
      </c>
      <c r="J6547">
        <v>1</v>
      </c>
      <c r="K6547">
        <v>0.2</v>
      </c>
      <c r="L6547">
        <v>4.7712000000000003</v>
      </c>
    </row>
    <row r="6548" spans="1:12" x14ac:dyDescent="0.3">
      <c r="A6548" t="s">
        <v>27</v>
      </c>
      <c r="B6548" t="s">
        <v>43</v>
      </c>
      <c r="C6548" t="s">
        <v>14</v>
      </c>
      <c r="D6548" t="s">
        <v>195</v>
      </c>
      <c r="E6548" t="s">
        <v>39</v>
      </c>
      <c r="F6548" t="s">
        <v>17</v>
      </c>
      <c r="G6548" t="s">
        <v>25</v>
      </c>
      <c r="H6548" t="s">
        <v>40</v>
      </c>
      <c r="I6548">
        <v>10.368</v>
      </c>
      <c r="J6548">
        <v>2</v>
      </c>
      <c r="K6548">
        <v>0.2</v>
      </c>
      <c r="L6548">
        <v>3.6288</v>
      </c>
    </row>
    <row r="6549" spans="1:12" x14ac:dyDescent="0.3">
      <c r="A6549" t="s">
        <v>27</v>
      </c>
      <c r="B6549" t="s">
        <v>43</v>
      </c>
      <c r="C6549" t="s">
        <v>14</v>
      </c>
      <c r="D6549" t="s">
        <v>195</v>
      </c>
      <c r="E6549" t="s">
        <v>39</v>
      </c>
      <c r="F6549" t="s">
        <v>17</v>
      </c>
      <c r="G6549" t="s">
        <v>25</v>
      </c>
      <c r="H6549" t="s">
        <v>40</v>
      </c>
      <c r="I6549">
        <v>11.952</v>
      </c>
      <c r="J6549">
        <v>3</v>
      </c>
      <c r="K6549">
        <v>0.2</v>
      </c>
      <c r="L6549">
        <v>4.0338000000000003</v>
      </c>
    </row>
    <row r="6550" spans="1:12" x14ac:dyDescent="0.3">
      <c r="A6550" t="s">
        <v>27</v>
      </c>
      <c r="B6550" t="s">
        <v>21</v>
      </c>
      <c r="C6550" t="s">
        <v>14</v>
      </c>
      <c r="D6550" t="s">
        <v>331</v>
      </c>
      <c r="E6550" t="s">
        <v>39</v>
      </c>
      <c r="F6550" t="s">
        <v>17</v>
      </c>
      <c r="G6550" t="s">
        <v>34</v>
      </c>
      <c r="H6550" t="s">
        <v>58</v>
      </c>
      <c r="I6550">
        <v>27.192</v>
      </c>
      <c r="J6550">
        <v>3</v>
      </c>
      <c r="K6550">
        <v>0.2</v>
      </c>
      <c r="L6550">
        <v>0.33989999999999998</v>
      </c>
    </row>
    <row r="6551" spans="1:12" x14ac:dyDescent="0.3">
      <c r="A6551" t="s">
        <v>27</v>
      </c>
      <c r="B6551" t="s">
        <v>21</v>
      </c>
      <c r="C6551" t="s">
        <v>14</v>
      </c>
      <c r="D6551" t="s">
        <v>331</v>
      </c>
      <c r="E6551" t="s">
        <v>39</v>
      </c>
      <c r="F6551" t="s">
        <v>17</v>
      </c>
      <c r="G6551" t="s">
        <v>25</v>
      </c>
      <c r="H6551" t="s">
        <v>36</v>
      </c>
      <c r="I6551">
        <v>12.06</v>
      </c>
      <c r="J6551">
        <v>5</v>
      </c>
      <c r="K6551">
        <v>0.7</v>
      </c>
      <c r="L6551">
        <v>-10.050000000000001</v>
      </c>
    </row>
    <row r="6552" spans="1:12" x14ac:dyDescent="0.3">
      <c r="A6552" t="s">
        <v>12</v>
      </c>
      <c r="B6552" t="s">
        <v>13</v>
      </c>
      <c r="C6552" t="s">
        <v>14</v>
      </c>
      <c r="D6552" t="s">
        <v>38</v>
      </c>
      <c r="E6552" t="s">
        <v>39</v>
      </c>
      <c r="F6552" t="s">
        <v>17</v>
      </c>
      <c r="G6552" t="s">
        <v>18</v>
      </c>
      <c r="H6552" t="s">
        <v>30</v>
      </c>
      <c r="I6552">
        <v>4297.6440000000002</v>
      </c>
      <c r="J6552">
        <v>13</v>
      </c>
      <c r="K6552">
        <v>0.4</v>
      </c>
      <c r="L6552">
        <v>-1862.3124</v>
      </c>
    </row>
    <row r="6553" spans="1:12" x14ac:dyDescent="0.3">
      <c r="A6553" t="s">
        <v>61</v>
      </c>
      <c r="B6553" t="s">
        <v>21</v>
      </c>
      <c r="C6553" t="s">
        <v>14</v>
      </c>
      <c r="D6553" t="s">
        <v>331</v>
      </c>
      <c r="E6553" t="s">
        <v>39</v>
      </c>
      <c r="F6553" t="s">
        <v>17</v>
      </c>
      <c r="G6553" t="s">
        <v>25</v>
      </c>
      <c r="H6553" t="s">
        <v>33</v>
      </c>
      <c r="I6553">
        <v>64.680000000000007</v>
      </c>
      <c r="J6553">
        <v>7</v>
      </c>
      <c r="K6553">
        <v>0.2</v>
      </c>
      <c r="L6553">
        <v>8.0850000000000009</v>
      </c>
    </row>
    <row r="6554" spans="1:12" x14ac:dyDescent="0.3">
      <c r="A6554" t="s">
        <v>12</v>
      </c>
      <c r="B6554" t="s">
        <v>13</v>
      </c>
      <c r="C6554" t="s">
        <v>14</v>
      </c>
      <c r="D6554" t="s">
        <v>338</v>
      </c>
      <c r="E6554" t="s">
        <v>39</v>
      </c>
      <c r="F6554" t="s">
        <v>17</v>
      </c>
      <c r="G6554" t="s">
        <v>18</v>
      </c>
      <c r="H6554" t="s">
        <v>20</v>
      </c>
      <c r="I6554">
        <v>194.84800000000001</v>
      </c>
      <c r="J6554">
        <v>4</v>
      </c>
      <c r="K6554">
        <v>0.2</v>
      </c>
      <c r="L6554">
        <v>12.178000000000001</v>
      </c>
    </row>
    <row r="6555" spans="1:12" x14ac:dyDescent="0.3">
      <c r="A6555" t="s">
        <v>27</v>
      </c>
      <c r="B6555" t="s">
        <v>13</v>
      </c>
      <c r="C6555" t="s">
        <v>14</v>
      </c>
      <c r="D6555" t="s">
        <v>98</v>
      </c>
      <c r="E6555" t="s">
        <v>39</v>
      </c>
      <c r="F6555" t="s">
        <v>17</v>
      </c>
      <c r="G6555" t="s">
        <v>18</v>
      </c>
      <c r="H6555" t="s">
        <v>20</v>
      </c>
      <c r="I6555">
        <v>242.352</v>
      </c>
      <c r="J6555">
        <v>3</v>
      </c>
      <c r="K6555">
        <v>0.2</v>
      </c>
      <c r="L6555">
        <v>15.147</v>
      </c>
    </row>
    <row r="6556" spans="1:12" x14ac:dyDescent="0.3">
      <c r="A6556" t="s">
        <v>12</v>
      </c>
      <c r="B6556" t="s">
        <v>13</v>
      </c>
      <c r="C6556" t="s">
        <v>14</v>
      </c>
      <c r="D6556" t="s">
        <v>491</v>
      </c>
      <c r="E6556" t="s">
        <v>492</v>
      </c>
      <c r="F6556" t="s">
        <v>46</v>
      </c>
      <c r="G6556" t="s">
        <v>25</v>
      </c>
      <c r="H6556" t="s">
        <v>33</v>
      </c>
      <c r="I6556">
        <v>131.94</v>
      </c>
      <c r="J6556">
        <v>3</v>
      </c>
      <c r="K6556">
        <v>0</v>
      </c>
      <c r="L6556">
        <v>35.623800000000003</v>
      </c>
    </row>
    <row r="6557" spans="1:12" x14ac:dyDescent="0.3">
      <c r="A6557" t="s">
        <v>12</v>
      </c>
      <c r="B6557" t="s">
        <v>13</v>
      </c>
      <c r="C6557" t="s">
        <v>14</v>
      </c>
      <c r="D6557" t="s">
        <v>491</v>
      </c>
      <c r="E6557" t="s">
        <v>492</v>
      </c>
      <c r="F6557" t="s">
        <v>46</v>
      </c>
      <c r="G6557" t="s">
        <v>25</v>
      </c>
      <c r="H6557" t="s">
        <v>33</v>
      </c>
      <c r="I6557">
        <v>25.92</v>
      </c>
      <c r="J6557">
        <v>4</v>
      </c>
      <c r="K6557">
        <v>0</v>
      </c>
      <c r="L6557">
        <v>8.2943999999999996</v>
      </c>
    </row>
    <row r="6558" spans="1:12" x14ac:dyDescent="0.3">
      <c r="A6558" t="s">
        <v>12</v>
      </c>
      <c r="B6558" t="s">
        <v>13</v>
      </c>
      <c r="C6558" t="s">
        <v>14</v>
      </c>
      <c r="D6558" t="s">
        <v>491</v>
      </c>
      <c r="E6558" t="s">
        <v>492</v>
      </c>
      <c r="F6558" t="s">
        <v>46</v>
      </c>
      <c r="G6558" t="s">
        <v>25</v>
      </c>
      <c r="H6558" t="s">
        <v>31</v>
      </c>
      <c r="I6558">
        <v>704.76</v>
      </c>
      <c r="J6558">
        <v>4</v>
      </c>
      <c r="K6558">
        <v>0</v>
      </c>
      <c r="L6558">
        <v>162.09479999999999</v>
      </c>
    </row>
    <row r="6559" spans="1:12" x14ac:dyDescent="0.3">
      <c r="A6559" t="s">
        <v>12</v>
      </c>
      <c r="B6559" t="s">
        <v>13</v>
      </c>
      <c r="C6559" t="s">
        <v>14</v>
      </c>
      <c r="D6559" t="s">
        <v>491</v>
      </c>
      <c r="E6559" t="s">
        <v>492</v>
      </c>
      <c r="F6559" t="s">
        <v>46</v>
      </c>
      <c r="G6559" t="s">
        <v>25</v>
      </c>
      <c r="H6559" t="s">
        <v>76</v>
      </c>
      <c r="I6559">
        <v>7.41</v>
      </c>
      <c r="J6559">
        <v>3</v>
      </c>
      <c r="K6559">
        <v>0</v>
      </c>
      <c r="L6559">
        <v>3.4826999999999999</v>
      </c>
    </row>
    <row r="6560" spans="1:12" x14ac:dyDescent="0.3">
      <c r="A6560" t="s">
        <v>12</v>
      </c>
      <c r="B6560" t="s">
        <v>13</v>
      </c>
      <c r="C6560" t="s">
        <v>14</v>
      </c>
      <c r="D6560" t="s">
        <v>491</v>
      </c>
      <c r="E6560" t="s">
        <v>492</v>
      </c>
      <c r="F6560" t="s">
        <v>46</v>
      </c>
      <c r="G6560" t="s">
        <v>25</v>
      </c>
      <c r="H6560" t="s">
        <v>33</v>
      </c>
      <c r="I6560">
        <v>21.5</v>
      </c>
      <c r="J6560">
        <v>10</v>
      </c>
      <c r="K6560">
        <v>0</v>
      </c>
      <c r="L6560">
        <v>7.0949999999999998</v>
      </c>
    </row>
    <row r="6561" spans="1:12" x14ac:dyDescent="0.3">
      <c r="A6561" t="s">
        <v>27</v>
      </c>
      <c r="B6561" t="s">
        <v>43</v>
      </c>
      <c r="C6561" t="s">
        <v>14</v>
      </c>
      <c r="D6561" t="s">
        <v>491</v>
      </c>
      <c r="E6561" t="s">
        <v>492</v>
      </c>
      <c r="F6561" t="s">
        <v>46</v>
      </c>
      <c r="G6561" t="s">
        <v>25</v>
      </c>
      <c r="H6561" t="s">
        <v>33</v>
      </c>
      <c r="I6561">
        <v>2.48</v>
      </c>
      <c r="J6561">
        <v>1</v>
      </c>
      <c r="K6561">
        <v>0</v>
      </c>
      <c r="L6561">
        <v>0.86799999999999999</v>
      </c>
    </row>
    <row r="6562" spans="1:12" x14ac:dyDescent="0.3">
      <c r="A6562" t="s">
        <v>27</v>
      </c>
      <c r="B6562" t="s">
        <v>43</v>
      </c>
      <c r="C6562" t="s">
        <v>14</v>
      </c>
      <c r="D6562" t="s">
        <v>491</v>
      </c>
      <c r="E6562" t="s">
        <v>492</v>
      </c>
      <c r="F6562" t="s">
        <v>46</v>
      </c>
      <c r="G6562" t="s">
        <v>25</v>
      </c>
      <c r="H6562" t="s">
        <v>36</v>
      </c>
      <c r="I6562">
        <v>25.9</v>
      </c>
      <c r="J6562">
        <v>5</v>
      </c>
      <c r="K6562">
        <v>0</v>
      </c>
      <c r="L6562">
        <v>12.691000000000001</v>
      </c>
    </row>
    <row r="6563" spans="1:12" x14ac:dyDescent="0.3">
      <c r="A6563" t="s">
        <v>12</v>
      </c>
      <c r="B6563" t="s">
        <v>13</v>
      </c>
      <c r="C6563" t="s">
        <v>14</v>
      </c>
      <c r="D6563" t="s">
        <v>102</v>
      </c>
      <c r="E6563" t="s">
        <v>103</v>
      </c>
      <c r="F6563" t="s">
        <v>56</v>
      </c>
      <c r="G6563" t="s">
        <v>25</v>
      </c>
      <c r="H6563" t="s">
        <v>76</v>
      </c>
      <c r="I6563">
        <v>40.095999999999997</v>
      </c>
      <c r="J6563">
        <v>14</v>
      </c>
      <c r="K6563">
        <v>0.2</v>
      </c>
      <c r="L6563">
        <v>14.534800000000001</v>
      </c>
    </row>
    <row r="6564" spans="1:12" x14ac:dyDescent="0.3">
      <c r="A6564" t="s">
        <v>12</v>
      </c>
      <c r="B6564" t="s">
        <v>13</v>
      </c>
      <c r="C6564" t="s">
        <v>14</v>
      </c>
      <c r="D6564" t="s">
        <v>102</v>
      </c>
      <c r="E6564" t="s">
        <v>103</v>
      </c>
      <c r="F6564" t="s">
        <v>56</v>
      </c>
      <c r="G6564" t="s">
        <v>25</v>
      </c>
      <c r="H6564" t="s">
        <v>59</v>
      </c>
      <c r="I6564">
        <v>4.72</v>
      </c>
      <c r="J6564">
        <v>2</v>
      </c>
      <c r="K6564">
        <v>0.2</v>
      </c>
      <c r="L6564">
        <v>1.6519999999999999</v>
      </c>
    </row>
    <row r="6565" spans="1:12" x14ac:dyDescent="0.3">
      <c r="A6565" t="s">
        <v>12</v>
      </c>
      <c r="B6565" t="s">
        <v>13</v>
      </c>
      <c r="C6565" t="s">
        <v>14</v>
      </c>
      <c r="D6565" t="s">
        <v>102</v>
      </c>
      <c r="E6565" t="s">
        <v>103</v>
      </c>
      <c r="F6565" t="s">
        <v>56</v>
      </c>
      <c r="G6565" t="s">
        <v>25</v>
      </c>
      <c r="H6565" t="s">
        <v>40</v>
      </c>
      <c r="I6565">
        <v>23.975999999999999</v>
      </c>
      <c r="J6565">
        <v>3</v>
      </c>
      <c r="K6565">
        <v>0.2</v>
      </c>
      <c r="L6565">
        <v>7.4924999999999997</v>
      </c>
    </row>
    <row r="6566" spans="1:12" x14ac:dyDescent="0.3">
      <c r="A6566" t="s">
        <v>12</v>
      </c>
      <c r="B6566" t="s">
        <v>13</v>
      </c>
      <c r="C6566" t="s">
        <v>14</v>
      </c>
      <c r="D6566" t="s">
        <v>102</v>
      </c>
      <c r="E6566" t="s">
        <v>103</v>
      </c>
      <c r="F6566" t="s">
        <v>56</v>
      </c>
      <c r="G6566" t="s">
        <v>25</v>
      </c>
      <c r="H6566" t="s">
        <v>59</v>
      </c>
      <c r="I6566">
        <v>130.464</v>
      </c>
      <c r="J6566">
        <v>6</v>
      </c>
      <c r="K6566">
        <v>0.2</v>
      </c>
      <c r="L6566">
        <v>44.031599999999997</v>
      </c>
    </row>
    <row r="6567" spans="1:12" x14ac:dyDescent="0.3">
      <c r="A6567" t="s">
        <v>61</v>
      </c>
      <c r="B6567" t="s">
        <v>21</v>
      </c>
      <c r="C6567" t="s">
        <v>14</v>
      </c>
      <c r="D6567" t="s">
        <v>102</v>
      </c>
      <c r="E6567" t="s">
        <v>103</v>
      </c>
      <c r="F6567" t="s">
        <v>56</v>
      </c>
      <c r="G6567" t="s">
        <v>34</v>
      </c>
      <c r="H6567" t="s">
        <v>35</v>
      </c>
      <c r="I6567">
        <v>59.97</v>
      </c>
      <c r="J6567">
        <v>5</v>
      </c>
      <c r="K6567">
        <v>0.4</v>
      </c>
      <c r="L6567">
        <v>-11.994</v>
      </c>
    </row>
    <row r="6568" spans="1:12" x14ac:dyDescent="0.3">
      <c r="A6568" t="s">
        <v>61</v>
      </c>
      <c r="B6568" t="s">
        <v>21</v>
      </c>
      <c r="C6568" t="s">
        <v>14</v>
      </c>
      <c r="D6568" t="s">
        <v>102</v>
      </c>
      <c r="E6568" t="s">
        <v>103</v>
      </c>
      <c r="F6568" t="s">
        <v>56</v>
      </c>
      <c r="G6568" t="s">
        <v>25</v>
      </c>
      <c r="H6568" t="s">
        <v>40</v>
      </c>
      <c r="I6568">
        <v>78.304000000000002</v>
      </c>
      <c r="J6568">
        <v>2</v>
      </c>
      <c r="K6568">
        <v>0.2</v>
      </c>
      <c r="L6568">
        <v>29.364000000000001</v>
      </c>
    </row>
    <row r="6569" spans="1:12" x14ac:dyDescent="0.3">
      <c r="A6569" t="s">
        <v>61</v>
      </c>
      <c r="B6569" t="s">
        <v>21</v>
      </c>
      <c r="C6569" t="s">
        <v>14</v>
      </c>
      <c r="D6569" t="s">
        <v>102</v>
      </c>
      <c r="E6569" t="s">
        <v>103</v>
      </c>
      <c r="F6569" t="s">
        <v>56</v>
      </c>
      <c r="G6569" t="s">
        <v>25</v>
      </c>
      <c r="H6569" t="s">
        <v>76</v>
      </c>
      <c r="I6569">
        <v>21.456</v>
      </c>
      <c r="J6569">
        <v>9</v>
      </c>
      <c r="K6569">
        <v>0.2</v>
      </c>
      <c r="L6569">
        <v>6.9732000000000003</v>
      </c>
    </row>
    <row r="6570" spans="1:12" x14ac:dyDescent="0.3">
      <c r="A6570" t="s">
        <v>27</v>
      </c>
      <c r="B6570" t="s">
        <v>43</v>
      </c>
      <c r="C6570" t="s">
        <v>14</v>
      </c>
      <c r="D6570" t="s">
        <v>113</v>
      </c>
      <c r="E6570" t="s">
        <v>103</v>
      </c>
      <c r="F6570" t="s">
        <v>56</v>
      </c>
      <c r="G6570" t="s">
        <v>18</v>
      </c>
      <c r="H6570" t="s">
        <v>32</v>
      </c>
      <c r="I6570">
        <v>93.888000000000005</v>
      </c>
      <c r="J6570">
        <v>4</v>
      </c>
      <c r="K6570">
        <v>0.2</v>
      </c>
      <c r="L6570">
        <v>12.909599999999999</v>
      </c>
    </row>
    <row r="6571" spans="1:12" x14ac:dyDescent="0.3">
      <c r="A6571" t="s">
        <v>12</v>
      </c>
      <c r="B6571" t="s">
        <v>13</v>
      </c>
      <c r="C6571" t="s">
        <v>14</v>
      </c>
      <c r="D6571" t="s">
        <v>113</v>
      </c>
      <c r="E6571" t="s">
        <v>103</v>
      </c>
      <c r="F6571" t="s">
        <v>56</v>
      </c>
      <c r="G6571" t="s">
        <v>18</v>
      </c>
      <c r="H6571" t="s">
        <v>20</v>
      </c>
      <c r="I6571">
        <v>396.80200000000002</v>
      </c>
      <c r="J6571">
        <v>7</v>
      </c>
      <c r="K6571">
        <v>0.3</v>
      </c>
      <c r="L6571">
        <v>-11.337199999999999</v>
      </c>
    </row>
    <row r="6572" spans="1:12" x14ac:dyDescent="0.3">
      <c r="A6572" t="s">
        <v>12</v>
      </c>
      <c r="B6572" t="s">
        <v>13</v>
      </c>
      <c r="C6572" t="s">
        <v>14</v>
      </c>
      <c r="D6572" t="s">
        <v>113</v>
      </c>
      <c r="E6572" t="s">
        <v>103</v>
      </c>
      <c r="F6572" t="s">
        <v>56</v>
      </c>
      <c r="G6572" t="s">
        <v>25</v>
      </c>
      <c r="H6572" t="s">
        <v>109</v>
      </c>
      <c r="I6572">
        <v>15.88</v>
      </c>
      <c r="J6572">
        <v>5</v>
      </c>
      <c r="K6572">
        <v>0.2</v>
      </c>
      <c r="L6572">
        <v>-3.7715000000000001</v>
      </c>
    </row>
    <row r="6573" spans="1:12" x14ac:dyDescent="0.3">
      <c r="A6573" t="s">
        <v>27</v>
      </c>
      <c r="B6573" t="s">
        <v>13</v>
      </c>
      <c r="C6573" t="s">
        <v>14</v>
      </c>
      <c r="D6573" t="s">
        <v>129</v>
      </c>
      <c r="E6573" t="s">
        <v>103</v>
      </c>
      <c r="F6573" t="s">
        <v>56</v>
      </c>
      <c r="G6573" t="s">
        <v>25</v>
      </c>
      <c r="H6573" t="s">
        <v>33</v>
      </c>
      <c r="I6573">
        <v>7.4080000000000004</v>
      </c>
      <c r="J6573">
        <v>2</v>
      </c>
      <c r="K6573">
        <v>0.2</v>
      </c>
      <c r="L6573">
        <v>1.2038</v>
      </c>
    </row>
    <row r="6574" spans="1:12" x14ac:dyDescent="0.3">
      <c r="A6574" t="s">
        <v>27</v>
      </c>
      <c r="B6574" t="s">
        <v>13</v>
      </c>
      <c r="C6574" t="s">
        <v>14</v>
      </c>
      <c r="D6574" t="s">
        <v>129</v>
      </c>
      <c r="E6574" t="s">
        <v>103</v>
      </c>
      <c r="F6574" t="s">
        <v>56</v>
      </c>
      <c r="G6574" t="s">
        <v>25</v>
      </c>
      <c r="H6574" t="s">
        <v>33</v>
      </c>
      <c r="I6574">
        <v>6.048</v>
      </c>
      <c r="J6574">
        <v>3</v>
      </c>
      <c r="K6574">
        <v>0.2</v>
      </c>
      <c r="L6574">
        <v>1.5875999999999999</v>
      </c>
    </row>
    <row r="6575" spans="1:12" x14ac:dyDescent="0.3">
      <c r="A6575" t="s">
        <v>27</v>
      </c>
      <c r="B6575" t="s">
        <v>13</v>
      </c>
      <c r="C6575" t="s">
        <v>14</v>
      </c>
      <c r="D6575" t="s">
        <v>132</v>
      </c>
      <c r="E6575" t="s">
        <v>103</v>
      </c>
      <c r="F6575" t="s">
        <v>56</v>
      </c>
      <c r="G6575" t="s">
        <v>25</v>
      </c>
      <c r="H6575" t="s">
        <v>40</v>
      </c>
      <c r="I6575">
        <v>21.744</v>
      </c>
      <c r="J6575">
        <v>3</v>
      </c>
      <c r="K6575">
        <v>0.2</v>
      </c>
      <c r="L6575">
        <v>6.7949999999999999</v>
      </c>
    </row>
    <row r="6576" spans="1:12" x14ac:dyDescent="0.3">
      <c r="A6576" t="s">
        <v>27</v>
      </c>
      <c r="B6576" t="s">
        <v>21</v>
      </c>
      <c r="C6576" t="s">
        <v>14</v>
      </c>
      <c r="D6576" t="s">
        <v>137</v>
      </c>
      <c r="E6576" t="s">
        <v>103</v>
      </c>
      <c r="F6576" t="s">
        <v>56</v>
      </c>
      <c r="G6576" t="s">
        <v>25</v>
      </c>
      <c r="H6576" t="s">
        <v>26</v>
      </c>
      <c r="I6576">
        <v>23.68</v>
      </c>
      <c r="J6576">
        <v>2</v>
      </c>
      <c r="K6576">
        <v>0.2</v>
      </c>
      <c r="L6576">
        <v>8.8800000000000008</v>
      </c>
    </row>
    <row r="6577" spans="1:12" x14ac:dyDescent="0.3">
      <c r="A6577" t="s">
        <v>27</v>
      </c>
      <c r="B6577" t="s">
        <v>21</v>
      </c>
      <c r="C6577" t="s">
        <v>14</v>
      </c>
      <c r="D6577" t="s">
        <v>137</v>
      </c>
      <c r="E6577" t="s">
        <v>103</v>
      </c>
      <c r="F6577" t="s">
        <v>56</v>
      </c>
      <c r="G6577" t="s">
        <v>18</v>
      </c>
      <c r="H6577" t="s">
        <v>19</v>
      </c>
      <c r="I6577">
        <v>452.45</v>
      </c>
      <c r="J6577">
        <v>5</v>
      </c>
      <c r="K6577">
        <v>0.5</v>
      </c>
      <c r="L6577">
        <v>-244.32300000000001</v>
      </c>
    </row>
    <row r="6578" spans="1:12" x14ac:dyDescent="0.3">
      <c r="A6578" t="s">
        <v>27</v>
      </c>
      <c r="B6578" t="s">
        <v>21</v>
      </c>
      <c r="C6578" t="s">
        <v>14</v>
      </c>
      <c r="D6578" t="s">
        <v>137</v>
      </c>
      <c r="E6578" t="s">
        <v>103</v>
      </c>
      <c r="F6578" t="s">
        <v>56</v>
      </c>
      <c r="G6578" t="s">
        <v>34</v>
      </c>
      <c r="H6578" t="s">
        <v>35</v>
      </c>
      <c r="I6578">
        <v>62.981999999999999</v>
      </c>
      <c r="J6578">
        <v>3</v>
      </c>
      <c r="K6578">
        <v>0.4</v>
      </c>
      <c r="L6578">
        <v>-14.6958</v>
      </c>
    </row>
    <row r="6579" spans="1:12" x14ac:dyDescent="0.3">
      <c r="A6579" t="s">
        <v>27</v>
      </c>
      <c r="B6579" t="s">
        <v>21</v>
      </c>
      <c r="C6579" t="s">
        <v>14</v>
      </c>
      <c r="D6579" t="s">
        <v>137</v>
      </c>
      <c r="E6579" t="s">
        <v>103</v>
      </c>
      <c r="F6579" t="s">
        <v>56</v>
      </c>
      <c r="G6579" t="s">
        <v>34</v>
      </c>
      <c r="H6579" t="s">
        <v>122</v>
      </c>
      <c r="I6579">
        <v>1188</v>
      </c>
      <c r="J6579">
        <v>9</v>
      </c>
      <c r="K6579">
        <v>0.7</v>
      </c>
      <c r="L6579">
        <v>-950.4</v>
      </c>
    </row>
    <row r="6580" spans="1:12" x14ac:dyDescent="0.3">
      <c r="A6580" t="s">
        <v>27</v>
      </c>
      <c r="B6580" t="s">
        <v>21</v>
      </c>
      <c r="C6580" t="s">
        <v>14</v>
      </c>
      <c r="D6580" t="s">
        <v>137</v>
      </c>
      <c r="E6580" t="s">
        <v>103</v>
      </c>
      <c r="F6580" t="s">
        <v>56</v>
      </c>
      <c r="G6580" t="s">
        <v>34</v>
      </c>
      <c r="H6580" t="s">
        <v>58</v>
      </c>
      <c r="I6580">
        <v>89.584000000000003</v>
      </c>
      <c r="J6580">
        <v>2</v>
      </c>
      <c r="K6580">
        <v>0.2</v>
      </c>
      <c r="L6580">
        <v>4.4791999999999996</v>
      </c>
    </row>
    <row r="6581" spans="1:12" x14ac:dyDescent="0.3">
      <c r="A6581" t="s">
        <v>61</v>
      </c>
      <c r="B6581" t="s">
        <v>13</v>
      </c>
      <c r="C6581" t="s">
        <v>14</v>
      </c>
      <c r="D6581" t="s">
        <v>138</v>
      </c>
      <c r="E6581" t="s">
        <v>103</v>
      </c>
      <c r="F6581" t="s">
        <v>56</v>
      </c>
      <c r="G6581" t="s">
        <v>25</v>
      </c>
      <c r="H6581" t="s">
        <v>76</v>
      </c>
      <c r="I6581">
        <v>5.5839999999999996</v>
      </c>
      <c r="J6581">
        <v>2</v>
      </c>
      <c r="K6581">
        <v>0.2</v>
      </c>
      <c r="L6581">
        <v>1.8148</v>
      </c>
    </row>
    <row r="6582" spans="1:12" x14ac:dyDescent="0.3">
      <c r="A6582" t="s">
        <v>61</v>
      </c>
      <c r="B6582" t="s">
        <v>13</v>
      </c>
      <c r="C6582" t="s">
        <v>14</v>
      </c>
      <c r="D6582" t="s">
        <v>138</v>
      </c>
      <c r="E6582" t="s">
        <v>103</v>
      </c>
      <c r="F6582" t="s">
        <v>56</v>
      </c>
      <c r="G6582" t="s">
        <v>25</v>
      </c>
      <c r="H6582" t="s">
        <v>40</v>
      </c>
      <c r="I6582">
        <v>22.704000000000001</v>
      </c>
      <c r="J6582">
        <v>6</v>
      </c>
      <c r="K6582">
        <v>0.2</v>
      </c>
      <c r="L6582">
        <v>8.2302</v>
      </c>
    </row>
    <row r="6583" spans="1:12" x14ac:dyDescent="0.3">
      <c r="A6583" t="s">
        <v>61</v>
      </c>
      <c r="B6583" t="s">
        <v>13</v>
      </c>
      <c r="C6583" t="s">
        <v>14</v>
      </c>
      <c r="D6583" t="s">
        <v>138</v>
      </c>
      <c r="E6583" t="s">
        <v>103</v>
      </c>
      <c r="F6583" t="s">
        <v>56</v>
      </c>
      <c r="G6583" t="s">
        <v>25</v>
      </c>
      <c r="H6583" t="s">
        <v>36</v>
      </c>
      <c r="I6583">
        <v>19.776</v>
      </c>
      <c r="J6583">
        <v>4</v>
      </c>
      <c r="K6583">
        <v>0.7</v>
      </c>
      <c r="L6583">
        <v>-13.8432</v>
      </c>
    </row>
    <row r="6584" spans="1:12" x14ac:dyDescent="0.3">
      <c r="A6584" t="s">
        <v>61</v>
      </c>
      <c r="B6584" t="s">
        <v>13</v>
      </c>
      <c r="C6584" t="s">
        <v>14</v>
      </c>
      <c r="D6584" t="s">
        <v>138</v>
      </c>
      <c r="E6584" t="s">
        <v>103</v>
      </c>
      <c r="F6584" t="s">
        <v>56</v>
      </c>
      <c r="G6584" t="s">
        <v>18</v>
      </c>
      <c r="H6584" t="s">
        <v>32</v>
      </c>
      <c r="I6584">
        <v>72.703999999999994</v>
      </c>
      <c r="J6584">
        <v>4</v>
      </c>
      <c r="K6584">
        <v>0.2</v>
      </c>
      <c r="L6584">
        <v>19.084800000000001</v>
      </c>
    </row>
    <row r="6585" spans="1:12" x14ac:dyDescent="0.3">
      <c r="A6585" t="s">
        <v>61</v>
      </c>
      <c r="B6585" t="s">
        <v>13</v>
      </c>
      <c r="C6585" t="s">
        <v>14</v>
      </c>
      <c r="D6585" t="s">
        <v>138</v>
      </c>
      <c r="E6585" t="s">
        <v>103</v>
      </c>
      <c r="F6585" t="s">
        <v>56</v>
      </c>
      <c r="G6585" t="s">
        <v>34</v>
      </c>
      <c r="H6585" t="s">
        <v>122</v>
      </c>
      <c r="I6585">
        <v>479.988</v>
      </c>
      <c r="J6585">
        <v>4</v>
      </c>
      <c r="K6585">
        <v>0.7</v>
      </c>
      <c r="L6585">
        <v>-383.99040000000002</v>
      </c>
    </row>
    <row r="6586" spans="1:12" x14ac:dyDescent="0.3">
      <c r="A6586" t="s">
        <v>61</v>
      </c>
      <c r="B6586" t="s">
        <v>13</v>
      </c>
      <c r="C6586" t="s">
        <v>14</v>
      </c>
      <c r="D6586" t="s">
        <v>138</v>
      </c>
      <c r="E6586" t="s">
        <v>103</v>
      </c>
      <c r="F6586" t="s">
        <v>56</v>
      </c>
      <c r="G6586" t="s">
        <v>25</v>
      </c>
      <c r="H6586" t="s">
        <v>33</v>
      </c>
      <c r="I6586">
        <v>27.167999999999999</v>
      </c>
      <c r="J6586">
        <v>2</v>
      </c>
      <c r="K6586">
        <v>0.2</v>
      </c>
      <c r="L6586">
        <v>2.7168000000000001</v>
      </c>
    </row>
    <row r="6587" spans="1:12" x14ac:dyDescent="0.3">
      <c r="A6587" t="s">
        <v>27</v>
      </c>
      <c r="B6587" t="s">
        <v>21</v>
      </c>
      <c r="C6587" t="s">
        <v>14</v>
      </c>
      <c r="D6587" t="s">
        <v>147</v>
      </c>
      <c r="E6587" t="s">
        <v>103</v>
      </c>
      <c r="F6587" t="s">
        <v>56</v>
      </c>
      <c r="G6587" t="s">
        <v>25</v>
      </c>
      <c r="H6587" t="s">
        <v>31</v>
      </c>
      <c r="I6587">
        <v>37.207999999999998</v>
      </c>
      <c r="J6587">
        <v>1</v>
      </c>
      <c r="K6587">
        <v>0.2</v>
      </c>
      <c r="L6587">
        <v>-7.4416000000000002</v>
      </c>
    </row>
    <row r="6588" spans="1:12" x14ac:dyDescent="0.3">
      <c r="A6588" t="s">
        <v>27</v>
      </c>
      <c r="B6588" t="s">
        <v>21</v>
      </c>
      <c r="C6588" t="s">
        <v>14</v>
      </c>
      <c r="D6588" t="s">
        <v>147</v>
      </c>
      <c r="E6588" t="s">
        <v>103</v>
      </c>
      <c r="F6588" t="s">
        <v>56</v>
      </c>
      <c r="G6588" t="s">
        <v>25</v>
      </c>
      <c r="H6588" t="s">
        <v>59</v>
      </c>
      <c r="I6588">
        <v>57.576000000000001</v>
      </c>
      <c r="J6588">
        <v>3</v>
      </c>
      <c r="K6588">
        <v>0.2</v>
      </c>
      <c r="L6588">
        <v>21.591000000000001</v>
      </c>
    </row>
    <row r="6589" spans="1:12" x14ac:dyDescent="0.3">
      <c r="A6589" t="s">
        <v>12</v>
      </c>
      <c r="B6589" t="s">
        <v>43</v>
      </c>
      <c r="C6589" t="s">
        <v>14</v>
      </c>
      <c r="D6589" t="s">
        <v>102</v>
      </c>
      <c r="E6589" t="s">
        <v>103</v>
      </c>
      <c r="F6589" t="s">
        <v>56</v>
      </c>
      <c r="G6589" t="s">
        <v>25</v>
      </c>
      <c r="H6589" t="s">
        <v>76</v>
      </c>
      <c r="I6589">
        <v>19.096</v>
      </c>
      <c r="J6589">
        <v>7</v>
      </c>
      <c r="K6589">
        <v>0.2</v>
      </c>
      <c r="L6589">
        <v>6.6836000000000002</v>
      </c>
    </row>
    <row r="6590" spans="1:12" x14ac:dyDescent="0.3">
      <c r="A6590" t="s">
        <v>12</v>
      </c>
      <c r="B6590" t="s">
        <v>43</v>
      </c>
      <c r="C6590" t="s">
        <v>14</v>
      </c>
      <c r="D6590" t="s">
        <v>102</v>
      </c>
      <c r="E6590" t="s">
        <v>103</v>
      </c>
      <c r="F6590" t="s">
        <v>56</v>
      </c>
      <c r="G6590" t="s">
        <v>25</v>
      </c>
      <c r="H6590" t="s">
        <v>26</v>
      </c>
      <c r="I6590">
        <v>18.495999999999999</v>
      </c>
      <c r="J6590">
        <v>8</v>
      </c>
      <c r="K6590">
        <v>0.2</v>
      </c>
      <c r="L6590">
        <v>6.2423999999999999</v>
      </c>
    </row>
    <row r="6591" spans="1:12" x14ac:dyDescent="0.3">
      <c r="A6591" t="s">
        <v>12</v>
      </c>
      <c r="B6591" t="s">
        <v>43</v>
      </c>
      <c r="C6591" t="s">
        <v>14</v>
      </c>
      <c r="D6591" t="s">
        <v>102</v>
      </c>
      <c r="E6591" t="s">
        <v>103</v>
      </c>
      <c r="F6591" t="s">
        <v>56</v>
      </c>
      <c r="G6591" t="s">
        <v>34</v>
      </c>
      <c r="H6591" t="s">
        <v>58</v>
      </c>
      <c r="I6591">
        <v>255.98400000000001</v>
      </c>
      <c r="J6591">
        <v>2</v>
      </c>
      <c r="K6591">
        <v>0.2</v>
      </c>
      <c r="L6591">
        <v>54.396599999999999</v>
      </c>
    </row>
    <row r="6592" spans="1:12" x14ac:dyDescent="0.3">
      <c r="A6592" t="s">
        <v>12</v>
      </c>
      <c r="B6592" t="s">
        <v>43</v>
      </c>
      <c r="C6592" t="s">
        <v>14</v>
      </c>
      <c r="D6592" t="s">
        <v>102</v>
      </c>
      <c r="E6592" t="s">
        <v>103</v>
      </c>
      <c r="F6592" t="s">
        <v>56</v>
      </c>
      <c r="G6592" t="s">
        <v>18</v>
      </c>
      <c r="H6592" t="s">
        <v>19</v>
      </c>
      <c r="I6592">
        <v>86.97</v>
      </c>
      <c r="J6592">
        <v>3</v>
      </c>
      <c r="K6592">
        <v>0.5</v>
      </c>
      <c r="L6592">
        <v>-48.703200000000002</v>
      </c>
    </row>
    <row r="6593" spans="1:12" x14ac:dyDescent="0.3">
      <c r="A6593" t="s">
        <v>61</v>
      </c>
      <c r="B6593" t="s">
        <v>13</v>
      </c>
      <c r="C6593" t="s">
        <v>14</v>
      </c>
      <c r="D6593" t="s">
        <v>147</v>
      </c>
      <c r="E6593" t="s">
        <v>103</v>
      </c>
      <c r="F6593" t="s">
        <v>56</v>
      </c>
      <c r="G6593" t="s">
        <v>25</v>
      </c>
      <c r="H6593" t="s">
        <v>33</v>
      </c>
      <c r="I6593">
        <v>2.6240000000000001</v>
      </c>
      <c r="J6593">
        <v>1</v>
      </c>
      <c r="K6593">
        <v>0.2</v>
      </c>
      <c r="L6593">
        <v>0.4264</v>
      </c>
    </row>
    <row r="6594" spans="1:12" x14ac:dyDescent="0.3">
      <c r="A6594" t="s">
        <v>27</v>
      </c>
      <c r="B6594" t="s">
        <v>21</v>
      </c>
      <c r="C6594" t="s">
        <v>14</v>
      </c>
      <c r="D6594" t="s">
        <v>132</v>
      </c>
      <c r="E6594" t="s">
        <v>103</v>
      </c>
      <c r="F6594" t="s">
        <v>56</v>
      </c>
      <c r="G6594" t="s">
        <v>18</v>
      </c>
      <c r="H6594" t="s">
        <v>30</v>
      </c>
      <c r="I6594">
        <v>284.36399999999998</v>
      </c>
      <c r="J6594">
        <v>2</v>
      </c>
      <c r="K6594">
        <v>0.4</v>
      </c>
      <c r="L6594">
        <v>-75.830399999999997</v>
      </c>
    </row>
    <row r="6595" spans="1:12" x14ac:dyDescent="0.3">
      <c r="A6595" t="s">
        <v>27</v>
      </c>
      <c r="B6595" t="s">
        <v>21</v>
      </c>
      <c r="C6595" t="s">
        <v>14</v>
      </c>
      <c r="D6595" t="s">
        <v>132</v>
      </c>
      <c r="E6595" t="s">
        <v>103</v>
      </c>
      <c r="F6595" t="s">
        <v>56</v>
      </c>
      <c r="G6595" t="s">
        <v>25</v>
      </c>
      <c r="H6595" t="s">
        <v>31</v>
      </c>
      <c r="I6595">
        <v>665.40800000000002</v>
      </c>
      <c r="J6595">
        <v>2</v>
      </c>
      <c r="K6595">
        <v>0.2</v>
      </c>
      <c r="L6595">
        <v>66.540800000000004</v>
      </c>
    </row>
    <row r="6596" spans="1:12" x14ac:dyDescent="0.3">
      <c r="A6596" t="s">
        <v>61</v>
      </c>
      <c r="B6596" t="s">
        <v>13</v>
      </c>
      <c r="C6596" t="s">
        <v>14</v>
      </c>
      <c r="D6596" t="s">
        <v>113</v>
      </c>
      <c r="E6596" t="s">
        <v>103</v>
      </c>
      <c r="F6596" t="s">
        <v>56</v>
      </c>
      <c r="G6596" t="s">
        <v>25</v>
      </c>
      <c r="H6596" t="s">
        <v>33</v>
      </c>
      <c r="I6596">
        <v>7.1520000000000001</v>
      </c>
      <c r="J6596">
        <v>3</v>
      </c>
      <c r="K6596">
        <v>0.2</v>
      </c>
      <c r="L6596">
        <v>0.71519999999999995</v>
      </c>
    </row>
    <row r="6597" spans="1:12" x14ac:dyDescent="0.3">
      <c r="A6597" t="s">
        <v>27</v>
      </c>
      <c r="B6597" t="s">
        <v>13</v>
      </c>
      <c r="C6597" t="s">
        <v>14</v>
      </c>
      <c r="D6597" t="s">
        <v>81</v>
      </c>
      <c r="E6597" t="s">
        <v>103</v>
      </c>
      <c r="F6597" t="s">
        <v>56</v>
      </c>
      <c r="G6597" t="s">
        <v>25</v>
      </c>
      <c r="H6597" t="s">
        <v>31</v>
      </c>
      <c r="I6597">
        <v>646.77599999999995</v>
      </c>
      <c r="J6597">
        <v>9</v>
      </c>
      <c r="K6597">
        <v>0.2</v>
      </c>
      <c r="L6597">
        <v>-145.52459999999999</v>
      </c>
    </row>
    <row r="6598" spans="1:12" x14ac:dyDescent="0.3">
      <c r="A6598" t="s">
        <v>12</v>
      </c>
      <c r="B6598" t="s">
        <v>13</v>
      </c>
      <c r="C6598" t="s">
        <v>14</v>
      </c>
      <c r="D6598" t="s">
        <v>211</v>
      </c>
      <c r="E6598" t="s">
        <v>103</v>
      </c>
      <c r="F6598" t="s">
        <v>56</v>
      </c>
      <c r="G6598" t="s">
        <v>34</v>
      </c>
      <c r="H6598" t="s">
        <v>35</v>
      </c>
      <c r="I6598">
        <v>119.94</v>
      </c>
      <c r="J6598">
        <v>10</v>
      </c>
      <c r="K6598">
        <v>0.4</v>
      </c>
      <c r="L6598">
        <v>15.992000000000001</v>
      </c>
    </row>
    <row r="6599" spans="1:12" x14ac:dyDescent="0.3">
      <c r="A6599" t="s">
        <v>12</v>
      </c>
      <c r="B6599" t="s">
        <v>13</v>
      </c>
      <c r="C6599" t="s">
        <v>14</v>
      </c>
      <c r="D6599" t="s">
        <v>211</v>
      </c>
      <c r="E6599" t="s">
        <v>103</v>
      </c>
      <c r="F6599" t="s">
        <v>56</v>
      </c>
      <c r="G6599" t="s">
        <v>25</v>
      </c>
      <c r="H6599" t="s">
        <v>36</v>
      </c>
      <c r="I6599">
        <v>3.6480000000000001</v>
      </c>
      <c r="J6599">
        <v>2</v>
      </c>
      <c r="K6599">
        <v>0.7</v>
      </c>
      <c r="L6599">
        <v>-2.7968000000000002</v>
      </c>
    </row>
    <row r="6600" spans="1:12" x14ac:dyDescent="0.3">
      <c r="A6600" t="s">
        <v>27</v>
      </c>
      <c r="B6600" t="s">
        <v>13</v>
      </c>
      <c r="C6600" t="s">
        <v>14</v>
      </c>
      <c r="D6600" t="s">
        <v>102</v>
      </c>
      <c r="E6600" t="s">
        <v>103</v>
      </c>
      <c r="F6600" t="s">
        <v>56</v>
      </c>
      <c r="G6600" t="s">
        <v>25</v>
      </c>
      <c r="H6600" t="s">
        <v>37</v>
      </c>
      <c r="I6600">
        <v>113.55200000000001</v>
      </c>
      <c r="J6600">
        <v>2</v>
      </c>
      <c r="K6600">
        <v>0.2</v>
      </c>
      <c r="L6600">
        <v>8.5164000000000009</v>
      </c>
    </row>
    <row r="6601" spans="1:12" x14ac:dyDescent="0.3">
      <c r="A6601" t="s">
        <v>27</v>
      </c>
      <c r="B6601" t="s">
        <v>13</v>
      </c>
      <c r="C6601" t="s">
        <v>14</v>
      </c>
      <c r="D6601" t="s">
        <v>102</v>
      </c>
      <c r="E6601" t="s">
        <v>103</v>
      </c>
      <c r="F6601" t="s">
        <v>56</v>
      </c>
      <c r="G6601" t="s">
        <v>25</v>
      </c>
      <c r="H6601" t="s">
        <v>36</v>
      </c>
      <c r="I6601">
        <v>3.3180000000000001</v>
      </c>
      <c r="J6601">
        <v>2</v>
      </c>
      <c r="K6601">
        <v>0.7</v>
      </c>
      <c r="L6601">
        <v>-2.6543999999999999</v>
      </c>
    </row>
    <row r="6602" spans="1:12" x14ac:dyDescent="0.3">
      <c r="A6602" t="s">
        <v>27</v>
      </c>
      <c r="B6602" t="s">
        <v>13</v>
      </c>
      <c r="C6602" t="s">
        <v>14</v>
      </c>
      <c r="D6602" t="s">
        <v>102</v>
      </c>
      <c r="E6602" t="s">
        <v>103</v>
      </c>
      <c r="F6602" t="s">
        <v>56</v>
      </c>
      <c r="G6602" t="s">
        <v>25</v>
      </c>
      <c r="H6602" t="s">
        <v>59</v>
      </c>
      <c r="I6602">
        <v>134.28800000000001</v>
      </c>
      <c r="J6602">
        <v>2</v>
      </c>
      <c r="K6602">
        <v>0.2</v>
      </c>
      <c r="L6602">
        <v>45.322200000000002</v>
      </c>
    </row>
    <row r="6603" spans="1:12" x14ac:dyDescent="0.3">
      <c r="A6603" t="s">
        <v>61</v>
      </c>
      <c r="B6603" t="s">
        <v>13</v>
      </c>
      <c r="C6603" t="s">
        <v>14</v>
      </c>
      <c r="D6603" t="s">
        <v>220</v>
      </c>
      <c r="E6603" t="s">
        <v>103</v>
      </c>
      <c r="F6603" t="s">
        <v>56</v>
      </c>
      <c r="G6603" t="s">
        <v>18</v>
      </c>
      <c r="H6603" t="s">
        <v>32</v>
      </c>
      <c r="I6603">
        <v>30.36</v>
      </c>
      <c r="J6603">
        <v>5</v>
      </c>
      <c r="K6603">
        <v>0.2</v>
      </c>
      <c r="L6603">
        <v>8.7285000000000004</v>
      </c>
    </row>
    <row r="6604" spans="1:12" x14ac:dyDescent="0.3">
      <c r="A6604" t="s">
        <v>27</v>
      </c>
      <c r="B6604" t="s">
        <v>21</v>
      </c>
      <c r="C6604" t="s">
        <v>14</v>
      </c>
      <c r="D6604" t="s">
        <v>220</v>
      </c>
      <c r="E6604" t="s">
        <v>103</v>
      </c>
      <c r="F6604" t="s">
        <v>56</v>
      </c>
      <c r="G6604" t="s">
        <v>18</v>
      </c>
      <c r="H6604" t="s">
        <v>32</v>
      </c>
      <c r="I6604">
        <v>15.071999999999999</v>
      </c>
      <c r="J6604">
        <v>3</v>
      </c>
      <c r="K6604">
        <v>0.2</v>
      </c>
      <c r="L6604">
        <v>4.1448</v>
      </c>
    </row>
    <row r="6605" spans="1:12" x14ac:dyDescent="0.3">
      <c r="A6605" t="s">
        <v>27</v>
      </c>
      <c r="B6605" t="s">
        <v>13</v>
      </c>
      <c r="C6605" t="s">
        <v>14</v>
      </c>
      <c r="D6605" t="s">
        <v>113</v>
      </c>
      <c r="E6605" t="s">
        <v>103</v>
      </c>
      <c r="F6605" t="s">
        <v>56</v>
      </c>
      <c r="G6605" t="s">
        <v>18</v>
      </c>
      <c r="H6605" t="s">
        <v>32</v>
      </c>
      <c r="I6605">
        <v>103.056</v>
      </c>
      <c r="J6605">
        <v>3</v>
      </c>
      <c r="K6605">
        <v>0.2</v>
      </c>
      <c r="L6605">
        <v>24.4758</v>
      </c>
    </row>
    <row r="6606" spans="1:12" x14ac:dyDescent="0.3">
      <c r="A6606" t="s">
        <v>27</v>
      </c>
      <c r="B6606" t="s">
        <v>13</v>
      </c>
      <c r="C6606" t="s">
        <v>14</v>
      </c>
      <c r="D6606" t="s">
        <v>102</v>
      </c>
      <c r="E6606" t="s">
        <v>103</v>
      </c>
      <c r="F6606" t="s">
        <v>56</v>
      </c>
      <c r="G6606" t="s">
        <v>34</v>
      </c>
      <c r="H6606" t="s">
        <v>35</v>
      </c>
      <c r="I6606">
        <v>107.982</v>
      </c>
      <c r="J6606">
        <v>3</v>
      </c>
      <c r="K6606">
        <v>0.4</v>
      </c>
      <c r="L6606">
        <v>-26.9955</v>
      </c>
    </row>
    <row r="6607" spans="1:12" x14ac:dyDescent="0.3">
      <c r="A6607" t="s">
        <v>27</v>
      </c>
      <c r="B6607" t="s">
        <v>13</v>
      </c>
      <c r="C6607" t="s">
        <v>14</v>
      </c>
      <c r="D6607" t="s">
        <v>147</v>
      </c>
      <c r="E6607" t="s">
        <v>103</v>
      </c>
      <c r="F6607" t="s">
        <v>56</v>
      </c>
      <c r="G6607" t="s">
        <v>25</v>
      </c>
      <c r="H6607" t="s">
        <v>33</v>
      </c>
      <c r="I6607">
        <v>32.76</v>
      </c>
      <c r="J6607">
        <v>7</v>
      </c>
      <c r="K6607">
        <v>0.2</v>
      </c>
      <c r="L6607">
        <v>3.6855000000000002</v>
      </c>
    </row>
    <row r="6608" spans="1:12" x14ac:dyDescent="0.3">
      <c r="A6608" t="s">
        <v>12</v>
      </c>
      <c r="B6608" t="s">
        <v>13</v>
      </c>
      <c r="C6608" t="s">
        <v>14</v>
      </c>
      <c r="D6608" t="s">
        <v>102</v>
      </c>
      <c r="E6608" t="s">
        <v>103</v>
      </c>
      <c r="F6608" t="s">
        <v>56</v>
      </c>
      <c r="G6608" t="s">
        <v>25</v>
      </c>
      <c r="H6608" t="s">
        <v>36</v>
      </c>
      <c r="I6608">
        <v>32.07</v>
      </c>
      <c r="J6608">
        <v>5</v>
      </c>
      <c r="K6608">
        <v>0.7</v>
      </c>
      <c r="L6608">
        <v>-22.449000000000002</v>
      </c>
    </row>
    <row r="6609" spans="1:12" x14ac:dyDescent="0.3">
      <c r="A6609" t="s">
        <v>12</v>
      </c>
      <c r="B6609" t="s">
        <v>13</v>
      </c>
      <c r="C6609" t="s">
        <v>14</v>
      </c>
      <c r="D6609" t="s">
        <v>102</v>
      </c>
      <c r="E6609" t="s">
        <v>103</v>
      </c>
      <c r="F6609" t="s">
        <v>56</v>
      </c>
      <c r="G6609" t="s">
        <v>34</v>
      </c>
      <c r="H6609" t="s">
        <v>58</v>
      </c>
      <c r="I6609">
        <v>24</v>
      </c>
      <c r="J6609">
        <v>2</v>
      </c>
      <c r="K6609">
        <v>0.2</v>
      </c>
      <c r="L6609">
        <v>-2.7</v>
      </c>
    </row>
    <row r="6610" spans="1:12" x14ac:dyDescent="0.3">
      <c r="A6610" t="s">
        <v>12</v>
      </c>
      <c r="B6610" t="s">
        <v>13</v>
      </c>
      <c r="C6610" t="s">
        <v>14</v>
      </c>
      <c r="D6610" t="s">
        <v>102</v>
      </c>
      <c r="E6610" t="s">
        <v>103</v>
      </c>
      <c r="F6610" t="s">
        <v>56</v>
      </c>
      <c r="G6610" t="s">
        <v>18</v>
      </c>
      <c r="H6610" t="s">
        <v>19</v>
      </c>
      <c r="I6610">
        <v>35.49</v>
      </c>
      <c r="J6610">
        <v>1</v>
      </c>
      <c r="K6610">
        <v>0.5</v>
      </c>
      <c r="L6610">
        <v>-15.615600000000001</v>
      </c>
    </row>
    <row r="6611" spans="1:12" x14ac:dyDescent="0.3">
      <c r="A6611" t="s">
        <v>12</v>
      </c>
      <c r="B6611" t="s">
        <v>13</v>
      </c>
      <c r="C6611" t="s">
        <v>14</v>
      </c>
      <c r="D6611" t="s">
        <v>102</v>
      </c>
      <c r="E6611" t="s">
        <v>103</v>
      </c>
      <c r="F6611" t="s">
        <v>56</v>
      </c>
      <c r="G6611" t="s">
        <v>34</v>
      </c>
      <c r="H6611" t="s">
        <v>58</v>
      </c>
      <c r="I6611">
        <v>47.984000000000002</v>
      </c>
      <c r="J6611">
        <v>2</v>
      </c>
      <c r="K6611">
        <v>0.2</v>
      </c>
      <c r="L6611">
        <v>0.5998</v>
      </c>
    </row>
    <row r="6612" spans="1:12" x14ac:dyDescent="0.3">
      <c r="A6612" t="s">
        <v>27</v>
      </c>
      <c r="B6612" t="s">
        <v>13</v>
      </c>
      <c r="C6612" t="s">
        <v>14</v>
      </c>
      <c r="D6612" t="s">
        <v>242</v>
      </c>
      <c r="E6612" t="s">
        <v>103</v>
      </c>
      <c r="F6612" t="s">
        <v>56</v>
      </c>
      <c r="G6612" t="s">
        <v>18</v>
      </c>
      <c r="H6612" t="s">
        <v>32</v>
      </c>
      <c r="I6612">
        <v>48.896000000000001</v>
      </c>
      <c r="J6612">
        <v>4</v>
      </c>
      <c r="K6612">
        <v>0.2</v>
      </c>
      <c r="L6612">
        <v>8.5568000000000008</v>
      </c>
    </row>
    <row r="6613" spans="1:12" x14ac:dyDescent="0.3">
      <c r="A6613" t="s">
        <v>61</v>
      </c>
      <c r="B6613" t="s">
        <v>21</v>
      </c>
      <c r="C6613" t="s">
        <v>14</v>
      </c>
      <c r="D6613" t="s">
        <v>81</v>
      </c>
      <c r="E6613" t="s">
        <v>103</v>
      </c>
      <c r="F6613" t="s">
        <v>56</v>
      </c>
      <c r="G6613" t="s">
        <v>25</v>
      </c>
      <c r="H6613" t="s">
        <v>36</v>
      </c>
      <c r="I6613">
        <v>8.9039999999999999</v>
      </c>
      <c r="J6613">
        <v>2</v>
      </c>
      <c r="K6613">
        <v>0.7</v>
      </c>
      <c r="L6613">
        <v>-6.5296000000000003</v>
      </c>
    </row>
    <row r="6614" spans="1:12" x14ac:dyDescent="0.3">
      <c r="A6614" t="s">
        <v>61</v>
      </c>
      <c r="B6614" t="s">
        <v>13</v>
      </c>
      <c r="C6614" t="s">
        <v>14</v>
      </c>
      <c r="D6614" t="s">
        <v>251</v>
      </c>
      <c r="E6614" t="s">
        <v>103</v>
      </c>
      <c r="F6614" t="s">
        <v>56</v>
      </c>
      <c r="G6614" t="s">
        <v>25</v>
      </c>
      <c r="H6614" t="s">
        <v>33</v>
      </c>
      <c r="I6614">
        <v>14.592000000000001</v>
      </c>
      <c r="J6614">
        <v>3</v>
      </c>
      <c r="K6614">
        <v>0.2</v>
      </c>
      <c r="L6614">
        <v>2.5535999999999999</v>
      </c>
    </row>
    <row r="6615" spans="1:12" x14ac:dyDescent="0.3">
      <c r="A6615" t="s">
        <v>61</v>
      </c>
      <c r="B6615" t="s">
        <v>13</v>
      </c>
      <c r="C6615" t="s">
        <v>14</v>
      </c>
      <c r="D6615" t="s">
        <v>251</v>
      </c>
      <c r="E6615" t="s">
        <v>103</v>
      </c>
      <c r="F6615" t="s">
        <v>56</v>
      </c>
      <c r="G6615" t="s">
        <v>25</v>
      </c>
      <c r="H6615" t="s">
        <v>33</v>
      </c>
      <c r="I6615">
        <v>89.855999999999995</v>
      </c>
      <c r="J6615">
        <v>3</v>
      </c>
      <c r="K6615">
        <v>0.2</v>
      </c>
      <c r="L6615">
        <v>21.340800000000002</v>
      </c>
    </row>
    <row r="6616" spans="1:12" x14ac:dyDescent="0.3">
      <c r="A6616" t="s">
        <v>61</v>
      </c>
      <c r="B6616" t="s">
        <v>13</v>
      </c>
      <c r="C6616" t="s">
        <v>14</v>
      </c>
      <c r="D6616" t="s">
        <v>251</v>
      </c>
      <c r="E6616" t="s">
        <v>103</v>
      </c>
      <c r="F6616" t="s">
        <v>56</v>
      </c>
      <c r="G6616" t="s">
        <v>25</v>
      </c>
      <c r="H6616" t="s">
        <v>40</v>
      </c>
      <c r="I6616">
        <v>13.872</v>
      </c>
      <c r="J6616">
        <v>3</v>
      </c>
      <c r="K6616">
        <v>0.2</v>
      </c>
      <c r="L6616">
        <v>5.0286</v>
      </c>
    </row>
    <row r="6617" spans="1:12" x14ac:dyDescent="0.3">
      <c r="A6617" t="s">
        <v>12</v>
      </c>
      <c r="B6617" t="s">
        <v>43</v>
      </c>
      <c r="C6617" t="s">
        <v>14</v>
      </c>
      <c r="D6617" t="s">
        <v>81</v>
      </c>
      <c r="E6617" t="s">
        <v>103</v>
      </c>
      <c r="F6617" t="s">
        <v>56</v>
      </c>
      <c r="G6617" t="s">
        <v>25</v>
      </c>
      <c r="H6617" t="s">
        <v>40</v>
      </c>
      <c r="I6617">
        <v>15.552</v>
      </c>
      <c r="J6617">
        <v>3</v>
      </c>
      <c r="K6617">
        <v>0.2</v>
      </c>
      <c r="L6617">
        <v>5.4432</v>
      </c>
    </row>
    <row r="6618" spans="1:12" x14ac:dyDescent="0.3">
      <c r="A6618" t="s">
        <v>12</v>
      </c>
      <c r="B6618" t="s">
        <v>43</v>
      </c>
      <c r="C6618" t="s">
        <v>14</v>
      </c>
      <c r="D6618" t="s">
        <v>81</v>
      </c>
      <c r="E6618" t="s">
        <v>103</v>
      </c>
      <c r="F6618" t="s">
        <v>56</v>
      </c>
      <c r="G6618" t="s">
        <v>25</v>
      </c>
      <c r="H6618" t="s">
        <v>40</v>
      </c>
      <c r="I6618">
        <v>63.311999999999998</v>
      </c>
      <c r="J6618">
        <v>3</v>
      </c>
      <c r="K6618">
        <v>0.2</v>
      </c>
      <c r="L6618">
        <v>20.5764</v>
      </c>
    </row>
    <row r="6619" spans="1:12" x14ac:dyDescent="0.3">
      <c r="A6619" t="s">
        <v>12</v>
      </c>
      <c r="B6619" t="s">
        <v>43</v>
      </c>
      <c r="C6619" t="s">
        <v>14</v>
      </c>
      <c r="D6619" t="s">
        <v>81</v>
      </c>
      <c r="E6619" t="s">
        <v>103</v>
      </c>
      <c r="F6619" t="s">
        <v>56</v>
      </c>
      <c r="G6619" t="s">
        <v>34</v>
      </c>
      <c r="H6619" t="s">
        <v>35</v>
      </c>
      <c r="I6619">
        <v>15.587999999999999</v>
      </c>
      <c r="J6619">
        <v>2</v>
      </c>
      <c r="K6619">
        <v>0.4</v>
      </c>
      <c r="L6619">
        <v>-9.8724000000000007</v>
      </c>
    </row>
    <row r="6620" spans="1:12" x14ac:dyDescent="0.3">
      <c r="A6620" t="s">
        <v>61</v>
      </c>
      <c r="B6620" t="s">
        <v>13</v>
      </c>
      <c r="C6620" t="s">
        <v>14</v>
      </c>
      <c r="D6620" t="s">
        <v>147</v>
      </c>
      <c r="E6620" t="s">
        <v>103</v>
      </c>
      <c r="F6620" t="s">
        <v>56</v>
      </c>
      <c r="G6620" t="s">
        <v>25</v>
      </c>
      <c r="H6620" t="s">
        <v>40</v>
      </c>
      <c r="I6620">
        <v>15.696</v>
      </c>
      <c r="J6620">
        <v>3</v>
      </c>
      <c r="K6620">
        <v>0.2</v>
      </c>
      <c r="L6620">
        <v>5.1012000000000004</v>
      </c>
    </row>
    <row r="6621" spans="1:12" x14ac:dyDescent="0.3">
      <c r="A6621" t="s">
        <v>61</v>
      </c>
      <c r="B6621" t="s">
        <v>13</v>
      </c>
      <c r="C6621" t="s">
        <v>14</v>
      </c>
      <c r="D6621" t="s">
        <v>147</v>
      </c>
      <c r="E6621" t="s">
        <v>103</v>
      </c>
      <c r="F6621" t="s">
        <v>56</v>
      </c>
      <c r="G6621" t="s">
        <v>25</v>
      </c>
      <c r="H6621" t="s">
        <v>36</v>
      </c>
      <c r="I6621">
        <v>2.6280000000000001</v>
      </c>
      <c r="J6621">
        <v>2</v>
      </c>
      <c r="K6621">
        <v>0.7</v>
      </c>
      <c r="L6621">
        <v>-1.9272</v>
      </c>
    </row>
    <row r="6622" spans="1:12" x14ac:dyDescent="0.3">
      <c r="A6622" t="s">
        <v>61</v>
      </c>
      <c r="B6622" t="s">
        <v>13</v>
      </c>
      <c r="C6622" t="s">
        <v>14</v>
      </c>
      <c r="D6622" t="s">
        <v>147</v>
      </c>
      <c r="E6622" t="s">
        <v>103</v>
      </c>
      <c r="F6622" t="s">
        <v>56</v>
      </c>
      <c r="G6622" t="s">
        <v>25</v>
      </c>
      <c r="H6622" t="s">
        <v>36</v>
      </c>
      <c r="I6622">
        <v>14.427</v>
      </c>
      <c r="J6622">
        <v>3</v>
      </c>
      <c r="K6622">
        <v>0.7</v>
      </c>
      <c r="L6622">
        <v>-10.579800000000001</v>
      </c>
    </row>
    <row r="6623" spans="1:12" x14ac:dyDescent="0.3">
      <c r="A6623" t="s">
        <v>27</v>
      </c>
      <c r="B6623" t="s">
        <v>21</v>
      </c>
      <c r="C6623" t="s">
        <v>14</v>
      </c>
      <c r="D6623" t="s">
        <v>251</v>
      </c>
      <c r="E6623" t="s">
        <v>103</v>
      </c>
      <c r="F6623" t="s">
        <v>56</v>
      </c>
      <c r="G6623" t="s">
        <v>25</v>
      </c>
      <c r="H6623" t="s">
        <v>37</v>
      </c>
      <c r="I6623">
        <v>45.216000000000001</v>
      </c>
      <c r="J6623">
        <v>3</v>
      </c>
      <c r="K6623">
        <v>0.2</v>
      </c>
      <c r="L6623">
        <v>4.5216000000000003</v>
      </c>
    </row>
    <row r="6624" spans="1:12" x14ac:dyDescent="0.3">
      <c r="A6624" t="s">
        <v>27</v>
      </c>
      <c r="B6624" t="s">
        <v>21</v>
      </c>
      <c r="C6624" t="s">
        <v>14</v>
      </c>
      <c r="D6624" t="s">
        <v>251</v>
      </c>
      <c r="E6624" t="s">
        <v>103</v>
      </c>
      <c r="F6624" t="s">
        <v>56</v>
      </c>
      <c r="G6624" t="s">
        <v>25</v>
      </c>
      <c r="H6624" t="s">
        <v>76</v>
      </c>
      <c r="I6624">
        <v>10.416</v>
      </c>
      <c r="J6624">
        <v>7</v>
      </c>
      <c r="K6624">
        <v>0.2</v>
      </c>
      <c r="L6624">
        <v>-2.2134</v>
      </c>
    </row>
    <row r="6625" spans="1:12" x14ac:dyDescent="0.3">
      <c r="A6625" t="s">
        <v>27</v>
      </c>
      <c r="B6625" t="s">
        <v>21</v>
      </c>
      <c r="C6625" t="s">
        <v>14</v>
      </c>
      <c r="D6625" t="s">
        <v>251</v>
      </c>
      <c r="E6625" t="s">
        <v>103</v>
      </c>
      <c r="F6625" t="s">
        <v>56</v>
      </c>
      <c r="G6625" t="s">
        <v>25</v>
      </c>
      <c r="H6625" t="s">
        <v>33</v>
      </c>
      <c r="I6625">
        <v>7.8719999999999999</v>
      </c>
      <c r="J6625">
        <v>3</v>
      </c>
      <c r="K6625">
        <v>0.2</v>
      </c>
      <c r="L6625">
        <v>1.2791999999999999</v>
      </c>
    </row>
    <row r="6626" spans="1:12" x14ac:dyDescent="0.3">
      <c r="A6626" t="s">
        <v>27</v>
      </c>
      <c r="B6626" t="s">
        <v>21</v>
      </c>
      <c r="C6626" t="s">
        <v>14</v>
      </c>
      <c r="D6626" t="s">
        <v>251</v>
      </c>
      <c r="E6626" t="s">
        <v>103</v>
      </c>
      <c r="F6626" t="s">
        <v>56</v>
      </c>
      <c r="G6626" t="s">
        <v>34</v>
      </c>
      <c r="H6626" t="s">
        <v>35</v>
      </c>
      <c r="I6626">
        <v>118.782</v>
      </c>
      <c r="J6626">
        <v>3</v>
      </c>
      <c r="K6626">
        <v>0.4</v>
      </c>
      <c r="L6626">
        <v>-27.715800000000002</v>
      </c>
    </row>
    <row r="6627" spans="1:12" x14ac:dyDescent="0.3">
      <c r="A6627" t="s">
        <v>27</v>
      </c>
      <c r="B6627" t="s">
        <v>21</v>
      </c>
      <c r="C6627" t="s">
        <v>14</v>
      </c>
      <c r="D6627" t="s">
        <v>251</v>
      </c>
      <c r="E6627" t="s">
        <v>103</v>
      </c>
      <c r="F6627" t="s">
        <v>56</v>
      </c>
      <c r="G6627" t="s">
        <v>25</v>
      </c>
      <c r="H6627" t="s">
        <v>76</v>
      </c>
      <c r="I6627">
        <v>1.448</v>
      </c>
      <c r="J6627">
        <v>1</v>
      </c>
      <c r="K6627">
        <v>0.2</v>
      </c>
      <c r="L6627">
        <v>0.23530000000000001</v>
      </c>
    </row>
    <row r="6628" spans="1:12" x14ac:dyDescent="0.3">
      <c r="A6628" t="s">
        <v>27</v>
      </c>
      <c r="B6628" t="s">
        <v>21</v>
      </c>
      <c r="C6628" t="s">
        <v>14</v>
      </c>
      <c r="D6628" t="s">
        <v>251</v>
      </c>
      <c r="E6628" t="s">
        <v>103</v>
      </c>
      <c r="F6628" t="s">
        <v>56</v>
      </c>
      <c r="G6628" t="s">
        <v>25</v>
      </c>
      <c r="H6628" t="s">
        <v>36</v>
      </c>
      <c r="I6628">
        <v>55.47</v>
      </c>
      <c r="J6628">
        <v>5</v>
      </c>
      <c r="K6628">
        <v>0.7</v>
      </c>
      <c r="L6628">
        <v>-46.225000000000001</v>
      </c>
    </row>
    <row r="6629" spans="1:12" x14ac:dyDescent="0.3">
      <c r="A6629" t="s">
        <v>27</v>
      </c>
      <c r="B6629" t="s">
        <v>21</v>
      </c>
      <c r="C6629" t="s">
        <v>14</v>
      </c>
      <c r="D6629" t="s">
        <v>275</v>
      </c>
      <c r="E6629" t="s">
        <v>103</v>
      </c>
      <c r="F6629" t="s">
        <v>56</v>
      </c>
      <c r="G6629" t="s">
        <v>18</v>
      </c>
      <c r="H6629" t="s">
        <v>32</v>
      </c>
      <c r="I6629">
        <v>8.3520000000000003</v>
      </c>
      <c r="J6629">
        <v>6</v>
      </c>
      <c r="K6629">
        <v>0.2</v>
      </c>
      <c r="L6629">
        <v>1.2527999999999999</v>
      </c>
    </row>
    <row r="6630" spans="1:12" x14ac:dyDescent="0.3">
      <c r="A6630" t="s">
        <v>61</v>
      </c>
      <c r="B6630" t="s">
        <v>21</v>
      </c>
      <c r="C6630" t="s">
        <v>14</v>
      </c>
      <c r="D6630" t="s">
        <v>147</v>
      </c>
      <c r="E6630" t="s">
        <v>103</v>
      </c>
      <c r="F6630" t="s">
        <v>56</v>
      </c>
      <c r="G6630" t="s">
        <v>34</v>
      </c>
      <c r="H6630" t="s">
        <v>161</v>
      </c>
      <c r="I6630">
        <v>839.98800000000006</v>
      </c>
      <c r="J6630">
        <v>2</v>
      </c>
      <c r="K6630">
        <v>0.4</v>
      </c>
      <c r="L6630">
        <v>69.998999999999995</v>
      </c>
    </row>
    <row r="6631" spans="1:12" x14ac:dyDescent="0.3">
      <c r="A6631" t="s">
        <v>27</v>
      </c>
      <c r="B6631" t="s">
        <v>13</v>
      </c>
      <c r="C6631" t="s">
        <v>14</v>
      </c>
      <c r="D6631" t="s">
        <v>102</v>
      </c>
      <c r="E6631" t="s">
        <v>103</v>
      </c>
      <c r="F6631" t="s">
        <v>56</v>
      </c>
      <c r="G6631" t="s">
        <v>18</v>
      </c>
      <c r="H6631" t="s">
        <v>20</v>
      </c>
      <c r="I6631">
        <v>155.37200000000001</v>
      </c>
      <c r="J6631">
        <v>2</v>
      </c>
      <c r="K6631">
        <v>0.3</v>
      </c>
      <c r="L6631">
        <v>-13.317600000000001</v>
      </c>
    </row>
    <row r="6632" spans="1:12" x14ac:dyDescent="0.3">
      <c r="A6632" t="s">
        <v>27</v>
      </c>
      <c r="B6632" t="s">
        <v>13</v>
      </c>
      <c r="C6632" t="s">
        <v>14</v>
      </c>
      <c r="D6632" t="s">
        <v>147</v>
      </c>
      <c r="E6632" t="s">
        <v>103</v>
      </c>
      <c r="F6632" t="s">
        <v>56</v>
      </c>
      <c r="G6632" t="s">
        <v>25</v>
      </c>
      <c r="H6632" t="s">
        <v>36</v>
      </c>
      <c r="I6632">
        <v>5.2290000000000001</v>
      </c>
      <c r="J6632">
        <v>3</v>
      </c>
      <c r="K6632">
        <v>0.7</v>
      </c>
      <c r="L6632">
        <v>-4.1832000000000003</v>
      </c>
    </row>
    <row r="6633" spans="1:12" x14ac:dyDescent="0.3">
      <c r="A6633" t="s">
        <v>27</v>
      </c>
      <c r="B6633" t="s">
        <v>13</v>
      </c>
      <c r="C6633" t="s">
        <v>14</v>
      </c>
      <c r="D6633" t="s">
        <v>147</v>
      </c>
      <c r="E6633" t="s">
        <v>103</v>
      </c>
      <c r="F6633" t="s">
        <v>56</v>
      </c>
      <c r="G6633" t="s">
        <v>25</v>
      </c>
      <c r="H6633" t="s">
        <v>31</v>
      </c>
      <c r="I6633">
        <v>285.55200000000002</v>
      </c>
      <c r="J6633">
        <v>2</v>
      </c>
      <c r="K6633">
        <v>0.2</v>
      </c>
      <c r="L6633">
        <v>35.694000000000003</v>
      </c>
    </row>
    <row r="6634" spans="1:12" x14ac:dyDescent="0.3">
      <c r="A6634" t="s">
        <v>27</v>
      </c>
      <c r="B6634" t="s">
        <v>43</v>
      </c>
      <c r="C6634" t="s">
        <v>14</v>
      </c>
      <c r="D6634" t="s">
        <v>242</v>
      </c>
      <c r="E6634" t="s">
        <v>103</v>
      </c>
      <c r="F6634" t="s">
        <v>56</v>
      </c>
      <c r="G6634" t="s">
        <v>34</v>
      </c>
      <c r="H6634" t="s">
        <v>35</v>
      </c>
      <c r="I6634">
        <v>2.97</v>
      </c>
      <c r="J6634">
        <v>1</v>
      </c>
      <c r="K6634">
        <v>0.4</v>
      </c>
      <c r="L6634">
        <v>-0.64349999999999996</v>
      </c>
    </row>
    <row r="6635" spans="1:12" x14ac:dyDescent="0.3">
      <c r="A6635" t="s">
        <v>27</v>
      </c>
      <c r="B6635" t="s">
        <v>43</v>
      </c>
      <c r="C6635" t="s">
        <v>14</v>
      </c>
      <c r="D6635" t="s">
        <v>242</v>
      </c>
      <c r="E6635" t="s">
        <v>103</v>
      </c>
      <c r="F6635" t="s">
        <v>56</v>
      </c>
      <c r="G6635" t="s">
        <v>25</v>
      </c>
      <c r="H6635" t="s">
        <v>31</v>
      </c>
      <c r="I6635">
        <v>27.44</v>
      </c>
      <c r="J6635">
        <v>2</v>
      </c>
      <c r="K6635">
        <v>0.2</v>
      </c>
      <c r="L6635">
        <v>2.4009999999999998</v>
      </c>
    </row>
    <row r="6636" spans="1:12" x14ac:dyDescent="0.3">
      <c r="A6636" t="s">
        <v>27</v>
      </c>
      <c r="B6636" t="s">
        <v>43</v>
      </c>
      <c r="C6636" t="s">
        <v>14</v>
      </c>
      <c r="D6636" t="s">
        <v>102</v>
      </c>
      <c r="E6636" t="s">
        <v>103</v>
      </c>
      <c r="F6636" t="s">
        <v>56</v>
      </c>
      <c r="G6636" t="s">
        <v>18</v>
      </c>
      <c r="H6636" t="s">
        <v>30</v>
      </c>
      <c r="I6636">
        <v>205.17599999999999</v>
      </c>
      <c r="J6636">
        <v>2</v>
      </c>
      <c r="K6636">
        <v>0.4</v>
      </c>
      <c r="L6636">
        <v>-58.133200000000002</v>
      </c>
    </row>
    <row r="6637" spans="1:12" x14ac:dyDescent="0.3">
      <c r="A6637" t="s">
        <v>27</v>
      </c>
      <c r="B6637" t="s">
        <v>43</v>
      </c>
      <c r="C6637" t="s">
        <v>14</v>
      </c>
      <c r="D6637" t="s">
        <v>102</v>
      </c>
      <c r="E6637" t="s">
        <v>103</v>
      </c>
      <c r="F6637" t="s">
        <v>56</v>
      </c>
      <c r="G6637" t="s">
        <v>25</v>
      </c>
      <c r="H6637" t="s">
        <v>40</v>
      </c>
      <c r="I6637">
        <v>419.4</v>
      </c>
      <c r="J6637">
        <v>5</v>
      </c>
      <c r="K6637">
        <v>0.2</v>
      </c>
      <c r="L6637">
        <v>146.79</v>
      </c>
    </row>
    <row r="6638" spans="1:12" x14ac:dyDescent="0.3">
      <c r="A6638" t="s">
        <v>27</v>
      </c>
      <c r="B6638" t="s">
        <v>13</v>
      </c>
      <c r="C6638" t="s">
        <v>14</v>
      </c>
      <c r="D6638" t="s">
        <v>102</v>
      </c>
      <c r="E6638" t="s">
        <v>103</v>
      </c>
      <c r="F6638" t="s">
        <v>56</v>
      </c>
      <c r="G6638" t="s">
        <v>34</v>
      </c>
      <c r="H6638" t="s">
        <v>35</v>
      </c>
      <c r="I6638">
        <v>220.75200000000001</v>
      </c>
      <c r="J6638">
        <v>8</v>
      </c>
      <c r="K6638">
        <v>0.4</v>
      </c>
      <c r="L6638">
        <v>-40.471200000000003</v>
      </c>
    </row>
    <row r="6639" spans="1:12" x14ac:dyDescent="0.3">
      <c r="A6639" t="s">
        <v>27</v>
      </c>
      <c r="B6639" t="s">
        <v>13</v>
      </c>
      <c r="C6639" t="s">
        <v>14</v>
      </c>
      <c r="D6639" t="s">
        <v>299</v>
      </c>
      <c r="E6639" t="s">
        <v>103</v>
      </c>
      <c r="F6639" t="s">
        <v>56</v>
      </c>
      <c r="G6639" t="s">
        <v>25</v>
      </c>
      <c r="H6639" t="s">
        <v>40</v>
      </c>
      <c r="I6639">
        <v>31.103999999999999</v>
      </c>
      <c r="J6639">
        <v>6</v>
      </c>
      <c r="K6639">
        <v>0.2</v>
      </c>
      <c r="L6639">
        <v>10.8864</v>
      </c>
    </row>
    <row r="6640" spans="1:12" x14ac:dyDescent="0.3">
      <c r="A6640" t="s">
        <v>27</v>
      </c>
      <c r="B6640" t="s">
        <v>13</v>
      </c>
      <c r="C6640" t="s">
        <v>14</v>
      </c>
      <c r="D6640" t="s">
        <v>299</v>
      </c>
      <c r="E6640" t="s">
        <v>103</v>
      </c>
      <c r="F6640" t="s">
        <v>56</v>
      </c>
      <c r="G6640" t="s">
        <v>25</v>
      </c>
      <c r="H6640" t="s">
        <v>33</v>
      </c>
      <c r="I6640">
        <v>5.2480000000000002</v>
      </c>
      <c r="J6640">
        <v>2</v>
      </c>
      <c r="K6640">
        <v>0.2</v>
      </c>
      <c r="L6640">
        <v>0.59040000000000004</v>
      </c>
    </row>
    <row r="6641" spans="1:12" x14ac:dyDescent="0.3">
      <c r="A6641" t="s">
        <v>12</v>
      </c>
      <c r="B6641" t="s">
        <v>13</v>
      </c>
      <c r="C6641" t="s">
        <v>14</v>
      </c>
      <c r="D6641" t="s">
        <v>102</v>
      </c>
      <c r="E6641" t="s">
        <v>103</v>
      </c>
      <c r="F6641" t="s">
        <v>56</v>
      </c>
      <c r="G6641" t="s">
        <v>18</v>
      </c>
      <c r="H6641" t="s">
        <v>32</v>
      </c>
      <c r="I6641">
        <v>8.32</v>
      </c>
      <c r="J6641">
        <v>5</v>
      </c>
      <c r="K6641">
        <v>0.2</v>
      </c>
      <c r="L6641">
        <v>2.2879999999999998</v>
      </c>
    </row>
    <row r="6642" spans="1:12" x14ac:dyDescent="0.3">
      <c r="A6642" t="s">
        <v>12</v>
      </c>
      <c r="B6642" t="s">
        <v>13</v>
      </c>
      <c r="C6642" t="s">
        <v>14</v>
      </c>
      <c r="D6642" t="s">
        <v>102</v>
      </c>
      <c r="E6642" t="s">
        <v>103</v>
      </c>
      <c r="F6642" t="s">
        <v>56</v>
      </c>
      <c r="G6642" t="s">
        <v>25</v>
      </c>
      <c r="H6642" t="s">
        <v>76</v>
      </c>
      <c r="I6642">
        <v>10.464</v>
      </c>
      <c r="J6642">
        <v>6</v>
      </c>
      <c r="K6642">
        <v>0.2</v>
      </c>
      <c r="L6642">
        <v>1.7003999999999999</v>
      </c>
    </row>
    <row r="6643" spans="1:12" x14ac:dyDescent="0.3">
      <c r="A6643" t="s">
        <v>27</v>
      </c>
      <c r="B6643" t="s">
        <v>13</v>
      </c>
      <c r="C6643" t="s">
        <v>14</v>
      </c>
      <c r="D6643" t="s">
        <v>102</v>
      </c>
      <c r="E6643" t="s">
        <v>103</v>
      </c>
      <c r="F6643" t="s">
        <v>56</v>
      </c>
      <c r="G6643" t="s">
        <v>18</v>
      </c>
      <c r="H6643" t="s">
        <v>20</v>
      </c>
      <c r="I6643">
        <v>47.991999999999997</v>
      </c>
      <c r="J6643">
        <v>2</v>
      </c>
      <c r="K6643">
        <v>0.3</v>
      </c>
      <c r="L6643">
        <v>-2.0568</v>
      </c>
    </row>
    <row r="6644" spans="1:12" x14ac:dyDescent="0.3">
      <c r="A6644" t="s">
        <v>12</v>
      </c>
      <c r="B6644" t="s">
        <v>13</v>
      </c>
      <c r="C6644" t="s">
        <v>14</v>
      </c>
      <c r="D6644" t="s">
        <v>220</v>
      </c>
      <c r="E6644" t="s">
        <v>103</v>
      </c>
      <c r="F6644" t="s">
        <v>56</v>
      </c>
      <c r="G6644" t="s">
        <v>18</v>
      </c>
      <c r="H6644" t="s">
        <v>32</v>
      </c>
      <c r="I6644">
        <v>17.920000000000002</v>
      </c>
      <c r="J6644">
        <v>5</v>
      </c>
      <c r="K6644">
        <v>0.2</v>
      </c>
      <c r="L6644">
        <v>2.464</v>
      </c>
    </row>
    <row r="6645" spans="1:12" x14ac:dyDescent="0.3">
      <c r="A6645" t="s">
        <v>12</v>
      </c>
      <c r="B6645" t="s">
        <v>13</v>
      </c>
      <c r="C6645" t="s">
        <v>14</v>
      </c>
      <c r="D6645" t="s">
        <v>220</v>
      </c>
      <c r="E6645" t="s">
        <v>103</v>
      </c>
      <c r="F6645" t="s">
        <v>56</v>
      </c>
      <c r="G6645" t="s">
        <v>25</v>
      </c>
      <c r="H6645" t="s">
        <v>36</v>
      </c>
      <c r="I6645">
        <v>41.256</v>
      </c>
      <c r="J6645">
        <v>6</v>
      </c>
      <c r="K6645">
        <v>0.7</v>
      </c>
      <c r="L6645">
        <v>-34.380000000000003</v>
      </c>
    </row>
    <row r="6646" spans="1:12" x14ac:dyDescent="0.3">
      <c r="A6646" t="s">
        <v>167</v>
      </c>
      <c r="B6646" t="s">
        <v>13</v>
      </c>
      <c r="C6646" t="s">
        <v>14</v>
      </c>
      <c r="D6646" t="s">
        <v>220</v>
      </c>
      <c r="E6646" t="s">
        <v>103</v>
      </c>
      <c r="F6646" t="s">
        <v>56</v>
      </c>
      <c r="G6646" t="s">
        <v>25</v>
      </c>
      <c r="H6646" t="s">
        <v>31</v>
      </c>
      <c r="I6646">
        <v>1006.056</v>
      </c>
      <c r="J6646">
        <v>3</v>
      </c>
      <c r="K6646">
        <v>0.2</v>
      </c>
      <c r="L6646">
        <v>88.029899999999998</v>
      </c>
    </row>
    <row r="6647" spans="1:12" x14ac:dyDescent="0.3">
      <c r="A6647" t="s">
        <v>167</v>
      </c>
      <c r="B6647" t="s">
        <v>13</v>
      </c>
      <c r="C6647" t="s">
        <v>14</v>
      </c>
      <c r="D6647" t="s">
        <v>220</v>
      </c>
      <c r="E6647" t="s">
        <v>103</v>
      </c>
      <c r="F6647" t="s">
        <v>56</v>
      </c>
      <c r="G6647" t="s">
        <v>25</v>
      </c>
      <c r="H6647" t="s">
        <v>40</v>
      </c>
      <c r="I6647">
        <v>10.688000000000001</v>
      </c>
      <c r="J6647">
        <v>2</v>
      </c>
      <c r="K6647">
        <v>0.2</v>
      </c>
      <c r="L6647">
        <v>3.7408000000000001</v>
      </c>
    </row>
    <row r="6648" spans="1:12" x14ac:dyDescent="0.3">
      <c r="A6648" t="s">
        <v>167</v>
      </c>
      <c r="B6648" t="s">
        <v>13</v>
      </c>
      <c r="C6648" t="s">
        <v>14</v>
      </c>
      <c r="D6648" t="s">
        <v>220</v>
      </c>
      <c r="E6648" t="s">
        <v>103</v>
      </c>
      <c r="F6648" t="s">
        <v>56</v>
      </c>
      <c r="G6648" t="s">
        <v>25</v>
      </c>
      <c r="H6648" t="s">
        <v>40</v>
      </c>
      <c r="I6648">
        <v>10.368</v>
      </c>
      <c r="J6648">
        <v>2</v>
      </c>
      <c r="K6648">
        <v>0.2</v>
      </c>
      <c r="L6648">
        <v>3.6288</v>
      </c>
    </row>
    <row r="6649" spans="1:12" x14ac:dyDescent="0.3">
      <c r="A6649" t="s">
        <v>167</v>
      </c>
      <c r="B6649" t="s">
        <v>13</v>
      </c>
      <c r="C6649" t="s">
        <v>14</v>
      </c>
      <c r="D6649" t="s">
        <v>220</v>
      </c>
      <c r="E6649" t="s">
        <v>103</v>
      </c>
      <c r="F6649" t="s">
        <v>56</v>
      </c>
      <c r="G6649" t="s">
        <v>25</v>
      </c>
      <c r="H6649" t="s">
        <v>31</v>
      </c>
      <c r="I6649">
        <v>25.12</v>
      </c>
      <c r="J6649">
        <v>2</v>
      </c>
      <c r="K6649">
        <v>0.2</v>
      </c>
      <c r="L6649">
        <v>1.57</v>
      </c>
    </row>
    <row r="6650" spans="1:12" x14ac:dyDescent="0.3">
      <c r="A6650" t="s">
        <v>167</v>
      </c>
      <c r="B6650" t="s">
        <v>13</v>
      </c>
      <c r="C6650" t="s">
        <v>14</v>
      </c>
      <c r="D6650" t="s">
        <v>220</v>
      </c>
      <c r="E6650" t="s">
        <v>103</v>
      </c>
      <c r="F6650" t="s">
        <v>56</v>
      </c>
      <c r="G6650" t="s">
        <v>34</v>
      </c>
      <c r="H6650" t="s">
        <v>58</v>
      </c>
      <c r="I6650">
        <v>58.112000000000002</v>
      </c>
      <c r="J6650">
        <v>2</v>
      </c>
      <c r="K6650">
        <v>0.2</v>
      </c>
      <c r="L6650">
        <v>7.2640000000000002</v>
      </c>
    </row>
    <row r="6651" spans="1:12" x14ac:dyDescent="0.3">
      <c r="A6651" t="s">
        <v>27</v>
      </c>
      <c r="B6651" t="s">
        <v>13</v>
      </c>
      <c r="C6651" t="s">
        <v>14</v>
      </c>
      <c r="D6651" t="s">
        <v>102</v>
      </c>
      <c r="E6651" t="s">
        <v>103</v>
      </c>
      <c r="F6651" t="s">
        <v>56</v>
      </c>
      <c r="G6651" t="s">
        <v>18</v>
      </c>
      <c r="H6651" t="s">
        <v>32</v>
      </c>
      <c r="I6651">
        <v>21.88</v>
      </c>
      <c r="J6651">
        <v>5</v>
      </c>
      <c r="K6651">
        <v>0.2</v>
      </c>
      <c r="L6651">
        <v>6.2904999999999998</v>
      </c>
    </row>
    <row r="6652" spans="1:12" x14ac:dyDescent="0.3">
      <c r="A6652" t="s">
        <v>12</v>
      </c>
      <c r="B6652" t="s">
        <v>21</v>
      </c>
      <c r="C6652" t="s">
        <v>14</v>
      </c>
      <c r="D6652" t="s">
        <v>138</v>
      </c>
      <c r="E6652" t="s">
        <v>103</v>
      </c>
      <c r="F6652" t="s">
        <v>56</v>
      </c>
      <c r="G6652" t="s">
        <v>18</v>
      </c>
      <c r="H6652" t="s">
        <v>30</v>
      </c>
      <c r="I6652">
        <v>1048.3499999999999</v>
      </c>
      <c r="J6652">
        <v>5</v>
      </c>
      <c r="K6652">
        <v>0.4</v>
      </c>
      <c r="L6652">
        <v>-69.89</v>
      </c>
    </row>
    <row r="6653" spans="1:12" x14ac:dyDescent="0.3">
      <c r="A6653" t="s">
        <v>27</v>
      </c>
      <c r="B6653" t="s">
        <v>13</v>
      </c>
      <c r="C6653" t="s">
        <v>14</v>
      </c>
      <c r="D6653" t="s">
        <v>113</v>
      </c>
      <c r="E6653" t="s">
        <v>103</v>
      </c>
      <c r="F6653" t="s">
        <v>56</v>
      </c>
      <c r="G6653" t="s">
        <v>18</v>
      </c>
      <c r="H6653" t="s">
        <v>32</v>
      </c>
      <c r="I6653">
        <v>77.599999999999994</v>
      </c>
      <c r="J6653">
        <v>5</v>
      </c>
      <c r="K6653">
        <v>0.2</v>
      </c>
      <c r="L6653">
        <v>28.13</v>
      </c>
    </row>
    <row r="6654" spans="1:12" x14ac:dyDescent="0.3">
      <c r="A6654" t="s">
        <v>27</v>
      </c>
      <c r="B6654" t="s">
        <v>13</v>
      </c>
      <c r="C6654" t="s">
        <v>14</v>
      </c>
      <c r="D6654" t="s">
        <v>113</v>
      </c>
      <c r="E6654" t="s">
        <v>103</v>
      </c>
      <c r="F6654" t="s">
        <v>56</v>
      </c>
      <c r="G6654" t="s">
        <v>18</v>
      </c>
      <c r="H6654" t="s">
        <v>32</v>
      </c>
      <c r="I6654">
        <v>4.6559999999999997</v>
      </c>
      <c r="J6654">
        <v>2</v>
      </c>
      <c r="K6654">
        <v>0.2</v>
      </c>
      <c r="L6654">
        <v>1.5713999999999999</v>
      </c>
    </row>
    <row r="6655" spans="1:12" x14ac:dyDescent="0.3">
      <c r="A6655" t="s">
        <v>27</v>
      </c>
      <c r="B6655" t="s">
        <v>13</v>
      </c>
      <c r="C6655" t="s">
        <v>14</v>
      </c>
      <c r="D6655" t="s">
        <v>220</v>
      </c>
      <c r="E6655" t="s">
        <v>103</v>
      </c>
      <c r="F6655" t="s">
        <v>56</v>
      </c>
      <c r="G6655" t="s">
        <v>34</v>
      </c>
      <c r="H6655" t="s">
        <v>35</v>
      </c>
      <c r="I6655">
        <v>779.79600000000005</v>
      </c>
      <c r="J6655">
        <v>2</v>
      </c>
      <c r="K6655">
        <v>0.4</v>
      </c>
      <c r="L6655">
        <v>-168.95580000000001</v>
      </c>
    </row>
    <row r="6656" spans="1:12" x14ac:dyDescent="0.3">
      <c r="A6656" t="s">
        <v>167</v>
      </c>
      <c r="B6656" t="s">
        <v>21</v>
      </c>
      <c r="C6656" t="s">
        <v>14</v>
      </c>
      <c r="D6656" t="s">
        <v>113</v>
      </c>
      <c r="E6656" t="s">
        <v>103</v>
      </c>
      <c r="F6656" t="s">
        <v>56</v>
      </c>
      <c r="G6656" t="s">
        <v>34</v>
      </c>
      <c r="H6656" t="s">
        <v>35</v>
      </c>
      <c r="I6656">
        <v>370.78199999999998</v>
      </c>
      <c r="J6656">
        <v>3</v>
      </c>
      <c r="K6656">
        <v>0.4</v>
      </c>
      <c r="L6656">
        <v>-92.695499999999996</v>
      </c>
    </row>
    <row r="6657" spans="1:12" x14ac:dyDescent="0.3">
      <c r="A6657" t="s">
        <v>27</v>
      </c>
      <c r="B6657" t="s">
        <v>43</v>
      </c>
      <c r="C6657" t="s">
        <v>14</v>
      </c>
      <c r="D6657" t="s">
        <v>102</v>
      </c>
      <c r="E6657" t="s">
        <v>103</v>
      </c>
      <c r="F6657" t="s">
        <v>56</v>
      </c>
      <c r="G6657" t="s">
        <v>25</v>
      </c>
      <c r="H6657" t="s">
        <v>40</v>
      </c>
      <c r="I6657">
        <v>16.224</v>
      </c>
      <c r="J6657">
        <v>2</v>
      </c>
      <c r="K6657">
        <v>0.2</v>
      </c>
      <c r="L6657">
        <v>5.8811999999999998</v>
      </c>
    </row>
    <row r="6658" spans="1:12" x14ac:dyDescent="0.3">
      <c r="A6658" t="s">
        <v>61</v>
      </c>
      <c r="B6658" t="s">
        <v>13</v>
      </c>
      <c r="C6658" t="s">
        <v>14</v>
      </c>
      <c r="D6658" t="s">
        <v>125</v>
      </c>
      <c r="E6658" t="s">
        <v>103</v>
      </c>
      <c r="F6658" t="s">
        <v>56</v>
      </c>
      <c r="G6658" t="s">
        <v>25</v>
      </c>
      <c r="H6658" t="s">
        <v>37</v>
      </c>
      <c r="I6658">
        <v>121.792</v>
      </c>
      <c r="J6658">
        <v>4</v>
      </c>
      <c r="K6658">
        <v>0.2</v>
      </c>
      <c r="L6658">
        <v>13.701599999999999</v>
      </c>
    </row>
    <row r="6659" spans="1:12" x14ac:dyDescent="0.3">
      <c r="A6659" t="s">
        <v>61</v>
      </c>
      <c r="B6659" t="s">
        <v>13</v>
      </c>
      <c r="C6659" t="s">
        <v>14</v>
      </c>
      <c r="D6659" t="s">
        <v>125</v>
      </c>
      <c r="E6659" t="s">
        <v>103</v>
      </c>
      <c r="F6659" t="s">
        <v>56</v>
      </c>
      <c r="G6659" t="s">
        <v>18</v>
      </c>
      <c r="H6659" t="s">
        <v>30</v>
      </c>
      <c r="I6659">
        <v>409.59</v>
      </c>
      <c r="J6659">
        <v>3</v>
      </c>
      <c r="K6659">
        <v>0.4</v>
      </c>
      <c r="L6659">
        <v>-122.877</v>
      </c>
    </row>
    <row r="6660" spans="1:12" x14ac:dyDescent="0.3">
      <c r="A6660" t="s">
        <v>61</v>
      </c>
      <c r="B6660" t="s">
        <v>13</v>
      </c>
      <c r="C6660" t="s">
        <v>14</v>
      </c>
      <c r="D6660" t="s">
        <v>102</v>
      </c>
      <c r="E6660" t="s">
        <v>103</v>
      </c>
      <c r="F6660" t="s">
        <v>56</v>
      </c>
      <c r="G6660" t="s">
        <v>34</v>
      </c>
      <c r="H6660" t="s">
        <v>161</v>
      </c>
      <c r="I6660">
        <v>1439.9760000000001</v>
      </c>
      <c r="J6660">
        <v>4</v>
      </c>
      <c r="K6660">
        <v>0.4</v>
      </c>
      <c r="L6660">
        <v>191.99680000000001</v>
      </c>
    </row>
    <row r="6661" spans="1:12" x14ac:dyDescent="0.3">
      <c r="A6661" t="s">
        <v>27</v>
      </c>
      <c r="B6661" t="s">
        <v>21</v>
      </c>
      <c r="C6661" t="s">
        <v>14</v>
      </c>
      <c r="D6661" t="s">
        <v>153</v>
      </c>
      <c r="E6661" t="s">
        <v>103</v>
      </c>
      <c r="F6661" t="s">
        <v>56</v>
      </c>
      <c r="G6661" t="s">
        <v>25</v>
      </c>
      <c r="H6661" t="s">
        <v>33</v>
      </c>
      <c r="I6661">
        <v>38.863999999999997</v>
      </c>
      <c r="J6661">
        <v>7</v>
      </c>
      <c r="K6661">
        <v>0.2</v>
      </c>
      <c r="L6661">
        <v>7.7728000000000002</v>
      </c>
    </row>
    <row r="6662" spans="1:12" x14ac:dyDescent="0.3">
      <c r="A6662" t="s">
        <v>167</v>
      </c>
      <c r="B6662" t="s">
        <v>13</v>
      </c>
      <c r="C6662" t="s">
        <v>14</v>
      </c>
      <c r="D6662" t="s">
        <v>147</v>
      </c>
      <c r="E6662" t="s">
        <v>103</v>
      </c>
      <c r="F6662" t="s">
        <v>56</v>
      </c>
      <c r="G6662" t="s">
        <v>18</v>
      </c>
      <c r="H6662" t="s">
        <v>32</v>
      </c>
      <c r="I6662">
        <v>79.384</v>
      </c>
      <c r="J6662">
        <v>1</v>
      </c>
      <c r="K6662">
        <v>0.2</v>
      </c>
      <c r="L6662">
        <v>29.768999999999998</v>
      </c>
    </row>
    <row r="6663" spans="1:12" x14ac:dyDescent="0.3">
      <c r="A6663" t="s">
        <v>12</v>
      </c>
      <c r="B6663" t="s">
        <v>13</v>
      </c>
      <c r="C6663" t="s">
        <v>14</v>
      </c>
      <c r="D6663" t="s">
        <v>323</v>
      </c>
      <c r="E6663" t="s">
        <v>103</v>
      </c>
      <c r="F6663" t="s">
        <v>56</v>
      </c>
      <c r="G6663" t="s">
        <v>25</v>
      </c>
      <c r="H6663" t="s">
        <v>33</v>
      </c>
      <c r="I6663">
        <v>14.016</v>
      </c>
      <c r="J6663">
        <v>3</v>
      </c>
      <c r="K6663">
        <v>0.2</v>
      </c>
      <c r="L6663">
        <v>1.752</v>
      </c>
    </row>
    <row r="6664" spans="1:12" x14ac:dyDescent="0.3">
      <c r="A6664" t="s">
        <v>12</v>
      </c>
      <c r="B6664" t="s">
        <v>13</v>
      </c>
      <c r="C6664" t="s">
        <v>14</v>
      </c>
      <c r="D6664" t="s">
        <v>323</v>
      </c>
      <c r="E6664" t="s">
        <v>103</v>
      </c>
      <c r="F6664" t="s">
        <v>56</v>
      </c>
      <c r="G6664" t="s">
        <v>34</v>
      </c>
      <c r="H6664" t="s">
        <v>58</v>
      </c>
      <c r="I6664">
        <v>71.975999999999999</v>
      </c>
      <c r="J6664">
        <v>3</v>
      </c>
      <c r="K6664">
        <v>0.2</v>
      </c>
      <c r="L6664">
        <v>-8.9969999999999999</v>
      </c>
    </row>
    <row r="6665" spans="1:12" x14ac:dyDescent="0.3">
      <c r="A6665" t="s">
        <v>12</v>
      </c>
      <c r="B6665" t="s">
        <v>13</v>
      </c>
      <c r="C6665" t="s">
        <v>14</v>
      </c>
      <c r="D6665" t="s">
        <v>323</v>
      </c>
      <c r="E6665" t="s">
        <v>103</v>
      </c>
      <c r="F6665" t="s">
        <v>56</v>
      </c>
      <c r="G6665" t="s">
        <v>34</v>
      </c>
      <c r="H6665" t="s">
        <v>35</v>
      </c>
      <c r="I6665">
        <v>107.982</v>
      </c>
      <c r="J6665">
        <v>3</v>
      </c>
      <c r="K6665">
        <v>0.4</v>
      </c>
      <c r="L6665">
        <v>-26.9955</v>
      </c>
    </row>
    <row r="6666" spans="1:12" x14ac:dyDescent="0.3">
      <c r="A6666" t="s">
        <v>167</v>
      </c>
      <c r="B6666" t="s">
        <v>13</v>
      </c>
      <c r="C6666" t="s">
        <v>14</v>
      </c>
      <c r="D6666" t="s">
        <v>377</v>
      </c>
      <c r="E6666" t="s">
        <v>103</v>
      </c>
      <c r="F6666" t="s">
        <v>56</v>
      </c>
      <c r="G6666" t="s">
        <v>34</v>
      </c>
      <c r="H6666" t="s">
        <v>35</v>
      </c>
      <c r="I6666">
        <v>485.94</v>
      </c>
      <c r="J6666">
        <v>2</v>
      </c>
      <c r="K6666">
        <v>0.4</v>
      </c>
      <c r="L6666">
        <v>-89.088999999999999</v>
      </c>
    </row>
    <row r="6667" spans="1:12" x14ac:dyDescent="0.3">
      <c r="A6667" t="s">
        <v>167</v>
      </c>
      <c r="B6667" t="s">
        <v>13</v>
      </c>
      <c r="C6667" t="s">
        <v>14</v>
      </c>
      <c r="D6667" t="s">
        <v>377</v>
      </c>
      <c r="E6667" t="s">
        <v>103</v>
      </c>
      <c r="F6667" t="s">
        <v>56</v>
      </c>
      <c r="G6667" t="s">
        <v>25</v>
      </c>
      <c r="H6667" t="s">
        <v>33</v>
      </c>
      <c r="I6667">
        <v>37.375999999999998</v>
      </c>
      <c r="J6667">
        <v>8</v>
      </c>
      <c r="K6667">
        <v>0.2</v>
      </c>
      <c r="L6667">
        <v>4.6719999999999997</v>
      </c>
    </row>
    <row r="6668" spans="1:12" x14ac:dyDescent="0.3">
      <c r="A6668" t="s">
        <v>167</v>
      </c>
      <c r="B6668" t="s">
        <v>13</v>
      </c>
      <c r="C6668" t="s">
        <v>14</v>
      </c>
      <c r="D6668" t="s">
        <v>377</v>
      </c>
      <c r="E6668" t="s">
        <v>103</v>
      </c>
      <c r="F6668" t="s">
        <v>56</v>
      </c>
      <c r="G6668" t="s">
        <v>18</v>
      </c>
      <c r="H6668" t="s">
        <v>20</v>
      </c>
      <c r="I6668">
        <v>70.686000000000007</v>
      </c>
      <c r="J6668">
        <v>1</v>
      </c>
      <c r="K6668">
        <v>0.3</v>
      </c>
      <c r="L6668">
        <v>-24.235199999999999</v>
      </c>
    </row>
    <row r="6669" spans="1:12" x14ac:dyDescent="0.3">
      <c r="A6669" t="s">
        <v>12</v>
      </c>
      <c r="B6669" t="s">
        <v>21</v>
      </c>
      <c r="C6669" t="s">
        <v>14</v>
      </c>
      <c r="D6669" t="s">
        <v>251</v>
      </c>
      <c r="E6669" t="s">
        <v>103</v>
      </c>
      <c r="F6669" t="s">
        <v>56</v>
      </c>
      <c r="G6669" t="s">
        <v>25</v>
      </c>
      <c r="H6669" t="s">
        <v>37</v>
      </c>
      <c r="I6669">
        <v>17.48</v>
      </c>
      <c r="J6669">
        <v>5</v>
      </c>
      <c r="K6669">
        <v>0.2</v>
      </c>
      <c r="L6669">
        <v>1.3109999999999999</v>
      </c>
    </row>
    <row r="6670" spans="1:12" x14ac:dyDescent="0.3">
      <c r="A6670" t="s">
        <v>27</v>
      </c>
      <c r="B6670" t="s">
        <v>13</v>
      </c>
      <c r="C6670" t="s">
        <v>14</v>
      </c>
      <c r="D6670" t="s">
        <v>102</v>
      </c>
      <c r="E6670" t="s">
        <v>103</v>
      </c>
      <c r="F6670" t="s">
        <v>56</v>
      </c>
      <c r="G6670" t="s">
        <v>25</v>
      </c>
      <c r="H6670" t="s">
        <v>33</v>
      </c>
      <c r="I6670">
        <v>10.72</v>
      </c>
      <c r="J6670">
        <v>2</v>
      </c>
      <c r="K6670">
        <v>0.2</v>
      </c>
      <c r="L6670">
        <v>1.742</v>
      </c>
    </row>
    <row r="6671" spans="1:12" x14ac:dyDescent="0.3">
      <c r="A6671" t="s">
        <v>27</v>
      </c>
      <c r="B6671" t="s">
        <v>13</v>
      </c>
      <c r="C6671" t="s">
        <v>14</v>
      </c>
      <c r="D6671" t="s">
        <v>102</v>
      </c>
      <c r="E6671" t="s">
        <v>103</v>
      </c>
      <c r="F6671" t="s">
        <v>56</v>
      </c>
      <c r="G6671" t="s">
        <v>25</v>
      </c>
      <c r="H6671" t="s">
        <v>36</v>
      </c>
      <c r="I6671">
        <v>13.71</v>
      </c>
      <c r="J6671">
        <v>5</v>
      </c>
      <c r="K6671">
        <v>0.7</v>
      </c>
      <c r="L6671">
        <v>-10.054</v>
      </c>
    </row>
    <row r="6672" spans="1:12" x14ac:dyDescent="0.3">
      <c r="A6672" t="s">
        <v>27</v>
      </c>
      <c r="B6672" t="s">
        <v>21</v>
      </c>
      <c r="C6672" t="s">
        <v>14</v>
      </c>
      <c r="D6672" t="s">
        <v>125</v>
      </c>
      <c r="E6672" t="s">
        <v>103</v>
      </c>
      <c r="F6672" t="s">
        <v>56</v>
      </c>
      <c r="G6672" t="s">
        <v>18</v>
      </c>
      <c r="H6672" t="s">
        <v>32</v>
      </c>
      <c r="I6672">
        <v>532.70399999999995</v>
      </c>
      <c r="J6672">
        <v>6</v>
      </c>
      <c r="K6672">
        <v>0.2</v>
      </c>
      <c r="L6672">
        <v>-26.635200000000001</v>
      </c>
    </row>
    <row r="6673" spans="1:12" x14ac:dyDescent="0.3">
      <c r="A6673" t="s">
        <v>27</v>
      </c>
      <c r="B6673" t="s">
        <v>21</v>
      </c>
      <c r="C6673" t="s">
        <v>14</v>
      </c>
      <c r="D6673" t="s">
        <v>125</v>
      </c>
      <c r="E6673" t="s">
        <v>103</v>
      </c>
      <c r="F6673" t="s">
        <v>56</v>
      </c>
      <c r="G6673" t="s">
        <v>25</v>
      </c>
      <c r="H6673" t="s">
        <v>33</v>
      </c>
      <c r="I6673">
        <v>4.9119999999999999</v>
      </c>
      <c r="J6673">
        <v>2</v>
      </c>
      <c r="K6673">
        <v>0.2</v>
      </c>
      <c r="L6673">
        <v>0.307</v>
      </c>
    </row>
    <row r="6674" spans="1:12" x14ac:dyDescent="0.3">
      <c r="A6674" t="s">
        <v>12</v>
      </c>
      <c r="B6674" t="s">
        <v>13</v>
      </c>
      <c r="C6674" t="s">
        <v>14</v>
      </c>
      <c r="D6674" t="s">
        <v>102</v>
      </c>
      <c r="E6674" t="s">
        <v>103</v>
      </c>
      <c r="F6674" t="s">
        <v>56</v>
      </c>
      <c r="G6674" t="s">
        <v>25</v>
      </c>
      <c r="H6674" t="s">
        <v>36</v>
      </c>
      <c r="I6674">
        <v>76.775999999999996</v>
      </c>
      <c r="J6674">
        <v>4</v>
      </c>
      <c r="K6674">
        <v>0.7</v>
      </c>
      <c r="L6674">
        <v>-58.861600000000003</v>
      </c>
    </row>
    <row r="6675" spans="1:12" x14ac:dyDescent="0.3">
      <c r="A6675" t="s">
        <v>12</v>
      </c>
      <c r="B6675" t="s">
        <v>13</v>
      </c>
      <c r="C6675" t="s">
        <v>14</v>
      </c>
      <c r="D6675" t="s">
        <v>102</v>
      </c>
      <c r="E6675" t="s">
        <v>103</v>
      </c>
      <c r="F6675" t="s">
        <v>56</v>
      </c>
      <c r="G6675" t="s">
        <v>25</v>
      </c>
      <c r="H6675" t="s">
        <v>109</v>
      </c>
      <c r="I6675">
        <v>9.1839999999999993</v>
      </c>
      <c r="J6675">
        <v>2</v>
      </c>
      <c r="K6675">
        <v>0.2</v>
      </c>
      <c r="L6675">
        <v>1.1479999999999999</v>
      </c>
    </row>
    <row r="6676" spans="1:12" x14ac:dyDescent="0.3">
      <c r="A6676" t="s">
        <v>27</v>
      </c>
      <c r="B6676" t="s">
        <v>43</v>
      </c>
      <c r="C6676" t="s">
        <v>14</v>
      </c>
      <c r="D6676" t="s">
        <v>242</v>
      </c>
      <c r="E6676" t="s">
        <v>103</v>
      </c>
      <c r="F6676" t="s">
        <v>56</v>
      </c>
      <c r="G6676" t="s">
        <v>25</v>
      </c>
      <c r="H6676" t="s">
        <v>76</v>
      </c>
      <c r="I6676">
        <v>7.2160000000000002</v>
      </c>
      <c r="J6676">
        <v>2</v>
      </c>
      <c r="K6676">
        <v>0.2</v>
      </c>
      <c r="L6676">
        <v>1.7138</v>
      </c>
    </row>
    <row r="6677" spans="1:12" x14ac:dyDescent="0.3">
      <c r="A6677" t="s">
        <v>27</v>
      </c>
      <c r="B6677" t="s">
        <v>43</v>
      </c>
      <c r="C6677" t="s">
        <v>14</v>
      </c>
      <c r="D6677" t="s">
        <v>242</v>
      </c>
      <c r="E6677" t="s">
        <v>103</v>
      </c>
      <c r="F6677" t="s">
        <v>56</v>
      </c>
      <c r="G6677" t="s">
        <v>25</v>
      </c>
      <c r="H6677" t="s">
        <v>40</v>
      </c>
      <c r="I6677">
        <v>49.567999999999998</v>
      </c>
      <c r="J6677">
        <v>2</v>
      </c>
      <c r="K6677">
        <v>0.2</v>
      </c>
      <c r="L6677">
        <v>15.49</v>
      </c>
    </row>
    <row r="6678" spans="1:12" x14ac:dyDescent="0.3">
      <c r="A6678" t="s">
        <v>27</v>
      </c>
      <c r="B6678" t="s">
        <v>43</v>
      </c>
      <c r="C6678" t="s">
        <v>14</v>
      </c>
      <c r="D6678" t="s">
        <v>242</v>
      </c>
      <c r="E6678" t="s">
        <v>103</v>
      </c>
      <c r="F6678" t="s">
        <v>56</v>
      </c>
      <c r="G6678" t="s">
        <v>18</v>
      </c>
      <c r="H6678" t="s">
        <v>32</v>
      </c>
      <c r="I6678">
        <v>54.712000000000003</v>
      </c>
      <c r="J6678">
        <v>7</v>
      </c>
      <c r="K6678">
        <v>0.2</v>
      </c>
      <c r="L6678">
        <v>11.626300000000001</v>
      </c>
    </row>
    <row r="6679" spans="1:12" x14ac:dyDescent="0.3">
      <c r="A6679" t="s">
        <v>27</v>
      </c>
      <c r="B6679" t="s">
        <v>13</v>
      </c>
      <c r="C6679" t="s">
        <v>14</v>
      </c>
      <c r="D6679" t="s">
        <v>125</v>
      </c>
      <c r="E6679" t="s">
        <v>103</v>
      </c>
      <c r="F6679" t="s">
        <v>56</v>
      </c>
      <c r="G6679" t="s">
        <v>34</v>
      </c>
      <c r="H6679" t="s">
        <v>58</v>
      </c>
      <c r="I6679">
        <v>158.928</v>
      </c>
      <c r="J6679">
        <v>7</v>
      </c>
      <c r="K6679">
        <v>0.2</v>
      </c>
      <c r="L6679">
        <v>41.718600000000002</v>
      </c>
    </row>
    <row r="6680" spans="1:12" x14ac:dyDescent="0.3">
      <c r="A6680" t="s">
        <v>27</v>
      </c>
      <c r="B6680" t="s">
        <v>13</v>
      </c>
      <c r="C6680" t="s">
        <v>14</v>
      </c>
      <c r="D6680" t="s">
        <v>125</v>
      </c>
      <c r="E6680" t="s">
        <v>103</v>
      </c>
      <c r="F6680" t="s">
        <v>56</v>
      </c>
      <c r="G6680" t="s">
        <v>25</v>
      </c>
      <c r="H6680" t="s">
        <v>36</v>
      </c>
      <c r="I6680">
        <v>13.023</v>
      </c>
      <c r="J6680">
        <v>1</v>
      </c>
      <c r="K6680">
        <v>0.7</v>
      </c>
      <c r="L6680">
        <v>-10.4184</v>
      </c>
    </row>
    <row r="6681" spans="1:12" x14ac:dyDescent="0.3">
      <c r="A6681" t="s">
        <v>27</v>
      </c>
      <c r="B6681" t="s">
        <v>13</v>
      </c>
      <c r="C6681" t="s">
        <v>14</v>
      </c>
      <c r="D6681" t="s">
        <v>125</v>
      </c>
      <c r="E6681" t="s">
        <v>103</v>
      </c>
      <c r="F6681" t="s">
        <v>56</v>
      </c>
      <c r="G6681" t="s">
        <v>18</v>
      </c>
      <c r="H6681" t="s">
        <v>30</v>
      </c>
      <c r="I6681">
        <v>273.06</v>
      </c>
      <c r="J6681">
        <v>2</v>
      </c>
      <c r="K6681">
        <v>0.4</v>
      </c>
      <c r="L6681">
        <v>-104.673</v>
      </c>
    </row>
    <row r="6682" spans="1:12" x14ac:dyDescent="0.3">
      <c r="A6682" t="s">
        <v>27</v>
      </c>
      <c r="B6682" t="s">
        <v>13</v>
      </c>
      <c r="C6682" t="s">
        <v>14</v>
      </c>
      <c r="D6682" t="s">
        <v>125</v>
      </c>
      <c r="E6682" t="s">
        <v>103</v>
      </c>
      <c r="F6682" t="s">
        <v>56</v>
      </c>
      <c r="G6682" t="s">
        <v>25</v>
      </c>
      <c r="H6682" t="s">
        <v>76</v>
      </c>
      <c r="I6682">
        <v>39.311999999999998</v>
      </c>
      <c r="J6682">
        <v>13</v>
      </c>
      <c r="K6682">
        <v>0.2</v>
      </c>
      <c r="L6682">
        <v>12.776400000000001</v>
      </c>
    </row>
    <row r="6683" spans="1:12" x14ac:dyDescent="0.3">
      <c r="A6683" t="s">
        <v>27</v>
      </c>
      <c r="B6683" t="s">
        <v>13</v>
      </c>
      <c r="C6683" t="s">
        <v>14</v>
      </c>
      <c r="D6683" t="s">
        <v>341</v>
      </c>
      <c r="E6683" t="s">
        <v>103</v>
      </c>
      <c r="F6683" t="s">
        <v>56</v>
      </c>
      <c r="G6683" t="s">
        <v>25</v>
      </c>
      <c r="H6683" t="s">
        <v>31</v>
      </c>
      <c r="I6683">
        <v>264.32</v>
      </c>
      <c r="J6683">
        <v>2</v>
      </c>
      <c r="K6683">
        <v>0.2</v>
      </c>
      <c r="L6683">
        <v>19.824000000000002</v>
      </c>
    </row>
    <row r="6684" spans="1:12" x14ac:dyDescent="0.3">
      <c r="A6684" t="s">
        <v>12</v>
      </c>
      <c r="B6684" t="s">
        <v>13</v>
      </c>
      <c r="C6684" t="s">
        <v>14</v>
      </c>
      <c r="D6684" t="s">
        <v>220</v>
      </c>
      <c r="E6684" t="s">
        <v>103</v>
      </c>
      <c r="F6684" t="s">
        <v>56</v>
      </c>
      <c r="G6684" t="s">
        <v>18</v>
      </c>
      <c r="H6684" t="s">
        <v>20</v>
      </c>
      <c r="I6684">
        <v>181.98599999999999</v>
      </c>
      <c r="J6684">
        <v>2</v>
      </c>
      <c r="K6684">
        <v>0.3</v>
      </c>
      <c r="L6684">
        <v>-54.595799999999997</v>
      </c>
    </row>
    <row r="6685" spans="1:12" x14ac:dyDescent="0.3">
      <c r="A6685" t="s">
        <v>12</v>
      </c>
      <c r="B6685" t="s">
        <v>13</v>
      </c>
      <c r="C6685" t="s">
        <v>14</v>
      </c>
      <c r="D6685" t="s">
        <v>220</v>
      </c>
      <c r="E6685" t="s">
        <v>103</v>
      </c>
      <c r="F6685" t="s">
        <v>56</v>
      </c>
      <c r="G6685" t="s">
        <v>34</v>
      </c>
      <c r="H6685" t="s">
        <v>35</v>
      </c>
      <c r="I6685">
        <v>431.976</v>
      </c>
      <c r="J6685">
        <v>4</v>
      </c>
      <c r="K6685">
        <v>0.4</v>
      </c>
      <c r="L6685">
        <v>-100.7944</v>
      </c>
    </row>
    <row r="6686" spans="1:12" x14ac:dyDescent="0.3">
      <c r="A6686" t="s">
        <v>12</v>
      </c>
      <c r="B6686" t="s">
        <v>13</v>
      </c>
      <c r="C6686" t="s">
        <v>14</v>
      </c>
      <c r="D6686" t="s">
        <v>220</v>
      </c>
      <c r="E6686" t="s">
        <v>103</v>
      </c>
      <c r="F6686" t="s">
        <v>56</v>
      </c>
      <c r="G6686" t="s">
        <v>34</v>
      </c>
      <c r="H6686" t="s">
        <v>35</v>
      </c>
      <c r="I6686">
        <v>155.37</v>
      </c>
      <c r="J6686">
        <v>1</v>
      </c>
      <c r="K6686">
        <v>0.4</v>
      </c>
      <c r="L6686">
        <v>-36.253</v>
      </c>
    </row>
    <row r="6687" spans="1:12" x14ac:dyDescent="0.3">
      <c r="A6687" t="s">
        <v>167</v>
      </c>
      <c r="B6687" t="s">
        <v>21</v>
      </c>
      <c r="C6687" t="s">
        <v>14</v>
      </c>
      <c r="D6687" t="s">
        <v>113</v>
      </c>
      <c r="E6687" t="s">
        <v>103</v>
      </c>
      <c r="F6687" t="s">
        <v>56</v>
      </c>
      <c r="G6687" t="s">
        <v>34</v>
      </c>
      <c r="H6687" t="s">
        <v>35</v>
      </c>
      <c r="I6687">
        <v>164.38800000000001</v>
      </c>
      <c r="J6687">
        <v>2</v>
      </c>
      <c r="K6687">
        <v>0.4</v>
      </c>
      <c r="L6687">
        <v>-35.617400000000004</v>
      </c>
    </row>
    <row r="6688" spans="1:12" x14ac:dyDescent="0.3">
      <c r="A6688" t="s">
        <v>167</v>
      </c>
      <c r="B6688" t="s">
        <v>21</v>
      </c>
      <c r="C6688" t="s">
        <v>14</v>
      </c>
      <c r="D6688" t="s">
        <v>113</v>
      </c>
      <c r="E6688" t="s">
        <v>103</v>
      </c>
      <c r="F6688" t="s">
        <v>56</v>
      </c>
      <c r="G6688" t="s">
        <v>25</v>
      </c>
      <c r="H6688" t="s">
        <v>33</v>
      </c>
      <c r="I6688">
        <v>13.247999999999999</v>
      </c>
      <c r="J6688">
        <v>4</v>
      </c>
      <c r="K6688">
        <v>0.2</v>
      </c>
      <c r="L6688">
        <v>3.6432000000000002</v>
      </c>
    </row>
    <row r="6689" spans="1:12" x14ac:dyDescent="0.3">
      <c r="A6689" t="s">
        <v>61</v>
      </c>
      <c r="B6689" t="s">
        <v>21</v>
      </c>
      <c r="C6689" t="s">
        <v>14</v>
      </c>
      <c r="D6689" t="s">
        <v>81</v>
      </c>
      <c r="E6689" t="s">
        <v>103</v>
      </c>
      <c r="F6689" t="s">
        <v>56</v>
      </c>
      <c r="G6689" t="s">
        <v>34</v>
      </c>
      <c r="H6689" t="s">
        <v>58</v>
      </c>
      <c r="I6689">
        <v>60.863999999999997</v>
      </c>
      <c r="J6689">
        <v>4</v>
      </c>
      <c r="K6689">
        <v>0.2</v>
      </c>
      <c r="L6689">
        <v>9.1295999999999999</v>
      </c>
    </row>
    <row r="6690" spans="1:12" x14ac:dyDescent="0.3">
      <c r="A6690" t="s">
        <v>61</v>
      </c>
      <c r="B6690" t="s">
        <v>21</v>
      </c>
      <c r="C6690" t="s">
        <v>14</v>
      </c>
      <c r="D6690" t="s">
        <v>81</v>
      </c>
      <c r="E6690" t="s">
        <v>103</v>
      </c>
      <c r="F6690" t="s">
        <v>56</v>
      </c>
      <c r="G6690" t="s">
        <v>34</v>
      </c>
      <c r="H6690" t="s">
        <v>122</v>
      </c>
      <c r="I6690">
        <v>652.995</v>
      </c>
      <c r="J6690">
        <v>7</v>
      </c>
      <c r="K6690">
        <v>0.7</v>
      </c>
      <c r="L6690">
        <v>-935.95950000000005</v>
      </c>
    </row>
    <row r="6691" spans="1:12" x14ac:dyDescent="0.3">
      <c r="A6691" t="s">
        <v>61</v>
      </c>
      <c r="B6691" t="s">
        <v>21</v>
      </c>
      <c r="C6691" t="s">
        <v>14</v>
      </c>
      <c r="D6691" t="s">
        <v>81</v>
      </c>
      <c r="E6691" t="s">
        <v>103</v>
      </c>
      <c r="F6691" t="s">
        <v>56</v>
      </c>
      <c r="G6691" t="s">
        <v>25</v>
      </c>
      <c r="H6691" t="s">
        <v>36</v>
      </c>
      <c r="I6691">
        <v>11.22</v>
      </c>
      <c r="J6691">
        <v>10</v>
      </c>
      <c r="K6691">
        <v>0.7</v>
      </c>
      <c r="L6691">
        <v>-7.48</v>
      </c>
    </row>
    <row r="6692" spans="1:12" x14ac:dyDescent="0.3">
      <c r="A6692" t="s">
        <v>61</v>
      </c>
      <c r="B6692" t="s">
        <v>13</v>
      </c>
      <c r="C6692" t="s">
        <v>14</v>
      </c>
      <c r="D6692" t="s">
        <v>234</v>
      </c>
      <c r="E6692" t="s">
        <v>103</v>
      </c>
      <c r="F6692" t="s">
        <v>56</v>
      </c>
      <c r="G6692" t="s">
        <v>25</v>
      </c>
      <c r="H6692" t="s">
        <v>40</v>
      </c>
      <c r="I6692">
        <v>30.352</v>
      </c>
      <c r="J6692">
        <v>2</v>
      </c>
      <c r="K6692">
        <v>0.2</v>
      </c>
      <c r="L6692">
        <v>10.623200000000001</v>
      </c>
    </row>
    <row r="6693" spans="1:12" x14ac:dyDescent="0.3">
      <c r="A6693" t="s">
        <v>61</v>
      </c>
      <c r="B6693" t="s">
        <v>21</v>
      </c>
      <c r="C6693" t="s">
        <v>14</v>
      </c>
      <c r="D6693" t="s">
        <v>153</v>
      </c>
      <c r="E6693" t="s">
        <v>103</v>
      </c>
      <c r="F6693" t="s">
        <v>56</v>
      </c>
      <c r="G6693" t="s">
        <v>18</v>
      </c>
      <c r="H6693" t="s">
        <v>32</v>
      </c>
      <c r="I6693">
        <v>45.887999999999998</v>
      </c>
      <c r="J6693">
        <v>4</v>
      </c>
      <c r="K6693">
        <v>0.2</v>
      </c>
      <c r="L6693">
        <v>9.1776</v>
      </c>
    </row>
    <row r="6694" spans="1:12" x14ac:dyDescent="0.3">
      <c r="A6694" t="s">
        <v>61</v>
      </c>
      <c r="B6694" t="s">
        <v>13</v>
      </c>
      <c r="C6694" t="s">
        <v>14</v>
      </c>
      <c r="D6694" t="s">
        <v>251</v>
      </c>
      <c r="E6694" t="s">
        <v>103</v>
      </c>
      <c r="F6694" t="s">
        <v>56</v>
      </c>
      <c r="G6694" t="s">
        <v>25</v>
      </c>
      <c r="H6694" t="s">
        <v>36</v>
      </c>
      <c r="I6694">
        <v>1.641</v>
      </c>
      <c r="J6694">
        <v>1</v>
      </c>
      <c r="K6694">
        <v>0.7</v>
      </c>
      <c r="L6694">
        <v>-1.3128</v>
      </c>
    </row>
    <row r="6695" spans="1:12" x14ac:dyDescent="0.3">
      <c r="A6695" t="s">
        <v>61</v>
      </c>
      <c r="B6695" t="s">
        <v>13</v>
      </c>
      <c r="C6695" t="s">
        <v>14</v>
      </c>
      <c r="D6695" t="s">
        <v>251</v>
      </c>
      <c r="E6695" t="s">
        <v>103</v>
      </c>
      <c r="F6695" t="s">
        <v>56</v>
      </c>
      <c r="G6695" t="s">
        <v>34</v>
      </c>
      <c r="H6695" t="s">
        <v>35</v>
      </c>
      <c r="I6695">
        <v>629.95799999999997</v>
      </c>
      <c r="J6695">
        <v>7</v>
      </c>
      <c r="K6695">
        <v>0.4</v>
      </c>
      <c r="L6695">
        <v>94.493700000000004</v>
      </c>
    </row>
    <row r="6696" spans="1:12" x14ac:dyDescent="0.3">
      <c r="A6696" t="s">
        <v>12</v>
      </c>
      <c r="B6696" t="s">
        <v>13</v>
      </c>
      <c r="C6696" t="s">
        <v>14</v>
      </c>
      <c r="D6696" t="s">
        <v>113</v>
      </c>
      <c r="E6696" t="s">
        <v>103</v>
      </c>
      <c r="F6696" t="s">
        <v>56</v>
      </c>
      <c r="G6696" t="s">
        <v>25</v>
      </c>
      <c r="H6696" t="s">
        <v>59</v>
      </c>
      <c r="I6696">
        <v>46.72</v>
      </c>
      <c r="J6696">
        <v>5</v>
      </c>
      <c r="K6696">
        <v>0.2</v>
      </c>
      <c r="L6696">
        <v>17.52</v>
      </c>
    </row>
    <row r="6697" spans="1:12" x14ac:dyDescent="0.3">
      <c r="A6697" t="s">
        <v>27</v>
      </c>
      <c r="B6697" t="s">
        <v>43</v>
      </c>
      <c r="C6697" t="s">
        <v>14</v>
      </c>
      <c r="D6697" t="s">
        <v>81</v>
      </c>
      <c r="E6697" t="s">
        <v>103</v>
      </c>
      <c r="F6697" t="s">
        <v>56</v>
      </c>
      <c r="G6697" t="s">
        <v>25</v>
      </c>
      <c r="H6697" t="s">
        <v>40</v>
      </c>
      <c r="I6697">
        <v>10.368</v>
      </c>
      <c r="J6697">
        <v>2</v>
      </c>
      <c r="K6697">
        <v>0.2</v>
      </c>
      <c r="L6697">
        <v>3.6288</v>
      </c>
    </row>
    <row r="6698" spans="1:12" x14ac:dyDescent="0.3">
      <c r="A6698" t="s">
        <v>27</v>
      </c>
      <c r="B6698" t="s">
        <v>21</v>
      </c>
      <c r="C6698" t="s">
        <v>14</v>
      </c>
      <c r="D6698" t="s">
        <v>77</v>
      </c>
      <c r="E6698" t="s">
        <v>103</v>
      </c>
      <c r="F6698" t="s">
        <v>56</v>
      </c>
      <c r="G6698" t="s">
        <v>34</v>
      </c>
      <c r="H6698" t="s">
        <v>35</v>
      </c>
      <c r="I6698">
        <v>23.975999999999999</v>
      </c>
      <c r="J6698">
        <v>4</v>
      </c>
      <c r="K6698">
        <v>0.4</v>
      </c>
      <c r="L6698">
        <v>-15.5844</v>
      </c>
    </row>
    <row r="6699" spans="1:12" x14ac:dyDescent="0.3">
      <c r="A6699" t="s">
        <v>61</v>
      </c>
      <c r="B6699" t="s">
        <v>13</v>
      </c>
      <c r="C6699" t="s">
        <v>14</v>
      </c>
      <c r="D6699" t="s">
        <v>234</v>
      </c>
      <c r="E6699" t="s">
        <v>103</v>
      </c>
      <c r="F6699" t="s">
        <v>56</v>
      </c>
      <c r="G6699" t="s">
        <v>25</v>
      </c>
      <c r="H6699" t="s">
        <v>40</v>
      </c>
      <c r="I6699">
        <v>108.336</v>
      </c>
      <c r="J6699">
        <v>6</v>
      </c>
      <c r="K6699">
        <v>0.2</v>
      </c>
      <c r="L6699">
        <v>37.9176</v>
      </c>
    </row>
    <row r="6700" spans="1:12" x14ac:dyDescent="0.3">
      <c r="A6700" t="s">
        <v>61</v>
      </c>
      <c r="B6700" t="s">
        <v>13</v>
      </c>
      <c r="C6700" t="s">
        <v>14</v>
      </c>
      <c r="D6700" t="s">
        <v>234</v>
      </c>
      <c r="E6700" t="s">
        <v>103</v>
      </c>
      <c r="F6700" t="s">
        <v>56</v>
      </c>
      <c r="G6700" t="s">
        <v>25</v>
      </c>
      <c r="H6700" t="s">
        <v>31</v>
      </c>
      <c r="I6700">
        <v>55.92</v>
      </c>
      <c r="J6700">
        <v>5</v>
      </c>
      <c r="K6700">
        <v>0.2</v>
      </c>
      <c r="L6700">
        <v>6.2910000000000004</v>
      </c>
    </row>
    <row r="6701" spans="1:12" x14ac:dyDescent="0.3">
      <c r="A6701" t="s">
        <v>61</v>
      </c>
      <c r="B6701" t="s">
        <v>13</v>
      </c>
      <c r="C6701" t="s">
        <v>14</v>
      </c>
      <c r="D6701" t="s">
        <v>234</v>
      </c>
      <c r="E6701" t="s">
        <v>103</v>
      </c>
      <c r="F6701" t="s">
        <v>56</v>
      </c>
      <c r="G6701" t="s">
        <v>25</v>
      </c>
      <c r="H6701" t="s">
        <v>40</v>
      </c>
      <c r="I6701">
        <v>78.304000000000002</v>
      </c>
      <c r="J6701">
        <v>2</v>
      </c>
      <c r="K6701">
        <v>0.2</v>
      </c>
      <c r="L6701">
        <v>29.364000000000001</v>
      </c>
    </row>
    <row r="6702" spans="1:12" x14ac:dyDescent="0.3">
      <c r="A6702" t="s">
        <v>12</v>
      </c>
      <c r="B6702" t="s">
        <v>13</v>
      </c>
      <c r="C6702" t="s">
        <v>14</v>
      </c>
      <c r="D6702" t="s">
        <v>251</v>
      </c>
      <c r="E6702" t="s">
        <v>103</v>
      </c>
      <c r="F6702" t="s">
        <v>56</v>
      </c>
      <c r="G6702" t="s">
        <v>25</v>
      </c>
      <c r="H6702" t="s">
        <v>109</v>
      </c>
      <c r="I6702">
        <v>14.72</v>
      </c>
      <c r="J6702">
        <v>5</v>
      </c>
      <c r="K6702">
        <v>0.2</v>
      </c>
      <c r="L6702">
        <v>-3.3119999999999998</v>
      </c>
    </row>
    <row r="6703" spans="1:12" x14ac:dyDescent="0.3">
      <c r="A6703" t="s">
        <v>12</v>
      </c>
      <c r="B6703" t="s">
        <v>13</v>
      </c>
      <c r="C6703" t="s">
        <v>14</v>
      </c>
      <c r="D6703" t="s">
        <v>251</v>
      </c>
      <c r="E6703" t="s">
        <v>103</v>
      </c>
      <c r="F6703" t="s">
        <v>56</v>
      </c>
      <c r="G6703" t="s">
        <v>25</v>
      </c>
      <c r="H6703" t="s">
        <v>31</v>
      </c>
      <c r="I6703">
        <v>38.975999999999999</v>
      </c>
      <c r="J6703">
        <v>3</v>
      </c>
      <c r="K6703">
        <v>0.2</v>
      </c>
      <c r="L6703">
        <v>-2.4359999999999999</v>
      </c>
    </row>
    <row r="6704" spans="1:12" x14ac:dyDescent="0.3">
      <c r="A6704" t="s">
        <v>27</v>
      </c>
      <c r="B6704" t="s">
        <v>13</v>
      </c>
      <c r="C6704" t="s">
        <v>14</v>
      </c>
      <c r="D6704" t="s">
        <v>81</v>
      </c>
      <c r="E6704" t="s">
        <v>103</v>
      </c>
      <c r="F6704" t="s">
        <v>56</v>
      </c>
      <c r="G6704" t="s">
        <v>25</v>
      </c>
      <c r="H6704" t="s">
        <v>36</v>
      </c>
      <c r="I6704">
        <v>2.3130000000000002</v>
      </c>
      <c r="J6704">
        <v>1</v>
      </c>
      <c r="K6704">
        <v>0.7</v>
      </c>
      <c r="L6704">
        <v>-1.9275</v>
      </c>
    </row>
    <row r="6705" spans="1:12" x14ac:dyDescent="0.3">
      <c r="A6705" t="s">
        <v>27</v>
      </c>
      <c r="B6705" t="s">
        <v>21</v>
      </c>
      <c r="C6705" t="s">
        <v>14</v>
      </c>
      <c r="D6705" t="s">
        <v>251</v>
      </c>
      <c r="E6705" t="s">
        <v>103</v>
      </c>
      <c r="F6705" t="s">
        <v>56</v>
      </c>
      <c r="G6705" t="s">
        <v>25</v>
      </c>
      <c r="H6705" t="s">
        <v>37</v>
      </c>
      <c r="I6705">
        <v>243.88</v>
      </c>
      <c r="J6705">
        <v>5</v>
      </c>
      <c r="K6705">
        <v>0.2</v>
      </c>
      <c r="L6705">
        <v>27.436499999999999</v>
      </c>
    </row>
    <row r="6706" spans="1:12" x14ac:dyDescent="0.3">
      <c r="A6706" t="s">
        <v>12</v>
      </c>
      <c r="B6706" t="s">
        <v>13</v>
      </c>
      <c r="C6706" t="s">
        <v>14</v>
      </c>
      <c r="D6706" t="s">
        <v>77</v>
      </c>
      <c r="E6706" t="s">
        <v>103</v>
      </c>
      <c r="F6706" t="s">
        <v>56</v>
      </c>
      <c r="G6706" t="s">
        <v>34</v>
      </c>
      <c r="H6706" t="s">
        <v>35</v>
      </c>
      <c r="I6706">
        <v>1022.97</v>
      </c>
      <c r="J6706">
        <v>5</v>
      </c>
      <c r="K6706">
        <v>0.4</v>
      </c>
      <c r="L6706">
        <v>-255.74250000000001</v>
      </c>
    </row>
    <row r="6707" spans="1:12" x14ac:dyDescent="0.3">
      <c r="A6707" t="s">
        <v>27</v>
      </c>
      <c r="B6707" t="s">
        <v>21</v>
      </c>
      <c r="C6707" t="s">
        <v>14</v>
      </c>
      <c r="D6707" t="s">
        <v>113</v>
      </c>
      <c r="E6707" t="s">
        <v>103</v>
      </c>
      <c r="F6707" t="s">
        <v>56</v>
      </c>
      <c r="G6707" t="s">
        <v>34</v>
      </c>
      <c r="H6707" t="s">
        <v>58</v>
      </c>
      <c r="I6707">
        <v>119.976</v>
      </c>
      <c r="J6707">
        <v>3</v>
      </c>
      <c r="K6707">
        <v>0.2</v>
      </c>
      <c r="L6707">
        <v>22.4955</v>
      </c>
    </row>
    <row r="6708" spans="1:12" x14ac:dyDescent="0.3">
      <c r="A6708" t="s">
        <v>167</v>
      </c>
      <c r="B6708" t="s">
        <v>43</v>
      </c>
      <c r="C6708" t="s">
        <v>14</v>
      </c>
      <c r="D6708" t="s">
        <v>251</v>
      </c>
      <c r="E6708" t="s">
        <v>103</v>
      </c>
      <c r="F6708" t="s">
        <v>56</v>
      </c>
      <c r="G6708" t="s">
        <v>25</v>
      </c>
      <c r="H6708" t="s">
        <v>37</v>
      </c>
      <c r="I6708">
        <v>663.93600000000004</v>
      </c>
      <c r="J6708">
        <v>4</v>
      </c>
      <c r="K6708">
        <v>0.2</v>
      </c>
      <c r="L6708">
        <v>82.992000000000004</v>
      </c>
    </row>
    <row r="6709" spans="1:12" x14ac:dyDescent="0.3">
      <c r="A6709" t="s">
        <v>27</v>
      </c>
      <c r="B6709" t="s">
        <v>43</v>
      </c>
      <c r="C6709" t="s">
        <v>14</v>
      </c>
      <c r="D6709" t="s">
        <v>102</v>
      </c>
      <c r="E6709" t="s">
        <v>103</v>
      </c>
      <c r="F6709" t="s">
        <v>56</v>
      </c>
      <c r="G6709" t="s">
        <v>25</v>
      </c>
      <c r="H6709" t="s">
        <v>36</v>
      </c>
      <c r="I6709">
        <v>12.957000000000001</v>
      </c>
      <c r="J6709">
        <v>7</v>
      </c>
      <c r="K6709">
        <v>0.7</v>
      </c>
      <c r="L6709">
        <v>-9.5017999999999994</v>
      </c>
    </row>
    <row r="6710" spans="1:12" x14ac:dyDescent="0.3">
      <c r="A6710" t="s">
        <v>12</v>
      </c>
      <c r="B6710" t="s">
        <v>13</v>
      </c>
      <c r="C6710" t="s">
        <v>14</v>
      </c>
      <c r="D6710" t="s">
        <v>147</v>
      </c>
      <c r="E6710" t="s">
        <v>103</v>
      </c>
      <c r="F6710" t="s">
        <v>56</v>
      </c>
      <c r="G6710" t="s">
        <v>34</v>
      </c>
      <c r="H6710" t="s">
        <v>58</v>
      </c>
      <c r="I6710">
        <v>119.96</v>
      </c>
      <c r="J6710">
        <v>5</v>
      </c>
      <c r="K6710">
        <v>0.2</v>
      </c>
      <c r="L6710">
        <v>35.988</v>
      </c>
    </row>
    <row r="6711" spans="1:12" x14ac:dyDescent="0.3">
      <c r="A6711" t="s">
        <v>12</v>
      </c>
      <c r="B6711" t="s">
        <v>13</v>
      </c>
      <c r="C6711" t="s">
        <v>14</v>
      </c>
      <c r="D6711" t="s">
        <v>147</v>
      </c>
      <c r="E6711" t="s">
        <v>103</v>
      </c>
      <c r="F6711" t="s">
        <v>56</v>
      </c>
      <c r="G6711" t="s">
        <v>25</v>
      </c>
      <c r="H6711" t="s">
        <v>33</v>
      </c>
      <c r="I6711">
        <v>10.608000000000001</v>
      </c>
      <c r="J6711">
        <v>6</v>
      </c>
      <c r="K6711">
        <v>0.2</v>
      </c>
      <c r="L6711">
        <v>0.92820000000000003</v>
      </c>
    </row>
    <row r="6712" spans="1:12" x14ac:dyDescent="0.3">
      <c r="A6712" t="s">
        <v>61</v>
      </c>
      <c r="B6712" t="s">
        <v>13</v>
      </c>
      <c r="C6712" t="s">
        <v>14</v>
      </c>
      <c r="D6712" t="s">
        <v>113</v>
      </c>
      <c r="E6712" t="s">
        <v>103</v>
      </c>
      <c r="F6712" t="s">
        <v>56</v>
      </c>
      <c r="G6712" t="s">
        <v>34</v>
      </c>
      <c r="H6712" t="s">
        <v>58</v>
      </c>
      <c r="I6712">
        <v>2025.36</v>
      </c>
      <c r="J6712">
        <v>6</v>
      </c>
      <c r="K6712">
        <v>0.2</v>
      </c>
      <c r="L6712">
        <v>607.60799999999995</v>
      </c>
    </row>
    <row r="6713" spans="1:12" x14ac:dyDescent="0.3">
      <c r="A6713" t="s">
        <v>61</v>
      </c>
      <c r="B6713" t="s">
        <v>13</v>
      </c>
      <c r="C6713" t="s">
        <v>14</v>
      </c>
      <c r="D6713" t="s">
        <v>113</v>
      </c>
      <c r="E6713" t="s">
        <v>103</v>
      </c>
      <c r="F6713" t="s">
        <v>56</v>
      </c>
      <c r="G6713" t="s">
        <v>34</v>
      </c>
      <c r="H6713" t="s">
        <v>122</v>
      </c>
      <c r="I6713">
        <v>1799.9939999999999</v>
      </c>
      <c r="J6713">
        <v>2</v>
      </c>
      <c r="K6713">
        <v>0.7</v>
      </c>
      <c r="L6713">
        <v>-2639.9911999999999</v>
      </c>
    </row>
    <row r="6714" spans="1:12" x14ac:dyDescent="0.3">
      <c r="A6714" t="s">
        <v>61</v>
      </c>
      <c r="B6714" t="s">
        <v>13</v>
      </c>
      <c r="C6714" t="s">
        <v>14</v>
      </c>
      <c r="D6714" t="s">
        <v>113</v>
      </c>
      <c r="E6714" t="s">
        <v>103</v>
      </c>
      <c r="F6714" t="s">
        <v>56</v>
      </c>
      <c r="G6714" t="s">
        <v>34</v>
      </c>
      <c r="H6714" t="s">
        <v>35</v>
      </c>
      <c r="I6714">
        <v>101.988</v>
      </c>
      <c r="J6714">
        <v>2</v>
      </c>
      <c r="K6714">
        <v>0.4</v>
      </c>
      <c r="L6714">
        <v>-16.998000000000001</v>
      </c>
    </row>
    <row r="6715" spans="1:12" x14ac:dyDescent="0.3">
      <c r="A6715" t="s">
        <v>61</v>
      </c>
      <c r="B6715" t="s">
        <v>13</v>
      </c>
      <c r="C6715" t="s">
        <v>14</v>
      </c>
      <c r="D6715" t="s">
        <v>113</v>
      </c>
      <c r="E6715" t="s">
        <v>103</v>
      </c>
      <c r="F6715" t="s">
        <v>56</v>
      </c>
      <c r="G6715" t="s">
        <v>18</v>
      </c>
      <c r="H6715" t="s">
        <v>32</v>
      </c>
      <c r="I6715">
        <v>262.86399999999998</v>
      </c>
      <c r="J6715">
        <v>7</v>
      </c>
      <c r="K6715">
        <v>0.2</v>
      </c>
      <c r="L6715">
        <v>69.001800000000003</v>
      </c>
    </row>
    <row r="6716" spans="1:12" x14ac:dyDescent="0.3">
      <c r="A6716" t="s">
        <v>12</v>
      </c>
      <c r="B6716" t="s">
        <v>13</v>
      </c>
      <c r="C6716" t="s">
        <v>14</v>
      </c>
      <c r="D6716" t="s">
        <v>132</v>
      </c>
      <c r="E6716" t="s">
        <v>103</v>
      </c>
      <c r="F6716" t="s">
        <v>56</v>
      </c>
      <c r="G6716" t="s">
        <v>18</v>
      </c>
      <c r="H6716" t="s">
        <v>32</v>
      </c>
      <c r="I6716">
        <v>149.232</v>
      </c>
      <c r="J6716">
        <v>3</v>
      </c>
      <c r="K6716">
        <v>0.2</v>
      </c>
      <c r="L6716">
        <v>3.7307999999999999</v>
      </c>
    </row>
    <row r="6717" spans="1:12" x14ac:dyDescent="0.3">
      <c r="A6717" t="s">
        <v>12</v>
      </c>
      <c r="B6717" t="s">
        <v>13</v>
      </c>
      <c r="C6717" t="s">
        <v>14</v>
      </c>
      <c r="D6717" t="s">
        <v>132</v>
      </c>
      <c r="E6717" t="s">
        <v>103</v>
      </c>
      <c r="F6717" t="s">
        <v>56</v>
      </c>
      <c r="G6717" t="s">
        <v>25</v>
      </c>
      <c r="H6717" t="s">
        <v>40</v>
      </c>
      <c r="I6717">
        <v>15.936</v>
      </c>
      <c r="J6717">
        <v>4</v>
      </c>
      <c r="K6717">
        <v>0.2</v>
      </c>
      <c r="L6717">
        <v>5.7767999999999997</v>
      </c>
    </row>
    <row r="6718" spans="1:12" x14ac:dyDescent="0.3">
      <c r="A6718" t="s">
        <v>27</v>
      </c>
      <c r="B6718" t="s">
        <v>13</v>
      </c>
      <c r="C6718" t="s">
        <v>14</v>
      </c>
      <c r="D6718" t="s">
        <v>125</v>
      </c>
      <c r="E6718" t="s">
        <v>103</v>
      </c>
      <c r="F6718" t="s">
        <v>56</v>
      </c>
      <c r="G6718" t="s">
        <v>25</v>
      </c>
      <c r="H6718" t="s">
        <v>36</v>
      </c>
      <c r="I6718">
        <v>63.923999999999999</v>
      </c>
      <c r="J6718">
        <v>7</v>
      </c>
      <c r="K6718">
        <v>0.7</v>
      </c>
      <c r="L6718">
        <v>-46.877600000000001</v>
      </c>
    </row>
    <row r="6719" spans="1:12" x14ac:dyDescent="0.3">
      <c r="A6719" t="s">
        <v>27</v>
      </c>
      <c r="B6719" t="s">
        <v>43</v>
      </c>
      <c r="C6719" t="s">
        <v>14</v>
      </c>
      <c r="D6719" t="s">
        <v>102</v>
      </c>
      <c r="E6719" t="s">
        <v>103</v>
      </c>
      <c r="F6719" t="s">
        <v>56</v>
      </c>
      <c r="G6719" t="s">
        <v>18</v>
      </c>
      <c r="H6719" t="s">
        <v>20</v>
      </c>
      <c r="I6719">
        <v>281.37200000000001</v>
      </c>
      <c r="J6719">
        <v>2</v>
      </c>
      <c r="K6719">
        <v>0.3</v>
      </c>
      <c r="L6719">
        <v>-12.0588</v>
      </c>
    </row>
    <row r="6720" spans="1:12" x14ac:dyDescent="0.3">
      <c r="A6720" t="s">
        <v>27</v>
      </c>
      <c r="B6720" t="s">
        <v>43</v>
      </c>
      <c r="C6720" t="s">
        <v>14</v>
      </c>
      <c r="D6720" t="s">
        <v>102</v>
      </c>
      <c r="E6720" t="s">
        <v>103</v>
      </c>
      <c r="F6720" t="s">
        <v>56</v>
      </c>
      <c r="G6720" t="s">
        <v>18</v>
      </c>
      <c r="H6720" t="s">
        <v>20</v>
      </c>
      <c r="I6720">
        <v>281.37200000000001</v>
      </c>
      <c r="J6720">
        <v>2</v>
      </c>
      <c r="K6720">
        <v>0.3</v>
      </c>
      <c r="L6720">
        <v>-12.0588</v>
      </c>
    </row>
    <row r="6721" spans="1:12" x14ac:dyDescent="0.3">
      <c r="A6721" t="s">
        <v>27</v>
      </c>
      <c r="B6721" t="s">
        <v>43</v>
      </c>
      <c r="C6721" t="s">
        <v>14</v>
      </c>
      <c r="D6721" t="s">
        <v>102</v>
      </c>
      <c r="E6721" t="s">
        <v>103</v>
      </c>
      <c r="F6721" t="s">
        <v>56</v>
      </c>
      <c r="G6721" t="s">
        <v>25</v>
      </c>
      <c r="H6721" t="s">
        <v>36</v>
      </c>
      <c r="I6721">
        <v>7.4880000000000004</v>
      </c>
      <c r="J6721">
        <v>8</v>
      </c>
      <c r="K6721">
        <v>0.7</v>
      </c>
      <c r="L6721">
        <v>-5.2416</v>
      </c>
    </row>
    <row r="6722" spans="1:12" x14ac:dyDescent="0.3">
      <c r="A6722" t="s">
        <v>27</v>
      </c>
      <c r="B6722" t="s">
        <v>43</v>
      </c>
      <c r="C6722" t="s">
        <v>14</v>
      </c>
      <c r="D6722" t="s">
        <v>102</v>
      </c>
      <c r="E6722" t="s">
        <v>103</v>
      </c>
      <c r="F6722" t="s">
        <v>56</v>
      </c>
      <c r="G6722" t="s">
        <v>18</v>
      </c>
      <c r="H6722" t="s">
        <v>32</v>
      </c>
      <c r="I6722">
        <v>22.335999999999999</v>
      </c>
      <c r="J6722">
        <v>4</v>
      </c>
      <c r="K6722">
        <v>0.2</v>
      </c>
      <c r="L6722">
        <v>7.8175999999999997</v>
      </c>
    </row>
    <row r="6723" spans="1:12" x14ac:dyDescent="0.3">
      <c r="A6723" t="s">
        <v>27</v>
      </c>
      <c r="B6723" t="s">
        <v>13</v>
      </c>
      <c r="C6723" t="s">
        <v>14</v>
      </c>
      <c r="D6723" t="s">
        <v>102</v>
      </c>
      <c r="E6723" t="s">
        <v>103</v>
      </c>
      <c r="F6723" t="s">
        <v>56</v>
      </c>
      <c r="G6723" t="s">
        <v>25</v>
      </c>
      <c r="H6723" t="s">
        <v>40</v>
      </c>
      <c r="I6723">
        <v>10.368</v>
      </c>
      <c r="J6723">
        <v>2</v>
      </c>
      <c r="K6723">
        <v>0.2</v>
      </c>
      <c r="L6723">
        <v>3.6288</v>
      </c>
    </row>
    <row r="6724" spans="1:12" x14ac:dyDescent="0.3">
      <c r="A6724" t="s">
        <v>12</v>
      </c>
      <c r="B6724" t="s">
        <v>43</v>
      </c>
      <c r="C6724" t="s">
        <v>14</v>
      </c>
      <c r="D6724" t="s">
        <v>234</v>
      </c>
      <c r="E6724" t="s">
        <v>103</v>
      </c>
      <c r="F6724" t="s">
        <v>56</v>
      </c>
      <c r="G6724" t="s">
        <v>25</v>
      </c>
      <c r="H6724" t="s">
        <v>40</v>
      </c>
      <c r="I6724">
        <v>32.896000000000001</v>
      </c>
      <c r="J6724">
        <v>4</v>
      </c>
      <c r="K6724">
        <v>0.2</v>
      </c>
      <c r="L6724">
        <v>11.102399999999999</v>
      </c>
    </row>
    <row r="6725" spans="1:12" x14ac:dyDescent="0.3">
      <c r="A6725" t="s">
        <v>12</v>
      </c>
      <c r="B6725" t="s">
        <v>43</v>
      </c>
      <c r="C6725" t="s">
        <v>14</v>
      </c>
      <c r="D6725" t="s">
        <v>234</v>
      </c>
      <c r="E6725" t="s">
        <v>103</v>
      </c>
      <c r="F6725" t="s">
        <v>56</v>
      </c>
      <c r="G6725" t="s">
        <v>18</v>
      </c>
      <c r="H6725" t="s">
        <v>30</v>
      </c>
      <c r="I6725">
        <v>215.148</v>
      </c>
      <c r="J6725">
        <v>2</v>
      </c>
      <c r="K6725">
        <v>0.4</v>
      </c>
      <c r="L6725">
        <v>-103.98820000000001</v>
      </c>
    </row>
    <row r="6726" spans="1:12" x14ac:dyDescent="0.3">
      <c r="A6726" t="s">
        <v>12</v>
      </c>
      <c r="B6726" t="s">
        <v>43</v>
      </c>
      <c r="C6726" t="s">
        <v>14</v>
      </c>
      <c r="D6726" t="s">
        <v>234</v>
      </c>
      <c r="E6726" t="s">
        <v>103</v>
      </c>
      <c r="F6726" t="s">
        <v>56</v>
      </c>
      <c r="G6726" t="s">
        <v>25</v>
      </c>
      <c r="H6726" t="s">
        <v>40</v>
      </c>
      <c r="I6726">
        <v>30.96</v>
      </c>
      <c r="J6726">
        <v>6</v>
      </c>
      <c r="K6726">
        <v>0.2</v>
      </c>
      <c r="L6726">
        <v>11.223000000000001</v>
      </c>
    </row>
    <row r="6727" spans="1:12" x14ac:dyDescent="0.3">
      <c r="A6727" t="s">
        <v>27</v>
      </c>
      <c r="B6727" t="s">
        <v>21</v>
      </c>
      <c r="C6727" t="s">
        <v>14</v>
      </c>
      <c r="D6727" t="s">
        <v>102</v>
      </c>
      <c r="E6727" t="s">
        <v>103</v>
      </c>
      <c r="F6727" t="s">
        <v>56</v>
      </c>
      <c r="G6727" t="s">
        <v>25</v>
      </c>
      <c r="H6727" t="s">
        <v>40</v>
      </c>
      <c r="I6727">
        <v>10.848000000000001</v>
      </c>
      <c r="J6727">
        <v>2</v>
      </c>
      <c r="K6727">
        <v>0.2</v>
      </c>
      <c r="L6727">
        <v>3.5255999999999998</v>
      </c>
    </row>
    <row r="6728" spans="1:12" x14ac:dyDescent="0.3">
      <c r="A6728" t="s">
        <v>27</v>
      </c>
      <c r="B6728" t="s">
        <v>21</v>
      </c>
      <c r="C6728" t="s">
        <v>14</v>
      </c>
      <c r="D6728" t="s">
        <v>102</v>
      </c>
      <c r="E6728" t="s">
        <v>103</v>
      </c>
      <c r="F6728" t="s">
        <v>56</v>
      </c>
      <c r="G6728" t="s">
        <v>34</v>
      </c>
      <c r="H6728" t="s">
        <v>58</v>
      </c>
      <c r="I6728">
        <v>18.544</v>
      </c>
      <c r="J6728">
        <v>2</v>
      </c>
      <c r="K6728">
        <v>0.2</v>
      </c>
      <c r="L6728">
        <v>3.0133999999999999</v>
      </c>
    </row>
    <row r="6729" spans="1:12" x14ac:dyDescent="0.3">
      <c r="A6729" t="s">
        <v>61</v>
      </c>
      <c r="B6729" t="s">
        <v>13</v>
      </c>
      <c r="C6729" t="s">
        <v>14</v>
      </c>
      <c r="D6729" t="s">
        <v>102</v>
      </c>
      <c r="E6729" t="s">
        <v>103</v>
      </c>
      <c r="F6729" t="s">
        <v>56</v>
      </c>
      <c r="G6729" t="s">
        <v>18</v>
      </c>
      <c r="H6729" t="s">
        <v>32</v>
      </c>
      <c r="I6729">
        <v>5.3520000000000003</v>
      </c>
      <c r="J6729">
        <v>3</v>
      </c>
      <c r="K6729">
        <v>0.2</v>
      </c>
      <c r="L6729">
        <v>1.6055999999999999</v>
      </c>
    </row>
    <row r="6730" spans="1:12" x14ac:dyDescent="0.3">
      <c r="A6730" t="s">
        <v>61</v>
      </c>
      <c r="B6730" t="s">
        <v>13</v>
      </c>
      <c r="C6730" t="s">
        <v>14</v>
      </c>
      <c r="D6730" t="s">
        <v>102</v>
      </c>
      <c r="E6730" t="s">
        <v>103</v>
      </c>
      <c r="F6730" t="s">
        <v>56</v>
      </c>
      <c r="G6730" t="s">
        <v>18</v>
      </c>
      <c r="H6730" t="s">
        <v>20</v>
      </c>
      <c r="I6730">
        <v>99.372</v>
      </c>
      <c r="J6730">
        <v>2</v>
      </c>
      <c r="K6730">
        <v>0.3</v>
      </c>
      <c r="L6730">
        <v>-7.0979999999999999</v>
      </c>
    </row>
    <row r="6731" spans="1:12" x14ac:dyDescent="0.3">
      <c r="A6731" t="s">
        <v>61</v>
      </c>
      <c r="B6731" t="s">
        <v>13</v>
      </c>
      <c r="C6731" t="s">
        <v>14</v>
      </c>
      <c r="D6731" t="s">
        <v>102</v>
      </c>
      <c r="E6731" t="s">
        <v>103</v>
      </c>
      <c r="F6731" t="s">
        <v>56</v>
      </c>
      <c r="G6731" t="s">
        <v>25</v>
      </c>
      <c r="H6731" t="s">
        <v>33</v>
      </c>
      <c r="I6731">
        <v>2.6720000000000002</v>
      </c>
      <c r="J6731">
        <v>1</v>
      </c>
      <c r="K6731">
        <v>0.2</v>
      </c>
      <c r="L6731">
        <v>0.3674</v>
      </c>
    </row>
    <row r="6732" spans="1:12" x14ac:dyDescent="0.3">
      <c r="A6732" t="s">
        <v>12</v>
      </c>
      <c r="B6732" t="s">
        <v>13</v>
      </c>
      <c r="C6732" t="s">
        <v>14</v>
      </c>
      <c r="D6732" t="s">
        <v>132</v>
      </c>
      <c r="E6732" t="s">
        <v>103</v>
      </c>
      <c r="F6732" t="s">
        <v>56</v>
      </c>
      <c r="G6732" t="s">
        <v>25</v>
      </c>
      <c r="H6732" t="s">
        <v>33</v>
      </c>
      <c r="I6732">
        <v>8.2560000000000002</v>
      </c>
      <c r="J6732">
        <v>4</v>
      </c>
      <c r="K6732">
        <v>0.2</v>
      </c>
      <c r="L6732">
        <v>0.61919999999999997</v>
      </c>
    </row>
    <row r="6733" spans="1:12" x14ac:dyDescent="0.3">
      <c r="A6733" t="s">
        <v>12</v>
      </c>
      <c r="B6733" t="s">
        <v>13</v>
      </c>
      <c r="C6733" t="s">
        <v>14</v>
      </c>
      <c r="D6733" t="s">
        <v>132</v>
      </c>
      <c r="E6733" t="s">
        <v>103</v>
      </c>
      <c r="F6733" t="s">
        <v>56</v>
      </c>
      <c r="G6733" t="s">
        <v>25</v>
      </c>
      <c r="H6733" t="s">
        <v>36</v>
      </c>
      <c r="I6733">
        <v>25.56</v>
      </c>
      <c r="J6733">
        <v>5</v>
      </c>
      <c r="K6733">
        <v>0.7</v>
      </c>
      <c r="L6733">
        <v>-20.448</v>
      </c>
    </row>
    <row r="6734" spans="1:12" x14ac:dyDescent="0.3">
      <c r="A6734" t="s">
        <v>12</v>
      </c>
      <c r="B6734" t="s">
        <v>13</v>
      </c>
      <c r="C6734" t="s">
        <v>14</v>
      </c>
      <c r="D6734" t="s">
        <v>132</v>
      </c>
      <c r="E6734" t="s">
        <v>103</v>
      </c>
      <c r="F6734" t="s">
        <v>56</v>
      </c>
      <c r="G6734" t="s">
        <v>25</v>
      </c>
      <c r="H6734" t="s">
        <v>36</v>
      </c>
      <c r="I6734">
        <v>4.3680000000000003</v>
      </c>
      <c r="J6734">
        <v>2</v>
      </c>
      <c r="K6734">
        <v>0.7</v>
      </c>
      <c r="L6734">
        <v>-3.0575999999999999</v>
      </c>
    </row>
    <row r="6735" spans="1:12" x14ac:dyDescent="0.3">
      <c r="A6735" t="s">
        <v>12</v>
      </c>
      <c r="B6735" t="s">
        <v>13</v>
      </c>
      <c r="C6735" t="s">
        <v>14</v>
      </c>
      <c r="D6735" t="s">
        <v>132</v>
      </c>
      <c r="E6735" t="s">
        <v>103</v>
      </c>
      <c r="F6735" t="s">
        <v>56</v>
      </c>
      <c r="G6735" t="s">
        <v>25</v>
      </c>
      <c r="H6735" t="s">
        <v>40</v>
      </c>
      <c r="I6735">
        <v>11.52</v>
      </c>
      <c r="J6735">
        <v>4</v>
      </c>
      <c r="K6735">
        <v>0.2</v>
      </c>
      <c r="L6735">
        <v>3.7440000000000002</v>
      </c>
    </row>
    <row r="6736" spans="1:12" x14ac:dyDescent="0.3">
      <c r="A6736" t="s">
        <v>27</v>
      </c>
      <c r="B6736" t="s">
        <v>43</v>
      </c>
      <c r="C6736" t="s">
        <v>14</v>
      </c>
      <c r="D6736" t="s">
        <v>234</v>
      </c>
      <c r="E6736" t="s">
        <v>103</v>
      </c>
      <c r="F6736" t="s">
        <v>56</v>
      </c>
      <c r="G6736" t="s">
        <v>34</v>
      </c>
      <c r="H6736" t="s">
        <v>35</v>
      </c>
      <c r="I6736">
        <v>1169.694</v>
      </c>
      <c r="J6736">
        <v>3</v>
      </c>
      <c r="K6736">
        <v>0.4</v>
      </c>
      <c r="L6736">
        <v>-253.43369999999999</v>
      </c>
    </row>
    <row r="6737" spans="1:12" x14ac:dyDescent="0.3">
      <c r="A6737" t="s">
        <v>27</v>
      </c>
      <c r="B6737" t="s">
        <v>43</v>
      </c>
      <c r="C6737" t="s">
        <v>14</v>
      </c>
      <c r="D6737" t="s">
        <v>251</v>
      </c>
      <c r="E6737" t="s">
        <v>103</v>
      </c>
      <c r="F6737" t="s">
        <v>56</v>
      </c>
      <c r="G6737" t="s">
        <v>25</v>
      </c>
      <c r="H6737" t="s">
        <v>36</v>
      </c>
      <c r="I6737">
        <v>22.428000000000001</v>
      </c>
      <c r="J6737">
        <v>3</v>
      </c>
      <c r="K6737">
        <v>0.7</v>
      </c>
      <c r="L6737">
        <v>-17.942399999999999</v>
      </c>
    </row>
    <row r="6738" spans="1:12" x14ac:dyDescent="0.3">
      <c r="A6738" t="s">
        <v>27</v>
      </c>
      <c r="B6738" t="s">
        <v>43</v>
      </c>
      <c r="C6738" t="s">
        <v>14</v>
      </c>
      <c r="D6738" t="s">
        <v>251</v>
      </c>
      <c r="E6738" t="s">
        <v>103</v>
      </c>
      <c r="F6738" t="s">
        <v>56</v>
      </c>
      <c r="G6738" t="s">
        <v>25</v>
      </c>
      <c r="H6738" t="s">
        <v>31</v>
      </c>
      <c r="I6738">
        <v>37.520000000000003</v>
      </c>
      <c r="J6738">
        <v>5</v>
      </c>
      <c r="K6738">
        <v>0.2</v>
      </c>
      <c r="L6738">
        <v>3.7519999999999998</v>
      </c>
    </row>
    <row r="6739" spans="1:12" x14ac:dyDescent="0.3">
      <c r="A6739" t="s">
        <v>27</v>
      </c>
      <c r="B6739" t="s">
        <v>21</v>
      </c>
      <c r="C6739" t="s">
        <v>14</v>
      </c>
      <c r="D6739" t="s">
        <v>113</v>
      </c>
      <c r="E6739" t="s">
        <v>103</v>
      </c>
      <c r="F6739" t="s">
        <v>56</v>
      </c>
      <c r="G6739" t="s">
        <v>25</v>
      </c>
      <c r="H6739" t="s">
        <v>26</v>
      </c>
      <c r="I6739">
        <v>6.9119999999999999</v>
      </c>
      <c r="J6739">
        <v>3</v>
      </c>
      <c r="K6739">
        <v>0.2</v>
      </c>
      <c r="L6739">
        <v>2.5055999999999998</v>
      </c>
    </row>
    <row r="6740" spans="1:12" x14ac:dyDescent="0.3">
      <c r="A6740" t="s">
        <v>27</v>
      </c>
      <c r="B6740" t="s">
        <v>21</v>
      </c>
      <c r="C6740" t="s">
        <v>14</v>
      </c>
      <c r="D6740" t="s">
        <v>113</v>
      </c>
      <c r="E6740" t="s">
        <v>103</v>
      </c>
      <c r="F6740" t="s">
        <v>56</v>
      </c>
      <c r="G6740" t="s">
        <v>25</v>
      </c>
      <c r="H6740" t="s">
        <v>31</v>
      </c>
      <c r="I6740">
        <v>27.096</v>
      </c>
      <c r="J6740">
        <v>3</v>
      </c>
      <c r="K6740">
        <v>0.2</v>
      </c>
      <c r="L6740">
        <v>2.0322</v>
      </c>
    </row>
    <row r="6741" spans="1:12" x14ac:dyDescent="0.3">
      <c r="A6741" t="s">
        <v>27</v>
      </c>
      <c r="B6741" t="s">
        <v>21</v>
      </c>
      <c r="C6741" t="s">
        <v>14</v>
      </c>
      <c r="D6741" t="s">
        <v>113</v>
      </c>
      <c r="E6741" t="s">
        <v>103</v>
      </c>
      <c r="F6741" t="s">
        <v>56</v>
      </c>
      <c r="G6741" t="s">
        <v>25</v>
      </c>
      <c r="H6741" t="s">
        <v>31</v>
      </c>
      <c r="I6741">
        <v>177.56800000000001</v>
      </c>
      <c r="J6741">
        <v>2</v>
      </c>
      <c r="K6741">
        <v>0.2</v>
      </c>
      <c r="L6741">
        <v>-37.733199999999997</v>
      </c>
    </row>
    <row r="6742" spans="1:12" x14ac:dyDescent="0.3">
      <c r="A6742" t="s">
        <v>27</v>
      </c>
      <c r="B6742" t="s">
        <v>21</v>
      </c>
      <c r="C6742" t="s">
        <v>14</v>
      </c>
      <c r="D6742" t="s">
        <v>102</v>
      </c>
      <c r="E6742" t="s">
        <v>103</v>
      </c>
      <c r="F6742" t="s">
        <v>56</v>
      </c>
      <c r="G6742" t="s">
        <v>25</v>
      </c>
      <c r="H6742" t="s">
        <v>37</v>
      </c>
      <c r="I6742">
        <v>52.271999999999998</v>
      </c>
      <c r="J6742">
        <v>3</v>
      </c>
      <c r="K6742">
        <v>0.2</v>
      </c>
      <c r="L6742">
        <v>9.8010000000000002</v>
      </c>
    </row>
    <row r="6743" spans="1:12" x14ac:dyDescent="0.3">
      <c r="A6743" t="s">
        <v>27</v>
      </c>
      <c r="B6743" t="s">
        <v>21</v>
      </c>
      <c r="C6743" t="s">
        <v>14</v>
      </c>
      <c r="D6743" t="s">
        <v>102</v>
      </c>
      <c r="E6743" t="s">
        <v>103</v>
      </c>
      <c r="F6743" t="s">
        <v>56</v>
      </c>
      <c r="G6743" t="s">
        <v>25</v>
      </c>
      <c r="H6743" t="s">
        <v>37</v>
      </c>
      <c r="I6743">
        <v>213.136</v>
      </c>
      <c r="J6743">
        <v>7</v>
      </c>
      <c r="K6743">
        <v>0.2</v>
      </c>
      <c r="L6743">
        <v>23.977799999999998</v>
      </c>
    </row>
    <row r="6744" spans="1:12" x14ac:dyDescent="0.3">
      <c r="A6744" t="s">
        <v>27</v>
      </c>
      <c r="B6744" t="s">
        <v>43</v>
      </c>
      <c r="C6744" t="s">
        <v>14</v>
      </c>
      <c r="D6744" t="s">
        <v>81</v>
      </c>
      <c r="E6744" t="s">
        <v>103</v>
      </c>
      <c r="F6744" t="s">
        <v>56</v>
      </c>
      <c r="G6744" t="s">
        <v>25</v>
      </c>
      <c r="H6744" t="s">
        <v>26</v>
      </c>
      <c r="I6744">
        <v>9.2159999999999993</v>
      </c>
      <c r="J6744">
        <v>4</v>
      </c>
      <c r="K6744">
        <v>0.2</v>
      </c>
      <c r="L6744">
        <v>3.3408000000000002</v>
      </c>
    </row>
    <row r="6745" spans="1:12" x14ac:dyDescent="0.3">
      <c r="A6745" t="s">
        <v>27</v>
      </c>
      <c r="B6745" t="s">
        <v>43</v>
      </c>
      <c r="C6745" t="s">
        <v>14</v>
      </c>
      <c r="D6745" t="s">
        <v>81</v>
      </c>
      <c r="E6745" t="s">
        <v>103</v>
      </c>
      <c r="F6745" t="s">
        <v>56</v>
      </c>
      <c r="G6745" t="s">
        <v>34</v>
      </c>
      <c r="H6745" t="s">
        <v>35</v>
      </c>
      <c r="I6745">
        <v>41.957999999999998</v>
      </c>
      <c r="J6745">
        <v>7</v>
      </c>
      <c r="K6745">
        <v>0.4</v>
      </c>
      <c r="L6745">
        <v>-9.7902000000000005</v>
      </c>
    </row>
    <row r="6746" spans="1:12" x14ac:dyDescent="0.3">
      <c r="A6746" t="s">
        <v>27</v>
      </c>
      <c r="B6746" t="s">
        <v>43</v>
      </c>
      <c r="C6746" t="s">
        <v>14</v>
      </c>
      <c r="D6746" t="s">
        <v>81</v>
      </c>
      <c r="E6746" t="s">
        <v>103</v>
      </c>
      <c r="F6746" t="s">
        <v>56</v>
      </c>
      <c r="G6746" t="s">
        <v>25</v>
      </c>
      <c r="H6746" t="s">
        <v>40</v>
      </c>
      <c r="I6746">
        <v>89.567999999999998</v>
      </c>
      <c r="J6746">
        <v>2</v>
      </c>
      <c r="K6746">
        <v>0.2</v>
      </c>
      <c r="L6746">
        <v>32.468400000000003</v>
      </c>
    </row>
    <row r="6747" spans="1:12" x14ac:dyDescent="0.3">
      <c r="A6747" t="s">
        <v>27</v>
      </c>
      <c r="B6747" t="s">
        <v>43</v>
      </c>
      <c r="C6747" t="s">
        <v>14</v>
      </c>
      <c r="D6747" t="s">
        <v>81</v>
      </c>
      <c r="E6747" t="s">
        <v>103</v>
      </c>
      <c r="F6747" t="s">
        <v>56</v>
      </c>
      <c r="G6747" t="s">
        <v>25</v>
      </c>
      <c r="H6747" t="s">
        <v>40</v>
      </c>
      <c r="I6747">
        <v>22.248000000000001</v>
      </c>
      <c r="J6747">
        <v>3</v>
      </c>
      <c r="K6747">
        <v>0.2</v>
      </c>
      <c r="L6747">
        <v>7.5087000000000002</v>
      </c>
    </row>
    <row r="6748" spans="1:12" x14ac:dyDescent="0.3">
      <c r="A6748" t="s">
        <v>27</v>
      </c>
      <c r="B6748" t="s">
        <v>43</v>
      </c>
      <c r="C6748" t="s">
        <v>14</v>
      </c>
      <c r="D6748" t="s">
        <v>81</v>
      </c>
      <c r="E6748" t="s">
        <v>103</v>
      </c>
      <c r="F6748" t="s">
        <v>56</v>
      </c>
      <c r="G6748" t="s">
        <v>25</v>
      </c>
      <c r="H6748" t="s">
        <v>37</v>
      </c>
      <c r="I6748">
        <v>334.88</v>
      </c>
      <c r="J6748">
        <v>4</v>
      </c>
      <c r="K6748">
        <v>0.2</v>
      </c>
      <c r="L6748">
        <v>29.302</v>
      </c>
    </row>
    <row r="6749" spans="1:12" x14ac:dyDescent="0.3">
      <c r="A6749" t="s">
        <v>27</v>
      </c>
      <c r="B6749" t="s">
        <v>43</v>
      </c>
      <c r="C6749" t="s">
        <v>14</v>
      </c>
      <c r="D6749" t="s">
        <v>81</v>
      </c>
      <c r="E6749" t="s">
        <v>103</v>
      </c>
      <c r="F6749" t="s">
        <v>56</v>
      </c>
      <c r="G6749" t="s">
        <v>18</v>
      </c>
      <c r="H6749" t="s">
        <v>32</v>
      </c>
      <c r="I6749">
        <v>148.28800000000001</v>
      </c>
      <c r="J6749">
        <v>7</v>
      </c>
      <c r="K6749">
        <v>0.2</v>
      </c>
      <c r="L6749">
        <v>29.657599999999999</v>
      </c>
    </row>
    <row r="6750" spans="1:12" x14ac:dyDescent="0.3">
      <c r="A6750" t="s">
        <v>27</v>
      </c>
      <c r="B6750" t="s">
        <v>43</v>
      </c>
      <c r="C6750" t="s">
        <v>14</v>
      </c>
      <c r="D6750" t="s">
        <v>81</v>
      </c>
      <c r="E6750" t="s">
        <v>103</v>
      </c>
      <c r="F6750" t="s">
        <v>56</v>
      </c>
      <c r="G6750" t="s">
        <v>25</v>
      </c>
      <c r="H6750" t="s">
        <v>40</v>
      </c>
      <c r="I6750">
        <v>4.6239999999999997</v>
      </c>
      <c r="J6750">
        <v>1</v>
      </c>
      <c r="K6750">
        <v>0.2</v>
      </c>
      <c r="L6750">
        <v>1.6761999999999999</v>
      </c>
    </row>
    <row r="6751" spans="1:12" x14ac:dyDescent="0.3">
      <c r="A6751" t="s">
        <v>27</v>
      </c>
      <c r="B6751" t="s">
        <v>43</v>
      </c>
      <c r="C6751" t="s">
        <v>14</v>
      </c>
      <c r="D6751" t="s">
        <v>81</v>
      </c>
      <c r="E6751" t="s">
        <v>103</v>
      </c>
      <c r="F6751" t="s">
        <v>56</v>
      </c>
      <c r="G6751" t="s">
        <v>34</v>
      </c>
      <c r="H6751" t="s">
        <v>58</v>
      </c>
      <c r="I6751">
        <v>178.92</v>
      </c>
      <c r="J6751">
        <v>7</v>
      </c>
      <c r="K6751">
        <v>0.2</v>
      </c>
      <c r="L6751">
        <v>-29.0745</v>
      </c>
    </row>
    <row r="6752" spans="1:12" x14ac:dyDescent="0.3">
      <c r="A6752" t="s">
        <v>27</v>
      </c>
      <c r="B6752" t="s">
        <v>43</v>
      </c>
      <c r="C6752" t="s">
        <v>14</v>
      </c>
      <c r="D6752" t="s">
        <v>81</v>
      </c>
      <c r="E6752" t="s">
        <v>103</v>
      </c>
      <c r="F6752" t="s">
        <v>56</v>
      </c>
      <c r="G6752" t="s">
        <v>25</v>
      </c>
      <c r="H6752" t="s">
        <v>36</v>
      </c>
      <c r="I6752">
        <v>69.888000000000005</v>
      </c>
      <c r="J6752">
        <v>7</v>
      </c>
      <c r="K6752">
        <v>0.7</v>
      </c>
      <c r="L6752">
        <v>-46.591999999999999</v>
      </c>
    </row>
    <row r="6753" spans="1:12" x14ac:dyDescent="0.3">
      <c r="A6753" t="s">
        <v>27</v>
      </c>
      <c r="B6753" t="s">
        <v>21</v>
      </c>
      <c r="C6753" t="s">
        <v>14</v>
      </c>
      <c r="D6753" t="s">
        <v>138</v>
      </c>
      <c r="E6753" t="s">
        <v>103</v>
      </c>
      <c r="F6753" t="s">
        <v>56</v>
      </c>
      <c r="G6753" t="s">
        <v>34</v>
      </c>
      <c r="H6753" t="s">
        <v>58</v>
      </c>
      <c r="I6753">
        <v>9.0960000000000001</v>
      </c>
      <c r="J6753">
        <v>1</v>
      </c>
      <c r="K6753">
        <v>0.2</v>
      </c>
      <c r="L6753">
        <v>1.7055</v>
      </c>
    </row>
    <row r="6754" spans="1:12" x14ac:dyDescent="0.3">
      <c r="A6754" t="s">
        <v>27</v>
      </c>
      <c r="B6754" t="s">
        <v>43</v>
      </c>
      <c r="C6754" t="s">
        <v>14</v>
      </c>
      <c r="D6754" t="s">
        <v>77</v>
      </c>
      <c r="E6754" t="s">
        <v>103</v>
      </c>
      <c r="F6754" t="s">
        <v>56</v>
      </c>
      <c r="G6754" t="s">
        <v>25</v>
      </c>
      <c r="H6754" t="s">
        <v>59</v>
      </c>
      <c r="I6754">
        <v>8.8719999999999999</v>
      </c>
      <c r="J6754">
        <v>1</v>
      </c>
      <c r="K6754">
        <v>0.2</v>
      </c>
      <c r="L6754">
        <v>3.2161</v>
      </c>
    </row>
    <row r="6755" spans="1:12" x14ac:dyDescent="0.3">
      <c r="A6755" t="s">
        <v>27</v>
      </c>
      <c r="B6755" t="s">
        <v>43</v>
      </c>
      <c r="C6755" t="s">
        <v>14</v>
      </c>
      <c r="D6755" t="s">
        <v>77</v>
      </c>
      <c r="E6755" t="s">
        <v>103</v>
      </c>
      <c r="F6755" t="s">
        <v>56</v>
      </c>
      <c r="G6755" t="s">
        <v>25</v>
      </c>
      <c r="H6755" t="s">
        <v>36</v>
      </c>
      <c r="I6755">
        <v>121.104</v>
      </c>
      <c r="J6755">
        <v>6</v>
      </c>
      <c r="K6755">
        <v>0.7</v>
      </c>
      <c r="L6755">
        <v>-100.92</v>
      </c>
    </row>
    <row r="6756" spans="1:12" x14ac:dyDescent="0.3">
      <c r="A6756" t="s">
        <v>12</v>
      </c>
      <c r="B6756" t="s">
        <v>21</v>
      </c>
      <c r="C6756" t="s">
        <v>14</v>
      </c>
      <c r="D6756" t="s">
        <v>251</v>
      </c>
      <c r="E6756" t="s">
        <v>103</v>
      </c>
      <c r="F6756" t="s">
        <v>56</v>
      </c>
      <c r="G6756" t="s">
        <v>18</v>
      </c>
      <c r="H6756" t="s">
        <v>32</v>
      </c>
      <c r="I6756">
        <v>15.167999999999999</v>
      </c>
      <c r="J6756">
        <v>2</v>
      </c>
      <c r="K6756">
        <v>0.2</v>
      </c>
      <c r="L6756">
        <v>3.7919999999999998</v>
      </c>
    </row>
    <row r="6757" spans="1:12" x14ac:dyDescent="0.3">
      <c r="A6757" t="s">
        <v>27</v>
      </c>
      <c r="B6757" t="s">
        <v>13</v>
      </c>
      <c r="C6757" t="s">
        <v>14</v>
      </c>
      <c r="D6757" t="s">
        <v>113</v>
      </c>
      <c r="E6757" t="s">
        <v>103</v>
      </c>
      <c r="F6757" t="s">
        <v>56</v>
      </c>
      <c r="G6757" t="s">
        <v>25</v>
      </c>
      <c r="H6757" t="s">
        <v>33</v>
      </c>
      <c r="I6757">
        <v>111.104</v>
      </c>
      <c r="J6757">
        <v>7</v>
      </c>
      <c r="K6757">
        <v>0.2</v>
      </c>
      <c r="L6757">
        <v>8.3328000000000007</v>
      </c>
    </row>
    <row r="6758" spans="1:12" x14ac:dyDescent="0.3">
      <c r="A6758" t="s">
        <v>27</v>
      </c>
      <c r="B6758" t="s">
        <v>43</v>
      </c>
      <c r="C6758" t="s">
        <v>14</v>
      </c>
      <c r="D6758" t="s">
        <v>102</v>
      </c>
      <c r="E6758" t="s">
        <v>103</v>
      </c>
      <c r="F6758" t="s">
        <v>56</v>
      </c>
      <c r="G6758" t="s">
        <v>25</v>
      </c>
      <c r="H6758" t="s">
        <v>36</v>
      </c>
      <c r="I6758">
        <v>3.1320000000000001</v>
      </c>
      <c r="J6758">
        <v>2</v>
      </c>
      <c r="K6758">
        <v>0.7</v>
      </c>
      <c r="L6758">
        <v>-2.61</v>
      </c>
    </row>
    <row r="6759" spans="1:12" x14ac:dyDescent="0.3">
      <c r="A6759" t="s">
        <v>167</v>
      </c>
      <c r="B6759" t="s">
        <v>21</v>
      </c>
      <c r="C6759" t="s">
        <v>14</v>
      </c>
      <c r="D6759" t="s">
        <v>102</v>
      </c>
      <c r="E6759" t="s">
        <v>103</v>
      </c>
      <c r="F6759" t="s">
        <v>56</v>
      </c>
      <c r="G6759" t="s">
        <v>34</v>
      </c>
      <c r="H6759" t="s">
        <v>35</v>
      </c>
      <c r="I6759">
        <v>1049.97</v>
      </c>
      <c r="J6759">
        <v>5</v>
      </c>
      <c r="K6759">
        <v>0.4</v>
      </c>
      <c r="L6759">
        <v>-209.994</v>
      </c>
    </row>
    <row r="6760" spans="1:12" x14ac:dyDescent="0.3">
      <c r="A6760" t="s">
        <v>167</v>
      </c>
      <c r="B6760" t="s">
        <v>21</v>
      </c>
      <c r="C6760" t="s">
        <v>14</v>
      </c>
      <c r="D6760" t="s">
        <v>102</v>
      </c>
      <c r="E6760" t="s">
        <v>103</v>
      </c>
      <c r="F6760" t="s">
        <v>56</v>
      </c>
      <c r="G6760" t="s">
        <v>18</v>
      </c>
      <c r="H6760" t="s">
        <v>20</v>
      </c>
      <c r="I6760">
        <v>611.05799999999999</v>
      </c>
      <c r="J6760">
        <v>3</v>
      </c>
      <c r="K6760">
        <v>0.3</v>
      </c>
      <c r="L6760">
        <v>-34.9176</v>
      </c>
    </row>
    <row r="6761" spans="1:12" x14ac:dyDescent="0.3">
      <c r="A6761" t="s">
        <v>61</v>
      </c>
      <c r="B6761" t="s">
        <v>13</v>
      </c>
      <c r="C6761" t="s">
        <v>14</v>
      </c>
      <c r="D6761" t="s">
        <v>251</v>
      </c>
      <c r="E6761" t="s">
        <v>103</v>
      </c>
      <c r="F6761" t="s">
        <v>56</v>
      </c>
      <c r="G6761" t="s">
        <v>34</v>
      </c>
      <c r="H6761" t="s">
        <v>58</v>
      </c>
      <c r="I6761">
        <v>127.98399999999999</v>
      </c>
      <c r="J6761">
        <v>2</v>
      </c>
      <c r="K6761">
        <v>0.2</v>
      </c>
      <c r="L6761">
        <v>25.596800000000002</v>
      </c>
    </row>
    <row r="6762" spans="1:12" x14ac:dyDescent="0.3">
      <c r="A6762" t="s">
        <v>167</v>
      </c>
      <c r="B6762" t="s">
        <v>21</v>
      </c>
      <c r="C6762" t="s">
        <v>14</v>
      </c>
      <c r="D6762" t="s">
        <v>242</v>
      </c>
      <c r="E6762" t="s">
        <v>103</v>
      </c>
      <c r="F6762" t="s">
        <v>56</v>
      </c>
      <c r="G6762" t="s">
        <v>25</v>
      </c>
      <c r="H6762" t="s">
        <v>36</v>
      </c>
      <c r="I6762">
        <v>18.693000000000001</v>
      </c>
      <c r="J6762">
        <v>3</v>
      </c>
      <c r="K6762">
        <v>0.7</v>
      </c>
      <c r="L6762">
        <v>-14.331300000000001</v>
      </c>
    </row>
    <row r="6763" spans="1:12" x14ac:dyDescent="0.3">
      <c r="A6763" t="s">
        <v>167</v>
      </c>
      <c r="B6763" t="s">
        <v>21</v>
      </c>
      <c r="C6763" t="s">
        <v>14</v>
      </c>
      <c r="D6763" t="s">
        <v>242</v>
      </c>
      <c r="E6763" t="s">
        <v>103</v>
      </c>
      <c r="F6763" t="s">
        <v>56</v>
      </c>
      <c r="G6763" t="s">
        <v>34</v>
      </c>
      <c r="H6763" t="s">
        <v>58</v>
      </c>
      <c r="I6763">
        <v>383.952</v>
      </c>
      <c r="J6763">
        <v>6</v>
      </c>
      <c r="K6763">
        <v>0.2</v>
      </c>
      <c r="L6763">
        <v>76.790400000000005</v>
      </c>
    </row>
    <row r="6764" spans="1:12" x14ac:dyDescent="0.3">
      <c r="A6764" t="s">
        <v>61</v>
      </c>
      <c r="B6764" t="s">
        <v>13</v>
      </c>
      <c r="C6764" t="s">
        <v>14</v>
      </c>
      <c r="D6764" t="s">
        <v>132</v>
      </c>
      <c r="E6764" t="s">
        <v>103</v>
      </c>
      <c r="F6764" t="s">
        <v>56</v>
      </c>
      <c r="G6764" t="s">
        <v>25</v>
      </c>
      <c r="H6764" t="s">
        <v>31</v>
      </c>
      <c r="I6764">
        <v>221.024</v>
      </c>
      <c r="J6764">
        <v>2</v>
      </c>
      <c r="K6764">
        <v>0.2</v>
      </c>
      <c r="L6764">
        <v>-55.256</v>
      </c>
    </row>
    <row r="6765" spans="1:12" x14ac:dyDescent="0.3">
      <c r="A6765" t="s">
        <v>12</v>
      </c>
      <c r="B6765" t="s">
        <v>43</v>
      </c>
      <c r="C6765" t="s">
        <v>14</v>
      </c>
      <c r="D6765" t="s">
        <v>153</v>
      </c>
      <c r="E6765" t="s">
        <v>103</v>
      </c>
      <c r="F6765" t="s">
        <v>56</v>
      </c>
      <c r="G6765" t="s">
        <v>25</v>
      </c>
      <c r="H6765" t="s">
        <v>33</v>
      </c>
      <c r="I6765">
        <v>3.9119999999999999</v>
      </c>
      <c r="J6765">
        <v>1</v>
      </c>
      <c r="K6765">
        <v>0.2</v>
      </c>
      <c r="L6765">
        <v>1.0268999999999999</v>
      </c>
    </row>
    <row r="6766" spans="1:12" x14ac:dyDescent="0.3">
      <c r="A6766" t="s">
        <v>27</v>
      </c>
      <c r="B6766" t="s">
        <v>13</v>
      </c>
      <c r="C6766" t="s">
        <v>14</v>
      </c>
      <c r="D6766" t="s">
        <v>132</v>
      </c>
      <c r="E6766" t="s">
        <v>103</v>
      </c>
      <c r="F6766" t="s">
        <v>56</v>
      </c>
      <c r="G6766" t="s">
        <v>25</v>
      </c>
      <c r="H6766" t="s">
        <v>36</v>
      </c>
      <c r="I6766">
        <v>14.952</v>
      </c>
      <c r="J6766">
        <v>2</v>
      </c>
      <c r="K6766">
        <v>0.7</v>
      </c>
      <c r="L6766">
        <v>-11.961600000000001</v>
      </c>
    </row>
    <row r="6767" spans="1:12" x14ac:dyDescent="0.3">
      <c r="A6767" t="s">
        <v>27</v>
      </c>
      <c r="B6767" t="s">
        <v>13</v>
      </c>
      <c r="C6767" t="s">
        <v>14</v>
      </c>
      <c r="D6767" t="s">
        <v>132</v>
      </c>
      <c r="E6767" t="s">
        <v>103</v>
      </c>
      <c r="F6767" t="s">
        <v>56</v>
      </c>
      <c r="G6767" t="s">
        <v>34</v>
      </c>
      <c r="H6767" t="s">
        <v>35</v>
      </c>
      <c r="I6767">
        <v>323.98200000000003</v>
      </c>
      <c r="J6767">
        <v>3</v>
      </c>
      <c r="K6767">
        <v>0.4</v>
      </c>
      <c r="L6767">
        <v>-80.995500000000007</v>
      </c>
    </row>
    <row r="6768" spans="1:12" x14ac:dyDescent="0.3">
      <c r="A6768" t="s">
        <v>27</v>
      </c>
      <c r="B6768" t="s">
        <v>13</v>
      </c>
      <c r="C6768" t="s">
        <v>14</v>
      </c>
      <c r="D6768" t="s">
        <v>132</v>
      </c>
      <c r="E6768" t="s">
        <v>103</v>
      </c>
      <c r="F6768" t="s">
        <v>56</v>
      </c>
      <c r="G6768" t="s">
        <v>25</v>
      </c>
      <c r="H6768" t="s">
        <v>36</v>
      </c>
      <c r="I6768">
        <v>2.286</v>
      </c>
      <c r="J6768">
        <v>2</v>
      </c>
      <c r="K6768">
        <v>0.7</v>
      </c>
      <c r="L6768">
        <v>-1.6763999999999999</v>
      </c>
    </row>
    <row r="6769" spans="1:12" x14ac:dyDescent="0.3">
      <c r="A6769" t="s">
        <v>27</v>
      </c>
      <c r="B6769" t="s">
        <v>13</v>
      </c>
      <c r="C6769" t="s">
        <v>14</v>
      </c>
      <c r="D6769" t="s">
        <v>132</v>
      </c>
      <c r="E6769" t="s">
        <v>103</v>
      </c>
      <c r="F6769" t="s">
        <v>56</v>
      </c>
      <c r="G6769" t="s">
        <v>25</v>
      </c>
      <c r="H6769" t="s">
        <v>33</v>
      </c>
      <c r="I6769">
        <v>14.352</v>
      </c>
      <c r="J6769">
        <v>3</v>
      </c>
      <c r="K6769">
        <v>0.2</v>
      </c>
      <c r="L6769">
        <v>0.89700000000000002</v>
      </c>
    </row>
    <row r="6770" spans="1:12" x14ac:dyDescent="0.3">
      <c r="A6770" t="s">
        <v>27</v>
      </c>
      <c r="B6770" t="s">
        <v>13</v>
      </c>
      <c r="C6770" t="s">
        <v>14</v>
      </c>
      <c r="D6770" t="s">
        <v>132</v>
      </c>
      <c r="E6770" t="s">
        <v>103</v>
      </c>
      <c r="F6770" t="s">
        <v>56</v>
      </c>
      <c r="G6770" t="s">
        <v>34</v>
      </c>
      <c r="H6770" t="s">
        <v>58</v>
      </c>
      <c r="I6770">
        <v>71.975999999999999</v>
      </c>
      <c r="J6770">
        <v>3</v>
      </c>
      <c r="K6770">
        <v>0.2</v>
      </c>
      <c r="L6770">
        <v>0.89970000000000006</v>
      </c>
    </row>
    <row r="6771" spans="1:12" x14ac:dyDescent="0.3">
      <c r="A6771" t="s">
        <v>27</v>
      </c>
      <c r="B6771" t="s">
        <v>13</v>
      </c>
      <c r="C6771" t="s">
        <v>14</v>
      </c>
      <c r="D6771" t="s">
        <v>234</v>
      </c>
      <c r="E6771" t="s">
        <v>103</v>
      </c>
      <c r="F6771" t="s">
        <v>56</v>
      </c>
      <c r="G6771" t="s">
        <v>25</v>
      </c>
      <c r="H6771" t="s">
        <v>31</v>
      </c>
      <c r="I6771">
        <v>16.768000000000001</v>
      </c>
      <c r="J6771">
        <v>2</v>
      </c>
      <c r="K6771">
        <v>0.2</v>
      </c>
      <c r="L6771">
        <v>1.4672000000000001</v>
      </c>
    </row>
    <row r="6772" spans="1:12" x14ac:dyDescent="0.3">
      <c r="A6772" t="s">
        <v>27</v>
      </c>
      <c r="B6772" t="s">
        <v>13</v>
      </c>
      <c r="C6772" t="s">
        <v>14</v>
      </c>
      <c r="D6772" t="s">
        <v>234</v>
      </c>
      <c r="E6772" t="s">
        <v>103</v>
      </c>
      <c r="F6772" t="s">
        <v>56</v>
      </c>
      <c r="G6772" t="s">
        <v>34</v>
      </c>
      <c r="H6772" t="s">
        <v>58</v>
      </c>
      <c r="I6772">
        <v>27.12</v>
      </c>
      <c r="J6772">
        <v>2</v>
      </c>
      <c r="K6772">
        <v>0.2</v>
      </c>
      <c r="L6772">
        <v>-4.7460000000000004</v>
      </c>
    </row>
    <row r="6773" spans="1:12" x14ac:dyDescent="0.3">
      <c r="A6773" t="s">
        <v>27</v>
      </c>
      <c r="B6773" t="s">
        <v>21</v>
      </c>
      <c r="C6773" t="s">
        <v>14</v>
      </c>
      <c r="D6773" t="s">
        <v>323</v>
      </c>
      <c r="E6773" t="s">
        <v>103</v>
      </c>
      <c r="F6773" t="s">
        <v>56</v>
      </c>
      <c r="G6773" t="s">
        <v>25</v>
      </c>
      <c r="H6773" t="s">
        <v>37</v>
      </c>
      <c r="I6773">
        <v>103.968</v>
      </c>
      <c r="J6773">
        <v>6</v>
      </c>
      <c r="K6773">
        <v>0.2</v>
      </c>
      <c r="L6773">
        <v>16.8948</v>
      </c>
    </row>
    <row r="6774" spans="1:12" x14ac:dyDescent="0.3">
      <c r="A6774" t="s">
        <v>167</v>
      </c>
      <c r="B6774" t="s">
        <v>13</v>
      </c>
      <c r="C6774" t="s">
        <v>14</v>
      </c>
      <c r="D6774" t="s">
        <v>81</v>
      </c>
      <c r="E6774" t="s">
        <v>103</v>
      </c>
      <c r="F6774" t="s">
        <v>56</v>
      </c>
      <c r="G6774" t="s">
        <v>25</v>
      </c>
      <c r="H6774" t="s">
        <v>31</v>
      </c>
      <c r="I6774">
        <v>25.984000000000002</v>
      </c>
      <c r="J6774">
        <v>1</v>
      </c>
      <c r="K6774">
        <v>0.2</v>
      </c>
      <c r="L6774">
        <v>-5.1967999999999996</v>
      </c>
    </row>
    <row r="6775" spans="1:12" x14ac:dyDescent="0.3">
      <c r="A6775" t="s">
        <v>167</v>
      </c>
      <c r="B6775" t="s">
        <v>13</v>
      </c>
      <c r="C6775" t="s">
        <v>14</v>
      </c>
      <c r="D6775" t="s">
        <v>81</v>
      </c>
      <c r="E6775" t="s">
        <v>103</v>
      </c>
      <c r="F6775" t="s">
        <v>56</v>
      </c>
      <c r="G6775" t="s">
        <v>25</v>
      </c>
      <c r="H6775" t="s">
        <v>36</v>
      </c>
      <c r="I6775">
        <v>27.36</v>
      </c>
      <c r="J6775">
        <v>3</v>
      </c>
      <c r="K6775">
        <v>0.7</v>
      </c>
      <c r="L6775">
        <v>-21.888000000000002</v>
      </c>
    </row>
    <row r="6776" spans="1:12" x14ac:dyDescent="0.3">
      <c r="A6776" t="s">
        <v>27</v>
      </c>
      <c r="B6776" t="s">
        <v>13</v>
      </c>
      <c r="C6776" t="s">
        <v>14</v>
      </c>
      <c r="D6776" t="s">
        <v>129</v>
      </c>
      <c r="E6776" t="s">
        <v>103</v>
      </c>
      <c r="F6776" t="s">
        <v>56</v>
      </c>
      <c r="G6776" t="s">
        <v>18</v>
      </c>
      <c r="H6776" t="s">
        <v>32</v>
      </c>
      <c r="I6776">
        <v>190.84800000000001</v>
      </c>
      <c r="J6776">
        <v>3</v>
      </c>
      <c r="K6776">
        <v>0.2</v>
      </c>
      <c r="L6776">
        <v>-21.470400000000001</v>
      </c>
    </row>
    <row r="6777" spans="1:12" x14ac:dyDescent="0.3">
      <c r="A6777" t="s">
        <v>27</v>
      </c>
      <c r="B6777" t="s">
        <v>13</v>
      </c>
      <c r="C6777" t="s">
        <v>14</v>
      </c>
      <c r="D6777" t="s">
        <v>102</v>
      </c>
      <c r="E6777" t="s">
        <v>103</v>
      </c>
      <c r="F6777" t="s">
        <v>56</v>
      </c>
      <c r="G6777" t="s">
        <v>25</v>
      </c>
      <c r="H6777" t="s">
        <v>36</v>
      </c>
      <c r="I6777">
        <v>5.484</v>
      </c>
      <c r="J6777">
        <v>4</v>
      </c>
      <c r="K6777">
        <v>0.7</v>
      </c>
      <c r="L6777">
        <v>-4.0216000000000003</v>
      </c>
    </row>
    <row r="6778" spans="1:12" x14ac:dyDescent="0.3">
      <c r="A6778" t="s">
        <v>167</v>
      </c>
      <c r="B6778" t="s">
        <v>43</v>
      </c>
      <c r="C6778" t="s">
        <v>14</v>
      </c>
      <c r="D6778" t="s">
        <v>497</v>
      </c>
      <c r="E6778" t="s">
        <v>103</v>
      </c>
      <c r="F6778" t="s">
        <v>56</v>
      </c>
      <c r="G6778" t="s">
        <v>18</v>
      </c>
      <c r="H6778" t="s">
        <v>20</v>
      </c>
      <c r="I6778">
        <v>63.686</v>
      </c>
      <c r="J6778">
        <v>1</v>
      </c>
      <c r="K6778">
        <v>0.3</v>
      </c>
      <c r="L6778">
        <v>-15.4666</v>
      </c>
    </row>
    <row r="6779" spans="1:12" x14ac:dyDescent="0.3">
      <c r="A6779" t="s">
        <v>167</v>
      </c>
      <c r="B6779" t="s">
        <v>43</v>
      </c>
      <c r="C6779" t="s">
        <v>14</v>
      </c>
      <c r="D6779" t="s">
        <v>497</v>
      </c>
      <c r="E6779" t="s">
        <v>103</v>
      </c>
      <c r="F6779" t="s">
        <v>56</v>
      </c>
      <c r="G6779" t="s">
        <v>34</v>
      </c>
      <c r="H6779" t="s">
        <v>58</v>
      </c>
      <c r="I6779">
        <v>239.976</v>
      </c>
      <c r="J6779">
        <v>3</v>
      </c>
      <c r="K6779">
        <v>0.2</v>
      </c>
      <c r="L6779">
        <v>65.993399999999994</v>
      </c>
    </row>
    <row r="6780" spans="1:12" x14ac:dyDescent="0.3">
      <c r="A6780" t="s">
        <v>167</v>
      </c>
      <c r="B6780" t="s">
        <v>43</v>
      </c>
      <c r="C6780" t="s">
        <v>14</v>
      </c>
      <c r="D6780" t="s">
        <v>497</v>
      </c>
      <c r="E6780" t="s">
        <v>103</v>
      </c>
      <c r="F6780" t="s">
        <v>56</v>
      </c>
      <c r="G6780" t="s">
        <v>18</v>
      </c>
      <c r="H6780" t="s">
        <v>30</v>
      </c>
      <c r="I6780">
        <v>344.22</v>
      </c>
      <c r="J6780">
        <v>2</v>
      </c>
      <c r="K6780">
        <v>0.4</v>
      </c>
      <c r="L6780">
        <v>-189.321</v>
      </c>
    </row>
    <row r="6781" spans="1:12" x14ac:dyDescent="0.3">
      <c r="A6781" t="s">
        <v>167</v>
      </c>
      <c r="B6781" t="s">
        <v>43</v>
      </c>
      <c r="C6781" t="s">
        <v>14</v>
      </c>
      <c r="D6781" t="s">
        <v>497</v>
      </c>
      <c r="E6781" t="s">
        <v>103</v>
      </c>
      <c r="F6781" t="s">
        <v>56</v>
      </c>
      <c r="G6781" t="s">
        <v>25</v>
      </c>
      <c r="H6781" t="s">
        <v>40</v>
      </c>
      <c r="I6781">
        <v>15.552</v>
      </c>
      <c r="J6781">
        <v>3</v>
      </c>
      <c r="K6781">
        <v>0.2</v>
      </c>
      <c r="L6781">
        <v>5.4432</v>
      </c>
    </row>
    <row r="6782" spans="1:12" x14ac:dyDescent="0.3">
      <c r="A6782" t="s">
        <v>167</v>
      </c>
      <c r="B6782" t="s">
        <v>43</v>
      </c>
      <c r="C6782" t="s">
        <v>14</v>
      </c>
      <c r="D6782" t="s">
        <v>497</v>
      </c>
      <c r="E6782" t="s">
        <v>103</v>
      </c>
      <c r="F6782" t="s">
        <v>56</v>
      </c>
      <c r="G6782" t="s">
        <v>18</v>
      </c>
      <c r="H6782" t="s">
        <v>32</v>
      </c>
      <c r="I6782">
        <v>21.248000000000001</v>
      </c>
      <c r="J6782">
        <v>4</v>
      </c>
      <c r="K6782">
        <v>0.2</v>
      </c>
      <c r="L6782">
        <v>7.4367999999999999</v>
      </c>
    </row>
    <row r="6783" spans="1:12" x14ac:dyDescent="0.3">
      <c r="A6783" t="s">
        <v>167</v>
      </c>
      <c r="B6783" t="s">
        <v>43</v>
      </c>
      <c r="C6783" t="s">
        <v>14</v>
      </c>
      <c r="D6783" t="s">
        <v>497</v>
      </c>
      <c r="E6783" t="s">
        <v>103</v>
      </c>
      <c r="F6783" t="s">
        <v>56</v>
      </c>
      <c r="G6783" t="s">
        <v>25</v>
      </c>
      <c r="H6783" t="s">
        <v>40</v>
      </c>
      <c r="I6783">
        <v>8.4480000000000004</v>
      </c>
      <c r="J6783">
        <v>2</v>
      </c>
      <c r="K6783">
        <v>0.2</v>
      </c>
      <c r="L6783">
        <v>2.64</v>
      </c>
    </row>
    <row r="6784" spans="1:12" x14ac:dyDescent="0.3">
      <c r="A6784" t="s">
        <v>12</v>
      </c>
      <c r="B6784" t="s">
        <v>13</v>
      </c>
      <c r="C6784" t="s">
        <v>14</v>
      </c>
      <c r="D6784" t="s">
        <v>102</v>
      </c>
      <c r="E6784" t="s">
        <v>103</v>
      </c>
      <c r="F6784" t="s">
        <v>56</v>
      </c>
      <c r="G6784" t="s">
        <v>34</v>
      </c>
      <c r="H6784" t="s">
        <v>161</v>
      </c>
      <c r="I6784">
        <v>659.98800000000006</v>
      </c>
      <c r="J6784">
        <v>2</v>
      </c>
      <c r="K6784">
        <v>0.4</v>
      </c>
      <c r="L6784">
        <v>109.998</v>
      </c>
    </row>
    <row r="6785" spans="1:12" x14ac:dyDescent="0.3">
      <c r="A6785" t="s">
        <v>12</v>
      </c>
      <c r="B6785" t="s">
        <v>13</v>
      </c>
      <c r="C6785" t="s">
        <v>14</v>
      </c>
      <c r="D6785" t="s">
        <v>102</v>
      </c>
      <c r="E6785" t="s">
        <v>103</v>
      </c>
      <c r="F6785" t="s">
        <v>56</v>
      </c>
      <c r="G6785" t="s">
        <v>18</v>
      </c>
      <c r="H6785" t="s">
        <v>32</v>
      </c>
      <c r="I6785">
        <v>8.1280000000000001</v>
      </c>
      <c r="J6785">
        <v>2</v>
      </c>
      <c r="K6785">
        <v>0.2</v>
      </c>
      <c r="L6785">
        <v>1.4224000000000001</v>
      </c>
    </row>
    <row r="6786" spans="1:12" x14ac:dyDescent="0.3">
      <c r="A6786" t="s">
        <v>12</v>
      </c>
      <c r="B6786" t="s">
        <v>13</v>
      </c>
      <c r="C6786" t="s">
        <v>14</v>
      </c>
      <c r="D6786" t="s">
        <v>102</v>
      </c>
      <c r="E6786" t="s">
        <v>103</v>
      </c>
      <c r="F6786" t="s">
        <v>56</v>
      </c>
      <c r="G6786" t="s">
        <v>25</v>
      </c>
      <c r="H6786" t="s">
        <v>40</v>
      </c>
      <c r="I6786">
        <v>36.287999999999997</v>
      </c>
      <c r="J6786">
        <v>7</v>
      </c>
      <c r="K6786">
        <v>0.2</v>
      </c>
      <c r="L6786">
        <v>12.700799999999999</v>
      </c>
    </row>
    <row r="6787" spans="1:12" x14ac:dyDescent="0.3">
      <c r="A6787" t="s">
        <v>12</v>
      </c>
      <c r="B6787" t="s">
        <v>13</v>
      </c>
      <c r="C6787" t="s">
        <v>14</v>
      </c>
      <c r="D6787" t="s">
        <v>102</v>
      </c>
      <c r="E6787" t="s">
        <v>103</v>
      </c>
      <c r="F6787" t="s">
        <v>56</v>
      </c>
      <c r="G6787" t="s">
        <v>18</v>
      </c>
      <c r="H6787" t="s">
        <v>20</v>
      </c>
      <c r="I6787">
        <v>909.72</v>
      </c>
      <c r="J6787">
        <v>6</v>
      </c>
      <c r="K6787">
        <v>0.3</v>
      </c>
      <c r="L6787">
        <v>-51.984000000000002</v>
      </c>
    </row>
    <row r="6788" spans="1:12" x14ac:dyDescent="0.3">
      <c r="A6788" t="s">
        <v>12</v>
      </c>
      <c r="B6788" t="s">
        <v>21</v>
      </c>
      <c r="C6788" t="s">
        <v>14</v>
      </c>
      <c r="D6788" t="s">
        <v>377</v>
      </c>
      <c r="E6788" t="s">
        <v>103</v>
      </c>
      <c r="F6788" t="s">
        <v>56</v>
      </c>
      <c r="G6788" t="s">
        <v>34</v>
      </c>
      <c r="H6788" t="s">
        <v>58</v>
      </c>
      <c r="I6788">
        <v>116.83199999999999</v>
      </c>
      <c r="J6788">
        <v>4</v>
      </c>
      <c r="K6788">
        <v>0.2</v>
      </c>
      <c r="L6788">
        <v>33.589199999999998</v>
      </c>
    </row>
    <row r="6789" spans="1:12" x14ac:dyDescent="0.3">
      <c r="A6789" t="s">
        <v>27</v>
      </c>
      <c r="B6789" t="s">
        <v>13</v>
      </c>
      <c r="C6789" t="s">
        <v>14</v>
      </c>
      <c r="D6789" t="s">
        <v>102</v>
      </c>
      <c r="E6789" t="s">
        <v>103</v>
      </c>
      <c r="F6789" t="s">
        <v>56</v>
      </c>
      <c r="G6789" t="s">
        <v>25</v>
      </c>
      <c r="H6789" t="s">
        <v>26</v>
      </c>
      <c r="I6789">
        <v>5.9039999999999999</v>
      </c>
      <c r="J6789">
        <v>2</v>
      </c>
      <c r="K6789">
        <v>0.2</v>
      </c>
      <c r="L6789">
        <v>1.9925999999999999</v>
      </c>
    </row>
    <row r="6790" spans="1:12" x14ac:dyDescent="0.3">
      <c r="A6790" t="s">
        <v>27</v>
      </c>
      <c r="B6790" t="s">
        <v>13</v>
      </c>
      <c r="C6790" t="s">
        <v>14</v>
      </c>
      <c r="D6790" t="s">
        <v>102</v>
      </c>
      <c r="E6790" t="s">
        <v>103</v>
      </c>
      <c r="F6790" t="s">
        <v>56</v>
      </c>
      <c r="G6790" t="s">
        <v>25</v>
      </c>
      <c r="H6790" t="s">
        <v>109</v>
      </c>
      <c r="I6790">
        <v>13.712</v>
      </c>
      <c r="J6790">
        <v>2</v>
      </c>
      <c r="K6790">
        <v>0.2</v>
      </c>
      <c r="L6790">
        <v>1.0284</v>
      </c>
    </row>
    <row r="6791" spans="1:12" x14ac:dyDescent="0.3">
      <c r="A6791" t="s">
        <v>27</v>
      </c>
      <c r="B6791" t="s">
        <v>13</v>
      </c>
      <c r="C6791" t="s">
        <v>14</v>
      </c>
      <c r="D6791" t="s">
        <v>102</v>
      </c>
      <c r="E6791" t="s">
        <v>103</v>
      </c>
      <c r="F6791" t="s">
        <v>56</v>
      </c>
      <c r="G6791" t="s">
        <v>34</v>
      </c>
      <c r="H6791" t="s">
        <v>122</v>
      </c>
      <c r="I6791">
        <v>30.344999999999999</v>
      </c>
      <c r="J6791">
        <v>7</v>
      </c>
      <c r="K6791">
        <v>0.7</v>
      </c>
      <c r="L6791">
        <v>-24.276</v>
      </c>
    </row>
    <row r="6792" spans="1:12" x14ac:dyDescent="0.3">
      <c r="A6792" t="s">
        <v>27</v>
      </c>
      <c r="B6792" t="s">
        <v>13</v>
      </c>
      <c r="C6792" t="s">
        <v>14</v>
      </c>
      <c r="D6792" t="s">
        <v>102</v>
      </c>
      <c r="E6792" t="s">
        <v>103</v>
      </c>
      <c r="F6792" t="s">
        <v>56</v>
      </c>
      <c r="G6792" t="s">
        <v>18</v>
      </c>
      <c r="H6792" t="s">
        <v>20</v>
      </c>
      <c r="I6792">
        <v>127.554</v>
      </c>
      <c r="J6792">
        <v>3</v>
      </c>
      <c r="K6792">
        <v>0.3</v>
      </c>
      <c r="L6792">
        <v>-9.1110000000000007</v>
      </c>
    </row>
    <row r="6793" spans="1:12" x14ac:dyDescent="0.3">
      <c r="A6793" t="s">
        <v>27</v>
      </c>
      <c r="B6793" t="s">
        <v>13</v>
      </c>
      <c r="C6793" t="s">
        <v>14</v>
      </c>
      <c r="D6793" t="s">
        <v>102</v>
      </c>
      <c r="E6793" t="s">
        <v>103</v>
      </c>
      <c r="F6793" t="s">
        <v>56</v>
      </c>
      <c r="G6793" t="s">
        <v>18</v>
      </c>
      <c r="H6793" t="s">
        <v>32</v>
      </c>
      <c r="I6793">
        <v>77.951999999999998</v>
      </c>
      <c r="J6793">
        <v>3</v>
      </c>
      <c r="K6793">
        <v>0.2</v>
      </c>
      <c r="L6793">
        <v>15.590400000000001</v>
      </c>
    </row>
    <row r="6794" spans="1:12" x14ac:dyDescent="0.3">
      <c r="A6794" t="s">
        <v>61</v>
      </c>
      <c r="B6794" t="s">
        <v>13</v>
      </c>
      <c r="C6794" t="s">
        <v>14</v>
      </c>
      <c r="D6794" t="s">
        <v>138</v>
      </c>
      <c r="E6794" t="s">
        <v>103</v>
      </c>
      <c r="F6794" t="s">
        <v>56</v>
      </c>
      <c r="G6794" t="s">
        <v>25</v>
      </c>
      <c r="H6794" t="s">
        <v>36</v>
      </c>
      <c r="I6794">
        <v>3.798</v>
      </c>
      <c r="J6794">
        <v>2</v>
      </c>
      <c r="K6794">
        <v>0.7</v>
      </c>
      <c r="L6794">
        <v>-2.6585999999999999</v>
      </c>
    </row>
    <row r="6795" spans="1:12" x14ac:dyDescent="0.3">
      <c r="A6795" t="s">
        <v>61</v>
      </c>
      <c r="B6795" t="s">
        <v>13</v>
      </c>
      <c r="C6795" t="s">
        <v>14</v>
      </c>
      <c r="D6795" t="s">
        <v>138</v>
      </c>
      <c r="E6795" t="s">
        <v>103</v>
      </c>
      <c r="F6795" t="s">
        <v>56</v>
      </c>
      <c r="G6795" t="s">
        <v>25</v>
      </c>
      <c r="H6795" t="s">
        <v>40</v>
      </c>
      <c r="I6795">
        <v>27.744</v>
      </c>
      <c r="J6795">
        <v>6</v>
      </c>
      <c r="K6795">
        <v>0.2</v>
      </c>
      <c r="L6795">
        <v>10.0572</v>
      </c>
    </row>
    <row r="6796" spans="1:12" x14ac:dyDescent="0.3">
      <c r="A6796" t="s">
        <v>61</v>
      </c>
      <c r="B6796" t="s">
        <v>13</v>
      </c>
      <c r="C6796" t="s">
        <v>14</v>
      </c>
      <c r="D6796" t="s">
        <v>138</v>
      </c>
      <c r="E6796" t="s">
        <v>103</v>
      </c>
      <c r="F6796" t="s">
        <v>56</v>
      </c>
      <c r="G6796" t="s">
        <v>34</v>
      </c>
      <c r="H6796" t="s">
        <v>35</v>
      </c>
      <c r="I6796">
        <v>158.376</v>
      </c>
      <c r="J6796">
        <v>4</v>
      </c>
      <c r="K6796">
        <v>0.4</v>
      </c>
      <c r="L6796">
        <v>-34.314799999999998</v>
      </c>
    </row>
    <row r="6797" spans="1:12" x14ac:dyDescent="0.3">
      <c r="A6797" t="s">
        <v>27</v>
      </c>
      <c r="B6797" t="s">
        <v>13</v>
      </c>
      <c r="C6797" t="s">
        <v>14</v>
      </c>
      <c r="D6797" t="s">
        <v>341</v>
      </c>
      <c r="E6797" t="s">
        <v>103</v>
      </c>
      <c r="F6797" t="s">
        <v>56</v>
      </c>
      <c r="G6797" t="s">
        <v>25</v>
      </c>
      <c r="H6797" t="s">
        <v>36</v>
      </c>
      <c r="I6797">
        <v>5.5529999999999999</v>
      </c>
      <c r="J6797">
        <v>3</v>
      </c>
      <c r="K6797">
        <v>0.7</v>
      </c>
      <c r="L6797">
        <v>-4.0721999999999996</v>
      </c>
    </row>
    <row r="6798" spans="1:12" x14ac:dyDescent="0.3">
      <c r="A6798" t="s">
        <v>27</v>
      </c>
      <c r="B6798" t="s">
        <v>21</v>
      </c>
      <c r="C6798" t="s">
        <v>14</v>
      </c>
      <c r="D6798" t="s">
        <v>102</v>
      </c>
      <c r="E6798" t="s">
        <v>103</v>
      </c>
      <c r="F6798" t="s">
        <v>56</v>
      </c>
      <c r="G6798" t="s">
        <v>34</v>
      </c>
      <c r="H6798" t="s">
        <v>58</v>
      </c>
      <c r="I6798">
        <v>119.8</v>
      </c>
      <c r="J6798">
        <v>5</v>
      </c>
      <c r="K6798">
        <v>0.2</v>
      </c>
      <c r="L6798">
        <v>29.95</v>
      </c>
    </row>
    <row r="6799" spans="1:12" x14ac:dyDescent="0.3">
      <c r="A6799" t="s">
        <v>61</v>
      </c>
      <c r="B6799" t="s">
        <v>13</v>
      </c>
      <c r="C6799" t="s">
        <v>14</v>
      </c>
      <c r="D6799" t="s">
        <v>299</v>
      </c>
      <c r="E6799" t="s">
        <v>103</v>
      </c>
      <c r="F6799" t="s">
        <v>56</v>
      </c>
      <c r="G6799" t="s">
        <v>18</v>
      </c>
      <c r="H6799" t="s">
        <v>20</v>
      </c>
      <c r="I6799">
        <v>183.37200000000001</v>
      </c>
      <c r="J6799">
        <v>2</v>
      </c>
      <c r="K6799">
        <v>0.3</v>
      </c>
      <c r="L6799">
        <v>-7.8587999999999996</v>
      </c>
    </row>
    <row r="6800" spans="1:12" x14ac:dyDescent="0.3">
      <c r="A6800" t="s">
        <v>61</v>
      </c>
      <c r="B6800" t="s">
        <v>13</v>
      </c>
      <c r="C6800" t="s">
        <v>14</v>
      </c>
      <c r="D6800" t="s">
        <v>299</v>
      </c>
      <c r="E6800" t="s">
        <v>103</v>
      </c>
      <c r="F6800" t="s">
        <v>56</v>
      </c>
      <c r="G6800" t="s">
        <v>25</v>
      </c>
      <c r="H6800" t="s">
        <v>40</v>
      </c>
      <c r="I6800">
        <v>7.968</v>
      </c>
      <c r="J6800">
        <v>2</v>
      </c>
      <c r="K6800">
        <v>0.2</v>
      </c>
      <c r="L6800">
        <v>2.8883999999999999</v>
      </c>
    </row>
    <row r="6801" spans="1:12" x14ac:dyDescent="0.3">
      <c r="A6801" t="s">
        <v>12</v>
      </c>
      <c r="B6801" t="s">
        <v>13</v>
      </c>
      <c r="C6801" t="s">
        <v>14</v>
      </c>
      <c r="D6801" t="s">
        <v>125</v>
      </c>
      <c r="E6801" t="s">
        <v>103</v>
      </c>
      <c r="F6801" t="s">
        <v>56</v>
      </c>
      <c r="G6801" t="s">
        <v>25</v>
      </c>
      <c r="H6801" t="s">
        <v>36</v>
      </c>
      <c r="I6801">
        <v>11.808</v>
      </c>
      <c r="J6801">
        <v>8</v>
      </c>
      <c r="K6801">
        <v>0.7</v>
      </c>
      <c r="L6801">
        <v>-8.6592000000000002</v>
      </c>
    </row>
    <row r="6802" spans="1:12" x14ac:dyDescent="0.3">
      <c r="A6802" t="s">
        <v>12</v>
      </c>
      <c r="B6802" t="s">
        <v>13</v>
      </c>
      <c r="C6802" t="s">
        <v>14</v>
      </c>
      <c r="D6802" t="s">
        <v>125</v>
      </c>
      <c r="E6802" t="s">
        <v>103</v>
      </c>
      <c r="F6802" t="s">
        <v>56</v>
      </c>
      <c r="G6802" t="s">
        <v>34</v>
      </c>
      <c r="H6802" t="s">
        <v>35</v>
      </c>
      <c r="I6802">
        <v>9.5879999999999992</v>
      </c>
      <c r="J6802">
        <v>2</v>
      </c>
      <c r="K6802">
        <v>0.4</v>
      </c>
      <c r="L6802">
        <v>-2.0773999999999999</v>
      </c>
    </row>
    <row r="6803" spans="1:12" x14ac:dyDescent="0.3">
      <c r="A6803" t="s">
        <v>27</v>
      </c>
      <c r="B6803" t="s">
        <v>43</v>
      </c>
      <c r="C6803" t="s">
        <v>14</v>
      </c>
      <c r="D6803" t="s">
        <v>220</v>
      </c>
      <c r="E6803" t="s">
        <v>103</v>
      </c>
      <c r="F6803" t="s">
        <v>56</v>
      </c>
      <c r="G6803" t="s">
        <v>25</v>
      </c>
      <c r="H6803" t="s">
        <v>36</v>
      </c>
      <c r="I6803">
        <v>33.93</v>
      </c>
      <c r="J6803">
        <v>3</v>
      </c>
      <c r="K6803">
        <v>0.7</v>
      </c>
      <c r="L6803">
        <v>-22.62</v>
      </c>
    </row>
    <row r="6804" spans="1:12" x14ac:dyDescent="0.3">
      <c r="A6804" t="s">
        <v>27</v>
      </c>
      <c r="B6804" t="s">
        <v>43</v>
      </c>
      <c r="C6804" t="s">
        <v>14</v>
      </c>
      <c r="D6804" t="s">
        <v>220</v>
      </c>
      <c r="E6804" t="s">
        <v>103</v>
      </c>
      <c r="F6804" t="s">
        <v>56</v>
      </c>
      <c r="G6804" t="s">
        <v>25</v>
      </c>
      <c r="H6804" t="s">
        <v>31</v>
      </c>
      <c r="I6804">
        <v>222.32</v>
      </c>
      <c r="J6804">
        <v>7</v>
      </c>
      <c r="K6804">
        <v>0.2</v>
      </c>
      <c r="L6804">
        <v>25.010999999999999</v>
      </c>
    </row>
    <row r="6805" spans="1:12" x14ac:dyDescent="0.3">
      <c r="A6805" t="s">
        <v>27</v>
      </c>
      <c r="B6805" t="s">
        <v>43</v>
      </c>
      <c r="C6805" t="s">
        <v>14</v>
      </c>
      <c r="D6805" t="s">
        <v>220</v>
      </c>
      <c r="E6805" t="s">
        <v>103</v>
      </c>
      <c r="F6805" t="s">
        <v>56</v>
      </c>
      <c r="G6805" t="s">
        <v>34</v>
      </c>
      <c r="H6805" t="s">
        <v>35</v>
      </c>
      <c r="I6805">
        <v>210.56399999999999</v>
      </c>
      <c r="J6805">
        <v>6</v>
      </c>
      <c r="K6805">
        <v>0.4</v>
      </c>
      <c r="L6805">
        <v>-52.640999999999998</v>
      </c>
    </row>
    <row r="6806" spans="1:12" x14ac:dyDescent="0.3">
      <c r="A6806" t="s">
        <v>27</v>
      </c>
      <c r="B6806" t="s">
        <v>13</v>
      </c>
      <c r="C6806" t="s">
        <v>14</v>
      </c>
      <c r="D6806" t="s">
        <v>251</v>
      </c>
      <c r="E6806" t="s">
        <v>103</v>
      </c>
      <c r="F6806" t="s">
        <v>56</v>
      </c>
      <c r="G6806" t="s">
        <v>18</v>
      </c>
      <c r="H6806" t="s">
        <v>32</v>
      </c>
      <c r="I6806">
        <v>35.167999999999999</v>
      </c>
      <c r="J6806">
        <v>7</v>
      </c>
      <c r="K6806">
        <v>0.2</v>
      </c>
      <c r="L6806">
        <v>9.6712000000000007</v>
      </c>
    </row>
    <row r="6807" spans="1:12" x14ac:dyDescent="0.3">
      <c r="A6807" t="s">
        <v>27</v>
      </c>
      <c r="B6807" t="s">
        <v>13</v>
      </c>
      <c r="C6807" t="s">
        <v>14</v>
      </c>
      <c r="D6807" t="s">
        <v>251</v>
      </c>
      <c r="E6807" t="s">
        <v>103</v>
      </c>
      <c r="F6807" t="s">
        <v>56</v>
      </c>
      <c r="G6807" t="s">
        <v>34</v>
      </c>
      <c r="H6807" t="s">
        <v>35</v>
      </c>
      <c r="I6807">
        <v>1502.376</v>
      </c>
      <c r="J6807">
        <v>4</v>
      </c>
      <c r="K6807">
        <v>0.4</v>
      </c>
      <c r="L6807">
        <v>-250.39599999999999</v>
      </c>
    </row>
    <row r="6808" spans="1:12" x14ac:dyDescent="0.3">
      <c r="A6808" t="s">
        <v>167</v>
      </c>
      <c r="B6808" t="s">
        <v>43</v>
      </c>
      <c r="C6808" t="s">
        <v>14</v>
      </c>
      <c r="D6808" t="s">
        <v>220</v>
      </c>
      <c r="E6808" t="s">
        <v>103</v>
      </c>
      <c r="F6808" t="s">
        <v>56</v>
      </c>
      <c r="G6808" t="s">
        <v>25</v>
      </c>
      <c r="H6808" t="s">
        <v>40</v>
      </c>
      <c r="I6808">
        <v>20.736000000000001</v>
      </c>
      <c r="J6808">
        <v>4</v>
      </c>
      <c r="K6808">
        <v>0.2</v>
      </c>
      <c r="L6808">
        <v>7.2576000000000001</v>
      </c>
    </row>
    <row r="6809" spans="1:12" x14ac:dyDescent="0.3">
      <c r="A6809" t="s">
        <v>27</v>
      </c>
      <c r="B6809" t="s">
        <v>13</v>
      </c>
      <c r="C6809" t="s">
        <v>14</v>
      </c>
      <c r="D6809" t="s">
        <v>137</v>
      </c>
      <c r="E6809" t="s">
        <v>103</v>
      </c>
      <c r="F6809" t="s">
        <v>56</v>
      </c>
      <c r="G6809" t="s">
        <v>18</v>
      </c>
      <c r="H6809" t="s">
        <v>30</v>
      </c>
      <c r="I6809">
        <v>51.588000000000001</v>
      </c>
      <c r="J6809">
        <v>1</v>
      </c>
      <c r="K6809">
        <v>0.4</v>
      </c>
      <c r="L6809">
        <v>-15.4764</v>
      </c>
    </row>
    <row r="6810" spans="1:12" x14ac:dyDescent="0.3">
      <c r="A6810" t="s">
        <v>61</v>
      </c>
      <c r="B6810" t="s">
        <v>21</v>
      </c>
      <c r="C6810" t="s">
        <v>14</v>
      </c>
      <c r="D6810" t="s">
        <v>132</v>
      </c>
      <c r="E6810" t="s">
        <v>103</v>
      </c>
      <c r="F6810" t="s">
        <v>56</v>
      </c>
      <c r="G6810" t="s">
        <v>25</v>
      </c>
      <c r="H6810" t="s">
        <v>40</v>
      </c>
      <c r="I6810">
        <v>85.055999999999997</v>
      </c>
      <c r="J6810">
        <v>3</v>
      </c>
      <c r="K6810">
        <v>0.2</v>
      </c>
      <c r="L6810">
        <v>28.706399999999999</v>
      </c>
    </row>
    <row r="6811" spans="1:12" x14ac:dyDescent="0.3">
      <c r="A6811" t="s">
        <v>27</v>
      </c>
      <c r="B6811" t="s">
        <v>21</v>
      </c>
      <c r="C6811" t="s">
        <v>14</v>
      </c>
      <c r="D6811" t="s">
        <v>234</v>
      </c>
      <c r="E6811" t="s">
        <v>103</v>
      </c>
      <c r="F6811" t="s">
        <v>56</v>
      </c>
      <c r="G6811" t="s">
        <v>25</v>
      </c>
      <c r="H6811" t="s">
        <v>36</v>
      </c>
      <c r="I6811">
        <v>2.907</v>
      </c>
      <c r="J6811">
        <v>3</v>
      </c>
      <c r="K6811">
        <v>0.7</v>
      </c>
      <c r="L6811">
        <v>-2.0348999999999999</v>
      </c>
    </row>
    <row r="6812" spans="1:12" x14ac:dyDescent="0.3">
      <c r="A6812" t="s">
        <v>27</v>
      </c>
      <c r="B6812" t="s">
        <v>43</v>
      </c>
      <c r="C6812" t="s">
        <v>14</v>
      </c>
      <c r="D6812" t="s">
        <v>153</v>
      </c>
      <c r="E6812" t="s">
        <v>103</v>
      </c>
      <c r="F6812" t="s">
        <v>56</v>
      </c>
      <c r="G6812" t="s">
        <v>25</v>
      </c>
      <c r="H6812" t="s">
        <v>37</v>
      </c>
      <c r="I6812">
        <v>161.56800000000001</v>
      </c>
      <c r="J6812">
        <v>2</v>
      </c>
      <c r="K6812">
        <v>0.2</v>
      </c>
      <c r="L6812">
        <v>16.1568</v>
      </c>
    </row>
    <row r="6813" spans="1:12" x14ac:dyDescent="0.3">
      <c r="A6813" t="s">
        <v>27</v>
      </c>
      <c r="B6813" t="s">
        <v>43</v>
      </c>
      <c r="C6813" t="s">
        <v>14</v>
      </c>
      <c r="D6813" t="s">
        <v>153</v>
      </c>
      <c r="E6813" t="s">
        <v>103</v>
      </c>
      <c r="F6813" t="s">
        <v>56</v>
      </c>
      <c r="G6813" t="s">
        <v>25</v>
      </c>
      <c r="H6813" t="s">
        <v>40</v>
      </c>
      <c r="I6813">
        <v>4.0640000000000001</v>
      </c>
      <c r="J6813">
        <v>1</v>
      </c>
      <c r="K6813">
        <v>0.2</v>
      </c>
      <c r="L6813">
        <v>1.3715999999999999</v>
      </c>
    </row>
    <row r="6814" spans="1:12" x14ac:dyDescent="0.3">
      <c r="A6814" t="s">
        <v>27</v>
      </c>
      <c r="B6814" t="s">
        <v>43</v>
      </c>
      <c r="C6814" t="s">
        <v>14</v>
      </c>
      <c r="D6814" t="s">
        <v>153</v>
      </c>
      <c r="E6814" t="s">
        <v>103</v>
      </c>
      <c r="F6814" t="s">
        <v>56</v>
      </c>
      <c r="G6814" t="s">
        <v>25</v>
      </c>
      <c r="H6814" t="s">
        <v>36</v>
      </c>
      <c r="I6814">
        <v>6.2160000000000002</v>
      </c>
      <c r="J6814">
        <v>4</v>
      </c>
      <c r="K6814">
        <v>0.7</v>
      </c>
      <c r="L6814">
        <v>-4.9728000000000003</v>
      </c>
    </row>
    <row r="6815" spans="1:12" x14ac:dyDescent="0.3">
      <c r="A6815" t="s">
        <v>27</v>
      </c>
      <c r="B6815" t="s">
        <v>13</v>
      </c>
      <c r="C6815" t="s">
        <v>14</v>
      </c>
      <c r="D6815" t="s">
        <v>129</v>
      </c>
      <c r="E6815" t="s">
        <v>103</v>
      </c>
      <c r="F6815" t="s">
        <v>56</v>
      </c>
      <c r="G6815" t="s">
        <v>25</v>
      </c>
      <c r="H6815" t="s">
        <v>37</v>
      </c>
      <c r="I6815">
        <v>123.92</v>
      </c>
      <c r="J6815">
        <v>5</v>
      </c>
      <c r="K6815">
        <v>0.2</v>
      </c>
      <c r="L6815">
        <v>9.2940000000000005</v>
      </c>
    </row>
    <row r="6816" spans="1:12" x14ac:dyDescent="0.3">
      <c r="A6816" t="s">
        <v>27</v>
      </c>
      <c r="B6816" t="s">
        <v>13</v>
      </c>
      <c r="C6816" t="s">
        <v>14</v>
      </c>
      <c r="D6816" t="s">
        <v>377</v>
      </c>
      <c r="E6816" t="s">
        <v>103</v>
      </c>
      <c r="F6816" t="s">
        <v>56</v>
      </c>
      <c r="G6816" t="s">
        <v>34</v>
      </c>
      <c r="H6816" t="s">
        <v>58</v>
      </c>
      <c r="I6816">
        <v>63.92</v>
      </c>
      <c r="J6816">
        <v>2</v>
      </c>
      <c r="K6816">
        <v>0.2</v>
      </c>
      <c r="L6816">
        <v>19.175999999999998</v>
      </c>
    </row>
    <row r="6817" spans="1:12" x14ac:dyDescent="0.3">
      <c r="A6817" t="s">
        <v>27</v>
      </c>
      <c r="B6817" t="s">
        <v>21</v>
      </c>
      <c r="C6817" t="s">
        <v>14</v>
      </c>
      <c r="D6817" t="s">
        <v>102</v>
      </c>
      <c r="E6817" t="s">
        <v>103</v>
      </c>
      <c r="F6817" t="s">
        <v>56</v>
      </c>
      <c r="G6817" t="s">
        <v>25</v>
      </c>
      <c r="H6817" t="s">
        <v>40</v>
      </c>
      <c r="I6817">
        <v>98.376000000000005</v>
      </c>
      <c r="J6817">
        <v>3</v>
      </c>
      <c r="K6817">
        <v>0.2</v>
      </c>
      <c r="L6817">
        <v>35.661299999999997</v>
      </c>
    </row>
    <row r="6818" spans="1:12" x14ac:dyDescent="0.3">
      <c r="A6818" t="s">
        <v>27</v>
      </c>
      <c r="B6818" t="s">
        <v>21</v>
      </c>
      <c r="C6818" t="s">
        <v>14</v>
      </c>
      <c r="D6818" t="s">
        <v>102</v>
      </c>
      <c r="E6818" t="s">
        <v>103</v>
      </c>
      <c r="F6818" t="s">
        <v>56</v>
      </c>
      <c r="G6818" t="s">
        <v>25</v>
      </c>
      <c r="H6818" t="s">
        <v>36</v>
      </c>
      <c r="I6818">
        <v>29.94</v>
      </c>
      <c r="J6818">
        <v>4</v>
      </c>
      <c r="K6818">
        <v>0.7</v>
      </c>
      <c r="L6818">
        <v>-23.952000000000002</v>
      </c>
    </row>
    <row r="6819" spans="1:12" x14ac:dyDescent="0.3">
      <c r="A6819" t="s">
        <v>27</v>
      </c>
      <c r="B6819" t="s">
        <v>21</v>
      </c>
      <c r="C6819" t="s">
        <v>14</v>
      </c>
      <c r="D6819" t="s">
        <v>102</v>
      </c>
      <c r="E6819" t="s">
        <v>103</v>
      </c>
      <c r="F6819" t="s">
        <v>56</v>
      </c>
      <c r="G6819" t="s">
        <v>25</v>
      </c>
      <c r="H6819" t="s">
        <v>40</v>
      </c>
      <c r="I6819">
        <v>17.472000000000001</v>
      </c>
      <c r="J6819">
        <v>3</v>
      </c>
      <c r="K6819">
        <v>0.2</v>
      </c>
      <c r="L6819">
        <v>5.6783999999999999</v>
      </c>
    </row>
    <row r="6820" spans="1:12" x14ac:dyDescent="0.3">
      <c r="A6820" t="s">
        <v>27</v>
      </c>
      <c r="B6820" t="s">
        <v>21</v>
      </c>
      <c r="C6820" t="s">
        <v>14</v>
      </c>
      <c r="D6820" t="s">
        <v>102</v>
      </c>
      <c r="E6820" t="s">
        <v>103</v>
      </c>
      <c r="F6820" t="s">
        <v>56</v>
      </c>
      <c r="G6820" t="s">
        <v>34</v>
      </c>
      <c r="H6820" t="s">
        <v>35</v>
      </c>
      <c r="I6820">
        <v>36.738</v>
      </c>
      <c r="J6820">
        <v>1</v>
      </c>
      <c r="K6820">
        <v>0.4</v>
      </c>
      <c r="L6820">
        <v>-9.1844999999999999</v>
      </c>
    </row>
    <row r="6821" spans="1:12" x14ac:dyDescent="0.3">
      <c r="A6821" t="s">
        <v>27</v>
      </c>
      <c r="B6821" t="s">
        <v>21</v>
      </c>
      <c r="C6821" t="s">
        <v>14</v>
      </c>
      <c r="D6821" t="s">
        <v>102</v>
      </c>
      <c r="E6821" t="s">
        <v>103</v>
      </c>
      <c r="F6821" t="s">
        <v>56</v>
      </c>
      <c r="G6821" t="s">
        <v>34</v>
      </c>
      <c r="H6821" t="s">
        <v>35</v>
      </c>
      <c r="I6821">
        <v>179.94</v>
      </c>
      <c r="J6821">
        <v>2</v>
      </c>
      <c r="K6821">
        <v>0.4</v>
      </c>
      <c r="L6821">
        <v>-44.984999999999999</v>
      </c>
    </row>
    <row r="6822" spans="1:12" x14ac:dyDescent="0.3">
      <c r="A6822" t="s">
        <v>27</v>
      </c>
      <c r="B6822" t="s">
        <v>13</v>
      </c>
      <c r="C6822" t="s">
        <v>14</v>
      </c>
      <c r="D6822" t="s">
        <v>220</v>
      </c>
      <c r="E6822" t="s">
        <v>103</v>
      </c>
      <c r="F6822" t="s">
        <v>56</v>
      </c>
      <c r="G6822" t="s">
        <v>25</v>
      </c>
      <c r="H6822" t="s">
        <v>36</v>
      </c>
      <c r="I6822">
        <v>59.912999999999997</v>
      </c>
      <c r="J6822">
        <v>7</v>
      </c>
      <c r="K6822">
        <v>0.7</v>
      </c>
      <c r="L6822">
        <v>-45.933300000000003</v>
      </c>
    </row>
    <row r="6823" spans="1:12" x14ac:dyDescent="0.3">
      <c r="A6823" t="s">
        <v>167</v>
      </c>
      <c r="B6823" t="s">
        <v>13</v>
      </c>
      <c r="C6823" t="s">
        <v>14</v>
      </c>
      <c r="D6823" t="s">
        <v>102</v>
      </c>
      <c r="E6823" t="s">
        <v>103</v>
      </c>
      <c r="F6823" t="s">
        <v>56</v>
      </c>
      <c r="G6823" t="s">
        <v>25</v>
      </c>
      <c r="H6823" t="s">
        <v>33</v>
      </c>
      <c r="I6823">
        <v>55.984000000000002</v>
      </c>
      <c r="J6823">
        <v>2</v>
      </c>
      <c r="K6823">
        <v>0.2</v>
      </c>
      <c r="L6823">
        <v>4.1988000000000003</v>
      </c>
    </row>
    <row r="6824" spans="1:12" x14ac:dyDescent="0.3">
      <c r="A6824" t="s">
        <v>167</v>
      </c>
      <c r="B6824" t="s">
        <v>13</v>
      </c>
      <c r="C6824" t="s">
        <v>14</v>
      </c>
      <c r="D6824" t="s">
        <v>102</v>
      </c>
      <c r="E6824" t="s">
        <v>103</v>
      </c>
      <c r="F6824" t="s">
        <v>56</v>
      </c>
      <c r="G6824" t="s">
        <v>25</v>
      </c>
      <c r="H6824" t="s">
        <v>59</v>
      </c>
      <c r="I6824">
        <v>14.48</v>
      </c>
      <c r="J6824">
        <v>5</v>
      </c>
      <c r="K6824">
        <v>0.2</v>
      </c>
      <c r="L6824">
        <v>4.8869999999999996</v>
      </c>
    </row>
    <row r="6825" spans="1:12" x14ac:dyDescent="0.3">
      <c r="A6825" t="s">
        <v>167</v>
      </c>
      <c r="B6825" t="s">
        <v>13</v>
      </c>
      <c r="C6825" t="s">
        <v>14</v>
      </c>
      <c r="D6825" t="s">
        <v>102</v>
      </c>
      <c r="E6825" t="s">
        <v>103</v>
      </c>
      <c r="F6825" t="s">
        <v>56</v>
      </c>
      <c r="G6825" t="s">
        <v>34</v>
      </c>
      <c r="H6825" t="s">
        <v>58</v>
      </c>
      <c r="I6825">
        <v>142.488</v>
      </c>
      <c r="J6825">
        <v>3</v>
      </c>
      <c r="K6825">
        <v>0.2</v>
      </c>
      <c r="L6825">
        <v>-3.5621999999999998</v>
      </c>
    </row>
    <row r="6826" spans="1:12" x14ac:dyDescent="0.3">
      <c r="A6826" t="s">
        <v>61</v>
      </c>
      <c r="B6826" t="s">
        <v>13</v>
      </c>
      <c r="C6826" t="s">
        <v>14</v>
      </c>
      <c r="D6826" t="s">
        <v>147</v>
      </c>
      <c r="E6826" t="s">
        <v>103</v>
      </c>
      <c r="F6826" t="s">
        <v>56</v>
      </c>
      <c r="G6826" t="s">
        <v>34</v>
      </c>
      <c r="H6826" t="s">
        <v>58</v>
      </c>
      <c r="I6826">
        <v>53.04</v>
      </c>
      <c r="J6826">
        <v>3</v>
      </c>
      <c r="K6826">
        <v>0.2</v>
      </c>
      <c r="L6826">
        <v>-4.641</v>
      </c>
    </row>
    <row r="6827" spans="1:12" x14ac:dyDescent="0.3">
      <c r="A6827" t="s">
        <v>27</v>
      </c>
      <c r="B6827" t="s">
        <v>43</v>
      </c>
      <c r="C6827" t="s">
        <v>14</v>
      </c>
      <c r="D6827" t="s">
        <v>153</v>
      </c>
      <c r="E6827" t="s">
        <v>103</v>
      </c>
      <c r="F6827" t="s">
        <v>56</v>
      </c>
      <c r="G6827" t="s">
        <v>25</v>
      </c>
      <c r="H6827" t="s">
        <v>40</v>
      </c>
      <c r="I6827">
        <v>28.8</v>
      </c>
      <c r="J6827">
        <v>9</v>
      </c>
      <c r="K6827">
        <v>0.2</v>
      </c>
      <c r="L6827">
        <v>10.08</v>
      </c>
    </row>
    <row r="6828" spans="1:12" x14ac:dyDescent="0.3">
      <c r="A6828" t="s">
        <v>167</v>
      </c>
      <c r="B6828" t="s">
        <v>21</v>
      </c>
      <c r="C6828" t="s">
        <v>14</v>
      </c>
      <c r="D6828" t="s">
        <v>113</v>
      </c>
      <c r="E6828" t="s">
        <v>103</v>
      </c>
      <c r="F6828" t="s">
        <v>56</v>
      </c>
      <c r="G6828" t="s">
        <v>25</v>
      </c>
      <c r="H6828" t="s">
        <v>33</v>
      </c>
      <c r="I6828">
        <v>18.655999999999999</v>
      </c>
      <c r="J6828">
        <v>2</v>
      </c>
      <c r="K6828">
        <v>0.2</v>
      </c>
      <c r="L6828">
        <v>1.3992</v>
      </c>
    </row>
    <row r="6829" spans="1:12" x14ac:dyDescent="0.3">
      <c r="A6829" t="s">
        <v>167</v>
      </c>
      <c r="B6829" t="s">
        <v>21</v>
      </c>
      <c r="C6829" t="s">
        <v>14</v>
      </c>
      <c r="D6829" t="s">
        <v>113</v>
      </c>
      <c r="E6829" t="s">
        <v>103</v>
      </c>
      <c r="F6829" t="s">
        <v>56</v>
      </c>
      <c r="G6829" t="s">
        <v>25</v>
      </c>
      <c r="H6829" t="s">
        <v>36</v>
      </c>
      <c r="I6829">
        <v>11.087999999999999</v>
      </c>
      <c r="J6829">
        <v>7</v>
      </c>
      <c r="K6829">
        <v>0.7</v>
      </c>
      <c r="L6829">
        <v>-8.1311999999999998</v>
      </c>
    </row>
    <row r="6830" spans="1:12" x14ac:dyDescent="0.3">
      <c r="A6830" t="s">
        <v>167</v>
      </c>
      <c r="B6830" t="s">
        <v>21</v>
      </c>
      <c r="C6830" t="s">
        <v>14</v>
      </c>
      <c r="D6830" t="s">
        <v>113</v>
      </c>
      <c r="E6830" t="s">
        <v>103</v>
      </c>
      <c r="F6830" t="s">
        <v>56</v>
      </c>
      <c r="G6830" t="s">
        <v>25</v>
      </c>
      <c r="H6830" t="s">
        <v>31</v>
      </c>
      <c r="I6830">
        <v>66.688000000000002</v>
      </c>
      <c r="J6830">
        <v>1</v>
      </c>
      <c r="K6830">
        <v>0.2</v>
      </c>
      <c r="L6830">
        <v>4.1680000000000001</v>
      </c>
    </row>
    <row r="6831" spans="1:12" x14ac:dyDescent="0.3">
      <c r="A6831" t="s">
        <v>167</v>
      </c>
      <c r="B6831" t="s">
        <v>21</v>
      </c>
      <c r="C6831" t="s">
        <v>14</v>
      </c>
      <c r="D6831" t="s">
        <v>113</v>
      </c>
      <c r="E6831" t="s">
        <v>103</v>
      </c>
      <c r="F6831" t="s">
        <v>56</v>
      </c>
      <c r="G6831" t="s">
        <v>25</v>
      </c>
      <c r="H6831" t="s">
        <v>31</v>
      </c>
      <c r="I6831">
        <v>99.488</v>
      </c>
      <c r="J6831">
        <v>2</v>
      </c>
      <c r="K6831">
        <v>0.2</v>
      </c>
      <c r="L6831">
        <v>8.7051999999999996</v>
      </c>
    </row>
    <row r="6832" spans="1:12" x14ac:dyDescent="0.3">
      <c r="A6832" t="s">
        <v>61</v>
      </c>
      <c r="B6832" t="s">
        <v>43</v>
      </c>
      <c r="C6832" t="s">
        <v>14</v>
      </c>
      <c r="D6832" t="s">
        <v>220</v>
      </c>
      <c r="E6832" t="s">
        <v>103</v>
      </c>
      <c r="F6832" t="s">
        <v>56</v>
      </c>
      <c r="G6832" t="s">
        <v>25</v>
      </c>
      <c r="H6832" t="s">
        <v>59</v>
      </c>
      <c r="I6832">
        <v>40.752000000000002</v>
      </c>
      <c r="J6832">
        <v>3</v>
      </c>
      <c r="K6832">
        <v>0.2</v>
      </c>
      <c r="L6832">
        <v>15.282</v>
      </c>
    </row>
    <row r="6833" spans="1:12" x14ac:dyDescent="0.3">
      <c r="A6833" t="s">
        <v>61</v>
      </c>
      <c r="B6833" t="s">
        <v>43</v>
      </c>
      <c r="C6833" t="s">
        <v>14</v>
      </c>
      <c r="D6833" t="s">
        <v>220</v>
      </c>
      <c r="E6833" t="s">
        <v>103</v>
      </c>
      <c r="F6833" t="s">
        <v>56</v>
      </c>
      <c r="G6833" t="s">
        <v>34</v>
      </c>
      <c r="H6833" t="s">
        <v>58</v>
      </c>
      <c r="I6833">
        <v>139.96</v>
      </c>
      <c r="J6833">
        <v>5</v>
      </c>
      <c r="K6833">
        <v>0.2</v>
      </c>
      <c r="L6833">
        <v>-22.743500000000001</v>
      </c>
    </row>
    <row r="6834" spans="1:12" x14ac:dyDescent="0.3">
      <c r="A6834" t="s">
        <v>27</v>
      </c>
      <c r="B6834" t="s">
        <v>13</v>
      </c>
      <c r="C6834" t="s">
        <v>14</v>
      </c>
      <c r="D6834" t="s">
        <v>377</v>
      </c>
      <c r="E6834" t="s">
        <v>103</v>
      </c>
      <c r="F6834" t="s">
        <v>56</v>
      </c>
      <c r="G6834" t="s">
        <v>25</v>
      </c>
      <c r="H6834" t="s">
        <v>33</v>
      </c>
      <c r="I6834">
        <v>2.6240000000000001</v>
      </c>
      <c r="J6834">
        <v>1</v>
      </c>
      <c r="K6834">
        <v>0.2</v>
      </c>
      <c r="L6834">
        <v>0.29520000000000002</v>
      </c>
    </row>
    <row r="6835" spans="1:12" x14ac:dyDescent="0.3">
      <c r="A6835" t="s">
        <v>27</v>
      </c>
      <c r="B6835" t="s">
        <v>13</v>
      </c>
      <c r="C6835" t="s">
        <v>14</v>
      </c>
      <c r="D6835" t="s">
        <v>377</v>
      </c>
      <c r="E6835" t="s">
        <v>103</v>
      </c>
      <c r="F6835" t="s">
        <v>56</v>
      </c>
      <c r="G6835" t="s">
        <v>18</v>
      </c>
      <c r="H6835" t="s">
        <v>30</v>
      </c>
      <c r="I6835">
        <v>136.53</v>
      </c>
      <c r="J6835">
        <v>1</v>
      </c>
      <c r="K6835">
        <v>0.4</v>
      </c>
      <c r="L6835">
        <v>-52.336500000000001</v>
      </c>
    </row>
    <row r="6836" spans="1:12" x14ac:dyDescent="0.3">
      <c r="A6836" t="s">
        <v>27</v>
      </c>
      <c r="B6836" t="s">
        <v>13</v>
      </c>
      <c r="C6836" t="s">
        <v>14</v>
      </c>
      <c r="D6836" t="s">
        <v>377</v>
      </c>
      <c r="E6836" t="s">
        <v>103</v>
      </c>
      <c r="F6836" t="s">
        <v>56</v>
      </c>
      <c r="G6836" t="s">
        <v>34</v>
      </c>
      <c r="H6836" t="s">
        <v>58</v>
      </c>
      <c r="I6836">
        <v>263.95999999999998</v>
      </c>
      <c r="J6836">
        <v>1</v>
      </c>
      <c r="K6836">
        <v>0.2</v>
      </c>
      <c r="L6836">
        <v>42.893500000000003</v>
      </c>
    </row>
    <row r="6837" spans="1:12" x14ac:dyDescent="0.3">
      <c r="A6837" t="s">
        <v>27</v>
      </c>
      <c r="B6837" t="s">
        <v>43</v>
      </c>
      <c r="C6837" t="s">
        <v>14</v>
      </c>
      <c r="D6837" t="s">
        <v>81</v>
      </c>
      <c r="E6837" t="s">
        <v>103</v>
      </c>
      <c r="F6837" t="s">
        <v>56</v>
      </c>
      <c r="G6837" t="s">
        <v>25</v>
      </c>
      <c r="H6837" t="s">
        <v>33</v>
      </c>
      <c r="I6837">
        <v>10.272</v>
      </c>
      <c r="J6837">
        <v>3</v>
      </c>
      <c r="K6837">
        <v>0.2</v>
      </c>
      <c r="L6837">
        <v>1.1556</v>
      </c>
    </row>
    <row r="6838" spans="1:12" x14ac:dyDescent="0.3">
      <c r="A6838" t="s">
        <v>167</v>
      </c>
      <c r="B6838" t="s">
        <v>13</v>
      </c>
      <c r="C6838" t="s">
        <v>14</v>
      </c>
      <c r="D6838" t="s">
        <v>102</v>
      </c>
      <c r="E6838" t="s">
        <v>103</v>
      </c>
      <c r="F6838" t="s">
        <v>56</v>
      </c>
      <c r="G6838" t="s">
        <v>25</v>
      </c>
      <c r="H6838" t="s">
        <v>37</v>
      </c>
      <c r="I6838">
        <v>26.135999999999999</v>
      </c>
      <c r="J6838">
        <v>3</v>
      </c>
      <c r="K6838">
        <v>0.2</v>
      </c>
      <c r="L6838">
        <v>1.9601999999999999</v>
      </c>
    </row>
    <row r="6839" spans="1:12" x14ac:dyDescent="0.3">
      <c r="A6839" t="s">
        <v>167</v>
      </c>
      <c r="B6839" t="s">
        <v>21</v>
      </c>
      <c r="C6839" t="s">
        <v>14</v>
      </c>
      <c r="D6839" t="s">
        <v>102</v>
      </c>
      <c r="E6839" t="s">
        <v>103</v>
      </c>
      <c r="F6839" t="s">
        <v>56</v>
      </c>
      <c r="G6839" t="s">
        <v>25</v>
      </c>
      <c r="H6839" t="s">
        <v>31</v>
      </c>
      <c r="I6839">
        <v>64.959999999999994</v>
      </c>
      <c r="J6839">
        <v>5</v>
      </c>
      <c r="K6839">
        <v>0.2</v>
      </c>
      <c r="L6839">
        <v>-4.0599999999999996</v>
      </c>
    </row>
    <row r="6840" spans="1:12" x14ac:dyDescent="0.3">
      <c r="A6840" t="s">
        <v>167</v>
      </c>
      <c r="B6840" t="s">
        <v>21</v>
      </c>
      <c r="C6840" t="s">
        <v>14</v>
      </c>
      <c r="D6840" t="s">
        <v>102</v>
      </c>
      <c r="E6840" t="s">
        <v>103</v>
      </c>
      <c r="F6840" t="s">
        <v>56</v>
      </c>
      <c r="G6840" t="s">
        <v>25</v>
      </c>
      <c r="H6840" t="s">
        <v>109</v>
      </c>
      <c r="I6840">
        <v>13.52</v>
      </c>
      <c r="J6840">
        <v>2</v>
      </c>
      <c r="K6840">
        <v>0.2</v>
      </c>
      <c r="L6840">
        <v>1.69</v>
      </c>
    </row>
    <row r="6841" spans="1:12" x14ac:dyDescent="0.3">
      <c r="A6841" t="s">
        <v>167</v>
      </c>
      <c r="B6841" t="s">
        <v>21</v>
      </c>
      <c r="C6841" t="s">
        <v>14</v>
      </c>
      <c r="D6841" t="s">
        <v>102</v>
      </c>
      <c r="E6841" t="s">
        <v>103</v>
      </c>
      <c r="F6841" t="s">
        <v>56</v>
      </c>
      <c r="G6841" t="s">
        <v>18</v>
      </c>
      <c r="H6841" t="s">
        <v>20</v>
      </c>
      <c r="I6841">
        <v>458.43</v>
      </c>
      <c r="J6841">
        <v>5</v>
      </c>
      <c r="K6841">
        <v>0.3</v>
      </c>
      <c r="L6841">
        <v>-137.529</v>
      </c>
    </row>
    <row r="6842" spans="1:12" x14ac:dyDescent="0.3">
      <c r="A6842" t="s">
        <v>167</v>
      </c>
      <c r="B6842" t="s">
        <v>21</v>
      </c>
      <c r="C6842" t="s">
        <v>14</v>
      </c>
      <c r="D6842" t="s">
        <v>102</v>
      </c>
      <c r="E6842" t="s">
        <v>103</v>
      </c>
      <c r="F6842" t="s">
        <v>56</v>
      </c>
      <c r="G6842" t="s">
        <v>25</v>
      </c>
      <c r="H6842" t="s">
        <v>37</v>
      </c>
      <c r="I6842">
        <v>387.13600000000002</v>
      </c>
      <c r="J6842">
        <v>4</v>
      </c>
      <c r="K6842">
        <v>0.2</v>
      </c>
      <c r="L6842">
        <v>24.196000000000002</v>
      </c>
    </row>
    <row r="6843" spans="1:12" x14ac:dyDescent="0.3">
      <c r="A6843" t="s">
        <v>167</v>
      </c>
      <c r="B6843" t="s">
        <v>21</v>
      </c>
      <c r="C6843" t="s">
        <v>14</v>
      </c>
      <c r="D6843" t="s">
        <v>102</v>
      </c>
      <c r="E6843" t="s">
        <v>103</v>
      </c>
      <c r="F6843" t="s">
        <v>56</v>
      </c>
      <c r="G6843" t="s">
        <v>18</v>
      </c>
      <c r="H6843" t="s">
        <v>30</v>
      </c>
      <c r="I6843">
        <v>328.59</v>
      </c>
      <c r="J6843">
        <v>3</v>
      </c>
      <c r="K6843">
        <v>0.4</v>
      </c>
      <c r="L6843">
        <v>-147.8655</v>
      </c>
    </row>
    <row r="6844" spans="1:12" x14ac:dyDescent="0.3">
      <c r="A6844" t="s">
        <v>12</v>
      </c>
      <c r="B6844" t="s">
        <v>13</v>
      </c>
      <c r="C6844" t="s">
        <v>14</v>
      </c>
      <c r="D6844" t="s">
        <v>102</v>
      </c>
      <c r="E6844" t="s">
        <v>103</v>
      </c>
      <c r="F6844" t="s">
        <v>56</v>
      </c>
      <c r="G6844" t="s">
        <v>25</v>
      </c>
      <c r="H6844" t="s">
        <v>37</v>
      </c>
      <c r="I6844">
        <v>91.92</v>
      </c>
      <c r="J6844">
        <v>5</v>
      </c>
      <c r="K6844">
        <v>0.2</v>
      </c>
      <c r="L6844">
        <v>11.49</v>
      </c>
    </row>
    <row r="6845" spans="1:12" x14ac:dyDescent="0.3">
      <c r="A6845" t="s">
        <v>12</v>
      </c>
      <c r="B6845" t="s">
        <v>13</v>
      </c>
      <c r="C6845" t="s">
        <v>14</v>
      </c>
      <c r="D6845" t="s">
        <v>234</v>
      </c>
      <c r="E6845" t="s">
        <v>103</v>
      </c>
      <c r="F6845" t="s">
        <v>56</v>
      </c>
      <c r="G6845" t="s">
        <v>25</v>
      </c>
      <c r="H6845" t="s">
        <v>37</v>
      </c>
      <c r="I6845">
        <v>646.27200000000005</v>
      </c>
      <c r="J6845">
        <v>8</v>
      </c>
      <c r="K6845">
        <v>0.2</v>
      </c>
      <c r="L6845">
        <v>64.627200000000002</v>
      </c>
    </row>
    <row r="6846" spans="1:12" x14ac:dyDescent="0.3">
      <c r="A6846" t="s">
        <v>12</v>
      </c>
      <c r="B6846" t="s">
        <v>13</v>
      </c>
      <c r="C6846" t="s">
        <v>14</v>
      </c>
      <c r="D6846" t="s">
        <v>234</v>
      </c>
      <c r="E6846" t="s">
        <v>103</v>
      </c>
      <c r="F6846" t="s">
        <v>56</v>
      </c>
      <c r="G6846" t="s">
        <v>25</v>
      </c>
      <c r="H6846" t="s">
        <v>40</v>
      </c>
      <c r="I6846">
        <v>10.368</v>
      </c>
      <c r="J6846">
        <v>2</v>
      </c>
      <c r="K6846">
        <v>0.2</v>
      </c>
      <c r="L6846">
        <v>3.7584</v>
      </c>
    </row>
    <row r="6847" spans="1:12" x14ac:dyDescent="0.3">
      <c r="A6847" t="s">
        <v>12</v>
      </c>
      <c r="B6847" t="s">
        <v>43</v>
      </c>
      <c r="C6847" t="s">
        <v>14</v>
      </c>
      <c r="D6847" t="s">
        <v>234</v>
      </c>
      <c r="E6847" t="s">
        <v>103</v>
      </c>
      <c r="F6847" t="s">
        <v>56</v>
      </c>
      <c r="G6847" t="s">
        <v>25</v>
      </c>
      <c r="H6847" t="s">
        <v>40</v>
      </c>
      <c r="I6847">
        <v>11.952</v>
      </c>
      <c r="J6847">
        <v>3</v>
      </c>
      <c r="K6847">
        <v>0.2</v>
      </c>
      <c r="L6847">
        <v>4.0338000000000003</v>
      </c>
    </row>
    <row r="6848" spans="1:12" x14ac:dyDescent="0.3">
      <c r="A6848" t="s">
        <v>12</v>
      </c>
      <c r="B6848" t="s">
        <v>43</v>
      </c>
      <c r="C6848" t="s">
        <v>14</v>
      </c>
      <c r="D6848" t="s">
        <v>234</v>
      </c>
      <c r="E6848" t="s">
        <v>103</v>
      </c>
      <c r="F6848" t="s">
        <v>56</v>
      </c>
      <c r="G6848" t="s">
        <v>18</v>
      </c>
      <c r="H6848" t="s">
        <v>32</v>
      </c>
      <c r="I6848">
        <v>28</v>
      </c>
      <c r="J6848">
        <v>4</v>
      </c>
      <c r="K6848">
        <v>0.2</v>
      </c>
      <c r="L6848">
        <v>7.7</v>
      </c>
    </row>
    <row r="6849" spans="1:12" x14ac:dyDescent="0.3">
      <c r="A6849" t="s">
        <v>12</v>
      </c>
      <c r="B6849" t="s">
        <v>43</v>
      </c>
      <c r="C6849" t="s">
        <v>14</v>
      </c>
      <c r="D6849" t="s">
        <v>234</v>
      </c>
      <c r="E6849" t="s">
        <v>103</v>
      </c>
      <c r="F6849" t="s">
        <v>56</v>
      </c>
      <c r="G6849" t="s">
        <v>25</v>
      </c>
      <c r="H6849" t="s">
        <v>36</v>
      </c>
      <c r="I6849">
        <v>12.201000000000001</v>
      </c>
      <c r="J6849">
        <v>7</v>
      </c>
      <c r="K6849">
        <v>0.7</v>
      </c>
      <c r="L6849">
        <v>-9.7607999999999997</v>
      </c>
    </row>
    <row r="6850" spans="1:12" x14ac:dyDescent="0.3">
      <c r="A6850" t="s">
        <v>27</v>
      </c>
      <c r="B6850" t="s">
        <v>13</v>
      </c>
      <c r="C6850" t="s">
        <v>14</v>
      </c>
      <c r="D6850" t="s">
        <v>299</v>
      </c>
      <c r="E6850" t="s">
        <v>103</v>
      </c>
      <c r="F6850" t="s">
        <v>56</v>
      </c>
      <c r="G6850" t="s">
        <v>18</v>
      </c>
      <c r="H6850" t="s">
        <v>20</v>
      </c>
      <c r="I6850">
        <v>1474.8019999999999</v>
      </c>
      <c r="J6850">
        <v>7</v>
      </c>
      <c r="K6850">
        <v>0.3</v>
      </c>
      <c r="L6850">
        <v>-21.0686</v>
      </c>
    </row>
    <row r="6851" spans="1:12" x14ac:dyDescent="0.3">
      <c r="A6851" t="s">
        <v>27</v>
      </c>
      <c r="B6851" t="s">
        <v>13</v>
      </c>
      <c r="C6851" t="s">
        <v>14</v>
      </c>
      <c r="D6851" t="s">
        <v>299</v>
      </c>
      <c r="E6851" t="s">
        <v>103</v>
      </c>
      <c r="F6851" t="s">
        <v>56</v>
      </c>
      <c r="G6851" t="s">
        <v>25</v>
      </c>
      <c r="H6851" t="s">
        <v>37</v>
      </c>
      <c r="I6851">
        <v>110.096</v>
      </c>
      <c r="J6851">
        <v>2</v>
      </c>
      <c r="K6851">
        <v>0.2</v>
      </c>
      <c r="L6851">
        <v>33.028799999999997</v>
      </c>
    </row>
    <row r="6852" spans="1:12" x14ac:dyDescent="0.3">
      <c r="A6852" t="s">
        <v>27</v>
      </c>
      <c r="B6852" t="s">
        <v>13</v>
      </c>
      <c r="C6852" t="s">
        <v>14</v>
      </c>
      <c r="D6852" t="s">
        <v>299</v>
      </c>
      <c r="E6852" t="s">
        <v>103</v>
      </c>
      <c r="F6852" t="s">
        <v>56</v>
      </c>
      <c r="G6852" t="s">
        <v>25</v>
      </c>
      <c r="H6852" t="s">
        <v>76</v>
      </c>
      <c r="I6852">
        <v>16.751999999999999</v>
      </c>
      <c r="J6852">
        <v>6</v>
      </c>
      <c r="K6852">
        <v>0.2</v>
      </c>
      <c r="L6852">
        <v>5.4443999999999999</v>
      </c>
    </row>
    <row r="6853" spans="1:12" x14ac:dyDescent="0.3">
      <c r="A6853" t="s">
        <v>27</v>
      </c>
      <c r="B6853" t="s">
        <v>13</v>
      </c>
      <c r="C6853" t="s">
        <v>14</v>
      </c>
      <c r="D6853" t="s">
        <v>299</v>
      </c>
      <c r="E6853" t="s">
        <v>103</v>
      </c>
      <c r="F6853" t="s">
        <v>56</v>
      </c>
      <c r="G6853" t="s">
        <v>18</v>
      </c>
      <c r="H6853" t="s">
        <v>20</v>
      </c>
      <c r="I6853">
        <v>1537.0740000000001</v>
      </c>
      <c r="J6853">
        <v>9</v>
      </c>
      <c r="K6853">
        <v>0.3</v>
      </c>
      <c r="L6853">
        <v>0</v>
      </c>
    </row>
    <row r="6854" spans="1:12" x14ac:dyDescent="0.3">
      <c r="A6854" t="s">
        <v>27</v>
      </c>
      <c r="B6854" t="s">
        <v>13</v>
      </c>
      <c r="C6854" t="s">
        <v>14</v>
      </c>
      <c r="D6854" t="s">
        <v>299</v>
      </c>
      <c r="E6854" t="s">
        <v>103</v>
      </c>
      <c r="F6854" t="s">
        <v>56</v>
      </c>
      <c r="G6854" t="s">
        <v>18</v>
      </c>
      <c r="H6854" t="s">
        <v>20</v>
      </c>
      <c r="I6854">
        <v>449.37200000000001</v>
      </c>
      <c r="J6854">
        <v>2</v>
      </c>
      <c r="K6854">
        <v>0.3</v>
      </c>
      <c r="L6854">
        <v>-12.8392</v>
      </c>
    </row>
    <row r="6855" spans="1:12" x14ac:dyDescent="0.3">
      <c r="A6855" t="s">
        <v>27</v>
      </c>
      <c r="B6855" t="s">
        <v>13</v>
      </c>
      <c r="C6855" t="s">
        <v>14</v>
      </c>
      <c r="D6855" t="s">
        <v>102</v>
      </c>
      <c r="E6855" t="s">
        <v>103</v>
      </c>
      <c r="F6855" t="s">
        <v>56</v>
      </c>
      <c r="G6855" t="s">
        <v>34</v>
      </c>
      <c r="H6855" t="s">
        <v>35</v>
      </c>
      <c r="I6855">
        <v>235.15199999999999</v>
      </c>
      <c r="J6855">
        <v>8</v>
      </c>
      <c r="K6855">
        <v>0.4</v>
      </c>
      <c r="L6855">
        <v>-47.0304</v>
      </c>
    </row>
    <row r="6856" spans="1:12" x14ac:dyDescent="0.3">
      <c r="A6856" t="s">
        <v>61</v>
      </c>
      <c r="B6856" t="s">
        <v>43</v>
      </c>
      <c r="C6856" t="s">
        <v>14</v>
      </c>
      <c r="D6856" t="s">
        <v>377</v>
      </c>
      <c r="E6856" t="s">
        <v>103</v>
      </c>
      <c r="F6856" t="s">
        <v>56</v>
      </c>
      <c r="G6856" t="s">
        <v>18</v>
      </c>
      <c r="H6856" t="s">
        <v>32</v>
      </c>
      <c r="I6856">
        <v>7.7119999999999997</v>
      </c>
      <c r="J6856">
        <v>2</v>
      </c>
      <c r="K6856">
        <v>0.2</v>
      </c>
      <c r="L6856">
        <v>1.7352000000000001</v>
      </c>
    </row>
    <row r="6857" spans="1:12" x14ac:dyDescent="0.3">
      <c r="A6857" t="s">
        <v>27</v>
      </c>
      <c r="B6857" t="s">
        <v>21</v>
      </c>
      <c r="C6857" t="s">
        <v>14</v>
      </c>
      <c r="D6857" t="s">
        <v>377</v>
      </c>
      <c r="E6857" t="s">
        <v>103</v>
      </c>
      <c r="F6857" t="s">
        <v>56</v>
      </c>
      <c r="G6857" t="s">
        <v>25</v>
      </c>
      <c r="H6857" t="s">
        <v>31</v>
      </c>
      <c r="I6857">
        <v>51.167999999999999</v>
      </c>
      <c r="J6857">
        <v>2</v>
      </c>
      <c r="K6857">
        <v>0.2</v>
      </c>
      <c r="L6857">
        <v>-6.3959999999999999</v>
      </c>
    </row>
    <row r="6858" spans="1:12" x14ac:dyDescent="0.3">
      <c r="A6858" t="s">
        <v>27</v>
      </c>
      <c r="B6858" t="s">
        <v>43</v>
      </c>
      <c r="C6858" t="s">
        <v>14</v>
      </c>
      <c r="D6858" t="s">
        <v>220</v>
      </c>
      <c r="E6858" t="s">
        <v>103</v>
      </c>
      <c r="F6858" t="s">
        <v>56</v>
      </c>
      <c r="G6858" t="s">
        <v>34</v>
      </c>
      <c r="H6858" t="s">
        <v>35</v>
      </c>
      <c r="I6858">
        <v>110.376</v>
      </c>
      <c r="J6858">
        <v>4</v>
      </c>
      <c r="K6858">
        <v>0.4</v>
      </c>
      <c r="L6858">
        <v>-20.235600000000002</v>
      </c>
    </row>
    <row r="6859" spans="1:12" x14ac:dyDescent="0.3">
      <c r="A6859" t="s">
        <v>27</v>
      </c>
      <c r="B6859" t="s">
        <v>43</v>
      </c>
      <c r="C6859" t="s">
        <v>14</v>
      </c>
      <c r="D6859" t="s">
        <v>220</v>
      </c>
      <c r="E6859" t="s">
        <v>103</v>
      </c>
      <c r="F6859" t="s">
        <v>56</v>
      </c>
      <c r="G6859" t="s">
        <v>34</v>
      </c>
      <c r="H6859" t="s">
        <v>58</v>
      </c>
      <c r="I6859">
        <v>55.176000000000002</v>
      </c>
      <c r="J6859">
        <v>3</v>
      </c>
      <c r="K6859">
        <v>0.2</v>
      </c>
      <c r="L6859">
        <v>15.863099999999999</v>
      </c>
    </row>
    <row r="6860" spans="1:12" x14ac:dyDescent="0.3">
      <c r="A6860" t="s">
        <v>12</v>
      </c>
      <c r="B6860" t="s">
        <v>21</v>
      </c>
      <c r="C6860" t="s">
        <v>14</v>
      </c>
      <c r="D6860" t="s">
        <v>102</v>
      </c>
      <c r="E6860" t="s">
        <v>103</v>
      </c>
      <c r="F6860" t="s">
        <v>56</v>
      </c>
      <c r="G6860" t="s">
        <v>25</v>
      </c>
      <c r="H6860" t="s">
        <v>109</v>
      </c>
      <c r="I6860">
        <v>384.59199999999998</v>
      </c>
      <c r="J6860">
        <v>2</v>
      </c>
      <c r="K6860">
        <v>0.2</v>
      </c>
      <c r="L6860">
        <v>-81.725800000000007</v>
      </c>
    </row>
    <row r="6861" spans="1:12" x14ac:dyDescent="0.3">
      <c r="A6861" t="s">
        <v>27</v>
      </c>
      <c r="B6861" t="s">
        <v>13</v>
      </c>
      <c r="C6861" t="s">
        <v>14</v>
      </c>
      <c r="D6861" t="s">
        <v>147</v>
      </c>
      <c r="E6861" t="s">
        <v>103</v>
      </c>
      <c r="F6861" t="s">
        <v>56</v>
      </c>
      <c r="G6861" t="s">
        <v>25</v>
      </c>
      <c r="H6861" t="s">
        <v>26</v>
      </c>
      <c r="I6861">
        <v>5.9039999999999999</v>
      </c>
      <c r="J6861">
        <v>2</v>
      </c>
      <c r="K6861">
        <v>0.2</v>
      </c>
      <c r="L6861">
        <v>1.9925999999999999</v>
      </c>
    </row>
    <row r="6862" spans="1:12" x14ac:dyDescent="0.3">
      <c r="A6862" t="s">
        <v>27</v>
      </c>
      <c r="B6862" t="s">
        <v>13</v>
      </c>
      <c r="C6862" t="s">
        <v>14</v>
      </c>
      <c r="D6862" t="s">
        <v>377</v>
      </c>
      <c r="E6862" t="s">
        <v>103</v>
      </c>
      <c r="F6862" t="s">
        <v>56</v>
      </c>
      <c r="G6862" t="s">
        <v>18</v>
      </c>
      <c r="H6862" t="s">
        <v>32</v>
      </c>
      <c r="I6862">
        <v>63.823999999999998</v>
      </c>
      <c r="J6862">
        <v>2</v>
      </c>
      <c r="K6862">
        <v>0.2</v>
      </c>
      <c r="L6862">
        <v>9.5736000000000008</v>
      </c>
    </row>
    <row r="6863" spans="1:12" x14ac:dyDescent="0.3">
      <c r="A6863" t="s">
        <v>27</v>
      </c>
      <c r="B6863" t="s">
        <v>13</v>
      </c>
      <c r="C6863" t="s">
        <v>14</v>
      </c>
      <c r="D6863" t="s">
        <v>377</v>
      </c>
      <c r="E6863" t="s">
        <v>103</v>
      </c>
      <c r="F6863" t="s">
        <v>56</v>
      </c>
      <c r="G6863" t="s">
        <v>25</v>
      </c>
      <c r="H6863" t="s">
        <v>31</v>
      </c>
      <c r="I6863">
        <v>141.55199999999999</v>
      </c>
      <c r="J6863">
        <v>3</v>
      </c>
      <c r="K6863">
        <v>0.2</v>
      </c>
      <c r="L6863">
        <v>-26.541</v>
      </c>
    </row>
    <row r="6864" spans="1:12" x14ac:dyDescent="0.3">
      <c r="A6864" t="s">
        <v>27</v>
      </c>
      <c r="B6864" t="s">
        <v>21</v>
      </c>
      <c r="C6864" t="s">
        <v>14</v>
      </c>
      <c r="D6864" t="s">
        <v>153</v>
      </c>
      <c r="E6864" t="s">
        <v>103</v>
      </c>
      <c r="F6864" t="s">
        <v>56</v>
      </c>
      <c r="G6864" t="s">
        <v>18</v>
      </c>
      <c r="H6864" t="s">
        <v>30</v>
      </c>
      <c r="I6864">
        <v>661.17600000000004</v>
      </c>
      <c r="J6864">
        <v>2</v>
      </c>
      <c r="K6864">
        <v>0.4</v>
      </c>
      <c r="L6864">
        <v>-231.41159999999999</v>
      </c>
    </row>
    <row r="6865" spans="1:12" x14ac:dyDescent="0.3">
      <c r="A6865" t="s">
        <v>61</v>
      </c>
      <c r="B6865" t="s">
        <v>13</v>
      </c>
      <c r="C6865" t="s">
        <v>14</v>
      </c>
      <c r="D6865" t="s">
        <v>234</v>
      </c>
      <c r="E6865" t="s">
        <v>103</v>
      </c>
      <c r="F6865" t="s">
        <v>56</v>
      </c>
      <c r="G6865" t="s">
        <v>25</v>
      </c>
      <c r="H6865" t="s">
        <v>31</v>
      </c>
      <c r="I6865">
        <v>156.512</v>
      </c>
      <c r="J6865">
        <v>4</v>
      </c>
      <c r="K6865">
        <v>0.2</v>
      </c>
      <c r="L6865">
        <v>-35.215200000000003</v>
      </c>
    </row>
    <row r="6866" spans="1:12" x14ac:dyDescent="0.3">
      <c r="A6866" t="s">
        <v>27</v>
      </c>
      <c r="B6866" t="s">
        <v>13</v>
      </c>
      <c r="C6866" t="s">
        <v>14</v>
      </c>
      <c r="D6866" t="s">
        <v>81</v>
      </c>
      <c r="E6866" t="s">
        <v>103</v>
      </c>
      <c r="F6866" t="s">
        <v>56</v>
      </c>
      <c r="G6866" t="s">
        <v>18</v>
      </c>
      <c r="H6866" t="s">
        <v>19</v>
      </c>
      <c r="I6866">
        <v>299.97500000000002</v>
      </c>
      <c r="J6866">
        <v>5</v>
      </c>
      <c r="K6866">
        <v>0.5</v>
      </c>
      <c r="L6866">
        <v>-167.98599999999999</v>
      </c>
    </row>
    <row r="6867" spans="1:12" x14ac:dyDescent="0.3">
      <c r="A6867" t="s">
        <v>27</v>
      </c>
      <c r="B6867" t="s">
        <v>13</v>
      </c>
      <c r="C6867" t="s">
        <v>14</v>
      </c>
      <c r="D6867" t="s">
        <v>81</v>
      </c>
      <c r="E6867" t="s">
        <v>103</v>
      </c>
      <c r="F6867" t="s">
        <v>56</v>
      </c>
      <c r="G6867" t="s">
        <v>34</v>
      </c>
      <c r="H6867" t="s">
        <v>35</v>
      </c>
      <c r="I6867">
        <v>158.376</v>
      </c>
      <c r="J6867">
        <v>4</v>
      </c>
      <c r="K6867">
        <v>0.4</v>
      </c>
      <c r="L6867">
        <v>-36.9544</v>
      </c>
    </row>
    <row r="6868" spans="1:12" x14ac:dyDescent="0.3">
      <c r="A6868" t="s">
        <v>27</v>
      </c>
      <c r="B6868" t="s">
        <v>13</v>
      </c>
      <c r="C6868" t="s">
        <v>14</v>
      </c>
      <c r="D6868" t="s">
        <v>137</v>
      </c>
      <c r="E6868" t="s">
        <v>103</v>
      </c>
      <c r="F6868" t="s">
        <v>56</v>
      </c>
      <c r="G6868" t="s">
        <v>34</v>
      </c>
      <c r="H6868" t="s">
        <v>35</v>
      </c>
      <c r="I6868">
        <v>539.96400000000006</v>
      </c>
      <c r="J6868">
        <v>6</v>
      </c>
      <c r="K6868">
        <v>0.4</v>
      </c>
      <c r="L6868">
        <v>-107.9928</v>
      </c>
    </row>
    <row r="6869" spans="1:12" x14ac:dyDescent="0.3">
      <c r="A6869" t="s">
        <v>27</v>
      </c>
      <c r="B6869" t="s">
        <v>13</v>
      </c>
      <c r="C6869" t="s">
        <v>14</v>
      </c>
      <c r="D6869" t="s">
        <v>137</v>
      </c>
      <c r="E6869" t="s">
        <v>103</v>
      </c>
      <c r="F6869" t="s">
        <v>56</v>
      </c>
      <c r="G6869" t="s">
        <v>34</v>
      </c>
      <c r="H6869" t="s">
        <v>35</v>
      </c>
      <c r="I6869">
        <v>50.231999999999999</v>
      </c>
      <c r="J6869">
        <v>7</v>
      </c>
      <c r="K6869">
        <v>0.4</v>
      </c>
      <c r="L6869">
        <v>-10.0464</v>
      </c>
    </row>
    <row r="6870" spans="1:12" x14ac:dyDescent="0.3">
      <c r="A6870" t="s">
        <v>27</v>
      </c>
      <c r="B6870" t="s">
        <v>13</v>
      </c>
      <c r="C6870" t="s">
        <v>14</v>
      </c>
      <c r="D6870" t="s">
        <v>137</v>
      </c>
      <c r="E6870" t="s">
        <v>103</v>
      </c>
      <c r="F6870" t="s">
        <v>56</v>
      </c>
      <c r="G6870" t="s">
        <v>25</v>
      </c>
      <c r="H6870" t="s">
        <v>36</v>
      </c>
      <c r="I6870">
        <v>19.242000000000001</v>
      </c>
      <c r="J6870">
        <v>3</v>
      </c>
      <c r="K6870">
        <v>0.7</v>
      </c>
      <c r="L6870">
        <v>-13.4694</v>
      </c>
    </row>
    <row r="6871" spans="1:12" x14ac:dyDescent="0.3">
      <c r="A6871" t="s">
        <v>27</v>
      </c>
      <c r="B6871" t="s">
        <v>13</v>
      </c>
      <c r="C6871" t="s">
        <v>14</v>
      </c>
      <c r="D6871" t="s">
        <v>220</v>
      </c>
      <c r="E6871" t="s">
        <v>103</v>
      </c>
      <c r="F6871" t="s">
        <v>56</v>
      </c>
      <c r="G6871" t="s">
        <v>25</v>
      </c>
      <c r="H6871" t="s">
        <v>36</v>
      </c>
      <c r="I6871">
        <v>58.17</v>
      </c>
      <c r="J6871">
        <v>5</v>
      </c>
      <c r="K6871">
        <v>0.7</v>
      </c>
      <c r="L6871">
        <v>-46.536000000000001</v>
      </c>
    </row>
    <row r="6872" spans="1:12" x14ac:dyDescent="0.3">
      <c r="A6872" t="s">
        <v>27</v>
      </c>
      <c r="B6872" t="s">
        <v>13</v>
      </c>
      <c r="C6872" t="s">
        <v>14</v>
      </c>
      <c r="D6872" t="s">
        <v>220</v>
      </c>
      <c r="E6872" t="s">
        <v>103</v>
      </c>
      <c r="F6872" t="s">
        <v>56</v>
      </c>
      <c r="G6872" t="s">
        <v>25</v>
      </c>
      <c r="H6872" t="s">
        <v>26</v>
      </c>
      <c r="I6872">
        <v>5.04</v>
      </c>
      <c r="J6872">
        <v>2</v>
      </c>
      <c r="K6872">
        <v>0.2</v>
      </c>
      <c r="L6872">
        <v>1.764</v>
      </c>
    </row>
    <row r="6873" spans="1:12" x14ac:dyDescent="0.3">
      <c r="A6873" t="s">
        <v>27</v>
      </c>
      <c r="B6873" t="s">
        <v>13</v>
      </c>
      <c r="C6873" t="s">
        <v>14</v>
      </c>
      <c r="D6873" t="s">
        <v>220</v>
      </c>
      <c r="E6873" t="s">
        <v>103</v>
      </c>
      <c r="F6873" t="s">
        <v>56</v>
      </c>
      <c r="G6873" t="s">
        <v>25</v>
      </c>
      <c r="H6873" t="s">
        <v>40</v>
      </c>
      <c r="I6873">
        <v>24.783999999999999</v>
      </c>
      <c r="J6873">
        <v>1</v>
      </c>
      <c r="K6873">
        <v>0.2</v>
      </c>
      <c r="L6873">
        <v>7.7450000000000001</v>
      </c>
    </row>
    <row r="6874" spans="1:12" x14ac:dyDescent="0.3">
      <c r="A6874" t="s">
        <v>61</v>
      </c>
      <c r="B6874" t="s">
        <v>21</v>
      </c>
      <c r="C6874" t="s">
        <v>14</v>
      </c>
      <c r="D6874" t="s">
        <v>102</v>
      </c>
      <c r="E6874" t="s">
        <v>103</v>
      </c>
      <c r="F6874" t="s">
        <v>56</v>
      </c>
      <c r="G6874" t="s">
        <v>25</v>
      </c>
      <c r="H6874" t="s">
        <v>36</v>
      </c>
      <c r="I6874">
        <v>11.76</v>
      </c>
      <c r="J6874">
        <v>5</v>
      </c>
      <c r="K6874">
        <v>0.7</v>
      </c>
      <c r="L6874">
        <v>-7.84</v>
      </c>
    </row>
    <row r="6875" spans="1:12" x14ac:dyDescent="0.3">
      <c r="A6875" t="s">
        <v>61</v>
      </c>
      <c r="B6875" t="s">
        <v>21</v>
      </c>
      <c r="C6875" t="s">
        <v>14</v>
      </c>
      <c r="D6875" t="s">
        <v>102</v>
      </c>
      <c r="E6875" t="s">
        <v>103</v>
      </c>
      <c r="F6875" t="s">
        <v>56</v>
      </c>
      <c r="G6875" t="s">
        <v>25</v>
      </c>
      <c r="H6875" t="s">
        <v>40</v>
      </c>
      <c r="I6875">
        <v>5.3440000000000003</v>
      </c>
      <c r="J6875">
        <v>1</v>
      </c>
      <c r="K6875">
        <v>0.2</v>
      </c>
      <c r="L6875">
        <v>1.8704000000000001</v>
      </c>
    </row>
    <row r="6876" spans="1:12" x14ac:dyDescent="0.3">
      <c r="A6876" t="s">
        <v>12</v>
      </c>
      <c r="B6876" t="s">
        <v>21</v>
      </c>
      <c r="C6876" t="s">
        <v>14</v>
      </c>
      <c r="D6876" t="s">
        <v>242</v>
      </c>
      <c r="E6876" t="s">
        <v>103</v>
      </c>
      <c r="F6876" t="s">
        <v>56</v>
      </c>
      <c r="G6876" t="s">
        <v>18</v>
      </c>
      <c r="H6876" t="s">
        <v>30</v>
      </c>
      <c r="I6876">
        <v>1421.664</v>
      </c>
      <c r="J6876">
        <v>8</v>
      </c>
      <c r="K6876">
        <v>0.4</v>
      </c>
      <c r="L6876">
        <v>-734.52639999999997</v>
      </c>
    </row>
    <row r="6877" spans="1:12" x14ac:dyDescent="0.3">
      <c r="A6877" t="s">
        <v>12</v>
      </c>
      <c r="B6877" t="s">
        <v>13</v>
      </c>
      <c r="C6877" t="s">
        <v>14</v>
      </c>
      <c r="D6877" t="s">
        <v>102</v>
      </c>
      <c r="E6877" t="s">
        <v>103</v>
      </c>
      <c r="F6877" t="s">
        <v>56</v>
      </c>
      <c r="G6877" t="s">
        <v>25</v>
      </c>
      <c r="H6877" t="s">
        <v>33</v>
      </c>
      <c r="I6877">
        <v>9.9120000000000008</v>
      </c>
      <c r="J6877">
        <v>3</v>
      </c>
      <c r="K6877">
        <v>0.2</v>
      </c>
      <c r="L6877">
        <v>1.2390000000000001</v>
      </c>
    </row>
    <row r="6878" spans="1:12" x14ac:dyDescent="0.3">
      <c r="A6878" t="s">
        <v>12</v>
      </c>
      <c r="B6878" t="s">
        <v>13</v>
      </c>
      <c r="C6878" t="s">
        <v>14</v>
      </c>
      <c r="D6878" t="s">
        <v>138</v>
      </c>
      <c r="E6878" t="s">
        <v>103</v>
      </c>
      <c r="F6878" t="s">
        <v>56</v>
      </c>
      <c r="G6878" t="s">
        <v>34</v>
      </c>
      <c r="H6878" t="s">
        <v>58</v>
      </c>
      <c r="I6878">
        <v>479.952</v>
      </c>
      <c r="J6878">
        <v>6</v>
      </c>
      <c r="K6878">
        <v>0.2</v>
      </c>
      <c r="L6878">
        <v>107.9892</v>
      </c>
    </row>
    <row r="6879" spans="1:12" x14ac:dyDescent="0.3">
      <c r="A6879" t="s">
        <v>12</v>
      </c>
      <c r="B6879" t="s">
        <v>13</v>
      </c>
      <c r="C6879" t="s">
        <v>14</v>
      </c>
      <c r="D6879" t="s">
        <v>138</v>
      </c>
      <c r="E6879" t="s">
        <v>103</v>
      </c>
      <c r="F6879" t="s">
        <v>56</v>
      </c>
      <c r="G6879" t="s">
        <v>25</v>
      </c>
      <c r="H6879" t="s">
        <v>33</v>
      </c>
      <c r="I6879">
        <v>23.92</v>
      </c>
      <c r="J6879">
        <v>5</v>
      </c>
      <c r="K6879">
        <v>0.2</v>
      </c>
      <c r="L6879">
        <v>1.794</v>
      </c>
    </row>
    <row r="6880" spans="1:12" x14ac:dyDescent="0.3">
      <c r="A6880" t="s">
        <v>61</v>
      </c>
      <c r="B6880" t="s">
        <v>43</v>
      </c>
      <c r="C6880" t="s">
        <v>14</v>
      </c>
      <c r="D6880" t="s">
        <v>77</v>
      </c>
      <c r="E6880" t="s">
        <v>103</v>
      </c>
      <c r="F6880" t="s">
        <v>56</v>
      </c>
      <c r="G6880" t="s">
        <v>25</v>
      </c>
      <c r="H6880" t="s">
        <v>36</v>
      </c>
      <c r="I6880">
        <v>14.832000000000001</v>
      </c>
      <c r="J6880">
        <v>3</v>
      </c>
      <c r="K6880">
        <v>0.7</v>
      </c>
      <c r="L6880">
        <v>-10.382400000000001</v>
      </c>
    </row>
    <row r="6881" spans="1:12" x14ac:dyDescent="0.3">
      <c r="A6881" t="s">
        <v>27</v>
      </c>
      <c r="B6881" t="s">
        <v>13</v>
      </c>
      <c r="C6881" t="s">
        <v>14</v>
      </c>
      <c r="D6881" t="s">
        <v>81</v>
      </c>
      <c r="E6881" t="s">
        <v>103</v>
      </c>
      <c r="F6881" t="s">
        <v>56</v>
      </c>
      <c r="G6881" t="s">
        <v>34</v>
      </c>
      <c r="H6881" t="s">
        <v>58</v>
      </c>
      <c r="I6881">
        <v>37.055999999999997</v>
      </c>
      <c r="J6881">
        <v>4</v>
      </c>
      <c r="K6881">
        <v>0.2</v>
      </c>
      <c r="L6881">
        <v>8.8008000000000006</v>
      </c>
    </row>
    <row r="6882" spans="1:12" x14ac:dyDescent="0.3">
      <c r="A6882" t="s">
        <v>27</v>
      </c>
      <c r="B6882" t="s">
        <v>13</v>
      </c>
      <c r="C6882" t="s">
        <v>14</v>
      </c>
      <c r="D6882" t="s">
        <v>81</v>
      </c>
      <c r="E6882" t="s">
        <v>103</v>
      </c>
      <c r="F6882" t="s">
        <v>56</v>
      </c>
      <c r="G6882" t="s">
        <v>34</v>
      </c>
      <c r="H6882" t="s">
        <v>35</v>
      </c>
      <c r="I6882">
        <v>259.89600000000002</v>
      </c>
      <c r="J6882">
        <v>2</v>
      </c>
      <c r="K6882">
        <v>0.4</v>
      </c>
      <c r="L6882">
        <v>-56.3108</v>
      </c>
    </row>
    <row r="6883" spans="1:12" x14ac:dyDescent="0.3">
      <c r="A6883" t="s">
        <v>27</v>
      </c>
      <c r="B6883" t="s">
        <v>13</v>
      </c>
      <c r="C6883" t="s">
        <v>14</v>
      </c>
      <c r="D6883" t="s">
        <v>153</v>
      </c>
      <c r="E6883" t="s">
        <v>103</v>
      </c>
      <c r="F6883" t="s">
        <v>56</v>
      </c>
      <c r="G6883" t="s">
        <v>25</v>
      </c>
      <c r="H6883" t="s">
        <v>36</v>
      </c>
      <c r="I6883">
        <v>10.782</v>
      </c>
      <c r="J6883">
        <v>3</v>
      </c>
      <c r="K6883">
        <v>0.7</v>
      </c>
      <c r="L6883">
        <v>-7.9067999999999996</v>
      </c>
    </row>
    <row r="6884" spans="1:12" x14ac:dyDescent="0.3">
      <c r="A6884" t="s">
        <v>12</v>
      </c>
      <c r="B6884" t="s">
        <v>13</v>
      </c>
      <c r="C6884" t="s">
        <v>14</v>
      </c>
      <c r="D6884" t="s">
        <v>102</v>
      </c>
      <c r="E6884" t="s">
        <v>103</v>
      </c>
      <c r="F6884" t="s">
        <v>56</v>
      </c>
      <c r="G6884" t="s">
        <v>25</v>
      </c>
      <c r="H6884" t="s">
        <v>36</v>
      </c>
      <c r="I6884">
        <v>2.5019999999999998</v>
      </c>
      <c r="J6884">
        <v>3</v>
      </c>
      <c r="K6884">
        <v>0.7</v>
      </c>
      <c r="L6884">
        <v>-2.0015999999999998</v>
      </c>
    </row>
    <row r="6885" spans="1:12" x14ac:dyDescent="0.3">
      <c r="A6885" t="s">
        <v>27</v>
      </c>
      <c r="B6885" t="s">
        <v>21</v>
      </c>
      <c r="C6885" t="s">
        <v>14</v>
      </c>
      <c r="D6885" t="s">
        <v>81</v>
      </c>
      <c r="E6885" t="s">
        <v>103</v>
      </c>
      <c r="F6885" t="s">
        <v>56</v>
      </c>
      <c r="G6885" t="s">
        <v>25</v>
      </c>
      <c r="H6885" t="s">
        <v>36</v>
      </c>
      <c r="I6885">
        <v>12.827999999999999</v>
      </c>
      <c r="J6885">
        <v>2</v>
      </c>
      <c r="K6885">
        <v>0.7</v>
      </c>
      <c r="L6885">
        <v>-8.9795999999999996</v>
      </c>
    </row>
    <row r="6886" spans="1:12" x14ac:dyDescent="0.3">
      <c r="A6886" t="s">
        <v>27</v>
      </c>
      <c r="B6886" t="s">
        <v>21</v>
      </c>
      <c r="C6886" t="s">
        <v>14</v>
      </c>
      <c r="D6886" t="s">
        <v>81</v>
      </c>
      <c r="E6886" t="s">
        <v>103</v>
      </c>
      <c r="F6886" t="s">
        <v>56</v>
      </c>
      <c r="G6886" t="s">
        <v>18</v>
      </c>
      <c r="H6886" t="s">
        <v>20</v>
      </c>
      <c r="I6886">
        <v>598.45799999999997</v>
      </c>
      <c r="J6886">
        <v>3</v>
      </c>
      <c r="K6886">
        <v>0.3</v>
      </c>
      <c r="L6886">
        <v>-42.747</v>
      </c>
    </row>
    <row r="6887" spans="1:12" x14ac:dyDescent="0.3">
      <c r="A6887" t="s">
        <v>27</v>
      </c>
      <c r="B6887" t="s">
        <v>21</v>
      </c>
      <c r="C6887" t="s">
        <v>14</v>
      </c>
      <c r="D6887" t="s">
        <v>81</v>
      </c>
      <c r="E6887" t="s">
        <v>103</v>
      </c>
      <c r="F6887" t="s">
        <v>56</v>
      </c>
      <c r="G6887" t="s">
        <v>18</v>
      </c>
      <c r="H6887" t="s">
        <v>32</v>
      </c>
      <c r="I6887">
        <v>25.984000000000002</v>
      </c>
      <c r="J6887">
        <v>1</v>
      </c>
      <c r="K6887">
        <v>0.2</v>
      </c>
      <c r="L6887">
        <v>-3.8976000000000002</v>
      </c>
    </row>
    <row r="6888" spans="1:12" x14ac:dyDescent="0.3">
      <c r="A6888" t="s">
        <v>12</v>
      </c>
      <c r="B6888" t="s">
        <v>21</v>
      </c>
      <c r="C6888" t="s">
        <v>14</v>
      </c>
      <c r="D6888" t="s">
        <v>113</v>
      </c>
      <c r="E6888" t="s">
        <v>103</v>
      </c>
      <c r="F6888" t="s">
        <v>56</v>
      </c>
      <c r="G6888" t="s">
        <v>18</v>
      </c>
      <c r="H6888" t="s">
        <v>20</v>
      </c>
      <c r="I6888">
        <v>760.11599999999999</v>
      </c>
      <c r="J6888">
        <v>6</v>
      </c>
      <c r="K6888">
        <v>0.3</v>
      </c>
      <c r="L6888">
        <v>-43.435200000000002</v>
      </c>
    </row>
    <row r="6889" spans="1:12" x14ac:dyDescent="0.3">
      <c r="A6889" t="s">
        <v>12</v>
      </c>
      <c r="B6889" t="s">
        <v>21</v>
      </c>
      <c r="C6889" t="s">
        <v>14</v>
      </c>
      <c r="D6889" t="s">
        <v>113</v>
      </c>
      <c r="E6889" t="s">
        <v>103</v>
      </c>
      <c r="F6889" t="s">
        <v>56</v>
      </c>
      <c r="G6889" t="s">
        <v>18</v>
      </c>
      <c r="H6889" t="s">
        <v>32</v>
      </c>
      <c r="I6889">
        <v>38.783999999999999</v>
      </c>
      <c r="J6889">
        <v>3</v>
      </c>
      <c r="K6889">
        <v>0.2</v>
      </c>
      <c r="L6889">
        <v>7.2720000000000002</v>
      </c>
    </row>
    <row r="6890" spans="1:12" x14ac:dyDescent="0.3">
      <c r="A6890" t="s">
        <v>12</v>
      </c>
      <c r="B6890" t="s">
        <v>21</v>
      </c>
      <c r="C6890" t="s">
        <v>14</v>
      </c>
      <c r="D6890" t="s">
        <v>113</v>
      </c>
      <c r="E6890" t="s">
        <v>103</v>
      </c>
      <c r="F6890" t="s">
        <v>56</v>
      </c>
      <c r="G6890" t="s">
        <v>34</v>
      </c>
      <c r="H6890" t="s">
        <v>58</v>
      </c>
      <c r="I6890">
        <v>122.328</v>
      </c>
      <c r="J6890">
        <v>9</v>
      </c>
      <c r="K6890">
        <v>0.2</v>
      </c>
      <c r="L6890">
        <v>1.5290999999999999</v>
      </c>
    </row>
    <row r="6891" spans="1:12" x14ac:dyDescent="0.3">
      <c r="A6891" t="s">
        <v>12</v>
      </c>
      <c r="B6891" t="s">
        <v>13</v>
      </c>
      <c r="C6891" t="s">
        <v>14</v>
      </c>
      <c r="D6891" t="s">
        <v>234</v>
      </c>
      <c r="E6891" t="s">
        <v>103</v>
      </c>
      <c r="F6891" t="s">
        <v>56</v>
      </c>
      <c r="G6891" t="s">
        <v>34</v>
      </c>
      <c r="H6891" t="s">
        <v>58</v>
      </c>
      <c r="I6891">
        <v>40</v>
      </c>
      <c r="J6891">
        <v>2</v>
      </c>
      <c r="K6891">
        <v>0.2</v>
      </c>
      <c r="L6891">
        <v>0.5</v>
      </c>
    </row>
    <row r="6892" spans="1:12" x14ac:dyDescent="0.3">
      <c r="A6892" t="s">
        <v>27</v>
      </c>
      <c r="B6892" t="s">
        <v>21</v>
      </c>
      <c r="C6892" t="s">
        <v>14</v>
      </c>
      <c r="D6892" t="s">
        <v>102</v>
      </c>
      <c r="E6892" t="s">
        <v>103</v>
      </c>
      <c r="F6892" t="s">
        <v>56</v>
      </c>
      <c r="G6892" t="s">
        <v>25</v>
      </c>
      <c r="H6892" t="s">
        <v>26</v>
      </c>
      <c r="I6892">
        <v>15.12</v>
      </c>
      <c r="J6892">
        <v>3</v>
      </c>
      <c r="K6892">
        <v>0.2</v>
      </c>
      <c r="L6892">
        <v>4.9139999999999997</v>
      </c>
    </row>
    <row r="6893" spans="1:12" x14ac:dyDescent="0.3">
      <c r="A6893" t="s">
        <v>27</v>
      </c>
      <c r="B6893" t="s">
        <v>21</v>
      </c>
      <c r="C6893" t="s">
        <v>14</v>
      </c>
      <c r="D6893" t="s">
        <v>102</v>
      </c>
      <c r="E6893" t="s">
        <v>103</v>
      </c>
      <c r="F6893" t="s">
        <v>56</v>
      </c>
      <c r="G6893" t="s">
        <v>18</v>
      </c>
      <c r="H6893" t="s">
        <v>19</v>
      </c>
      <c r="I6893">
        <v>302.45</v>
      </c>
      <c r="J6893">
        <v>5</v>
      </c>
      <c r="K6893">
        <v>0.5</v>
      </c>
      <c r="L6893">
        <v>-199.61699999999999</v>
      </c>
    </row>
    <row r="6894" spans="1:12" x14ac:dyDescent="0.3">
      <c r="A6894" t="s">
        <v>27</v>
      </c>
      <c r="B6894" t="s">
        <v>21</v>
      </c>
      <c r="C6894" t="s">
        <v>14</v>
      </c>
      <c r="D6894" t="s">
        <v>102</v>
      </c>
      <c r="E6894" t="s">
        <v>103</v>
      </c>
      <c r="F6894" t="s">
        <v>56</v>
      </c>
      <c r="G6894" t="s">
        <v>25</v>
      </c>
      <c r="H6894" t="s">
        <v>31</v>
      </c>
      <c r="I6894">
        <v>44.671999999999997</v>
      </c>
      <c r="J6894">
        <v>8</v>
      </c>
      <c r="K6894">
        <v>0.2</v>
      </c>
      <c r="L6894">
        <v>-10.0512</v>
      </c>
    </row>
    <row r="6895" spans="1:12" x14ac:dyDescent="0.3">
      <c r="A6895" t="s">
        <v>27</v>
      </c>
      <c r="B6895" t="s">
        <v>13</v>
      </c>
      <c r="C6895" t="s">
        <v>14</v>
      </c>
      <c r="D6895" t="s">
        <v>220</v>
      </c>
      <c r="E6895" t="s">
        <v>103</v>
      </c>
      <c r="F6895" t="s">
        <v>56</v>
      </c>
      <c r="G6895" t="s">
        <v>25</v>
      </c>
      <c r="H6895" t="s">
        <v>33</v>
      </c>
      <c r="I6895">
        <v>25.92</v>
      </c>
      <c r="J6895">
        <v>5</v>
      </c>
      <c r="K6895">
        <v>0.2</v>
      </c>
      <c r="L6895">
        <v>3.8879999999999999</v>
      </c>
    </row>
    <row r="6896" spans="1:12" x14ac:dyDescent="0.3">
      <c r="A6896" t="s">
        <v>27</v>
      </c>
      <c r="B6896" t="s">
        <v>13</v>
      </c>
      <c r="C6896" t="s">
        <v>14</v>
      </c>
      <c r="D6896" t="s">
        <v>220</v>
      </c>
      <c r="E6896" t="s">
        <v>103</v>
      </c>
      <c r="F6896" t="s">
        <v>56</v>
      </c>
      <c r="G6896" t="s">
        <v>18</v>
      </c>
      <c r="H6896" t="s">
        <v>32</v>
      </c>
      <c r="I6896">
        <v>66.111999999999995</v>
      </c>
      <c r="J6896">
        <v>2</v>
      </c>
      <c r="K6896">
        <v>0.2</v>
      </c>
      <c r="L6896">
        <v>-9.0904000000000007</v>
      </c>
    </row>
    <row r="6897" spans="1:12" x14ac:dyDescent="0.3">
      <c r="A6897" t="s">
        <v>12</v>
      </c>
      <c r="B6897" t="s">
        <v>43</v>
      </c>
      <c r="C6897" t="s">
        <v>14</v>
      </c>
      <c r="D6897" t="s">
        <v>153</v>
      </c>
      <c r="E6897" t="s">
        <v>103</v>
      </c>
      <c r="F6897" t="s">
        <v>56</v>
      </c>
      <c r="G6897" t="s">
        <v>34</v>
      </c>
      <c r="H6897" t="s">
        <v>35</v>
      </c>
      <c r="I6897">
        <v>445.44</v>
      </c>
      <c r="J6897">
        <v>8</v>
      </c>
      <c r="K6897">
        <v>0.4</v>
      </c>
      <c r="L6897">
        <v>-81.664000000000001</v>
      </c>
    </row>
    <row r="6898" spans="1:12" x14ac:dyDescent="0.3">
      <c r="A6898" t="s">
        <v>12</v>
      </c>
      <c r="B6898" t="s">
        <v>13</v>
      </c>
      <c r="C6898" t="s">
        <v>14</v>
      </c>
      <c r="D6898" t="s">
        <v>125</v>
      </c>
      <c r="E6898" t="s">
        <v>103</v>
      </c>
      <c r="F6898" t="s">
        <v>56</v>
      </c>
      <c r="G6898" t="s">
        <v>25</v>
      </c>
      <c r="H6898" t="s">
        <v>40</v>
      </c>
      <c r="I6898">
        <v>74.352000000000004</v>
      </c>
      <c r="J6898">
        <v>3</v>
      </c>
      <c r="K6898">
        <v>0.2</v>
      </c>
      <c r="L6898">
        <v>23.234999999999999</v>
      </c>
    </row>
    <row r="6899" spans="1:12" x14ac:dyDescent="0.3">
      <c r="A6899" t="s">
        <v>167</v>
      </c>
      <c r="B6899" t="s">
        <v>21</v>
      </c>
      <c r="C6899" t="s">
        <v>14</v>
      </c>
      <c r="D6899" t="s">
        <v>125</v>
      </c>
      <c r="E6899" t="s">
        <v>103</v>
      </c>
      <c r="F6899" t="s">
        <v>56</v>
      </c>
      <c r="G6899" t="s">
        <v>25</v>
      </c>
      <c r="H6899" t="s">
        <v>37</v>
      </c>
      <c r="I6899">
        <v>795.40800000000002</v>
      </c>
      <c r="J6899">
        <v>6</v>
      </c>
      <c r="K6899">
        <v>0.2</v>
      </c>
      <c r="L6899">
        <v>59.6556</v>
      </c>
    </row>
    <row r="6900" spans="1:12" x14ac:dyDescent="0.3">
      <c r="A6900" t="s">
        <v>27</v>
      </c>
      <c r="B6900" t="s">
        <v>13</v>
      </c>
      <c r="C6900" t="s">
        <v>14</v>
      </c>
      <c r="D6900" t="s">
        <v>251</v>
      </c>
      <c r="E6900" t="s">
        <v>103</v>
      </c>
      <c r="F6900" t="s">
        <v>56</v>
      </c>
      <c r="G6900" t="s">
        <v>18</v>
      </c>
      <c r="H6900" t="s">
        <v>30</v>
      </c>
      <c r="I6900">
        <v>172.11</v>
      </c>
      <c r="J6900">
        <v>1</v>
      </c>
      <c r="K6900">
        <v>0.4</v>
      </c>
      <c r="L6900">
        <v>-94.660499999999999</v>
      </c>
    </row>
    <row r="6901" spans="1:12" x14ac:dyDescent="0.3">
      <c r="A6901" t="s">
        <v>27</v>
      </c>
      <c r="B6901" t="s">
        <v>13</v>
      </c>
      <c r="C6901" t="s">
        <v>14</v>
      </c>
      <c r="D6901" t="s">
        <v>102</v>
      </c>
      <c r="E6901" t="s">
        <v>103</v>
      </c>
      <c r="F6901" t="s">
        <v>56</v>
      </c>
      <c r="G6901" t="s">
        <v>25</v>
      </c>
      <c r="H6901" t="s">
        <v>40</v>
      </c>
      <c r="I6901">
        <v>9.2479999999999993</v>
      </c>
      <c r="J6901">
        <v>2</v>
      </c>
      <c r="K6901">
        <v>0.2</v>
      </c>
      <c r="L6901">
        <v>3.3523999999999998</v>
      </c>
    </row>
    <row r="6902" spans="1:12" x14ac:dyDescent="0.3">
      <c r="A6902" t="s">
        <v>27</v>
      </c>
      <c r="B6902" t="s">
        <v>13</v>
      </c>
      <c r="C6902" t="s">
        <v>14</v>
      </c>
      <c r="D6902" t="s">
        <v>102</v>
      </c>
      <c r="E6902" t="s">
        <v>103</v>
      </c>
      <c r="F6902" t="s">
        <v>56</v>
      </c>
      <c r="G6902" t="s">
        <v>34</v>
      </c>
      <c r="H6902" t="s">
        <v>35</v>
      </c>
      <c r="I6902">
        <v>1889.9459999999999</v>
      </c>
      <c r="J6902">
        <v>9</v>
      </c>
      <c r="K6902">
        <v>0.4</v>
      </c>
      <c r="L6902">
        <v>-377.98919999999998</v>
      </c>
    </row>
    <row r="6903" spans="1:12" x14ac:dyDescent="0.3">
      <c r="A6903" t="s">
        <v>27</v>
      </c>
      <c r="B6903" t="s">
        <v>13</v>
      </c>
      <c r="C6903" t="s">
        <v>14</v>
      </c>
      <c r="D6903" t="s">
        <v>102</v>
      </c>
      <c r="E6903" t="s">
        <v>103</v>
      </c>
      <c r="F6903" t="s">
        <v>56</v>
      </c>
      <c r="G6903" t="s">
        <v>25</v>
      </c>
      <c r="H6903" t="s">
        <v>31</v>
      </c>
      <c r="I6903">
        <v>62.04</v>
      </c>
      <c r="J6903">
        <v>5</v>
      </c>
      <c r="K6903">
        <v>0.2</v>
      </c>
      <c r="L6903">
        <v>4.6529999999999996</v>
      </c>
    </row>
    <row r="6904" spans="1:12" x14ac:dyDescent="0.3">
      <c r="A6904" t="s">
        <v>27</v>
      </c>
      <c r="B6904" t="s">
        <v>13</v>
      </c>
      <c r="C6904" t="s">
        <v>14</v>
      </c>
      <c r="D6904" t="s">
        <v>102</v>
      </c>
      <c r="E6904" t="s">
        <v>103</v>
      </c>
      <c r="F6904" t="s">
        <v>56</v>
      </c>
      <c r="G6904" t="s">
        <v>18</v>
      </c>
      <c r="H6904" t="s">
        <v>32</v>
      </c>
      <c r="I6904">
        <v>396.92</v>
      </c>
      <c r="J6904">
        <v>5</v>
      </c>
      <c r="K6904">
        <v>0.2</v>
      </c>
      <c r="L6904">
        <v>148.845</v>
      </c>
    </row>
    <row r="6905" spans="1:12" x14ac:dyDescent="0.3">
      <c r="A6905" t="s">
        <v>27</v>
      </c>
      <c r="B6905" t="s">
        <v>13</v>
      </c>
      <c r="C6905" t="s">
        <v>14</v>
      </c>
      <c r="D6905" t="s">
        <v>102</v>
      </c>
      <c r="E6905" t="s">
        <v>103</v>
      </c>
      <c r="F6905" t="s">
        <v>56</v>
      </c>
      <c r="G6905" t="s">
        <v>25</v>
      </c>
      <c r="H6905" t="s">
        <v>31</v>
      </c>
      <c r="I6905">
        <v>239.45599999999999</v>
      </c>
      <c r="J6905">
        <v>7</v>
      </c>
      <c r="K6905">
        <v>0.2</v>
      </c>
      <c r="L6905">
        <v>17.959199999999999</v>
      </c>
    </row>
    <row r="6906" spans="1:12" x14ac:dyDescent="0.3">
      <c r="A6906" t="s">
        <v>27</v>
      </c>
      <c r="B6906" t="s">
        <v>13</v>
      </c>
      <c r="C6906" t="s">
        <v>14</v>
      </c>
      <c r="D6906" t="s">
        <v>102</v>
      </c>
      <c r="E6906" t="s">
        <v>103</v>
      </c>
      <c r="F6906" t="s">
        <v>56</v>
      </c>
      <c r="G6906" t="s">
        <v>25</v>
      </c>
      <c r="H6906" t="s">
        <v>33</v>
      </c>
      <c r="I6906">
        <v>13.12</v>
      </c>
      <c r="J6906">
        <v>5</v>
      </c>
      <c r="K6906">
        <v>0.2</v>
      </c>
      <c r="L6906">
        <v>2.1320000000000001</v>
      </c>
    </row>
    <row r="6907" spans="1:12" x14ac:dyDescent="0.3">
      <c r="A6907" t="s">
        <v>27</v>
      </c>
      <c r="B6907" t="s">
        <v>13</v>
      </c>
      <c r="C6907" t="s">
        <v>14</v>
      </c>
      <c r="D6907" t="s">
        <v>234</v>
      </c>
      <c r="E6907" t="s">
        <v>103</v>
      </c>
      <c r="F6907" t="s">
        <v>56</v>
      </c>
      <c r="G6907" t="s">
        <v>25</v>
      </c>
      <c r="H6907" t="s">
        <v>36</v>
      </c>
      <c r="I6907">
        <v>8.952</v>
      </c>
      <c r="J6907">
        <v>2</v>
      </c>
      <c r="K6907">
        <v>0.7</v>
      </c>
      <c r="L6907">
        <v>-7.46</v>
      </c>
    </row>
    <row r="6908" spans="1:12" x14ac:dyDescent="0.3">
      <c r="A6908" t="s">
        <v>27</v>
      </c>
      <c r="B6908" t="s">
        <v>13</v>
      </c>
      <c r="C6908" t="s">
        <v>14</v>
      </c>
      <c r="D6908" t="s">
        <v>234</v>
      </c>
      <c r="E6908" t="s">
        <v>103</v>
      </c>
      <c r="F6908" t="s">
        <v>56</v>
      </c>
      <c r="G6908" t="s">
        <v>25</v>
      </c>
      <c r="H6908" t="s">
        <v>36</v>
      </c>
      <c r="I6908">
        <v>8.8559999999999999</v>
      </c>
      <c r="J6908">
        <v>6</v>
      </c>
      <c r="K6908">
        <v>0.7</v>
      </c>
      <c r="L6908">
        <v>-6.4943999999999997</v>
      </c>
    </row>
    <row r="6909" spans="1:12" x14ac:dyDescent="0.3">
      <c r="A6909" t="s">
        <v>27</v>
      </c>
      <c r="B6909" t="s">
        <v>13</v>
      </c>
      <c r="C6909" t="s">
        <v>14</v>
      </c>
      <c r="D6909" t="s">
        <v>234</v>
      </c>
      <c r="E6909" t="s">
        <v>103</v>
      </c>
      <c r="F6909" t="s">
        <v>56</v>
      </c>
      <c r="G6909" t="s">
        <v>18</v>
      </c>
      <c r="H6909" t="s">
        <v>20</v>
      </c>
      <c r="I6909">
        <v>85.245999999999995</v>
      </c>
      <c r="J6909">
        <v>2</v>
      </c>
      <c r="K6909">
        <v>0.3</v>
      </c>
      <c r="L6909">
        <v>-1.2178</v>
      </c>
    </row>
    <row r="6910" spans="1:12" x14ac:dyDescent="0.3">
      <c r="A6910" t="s">
        <v>27</v>
      </c>
      <c r="B6910" t="s">
        <v>21</v>
      </c>
      <c r="C6910" t="s">
        <v>14</v>
      </c>
      <c r="D6910" t="s">
        <v>377</v>
      </c>
      <c r="E6910" t="s">
        <v>103</v>
      </c>
      <c r="F6910" t="s">
        <v>56</v>
      </c>
      <c r="G6910" t="s">
        <v>18</v>
      </c>
      <c r="H6910" t="s">
        <v>30</v>
      </c>
      <c r="I6910">
        <v>1548.99</v>
      </c>
      <c r="J6910">
        <v>9</v>
      </c>
      <c r="K6910">
        <v>0.4</v>
      </c>
      <c r="L6910">
        <v>-464.697</v>
      </c>
    </row>
    <row r="6911" spans="1:12" x14ac:dyDescent="0.3">
      <c r="A6911" t="s">
        <v>27</v>
      </c>
      <c r="B6911" t="s">
        <v>21</v>
      </c>
      <c r="C6911" t="s">
        <v>14</v>
      </c>
      <c r="D6911" t="s">
        <v>377</v>
      </c>
      <c r="E6911" t="s">
        <v>103</v>
      </c>
      <c r="F6911" t="s">
        <v>56</v>
      </c>
      <c r="G6911" t="s">
        <v>25</v>
      </c>
      <c r="H6911" t="s">
        <v>59</v>
      </c>
      <c r="I6911">
        <v>19.872</v>
      </c>
      <c r="J6911">
        <v>3</v>
      </c>
      <c r="K6911">
        <v>0.2</v>
      </c>
      <c r="L6911">
        <v>6.7068000000000003</v>
      </c>
    </row>
    <row r="6912" spans="1:12" x14ac:dyDescent="0.3">
      <c r="A6912" t="s">
        <v>61</v>
      </c>
      <c r="B6912" t="s">
        <v>43</v>
      </c>
      <c r="C6912" t="s">
        <v>14</v>
      </c>
      <c r="D6912" t="s">
        <v>153</v>
      </c>
      <c r="E6912" t="s">
        <v>103</v>
      </c>
      <c r="F6912" t="s">
        <v>56</v>
      </c>
      <c r="G6912" t="s">
        <v>25</v>
      </c>
      <c r="H6912" t="s">
        <v>36</v>
      </c>
      <c r="I6912">
        <v>76.775999999999996</v>
      </c>
      <c r="J6912">
        <v>4</v>
      </c>
      <c r="K6912">
        <v>0.7</v>
      </c>
      <c r="L6912">
        <v>-53.743200000000002</v>
      </c>
    </row>
    <row r="6913" spans="1:12" x14ac:dyDescent="0.3">
      <c r="A6913" t="s">
        <v>27</v>
      </c>
      <c r="B6913" t="s">
        <v>13</v>
      </c>
      <c r="C6913" t="s">
        <v>14</v>
      </c>
      <c r="D6913" t="s">
        <v>220</v>
      </c>
      <c r="E6913" t="s">
        <v>103</v>
      </c>
      <c r="F6913" t="s">
        <v>56</v>
      </c>
      <c r="G6913" t="s">
        <v>25</v>
      </c>
      <c r="H6913" t="s">
        <v>37</v>
      </c>
      <c r="I6913">
        <v>286.25599999999997</v>
      </c>
      <c r="J6913">
        <v>1</v>
      </c>
      <c r="K6913">
        <v>0.2</v>
      </c>
      <c r="L6913">
        <v>17.890999999999998</v>
      </c>
    </row>
    <row r="6914" spans="1:12" x14ac:dyDescent="0.3">
      <c r="A6914" t="s">
        <v>27</v>
      </c>
      <c r="B6914" t="s">
        <v>13</v>
      </c>
      <c r="C6914" t="s">
        <v>14</v>
      </c>
      <c r="D6914" t="s">
        <v>220</v>
      </c>
      <c r="E6914" t="s">
        <v>103</v>
      </c>
      <c r="F6914" t="s">
        <v>56</v>
      </c>
      <c r="G6914" t="s">
        <v>25</v>
      </c>
      <c r="H6914" t="s">
        <v>31</v>
      </c>
      <c r="I6914">
        <v>24.224</v>
      </c>
      <c r="J6914">
        <v>2</v>
      </c>
      <c r="K6914">
        <v>0.2</v>
      </c>
      <c r="L6914">
        <v>-4.8448000000000002</v>
      </c>
    </row>
    <row r="6915" spans="1:12" x14ac:dyDescent="0.3">
      <c r="A6915" t="s">
        <v>27</v>
      </c>
      <c r="B6915" t="s">
        <v>13</v>
      </c>
      <c r="C6915" t="s">
        <v>14</v>
      </c>
      <c r="D6915" t="s">
        <v>220</v>
      </c>
      <c r="E6915" t="s">
        <v>103</v>
      </c>
      <c r="F6915" t="s">
        <v>56</v>
      </c>
      <c r="G6915" t="s">
        <v>25</v>
      </c>
      <c r="H6915" t="s">
        <v>31</v>
      </c>
      <c r="I6915">
        <v>331.536</v>
      </c>
      <c r="J6915">
        <v>3</v>
      </c>
      <c r="K6915">
        <v>0.2</v>
      </c>
      <c r="L6915">
        <v>-82.884</v>
      </c>
    </row>
    <row r="6916" spans="1:12" x14ac:dyDescent="0.3">
      <c r="A6916" t="s">
        <v>12</v>
      </c>
      <c r="B6916" t="s">
        <v>13</v>
      </c>
      <c r="C6916" t="s">
        <v>14</v>
      </c>
      <c r="D6916" t="s">
        <v>81</v>
      </c>
      <c r="E6916" t="s">
        <v>103</v>
      </c>
      <c r="F6916" t="s">
        <v>56</v>
      </c>
      <c r="G6916" t="s">
        <v>25</v>
      </c>
      <c r="H6916" t="s">
        <v>40</v>
      </c>
      <c r="I6916">
        <v>15.231999999999999</v>
      </c>
      <c r="J6916">
        <v>4</v>
      </c>
      <c r="K6916">
        <v>0.2</v>
      </c>
      <c r="L6916">
        <v>5.5216000000000003</v>
      </c>
    </row>
    <row r="6917" spans="1:12" x14ac:dyDescent="0.3">
      <c r="A6917" t="s">
        <v>12</v>
      </c>
      <c r="B6917" t="s">
        <v>21</v>
      </c>
      <c r="C6917" t="s">
        <v>14</v>
      </c>
      <c r="D6917" t="s">
        <v>102</v>
      </c>
      <c r="E6917" t="s">
        <v>103</v>
      </c>
      <c r="F6917" t="s">
        <v>56</v>
      </c>
      <c r="G6917" t="s">
        <v>25</v>
      </c>
      <c r="H6917" t="s">
        <v>33</v>
      </c>
      <c r="I6917">
        <v>3.008</v>
      </c>
      <c r="J6917">
        <v>2</v>
      </c>
      <c r="K6917">
        <v>0.2</v>
      </c>
      <c r="L6917">
        <v>0.33839999999999998</v>
      </c>
    </row>
    <row r="6918" spans="1:12" x14ac:dyDescent="0.3">
      <c r="A6918" t="s">
        <v>27</v>
      </c>
      <c r="B6918" t="s">
        <v>13</v>
      </c>
      <c r="C6918" t="s">
        <v>14</v>
      </c>
      <c r="D6918" t="s">
        <v>234</v>
      </c>
      <c r="E6918" t="s">
        <v>103</v>
      </c>
      <c r="F6918" t="s">
        <v>56</v>
      </c>
      <c r="G6918" t="s">
        <v>25</v>
      </c>
      <c r="H6918" t="s">
        <v>36</v>
      </c>
      <c r="I6918">
        <v>456.58800000000002</v>
      </c>
      <c r="J6918">
        <v>2</v>
      </c>
      <c r="K6918">
        <v>0.7</v>
      </c>
      <c r="L6918">
        <v>-304.392</v>
      </c>
    </row>
    <row r="6919" spans="1:12" x14ac:dyDescent="0.3">
      <c r="A6919" t="s">
        <v>27</v>
      </c>
      <c r="B6919" t="s">
        <v>13</v>
      </c>
      <c r="C6919" t="s">
        <v>14</v>
      </c>
      <c r="D6919" t="s">
        <v>234</v>
      </c>
      <c r="E6919" t="s">
        <v>103</v>
      </c>
      <c r="F6919" t="s">
        <v>56</v>
      </c>
      <c r="G6919" t="s">
        <v>34</v>
      </c>
      <c r="H6919" t="s">
        <v>122</v>
      </c>
      <c r="I6919">
        <v>4499.9849999999997</v>
      </c>
      <c r="J6919">
        <v>5</v>
      </c>
      <c r="K6919">
        <v>0.7</v>
      </c>
      <c r="L6919">
        <v>-6599.9780000000001</v>
      </c>
    </row>
    <row r="6920" spans="1:12" x14ac:dyDescent="0.3">
      <c r="A6920" t="s">
        <v>27</v>
      </c>
      <c r="B6920" t="s">
        <v>13</v>
      </c>
      <c r="C6920" t="s">
        <v>14</v>
      </c>
      <c r="D6920" t="s">
        <v>234</v>
      </c>
      <c r="E6920" t="s">
        <v>103</v>
      </c>
      <c r="F6920" t="s">
        <v>56</v>
      </c>
      <c r="G6920" t="s">
        <v>34</v>
      </c>
      <c r="H6920" t="s">
        <v>58</v>
      </c>
      <c r="I6920">
        <v>59.975999999999999</v>
      </c>
      <c r="J6920">
        <v>3</v>
      </c>
      <c r="K6920">
        <v>0.2</v>
      </c>
      <c r="L6920">
        <v>11.995200000000001</v>
      </c>
    </row>
    <row r="6921" spans="1:12" x14ac:dyDescent="0.3">
      <c r="A6921" t="s">
        <v>27</v>
      </c>
      <c r="B6921" t="s">
        <v>13</v>
      </c>
      <c r="C6921" t="s">
        <v>14</v>
      </c>
      <c r="D6921" t="s">
        <v>275</v>
      </c>
      <c r="E6921" t="s">
        <v>103</v>
      </c>
      <c r="F6921" t="s">
        <v>56</v>
      </c>
      <c r="G6921" t="s">
        <v>25</v>
      </c>
      <c r="H6921" t="s">
        <v>36</v>
      </c>
      <c r="I6921">
        <v>18.527999999999999</v>
      </c>
      <c r="J6921">
        <v>4</v>
      </c>
      <c r="K6921">
        <v>0.7</v>
      </c>
      <c r="L6921">
        <v>-12.352</v>
      </c>
    </row>
    <row r="6922" spans="1:12" x14ac:dyDescent="0.3">
      <c r="A6922" t="s">
        <v>27</v>
      </c>
      <c r="B6922" t="s">
        <v>21</v>
      </c>
      <c r="C6922" t="s">
        <v>14</v>
      </c>
      <c r="D6922" t="s">
        <v>153</v>
      </c>
      <c r="E6922" t="s">
        <v>103</v>
      </c>
      <c r="F6922" t="s">
        <v>56</v>
      </c>
      <c r="G6922" t="s">
        <v>25</v>
      </c>
      <c r="H6922" t="s">
        <v>59</v>
      </c>
      <c r="I6922">
        <v>24.448</v>
      </c>
      <c r="J6922">
        <v>4</v>
      </c>
      <c r="K6922">
        <v>0.2</v>
      </c>
      <c r="L6922">
        <v>8.8623999999999992</v>
      </c>
    </row>
    <row r="6923" spans="1:12" x14ac:dyDescent="0.3">
      <c r="A6923" t="s">
        <v>61</v>
      </c>
      <c r="B6923" t="s">
        <v>13</v>
      </c>
      <c r="C6923" t="s">
        <v>14</v>
      </c>
      <c r="D6923" t="s">
        <v>220</v>
      </c>
      <c r="E6923" t="s">
        <v>103</v>
      </c>
      <c r="F6923" t="s">
        <v>56</v>
      </c>
      <c r="G6923" t="s">
        <v>25</v>
      </c>
      <c r="H6923" t="s">
        <v>31</v>
      </c>
      <c r="I6923">
        <v>25.696000000000002</v>
      </c>
      <c r="J6923">
        <v>2</v>
      </c>
      <c r="K6923">
        <v>0.2</v>
      </c>
      <c r="L6923">
        <v>1.9272</v>
      </c>
    </row>
    <row r="6924" spans="1:12" x14ac:dyDescent="0.3">
      <c r="A6924" t="s">
        <v>61</v>
      </c>
      <c r="B6924" t="s">
        <v>43</v>
      </c>
      <c r="C6924" t="s">
        <v>14</v>
      </c>
      <c r="D6924" t="s">
        <v>234</v>
      </c>
      <c r="E6924" t="s">
        <v>103</v>
      </c>
      <c r="F6924" t="s">
        <v>56</v>
      </c>
      <c r="G6924" t="s">
        <v>18</v>
      </c>
      <c r="H6924" t="s">
        <v>32</v>
      </c>
      <c r="I6924">
        <v>60.671999999999997</v>
      </c>
      <c r="J6924">
        <v>6</v>
      </c>
      <c r="K6924">
        <v>0.2</v>
      </c>
      <c r="L6924">
        <v>12.892799999999999</v>
      </c>
    </row>
    <row r="6925" spans="1:12" x14ac:dyDescent="0.3">
      <c r="A6925" t="s">
        <v>61</v>
      </c>
      <c r="B6925" t="s">
        <v>43</v>
      </c>
      <c r="C6925" t="s">
        <v>14</v>
      </c>
      <c r="D6925" t="s">
        <v>234</v>
      </c>
      <c r="E6925" t="s">
        <v>103</v>
      </c>
      <c r="F6925" t="s">
        <v>56</v>
      </c>
      <c r="G6925" t="s">
        <v>25</v>
      </c>
      <c r="H6925" t="s">
        <v>33</v>
      </c>
      <c r="I6925">
        <v>30.815999999999999</v>
      </c>
      <c r="J6925">
        <v>9</v>
      </c>
      <c r="K6925">
        <v>0.2</v>
      </c>
      <c r="L6925">
        <v>2.6964000000000001</v>
      </c>
    </row>
    <row r="6926" spans="1:12" x14ac:dyDescent="0.3">
      <c r="A6926" t="s">
        <v>12</v>
      </c>
      <c r="B6926" t="s">
        <v>13</v>
      </c>
      <c r="C6926" t="s">
        <v>14</v>
      </c>
      <c r="D6926" t="s">
        <v>275</v>
      </c>
      <c r="E6926" t="s">
        <v>103</v>
      </c>
      <c r="F6926" t="s">
        <v>56</v>
      </c>
      <c r="G6926" t="s">
        <v>25</v>
      </c>
      <c r="H6926" t="s">
        <v>36</v>
      </c>
      <c r="I6926">
        <v>2.214</v>
      </c>
      <c r="J6926">
        <v>3</v>
      </c>
      <c r="K6926">
        <v>0.7</v>
      </c>
      <c r="L6926">
        <v>-1.476</v>
      </c>
    </row>
    <row r="6927" spans="1:12" x14ac:dyDescent="0.3">
      <c r="A6927" t="s">
        <v>12</v>
      </c>
      <c r="B6927" t="s">
        <v>43</v>
      </c>
      <c r="C6927" t="s">
        <v>14</v>
      </c>
      <c r="D6927" t="s">
        <v>81</v>
      </c>
      <c r="E6927" t="s">
        <v>103</v>
      </c>
      <c r="F6927" t="s">
        <v>56</v>
      </c>
      <c r="G6927" t="s">
        <v>25</v>
      </c>
      <c r="H6927" t="s">
        <v>33</v>
      </c>
      <c r="I6927">
        <v>3.4239999999999999</v>
      </c>
      <c r="J6927">
        <v>1</v>
      </c>
      <c r="K6927">
        <v>0.2</v>
      </c>
      <c r="L6927">
        <v>0.29959999999999998</v>
      </c>
    </row>
    <row r="6928" spans="1:12" x14ac:dyDescent="0.3">
      <c r="A6928" t="s">
        <v>27</v>
      </c>
      <c r="B6928" t="s">
        <v>43</v>
      </c>
      <c r="C6928" t="s">
        <v>14</v>
      </c>
      <c r="D6928" t="s">
        <v>153</v>
      </c>
      <c r="E6928" t="s">
        <v>103</v>
      </c>
      <c r="F6928" t="s">
        <v>56</v>
      </c>
      <c r="G6928" t="s">
        <v>25</v>
      </c>
      <c r="H6928" t="s">
        <v>40</v>
      </c>
      <c r="I6928">
        <v>43.055999999999997</v>
      </c>
      <c r="J6928">
        <v>9</v>
      </c>
      <c r="K6928">
        <v>0.2</v>
      </c>
      <c r="L6928">
        <v>15.607799999999999</v>
      </c>
    </row>
    <row r="6929" spans="1:12" x14ac:dyDescent="0.3">
      <c r="A6929" t="s">
        <v>27</v>
      </c>
      <c r="B6929" t="s">
        <v>13</v>
      </c>
      <c r="C6929" t="s">
        <v>14</v>
      </c>
      <c r="D6929" t="s">
        <v>77</v>
      </c>
      <c r="E6929" t="s">
        <v>103</v>
      </c>
      <c r="F6929" t="s">
        <v>56</v>
      </c>
      <c r="G6929" t="s">
        <v>25</v>
      </c>
      <c r="H6929" t="s">
        <v>36</v>
      </c>
      <c r="I6929">
        <v>10.332000000000001</v>
      </c>
      <c r="J6929">
        <v>3</v>
      </c>
      <c r="K6929">
        <v>0.7</v>
      </c>
      <c r="L6929">
        <v>-7.5768000000000004</v>
      </c>
    </row>
    <row r="6930" spans="1:12" x14ac:dyDescent="0.3">
      <c r="A6930" t="s">
        <v>61</v>
      </c>
      <c r="B6930" t="s">
        <v>43</v>
      </c>
      <c r="C6930" t="s">
        <v>14</v>
      </c>
      <c r="D6930" t="s">
        <v>132</v>
      </c>
      <c r="E6930" t="s">
        <v>103</v>
      </c>
      <c r="F6930" t="s">
        <v>56</v>
      </c>
      <c r="G6930" t="s">
        <v>25</v>
      </c>
      <c r="H6930" t="s">
        <v>76</v>
      </c>
      <c r="I6930">
        <v>17.184000000000001</v>
      </c>
      <c r="J6930">
        <v>6</v>
      </c>
      <c r="K6930">
        <v>0.2</v>
      </c>
      <c r="L6930">
        <v>6.2291999999999996</v>
      </c>
    </row>
    <row r="6931" spans="1:12" x14ac:dyDescent="0.3">
      <c r="A6931" t="s">
        <v>12</v>
      </c>
      <c r="B6931" t="s">
        <v>43</v>
      </c>
      <c r="C6931" t="s">
        <v>14</v>
      </c>
      <c r="D6931" t="s">
        <v>81</v>
      </c>
      <c r="E6931" t="s">
        <v>103</v>
      </c>
      <c r="F6931" t="s">
        <v>56</v>
      </c>
      <c r="G6931" t="s">
        <v>18</v>
      </c>
      <c r="H6931" t="s">
        <v>20</v>
      </c>
      <c r="I6931">
        <v>155.37200000000001</v>
      </c>
      <c r="J6931">
        <v>2</v>
      </c>
      <c r="K6931">
        <v>0.3</v>
      </c>
      <c r="L6931">
        <v>-35.513599999999997</v>
      </c>
    </row>
    <row r="6932" spans="1:12" x14ac:dyDescent="0.3">
      <c r="A6932" t="s">
        <v>61</v>
      </c>
      <c r="B6932" t="s">
        <v>21</v>
      </c>
      <c r="C6932" t="s">
        <v>14</v>
      </c>
      <c r="D6932" t="s">
        <v>147</v>
      </c>
      <c r="E6932" t="s">
        <v>103</v>
      </c>
      <c r="F6932" t="s">
        <v>56</v>
      </c>
      <c r="G6932" t="s">
        <v>25</v>
      </c>
      <c r="H6932" t="s">
        <v>36</v>
      </c>
      <c r="I6932">
        <v>18.431999999999999</v>
      </c>
      <c r="J6932">
        <v>8</v>
      </c>
      <c r="K6932">
        <v>0.7</v>
      </c>
      <c r="L6932">
        <v>-12.288</v>
      </c>
    </row>
    <row r="6933" spans="1:12" x14ac:dyDescent="0.3">
      <c r="A6933" t="s">
        <v>27</v>
      </c>
      <c r="B6933" t="s">
        <v>13</v>
      </c>
      <c r="C6933" t="s">
        <v>14</v>
      </c>
      <c r="D6933" t="s">
        <v>220</v>
      </c>
      <c r="E6933" t="s">
        <v>103</v>
      </c>
      <c r="F6933" t="s">
        <v>56</v>
      </c>
      <c r="G6933" t="s">
        <v>34</v>
      </c>
      <c r="H6933" t="s">
        <v>58</v>
      </c>
      <c r="I6933">
        <v>25.488</v>
      </c>
      <c r="J6933">
        <v>2</v>
      </c>
      <c r="K6933">
        <v>0.2</v>
      </c>
      <c r="L6933">
        <v>4.4603999999999999</v>
      </c>
    </row>
    <row r="6934" spans="1:12" x14ac:dyDescent="0.3">
      <c r="A6934" t="s">
        <v>12</v>
      </c>
      <c r="B6934" t="s">
        <v>43</v>
      </c>
      <c r="C6934" t="s">
        <v>14</v>
      </c>
      <c r="D6934" t="s">
        <v>102</v>
      </c>
      <c r="E6934" t="s">
        <v>103</v>
      </c>
      <c r="F6934" t="s">
        <v>56</v>
      </c>
      <c r="G6934" t="s">
        <v>25</v>
      </c>
      <c r="H6934" t="s">
        <v>40</v>
      </c>
      <c r="I6934">
        <v>10.584</v>
      </c>
      <c r="J6934">
        <v>3</v>
      </c>
      <c r="K6934">
        <v>0.2</v>
      </c>
      <c r="L6934">
        <v>3.4398</v>
      </c>
    </row>
    <row r="6935" spans="1:12" x14ac:dyDescent="0.3">
      <c r="A6935" t="s">
        <v>27</v>
      </c>
      <c r="B6935" t="s">
        <v>43</v>
      </c>
      <c r="C6935" t="s">
        <v>14</v>
      </c>
      <c r="D6935" t="s">
        <v>102</v>
      </c>
      <c r="E6935" t="s">
        <v>103</v>
      </c>
      <c r="F6935" t="s">
        <v>56</v>
      </c>
      <c r="G6935" t="s">
        <v>18</v>
      </c>
      <c r="H6935" t="s">
        <v>32</v>
      </c>
      <c r="I6935">
        <v>54.991999999999997</v>
      </c>
      <c r="J6935">
        <v>14</v>
      </c>
      <c r="K6935">
        <v>0.2</v>
      </c>
      <c r="L6935">
        <v>8.9361999999999995</v>
      </c>
    </row>
    <row r="6936" spans="1:12" x14ac:dyDescent="0.3">
      <c r="A6936" t="s">
        <v>167</v>
      </c>
      <c r="B6936" t="s">
        <v>13</v>
      </c>
      <c r="C6936" t="s">
        <v>14</v>
      </c>
      <c r="D6936" t="s">
        <v>102</v>
      </c>
      <c r="E6936" t="s">
        <v>103</v>
      </c>
      <c r="F6936" t="s">
        <v>56</v>
      </c>
      <c r="G6936" t="s">
        <v>34</v>
      </c>
      <c r="H6936" t="s">
        <v>35</v>
      </c>
      <c r="I6936">
        <v>44.375999999999998</v>
      </c>
      <c r="J6936">
        <v>2</v>
      </c>
      <c r="K6936">
        <v>0.4</v>
      </c>
      <c r="L6936">
        <v>-7.3959999999999999</v>
      </c>
    </row>
    <row r="6937" spans="1:12" x14ac:dyDescent="0.3">
      <c r="A6937" t="s">
        <v>167</v>
      </c>
      <c r="B6937" t="s">
        <v>13</v>
      </c>
      <c r="C6937" t="s">
        <v>14</v>
      </c>
      <c r="D6937" t="s">
        <v>102</v>
      </c>
      <c r="E6937" t="s">
        <v>103</v>
      </c>
      <c r="F6937" t="s">
        <v>56</v>
      </c>
      <c r="G6937" t="s">
        <v>18</v>
      </c>
      <c r="H6937" t="s">
        <v>32</v>
      </c>
      <c r="I6937">
        <v>51.264000000000003</v>
      </c>
      <c r="J6937">
        <v>6</v>
      </c>
      <c r="K6937">
        <v>0.2</v>
      </c>
      <c r="L6937">
        <v>7.6896000000000004</v>
      </c>
    </row>
    <row r="6938" spans="1:12" x14ac:dyDescent="0.3">
      <c r="A6938" t="s">
        <v>167</v>
      </c>
      <c r="B6938" t="s">
        <v>13</v>
      </c>
      <c r="C6938" t="s">
        <v>14</v>
      </c>
      <c r="D6938" t="s">
        <v>102</v>
      </c>
      <c r="E6938" t="s">
        <v>103</v>
      </c>
      <c r="F6938" t="s">
        <v>56</v>
      </c>
      <c r="G6938" t="s">
        <v>25</v>
      </c>
      <c r="H6938" t="s">
        <v>36</v>
      </c>
      <c r="I6938">
        <v>5.1929999999999996</v>
      </c>
      <c r="J6938">
        <v>3</v>
      </c>
      <c r="K6938">
        <v>0.7</v>
      </c>
      <c r="L6938">
        <v>-3.4620000000000002</v>
      </c>
    </row>
    <row r="6939" spans="1:12" x14ac:dyDescent="0.3">
      <c r="A6939" t="s">
        <v>167</v>
      </c>
      <c r="B6939" t="s">
        <v>13</v>
      </c>
      <c r="C6939" t="s">
        <v>14</v>
      </c>
      <c r="D6939" t="s">
        <v>102</v>
      </c>
      <c r="E6939" t="s">
        <v>103</v>
      </c>
      <c r="F6939" t="s">
        <v>56</v>
      </c>
      <c r="G6939" t="s">
        <v>34</v>
      </c>
      <c r="H6939" t="s">
        <v>58</v>
      </c>
      <c r="I6939">
        <v>159.98400000000001</v>
      </c>
      <c r="J6939">
        <v>2</v>
      </c>
      <c r="K6939">
        <v>0.2</v>
      </c>
      <c r="L6939">
        <v>43.995600000000003</v>
      </c>
    </row>
    <row r="6940" spans="1:12" x14ac:dyDescent="0.3">
      <c r="A6940" t="s">
        <v>167</v>
      </c>
      <c r="B6940" t="s">
        <v>13</v>
      </c>
      <c r="C6940" t="s">
        <v>14</v>
      </c>
      <c r="D6940" t="s">
        <v>102</v>
      </c>
      <c r="E6940" t="s">
        <v>103</v>
      </c>
      <c r="F6940" t="s">
        <v>56</v>
      </c>
      <c r="G6940" t="s">
        <v>25</v>
      </c>
      <c r="H6940" t="s">
        <v>31</v>
      </c>
      <c r="I6940">
        <v>54.223999999999997</v>
      </c>
      <c r="J6940">
        <v>2</v>
      </c>
      <c r="K6940">
        <v>0.2</v>
      </c>
      <c r="L6940">
        <v>3.3889999999999998</v>
      </c>
    </row>
    <row r="6941" spans="1:12" x14ac:dyDescent="0.3">
      <c r="A6941" t="s">
        <v>61</v>
      </c>
      <c r="B6941" t="s">
        <v>13</v>
      </c>
      <c r="C6941" t="s">
        <v>14</v>
      </c>
      <c r="D6941" t="s">
        <v>77</v>
      </c>
      <c r="E6941" t="s">
        <v>103</v>
      </c>
      <c r="F6941" t="s">
        <v>56</v>
      </c>
      <c r="G6941" t="s">
        <v>25</v>
      </c>
      <c r="H6941" t="s">
        <v>40</v>
      </c>
      <c r="I6941">
        <v>31.103999999999999</v>
      </c>
      <c r="J6941">
        <v>6</v>
      </c>
      <c r="K6941">
        <v>0.2</v>
      </c>
      <c r="L6941">
        <v>10.8864</v>
      </c>
    </row>
    <row r="6942" spans="1:12" x14ac:dyDescent="0.3">
      <c r="A6942" t="s">
        <v>27</v>
      </c>
      <c r="B6942" t="s">
        <v>21</v>
      </c>
      <c r="C6942" t="s">
        <v>14</v>
      </c>
      <c r="D6942" t="s">
        <v>147</v>
      </c>
      <c r="E6942" t="s">
        <v>103</v>
      </c>
      <c r="F6942" t="s">
        <v>56</v>
      </c>
      <c r="G6942" t="s">
        <v>25</v>
      </c>
      <c r="H6942" t="s">
        <v>40</v>
      </c>
      <c r="I6942">
        <v>30.96</v>
      </c>
      <c r="J6942">
        <v>6</v>
      </c>
      <c r="K6942">
        <v>0.2</v>
      </c>
      <c r="L6942">
        <v>11.223000000000001</v>
      </c>
    </row>
    <row r="6943" spans="1:12" x14ac:dyDescent="0.3">
      <c r="A6943" t="s">
        <v>12</v>
      </c>
      <c r="B6943" t="s">
        <v>13</v>
      </c>
      <c r="C6943" t="s">
        <v>14</v>
      </c>
      <c r="D6943" t="s">
        <v>220</v>
      </c>
      <c r="E6943" t="s">
        <v>103</v>
      </c>
      <c r="F6943" t="s">
        <v>56</v>
      </c>
      <c r="G6943" t="s">
        <v>18</v>
      </c>
      <c r="H6943" t="s">
        <v>32</v>
      </c>
      <c r="I6943">
        <v>182.352</v>
      </c>
      <c r="J6943">
        <v>3</v>
      </c>
      <c r="K6943">
        <v>0.2</v>
      </c>
      <c r="L6943">
        <v>-18.235199999999999</v>
      </c>
    </row>
    <row r="6944" spans="1:12" x14ac:dyDescent="0.3">
      <c r="A6944" t="s">
        <v>12</v>
      </c>
      <c r="B6944" t="s">
        <v>13</v>
      </c>
      <c r="C6944" t="s">
        <v>14</v>
      </c>
      <c r="D6944" t="s">
        <v>220</v>
      </c>
      <c r="E6944" t="s">
        <v>103</v>
      </c>
      <c r="F6944" t="s">
        <v>56</v>
      </c>
      <c r="G6944" t="s">
        <v>25</v>
      </c>
      <c r="H6944" t="s">
        <v>31</v>
      </c>
      <c r="I6944">
        <v>118.16</v>
      </c>
      <c r="J6944">
        <v>2</v>
      </c>
      <c r="K6944">
        <v>0.2</v>
      </c>
      <c r="L6944">
        <v>-25.109000000000002</v>
      </c>
    </row>
    <row r="6945" spans="1:12" x14ac:dyDescent="0.3">
      <c r="A6945" t="s">
        <v>27</v>
      </c>
      <c r="B6945" t="s">
        <v>21</v>
      </c>
      <c r="C6945" t="s">
        <v>14</v>
      </c>
      <c r="D6945" t="s">
        <v>132</v>
      </c>
      <c r="E6945" t="s">
        <v>103</v>
      </c>
      <c r="F6945" t="s">
        <v>56</v>
      </c>
      <c r="G6945" t="s">
        <v>34</v>
      </c>
      <c r="H6945" t="s">
        <v>35</v>
      </c>
      <c r="I6945">
        <v>259.89600000000002</v>
      </c>
      <c r="J6945">
        <v>2</v>
      </c>
      <c r="K6945">
        <v>0.4</v>
      </c>
      <c r="L6945">
        <v>-56.3108</v>
      </c>
    </row>
    <row r="6946" spans="1:12" x14ac:dyDescent="0.3">
      <c r="A6946" t="s">
        <v>27</v>
      </c>
      <c r="B6946" t="s">
        <v>21</v>
      </c>
      <c r="C6946" t="s">
        <v>14</v>
      </c>
      <c r="D6946" t="s">
        <v>132</v>
      </c>
      <c r="E6946" t="s">
        <v>103</v>
      </c>
      <c r="F6946" t="s">
        <v>56</v>
      </c>
      <c r="G6946" t="s">
        <v>34</v>
      </c>
      <c r="H6946" t="s">
        <v>35</v>
      </c>
      <c r="I6946">
        <v>247.18799999999999</v>
      </c>
      <c r="J6946">
        <v>2</v>
      </c>
      <c r="K6946">
        <v>0.4</v>
      </c>
      <c r="L6946">
        <v>-49.437600000000003</v>
      </c>
    </row>
    <row r="6947" spans="1:12" x14ac:dyDescent="0.3">
      <c r="A6947" t="s">
        <v>27</v>
      </c>
      <c r="B6947" t="s">
        <v>21</v>
      </c>
      <c r="C6947" t="s">
        <v>14</v>
      </c>
      <c r="D6947" t="s">
        <v>132</v>
      </c>
      <c r="E6947" t="s">
        <v>103</v>
      </c>
      <c r="F6947" t="s">
        <v>56</v>
      </c>
      <c r="G6947" t="s">
        <v>34</v>
      </c>
      <c r="H6947" t="s">
        <v>58</v>
      </c>
      <c r="I6947">
        <v>279.95999999999998</v>
      </c>
      <c r="J6947">
        <v>5</v>
      </c>
      <c r="K6947">
        <v>0.2</v>
      </c>
      <c r="L6947">
        <v>48.993000000000002</v>
      </c>
    </row>
    <row r="6948" spans="1:12" x14ac:dyDescent="0.3">
      <c r="A6948" t="s">
        <v>12</v>
      </c>
      <c r="B6948" t="s">
        <v>21</v>
      </c>
      <c r="C6948" t="s">
        <v>14</v>
      </c>
      <c r="D6948" t="s">
        <v>604</v>
      </c>
      <c r="E6948" t="s">
        <v>103</v>
      </c>
      <c r="F6948" t="s">
        <v>56</v>
      </c>
      <c r="G6948" t="s">
        <v>25</v>
      </c>
      <c r="H6948" t="s">
        <v>36</v>
      </c>
      <c r="I6948">
        <v>1.8240000000000001</v>
      </c>
      <c r="J6948">
        <v>1</v>
      </c>
      <c r="K6948">
        <v>0.7</v>
      </c>
      <c r="L6948">
        <v>-1.3984000000000001</v>
      </c>
    </row>
    <row r="6949" spans="1:12" x14ac:dyDescent="0.3">
      <c r="A6949" t="s">
        <v>61</v>
      </c>
      <c r="B6949" t="s">
        <v>13</v>
      </c>
      <c r="C6949" t="s">
        <v>14</v>
      </c>
      <c r="D6949" t="s">
        <v>251</v>
      </c>
      <c r="E6949" t="s">
        <v>103</v>
      </c>
      <c r="F6949" t="s">
        <v>56</v>
      </c>
      <c r="G6949" t="s">
        <v>25</v>
      </c>
      <c r="H6949" t="s">
        <v>26</v>
      </c>
      <c r="I6949">
        <v>17.712</v>
      </c>
      <c r="J6949">
        <v>6</v>
      </c>
      <c r="K6949">
        <v>0.2</v>
      </c>
      <c r="L6949">
        <v>5.9778000000000002</v>
      </c>
    </row>
    <row r="6950" spans="1:12" x14ac:dyDescent="0.3">
      <c r="A6950" t="s">
        <v>61</v>
      </c>
      <c r="B6950" t="s">
        <v>13</v>
      </c>
      <c r="C6950" t="s">
        <v>14</v>
      </c>
      <c r="D6950" t="s">
        <v>251</v>
      </c>
      <c r="E6950" t="s">
        <v>103</v>
      </c>
      <c r="F6950" t="s">
        <v>56</v>
      </c>
      <c r="G6950" t="s">
        <v>25</v>
      </c>
      <c r="H6950" t="s">
        <v>36</v>
      </c>
      <c r="I6950">
        <v>4.8600000000000003</v>
      </c>
      <c r="J6950">
        <v>3</v>
      </c>
      <c r="K6950">
        <v>0.7</v>
      </c>
      <c r="L6950">
        <v>-3.5640000000000001</v>
      </c>
    </row>
    <row r="6951" spans="1:12" x14ac:dyDescent="0.3">
      <c r="A6951" t="s">
        <v>61</v>
      </c>
      <c r="B6951" t="s">
        <v>13</v>
      </c>
      <c r="C6951" t="s">
        <v>14</v>
      </c>
      <c r="D6951" t="s">
        <v>251</v>
      </c>
      <c r="E6951" t="s">
        <v>103</v>
      </c>
      <c r="F6951" t="s">
        <v>56</v>
      </c>
      <c r="G6951" t="s">
        <v>25</v>
      </c>
      <c r="H6951" t="s">
        <v>36</v>
      </c>
      <c r="I6951">
        <v>6.258</v>
      </c>
      <c r="J6951">
        <v>2</v>
      </c>
      <c r="K6951">
        <v>0.7</v>
      </c>
      <c r="L6951">
        <v>-5.2149999999999999</v>
      </c>
    </row>
    <row r="6952" spans="1:12" x14ac:dyDescent="0.3">
      <c r="A6952" t="s">
        <v>27</v>
      </c>
      <c r="B6952" t="s">
        <v>13</v>
      </c>
      <c r="C6952" t="s">
        <v>14</v>
      </c>
      <c r="D6952" t="s">
        <v>102</v>
      </c>
      <c r="E6952" t="s">
        <v>103</v>
      </c>
      <c r="F6952" t="s">
        <v>56</v>
      </c>
      <c r="G6952" t="s">
        <v>34</v>
      </c>
      <c r="H6952" t="s">
        <v>58</v>
      </c>
      <c r="I6952">
        <v>288</v>
      </c>
      <c r="J6952">
        <v>4</v>
      </c>
      <c r="K6952">
        <v>0.2</v>
      </c>
      <c r="L6952">
        <v>57.6</v>
      </c>
    </row>
    <row r="6953" spans="1:12" x14ac:dyDescent="0.3">
      <c r="A6953" t="s">
        <v>27</v>
      </c>
      <c r="B6953" t="s">
        <v>13</v>
      </c>
      <c r="C6953" t="s">
        <v>14</v>
      </c>
      <c r="D6953" t="s">
        <v>102</v>
      </c>
      <c r="E6953" t="s">
        <v>103</v>
      </c>
      <c r="F6953" t="s">
        <v>56</v>
      </c>
      <c r="G6953" t="s">
        <v>25</v>
      </c>
      <c r="H6953" t="s">
        <v>36</v>
      </c>
      <c r="I6953">
        <v>7.2359999999999998</v>
      </c>
      <c r="J6953">
        <v>3</v>
      </c>
      <c r="K6953">
        <v>0.7</v>
      </c>
      <c r="L6953">
        <v>-6.03</v>
      </c>
    </row>
    <row r="6954" spans="1:12" x14ac:dyDescent="0.3">
      <c r="A6954" t="s">
        <v>27</v>
      </c>
      <c r="B6954" t="s">
        <v>13</v>
      </c>
      <c r="C6954" t="s">
        <v>14</v>
      </c>
      <c r="D6954" t="s">
        <v>102</v>
      </c>
      <c r="E6954" t="s">
        <v>103</v>
      </c>
      <c r="F6954" t="s">
        <v>56</v>
      </c>
      <c r="G6954" t="s">
        <v>25</v>
      </c>
      <c r="H6954" t="s">
        <v>76</v>
      </c>
      <c r="I6954">
        <v>4.8239999999999998</v>
      </c>
      <c r="J6954">
        <v>3</v>
      </c>
      <c r="K6954">
        <v>0.2</v>
      </c>
      <c r="L6954">
        <v>1.7486999999999999</v>
      </c>
    </row>
    <row r="6955" spans="1:12" x14ac:dyDescent="0.3">
      <c r="A6955" t="s">
        <v>27</v>
      </c>
      <c r="B6955" t="s">
        <v>13</v>
      </c>
      <c r="C6955" t="s">
        <v>14</v>
      </c>
      <c r="D6955" t="s">
        <v>102</v>
      </c>
      <c r="E6955" t="s">
        <v>103</v>
      </c>
      <c r="F6955" t="s">
        <v>56</v>
      </c>
      <c r="G6955" t="s">
        <v>25</v>
      </c>
      <c r="H6955" t="s">
        <v>40</v>
      </c>
      <c r="I6955">
        <v>91.36</v>
      </c>
      <c r="J6955">
        <v>5</v>
      </c>
      <c r="K6955">
        <v>0.2</v>
      </c>
      <c r="L6955">
        <v>29.692</v>
      </c>
    </row>
    <row r="6956" spans="1:12" x14ac:dyDescent="0.3">
      <c r="A6956" t="s">
        <v>27</v>
      </c>
      <c r="B6956" t="s">
        <v>13</v>
      </c>
      <c r="C6956" t="s">
        <v>14</v>
      </c>
      <c r="D6956" t="s">
        <v>102</v>
      </c>
      <c r="E6956" t="s">
        <v>103</v>
      </c>
      <c r="F6956" t="s">
        <v>56</v>
      </c>
      <c r="G6956" t="s">
        <v>25</v>
      </c>
      <c r="H6956" t="s">
        <v>37</v>
      </c>
      <c r="I6956">
        <v>130.11199999999999</v>
      </c>
      <c r="J6956">
        <v>2</v>
      </c>
      <c r="K6956">
        <v>0.2</v>
      </c>
      <c r="L6956">
        <v>13.011200000000001</v>
      </c>
    </row>
    <row r="6957" spans="1:12" x14ac:dyDescent="0.3">
      <c r="A6957" t="s">
        <v>167</v>
      </c>
      <c r="B6957" t="s">
        <v>13</v>
      </c>
      <c r="C6957" t="s">
        <v>14</v>
      </c>
      <c r="D6957" t="s">
        <v>102</v>
      </c>
      <c r="E6957" t="s">
        <v>103</v>
      </c>
      <c r="F6957" t="s">
        <v>56</v>
      </c>
      <c r="G6957" t="s">
        <v>34</v>
      </c>
      <c r="H6957" t="s">
        <v>122</v>
      </c>
      <c r="I6957">
        <v>101.994</v>
      </c>
      <c r="J6957">
        <v>2</v>
      </c>
      <c r="K6957">
        <v>0.7</v>
      </c>
      <c r="L6957">
        <v>-71.395799999999994</v>
      </c>
    </row>
    <row r="6958" spans="1:12" x14ac:dyDescent="0.3">
      <c r="A6958" t="s">
        <v>167</v>
      </c>
      <c r="B6958" t="s">
        <v>13</v>
      </c>
      <c r="C6958" t="s">
        <v>14</v>
      </c>
      <c r="D6958" t="s">
        <v>102</v>
      </c>
      <c r="E6958" t="s">
        <v>103</v>
      </c>
      <c r="F6958" t="s">
        <v>56</v>
      </c>
      <c r="G6958" t="s">
        <v>25</v>
      </c>
      <c r="H6958" t="s">
        <v>36</v>
      </c>
      <c r="I6958">
        <v>18.263999999999999</v>
      </c>
      <c r="J6958">
        <v>2</v>
      </c>
      <c r="K6958">
        <v>0.7</v>
      </c>
      <c r="L6958">
        <v>-13.393599999999999</v>
      </c>
    </row>
    <row r="6959" spans="1:12" x14ac:dyDescent="0.3">
      <c r="A6959" t="s">
        <v>27</v>
      </c>
      <c r="B6959" t="s">
        <v>21</v>
      </c>
      <c r="C6959" t="s">
        <v>14</v>
      </c>
      <c r="D6959" t="s">
        <v>102</v>
      </c>
      <c r="E6959" t="s">
        <v>103</v>
      </c>
      <c r="F6959" t="s">
        <v>56</v>
      </c>
      <c r="G6959" t="s">
        <v>25</v>
      </c>
      <c r="H6959" t="s">
        <v>36</v>
      </c>
      <c r="I6959">
        <v>6.5279999999999996</v>
      </c>
      <c r="J6959">
        <v>4</v>
      </c>
      <c r="K6959">
        <v>0.7</v>
      </c>
      <c r="L6959">
        <v>-4.5696000000000003</v>
      </c>
    </row>
    <row r="6960" spans="1:12" x14ac:dyDescent="0.3">
      <c r="A6960" t="s">
        <v>27</v>
      </c>
      <c r="B6960" t="s">
        <v>21</v>
      </c>
      <c r="C6960" t="s">
        <v>14</v>
      </c>
      <c r="D6960" t="s">
        <v>102</v>
      </c>
      <c r="E6960" t="s">
        <v>103</v>
      </c>
      <c r="F6960" t="s">
        <v>56</v>
      </c>
      <c r="G6960" t="s">
        <v>25</v>
      </c>
      <c r="H6960" t="s">
        <v>36</v>
      </c>
      <c r="I6960">
        <v>2.8620000000000001</v>
      </c>
      <c r="J6960">
        <v>3</v>
      </c>
      <c r="K6960">
        <v>0.7</v>
      </c>
      <c r="L6960">
        <v>-2.2896000000000001</v>
      </c>
    </row>
    <row r="6961" spans="1:12" x14ac:dyDescent="0.3">
      <c r="A6961" t="s">
        <v>27</v>
      </c>
      <c r="B6961" t="s">
        <v>21</v>
      </c>
      <c r="C6961" t="s">
        <v>14</v>
      </c>
      <c r="D6961" t="s">
        <v>102</v>
      </c>
      <c r="E6961" t="s">
        <v>103</v>
      </c>
      <c r="F6961" t="s">
        <v>56</v>
      </c>
      <c r="G6961" t="s">
        <v>25</v>
      </c>
      <c r="H6961" t="s">
        <v>36</v>
      </c>
      <c r="I6961">
        <v>20.856000000000002</v>
      </c>
      <c r="J6961">
        <v>8</v>
      </c>
      <c r="K6961">
        <v>0.7</v>
      </c>
      <c r="L6961">
        <v>-16.684799999999999</v>
      </c>
    </row>
    <row r="6962" spans="1:12" x14ac:dyDescent="0.3">
      <c r="A6962" t="s">
        <v>27</v>
      </c>
      <c r="B6962" t="s">
        <v>21</v>
      </c>
      <c r="C6962" t="s">
        <v>14</v>
      </c>
      <c r="D6962" t="s">
        <v>153</v>
      </c>
      <c r="E6962" t="s">
        <v>103</v>
      </c>
      <c r="F6962" t="s">
        <v>56</v>
      </c>
      <c r="G6962" t="s">
        <v>25</v>
      </c>
      <c r="H6962" t="s">
        <v>33</v>
      </c>
      <c r="I6962">
        <v>19.728000000000002</v>
      </c>
      <c r="J6962">
        <v>9</v>
      </c>
      <c r="K6962">
        <v>0.2</v>
      </c>
      <c r="L6962">
        <v>1.7262</v>
      </c>
    </row>
    <row r="6963" spans="1:12" x14ac:dyDescent="0.3">
      <c r="A6963" t="s">
        <v>27</v>
      </c>
      <c r="B6963" t="s">
        <v>21</v>
      </c>
      <c r="C6963" t="s">
        <v>14</v>
      </c>
      <c r="D6963" t="s">
        <v>153</v>
      </c>
      <c r="E6963" t="s">
        <v>103</v>
      </c>
      <c r="F6963" t="s">
        <v>56</v>
      </c>
      <c r="G6963" t="s">
        <v>34</v>
      </c>
      <c r="H6963" t="s">
        <v>35</v>
      </c>
      <c r="I6963">
        <v>151.18799999999999</v>
      </c>
      <c r="J6963">
        <v>2</v>
      </c>
      <c r="K6963">
        <v>0.4</v>
      </c>
      <c r="L6963">
        <v>-25.198</v>
      </c>
    </row>
    <row r="6964" spans="1:12" x14ac:dyDescent="0.3">
      <c r="A6964" t="s">
        <v>27</v>
      </c>
      <c r="B6964" t="s">
        <v>13</v>
      </c>
      <c r="C6964" t="s">
        <v>14</v>
      </c>
      <c r="D6964" t="s">
        <v>125</v>
      </c>
      <c r="E6964" t="s">
        <v>103</v>
      </c>
      <c r="F6964" t="s">
        <v>56</v>
      </c>
      <c r="G6964" t="s">
        <v>25</v>
      </c>
      <c r="H6964" t="s">
        <v>40</v>
      </c>
      <c r="I6964">
        <v>3.8159999999999998</v>
      </c>
      <c r="J6964">
        <v>1</v>
      </c>
      <c r="K6964">
        <v>0.2</v>
      </c>
      <c r="L6964">
        <v>1.1924999999999999</v>
      </c>
    </row>
    <row r="6965" spans="1:12" x14ac:dyDescent="0.3">
      <c r="A6965" t="s">
        <v>27</v>
      </c>
      <c r="B6965" t="s">
        <v>21</v>
      </c>
      <c r="C6965" t="s">
        <v>14</v>
      </c>
      <c r="D6965" t="s">
        <v>251</v>
      </c>
      <c r="E6965" t="s">
        <v>103</v>
      </c>
      <c r="F6965" t="s">
        <v>56</v>
      </c>
      <c r="G6965" t="s">
        <v>25</v>
      </c>
      <c r="H6965" t="s">
        <v>36</v>
      </c>
      <c r="I6965">
        <v>166.92</v>
      </c>
      <c r="J6965">
        <v>13</v>
      </c>
      <c r="K6965">
        <v>0.7</v>
      </c>
      <c r="L6965">
        <v>-116.84399999999999</v>
      </c>
    </row>
    <row r="6966" spans="1:12" x14ac:dyDescent="0.3">
      <c r="A6966" t="s">
        <v>61</v>
      </c>
      <c r="B6966" t="s">
        <v>13</v>
      </c>
      <c r="C6966" t="s">
        <v>14</v>
      </c>
      <c r="D6966" t="s">
        <v>153</v>
      </c>
      <c r="E6966" t="s">
        <v>103</v>
      </c>
      <c r="F6966" t="s">
        <v>56</v>
      </c>
      <c r="G6966" t="s">
        <v>25</v>
      </c>
      <c r="H6966" t="s">
        <v>36</v>
      </c>
      <c r="I6966">
        <v>7.218</v>
      </c>
      <c r="J6966">
        <v>3</v>
      </c>
      <c r="K6966">
        <v>0.7</v>
      </c>
      <c r="L6966">
        <v>-5.5338000000000003</v>
      </c>
    </row>
    <row r="6967" spans="1:12" x14ac:dyDescent="0.3">
      <c r="A6967" t="s">
        <v>61</v>
      </c>
      <c r="B6967" t="s">
        <v>13</v>
      </c>
      <c r="C6967" t="s">
        <v>14</v>
      </c>
      <c r="D6967" t="s">
        <v>153</v>
      </c>
      <c r="E6967" t="s">
        <v>103</v>
      </c>
      <c r="F6967" t="s">
        <v>56</v>
      </c>
      <c r="G6967" t="s">
        <v>25</v>
      </c>
      <c r="H6967" t="s">
        <v>109</v>
      </c>
      <c r="I6967">
        <v>27.2</v>
      </c>
      <c r="J6967">
        <v>4</v>
      </c>
      <c r="K6967">
        <v>0.2</v>
      </c>
      <c r="L6967">
        <v>2.04</v>
      </c>
    </row>
    <row r="6968" spans="1:12" x14ac:dyDescent="0.3">
      <c r="A6968" t="s">
        <v>12</v>
      </c>
      <c r="B6968" t="s">
        <v>13</v>
      </c>
      <c r="C6968" t="s">
        <v>14</v>
      </c>
      <c r="D6968" t="s">
        <v>81</v>
      </c>
      <c r="E6968" t="s">
        <v>103</v>
      </c>
      <c r="F6968" t="s">
        <v>56</v>
      </c>
      <c r="G6968" t="s">
        <v>25</v>
      </c>
      <c r="H6968" t="s">
        <v>31</v>
      </c>
      <c r="I6968">
        <v>295.39999999999998</v>
      </c>
      <c r="J6968">
        <v>5</v>
      </c>
      <c r="K6968">
        <v>0.2</v>
      </c>
      <c r="L6968">
        <v>-62.772500000000001</v>
      </c>
    </row>
    <row r="6969" spans="1:12" x14ac:dyDescent="0.3">
      <c r="A6969" t="s">
        <v>12</v>
      </c>
      <c r="B6969" t="s">
        <v>21</v>
      </c>
      <c r="C6969" t="s">
        <v>14</v>
      </c>
      <c r="D6969" t="s">
        <v>77</v>
      </c>
      <c r="E6969" t="s">
        <v>103</v>
      </c>
      <c r="F6969" t="s">
        <v>56</v>
      </c>
      <c r="G6969" t="s">
        <v>25</v>
      </c>
      <c r="H6969" t="s">
        <v>40</v>
      </c>
      <c r="I6969">
        <v>15.552</v>
      </c>
      <c r="J6969">
        <v>3</v>
      </c>
      <c r="K6969">
        <v>0.2</v>
      </c>
      <c r="L6969">
        <v>5.4432</v>
      </c>
    </row>
    <row r="6970" spans="1:12" x14ac:dyDescent="0.3">
      <c r="A6970" t="s">
        <v>12</v>
      </c>
      <c r="B6970" t="s">
        <v>21</v>
      </c>
      <c r="C6970" t="s">
        <v>14</v>
      </c>
      <c r="D6970" t="s">
        <v>77</v>
      </c>
      <c r="E6970" t="s">
        <v>103</v>
      </c>
      <c r="F6970" t="s">
        <v>56</v>
      </c>
      <c r="G6970" t="s">
        <v>18</v>
      </c>
      <c r="H6970" t="s">
        <v>19</v>
      </c>
      <c r="I6970">
        <v>482.94</v>
      </c>
      <c r="J6970">
        <v>6</v>
      </c>
      <c r="K6970">
        <v>0.5</v>
      </c>
      <c r="L6970">
        <v>-376.69319999999999</v>
      </c>
    </row>
    <row r="6971" spans="1:12" x14ac:dyDescent="0.3">
      <c r="A6971" t="s">
        <v>12</v>
      </c>
      <c r="B6971" t="s">
        <v>13</v>
      </c>
      <c r="C6971" t="s">
        <v>14</v>
      </c>
      <c r="D6971" t="s">
        <v>220</v>
      </c>
      <c r="E6971" t="s">
        <v>103</v>
      </c>
      <c r="F6971" t="s">
        <v>56</v>
      </c>
      <c r="G6971" t="s">
        <v>18</v>
      </c>
      <c r="H6971" t="s">
        <v>19</v>
      </c>
      <c r="I6971">
        <v>301.47000000000003</v>
      </c>
      <c r="J6971">
        <v>3</v>
      </c>
      <c r="K6971">
        <v>0.5</v>
      </c>
      <c r="L6971">
        <v>-241.17599999999999</v>
      </c>
    </row>
    <row r="6972" spans="1:12" x14ac:dyDescent="0.3">
      <c r="A6972" t="s">
        <v>12</v>
      </c>
      <c r="B6972" t="s">
        <v>13</v>
      </c>
      <c r="C6972" t="s">
        <v>14</v>
      </c>
      <c r="D6972" t="s">
        <v>220</v>
      </c>
      <c r="E6972" t="s">
        <v>103</v>
      </c>
      <c r="F6972" t="s">
        <v>56</v>
      </c>
      <c r="G6972" t="s">
        <v>25</v>
      </c>
      <c r="H6972" t="s">
        <v>33</v>
      </c>
      <c r="I6972">
        <v>18.655999999999999</v>
      </c>
      <c r="J6972">
        <v>2</v>
      </c>
      <c r="K6972">
        <v>0.2</v>
      </c>
      <c r="L6972">
        <v>1.6324000000000001</v>
      </c>
    </row>
    <row r="6973" spans="1:12" x14ac:dyDescent="0.3">
      <c r="A6973" t="s">
        <v>61</v>
      </c>
      <c r="B6973" t="s">
        <v>13</v>
      </c>
      <c r="C6973" t="s">
        <v>14</v>
      </c>
      <c r="D6973" t="s">
        <v>102</v>
      </c>
      <c r="E6973" t="s">
        <v>103</v>
      </c>
      <c r="F6973" t="s">
        <v>56</v>
      </c>
      <c r="G6973" t="s">
        <v>18</v>
      </c>
      <c r="H6973" t="s">
        <v>32</v>
      </c>
      <c r="I6973">
        <v>147.56800000000001</v>
      </c>
      <c r="J6973">
        <v>2</v>
      </c>
      <c r="K6973">
        <v>0.2</v>
      </c>
      <c r="L6973">
        <v>-3.6892</v>
      </c>
    </row>
    <row r="6974" spans="1:12" x14ac:dyDescent="0.3">
      <c r="A6974" t="s">
        <v>27</v>
      </c>
      <c r="B6974" t="s">
        <v>21</v>
      </c>
      <c r="C6974" t="s">
        <v>14</v>
      </c>
      <c r="D6974" t="s">
        <v>220</v>
      </c>
      <c r="E6974" t="s">
        <v>103</v>
      </c>
      <c r="F6974" t="s">
        <v>56</v>
      </c>
      <c r="G6974" t="s">
        <v>25</v>
      </c>
      <c r="H6974" t="s">
        <v>40</v>
      </c>
      <c r="I6974">
        <v>13.872</v>
      </c>
      <c r="J6974">
        <v>3</v>
      </c>
      <c r="K6974">
        <v>0.2</v>
      </c>
      <c r="L6974">
        <v>5.0286</v>
      </c>
    </row>
    <row r="6975" spans="1:12" x14ac:dyDescent="0.3">
      <c r="A6975" t="s">
        <v>27</v>
      </c>
      <c r="B6975" t="s">
        <v>21</v>
      </c>
      <c r="C6975" t="s">
        <v>14</v>
      </c>
      <c r="D6975" t="s">
        <v>220</v>
      </c>
      <c r="E6975" t="s">
        <v>103</v>
      </c>
      <c r="F6975" t="s">
        <v>56</v>
      </c>
      <c r="G6975" t="s">
        <v>18</v>
      </c>
      <c r="H6975" t="s">
        <v>19</v>
      </c>
      <c r="I6975">
        <v>115.96</v>
      </c>
      <c r="J6975">
        <v>4</v>
      </c>
      <c r="K6975">
        <v>0.5</v>
      </c>
      <c r="L6975">
        <v>-64.937600000000003</v>
      </c>
    </row>
    <row r="6976" spans="1:12" x14ac:dyDescent="0.3">
      <c r="A6976" t="s">
        <v>61</v>
      </c>
      <c r="B6976" t="s">
        <v>43</v>
      </c>
      <c r="C6976" t="s">
        <v>14</v>
      </c>
      <c r="D6976" t="s">
        <v>77</v>
      </c>
      <c r="E6976" t="s">
        <v>103</v>
      </c>
      <c r="F6976" t="s">
        <v>56</v>
      </c>
      <c r="G6976" t="s">
        <v>18</v>
      </c>
      <c r="H6976" t="s">
        <v>30</v>
      </c>
      <c r="I6976">
        <v>455.97</v>
      </c>
      <c r="J6976">
        <v>5</v>
      </c>
      <c r="K6976">
        <v>0.4</v>
      </c>
      <c r="L6976">
        <v>-106.393</v>
      </c>
    </row>
    <row r="6977" spans="1:12" x14ac:dyDescent="0.3">
      <c r="A6977" t="s">
        <v>61</v>
      </c>
      <c r="B6977" t="s">
        <v>43</v>
      </c>
      <c r="C6977" t="s">
        <v>14</v>
      </c>
      <c r="D6977" t="s">
        <v>77</v>
      </c>
      <c r="E6977" t="s">
        <v>103</v>
      </c>
      <c r="F6977" t="s">
        <v>56</v>
      </c>
      <c r="G6977" t="s">
        <v>25</v>
      </c>
      <c r="H6977" t="s">
        <v>36</v>
      </c>
      <c r="I6977">
        <v>5.7149999999999999</v>
      </c>
      <c r="J6977">
        <v>5</v>
      </c>
      <c r="K6977">
        <v>0.7</v>
      </c>
      <c r="L6977">
        <v>-4.7625000000000002</v>
      </c>
    </row>
    <row r="6978" spans="1:12" x14ac:dyDescent="0.3">
      <c r="A6978" t="s">
        <v>61</v>
      </c>
      <c r="B6978" t="s">
        <v>43</v>
      </c>
      <c r="C6978" t="s">
        <v>14</v>
      </c>
      <c r="D6978" t="s">
        <v>77</v>
      </c>
      <c r="E6978" t="s">
        <v>103</v>
      </c>
      <c r="F6978" t="s">
        <v>56</v>
      </c>
      <c r="G6978" t="s">
        <v>34</v>
      </c>
      <c r="H6978" t="s">
        <v>35</v>
      </c>
      <c r="I6978">
        <v>57.594000000000001</v>
      </c>
      <c r="J6978">
        <v>1</v>
      </c>
      <c r="K6978">
        <v>0.4</v>
      </c>
      <c r="L6978">
        <v>-11.518800000000001</v>
      </c>
    </row>
    <row r="6979" spans="1:12" x14ac:dyDescent="0.3">
      <c r="A6979" t="s">
        <v>61</v>
      </c>
      <c r="B6979" t="s">
        <v>43</v>
      </c>
      <c r="C6979" t="s">
        <v>14</v>
      </c>
      <c r="D6979" t="s">
        <v>77</v>
      </c>
      <c r="E6979" t="s">
        <v>103</v>
      </c>
      <c r="F6979" t="s">
        <v>56</v>
      </c>
      <c r="G6979" t="s">
        <v>18</v>
      </c>
      <c r="H6979" t="s">
        <v>32</v>
      </c>
      <c r="I6979">
        <v>30.143999999999998</v>
      </c>
      <c r="J6979">
        <v>2</v>
      </c>
      <c r="K6979">
        <v>0.2</v>
      </c>
      <c r="L6979">
        <v>8.2896000000000001</v>
      </c>
    </row>
    <row r="6980" spans="1:12" x14ac:dyDescent="0.3">
      <c r="A6980" t="s">
        <v>61</v>
      </c>
      <c r="B6980" t="s">
        <v>43</v>
      </c>
      <c r="C6980" t="s">
        <v>14</v>
      </c>
      <c r="D6980" t="s">
        <v>77</v>
      </c>
      <c r="E6980" t="s">
        <v>103</v>
      </c>
      <c r="F6980" t="s">
        <v>56</v>
      </c>
      <c r="G6980" t="s">
        <v>18</v>
      </c>
      <c r="H6980" t="s">
        <v>20</v>
      </c>
      <c r="I6980">
        <v>899.43</v>
      </c>
      <c r="J6980">
        <v>5</v>
      </c>
      <c r="K6980">
        <v>0.3</v>
      </c>
      <c r="L6980">
        <v>-12.849</v>
      </c>
    </row>
    <row r="6981" spans="1:12" x14ac:dyDescent="0.3">
      <c r="A6981" t="s">
        <v>61</v>
      </c>
      <c r="B6981" t="s">
        <v>21</v>
      </c>
      <c r="C6981" t="s">
        <v>14</v>
      </c>
      <c r="D6981" t="s">
        <v>102</v>
      </c>
      <c r="E6981" t="s">
        <v>103</v>
      </c>
      <c r="F6981" t="s">
        <v>56</v>
      </c>
      <c r="G6981" t="s">
        <v>18</v>
      </c>
      <c r="H6981" t="s">
        <v>32</v>
      </c>
      <c r="I6981">
        <v>41.567999999999998</v>
      </c>
      <c r="J6981">
        <v>4</v>
      </c>
      <c r="K6981">
        <v>0.2</v>
      </c>
      <c r="L6981">
        <v>-4.1567999999999996</v>
      </c>
    </row>
    <row r="6982" spans="1:12" x14ac:dyDescent="0.3">
      <c r="A6982" t="s">
        <v>61</v>
      </c>
      <c r="B6982" t="s">
        <v>21</v>
      </c>
      <c r="C6982" t="s">
        <v>14</v>
      </c>
      <c r="D6982" t="s">
        <v>102</v>
      </c>
      <c r="E6982" t="s">
        <v>103</v>
      </c>
      <c r="F6982" t="s">
        <v>56</v>
      </c>
      <c r="G6982" t="s">
        <v>18</v>
      </c>
      <c r="H6982" t="s">
        <v>20</v>
      </c>
      <c r="I6982">
        <v>317.05799999999999</v>
      </c>
      <c r="J6982">
        <v>3</v>
      </c>
      <c r="K6982">
        <v>0.3</v>
      </c>
      <c r="L6982">
        <v>-86.058599999999998</v>
      </c>
    </row>
    <row r="6983" spans="1:12" x14ac:dyDescent="0.3">
      <c r="A6983" t="s">
        <v>61</v>
      </c>
      <c r="B6983" t="s">
        <v>21</v>
      </c>
      <c r="C6983" t="s">
        <v>14</v>
      </c>
      <c r="D6983" t="s">
        <v>102</v>
      </c>
      <c r="E6983" t="s">
        <v>103</v>
      </c>
      <c r="F6983" t="s">
        <v>56</v>
      </c>
      <c r="G6983" t="s">
        <v>25</v>
      </c>
      <c r="H6983" t="s">
        <v>76</v>
      </c>
      <c r="I6983">
        <v>8.0399999999999991</v>
      </c>
      <c r="J6983">
        <v>5</v>
      </c>
      <c r="K6983">
        <v>0.2</v>
      </c>
      <c r="L6983">
        <v>2.9144999999999999</v>
      </c>
    </row>
    <row r="6984" spans="1:12" x14ac:dyDescent="0.3">
      <c r="A6984" t="s">
        <v>12</v>
      </c>
      <c r="B6984" t="s">
        <v>13</v>
      </c>
      <c r="C6984" t="s">
        <v>14</v>
      </c>
      <c r="D6984" t="s">
        <v>323</v>
      </c>
      <c r="E6984" t="s">
        <v>103</v>
      </c>
      <c r="F6984" t="s">
        <v>56</v>
      </c>
      <c r="G6984" t="s">
        <v>25</v>
      </c>
      <c r="H6984" t="s">
        <v>37</v>
      </c>
      <c r="I6984">
        <v>48.36</v>
      </c>
      <c r="J6984">
        <v>5</v>
      </c>
      <c r="K6984">
        <v>0.2</v>
      </c>
      <c r="L6984">
        <v>6.0449999999999999</v>
      </c>
    </row>
    <row r="6985" spans="1:12" x14ac:dyDescent="0.3">
      <c r="A6985" t="s">
        <v>61</v>
      </c>
      <c r="B6985" t="s">
        <v>13</v>
      </c>
      <c r="C6985" t="s">
        <v>14</v>
      </c>
      <c r="D6985" t="s">
        <v>102</v>
      </c>
      <c r="E6985" t="s">
        <v>103</v>
      </c>
      <c r="F6985" t="s">
        <v>56</v>
      </c>
      <c r="G6985" t="s">
        <v>25</v>
      </c>
      <c r="H6985" t="s">
        <v>33</v>
      </c>
      <c r="I6985">
        <v>19.456</v>
      </c>
      <c r="J6985">
        <v>4</v>
      </c>
      <c r="K6985">
        <v>0.2</v>
      </c>
      <c r="L6985">
        <v>3.4047999999999998</v>
      </c>
    </row>
    <row r="6986" spans="1:12" x14ac:dyDescent="0.3">
      <c r="A6986" t="s">
        <v>12</v>
      </c>
      <c r="B6986" t="s">
        <v>13</v>
      </c>
      <c r="C6986" t="s">
        <v>14</v>
      </c>
      <c r="D6986" t="s">
        <v>341</v>
      </c>
      <c r="E6986" t="s">
        <v>103</v>
      </c>
      <c r="F6986" t="s">
        <v>56</v>
      </c>
      <c r="G6986" t="s">
        <v>34</v>
      </c>
      <c r="H6986" t="s">
        <v>35</v>
      </c>
      <c r="I6986">
        <v>26.981999999999999</v>
      </c>
      <c r="J6986">
        <v>3</v>
      </c>
      <c r="K6986">
        <v>0.4</v>
      </c>
      <c r="L6986">
        <v>4.0472999999999999</v>
      </c>
    </row>
    <row r="6987" spans="1:12" x14ac:dyDescent="0.3">
      <c r="A6987" t="s">
        <v>12</v>
      </c>
      <c r="B6987" t="s">
        <v>13</v>
      </c>
      <c r="C6987" t="s">
        <v>14</v>
      </c>
      <c r="D6987" t="s">
        <v>341</v>
      </c>
      <c r="E6987" t="s">
        <v>103</v>
      </c>
      <c r="F6987" t="s">
        <v>56</v>
      </c>
      <c r="G6987" t="s">
        <v>25</v>
      </c>
      <c r="H6987" t="s">
        <v>26</v>
      </c>
      <c r="I6987">
        <v>6.9119999999999999</v>
      </c>
      <c r="J6987">
        <v>3</v>
      </c>
      <c r="K6987">
        <v>0.2</v>
      </c>
      <c r="L6987">
        <v>2.5055999999999998</v>
      </c>
    </row>
    <row r="6988" spans="1:12" x14ac:dyDescent="0.3">
      <c r="A6988" t="s">
        <v>12</v>
      </c>
      <c r="B6988" t="s">
        <v>13</v>
      </c>
      <c r="C6988" t="s">
        <v>14</v>
      </c>
      <c r="D6988" t="s">
        <v>341</v>
      </c>
      <c r="E6988" t="s">
        <v>103</v>
      </c>
      <c r="F6988" t="s">
        <v>56</v>
      </c>
      <c r="G6988" t="s">
        <v>25</v>
      </c>
      <c r="H6988" t="s">
        <v>31</v>
      </c>
      <c r="I6988">
        <v>435.50400000000002</v>
      </c>
      <c r="J6988">
        <v>3</v>
      </c>
      <c r="K6988">
        <v>0.2</v>
      </c>
      <c r="L6988">
        <v>48.994199999999999</v>
      </c>
    </row>
    <row r="6989" spans="1:12" x14ac:dyDescent="0.3">
      <c r="A6989" t="s">
        <v>27</v>
      </c>
      <c r="B6989" t="s">
        <v>13</v>
      </c>
      <c r="C6989" t="s">
        <v>14</v>
      </c>
      <c r="D6989" t="s">
        <v>102</v>
      </c>
      <c r="E6989" t="s">
        <v>103</v>
      </c>
      <c r="F6989" t="s">
        <v>56</v>
      </c>
      <c r="G6989" t="s">
        <v>18</v>
      </c>
      <c r="H6989" t="s">
        <v>32</v>
      </c>
      <c r="I6989">
        <v>71.12</v>
      </c>
      <c r="J6989">
        <v>5</v>
      </c>
      <c r="K6989">
        <v>0.2</v>
      </c>
      <c r="L6989">
        <v>9.7789999999999999</v>
      </c>
    </row>
    <row r="6990" spans="1:12" x14ac:dyDescent="0.3">
      <c r="A6990" t="s">
        <v>27</v>
      </c>
      <c r="B6990" t="s">
        <v>13</v>
      </c>
      <c r="C6990" t="s">
        <v>14</v>
      </c>
      <c r="D6990" t="s">
        <v>102</v>
      </c>
      <c r="E6990" t="s">
        <v>103</v>
      </c>
      <c r="F6990" t="s">
        <v>56</v>
      </c>
      <c r="G6990" t="s">
        <v>25</v>
      </c>
      <c r="H6990" t="s">
        <v>76</v>
      </c>
      <c r="I6990">
        <v>3.008</v>
      </c>
      <c r="J6990">
        <v>2</v>
      </c>
      <c r="K6990">
        <v>0.2</v>
      </c>
      <c r="L6990">
        <v>0.56399999999999995</v>
      </c>
    </row>
    <row r="6991" spans="1:12" x14ac:dyDescent="0.3">
      <c r="A6991" t="s">
        <v>61</v>
      </c>
      <c r="B6991" t="s">
        <v>13</v>
      </c>
      <c r="C6991" t="s">
        <v>14</v>
      </c>
      <c r="D6991" t="s">
        <v>113</v>
      </c>
      <c r="E6991" t="s">
        <v>103</v>
      </c>
      <c r="F6991" t="s">
        <v>56</v>
      </c>
      <c r="G6991" t="s">
        <v>34</v>
      </c>
      <c r="H6991" t="s">
        <v>58</v>
      </c>
      <c r="I6991">
        <v>132.52000000000001</v>
      </c>
      <c r="J6991">
        <v>5</v>
      </c>
      <c r="K6991">
        <v>0.2</v>
      </c>
      <c r="L6991">
        <v>34.786499999999997</v>
      </c>
    </row>
    <row r="6992" spans="1:12" x14ac:dyDescent="0.3">
      <c r="A6992" t="s">
        <v>61</v>
      </c>
      <c r="B6992" t="s">
        <v>13</v>
      </c>
      <c r="C6992" t="s">
        <v>14</v>
      </c>
      <c r="D6992" t="s">
        <v>113</v>
      </c>
      <c r="E6992" t="s">
        <v>103</v>
      </c>
      <c r="F6992" t="s">
        <v>56</v>
      </c>
      <c r="G6992" t="s">
        <v>25</v>
      </c>
      <c r="H6992" t="s">
        <v>31</v>
      </c>
      <c r="I6992">
        <v>195.64</v>
      </c>
      <c r="J6992">
        <v>5</v>
      </c>
      <c r="K6992">
        <v>0.2</v>
      </c>
      <c r="L6992">
        <v>-44.018999999999998</v>
      </c>
    </row>
    <row r="6993" spans="1:12" x14ac:dyDescent="0.3">
      <c r="A6993" t="s">
        <v>61</v>
      </c>
      <c r="B6993" t="s">
        <v>13</v>
      </c>
      <c r="C6993" t="s">
        <v>14</v>
      </c>
      <c r="D6993" t="s">
        <v>113</v>
      </c>
      <c r="E6993" t="s">
        <v>103</v>
      </c>
      <c r="F6993" t="s">
        <v>56</v>
      </c>
      <c r="G6993" t="s">
        <v>18</v>
      </c>
      <c r="H6993" t="s">
        <v>32</v>
      </c>
      <c r="I6993">
        <v>51.968000000000004</v>
      </c>
      <c r="J6993">
        <v>2</v>
      </c>
      <c r="K6993">
        <v>0.2</v>
      </c>
      <c r="L6993">
        <v>10.393599999999999</v>
      </c>
    </row>
    <row r="6994" spans="1:12" x14ac:dyDescent="0.3">
      <c r="A6994" t="s">
        <v>61</v>
      </c>
      <c r="B6994" t="s">
        <v>13</v>
      </c>
      <c r="C6994" t="s">
        <v>14</v>
      </c>
      <c r="D6994" t="s">
        <v>113</v>
      </c>
      <c r="E6994" t="s">
        <v>103</v>
      </c>
      <c r="F6994" t="s">
        <v>56</v>
      </c>
      <c r="G6994" t="s">
        <v>34</v>
      </c>
      <c r="H6994" t="s">
        <v>58</v>
      </c>
      <c r="I6994">
        <v>431.976</v>
      </c>
      <c r="J6994">
        <v>3</v>
      </c>
      <c r="K6994">
        <v>0.2</v>
      </c>
      <c r="L6994">
        <v>-75.595799999999997</v>
      </c>
    </row>
    <row r="6995" spans="1:12" x14ac:dyDescent="0.3">
      <c r="A6995" t="s">
        <v>61</v>
      </c>
      <c r="B6995" t="s">
        <v>13</v>
      </c>
      <c r="C6995" t="s">
        <v>14</v>
      </c>
      <c r="D6995" t="s">
        <v>113</v>
      </c>
      <c r="E6995" t="s">
        <v>103</v>
      </c>
      <c r="F6995" t="s">
        <v>56</v>
      </c>
      <c r="G6995" t="s">
        <v>34</v>
      </c>
      <c r="H6995" t="s">
        <v>122</v>
      </c>
      <c r="I6995">
        <v>224.93700000000001</v>
      </c>
      <c r="J6995">
        <v>3</v>
      </c>
      <c r="K6995">
        <v>0.7</v>
      </c>
      <c r="L6995">
        <v>-164.9538</v>
      </c>
    </row>
    <row r="6996" spans="1:12" x14ac:dyDescent="0.3">
      <c r="A6996" t="s">
        <v>61</v>
      </c>
      <c r="B6996" t="s">
        <v>13</v>
      </c>
      <c r="C6996" t="s">
        <v>14</v>
      </c>
      <c r="D6996" t="s">
        <v>113</v>
      </c>
      <c r="E6996" t="s">
        <v>103</v>
      </c>
      <c r="F6996" t="s">
        <v>56</v>
      </c>
      <c r="G6996" t="s">
        <v>25</v>
      </c>
      <c r="H6996" t="s">
        <v>26</v>
      </c>
      <c r="I6996">
        <v>6</v>
      </c>
      <c r="J6996">
        <v>2</v>
      </c>
      <c r="K6996">
        <v>0.2</v>
      </c>
      <c r="L6996">
        <v>2.1</v>
      </c>
    </row>
    <row r="6997" spans="1:12" x14ac:dyDescent="0.3">
      <c r="A6997" t="s">
        <v>167</v>
      </c>
      <c r="B6997" t="s">
        <v>13</v>
      </c>
      <c r="C6997" t="s">
        <v>14</v>
      </c>
      <c r="D6997" t="s">
        <v>102</v>
      </c>
      <c r="E6997" t="s">
        <v>103</v>
      </c>
      <c r="F6997" t="s">
        <v>56</v>
      </c>
      <c r="G6997" t="s">
        <v>25</v>
      </c>
      <c r="H6997" t="s">
        <v>36</v>
      </c>
      <c r="I6997">
        <v>6.7320000000000002</v>
      </c>
      <c r="J6997">
        <v>6</v>
      </c>
      <c r="K6997">
        <v>0.7</v>
      </c>
      <c r="L6997">
        <v>-4.4880000000000004</v>
      </c>
    </row>
    <row r="6998" spans="1:12" x14ac:dyDescent="0.3">
      <c r="A6998" t="s">
        <v>167</v>
      </c>
      <c r="B6998" t="s">
        <v>13</v>
      </c>
      <c r="C6998" t="s">
        <v>14</v>
      </c>
      <c r="D6998" t="s">
        <v>102</v>
      </c>
      <c r="E6998" t="s">
        <v>103</v>
      </c>
      <c r="F6998" t="s">
        <v>56</v>
      </c>
      <c r="G6998" t="s">
        <v>25</v>
      </c>
      <c r="H6998" t="s">
        <v>31</v>
      </c>
      <c r="I6998">
        <v>33.567999999999998</v>
      </c>
      <c r="J6998">
        <v>2</v>
      </c>
      <c r="K6998">
        <v>0.2</v>
      </c>
      <c r="L6998">
        <v>1.6783999999999999</v>
      </c>
    </row>
    <row r="6999" spans="1:12" x14ac:dyDescent="0.3">
      <c r="A6999" t="s">
        <v>167</v>
      </c>
      <c r="B6999" t="s">
        <v>13</v>
      </c>
      <c r="C6999" t="s">
        <v>14</v>
      </c>
      <c r="D6999" t="s">
        <v>102</v>
      </c>
      <c r="E6999" t="s">
        <v>103</v>
      </c>
      <c r="F6999" t="s">
        <v>56</v>
      </c>
      <c r="G6999" t="s">
        <v>25</v>
      </c>
      <c r="H6999" t="s">
        <v>59</v>
      </c>
      <c r="I6999">
        <v>15.84</v>
      </c>
      <c r="J6999">
        <v>2</v>
      </c>
      <c r="K6999">
        <v>0.2</v>
      </c>
      <c r="L6999">
        <v>5.5439999999999996</v>
      </c>
    </row>
    <row r="7000" spans="1:12" x14ac:dyDescent="0.3">
      <c r="A7000" t="s">
        <v>167</v>
      </c>
      <c r="B7000" t="s">
        <v>13</v>
      </c>
      <c r="C7000" t="s">
        <v>14</v>
      </c>
      <c r="D7000" t="s">
        <v>102</v>
      </c>
      <c r="E7000" t="s">
        <v>103</v>
      </c>
      <c r="F7000" t="s">
        <v>56</v>
      </c>
      <c r="G7000" t="s">
        <v>25</v>
      </c>
      <c r="H7000" t="s">
        <v>26</v>
      </c>
      <c r="I7000">
        <v>24.423999999999999</v>
      </c>
      <c r="J7000">
        <v>1</v>
      </c>
      <c r="K7000">
        <v>0.2</v>
      </c>
      <c r="L7000">
        <v>7.9378000000000002</v>
      </c>
    </row>
    <row r="7001" spans="1:12" x14ac:dyDescent="0.3">
      <c r="A7001" t="s">
        <v>167</v>
      </c>
      <c r="B7001" t="s">
        <v>13</v>
      </c>
      <c r="C7001" t="s">
        <v>14</v>
      </c>
      <c r="D7001" t="s">
        <v>102</v>
      </c>
      <c r="E7001" t="s">
        <v>103</v>
      </c>
      <c r="F7001" t="s">
        <v>56</v>
      </c>
      <c r="G7001" t="s">
        <v>25</v>
      </c>
      <c r="H7001" t="s">
        <v>33</v>
      </c>
      <c r="I7001">
        <v>17.12</v>
      </c>
      <c r="J7001">
        <v>5</v>
      </c>
      <c r="K7001">
        <v>0.2</v>
      </c>
      <c r="L7001">
        <v>1.9259999999999999</v>
      </c>
    </row>
    <row r="7002" spans="1:12" x14ac:dyDescent="0.3">
      <c r="A7002" t="s">
        <v>27</v>
      </c>
      <c r="B7002" t="s">
        <v>21</v>
      </c>
      <c r="C7002" t="s">
        <v>14</v>
      </c>
      <c r="D7002" t="s">
        <v>234</v>
      </c>
      <c r="E7002" t="s">
        <v>103</v>
      </c>
      <c r="F7002" t="s">
        <v>56</v>
      </c>
      <c r="G7002" t="s">
        <v>34</v>
      </c>
      <c r="H7002" t="s">
        <v>58</v>
      </c>
      <c r="I7002">
        <v>70.72</v>
      </c>
      <c r="J7002">
        <v>4</v>
      </c>
      <c r="K7002">
        <v>0.2</v>
      </c>
      <c r="L7002">
        <v>-6.1879999999999997</v>
      </c>
    </row>
    <row r="7003" spans="1:12" x14ac:dyDescent="0.3">
      <c r="A7003" t="s">
        <v>27</v>
      </c>
      <c r="B7003" t="s">
        <v>21</v>
      </c>
      <c r="C7003" t="s">
        <v>14</v>
      </c>
      <c r="D7003" t="s">
        <v>234</v>
      </c>
      <c r="E7003" t="s">
        <v>103</v>
      </c>
      <c r="F7003" t="s">
        <v>56</v>
      </c>
      <c r="G7003" t="s">
        <v>25</v>
      </c>
      <c r="H7003" t="s">
        <v>31</v>
      </c>
      <c r="I7003">
        <v>194.352</v>
      </c>
      <c r="J7003">
        <v>3</v>
      </c>
      <c r="K7003">
        <v>0.2</v>
      </c>
      <c r="L7003">
        <v>-43.729199999999999</v>
      </c>
    </row>
    <row r="7004" spans="1:12" x14ac:dyDescent="0.3">
      <c r="A7004" t="s">
        <v>27</v>
      </c>
      <c r="B7004" t="s">
        <v>21</v>
      </c>
      <c r="C7004" t="s">
        <v>14</v>
      </c>
      <c r="D7004" t="s">
        <v>341</v>
      </c>
      <c r="E7004" t="s">
        <v>103</v>
      </c>
      <c r="F7004" t="s">
        <v>56</v>
      </c>
      <c r="G7004" t="s">
        <v>34</v>
      </c>
      <c r="H7004" t="s">
        <v>161</v>
      </c>
      <c r="I7004">
        <v>899.98199999999997</v>
      </c>
      <c r="J7004">
        <v>3</v>
      </c>
      <c r="K7004">
        <v>0.4</v>
      </c>
      <c r="L7004">
        <v>74.998500000000007</v>
      </c>
    </row>
    <row r="7005" spans="1:12" x14ac:dyDescent="0.3">
      <c r="A7005" t="s">
        <v>27</v>
      </c>
      <c r="B7005" t="s">
        <v>21</v>
      </c>
      <c r="C7005" t="s">
        <v>14</v>
      </c>
      <c r="D7005" t="s">
        <v>341</v>
      </c>
      <c r="E7005" t="s">
        <v>103</v>
      </c>
      <c r="F7005" t="s">
        <v>56</v>
      </c>
      <c r="G7005" t="s">
        <v>25</v>
      </c>
      <c r="H7005" t="s">
        <v>33</v>
      </c>
      <c r="I7005">
        <v>86.352000000000004</v>
      </c>
      <c r="J7005">
        <v>3</v>
      </c>
      <c r="K7005">
        <v>0.2</v>
      </c>
      <c r="L7005">
        <v>5.3970000000000002</v>
      </c>
    </row>
    <row r="7006" spans="1:12" x14ac:dyDescent="0.3">
      <c r="A7006" t="s">
        <v>27</v>
      </c>
      <c r="B7006" t="s">
        <v>21</v>
      </c>
      <c r="C7006" t="s">
        <v>14</v>
      </c>
      <c r="D7006" t="s">
        <v>341</v>
      </c>
      <c r="E7006" t="s">
        <v>103</v>
      </c>
      <c r="F7006" t="s">
        <v>56</v>
      </c>
      <c r="G7006" t="s">
        <v>34</v>
      </c>
      <c r="H7006" t="s">
        <v>58</v>
      </c>
      <c r="I7006">
        <v>139.96</v>
      </c>
      <c r="J7006">
        <v>5</v>
      </c>
      <c r="K7006">
        <v>0.2</v>
      </c>
      <c r="L7006">
        <v>-1.7495000000000001</v>
      </c>
    </row>
    <row r="7007" spans="1:12" x14ac:dyDescent="0.3">
      <c r="A7007" t="s">
        <v>27</v>
      </c>
      <c r="B7007" t="s">
        <v>43</v>
      </c>
      <c r="C7007" t="s">
        <v>14</v>
      </c>
      <c r="D7007" t="s">
        <v>234</v>
      </c>
      <c r="E7007" t="s">
        <v>103</v>
      </c>
      <c r="F7007" t="s">
        <v>56</v>
      </c>
      <c r="G7007" t="s">
        <v>25</v>
      </c>
      <c r="H7007" t="s">
        <v>37</v>
      </c>
      <c r="I7007">
        <v>16.704000000000001</v>
      </c>
      <c r="J7007">
        <v>6</v>
      </c>
      <c r="K7007">
        <v>0.2</v>
      </c>
      <c r="L7007">
        <v>1.2527999999999999</v>
      </c>
    </row>
    <row r="7008" spans="1:12" x14ac:dyDescent="0.3">
      <c r="A7008" t="s">
        <v>27</v>
      </c>
      <c r="B7008" t="s">
        <v>43</v>
      </c>
      <c r="C7008" t="s">
        <v>14</v>
      </c>
      <c r="D7008" t="s">
        <v>234</v>
      </c>
      <c r="E7008" t="s">
        <v>103</v>
      </c>
      <c r="F7008" t="s">
        <v>56</v>
      </c>
      <c r="G7008" t="s">
        <v>34</v>
      </c>
      <c r="H7008" t="s">
        <v>58</v>
      </c>
      <c r="I7008">
        <v>3.1520000000000001</v>
      </c>
      <c r="J7008">
        <v>2</v>
      </c>
      <c r="K7008">
        <v>0.2</v>
      </c>
      <c r="L7008">
        <v>0.4728</v>
      </c>
    </row>
    <row r="7009" spans="1:12" x14ac:dyDescent="0.3">
      <c r="A7009" t="s">
        <v>27</v>
      </c>
      <c r="B7009" t="s">
        <v>43</v>
      </c>
      <c r="C7009" t="s">
        <v>14</v>
      </c>
      <c r="D7009" t="s">
        <v>234</v>
      </c>
      <c r="E7009" t="s">
        <v>103</v>
      </c>
      <c r="F7009" t="s">
        <v>56</v>
      </c>
      <c r="G7009" t="s">
        <v>25</v>
      </c>
      <c r="H7009" t="s">
        <v>40</v>
      </c>
      <c r="I7009">
        <v>32.896000000000001</v>
      </c>
      <c r="J7009">
        <v>4</v>
      </c>
      <c r="K7009">
        <v>0.2</v>
      </c>
      <c r="L7009">
        <v>11.102399999999999</v>
      </c>
    </row>
    <row r="7010" spans="1:12" x14ac:dyDescent="0.3">
      <c r="A7010" t="s">
        <v>27</v>
      </c>
      <c r="B7010" t="s">
        <v>13</v>
      </c>
      <c r="C7010" t="s">
        <v>14</v>
      </c>
      <c r="D7010" t="s">
        <v>113</v>
      </c>
      <c r="E7010" t="s">
        <v>103</v>
      </c>
      <c r="F7010" t="s">
        <v>56</v>
      </c>
      <c r="G7010" t="s">
        <v>25</v>
      </c>
      <c r="H7010" t="s">
        <v>40</v>
      </c>
      <c r="I7010">
        <v>37.408000000000001</v>
      </c>
      <c r="J7010">
        <v>7</v>
      </c>
      <c r="K7010">
        <v>0.2</v>
      </c>
      <c r="L7010">
        <v>13.0928</v>
      </c>
    </row>
    <row r="7011" spans="1:12" x14ac:dyDescent="0.3">
      <c r="A7011" t="s">
        <v>27</v>
      </c>
      <c r="B7011" t="s">
        <v>13</v>
      </c>
      <c r="C7011" t="s">
        <v>14</v>
      </c>
      <c r="D7011" t="s">
        <v>113</v>
      </c>
      <c r="E7011" t="s">
        <v>103</v>
      </c>
      <c r="F7011" t="s">
        <v>56</v>
      </c>
      <c r="G7011" t="s">
        <v>25</v>
      </c>
      <c r="H7011" t="s">
        <v>36</v>
      </c>
      <c r="I7011">
        <v>3.4380000000000002</v>
      </c>
      <c r="J7011">
        <v>2</v>
      </c>
      <c r="K7011">
        <v>0.7</v>
      </c>
      <c r="L7011">
        <v>-2.5211999999999999</v>
      </c>
    </row>
    <row r="7012" spans="1:12" x14ac:dyDescent="0.3">
      <c r="A7012" t="s">
        <v>61</v>
      </c>
      <c r="B7012" t="s">
        <v>21</v>
      </c>
      <c r="C7012" t="s">
        <v>14</v>
      </c>
      <c r="D7012" t="s">
        <v>81</v>
      </c>
      <c r="E7012" t="s">
        <v>103</v>
      </c>
      <c r="F7012" t="s">
        <v>56</v>
      </c>
      <c r="G7012" t="s">
        <v>25</v>
      </c>
      <c r="H7012" t="s">
        <v>37</v>
      </c>
      <c r="I7012">
        <v>73.536000000000001</v>
      </c>
      <c r="J7012">
        <v>4</v>
      </c>
      <c r="K7012">
        <v>0.2</v>
      </c>
      <c r="L7012">
        <v>9.1920000000000002</v>
      </c>
    </row>
    <row r="7013" spans="1:12" x14ac:dyDescent="0.3">
      <c r="A7013" t="s">
        <v>27</v>
      </c>
      <c r="B7013" t="s">
        <v>21</v>
      </c>
      <c r="C7013" t="s">
        <v>14</v>
      </c>
      <c r="D7013" t="s">
        <v>251</v>
      </c>
      <c r="E7013" t="s">
        <v>103</v>
      </c>
      <c r="F7013" t="s">
        <v>56</v>
      </c>
      <c r="G7013" t="s">
        <v>25</v>
      </c>
      <c r="H7013" t="s">
        <v>33</v>
      </c>
      <c r="I7013">
        <v>10.368</v>
      </c>
      <c r="J7013">
        <v>2</v>
      </c>
      <c r="K7013">
        <v>0.2</v>
      </c>
      <c r="L7013">
        <v>1.5551999999999999</v>
      </c>
    </row>
    <row r="7014" spans="1:12" x14ac:dyDescent="0.3">
      <c r="A7014" t="s">
        <v>27</v>
      </c>
      <c r="B7014" t="s">
        <v>21</v>
      </c>
      <c r="C7014" t="s">
        <v>14</v>
      </c>
      <c r="D7014" t="s">
        <v>251</v>
      </c>
      <c r="E7014" t="s">
        <v>103</v>
      </c>
      <c r="F7014" t="s">
        <v>56</v>
      </c>
      <c r="G7014" t="s">
        <v>34</v>
      </c>
      <c r="H7014" t="s">
        <v>35</v>
      </c>
      <c r="I7014">
        <v>235.18799999999999</v>
      </c>
      <c r="J7014">
        <v>2</v>
      </c>
      <c r="K7014">
        <v>0.4</v>
      </c>
      <c r="L7014">
        <v>-43.117800000000003</v>
      </c>
    </row>
    <row r="7015" spans="1:12" x14ac:dyDescent="0.3">
      <c r="A7015" t="s">
        <v>27</v>
      </c>
      <c r="B7015" t="s">
        <v>21</v>
      </c>
      <c r="C7015" t="s">
        <v>14</v>
      </c>
      <c r="D7015" t="s">
        <v>251</v>
      </c>
      <c r="E7015" t="s">
        <v>103</v>
      </c>
      <c r="F7015" t="s">
        <v>56</v>
      </c>
      <c r="G7015" t="s">
        <v>34</v>
      </c>
      <c r="H7015" t="s">
        <v>35</v>
      </c>
      <c r="I7015">
        <v>26.376000000000001</v>
      </c>
      <c r="J7015">
        <v>4</v>
      </c>
      <c r="K7015">
        <v>0.4</v>
      </c>
      <c r="L7015">
        <v>2.6375999999999999</v>
      </c>
    </row>
    <row r="7016" spans="1:12" x14ac:dyDescent="0.3">
      <c r="A7016" t="s">
        <v>27</v>
      </c>
      <c r="B7016" t="s">
        <v>21</v>
      </c>
      <c r="C7016" t="s">
        <v>14</v>
      </c>
      <c r="D7016" t="s">
        <v>251</v>
      </c>
      <c r="E7016" t="s">
        <v>103</v>
      </c>
      <c r="F7016" t="s">
        <v>56</v>
      </c>
      <c r="G7016" t="s">
        <v>34</v>
      </c>
      <c r="H7016" t="s">
        <v>58</v>
      </c>
      <c r="I7016">
        <v>10.384</v>
      </c>
      <c r="J7016">
        <v>2</v>
      </c>
      <c r="K7016">
        <v>0.2</v>
      </c>
      <c r="L7016">
        <v>2.2065999999999999</v>
      </c>
    </row>
    <row r="7017" spans="1:12" x14ac:dyDescent="0.3">
      <c r="A7017" t="s">
        <v>27</v>
      </c>
      <c r="B7017" t="s">
        <v>21</v>
      </c>
      <c r="C7017" t="s">
        <v>14</v>
      </c>
      <c r="D7017" t="s">
        <v>251</v>
      </c>
      <c r="E7017" t="s">
        <v>103</v>
      </c>
      <c r="F7017" t="s">
        <v>56</v>
      </c>
      <c r="G7017" t="s">
        <v>34</v>
      </c>
      <c r="H7017" t="s">
        <v>35</v>
      </c>
      <c r="I7017">
        <v>107.11799999999999</v>
      </c>
      <c r="J7017">
        <v>3</v>
      </c>
      <c r="K7017">
        <v>0.4</v>
      </c>
      <c r="L7017">
        <v>-21.4236</v>
      </c>
    </row>
    <row r="7018" spans="1:12" x14ac:dyDescent="0.3">
      <c r="A7018" t="s">
        <v>27</v>
      </c>
      <c r="B7018" t="s">
        <v>21</v>
      </c>
      <c r="C7018" t="s">
        <v>14</v>
      </c>
      <c r="D7018" t="s">
        <v>81</v>
      </c>
      <c r="E7018" t="s">
        <v>103</v>
      </c>
      <c r="F7018" t="s">
        <v>56</v>
      </c>
      <c r="G7018" t="s">
        <v>34</v>
      </c>
      <c r="H7018" t="s">
        <v>58</v>
      </c>
      <c r="I7018">
        <v>895.94399999999996</v>
      </c>
      <c r="J7018">
        <v>7</v>
      </c>
      <c r="K7018">
        <v>0.2</v>
      </c>
      <c r="L7018">
        <v>190.38810000000001</v>
      </c>
    </row>
    <row r="7019" spans="1:12" x14ac:dyDescent="0.3">
      <c r="A7019" t="s">
        <v>61</v>
      </c>
      <c r="B7019" t="s">
        <v>21</v>
      </c>
      <c r="C7019" t="s">
        <v>14</v>
      </c>
      <c r="D7019" t="s">
        <v>622</v>
      </c>
      <c r="E7019" t="s">
        <v>103</v>
      </c>
      <c r="F7019" t="s">
        <v>56</v>
      </c>
      <c r="G7019" t="s">
        <v>18</v>
      </c>
      <c r="H7019" t="s">
        <v>32</v>
      </c>
      <c r="I7019">
        <v>68.703999999999994</v>
      </c>
      <c r="J7019">
        <v>2</v>
      </c>
      <c r="K7019">
        <v>0.2</v>
      </c>
      <c r="L7019">
        <v>16.3172</v>
      </c>
    </row>
    <row r="7020" spans="1:12" x14ac:dyDescent="0.3">
      <c r="A7020" t="s">
        <v>61</v>
      </c>
      <c r="B7020" t="s">
        <v>21</v>
      </c>
      <c r="C7020" t="s">
        <v>14</v>
      </c>
      <c r="D7020" t="s">
        <v>622</v>
      </c>
      <c r="E7020" t="s">
        <v>103</v>
      </c>
      <c r="F7020" t="s">
        <v>56</v>
      </c>
      <c r="G7020" t="s">
        <v>25</v>
      </c>
      <c r="H7020" t="s">
        <v>36</v>
      </c>
      <c r="I7020">
        <v>3.1320000000000001</v>
      </c>
      <c r="J7020">
        <v>2</v>
      </c>
      <c r="K7020">
        <v>0.7</v>
      </c>
      <c r="L7020">
        <v>-2.61</v>
      </c>
    </row>
    <row r="7021" spans="1:12" x14ac:dyDescent="0.3">
      <c r="A7021" t="s">
        <v>61</v>
      </c>
      <c r="B7021" t="s">
        <v>21</v>
      </c>
      <c r="C7021" t="s">
        <v>14</v>
      </c>
      <c r="D7021" t="s">
        <v>622</v>
      </c>
      <c r="E7021" t="s">
        <v>103</v>
      </c>
      <c r="F7021" t="s">
        <v>56</v>
      </c>
      <c r="G7021" t="s">
        <v>25</v>
      </c>
      <c r="H7021" t="s">
        <v>36</v>
      </c>
      <c r="I7021">
        <v>22.428000000000001</v>
      </c>
      <c r="J7021">
        <v>3</v>
      </c>
      <c r="K7021">
        <v>0.7</v>
      </c>
      <c r="L7021">
        <v>-17.942399999999999</v>
      </c>
    </row>
    <row r="7022" spans="1:12" x14ac:dyDescent="0.3">
      <c r="A7022" t="s">
        <v>12</v>
      </c>
      <c r="B7022" t="s">
        <v>43</v>
      </c>
      <c r="C7022" t="s">
        <v>14</v>
      </c>
      <c r="D7022" t="s">
        <v>299</v>
      </c>
      <c r="E7022" t="s">
        <v>103</v>
      </c>
      <c r="F7022" t="s">
        <v>56</v>
      </c>
      <c r="G7022" t="s">
        <v>25</v>
      </c>
      <c r="H7022" t="s">
        <v>59</v>
      </c>
      <c r="I7022">
        <v>63.968000000000004</v>
      </c>
      <c r="J7022">
        <v>2</v>
      </c>
      <c r="K7022">
        <v>0.2</v>
      </c>
      <c r="L7022">
        <v>19.989999999999998</v>
      </c>
    </row>
    <row r="7023" spans="1:12" x14ac:dyDescent="0.3">
      <c r="A7023" t="s">
        <v>61</v>
      </c>
      <c r="B7023" t="s">
        <v>43</v>
      </c>
      <c r="C7023" t="s">
        <v>14</v>
      </c>
      <c r="D7023" t="s">
        <v>220</v>
      </c>
      <c r="E7023" t="s">
        <v>103</v>
      </c>
      <c r="F7023" t="s">
        <v>56</v>
      </c>
      <c r="G7023" t="s">
        <v>25</v>
      </c>
      <c r="H7023" t="s">
        <v>31</v>
      </c>
      <c r="I7023">
        <v>848.54399999999998</v>
      </c>
      <c r="J7023">
        <v>4</v>
      </c>
      <c r="K7023">
        <v>0.2</v>
      </c>
      <c r="L7023">
        <v>-21.2136</v>
      </c>
    </row>
    <row r="7024" spans="1:12" x14ac:dyDescent="0.3">
      <c r="A7024" t="s">
        <v>61</v>
      </c>
      <c r="B7024" t="s">
        <v>43</v>
      </c>
      <c r="C7024" t="s">
        <v>14</v>
      </c>
      <c r="D7024" t="s">
        <v>220</v>
      </c>
      <c r="E7024" t="s">
        <v>103</v>
      </c>
      <c r="F7024" t="s">
        <v>56</v>
      </c>
      <c r="G7024" t="s">
        <v>25</v>
      </c>
      <c r="H7024" t="s">
        <v>36</v>
      </c>
      <c r="I7024">
        <v>8.6999999999999993</v>
      </c>
      <c r="J7024">
        <v>5</v>
      </c>
      <c r="K7024">
        <v>0.7</v>
      </c>
      <c r="L7024">
        <v>-6.38</v>
      </c>
    </row>
    <row r="7025" spans="1:12" x14ac:dyDescent="0.3">
      <c r="A7025" t="s">
        <v>61</v>
      </c>
      <c r="B7025" t="s">
        <v>43</v>
      </c>
      <c r="C7025" t="s">
        <v>14</v>
      </c>
      <c r="D7025" t="s">
        <v>220</v>
      </c>
      <c r="E7025" t="s">
        <v>103</v>
      </c>
      <c r="F7025" t="s">
        <v>56</v>
      </c>
      <c r="G7025" t="s">
        <v>34</v>
      </c>
      <c r="H7025" t="s">
        <v>35</v>
      </c>
      <c r="I7025">
        <v>122.38200000000001</v>
      </c>
      <c r="J7025">
        <v>3</v>
      </c>
      <c r="K7025">
        <v>0.4</v>
      </c>
      <c r="L7025">
        <v>-24.476400000000002</v>
      </c>
    </row>
    <row r="7026" spans="1:12" x14ac:dyDescent="0.3">
      <c r="A7026" t="s">
        <v>61</v>
      </c>
      <c r="B7026" t="s">
        <v>43</v>
      </c>
      <c r="C7026" t="s">
        <v>14</v>
      </c>
      <c r="D7026" t="s">
        <v>220</v>
      </c>
      <c r="E7026" t="s">
        <v>103</v>
      </c>
      <c r="F7026" t="s">
        <v>56</v>
      </c>
      <c r="G7026" t="s">
        <v>25</v>
      </c>
      <c r="H7026" t="s">
        <v>40</v>
      </c>
      <c r="I7026">
        <v>85.055999999999997</v>
      </c>
      <c r="J7026">
        <v>3</v>
      </c>
      <c r="K7026">
        <v>0.2</v>
      </c>
      <c r="L7026">
        <v>28.706399999999999</v>
      </c>
    </row>
    <row r="7027" spans="1:12" x14ac:dyDescent="0.3">
      <c r="A7027" t="s">
        <v>27</v>
      </c>
      <c r="B7027" t="s">
        <v>13</v>
      </c>
      <c r="C7027" t="s">
        <v>14</v>
      </c>
      <c r="D7027" t="s">
        <v>125</v>
      </c>
      <c r="E7027" t="s">
        <v>103</v>
      </c>
      <c r="F7027" t="s">
        <v>56</v>
      </c>
      <c r="G7027" t="s">
        <v>18</v>
      </c>
      <c r="H7027" t="s">
        <v>32</v>
      </c>
      <c r="I7027">
        <v>466.32</v>
      </c>
      <c r="J7027">
        <v>3</v>
      </c>
      <c r="K7027">
        <v>0.2</v>
      </c>
      <c r="L7027">
        <v>34.973999999999997</v>
      </c>
    </row>
    <row r="7028" spans="1:12" x14ac:dyDescent="0.3">
      <c r="A7028" t="s">
        <v>27</v>
      </c>
      <c r="B7028" t="s">
        <v>13</v>
      </c>
      <c r="C7028" t="s">
        <v>14</v>
      </c>
      <c r="D7028" t="s">
        <v>125</v>
      </c>
      <c r="E7028" t="s">
        <v>103</v>
      </c>
      <c r="F7028" t="s">
        <v>56</v>
      </c>
      <c r="G7028" t="s">
        <v>18</v>
      </c>
      <c r="H7028" t="s">
        <v>32</v>
      </c>
      <c r="I7028">
        <v>82.64</v>
      </c>
      <c r="J7028">
        <v>2</v>
      </c>
      <c r="K7028">
        <v>0.2</v>
      </c>
      <c r="L7028">
        <v>0</v>
      </c>
    </row>
    <row r="7029" spans="1:12" x14ac:dyDescent="0.3">
      <c r="A7029" t="s">
        <v>27</v>
      </c>
      <c r="B7029" t="s">
        <v>43</v>
      </c>
      <c r="C7029" t="s">
        <v>14</v>
      </c>
      <c r="D7029" t="s">
        <v>81</v>
      </c>
      <c r="E7029" t="s">
        <v>103</v>
      </c>
      <c r="F7029" t="s">
        <v>56</v>
      </c>
      <c r="G7029" t="s">
        <v>18</v>
      </c>
      <c r="H7029" t="s">
        <v>30</v>
      </c>
      <c r="I7029">
        <v>330.58800000000002</v>
      </c>
      <c r="J7029">
        <v>1</v>
      </c>
      <c r="K7029">
        <v>0.4</v>
      </c>
      <c r="L7029">
        <v>-143.25479999999999</v>
      </c>
    </row>
    <row r="7030" spans="1:12" x14ac:dyDescent="0.3">
      <c r="A7030" t="s">
        <v>27</v>
      </c>
      <c r="B7030" t="s">
        <v>43</v>
      </c>
      <c r="C7030" t="s">
        <v>14</v>
      </c>
      <c r="D7030" t="s">
        <v>132</v>
      </c>
      <c r="E7030" t="s">
        <v>103</v>
      </c>
      <c r="F7030" t="s">
        <v>56</v>
      </c>
      <c r="G7030" t="s">
        <v>25</v>
      </c>
      <c r="H7030" t="s">
        <v>36</v>
      </c>
      <c r="I7030">
        <v>5.742</v>
      </c>
      <c r="J7030">
        <v>3</v>
      </c>
      <c r="K7030">
        <v>0.7</v>
      </c>
      <c r="L7030">
        <v>-4.5936000000000003</v>
      </c>
    </row>
    <row r="7031" spans="1:12" x14ac:dyDescent="0.3">
      <c r="A7031" t="s">
        <v>61</v>
      </c>
      <c r="B7031" t="s">
        <v>13</v>
      </c>
      <c r="C7031" t="s">
        <v>14</v>
      </c>
      <c r="D7031" t="s">
        <v>125</v>
      </c>
      <c r="E7031" t="s">
        <v>103</v>
      </c>
      <c r="F7031" t="s">
        <v>56</v>
      </c>
      <c r="G7031" t="s">
        <v>25</v>
      </c>
      <c r="H7031" t="s">
        <v>26</v>
      </c>
      <c r="I7031">
        <v>16.52</v>
      </c>
      <c r="J7031">
        <v>5</v>
      </c>
      <c r="K7031">
        <v>0.2</v>
      </c>
      <c r="L7031">
        <v>5.3689999999999998</v>
      </c>
    </row>
    <row r="7032" spans="1:12" x14ac:dyDescent="0.3">
      <c r="A7032" t="s">
        <v>27</v>
      </c>
      <c r="B7032" t="s">
        <v>13</v>
      </c>
      <c r="C7032" t="s">
        <v>14</v>
      </c>
      <c r="D7032" t="s">
        <v>117</v>
      </c>
      <c r="E7032" t="s">
        <v>118</v>
      </c>
      <c r="F7032" t="s">
        <v>46</v>
      </c>
      <c r="G7032" t="s">
        <v>25</v>
      </c>
      <c r="H7032" t="s">
        <v>26</v>
      </c>
      <c r="I7032">
        <v>14.62</v>
      </c>
      <c r="J7032">
        <v>2</v>
      </c>
      <c r="K7032">
        <v>0</v>
      </c>
      <c r="L7032">
        <v>6.8714000000000004</v>
      </c>
    </row>
    <row r="7033" spans="1:12" x14ac:dyDescent="0.3">
      <c r="A7033" t="s">
        <v>27</v>
      </c>
      <c r="B7033" t="s">
        <v>13</v>
      </c>
      <c r="C7033" t="s">
        <v>14</v>
      </c>
      <c r="D7033" t="s">
        <v>117</v>
      </c>
      <c r="E7033" t="s">
        <v>118</v>
      </c>
      <c r="F7033" t="s">
        <v>46</v>
      </c>
      <c r="G7033" t="s">
        <v>34</v>
      </c>
      <c r="H7033" t="s">
        <v>35</v>
      </c>
      <c r="I7033">
        <v>944.93</v>
      </c>
      <c r="J7033">
        <v>7</v>
      </c>
      <c r="K7033">
        <v>0</v>
      </c>
      <c r="L7033">
        <v>236.23249999999999</v>
      </c>
    </row>
    <row r="7034" spans="1:12" x14ac:dyDescent="0.3">
      <c r="A7034" t="s">
        <v>27</v>
      </c>
      <c r="B7034" t="s">
        <v>21</v>
      </c>
      <c r="C7034" t="s">
        <v>14</v>
      </c>
      <c r="D7034" t="s">
        <v>190</v>
      </c>
      <c r="E7034" t="s">
        <v>118</v>
      </c>
      <c r="F7034" t="s">
        <v>46</v>
      </c>
      <c r="G7034" t="s">
        <v>34</v>
      </c>
      <c r="H7034" t="s">
        <v>58</v>
      </c>
      <c r="I7034">
        <v>63.88</v>
      </c>
      <c r="J7034">
        <v>4</v>
      </c>
      <c r="K7034">
        <v>0</v>
      </c>
      <c r="L7034">
        <v>24.9132</v>
      </c>
    </row>
    <row r="7035" spans="1:12" x14ac:dyDescent="0.3">
      <c r="A7035" t="s">
        <v>61</v>
      </c>
      <c r="B7035" t="s">
        <v>21</v>
      </c>
      <c r="C7035" t="s">
        <v>14</v>
      </c>
      <c r="D7035" t="s">
        <v>336</v>
      </c>
      <c r="E7035" t="s">
        <v>118</v>
      </c>
      <c r="F7035" t="s">
        <v>46</v>
      </c>
      <c r="G7035" t="s">
        <v>34</v>
      </c>
      <c r="H7035" t="s">
        <v>35</v>
      </c>
      <c r="I7035">
        <v>69.930000000000007</v>
      </c>
      <c r="J7035">
        <v>7</v>
      </c>
      <c r="K7035">
        <v>0</v>
      </c>
      <c r="L7035">
        <v>0.69930000000000003</v>
      </c>
    </row>
    <row r="7036" spans="1:12" x14ac:dyDescent="0.3">
      <c r="A7036" t="s">
        <v>167</v>
      </c>
      <c r="B7036" t="s">
        <v>43</v>
      </c>
      <c r="C7036" t="s">
        <v>14</v>
      </c>
      <c r="D7036" t="s">
        <v>339</v>
      </c>
      <c r="E7036" t="s">
        <v>118</v>
      </c>
      <c r="F7036" t="s">
        <v>46</v>
      </c>
      <c r="G7036" t="s">
        <v>34</v>
      </c>
      <c r="H7036" t="s">
        <v>35</v>
      </c>
      <c r="I7036">
        <v>1439.92</v>
      </c>
      <c r="J7036">
        <v>8</v>
      </c>
      <c r="K7036">
        <v>0</v>
      </c>
      <c r="L7036">
        <v>374.37920000000003</v>
      </c>
    </row>
    <row r="7037" spans="1:12" x14ac:dyDescent="0.3">
      <c r="A7037" t="s">
        <v>167</v>
      </c>
      <c r="B7037" t="s">
        <v>43</v>
      </c>
      <c r="C7037" t="s">
        <v>14</v>
      </c>
      <c r="D7037" t="s">
        <v>339</v>
      </c>
      <c r="E7037" t="s">
        <v>118</v>
      </c>
      <c r="F7037" t="s">
        <v>46</v>
      </c>
      <c r="G7037" t="s">
        <v>18</v>
      </c>
      <c r="H7037" t="s">
        <v>30</v>
      </c>
      <c r="I7037">
        <v>262.11</v>
      </c>
      <c r="J7037">
        <v>1</v>
      </c>
      <c r="K7037">
        <v>0</v>
      </c>
      <c r="L7037">
        <v>62.906399999999998</v>
      </c>
    </row>
    <row r="7038" spans="1:12" x14ac:dyDescent="0.3">
      <c r="A7038" t="s">
        <v>27</v>
      </c>
      <c r="B7038" t="s">
        <v>13</v>
      </c>
      <c r="C7038" t="s">
        <v>14</v>
      </c>
      <c r="D7038" t="s">
        <v>336</v>
      </c>
      <c r="E7038" t="s">
        <v>118</v>
      </c>
      <c r="F7038" t="s">
        <v>46</v>
      </c>
      <c r="G7038" t="s">
        <v>34</v>
      </c>
      <c r="H7038" t="s">
        <v>58</v>
      </c>
      <c r="I7038">
        <v>291.95999999999998</v>
      </c>
      <c r="J7038">
        <v>4</v>
      </c>
      <c r="K7038">
        <v>0</v>
      </c>
      <c r="L7038">
        <v>102.18600000000001</v>
      </c>
    </row>
    <row r="7039" spans="1:12" x14ac:dyDescent="0.3">
      <c r="A7039" t="s">
        <v>27</v>
      </c>
      <c r="B7039" t="s">
        <v>13</v>
      </c>
      <c r="C7039" t="s">
        <v>14</v>
      </c>
      <c r="D7039" t="s">
        <v>353</v>
      </c>
      <c r="E7039" t="s">
        <v>118</v>
      </c>
      <c r="F7039" t="s">
        <v>46</v>
      </c>
      <c r="G7039" t="s">
        <v>34</v>
      </c>
      <c r="H7039" t="s">
        <v>35</v>
      </c>
      <c r="I7039">
        <v>479.96</v>
      </c>
      <c r="J7039">
        <v>4</v>
      </c>
      <c r="K7039">
        <v>0</v>
      </c>
      <c r="L7039">
        <v>134.3888</v>
      </c>
    </row>
    <row r="7040" spans="1:12" x14ac:dyDescent="0.3">
      <c r="A7040" t="s">
        <v>27</v>
      </c>
      <c r="B7040" t="s">
        <v>43</v>
      </c>
      <c r="C7040" t="s">
        <v>14</v>
      </c>
      <c r="D7040" t="s">
        <v>353</v>
      </c>
      <c r="E7040" t="s">
        <v>118</v>
      </c>
      <c r="F7040" t="s">
        <v>46</v>
      </c>
      <c r="G7040" t="s">
        <v>25</v>
      </c>
      <c r="H7040" t="s">
        <v>31</v>
      </c>
      <c r="I7040">
        <v>1117.92</v>
      </c>
      <c r="J7040">
        <v>4</v>
      </c>
      <c r="K7040">
        <v>0</v>
      </c>
      <c r="L7040">
        <v>55.896000000000001</v>
      </c>
    </row>
    <row r="7041" spans="1:12" x14ac:dyDescent="0.3">
      <c r="A7041" t="s">
        <v>27</v>
      </c>
      <c r="B7041" t="s">
        <v>43</v>
      </c>
      <c r="C7041" t="s">
        <v>14</v>
      </c>
      <c r="D7041" t="s">
        <v>353</v>
      </c>
      <c r="E7041" t="s">
        <v>118</v>
      </c>
      <c r="F7041" t="s">
        <v>46</v>
      </c>
      <c r="G7041" t="s">
        <v>25</v>
      </c>
      <c r="H7041" t="s">
        <v>26</v>
      </c>
      <c r="I7041">
        <v>20.16</v>
      </c>
      <c r="J7041">
        <v>7</v>
      </c>
      <c r="K7041">
        <v>0</v>
      </c>
      <c r="L7041">
        <v>9.8783999999999992</v>
      </c>
    </row>
    <row r="7042" spans="1:12" x14ac:dyDescent="0.3">
      <c r="A7042" t="s">
        <v>27</v>
      </c>
      <c r="B7042" t="s">
        <v>43</v>
      </c>
      <c r="C7042" t="s">
        <v>14</v>
      </c>
      <c r="D7042" t="s">
        <v>353</v>
      </c>
      <c r="E7042" t="s">
        <v>118</v>
      </c>
      <c r="F7042" t="s">
        <v>46</v>
      </c>
      <c r="G7042" t="s">
        <v>25</v>
      </c>
      <c r="H7042" t="s">
        <v>26</v>
      </c>
      <c r="I7042">
        <v>29.46</v>
      </c>
      <c r="J7042">
        <v>6</v>
      </c>
      <c r="K7042">
        <v>0</v>
      </c>
      <c r="L7042">
        <v>14.4354</v>
      </c>
    </row>
    <row r="7043" spans="1:12" x14ac:dyDescent="0.3">
      <c r="A7043" t="s">
        <v>27</v>
      </c>
      <c r="B7043" t="s">
        <v>43</v>
      </c>
      <c r="C7043" t="s">
        <v>14</v>
      </c>
      <c r="D7043" t="s">
        <v>353</v>
      </c>
      <c r="E7043" t="s">
        <v>118</v>
      </c>
      <c r="F7043" t="s">
        <v>46</v>
      </c>
      <c r="G7043" t="s">
        <v>25</v>
      </c>
      <c r="H7043" t="s">
        <v>37</v>
      </c>
      <c r="I7043">
        <v>868.59</v>
      </c>
      <c r="J7043">
        <v>3</v>
      </c>
      <c r="K7043">
        <v>0</v>
      </c>
      <c r="L7043">
        <v>251.89109999999999</v>
      </c>
    </row>
    <row r="7044" spans="1:12" x14ac:dyDescent="0.3">
      <c r="A7044" t="s">
        <v>27</v>
      </c>
      <c r="B7044" t="s">
        <v>43</v>
      </c>
      <c r="C7044" t="s">
        <v>14</v>
      </c>
      <c r="D7044" t="s">
        <v>353</v>
      </c>
      <c r="E7044" t="s">
        <v>118</v>
      </c>
      <c r="F7044" t="s">
        <v>46</v>
      </c>
      <c r="G7044" t="s">
        <v>25</v>
      </c>
      <c r="H7044" t="s">
        <v>40</v>
      </c>
      <c r="I7044">
        <v>12.96</v>
      </c>
      <c r="J7044">
        <v>2</v>
      </c>
      <c r="K7044">
        <v>0</v>
      </c>
      <c r="L7044">
        <v>6.2207999999999997</v>
      </c>
    </row>
    <row r="7045" spans="1:12" x14ac:dyDescent="0.3">
      <c r="A7045" t="s">
        <v>27</v>
      </c>
      <c r="B7045" t="s">
        <v>43</v>
      </c>
      <c r="C7045" t="s">
        <v>14</v>
      </c>
      <c r="D7045" t="s">
        <v>353</v>
      </c>
      <c r="E7045" t="s">
        <v>118</v>
      </c>
      <c r="F7045" t="s">
        <v>46</v>
      </c>
      <c r="G7045" t="s">
        <v>34</v>
      </c>
      <c r="H7045" t="s">
        <v>35</v>
      </c>
      <c r="I7045">
        <v>5.5</v>
      </c>
      <c r="J7045">
        <v>1</v>
      </c>
      <c r="K7045">
        <v>0</v>
      </c>
      <c r="L7045">
        <v>1.375</v>
      </c>
    </row>
    <row r="7046" spans="1:12" x14ac:dyDescent="0.3">
      <c r="A7046" t="s">
        <v>27</v>
      </c>
      <c r="B7046" t="s">
        <v>43</v>
      </c>
      <c r="C7046" t="s">
        <v>14</v>
      </c>
      <c r="D7046" t="s">
        <v>353</v>
      </c>
      <c r="E7046" t="s">
        <v>118</v>
      </c>
      <c r="F7046" t="s">
        <v>46</v>
      </c>
      <c r="G7046" t="s">
        <v>25</v>
      </c>
      <c r="H7046" t="s">
        <v>36</v>
      </c>
      <c r="I7046">
        <v>121.6</v>
      </c>
      <c r="J7046">
        <v>4</v>
      </c>
      <c r="K7046">
        <v>0</v>
      </c>
      <c r="L7046">
        <v>55.936</v>
      </c>
    </row>
    <row r="7047" spans="1:12" x14ac:dyDescent="0.3">
      <c r="A7047" t="s">
        <v>27</v>
      </c>
      <c r="B7047" t="s">
        <v>13</v>
      </c>
      <c r="C7047" t="s">
        <v>14</v>
      </c>
      <c r="D7047" t="s">
        <v>336</v>
      </c>
      <c r="E7047" t="s">
        <v>118</v>
      </c>
      <c r="F7047" t="s">
        <v>46</v>
      </c>
      <c r="G7047" t="s">
        <v>25</v>
      </c>
      <c r="H7047" t="s">
        <v>40</v>
      </c>
      <c r="I7047">
        <v>14.94</v>
      </c>
      <c r="J7047">
        <v>3</v>
      </c>
      <c r="K7047">
        <v>0</v>
      </c>
      <c r="L7047">
        <v>7.0217999999999998</v>
      </c>
    </row>
    <row r="7048" spans="1:12" x14ac:dyDescent="0.3">
      <c r="A7048" t="s">
        <v>12</v>
      </c>
      <c r="B7048" t="s">
        <v>13</v>
      </c>
      <c r="C7048" t="s">
        <v>14</v>
      </c>
      <c r="D7048" t="s">
        <v>336</v>
      </c>
      <c r="E7048" t="s">
        <v>118</v>
      </c>
      <c r="F7048" t="s">
        <v>46</v>
      </c>
      <c r="G7048" t="s">
        <v>18</v>
      </c>
      <c r="H7048" t="s">
        <v>32</v>
      </c>
      <c r="I7048">
        <v>57.69</v>
      </c>
      <c r="J7048">
        <v>3</v>
      </c>
      <c r="K7048">
        <v>0</v>
      </c>
      <c r="L7048">
        <v>23.652899999999999</v>
      </c>
    </row>
    <row r="7049" spans="1:12" x14ac:dyDescent="0.3">
      <c r="A7049" t="s">
        <v>12</v>
      </c>
      <c r="B7049" t="s">
        <v>13</v>
      </c>
      <c r="C7049" t="s">
        <v>14</v>
      </c>
      <c r="D7049" t="s">
        <v>336</v>
      </c>
      <c r="E7049" t="s">
        <v>118</v>
      </c>
      <c r="F7049" t="s">
        <v>46</v>
      </c>
      <c r="G7049" t="s">
        <v>25</v>
      </c>
      <c r="H7049" t="s">
        <v>36</v>
      </c>
      <c r="I7049">
        <v>42.81</v>
      </c>
      <c r="J7049">
        <v>3</v>
      </c>
      <c r="K7049">
        <v>0</v>
      </c>
      <c r="L7049">
        <v>20.120699999999999</v>
      </c>
    </row>
    <row r="7050" spans="1:12" x14ac:dyDescent="0.3">
      <c r="A7050" t="s">
        <v>12</v>
      </c>
      <c r="B7050" t="s">
        <v>13</v>
      </c>
      <c r="C7050" t="s">
        <v>14</v>
      </c>
      <c r="D7050" t="s">
        <v>336</v>
      </c>
      <c r="E7050" t="s">
        <v>118</v>
      </c>
      <c r="F7050" t="s">
        <v>46</v>
      </c>
      <c r="G7050" t="s">
        <v>25</v>
      </c>
      <c r="H7050" t="s">
        <v>40</v>
      </c>
      <c r="I7050">
        <v>12.96</v>
      </c>
      <c r="J7050">
        <v>2</v>
      </c>
      <c r="K7050">
        <v>0</v>
      </c>
      <c r="L7050">
        <v>6.2207999999999997</v>
      </c>
    </row>
    <row r="7051" spans="1:12" x14ac:dyDescent="0.3">
      <c r="A7051" t="s">
        <v>12</v>
      </c>
      <c r="B7051" t="s">
        <v>13</v>
      </c>
      <c r="C7051" t="s">
        <v>14</v>
      </c>
      <c r="D7051" t="s">
        <v>336</v>
      </c>
      <c r="E7051" t="s">
        <v>118</v>
      </c>
      <c r="F7051" t="s">
        <v>46</v>
      </c>
      <c r="G7051" t="s">
        <v>18</v>
      </c>
      <c r="H7051" t="s">
        <v>32</v>
      </c>
      <c r="I7051">
        <v>821.88</v>
      </c>
      <c r="J7051">
        <v>6</v>
      </c>
      <c r="K7051">
        <v>0</v>
      </c>
      <c r="L7051">
        <v>213.68879999999999</v>
      </c>
    </row>
    <row r="7052" spans="1:12" x14ac:dyDescent="0.3">
      <c r="A7052" t="s">
        <v>12</v>
      </c>
      <c r="B7052" t="s">
        <v>13</v>
      </c>
      <c r="C7052" t="s">
        <v>14</v>
      </c>
      <c r="D7052" t="s">
        <v>336</v>
      </c>
      <c r="E7052" t="s">
        <v>118</v>
      </c>
      <c r="F7052" t="s">
        <v>46</v>
      </c>
      <c r="G7052" t="s">
        <v>34</v>
      </c>
      <c r="H7052" t="s">
        <v>35</v>
      </c>
      <c r="I7052">
        <v>104.85</v>
      </c>
      <c r="J7052">
        <v>3</v>
      </c>
      <c r="K7052">
        <v>0</v>
      </c>
      <c r="L7052">
        <v>28.3095</v>
      </c>
    </row>
    <row r="7053" spans="1:12" x14ac:dyDescent="0.3">
      <c r="A7053" t="s">
        <v>27</v>
      </c>
      <c r="B7053" t="s">
        <v>13</v>
      </c>
      <c r="C7053" t="s">
        <v>14</v>
      </c>
      <c r="D7053" t="s">
        <v>336</v>
      </c>
      <c r="E7053" t="s">
        <v>118</v>
      </c>
      <c r="F7053" t="s">
        <v>46</v>
      </c>
      <c r="G7053" t="s">
        <v>25</v>
      </c>
      <c r="H7053" t="s">
        <v>36</v>
      </c>
      <c r="I7053">
        <v>10.8</v>
      </c>
      <c r="J7053">
        <v>5</v>
      </c>
      <c r="K7053">
        <v>0</v>
      </c>
      <c r="L7053">
        <v>5.1840000000000002</v>
      </c>
    </row>
    <row r="7054" spans="1:12" x14ac:dyDescent="0.3">
      <c r="A7054" t="s">
        <v>27</v>
      </c>
      <c r="B7054" t="s">
        <v>43</v>
      </c>
      <c r="C7054" t="s">
        <v>14</v>
      </c>
      <c r="D7054" t="s">
        <v>339</v>
      </c>
      <c r="E7054" t="s">
        <v>118</v>
      </c>
      <c r="F7054" t="s">
        <v>46</v>
      </c>
      <c r="G7054" t="s">
        <v>25</v>
      </c>
      <c r="H7054" t="s">
        <v>33</v>
      </c>
      <c r="I7054">
        <v>6.56</v>
      </c>
      <c r="J7054">
        <v>2</v>
      </c>
      <c r="K7054">
        <v>0</v>
      </c>
      <c r="L7054">
        <v>1.9024000000000001</v>
      </c>
    </row>
    <row r="7055" spans="1:12" x14ac:dyDescent="0.3">
      <c r="A7055" t="s">
        <v>27</v>
      </c>
      <c r="B7055" t="s">
        <v>43</v>
      </c>
      <c r="C7055" t="s">
        <v>14</v>
      </c>
      <c r="D7055" t="s">
        <v>339</v>
      </c>
      <c r="E7055" t="s">
        <v>118</v>
      </c>
      <c r="F7055" t="s">
        <v>46</v>
      </c>
      <c r="G7055" t="s">
        <v>25</v>
      </c>
      <c r="H7055" t="s">
        <v>37</v>
      </c>
      <c r="I7055">
        <v>13.11</v>
      </c>
      <c r="J7055">
        <v>3</v>
      </c>
      <c r="K7055">
        <v>0</v>
      </c>
      <c r="L7055">
        <v>3.4085999999999999</v>
      </c>
    </row>
    <row r="7056" spans="1:12" x14ac:dyDescent="0.3">
      <c r="A7056" t="s">
        <v>167</v>
      </c>
      <c r="B7056" t="s">
        <v>13</v>
      </c>
      <c r="C7056" t="s">
        <v>14</v>
      </c>
      <c r="D7056" t="s">
        <v>190</v>
      </c>
      <c r="E7056" t="s">
        <v>118</v>
      </c>
      <c r="F7056" t="s">
        <v>46</v>
      </c>
      <c r="G7056" t="s">
        <v>34</v>
      </c>
      <c r="H7056" t="s">
        <v>58</v>
      </c>
      <c r="I7056">
        <v>1287.45</v>
      </c>
      <c r="J7056">
        <v>5</v>
      </c>
      <c r="K7056">
        <v>0</v>
      </c>
      <c r="L7056">
        <v>244.6155</v>
      </c>
    </row>
    <row r="7057" spans="1:12" x14ac:dyDescent="0.3">
      <c r="A7057" t="s">
        <v>61</v>
      </c>
      <c r="B7057" t="s">
        <v>43</v>
      </c>
      <c r="C7057" t="s">
        <v>14</v>
      </c>
      <c r="D7057" t="s">
        <v>476</v>
      </c>
      <c r="E7057" t="s">
        <v>118</v>
      </c>
      <c r="F7057" t="s">
        <v>46</v>
      </c>
      <c r="G7057" t="s">
        <v>34</v>
      </c>
      <c r="H7057" t="s">
        <v>35</v>
      </c>
      <c r="I7057">
        <v>821.94</v>
      </c>
      <c r="J7057">
        <v>6</v>
      </c>
      <c r="K7057">
        <v>0</v>
      </c>
      <c r="L7057">
        <v>213.70439999999999</v>
      </c>
    </row>
    <row r="7058" spans="1:12" x14ac:dyDescent="0.3">
      <c r="A7058" t="s">
        <v>27</v>
      </c>
      <c r="B7058" t="s">
        <v>13</v>
      </c>
      <c r="C7058" t="s">
        <v>14</v>
      </c>
      <c r="D7058" t="s">
        <v>336</v>
      </c>
      <c r="E7058" t="s">
        <v>118</v>
      </c>
      <c r="F7058" t="s">
        <v>46</v>
      </c>
      <c r="G7058" t="s">
        <v>18</v>
      </c>
      <c r="H7058" t="s">
        <v>20</v>
      </c>
      <c r="I7058">
        <v>1805.88</v>
      </c>
      <c r="J7058">
        <v>6</v>
      </c>
      <c r="K7058">
        <v>0</v>
      </c>
      <c r="L7058">
        <v>523.70519999999999</v>
      </c>
    </row>
    <row r="7059" spans="1:12" x14ac:dyDescent="0.3">
      <c r="A7059" t="s">
        <v>167</v>
      </c>
      <c r="B7059" t="s">
        <v>13</v>
      </c>
      <c r="C7059" t="s">
        <v>14</v>
      </c>
      <c r="D7059" t="s">
        <v>498</v>
      </c>
      <c r="E7059" t="s">
        <v>118</v>
      </c>
      <c r="F7059" t="s">
        <v>46</v>
      </c>
      <c r="G7059" t="s">
        <v>25</v>
      </c>
      <c r="H7059" t="s">
        <v>31</v>
      </c>
      <c r="I7059">
        <v>333.09</v>
      </c>
      <c r="J7059">
        <v>3</v>
      </c>
      <c r="K7059">
        <v>0</v>
      </c>
      <c r="L7059">
        <v>23.316299999999998</v>
      </c>
    </row>
    <row r="7060" spans="1:12" x14ac:dyDescent="0.3">
      <c r="A7060" t="s">
        <v>167</v>
      </c>
      <c r="B7060" t="s">
        <v>13</v>
      </c>
      <c r="C7060" t="s">
        <v>14</v>
      </c>
      <c r="D7060" t="s">
        <v>498</v>
      </c>
      <c r="E7060" t="s">
        <v>118</v>
      </c>
      <c r="F7060" t="s">
        <v>46</v>
      </c>
      <c r="G7060" t="s">
        <v>18</v>
      </c>
      <c r="H7060" t="s">
        <v>30</v>
      </c>
      <c r="I7060">
        <v>248.98</v>
      </c>
      <c r="J7060">
        <v>2</v>
      </c>
      <c r="K7060">
        <v>0</v>
      </c>
      <c r="L7060">
        <v>54.775599999999997</v>
      </c>
    </row>
    <row r="7061" spans="1:12" x14ac:dyDescent="0.3">
      <c r="A7061" t="s">
        <v>27</v>
      </c>
      <c r="B7061" t="s">
        <v>43</v>
      </c>
      <c r="C7061" t="s">
        <v>14</v>
      </c>
      <c r="D7061" t="s">
        <v>336</v>
      </c>
      <c r="E7061" t="s">
        <v>118</v>
      </c>
      <c r="F7061" t="s">
        <v>46</v>
      </c>
      <c r="G7061" t="s">
        <v>25</v>
      </c>
      <c r="H7061" t="s">
        <v>33</v>
      </c>
      <c r="I7061">
        <v>36.44</v>
      </c>
      <c r="J7061">
        <v>4</v>
      </c>
      <c r="K7061">
        <v>0</v>
      </c>
      <c r="L7061">
        <v>12.0252</v>
      </c>
    </row>
    <row r="7062" spans="1:12" x14ac:dyDescent="0.3">
      <c r="A7062" t="s">
        <v>61</v>
      </c>
      <c r="B7062" t="s">
        <v>13</v>
      </c>
      <c r="C7062" t="s">
        <v>14</v>
      </c>
      <c r="D7062" t="s">
        <v>353</v>
      </c>
      <c r="E7062" t="s">
        <v>118</v>
      </c>
      <c r="F7062" t="s">
        <v>46</v>
      </c>
      <c r="G7062" t="s">
        <v>25</v>
      </c>
      <c r="H7062" t="s">
        <v>59</v>
      </c>
      <c r="I7062">
        <v>325.86</v>
      </c>
      <c r="J7062">
        <v>2</v>
      </c>
      <c r="K7062">
        <v>0</v>
      </c>
      <c r="L7062">
        <v>149.8956</v>
      </c>
    </row>
    <row r="7063" spans="1:12" x14ac:dyDescent="0.3">
      <c r="A7063" t="s">
        <v>27</v>
      </c>
      <c r="B7063" t="s">
        <v>13</v>
      </c>
      <c r="C7063" t="s">
        <v>14</v>
      </c>
      <c r="D7063" t="s">
        <v>353</v>
      </c>
      <c r="E7063" t="s">
        <v>118</v>
      </c>
      <c r="F7063" t="s">
        <v>46</v>
      </c>
      <c r="G7063" t="s">
        <v>25</v>
      </c>
      <c r="H7063" t="s">
        <v>36</v>
      </c>
      <c r="I7063">
        <v>33.479999999999997</v>
      </c>
      <c r="J7063">
        <v>2</v>
      </c>
      <c r="K7063">
        <v>0</v>
      </c>
      <c r="L7063">
        <v>16.405200000000001</v>
      </c>
    </row>
    <row r="7064" spans="1:12" x14ac:dyDescent="0.3">
      <c r="A7064" t="s">
        <v>27</v>
      </c>
      <c r="B7064" t="s">
        <v>13</v>
      </c>
      <c r="C7064" t="s">
        <v>14</v>
      </c>
      <c r="D7064" t="s">
        <v>353</v>
      </c>
      <c r="E7064" t="s">
        <v>118</v>
      </c>
      <c r="F7064" t="s">
        <v>46</v>
      </c>
      <c r="G7064" t="s">
        <v>34</v>
      </c>
      <c r="H7064" t="s">
        <v>35</v>
      </c>
      <c r="I7064">
        <v>461.97</v>
      </c>
      <c r="J7064">
        <v>3</v>
      </c>
      <c r="K7064">
        <v>0</v>
      </c>
      <c r="L7064">
        <v>133.97130000000001</v>
      </c>
    </row>
    <row r="7065" spans="1:12" x14ac:dyDescent="0.3">
      <c r="A7065" t="s">
        <v>27</v>
      </c>
      <c r="B7065" t="s">
        <v>13</v>
      </c>
      <c r="C7065" t="s">
        <v>14</v>
      </c>
      <c r="D7065" t="s">
        <v>353</v>
      </c>
      <c r="E7065" t="s">
        <v>118</v>
      </c>
      <c r="F7065" t="s">
        <v>46</v>
      </c>
      <c r="G7065" t="s">
        <v>25</v>
      </c>
      <c r="H7065" t="s">
        <v>37</v>
      </c>
      <c r="I7065">
        <v>137.62</v>
      </c>
      <c r="J7065">
        <v>2</v>
      </c>
      <c r="K7065">
        <v>0</v>
      </c>
      <c r="L7065">
        <v>60.552799999999998</v>
      </c>
    </row>
    <row r="7066" spans="1:12" x14ac:dyDescent="0.3">
      <c r="A7066" t="s">
        <v>27</v>
      </c>
      <c r="B7066" t="s">
        <v>13</v>
      </c>
      <c r="C7066" t="s">
        <v>14</v>
      </c>
      <c r="D7066" t="s">
        <v>353</v>
      </c>
      <c r="E7066" t="s">
        <v>118</v>
      </c>
      <c r="F7066" t="s">
        <v>46</v>
      </c>
      <c r="G7066" t="s">
        <v>18</v>
      </c>
      <c r="H7066" t="s">
        <v>20</v>
      </c>
      <c r="I7066">
        <v>302.67</v>
      </c>
      <c r="J7066">
        <v>3</v>
      </c>
      <c r="K7066">
        <v>0</v>
      </c>
      <c r="L7066">
        <v>72.640799999999999</v>
      </c>
    </row>
    <row r="7067" spans="1:12" x14ac:dyDescent="0.3">
      <c r="A7067" t="s">
        <v>27</v>
      </c>
      <c r="B7067" t="s">
        <v>21</v>
      </c>
      <c r="C7067" t="s">
        <v>14</v>
      </c>
      <c r="D7067" t="s">
        <v>353</v>
      </c>
      <c r="E7067" t="s">
        <v>118</v>
      </c>
      <c r="F7067" t="s">
        <v>46</v>
      </c>
      <c r="G7067" t="s">
        <v>18</v>
      </c>
      <c r="H7067" t="s">
        <v>32</v>
      </c>
      <c r="I7067">
        <v>30.36</v>
      </c>
      <c r="J7067">
        <v>4</v>
      </c>
      <c r="K7067">
        <v>0</v>
      </c>
      <c r="L7067">
        <v>13.0548</v>
      </c>
    </row>
    <row r="7068" spans="1:12" x14ac:dyDescent="0.3">
      <c r="A7068" t="s">
        <v>27</v>
      </c>
      <c r="B7068" t="s">
        <v>13</v>
      </c>
      <c r="C7068" t="s">
        <v>14</v>
      </c>
      <c r="D7068" t="s">
        <v>353</v>
      </c>
      <c r="E7068" t="s">
        <v>118</v>
      </c>
      <c r="F7068" t="s">
        <v>46</v>
      </c>
      <c r="G7068" t="s">
        <v>25</v>
      </c>
      <c r="H7068" t="s">
        <v>40</v>
      </c>
      <c r="I7068">
        <v>10.56</v>
      </c>
      <c r="J7068">
        <v>2</v>
      </c>
      <c r="K7068">
        <v>0</v>
      </c>
      <c r="L7068">
        <v>4.7519999999999998</v>
      </c>
    </row>
    <row r="7069" spans="1:12" x14ac:dyDescent="0.3">
      <c r="A7069" t="s">
        <v>27</v>
      </c>
      <c r="B7069" t="s">
        <v>13</v>
      </c>
      <c r="C7069" t="s">
        <v>14</v>
      </c>
      <c r="D7069" t="s">
        <v>476</v>
      </c>
      <c r="E7069" t="s">
        <v>118</v>
      </c>
      <c r="F7069" t="s">
        <v>46</v>
      </c>
      <c r="G7069" t="s">
        <v>25</v>
      </c>
      <c r="H7069" t="s">
        <v>36</v>
      </c>
      <c r="I7069">
        <v>6.38</v>
      </c>
      <c r="J7069">
        <v>1</v>
      </c>
      <c r="K7069">
        <v>0</v>
      </c>
      <c r="L7069">
        <v>2.9348000000000001</v>
      </c>
    </row>
    <row r="7070" spans="1:12" x14ac:dyDescent="0.3">
      <c r="A7070" t="s">
        <v>27</v>
      </c>
      <c r="B7070" t="s">
        <v>13</v>
      </c>
      <c r="C7070" t="s">
        <v>14</v>
      </c>
      <c r="D7070" t="s">
        <v>476</v>
      </c>
      <c r="E7070" t="s">
        <v>118</v>
      </c>
      <c r="F7070" t="s">
        <v>46</v>
      </c>
      <c r="G7070" t="s">
        <v>25</v>
      </c>
      <c r="H7070" t="s">
        <v>40</v>
      </c>
      <c r="I7070">
        <v>6.48</v>
      </c>
      <c r="J7070">
        <v>1</v>
      </c>
      <c r="K7070">
        <v>0</v>
      </c>
      <c r="L7070">
        <v>3.1103999999999998</v>
      </c>
    </row>
    <row r="7071" spans="1:12" x14ac:dyDescent="0.3">
      <c r="A7071" t="s">
        <v>27</v>
      </c>
      <c r="B7071" t="s">
        <v>43</v>
      </c>
      <c r="C7071" t="s">
        <v>14</v>
      </c>
      <c r="D7071" t="s">
        <v>336</v>
      </c>
      <c r="E7071" t="s">
        <v>118</v>
      </c>
      <c r="F7071" t="s">
        <v>46</v>
      </c>
      <c r="G7071" t="s">
        <v>18</v>
      </c>
      <c r="H7071" t="s">
        <v>30</v>
      </c>
      <c r="I7071">
        <v>429.9</v>
      </c>
      <c r="J7071">
        <v>5</v>
      </c>
      <c r="K7071">
        <v>0</v>
      </c>
      <c r="L7071">
        <v>111.774</v>
      </c>
    </row>
    <row r="7072" spans="1:12" x14ac:dyDescent="0.3">
      <c r="A7072" t="s">
        <v>27</v>
      </c>
      <c r="B7072" t="s">
        <v>43</v>
      </c>
      <c r="C7072" t="s">
        <v>14</v>
      </c>
      <c r="D7072" t="s">
        <v>336</v>
      </c>
      <c r="E7072" t="s">
        <v>118</v>
      </c>
      <c r="F7072" t="s">
        <v>46</v>
      </c>
      <c r="G7072" t="s">
        <v>25</v>
      </c>
      <c r="H7072" t="s">
        <v>36</v>
      </c>
      <c r="I7072">
        <v>32.06</v>
      </c>
      <c r="J7072">
        <v>2</v>
      </c>
      <c r="K7072">
        <v>0</v>
      </c>
      <c r="L7072">
        <v>15.3888</v>
      </c>
    </row>
    <row r="7073" spans="1:12" x14ac:dyDescent="0.3">
      <c r="A7073" t="s">
        <v>27</v>
      </c>
      <c r="B7073" t="s">
        <v>43</v>
      </c>
      <c r="C7073" t="s">
        <v>14</v>
      </c>
      <c r="D7073" t="s">
        <v>336</v>
      </c>
      <c r="E7073" t="s">
        <v>118</v>
      </c>
      <c r="F7073" t="s">
        <v>46</v>
      </c>
      <c r="G7073" t="s">
        <v>18</v>
      </c>
      <c r="H7073" t="s">
        <v>20</v>
      </c>
      <c r="I7073">
        <v>161.96</v>
      </c>
      <c r="J7073">
        <v>2</v>
      </c>
      <c r="K7073">
        <v>0</v>
      </c>
      <c r="L7073">
        <v>45.348799999999997</v>
      </c>
    </row>
    <row r="7074" spans="1:12" x14ac:dyDescent="0.3">
      <c r="A7074" t="s">
        <v>27</v>
      </c>
      <c r="B7074" t="s">
        <v>43</v>
      </c>
      <c r="C7074" t="s">
        <v>14</v>
      </c>
      <c r="D7074" t="s">
        <v>336</v>
      </c>
      <c r="E7074" t="s">
        <v>118</v>
      </c>
      <c r="F7074" t="s">
        <v>46</v>
      </c>
      <c r="G7074" t="s">
        <v>25</v>
      </c>
      <c r="H7074" t="s">
        <v>31</v>
      </c>
      <c r="I7074">
        <v>19.86</v>
      </c>
      <c r="J7074">
        <v>2</v>
      </c>
      <c r="K7074">
        <v>0</v>
      </c>
      <c r="L7074">
        <v>5.7594000000000003</v>
      </c>
    </row>
    <row r="7075" spans="1:12" x14ac:dyDescent="0.3">
      <c r="A7075" t="s">
        <v>12</v>
      </c>
      <c r="B7075" t="s">
        <v>13</v>
      </c>
      <c r="C7075" t="s">
        <v>14</v>
      </c>
      <c r="D7075" t="s">
        <v>336</v>
      </c>
      <c r="E7075" t="s">
        <v>118</v>
      </c>
      <c r="F7075" t="s">
        <v>46</v>
      </c>
      <c r="G7075" t="s">
        <v>25</v>
      </c>
      <c r="H7075" t="s">
        <v>59</v>
      </c>
      <c r="I7075">
        <v>81.540000000000006</v>
      </c>
      <c r="J7075">
        <v>3</v>
      </c>
      <c r="K7075">
        <v>0</v>
      </c>
      <c r="L7075">
        <v>38.323799999999999</v>
      </c>
    </row>
    <row r="7076" spans="1:12" x14ac:dyDescent="0.3">
      <c r="A7076" t="s">
        <v>12</v>
      </c>
      <c r="B7076" t="s">
        <v>13</v>
      </c>
      <c r="C7076" t="s">
        <v>14</v>
      </c>
      <c r="D7076" t="s">
        <v>336</v>
      </c>
      <c r="E7076" t="s">
        <v>118</v>
      </c>
      <c r="F7076" t="s">
        <v>46</v>
      </c>
      <c r="G7076" t="s">
        <v>34</v>
      </c>
      <c r="H7076" t="s">
        <v>58</v>
      </c>
      <c r="I7076">
        <v>167.28</v>
      </c>
      <c r="J7076">
        <v>12</v>
      </c>
      <c r="K7076">
        <v>0</v>
      </c>
      <c r="L7076">
        <v>23.4192</v>
      </c>
    </row>
    <row r="7077" spans="1:12" x14ac:dyDescent="0.3">
      <c r="A7077" t="s">
        <v>167</v>
      </c>
      <c r="B7077" t="s">
        <v>13</v>
      </c>
      <c r="C7077" t="s">
        <v>14</v>
      </c>
      <c r="D7077" t="s">
        <v>336</v>
      </c>
      <c r="E7077" t="s">
        <v>118</v>
      </c>
      <c r="F7077" t="s">
        <v>46</v>
      </c>
      <c r="G7077" t="s">
        <v>25</v>
      </c>
      <c r="H7077" t="s">
        <v>36</v>
      </c>
      <c r="I7077">
        <v>28.85</v>
      </c>
      <c r="J7077">
        <v>5</v>
      </c>
      <c r="K7077">
        <v>0</v>
      </c>
      <c r="L7077">
        <v>14.425000000000001</v>
      </c>
    </row>
    <row r="7078" spans="1:12" x14ac:dyDescent="0.3">
      <c r="A7078" t="s">
        <v>27</v>
      </c>
      <c r="B7078" t="s">
        <v>21</v>
      </c>
      <c r="C7078" t="s">
        <v>14</v>
      </c>
      <c r="D7078" t="s">
        <v>336</v>
      </c>
      <c r="E7078" t="s">
        <v>118</v>
      </c>
      <c r="F7078" t="s">
        <v>46</v>
      </c>
      <c r="G7078" t="s">
        <v>25</v>
      </c>
      <c r="H7078" t="s">
        <v>109</v>
      </c>
      <c r="I7078">
        <v>21.96</v>
      </c>
      <c r="J7078">
        <v>2</v>
      </c>
      <c r="K7078">
        <v>0</v>
      </c>
      <c r="L7078">
        <v>6.1487999999999996</v>
      </c>
    </row>
    <row r="7079" spans="1:12" x14ac:dyDescent="0.3">
      <c r="A7079" t="s">
        <v>27</v>
      </c>
      <c r="B7079" t="s">
        <v>21</v>
      </c>
      <c r="C7079" t="s">
        <v>14</v>
      </c>
      <c r="D7079" t="s">
        <v>336</v>
      </c>
      <c r="E7079" t="s">
        <v>118</v>
      </c>
      <c r="F7079" t="s">
        <v>46</v>
      </c>
      <c r="G7079" t="s">
        <v>18</v>
      </c>
      <c r="H7079" t="s">
        <v>20</v>
      </c>
      <c r="I7079">
        <v>368.97</v>
      </c>
      <c r="J7079">
        <v>3</v>
      </c>
      <c r="K7079">
        <v>0</v>
      </c>
      <c r="L7079">
        <v>81.173400000000001</v>
      </c>
    </row>
    <row r="7080" spans="1:12" x14ac:dyDescent="0.3">
      <c r="A7080" t="s">
        <v>27</v>
      </c>
      <c r="B7080" t="s">
        <v>21</v>
      </c>
      <c r="C7080" t="s">
        <v>14</v>
      </c>
      <c r="D7080" t="s">
        <v>336</v>
      </c>
      <c r="E7080" t="s">
        <v>118</v>
      </c>
      <c r="F7080" t="s">
        <v>46</v>
      </c>
      <c r="G7080" t="s">
        <v>25</v>
      </c>
      <c r="H7080" t="s">
        <v>33</v>
      </c>
      <c r="I7080">
        <v>12.39</v>
      </c>
      <c r="J7080">
        <v>3</v>
      </c>
      <c r="K7080">
        <v>0</v>
      </c>
      <c r="L7080">
        <v>3.4691999999999998</v>
      </c>
    </row>
    <row r="7081" spans="1:12" x14ac:dyDescent="0.3">
      <c r="A7081" t="s">
        <v>27</v>
      </c>
      <c r="B7081" t="s">
        <v>21</v>
      </c>
      <c r="C7081" t="s">
        <v>14</v>
      </c>
      <c r="D7081" t="s">
        <v>336</v>
      </c>
      <c r="E7081" t="s">
        <v>118</v>
      </c>
      <c r="F7081" t="s">
        <v>46</v>
      </c>
      <c r="G7081" t="s">
        <v>25</v>
      </c>
      <c r="H7081" t="s">
        <v>31</v>
      </c>
      <c r="I7081">
        <v>332.94</v>
      </c>
      <c r="J7081">
        <v>3</v>
      </c>
      <c r="K7081">
        <v>0</v>
      </c>
      <c r="L7081">
        <v>9.9882000000000009</v>
      </c>
    </row>
    <row r="7082" spans="1:12" x14ac:dyDescent="0.3">
      <c r="A7082" t="s">
        <v>27</v>
      </c>
      <c r="B7082" t="s">
        <v>21</v>
      </c>
      <c r="C7082" t="s">
        <v>14</v>
      </c>
      <c r="D7082" t="s">
        <v>353</v>
      </c>
      <c r="E7082" t="s">
        <v>118</v>
      </c>
      <c r="F7082" t="s">
        <v>46</v>
      </c>
      <c r="G7082" t="s">
        <v>34</v>
      </c>
      <c r="H7082" t="s">
        <v>58</v>
      </c>
      <c r="I7082">
        <v>6.9</v>
      </c>
      <c r="J7082">
        <v>1</v>
      </c>
      <c r="K7082">
        <v>0</v>
      </c>
      <c r="L7082">
        <v>0.55200000000000005</v>
      </c>
    </row>
    <row r="7083" spans="1:12" x14ac:dyDescent="0.3">
      <c r="A7083" t="s">
        <v>27</v>
      </c>
      <c r="B7083" t="s">
        <v>21</v>
      </c>
      <c r="C7083" t="s">
        <v>14</v>
      </c>
      <c r="D7083" t="s">
        <v>353</v>
      </c>
      <c r="E7083" t="s">
        <v>118</v>
      </c>
      <c r="F7083" t="s">
        <v>46</v>
      </c>
      <c r="G7083" t="s">
        <v>18</v>
      </c>
      <c r="H7083" t="s">
        <v>32</v>
      </c>
      <c r="I7083">
        <v>57.69</v>
      </c>
      <c r="J7083">
        <v>3</v>
      </c>
      <c r="K7083">
        <v>0</v>
      </c>
      <c r="L7083">
        <v>23.652899999999999</v>
      </c>
    </row>
    <row r="7084" spans="1:12" x14ac:dyDescent="0.3">
      <c r="A7084" t="s">
        <v>27</v>
      </c>
      <c r="B7084" t="s">
        <v>13</v>
      </c>
      <c r="C7084" t="s">
        <v>14</v>
      </c>
      <c r="D7084" t="s">
        <v>353</v>
      </c>
      <c r="E7084" t="s">
        <v>118</v>
      </c>
      <c r="F7084" t="s">
        <v>46</v>
      </c>
      <c r="G7084" t="s">
        <v>25</v>
      </c>
      <c r="H7084" t="s">
        <v>31</v>
      </c>
      <c r="I7084">
        <v>541.24</v>
      </c>
      <c r="J7084">
        <v>4</v>
      </c>
      <c r="K7084">
        <v>0</v>
      </c>
      <c r="L7084">
        <v>5.4123999999999999</v>
      </c>
    </row>
    <row r="7085" spans="1:12" x14ac:dyDescent="0.3">
      <c r="A7085" t="s">
        <v>27</v>
      </c>
      <c r="B7085" t="s">
        <v>13</v>
      </c>
      <c r="C7085" t="s">
        <v>14</v>
      </c>
      <c r="D7085" t="s">
        <v>353</v>
      </c>
      <c r="E7085" t="s">
        <v>118</v>
      </c>
      <c r="F7085" t="s">
        <v>46</v>
      </c>
      <c r="G7085" t="s">
        <v>25</v>
      </c>
      <c r="H7085" t="s">
        <v>40</v>
      </c>
      <c r="I7085">
        <v>106.32</v>
      </c>
      <c r="J7085">
        <v>3</v>
      </c>
      <c r="K7085">
        <v>0</v>
      </c>
      <c r="L7085">
        <v>49.970399999999998</v>
      </c>
    </row>
    <row r="7086" spans="1:12" x14ac:dyDescent="0.3">
      <c r="A7086" t="s">
        <v>27</v>
      </c>
      <c r="B7086" t="s">
        <v>13</v>
      </c>
      <c r="C7086" t="s">
        <v>14</v>
      </c>
      <c r="D7086" t="s">
        <v>353</v>
      </c>
      <c r="E7086" t="s">
        <v>118</v>
      </c>
      <c r="F7086" t="s">
        <v>46</v>
      </c>
      <c r="G7086" t="s">
        <v>18</v>
      </c>
      <c r="H7086" t="s">
        <v>20</v>
      </c>
      <c r="I7086">
        <v>1323.9</v>
      </c>
      <c r="J7086">
        <v>5</v>
      </c>
      <c r="K7086">
        <v>0</v>
      </c>
      <c r="L7086">
        <v>383.93099999999998</v>
      </c>
    </row>
    <row r="7087" spans="1:12" x14ac:dyDescent="0.3">
      <c r="A7087" t="s">
        <v>27</v>
      </c>
      <c r="B7087" t="s">
        <v>13</v>
      </c>
      <c r="C7087" t="s">
        <v>14</v>
      </c>
      <c r="D7087" t="s">
        <v>498</v>
      </c>
      <c r="E7087" t="s">
        <v>118</v>
      </c>
      <c r="F7087" t="s">
        <v>46</v>
      </c>
      <c r="G7087" t="s">
        <v>25</v>
      </c>
      <c r="H7087" t="s">
        <v>37</v>
      </c>
      <c r="I7087">
        <v>471.9</v>
      </c>
      <c r="J7087">
        <v>6</v>
      </c>
      <c r="K7087">
        <v>0</v>
      </c>
      <c r="L7087">
        <v>155.727</v>
      </c>
    </row>
    <row r="7088" spans="1:12" x14ac:dyDescent="0.3">
      <c r="A7088" t="s">
        <v>27</v>
      </c>
      <c r="B7088" t="s">
        <v>13</v>
      </c>
      <c r="C7088" t="s">
        <v>14</v>
      </c>
      <c r="D7088" t="s">
        <v>498</v>
      </c>
      <c r="E7088" t="s">
        <v>118</v>
      </c>
      <c r="F7088" t="s">
        <v>46</v>
      </c>
      <c r="G7088" t="s">
        <v>25</v>
      </c>
      <c r="H7088" t="s">
        <v>33</v>
      </c>
      <c r="I7088">
        <v>3.52</v>
      </c>
      <c r="J7088">
        <v>2</v>
      </c>
      <c r="K7088">
        <v>0</v>
      </c>
      <c r="L7088">
        <v>1.6896</v>
      </c>
    </row>
    <row r="7089" spans="1:12" x14ac:dyDescent="0.3">
      <c r="A7089" t="s">
        <v>27</v>
      </c>
      <c r="B7089" t="s">
        <v>43</v>
      </c>
      <c r="C7089" t="s">
        <v>14</v>
      </c>
      <c r="D7089" t="s">
        <v>336</v>
      </c>
      <c r="E7089" t="s">
        <v>118</v>
      </c>
      <c r="F7089" t="s">
        <v>46</v>
      </c>
      <c r="G7089" t="s">
        <v>25</v>
      </c>
      <c r="H7089" t="s">
        <v>40</v>
      </c>
      <c r="I7089">
        <v>32.4</v>
      </c>
      <c r="J7089">
        <v>5</v>
      </c>
      <c r="K7089">
        <v>0</v>
      </c>
      <c r="L7089">
        <v>15.552</v>
      </c>
    </row>
    <row r="7090" spans="1:12" x14ac:dyDescent="0.3">
      <c r="A7090" t="s">
        <v>27</v>
      </c>
      <c r="B7090" t="s">
        <v>43</v>
      </c>
      <c r="C7090" t="s">
        <v>14</v>
      </c>
      <c r="D7090" t="s">
        <v>336</v>
      </c>
      <c r="E7090" t="s">
        <v>118</v>
      </c>
      <c r="F7090" t="s">
        <v>46</v>
      </c>
      <c r="G7090" t="s">
        <v>25</v>
      </c>
      <c r="H7090" t="s">
        <v>36</v>
      </c>
      <c r="I7090">
        <v>41.86</v>
      </c>
      <c r="J7090">
        <v>7</v>
      </c>
      <c r="K7090">
        <v>0</v>
      </c>
      <c r="L7090">
        <v>19.255600000000001</v>
      </c>
    </row>
    <row r="7091" spans="1:12" x14ac:dyDescent="0.3">
      <c r="A7091" t="s">
        <v>27</v>
      </c>
      <c r="B7091" t="s">
        <v>43</v>
      </c>
      <c r="C7091" t="s">
        <v>14</v>
      </c>
      <c r="D7091" t="s">
        <v>336</v>
      </c>
      <c r="E7091" t="s">
        <v>118</v>
      </c>
      <c r="F7091" t="s">
        <v>46</v>
      </c>
      <c r="G7091" t="s">
        <v>25</v>
      </c>
      <c r="H7091" t="s">
        <v>36</v>
      </c>
      <c r="I7091">
        <v>77.56</v>
      </c>
      <c r="J7091">
        <v>2</v>
      </c>
      <c r="K7091">
        <v>0</v>
      </c>
      <c r="L7091">
        <v>35.677599999999998</v>
      </c>
    </row>
    <row r="7092" spans="1:12" x14ac:dyDescent="0.3">
      <c r="A7092" t="s">
        <v>61</v>
      </c>
      <c r="B7092" t="s">
        <v>13</v>
      </c>
      <c r="C7092" t="s">
        <v>14</v>
      </c>
      <c r="D7092" t="s">
        <v>353</v>
      </c>
      <c r="E7092" t="s">
        <v>118</v>
      </c>
      <c r="F7092" t="s">
        <v>46</v>
      </c>
      <c r="G7092" t="s">
        <v>34</v>
      </c>
      <c r="H7092" t="s">
        <v>35</v>
      </c>
      <c r="I7092">
        <v>221.98</v>
      </c>
      <c r="J7092">
        <v>2</v>
      </c>
      <c r="K7092">
        <v>0</v>
      </c>
      <c r="L7092">
        <v>62.154400000000003</v>
      </c>
    </row>
    <row r="7093" spans="1:12" x14ac:dyDescent="0.3">
      <c r="A7093" t="s">
        <v>61</v>
      </c>
      <c r="B7093" t="s">
        <v>13</v>
      </c>
      <c r="C7093" t="s">
        <v>14</v>
      </c>
      <c r="D7093" t="s">
        <v>353</v>
      </c>
      <c r="E7093" t="s">
        <v>118</v>
      </c>
      <c r="F7093" t="s">
        <v>46</v>
      </c>
      <c r="G7093" t="s">
        <v>18</v>
      </c>
      <c r="H7093" t="s">
        <v>19</v>
      </c>
      <c r="I7093">
        <v>341.96</v>
      </c>
      <c r="J7093">
        <v>2</v>
      </c>
      <c r="K7093">
        <v>0</v>
      </c>
      <c r="L7093">
        <v>54.7136</v>
      </c>
    </row>
    <row r="7094" spans="1:12" x14ac:dyDescent="0.3">
      <c r="A7094" t="s">
        <v>27</v>
      </c>
      <c r="B7094" t="s">
        <v>13</v>
      </c>
      <c r="C7094" t="s">
        <v>14</v>
      </c>
      <c r="D7094" t="s">
        <v>336</v>
      </c>
      <c r="E7094" t="s">
        <v>118</v>
      </c>
      <c r="F7094" t="s">
        <v>46</v>
      </c>
      <c r="G7094" t="s">
        <v>18</v>
      </c>
      <c r="H7094" t="s">
        <v>32</v>
      </c>
      <c r="I7094">
        <v>477.3</v>
      </c>
      <c r="J7094">
        <v>5</v>
      </c>
      <c r="K7094">
        <v>0</v>
      </c>
      <c r="L7094">
        <v>138.417</v>
      </c>
    </row>
    <row r="7095" spans="1:12" x14ac:dyDescent="0.3">
      <c r="A7095" t="s">
        <v>167</v>
      </c>
      <c r="B7095" t="s">
        <v>13</v>
      </c>
      <c r="C7095" t="s">
        <v>14</v>
      </c>
      <c r="D7095" t="s">
        <v>353</v>
      </c>
      <c r="E7095" t="s">
        <v>118</v>
      </c>
      <c r="F7095" t="s">
        <v>46</v>
      </c>
      <c r="G7095" t="s">
        <v>25</v>
      </c>
      <c r="H7095" t="s">
        <v>36</v>
      </c>
      <c r="I7095">
        <v>38.159999999999997</v>
      </c>
      <c r="J7095">
        <v>9</v>
      </c>
      <c r="K7095">
        <v>0</v>
      </c>
      <c r="L7095">
        <v>19.079999999999998</v>
      </c>
    </row>
    <row r="7096" spans="1:12" x14ac:dyDescent="0.3">
      <c r="A7096" t="s">
        <v>27</v>
      </c>
      <c r="B7096" t="s">
        <v>21</v>
      </c>
      <c r="C7096" t="s">
        <v>14</v>
      </c>
      <c r="D7096" t="s">
        <v>476</v>
      </c>
      <c r="E7096" t="s">
        <v>118</v>
      </c>
      <c r="F7096" t="s">
        <v>46</v>
      </c>
      <c r="G7096" t="s">
        <v>18</v>
      </c>
      <c r="H7096" t="s">
        <v>30</v>
      </c>
      <c r="I7096">
        <v>1592.85</v>
      </c>
      <c r="J7096">
        <v>7</v>
      </c>
      <c r="K7096">
        <v>0</v>
      </c>
      <c r="L7096">
        <v>350.42700000000002</v>
      </c>
    </row>
    <row r="7097" spans="1:12" x14ac:dyDescent="0.3">
      <c r="A7097" t="s">
        <v>27</v>
      </c>
      <c r="B7097" t="s">
        <v>21</v>
      </c>
      <c r="C7097" t="s">
        <v>14</v>
      </c>
      <c r="D7097" t="s">
        <v>476</v>
      </c>
      <c r="E7097" t="s">
        <v>118</v>
      </c>
      <c r="F7097" t="s">
        <v>46</v>
      </c>
      <c r="G7097" t="s">
        <v>25</v>
      </c>
      <c r="H7097" t="s">
        <v>36</v>
      </c>
      <c r="I7097">
        <v>11.88</v>
      </c>
      <c r="J7097">
        <v>2</v>
      </c>
      <c r="K7097">
        <v>0</v>
      </c>
      <c r="L7097">
        <v>5.3460000000000001</v>
      </c>
    </row>
    <row r="7098" spans="1:12" x14ac:dyDescent="0.3">
      <c r="A7098" t="s">
        <v>27</v>
      </c>
      <c r="B7098" t="s">
        <v>43</v>
      </c>
      <c r="C7098" t="s">
        <v>14</v>
      </c>
      <c r="D7098" t="s">
        <v>93</v>
      </c>
      <c r="E7098" t="s">
        <v>94</v>
      </c>
      <c r="F7098" t="s">
        <v>24</v>
      </c>
      <c r="G7098" t="s">
        <v>25</v>
      </c>
      <c r="H7098" t="s">
        <v>36</v>
      </c>
      <c r="I7098">
        <v>5.6820000000000004</v>
      </c>
      <c r="J7098">
        <v>1</v>
      </c>
      <c r="K7098">
        <v>0.7</v>
      </c>
      <c r="L7098">
        <v>-3.7879999999999998</v>
      </c>
    </row>
    <row r="7099" spans="1:12" x14ac:dyDescent="0.3">
      <c r="A7099" t="s">
        <v>27</v>
      </c>
      <c r="B7099" t="s">
        <v>13</v>
      </c>
      <c r="C7099" t="s">
        <v>14</v>
      </c>
      <c r="D7099" t="s">
        <v>93</v>
      </c>
      <c r="E7099" t="s">
        <v>94</v>
      </c>
      <c r="F7099" t="s">
        <v>24</v>
      </c>
      <c r="G7099" t="s">
        <v>25</v>
      </c>
      <c r="H7099" t="s">
        <v>40</v>
      </c>
      <c r="I7099">
        <v>141.76</v>
      </c>
      <c r="J7099">
        <v>5</v>
      </c>
      <c r="K7099">
        <v>0.2</v>
      </c>
      <c r="L7099">
        <v>47.844000000000001</v>
      </c>
    </row>
    <row r="7100" spans="1:12" x14ac:dyDescent="0.3">
      <c r="A7100" t="s">
        <v>27</v>
      </c>
      <c r="B7100" t="s">
        <v>13</v>
      </c>
      <c r="C7100" t="s">
        <v>14</v>
      </c>
      <c r="D7100" t="s">
        <v>93</v>
      </c>
      <c r="E7100" t="s">
        <v>94</v>
      </c>
      <c r="F7100" t="s">
        <v>24</v>
      </c>
      <c r="G7100" t="s">
        <v>34</v>
      </c>
      <c r="H7100" t="s">
        <v>58</v>
      </c>
      <c r="I7100">
        <v>239.8</v>
      </c>
      <c r="J7100">
        <v>5</v>
      </c>
      <c r="K7100">
        <v>0.2</v>
      </c>
      <c r="L7100">
        <v>47.96</v>
      </c>
    </row>
    <row r="7101" spans="1:12" x14ac:dyDescent="0.3">
      <c r="A7101" t="s">
        <v>27</v>
      </c>
      <c r="B7101" t="s">
        <v>13</v>
      </c>
      <c r="C7101" t="s">
        <v>14</v>
      </c>
      <c r="D7101" t="s">
        <v>93</v>
      </c>
      <c r="E7101" t="s">
        <v>94</v>
      </c>
      <c r="F7101" t="s">
        <v>24</v>
      </c>
      <c r="G7101" t="s">
        <v>25</v>
      </c>
      <c r="H7101" t="s">
        <v>40</v>
      </c>
      <c r="I7101">
        <v>31.103999999999999</v>
      </c>
      <c r="J7101">
        <v>6</v>
      </c>
      <c r="K7101">
        <v>0.2</v>
      </c>
      <c r="L7101">
        <v>10.8864</v>
      </c>
    </row>
    <row r="7102" spans="1:12" x14ac:dyDescent="0.3">
      <c r="A7102" t="s">
        <v>27</v>
      </c>
      <c r="B7102" t="s">
        <v>13</v>
      </c>
      <c r="C7102" t="s">
        <v>14</v>
      </c>
      <c r="D7102" t="s">
        <v>209</v>
      </c>
      <c r="E7102" t="s">
        <v>94</v>
      </c>
      <c r="F7102" t="s">
        <v>24</v>
      </c>
      <c r="G7102" t="s">
        <v>34</v>
      </c>
      <c r="H7102" t="s">
        <v>35</v>
      </c>
      <c r="I7102">
        <v>84.784000000000006</v>
      </c>
      <c r="J7102">
        <v>2</v>
      </c>
      <c r="K7102">
        <v>0.2</v>
      </c>
      <c r="L7102">
        <v>-20.136199999999999</v>
      </c>
    </row>
    <row r="7103" spans="1:12" x14ac:dyDescent="0.3">
      <c r="A7103" t="s">
        <v>27</v>
      </c>
      <c r="B7103" t="s">
        <v>13</v>
      </c>
      <c r="C7103" t="s">
        <v>14</v>
      </c>
      <c r="D7103" t="s">
        <v>209</v>
      </c>
      <c r="E7103" t="s">
        <v>94</v>
      </c>
      <c r="F7103" t="s">
        <v>24</v>
      </c>
      <c r="G7103" t="s">
        <v>25</v>
      </c>
      <c r="H7103" t="s">
        <v>40</v>
      </c>
      <c r="I7103">
        <v>20.736000000000001</v>
      </c>
      <c r="J7103">
        <v>4</v>
      </c>
      <c r="K7103">
        <v>0.2</v>
      </c>
      <c r="L7103">
        <v>7.2576000000000001</v>
      </c>
    </row>
    <row r="7104" spans="1:12" x14ac:dyDescent="0.3">
      <c r="A7104" t="s">
        <v>27</v>
      </c>
      <c r="B7104" t="s">
        <v>13</v>
      </c>
      <c r="C7104" t="s">
        <v>14</v>
      </c>
      <c r="D7104" t="s">
        <v>209</v>
      </c>
      <c r="E7104" t="s">
        <v>94</v>
      </c>
      <c r="F7104" t="s">
        <v>24</v>
      </c>
      <c r="G7104" t="s">
        <v>25</v>
      </c>
      <c r="H7104" t="s">
        <v>36</v>
      </c>
      <c r="I7104">
        <v>16.821000000000002</v>
      </c>
      <c r="J7104">
        <v>3</v>
      </c>
      <c r="K7104">
        <v>0.7</v>
      </c>
      <c r="L7104">
        <v>-12.896100000000001</v>
      </c>
    </row>
    <row r="7105" spans="1:12" x14ac:dyDescent="0.3">
      <c r="A7105" t="s">
        <v>27</v>
      </c>
      <c r="B7105" t="s">
        <v>13</v>
      </c>
      <c r="C7105" t="s">
        <v>14</v>
      </c>
      <c r="D7105" t="s">
        <v>209</v>
      </c>
      <c r="E7105" t="s">
        <v>94</v>
      </c>
      <c r="F7105" t="s">
        <v>24</v>
      </c>
      <c r="G7105" t="s">
        <v>25</v>
      </c>
      <c r="H7105" t="s">
        <v>40</v>
      </c>
      <c r="I7105">
        <v>10.368</v>
      </c>
      <c r="J7105">
        <v>2</v>
      </c>
      <c r="K7105">
        <v>0.2</v>
      </c>
      <c r="L7105">
        <v>3.6288</v>
      </c>
    </row>
    <row r="7106" spans="1:12" x14ac:dyDescent="0.3">
      <c r="A7106" t="s">
        <v>27</v>
      </c>
      <c r="B7106" t="s">
        <v>13</v>
      </c>
      <c r="C7106" t="s">
        <v>14</v>
      </c>
      <c r="D7106" t="s">
        <v>93</v>
      </c>
      <c r="E7106" t="s">
        <v>94</v>
      </c>
      <c r="F7106" t="s">
        <v>24</v>
      </c>
      <c r="G7106" t="s">
        <v>25</v>
      </c>
      <c r="H7106" t="s">
        <v>36</v>
      </c>
      <c r="I7106">
        <v>1.08</v>
      </c>
      <c r="J7106">
        <v>2</v>
      </c>
      <c r="K7106">
        <v>0.7</v>
      </c>
      <c r="L7106">
        <v>-0.79200000000000004</v>
      </c>
    </row>
    <row r="7107" spans="1:12" x14ac:dyDescent="0.3">
      <c r="A7107" t="s">
        <v>27</v>
      </c>
      <c r="B7107" t="s">
        <v>13</v>
      </c>
      <c r="C7107" t="s">
        <v>14</v>
      </c>
      <c r="D7107" t="s">
        <v>325</v>
      </c>
      <c r="E7107" t="s">
        <v>94</v>
      </c>
      <c r="F7107" t="s">
        <v>24</v>
      </c>
      <c r="G7107" t="s">
        <v>25</v>
      </c>
      <c r="H7107" t="s">
        <v>40</v>
      </c>
      <c r="I7107">
        <v>15.552</v>
      </c>
      <c r="J7107">
        <v>3</v>
      </c>
      <c r="K7107">
        <v>0.2</v>
      </c>
      <c r="L7107">
        <v>5.4432</v>
      </c>
    </row>
    <row r="7108" spans="1:12" x14ac:dyDescent="0.3">
      <c r="A7108" t="s">
        <v>27</v>
      </c>
      <c r="B7108" t="s">
        <v>13</v>
      </c>
      <c r="C7108" t="s">
        <v>14</v>
      </c>
      <c r="D7108" t="s">
        <v>325</v>
      </c>
      <c r="E7108" t="s">
        <v>94</v>
      </c>
      <c r="F7108" t="s">
        <v>24</v>
      </c>
      <c r="G7108" t="s">
        <v>25</v>
      </c>
      <c r="H7108" t="s">
        <v>31</v>
      </c>
      <c r="I7108">
        <v>669.08</v>
      </c>
      <c r="J7108">
        <v>5</v>
      </c>
      <c r="K7108">
        <v>0.2</v>
      </c>
      <c r="L7108">
        <v>-167.27</v>
      </c>
    </row>
    <row r="7109" spans="1:12" x14ac:dyDescent="0.3">
      <c r="A7109" t="s">
        <v>27</v>
      </c>
      <c r="B7109" t="s">
        <v>13</v>
      </c>
      <c r="C7109" t="s">
        <v>14</v>
      </c>
      <c r="D7109" t="s">
        <v>325</v>
      </c>
      <c r="E7109" t="s">
        <v>94</v>
      </c>
      <c r="F7109" t="s">
        <v>24</v>
      </c>
      <c r="G7109" t="s">
        <v>34</v>
      </c>
      <c r="H7109" t="s">
        <v>35</v>
      </c>
      <c r="I7109">
        <v>438.33600000000001</v>
      </c>
      <c r="J7109">
        <v>4</v>
      </c>
      <c r="K7109">
        <v>0.2</v>
      </c>
      <c r="L7109">
        <v>-87.667199999999994</v>
      </c>
    </row>
    <row r="7110" spans="1:12" x14ac:dyDescent="0.3">
      <c r="A7110" t="s">
        <v>27</v>
      </c>
      <c r="B7110" t="s">
        <v>13</v>
      </c>
      <c r="C7110" t="s">
        <v>14</v>
      </c>
      <c r="D7110" t="s">
        <v>337</v>
      </c>
      <c r="E7110" t="s">
        <v>94</v>
      </c>
      <c r="F7110" t="s">
        <v>24</v>
      </c>
      <c r="G7110" t="s">
        <v>25</v>
      </c>
      <c r="H7110" t="s">
        <v>36</v>
      </c>
      <c r="I7110">
        <v>31.32</v>
      </c>
      <c r="J7110">
        <v>10</v>
      </c>
      <c r="K7110">
        <v>0.7</v>
      </c>
      <c r="L7110">
        <v>-25.056000000000001</v>
      </c>
    </row>
    <row r="7111" spans="1:12" x14ac:dyDescent="0.3">
      <c r="A7111" t="s">
        <v>27</v>
      </c>
      <c r="B7111" t="s">
        <v>13</v>
      </c>
      <c r="C7111" t="s">
        <v>14</v>
      </c>
      <c r="D7111" t="s">
        <v>337</v>
      </c>
      <c r="E7111" t="s">
        <v>94</v>
      </c>
      <c r="F7111" t="s">
        <v>24</v>
      </c>
      <c r="G7111" t="s">
        <v>18</v>
      </c>
      <c r="H7111" t="s">
        <v>32</v>
      </c>
      <c r="I7111">
        <v>11.84</v>
      </c>
      <c r="J7111">
        <v>4</v>
      </c>
      <c r="K7111">
        <v>0.2</v>
      </c>
      <c r="L7111">
        <v>3.1080000000000001</v>
      </c>
    </row>
    <row r="7112" spans="1:12" x14ac:dyDescent="0.3">
      <c r="A7112" t="s">
        <v>27</v>
      </c>
      <c r="B7112" t="s">
        <v>13</v>
      </c>
      <c r="C7112" t="s">
        <v>14</v>
      </c>
      <c r="D7112" t="s">
        <v>337</v>
      </c>
      <c r="E7112" t="s">
        <v>94</v>
      </c>
      <c r="F7112" t="s">
        <v>24</v>
      </c>
      <c r="G7112" t="s">
        <v>18</v>
      </c>
      <c r="H7112" t="s">
        <v>32</v>
      </c>
      <c r="I7112">
        <v>22.783999999999999</v>
      </c>
      <c r="J7112">
        <v>1</v>
      </c>
      <c r="K7112">
        <v>0.2</v>
      </c>
      <c r="L7112">
        <v>4.8415999999999997</v>
      </c>
    </row>
    <row r="7113" spans="1:12" x14ac:dyDescent="0.3">
      <c r="A7113" t="s">
        <v>27</v>
      </c>
      <c r="B7113" t="s">
        <v>13</v>
      </c>
      <c r="C7113" t="s">
        <v>14</v>
      </c>
      <c r="D7113" t="s">
        <v>346</v>
      </c>
      <c r="E7113" t="s">
        <v>94</v>
      </c>
      <c r="F7113" t="s">
        <v>24</v>
      </c>
      <c r="G7113" t="s">
        <v>25</v>
      </c>
      <c r="H7113" t="s">
        <v>40</v>
      </c>
      <c r="I7113">
        <v>24.783999999999999</v>
      </c>
      <c r="J7113">
        <v>1</v>
      </c>
      <c r="K7113">
        <v>0.2</v>
      </c>
      <c r="L7113">
        <v>7.7450000000000001</v>
      </c>
    </row>
    <row r="7114" spans="1:12" x14ac:dyDescent="0.3">
      <c r="A7114" t="s">
        <v>61</v>
      </c>
      <c r="B7114" t="s">
        <v>21</v>
      </c>
      <c r="C7114" t="s">
        <v>14</v>
      </c>
      <c r="D7114" t="s">
        <v>81</v>
      </c>
      <c r="E7114" t="s">
        <v>94</v>
      </c>
      <c r="F7114" t="s">
        <v>24</v>
      </c>
      <c r="G7114" t="s">
        <v>25</v>
      </c>
      <c r="H7114" t="s">
        <v>40</v>
      </c>
      <c r="I7114">
        <v>5.1840000000000002</v>
      </c>
      <c r="J7114">
        <v>1</v>
      </c>
      <c r="K7114">
        <v>0.2</v>
      </c>
      <c r="L7114">
        <v>1.8144</v>
      </c>
    </row>
    <row r="7115" spans="1:12" x14ac:dyDescent="0.3">
      <c r="A7115" t="s">
        <v>61</v>
      </c>
      <c r="B7115" t="s">
        <v>21</v>
      </c>
      <c r="C7115" t="s">
        <v>14</v>
      </c>
      <c r="D7115" t="s">
        <v>81</v>
      </c>
      <c r="E7115" t="s">
        <v>94</v>
      </c>
      <c r="F7115" t="s">
        <v>24</v>
      </c>
      <c r="G7115" t="s">
        <v>18</v>
      </c>
      <c r="H7115" t="s">
        <v>20</v>
      </c>
      <c r="I7115">
        <v>478.48</v>
      </c>
      <c r="J7115">
        <v>2</v>
      </c>
      <c r="K7115">
        <v>0.2</v>
      </c>
      <c r="L7115">
        <v>47.847999999999999</v>
      </c>
    </row>
    <row r="7116" spans="1:12" x14ac:dyDescent="0.3">
      <c r="A7116" t="s">
        <v>61</v>
      </c>
      <c r="B7116" t="s">
        <v>21</v>
      </c>
      <c r="C7116" t="s">
        <v>14</v>
      </c>
      <c r="D7116" t="s">
        <v>81</v>
      </c>
      <c r="E7116" t="s">
        <v>94</v>
      </c>
      <c r="F7116" t="s">
        <v>24</v>
      </c>
      <c r="G7116" t="s">
        <v>34</v>
      </c>
      <c r="H7116" t="s">
        <v>58</v>
      </c>
      <c r="I7116">
        <v>28.4</v>
      </c>
      <c r="J7116">
        <v>2</v>
      </c>
      <c r="K7116">
        <v>0.2</v>
      </c>
      <c r="L7116">
        <v>6.7450000000000001</v>
      </c>
    </row>
    <row r="7117" spans="1:12" x14ac:dyDescent="0.3">
      <c r="A7117" t="s">
        <v>27</v>
      </c>
      <c r="B7117" t="s">
        <v>13</v>
      </c>
      <c r="C7117" t="s">
        <v>14</v>
      </c>
      <c r="D7117" t="s">
        <v>209</v>
      </c>
      <c r="E7117" t="s">
        <v>94</v>
      </c>
      <c r="F7117" t="s">
        <v>24</v>
      </c>
      <c r="G7117" t="s">
        <v>25</v>
      </c>
      <c r="H7117" t="s">
        <v>33</v>
      </c>
      <c r="I7117">
        <v>5.2480000000000002</v>
      </c>
      <c r="J7117">
        <v>2</v>
      </c>
      <c r="K7117">
        <v>0.2</v>
      </c>
      <c r="L7117">
        <v>0.59040000000000004</v>
      </c>
    </row>
    <row r="7118" spans="1:12" x14ac:dyDescent="0.3">
      <c r="A7118" t="s">
        <v>27</v>
      </c>
      <c r="B7118" t="s">
        <v>43</v>
      </c>
      <c r="C7118" t="s">
        <v>14</v>
      </c>
      <c r="D7118" t="s">
        <v>81</v>
      </c>
      <c r="E7118" t="s">
        <v>94</v>
      </c>
      <c r="F7118" t="s">
        <v>24</v>
      </c>
      <c r="G7118" t="s">
        <v>25</v>
      </c>
      <c r="H7118" t="s">
        <v>26</v>
      </c>
      <c r="I7118">
        <v>71.040000000000006</v>
      </c>
      <c r="J7118">
        <v>6</v>
      </c>
      <c r="K7118">
        <v>0.2</v>
      </c>
      <c r="L7118">
        <v>26.64</v>
      </c>
    </row>
    <row r="7119" spans="1:12" x14ac:dyDescent="0.3">
      <c r="A7119" t="s">
        <v>27</v>
      </c>
      <c r="B7119" t="s">
        <v>43</v>
      </c>
      <c r="C7119" t="s">
        <v>14</v>
      </c>
      <c r="D7119" t="s">
        <v>81</v>
      </c>
      <c r="E7119" t="s">
        <v>94</v>
      </c>
      <c r="F7119" t="s">
        <v>24</v>
      </c>
      <c r="G7119" t="s">
        <v>25</v>
      </c>
      <c r="H7119" t="s">
        <v>33</v>
      </c>
      <c r="I7119">
        <v>5.3440000000000003</v>
      </c>
      <c r="J7119">
        <v>2</v>
      </c>
      <c r="K7119">
        <v>0.2</v>
      </c>
      <c r="L7119">
        <v>0.73480000000000001</v>
      </c>
    </row>
    <row r="7120" spans="1:12" x14ac:dyDescent="0.3">
      <c r="A7120" t="s">
        <v>27</v>
      </c>
      <c r="B7120" t="s">
        <v>43</v>
      </c>
      <c r="C7120" t="s">
        <v>14</v>
      </c>
      <c r="D7120" t="s">
        <v>81</v>
      </c>
      <c r="E7120" t="s">
        <v>94</v>
      </c>
      <c r="F7120" t="s">
        <v>24</v>
      </c>
      <c r="G7120" t="s">
        <v>25</v>
      </c>
      <c r="H7120" t="s">
        <v>76</v>
      </c>
      <c r="I7120">
        <v>11.304</v>
      </c>
      <c r="J7120">
        <v>3</v>
      </c>
      <c r="K7120">
        <v>0.2</v>
      </c>
      <c r="L7120">
        <v>-2.1194999999999999</v>
      </c>
    </row>
    <row r="7121" spans="1:12" x14ac:dyDescent="0.3">
      <c r="A7121" t="s">
        <v>27</v>
      </c>
      <c r="B7121" t="s">
        <v>13</v>
      </c>
      <c r="C7121" t="s">
        <v>14</v>
      </c>
      <c r="D7121" t="s">
        <v>93</v>
      </c>
      <c r="E7121" t="s">
        <v>94</v>
      </c>
      <c r="F7121" t="s">
        <v>24</v>
      </c>
      <c r="G7121" t="s">
        <v>25</v>
      </c>
      <c r="H7121" t="s">
        <v>31</v>
      </c>
      <c r="I7121">
        <v>37.68</v>
      </c>
      <c r="J7121">
        <v>3</v>
      </c>
      <c r="K7121">
        <v>0.2</v>
      </c>
      <c r="L7121">
        <v>2.355</v>
      </c>
    </row>
    <row r="7122" spans="1:12" x14ac:dyDescent="0.3">
      <c r="A7122" t="s">
        <v>27</v>
      </c>
      <c r="B7122" t="s">
        <v>13</v>
      </c>
      <c r="C7122" t="s">
        <v>14</v>
      </c>
      <c r="D7122" t="s">
        <v>93</v>
      </c>
      <c r="E7122" t="s">
        <v>94</v>
      </c>
      <c r="F7122" t="s">
        <v>24</v>
      </c>
      <c r="G7122" t="s">
        <v>34</v>
      </c>
      <c r="H7122" t="s">
        <v>58</v>
      </c>
      <c r="I7122">
        <v>279.94400000000002</v>
      </c>
      <c r="J7122">
        <v>7</v>
      </c>
      <c r="K7122">
        <v>0.2</v>
      </c>
      <c r="L7122">
        <v>80.483900000000006</v>
      </c>
    </row>
    <row r="7123" spans="1:12" x14ac:dyDescent="0.3">
      <c r="A7123" t="s">
        <v>12</v>
      </c>
      <c r="B7123" t="s">
        <v>13</v>
      </c>
      <c r="C7123" t="s">
        <v>14</v>
      </c>
      <c r="D7123" t="s">
        <v>93</v>
      </c>
      <c r="E7123" t="s">
        <v>94</v>
      </c>
      <c r="F7123" t="s">
        <v>24</v>
      </c>
      <c r="G7123" t="s">
        <v>34</v>
      </c>
      <c r="H7123" t="s">
        <v>35</v>
      </c>
      <c r="I7123">
        <v>319.96800000000002</v>
      </c>
      <c r="J7123">
        <v>4</v>
      </c>
      <c r="K7123">
        <v>0.2</v>
      </c>
      <c r="L7123">
        <v>35.996400000000001</v>
      </c>
    </row>
    <row r="7124" spans="1:12" x14ac:dyDescent="0.3">
      <c r="A7124" t="s">
        <v>61</v>
      </c>
      <c r="B7124" t="s">
        <v>13</v>
      </c>
      <c r="C7124" t="s">
        <v>14</v>
      </c>
      <c r="D7124" t="s">
        <v>209</v>
      </c>
      <c r="E7124" t="s">
        <v>94</v>
      </c>
      <c r="F7124" t="s">
        <v>24</v>
      </c>
      <c r="G7124" t="s">
        <v>25</v>
      </c>
      <c r="H7124" t="s">
        <v>33</v>
      </c>
      <c r="I7124">
        <v>7.88</v>
      </c>
      <c r="J7124">
        <v>1</v>
      </c>
      <c r="K7124">
        <v>0.2</v>
      </c>
      <c r="L7124">
        <v>1.7729999999999999</v>
      </c>
    </row>
    <row r="7125" spans="1:12" x14ac:dyDescent="0.3">
      <c r="A7125" t="s">
        <v>27</v>
      </c>
      <c r="B7125" t="s">
        <v>13</v>
      </c>
      <c r="C7125" t="s">
        <v>14</v>
      </c>
      <c r="D7125" t="s">
        <v>93</v>
      </c>
      <c r="E7125" t="s">
        <v>94</v>
      </c>
      <c r="F7125" t="s">
        <v>24</v>
      </c>
      <c r="G7125" t="s">
        <v>25</v>
      </c>
      <c r="H7125" t="s">
        <v>31</v>
      </c>
      <c r="I7125">
        <v>443.92</v>
      </c>
      <c r="J7125">
        <v>5</v>
      </c>
      <c r="K7125">
        <v>0.2</v>
      </c>
      <c r="L7125">
        <v>-94.332999999999998</v>
      </c>
    </row>
    <row r="7126" spans="1:12" x14ac:dyDescent="0.3">
      <c r="A7126" t="s">
        <v>27</v>
      </c>
      <c r="B7126" t="s">
        <v>13</v>
      </c>
      <c r="C7126" t="s">
        <v>14</v>
      </c>
      <c r="D7126" t="s">
        <v>93</v>
      </c>
      <c r="E7126" t="s">
        <v>94</v>
      </c>
      <c r="F7126" t="s">
        <v>24</v>
      </c>
      <c r="G7126" t="s">
        <v>34</v>
      </c>
      <c r="H7126" t="s">
        <v>35</v>
      </c>
      <c r="I7126">
        <v>155.976</v>
      </c>
      <c r="J7126">
        <v>3</v>
      </c>
      <c r="K7126">
        <v>0.2</v>
      </c>
      <c r="L7126">
        <v>54.5916</v>
      </c>
    </row>
    <row r="7127" spans="1:12" x14ac:dyDescent="0.3">
      <c r="A7127" t="s">
        <v>12</v>
      </c>
      <c r="B7127" t="s">
        <v>13</v>
      </c>
      <c r="C7127" t="s">
        <v>14</v>
      </c>
      <c r="D7127" t="s">
        <v>81</v>
      </c>
      <c r="E7127" t="s">
        <v>94</v>
      </c>
      <c r="F7127" t="s">
        <v>24</v>
      </c>
      <c r="G7127" t="s">
        <v>25</v>
      </c>
      <c r="H7127" t="s">
        <v>31</v>
      </c>
      <c r="I7127">
        <v>53.423999999999999</v>
      </c>
      <c r="J7127">
        <v>3</v>
      </c>
      <c r="K7127">
        <v>0.2</v>
      </c>
      <c r="L7127">
        <v>4.6745999999999999</v>
      </c>
    </row>
    <row r="7128" spans="1:12" x14ac:dyDescent="0.3">
      <c r="A7128" t="s">
        <v>12</v>
      </c>
      <c r="B7128" t="s">
        <v>13</v>
      </c>
      <c r="C7128" t="s">
        <v>14</v>
      </c>
      <c r="D7128" t="s">
        <v>81</v>
      </c>
      <c r="E7128" t="s">
        <v>94</v>
      </c>
      <c r="F7128" t="s">
        <v>24</v>
      </c>
      <c r="G7128" t="s">
        <v>18</v>
      </c>
      <c r="H7128" t="s">
        <v>30</v>
      </c>
      <c r="I7128">
        <v>275.49</v>
      </c>
      <c r="J7128">
        <v>1</v>
      </c>
      <c r="K7128">
        <v>0.5</v>
      </c>
      <c r="L7128">
        <v>-170.8038</v>
      </c>
    </row>
    <row r="7129" spans="1:12" x14ac:dyDescent="0.3">
      <c r="A7129" t="s">
        <v>27</v>
      </c>
      <c r="B7129" t="s">
        <v>21</v>
      </c>
      <c r="C7129" t="s">
        <v>14</v>
      </c>
      <c r="D7129" t="s">
        <v>433</v>
      </c>
      <c r="E7129" t="s">
        <v>94</v>
      </c>
      <c r="F7129" t="s">
        <v>24</v>
      </c>
      <c r="G7129" t="s">
        <v>34</v>
      </c>
      <c r="H7129" t="s">
        <v>35</v>
      </c>
      <c r="I7129">
        <v>403.16800000000001</v>
      </c>
      <c r="J7129">
        <v>4</v>
      </c>
      <c r="K7129">
        <v>0.2</v>
      </c>
      <c r="L7129">
        <v>25.198</v>
      </c>
    </row>
    <row r="7130" spans="1:12" x14ac:dyDescent="0.3">
      <c r="A7130" t="s">
        <v>27</v>
      </c>
      <c r="B7130" t="s">
        <v>13</v>
      </c>
      <c r="C7130" t="s">
        <v>14</v>
      </c>
      <c r="D7130" t="s">
        <v>433</v>
      </c>
      <c r="E7130" t="s">
        <v>94</v>
      </c>
      <c r="F7130" t="s">
        <v>24</v>
      </c>
      <c r="G7130" t="s">
        <v>18</v>
      </c>
      <c r="H7130" t="s">
        <v>20</v>
      </c>
      <c r="I7130">
        <v>195.136</v>
      </c>
      <c r="J7130">
        <v>4</v>
      </c>
      <c r="K7130">
        <v>0.2</v>
      </c>
      <c r="L7130">
        <v>-12.196</v>
      </c>
    </row>
    <row r="7131" spans="1:12" x14ac:dyDescent="0.3">
      <c r="A7131" t="s">
        <v>27</v>
      </c>
      <c r="B7131" t="s">
        <v>13</v>
      </c>
      <c r="C7131" t="s">
        <v>14</v>
      </c>
      <c r="D7131" t="s">
        <v>209</v>
      </c>
      <c r="E7131" t="s">
        <v>94</v>
      </c>
      <c r="F7131" t="s">
        <v>24</v>
      </c>
      <c r="G7131" t="s">
        <v>25</v>
      </c>
      <c r="H7131" t="s">
        <v>26</v>
      </c>
      <c r="I7131">
        <v>27.888000000000002</v>
      </c>
      <c r="J7131">
        <v>7</v>
      </c>
      <c r="K7131">
        <v>0.2</v>
      </c>
      <c r="L7131">
        <v>9.0635999999999992</v>
      </c>
    </row>
    <row r="7132" spans="1:12" x14ac:dyDescent="0.3">
      <c r="A7132" t="s">
        <v>27</v>
      </c>
      <c r="B7132" t="s">
        <v>13</v>
      </c>
      <c r="C7132" t="s">
        <v>14</v>
      </c>
      <c r="D7132" t="s">
        <v>209</v>
      </c>
      <c r="E7132" t="s">
        <v>94</v>
      </c>
      <c r="F7132" t="s">
        <v>24</v>
      </c>
      <c r="G7132" t="s">
        <v>25</v>
      </c>
      <c r="H7132" t="s">
        <v>36</v>
      </c>
      <c r="I7132">
        <v>6.4560000000000004</v>
      </c>
      <c r="J7132">
        <v>4</v>
      </c>
      <c r="K7132">
        <v>0.7</v>
      </c>
      <c r="L7132">
        <v>-4.5191999999999997</v>
      </c>
    </row>
    <row r="7133" spans="1:12" x14ac:dyDescent="0.3">
      <c r="A7133" t="s">
        <v>27</v>
      </c>
      <c r="B7133" t="s">
        <v>13</v>
      </c>
      <c r="C7133" t="s">
        <v>14</v>
      </c>
      <c r="D7133" t="s">
        <v>209</v>
      </c>
      <c r="E7133" t="s">
        <v>94</v>
      </c>
      <c r="F7133" t="s">
        <v>24</v>
      </c>
      <c r="G7133" t="s">
        <v>34</v>
      </c>
      <c r="H7133" t="s">
        <v>35</v>
      </c>
      <c r="I7133">
        <v>52.68</v>
      </c>
      <c r="J7133">
        <v>3</v>
      </c>
      <c r="K7133">
        <v>0.2</v>
      </c>
      <c r="L7133">
        <v>19.754999999999999</v>
      </c>
    </row>
    <row r="7134" spans="1:12" x14ac:dyDescent="0.3">
      <c r="A7134" t="s">
        <v>27</v>
      </c>
      <c r="B7134" t="s">
        <v>13</v>
      </c>
      <c r="C7134" t="s">
        <v>14</v>
      </c>
      <c r="D7134" t="s">
        <v>209</v>
      </c>
      <c r="E7134" t="s">
        <v>94</v>
      </c>
      <c r="F7134" t="s">
        <v>24</v>
      </c>
      <c r="G7134" t="s">
        <v>25</v>
      </c>
      <c r="H7134" t="s">
        <v>109</v>
      </c>
      <c r="I7134">
        <v>13.88</v>
      </c>
      <c r="J7134">
        <v>5</v>
      </c>
      <c r="K7134">
        <v>0.2</v>
      </c>
      <c r="L7134">
        <v>-2.6025</v>
      </c>
    </row>
    <row r="7135" spans="1:12" x14ac:dyDescent="0.3">
      <c r="A7135" t="s">
        <v>27</v>
      </c>
      <c r="B7135" t="s">
        <v>13</v>
      </c>
      <c r="C7135" t="s">
        <v>14</v>
      </c>
      <c r="D7135" t="s">
        <v>209</v>
      </c>
      <c r="E7135" t="s">
        <v>94</v>
      </c>
      <c r="F7135" t="s">
        <v>24</v>
      </c>
      <c r="G7135" t="s">
        <v>34</v>
      </c>
      <c r="H7135" t="s">
        <v>58</v>
      </c>
      <c r="I7135">
        <v>103.92</v>
      </c>
      <c r="J7135">
        <v>10</v>
      </c>
      <c r="K7135">
        <v>0.2</v>
      </c>
      <c r="L7135">
        <v>-18.186</v>
      </c>
    </row>
    <row r="7136" spans="1:12" x14ac:dyDescent="0.3">
      <c r="A7136" t="s">
        <v>27</v>
      </c>
      <c r="B7136" t="s">
        <v>13</v>
      </c>
      <c r="C7136" t="s">
        <v>14</v>
      </c>
      <c r="D7136" t="s">
        <v>209</v>
      </c>
      <c r="E7136" t="s">
        <v>94</v>
      </c>
      <c r="F7136" t="s">
        <v>24</v>
      </c>
      <c r="G7136" t="s">
        <v>25</v>
      </c>
      <c r="H7136" t="s">
        <v>26</v>
      </c>
      <c r="I7136">
        <v>11.52</v>
      </c>
      <c r="J7136">
        <v>5</v>
      </c>
      <c r="K7136">
        <v>0.2</v>
      </c>
      <c r="L7136">
        <v>3.7440000000000002</v>
      </c>
    </row>
    <row r="7137" spans="1:12" x14ac:dyDescent="0.3">
      <c r="A7137" t="s">
        <v>27</v>
      </c>
      <c r="B7137" t="s">
        <v>13</v>
      </c>
      <c r="C7137" t="s">
        <v>14</v>
      </c>
      <c r="D7137" t="s">
        <v>209</v>
      </c>
      <c r="E7137" t="s">
        <v>94</v>
      </c>
      <c r="F7137" t="s">
        <v>24</v>
      </c>
      <c r="G7137" t="s">
        <v>25</v>
      </c>
      <c r="H7137" t="s">
        <v>40</v>
      </c>
      <c r="I7137">
        <v>10.368</v>
      </c>
      <c r="J7137">
        <v>2</v>
      </c>
      <c r="K7137">
        <v>0.2</v>
      </c>
      <c r="L7137">
        <v>3.6288</v>
      </c>
    </row>
    <row r="7138" spans="1:12" x14ac:dyDescent="0.3">
      <c r="A7138" t="s">
        <v>27</v>
      </c>
      <c r="B7138" t="s">
        <v>13</v>
      </c>
      <c r="C7138" t="s">
        <v>14</v>
      </c>
      <c r="D7138" t="s">
        <v>209</v>
      </c>
      <c r="E7138" t="s">
        <v>94</v>
      </c>
      <c r="F7138" t="s">
        <v>24</v>
      </c>
      <c r="G7138" t="s">
        <v>25</v>
      </c>
      <c r="H7138" t="s">
        <v>31</v>
      </c>
      <c r="I7138">
        <v>39.072000000000003</v>
      </c>
      <c r="J7138">
        <v>3</v>
      </c>
      <c r="K7138">
        <v>0.2</v>
      </c>
      <c r="L7138">
        <v>2.9304000000000001</v>
      </c>
    </row>
    <row r="7139" spans="1:12" x14ac:dyDescent="0.3">
      <c r="A7139" t="s">
        <v>27</v>
      </c>
      <c r="B7139" t="s">
        <v>21</v>
      </c>
      <c r="C7139" t="s">
        <v>14</v>
      </c>
      <c r="D7139" t="s">
        <v>325</v>
      </c>
      <c r="E7139" t="s">
        <v>94</v>
      </c>
      <c r="F7139" t="s">
        <v>24</v>
      </c>
      <c r="G7139" t="s">
        <v>25</v>
      </c>
      <c r="H7139" t="s">
        <v>40</v>
      </c>
      <c r="I7139">
        <v>60.048000000000002</v>
      </c>
      <c r="J7139">
        <v>9</v>
      </c>
      <c r="K7139">
        <v>0.2</v>
      </c>
      <c r="L7139">
        <v>22.518000000000001</v>
      </c>
    </row>
    <row r="7140" spans="1:12" x14ac:dyDescent="0.3">
      <c r="A7140" t="s">
        <v>27</v>
      </c>
      <c r="B7140" t="s">
        <v>21</v>
      </c>
      <c r="C7140" t="s">
        <v>14</v>
      </c>
      <c r="D7140" t="s">
        <v>325</v>
      </c>
      <c r="E7140" t="s">
        <v>94</v>
      </c>
      <c r="F7140" t="s">
        <v>24</v>
      </c>
      <c r="G7140" t="s">
        <v>25</v>
      </c>
      <c r="H7140" t="s">
        <v>36</v>
      </c>
      <c r="I7140">
        <v>5.0220000000000002</v>
      </c>
      <c r="J7140">
        <v>1</v>
      </c>
      <c r="K7140">
        <v>0.7</v>
      </c>
      <c r="L7140">
        <v>-3.5154000000000001</v>
      </c>
    </row>
    <row r="7141" spans="1:12" x14ac:dyDescent="0.3">
      <c r="A7141" t="s">
        <v>27</v>
      </c>
      <c r="B7141" t="s">
        <v>21</v>
      </c>
      <c r="C7141" t="s">
        <v>14</v>
      </c>
      <c r="D7141" t="s">
        <v>346</v>
      </c>
      <c r="E7141" t="s">
        <v>94</v>
      </c>
      <c r="F7141" t="s">
        <v>24</v>
      </c>
      <c r="G7141" t="s">
        <v>25</v>
      </c>
      <c r="H7141" t="s">
        <v>36</v>
      </c>
      <c r="I7141">
        <v>9.7620000000000005</v>
      </c>
      <c r="J7141">
        <v>2</v>
      </c>
      <c r="K7141">
        <v>0.7</v>
      </c>
      <c r="L7141">
        <v>-6.8334000000000001</v>
      </c>
    </row>
    <row r="7142" spans="1:12" x14ac:dyDescent="0.3">
      <c r="A7142" t="s">
        <v>27</v>
      </c>
      <c r="B7142" t="s">
        <v>21</v>
      </c>
      <c r="C7142" t="s">
        <v>14</v>
      </c>
      <c r="D7142" t="s">
        <v>337</v>
      </c>
      <c r="E7142" t="s">
        <v>94</v>
      </c>
      <c r="F7142" t="s">
        <v>24</v>
      </c>
      <c r="G7142" t="s">
        <v>18</v>
      </c>
      <c r="H7142" t="s">
        <v>30</v>
      </c>
      <c r="I7142">
        <v>177.22499999999999</v>
      </c>
      <c r="J7142">
        <v>5</v>
      </c>
      <c r="K7142">
        <v>0.5</v>
      </c>
      <c r="L7142">
        <v>-120.51300000000001</v>
      </c>
    </row>
    <row r="7143" spans="1:12" x14ac:dyDescent="0.3">
      <c r="A7143" t="s">
        <v>61</v>
      </c>
      <c r="B7143" t="s">
        <v>13</v>
      </c>
      <c r="C7143" t="s">
        <v>14</v>
      </c>
      <c r="D7143" t="s">
        <v>93</v>
      </c>
      <c r="E7143" t="s">
        <v>94</v>
      </c>
      <c r="F7143" t="s">
        <v>24</v>
      </c>
      <c r="G7143" t="s">
        <v>34</v>
      </c>
      <c r="H7143" t="s">
        <v>35</v>
      </c>
      <c r="I7143">
        <v>344.70400000000001</v>
      </c>
      <c r="J7143">
        <v>2</v>
      </c>
      <c r="K7143">
        <v>0.2</v>
      </c>
      <c r="L7143">
        <v>38.779200000000003</v>
      </c>
    </row>
    <row r="7144" spans="1:12" x14ac:dyDescent="0.3">
      <c r="A7144" t="s">
        <v>12</v>
      </c>
      <c r="B7144" t="s">
        <v>21</v>
      </c>
      <c r="C7144" t="s">
        <v>14</v>
      </c>
      <c r="D7144" t="s">
        <v>209</v>
      </c>
      <c r="E7144" t="s">
        <v>94</v>
      </c>
      <c r="F7144" t="s">
        <v>24</v>
      </c>
      <c r="G7144" t="s">
        <v>34</v>
      </c>
      <c r="H7144" t="s">
        <v>35</v>
      </c>
      <c r="I7144">
        <v>263.95999999999998</v>
      </c>
      <c r="J7144">
        <v>5</v>
      </c>
      <c r="K7144">
        <v>0.2</v>
      </c>
      <c r="L7144">
        <v>19.797000000000001</v>
      </c>
    </row>
    <row r="7145" spans="1:12" x14ac:dyDescent="0.3">
      <c r="A7145" t="s">
        <v>12</v>
      </c>
      <c r="B7145" t="s">
        <v>21</v>
      </c>
      <c r="C7145" t="s">
        <v>14</v>
      </c>
      <c r="D7145" t="s">
        <v>209</v>
      </c>
      <c r="E7145" t="s">
        <v>94</v>
      </c>
      <c r="F7145" t="s">
        <v>24</v>
      </c>
      <c r="G7145" t="s">
        <v>25</v>
      </c>
      <c r="H7145" t="s">
        <v>33</v>
      </c>
      <c r="I7145">
        <v>71.632000000000005</v>
      </c>
      <c r="J7145">
        <v>11</v>
      </c>
      <c r="K7145">
        <v>0.2</v>
      </c>
      <c r="L7145">
        <v>17.908000000000001</v>
      </c>
    </row>
    <row r="7146" spans="1:12" x14ac:dyDescent="0.3">
      <c r="A7146" t="s">
        <v>12</v>
      </c>
      <c r="B7146" t="s">
        <v>21</v>
      </c>
      <c r="C7146" t="s">
        <v>14</v>
      </c>
      <c r="D7146" t="s">
        <v>209</v>
      </c>
      <c r="E7146" t="s">
        <v>94</v>
      </c>
      <c r="F7146" t="s">
        <v>24</v>
      </c>
      <c r="G7146" t="s">
        <v>25</v>
      </c>
      <c r="H7146" t="s">
        <v>33</v>
      </c>
      <c r="I7146">
        <v>9.3279999999999994</v>
      </c>
      <c r="J7146">
        <v>1</v>
      </c>
      <c r="K7146">
        <v>0.2</v>
      </c>
      <c r="L7146">
        <v>0.81620000000000004</v>
      </c>
    </row>
    <row r="7147" spans="1:12" x14ac:dyDescent="0.3">
      <c r="A7147" t="s">
        <v>27</v>
      </c>
      <c r="B7147" t="s">
        <v>13</v>
      </c>
      <c r="C7147" t="s">
        <v>14</v>
      </c>
      <c r="D7147" t="s">
        <v>433</v>
      </c>
      <c r="E7147" t="s">
        <v>94</v>
      </c>
      <c r="F7147" t="s">
        <v>24</v>
      </c>
      <c r="G7147" t="s">
        <v>25</v>
      </c>
      <c r="H7147" t="s">
        <v>36</v>
      </c>
      <c r="I7147">
        <v>26.352</v>
      </c>
      <c r="J7147">
        <v>8</v>
      </c>
      <c r="K7147">
        <v>0.7</v>
      </c>
      <c r="L7147">
        <v>-18.446400000000001</v>
      </c>
    </row>
    <row r="7148" spans="1:12" x14ac:dyDescent="0.3">
      <c r="A7148" t="s">
        <v>12</v>
      </c>
      <c r="B7148" t="s">
        <v>21</v>
      </c>
      <c r="C7148" t="s">
        <v>14</v>
      </c>
      <c r="D7148" t="s">
        <v>81</v>
      </c>
      <c r="E7148" t="s">
        <v>94</v>
      </c>
      <c r="F7148" t="s">
        <v>24</v>
      </c>
      <c r="G7148" t="s">
        <v>25</v>
      </c>
      <c r="H7148" t="s">
        <v>37</v>
      </c>
      <c r="I7148">
        <v>64.864000000000004</v>
      </c>
      <c r="J7148">
        <v>4</v>
      </c>
      <c r="K7148">
        <v>0.2</v>
      </c>
      <c r="L7148">
        <v>6.4863999999999997</v>
      </c>
    </row>
    <row r="7149" spans="1:12" x14ac:dyDescent="0.3">
      <c r="A7149" t="s">
        <v>27</v>
      </c>
      <c r="B7149" t="s">
        <v>13</v>
      </c>
      <c r="C7149" t="s">
        <v>14</v>
      </c>
      <c r="D7149" t="s">
        <v>346</v>
      </c>
      <c r="E7149" t="s">
        <v>94</v>
      </c>
      <c r="F7149" t="s">
        <v>24</v>
      </c>
      <c r="G7149" t="s">
        <v>25</v>
      </c>
      <c r="H7149" t="s">
        <v>40</v>
      </c>
      <c r="I7149">
        <v>32.896000000000001</v>
      </c>
      <c r="J7149">
        <v>4</v>
      </c>
      <c r="K7149">
        <v>0.2</v>
      </c>
      <c r="L7149">
        <v>11.102399999999999</v>
      </c>
    </row>
    <row r="7150" spans="1:12" x14ac:dyDescent="0.3">
      <c r="A7150" t="s">
        <v>27</v>
      </c>
      <c r="B7150" t="s">
        <v>13</v>
      </c>
      <c r="C7150" t="s">
        <v>14</v>
      </c>
      <c r="D7150" t="s">
        <v>346</v>
      </c>
      <c r="E7150" t="s">
        <v>94</v>
      </c>
      <c r="F7150" t="s">
        <v>24</v>
      </c>
      <c r="G7150" t="s">
        <v>25</v>
      </c>
      <c r="H7150" t="s">
        <v>40</v>
      </c>
      <c r="I7150">
        <v>22.776</v>
      </c>
      <c r="J7150">
        <v>3</v>
      </c>
      <c r="K7150">
        <v>0.2</v>
      </c>
      <c r="L7150">
        <v>7.6868999999999996</v>
      </c>
    </row>
    <row r="7151" spans="1:12" x14ac:dyDescent="0.3">
      <c r="A7151" t="s">
        <v>61</v>
      </c>
      <c r="B7151" t="s">
        <v>43</v>
      </c>
      <c r="C7151" t="s">
        <v>14</v>
      </c>
      <c r="D7151" t="s">
        <v>209</v>
      </c>
      <c r="E7151" t="s">
        <v>94</v>
      </c>
      <c r="F7151" t="s">
        <v>24</v>
      </c>
      <c r="G7151" t="s">
        <v>25</v>
      </c>
      <c r="H7151" t="s">
        <v>36</v>
      </c>
      <c r="I7151">
        <v>45.24</v>
      </c>
      <c r="J7151">
        <v>4</v>
      </c>
      <c r="K7151">
        <v>0.7</v>
      </c>
      <c r="L7151">
        <v>-30.16</v>
      </c>
    </row>
    <row r="7152" spans="1:12" x14ac:dyDescent="0.3">
      <c r="A7152" t="s">
        <v>61</v>
      </c>
      <c r="B7152" t="s">
        <v>43</v>
      </c>
      <c r="C7152" t="s">
        <v>14</v>
      </c>
      <c r="D7152" t="s">
        <v>209</v>
      </c>
      <c r="E7152" t="s">
        <v>94</v>
      </c>
      <c r="F7152" t="s">
        <v>24</v>
      </c>
      <c r="G7152" t="s">
        <v>25</v>
      </c>
      <c r="H7152" t="s">
        <v>33</v>
      </c>
      <c r="I7152">
        <v>18.687999999999999</v>
      </c>
      <c r="J7152">
        <v>4</v>
      </c>
      <c r="K7152">
        <v>0.2</v>
      </c>
      <c r="L7152">
        <v>2.3359999999999999</v>
      </c>
    </row>
    <row r="7153" spans="1:12" x14ac:dyDescent="0.3">
      <c r="A7153" t="s">
        <v>61</v>
      </c>
      <c r="B7153" t="s">
        <v>43</v>
      </c>
      <c r="C7153" t="s">
        <v>14</v>
      </c>
      <c r="D7153" t="s">
        <v>209</v>
      </c>
      <c r="E7153" t="s">
        <v>94</v>
      </c>
      <c r="F7153" t="s">
        <v>24</v>
      </c>
      <c r="G7153" t="s">
        <v>25</v>
      </c>
      <c r="H7153" t="s">
        <v>40</v>
      </c>
      <c r="I7153">
        <v>11.648</v>
      </c>
      <c r="J7153">
        <v>2</v>
      </c>
      <c r="K7153">
        <v>0.2</v>
      </c>
      <c r="L7153">
        <v>3.7856000000000001</v>
      </c>
    </row>
    <row r="7154" spans="1:12" x14ac:dyDescent="0.3">
      <c r="A7154" t="s">
        <v>61</v>
      </c>
      <c r="B7154" t="s">
        <v>43</v>
      </c>
      <c r="C7154" t="s">
        <v>14</v>
      </c>
      <c r="D7154" t="s">
        <v>209</v>
      </c>
      <c r="E7154" t="s">
        <v>94</v>
      </c>
      <c r="F7154" t="s">
        <v>24</v>
      </c>
      <c r="G7154" t="s">
        <v>34</v>
      </c>
      <c r="H7154" t="s">
        <v>58</v>
      </c>
      <c r="I7154">
        <v>112.776</v>
      </c>
      <c r="J7154">
        <v>3</v>
      </c>
      <c r="K7154">
        <v>0.2</v>
      </c>
      <c r="L7154">
        <v>-8.4581999999999997</v>
      </c>
    </row>
    <row r="7155" spans="1:12" x14ac:dyDescent="0.3">
      <c r="A7155" t="s">
        <v>61</v>
      </c>
      <c r="B7155" t="s">
        <v>43</v>
      </c>
      <c r="C7155" t="s">
        <v>14</v>
      </c>
      <c r="D7155" t="s">
        <v>209</v>
      </c>
      <c r="E7155" t="s">
        <v>94</v>
      </c>
      <c r="F7155" t="s">
        <v>24</v>
      </c>
      <c r="G7155" t="s">
        <v>18</v>
      </c>
      <c r="H7155" t="s">
        <v>30</v>
      </c>
      <c r="I7155">
        <v>377.45</v>
      </c>
      <c r="J7155">
        <v>5</v>
      </c>
      <c r="K7155">
        <v>0.5</v>
      </c>
      <c r="L7155">
        <v>-264.21499999999997</v>
      </c>
    </row>
    <row r="7156" spans="1:12" x14ac:dyDescent="0.3">
      <c r="A7156" t="s">
        <v>61</v>
      </c>
      <c r="B7156" t="s">
        <v>43</v>
      </c>
      <c r="C7156" t="s">
        <v>14</v>
      </c>
      <c r="D7156" t="s">
        <v>209</v>
      </c>
      <c r="E7156" t="s">
        <v>94</v>
      </c>
      <c r="F7156" t="s">
        <v>24</v>
      </c>
      <c r="G7156" t="s">
        <v>25</v>
      </c>
      <c r="H7156" t="s">
        <v>26</v>
      </c>
      <c r="I7156">
        <v>15.936</v>
      </c>
      <c r="J7156">
        <v>4</v>
      </c>
      <c r="K7156">
        <v>0.2</v>
      </c>
      <c r="L7156">
        <v>5.1791999999999998</v>
      </c>
    </row>
    <row r="7157" spans="1:12" x14ac:dyDescent="0.3">
      <c r="A7157" t="s">
        <v>61</v>
      </c>
      <c r="B7157" t="s">
        <v>43</v>
      </c>
      <c r="C7157" t="s">
        <v>14</v>
      </c>
      <c r="D7157" t="s">
        <v>209</v>
      </c>
      <c r="E7157" t="s">
        <v>94</v>
      </c>
      <c r="F7157" t="s">
        <v>24</v>
      </c>
      <c r="G7157" t="s">
        <v>34</v>
      </c>
      <c r="H7157" t="s">
        <v>35</v>
      </c>
      <c r="I7157">
        <v>28.68</v>
      </c>
      <c r="J7157">
        <v>3</v>
      </c>
      <c r="K7157">
        <v>0.2</v>
      </c>
      <c r="L7157">
        <v>-7.17</v>
      </c>
    </row>
    <row r="7158" spans="1:12" x14ac:dyDescent="0.3">
      <c r="A7158" t="s">
        <v>61</v>
      </c>
      <c r="B7158" t="s">
        <v>21</v>
      </c>
      <c r="C7158" t="s">
        <v>14</v>
      </c>
      <c r="D7158" t="s">
        <v>81</v>
      </c>
      <c r="E7158" t="s">
        <v>94</v>
      </c>
      <c r="F7158" t="s">
        <v>24</v>
      </c>
      <c r="G7158" t="s">
        <v>25</v>
      </c>
      <c r="H7158" t="s">
        <v>76</v>
      </c>
      <c r="I7158">
        <v>8.7200000000000006</v>
      </c>
      <c r="J7158">
        <v>5</v>
      </c>
      <c r="K7158">
        <v>0.2</v>
      </c>
      <c r="L7158">
        <v>2.2890000000000001</v>
      </c>
    </row>
    <row r="7159" spans="1:12" x14ac:dyDescent="0.3">
      <c r="A7159" t="s">
        <v>61</v>
      </c>
      <c r="B7159" t="s">
        <v>21</v>
      </c>
      <c r="C7159" t="s">
        <v>14</v>
      </c>
      <c r="D7159" t="s">
        <v>81</v>
      </c>
      <c r="E7159" t="s">
        <v>94</v>
      </c>
      <c r="F7159" t="s">
        <v>24</v>
      </c>
      <c r="G7159" t="s">
        <v>34</v>
      </c>
      <c r="H7159" t="s">
        <v>58</v>
      </c>
      <c r="I7159">
        <v>91.176000000000002</v>
      </c>
      <c r="J7159">
        <v>3</v>
      </c>
      <c r="K7159">
        <v>0.2</v>
      </c>
      <c r="L7159">
        <v>4.5587999999999997</v>
      </c>
    </row>
    <row r="7160" spans="1:12" x14ac:dyDescent="0.3">
      <c r="A7160" t="s">
        <v>61</v>
      </c>
      <c r="B7160" t="s">
        <v>21</v>
      </c>
      <c r="C7160" t="s">
        <v>14</v>
      </c>
      <c r="D7160" t="s">
        <v>81</v>
      </c>
      <c r="E7160" t="s">
        <v>94</v>
      </c>
      <c r="F7160" t="s">
        <v>24</v>
      </c>
      <c r="G7160" t="s">
        <v>34</v>
      </c>
      <c r="H7160" t="s">
        <v>58</v>
      </c>
      <c r="I7160">
        <v>159.96799999999999</v>
      </c>
      <c r="J7160">
        <v>4</v>
      </c>
      <c r="K7160">
        <v>0.2</v>
      </c>
      <c r="L7160">
        <v>29.994</v>
      </c>
    </row>
    <row r="7161" spans="1:12" x14ac:dyDescent="0.3">
      <c r="A7161" t="s">
        <v>27</v>
      </c>
      <c r="B7161" t="s">
        <v>13</v>
      </c>
      <c r="C7161" t="s">
        <v>14</v>
      </c>
      <c r="D7161" t="s">
        <v>81</v>
      </c>
      <c r="E7161" t="s">
        <v>94</v>
      </c>
      <c r="F7161" t="s">
        <v>24</v>
      </c>
      <c r="G7161" t="s">
        <v>18</v>
      </c>
      <c r="H7161" t="s">
        <v>19</v>
      </c>
      <c r="I7161">
        <v>217.76400000000001</v>
      </c>
      <c r="J7161">
        <v>6</v>
      </c>
      <c r="K7161">
        <v>0.7</v>
      </c>
      <c r="L7161">
        <v>-384.71640000000002</v>
      </c>
    </row>
    <row r="7162" spans="1:12" x14ac:dyDescent="0.3">
      <c r="A7162" t="s">
        <v>27</v>
      </c>
      <c r="B7162" t="s">
        <v>13</v>
      </c>
      <c r="C7162" t="s">
        <v>14</v>
      </c>
      <c r="D7162" t="s">
        <v>81</v>
      </c>
      <c r="E7162" t="s">
        <v>94</v>
      </c>
      <c r="F7162" t="s">
        <v>24</v>
      </c>
      <c r="G7162" t="s">
        <v>25</v>
      </c>
      <c r="H7162" t="s">
        <v>109</v>
      </c>
      <c r="I7162">
        <v>39.072000000000003</v>
      </c>
      <c r="J7162">
        <v>6</v>
      </c>
      <c r="K7162">
        <v>0.2</v>
      </c>
      <c r="L7162">
        <v>4.3956</v>
      </c>
    </row>
    <row r="7163" spans="1:12" x14ac:dyDescent="0.3">
      <c r="A7163" t="s">
        <v>27</v>
      </c>
      <c r="B7163" t="s">
        <v>13</v>
      </c>
      <c r="C7163" t="s">
        <v>14</v>
      </c>
      <c r="D7163" t="s">
        <v>81</v>
      </c>
      <c r="E7163" t="s">
        <v>94</v>
      </c>
      <c r="F7163" t="s">
        <v>24</v>
      </c>
      <c r="G7163" t="s">
        <v>25</v>
      </c>
      <c r="H7163" t="s">
        <v>36</v>
      </c>
      <c r="I7163">
        <v>22.638000000000002</v>
      </c>
      <c r="J7163">
        <v>7</v>
      </c>
      <c r="K7163">
        <v>0.7</v>
      </c>
      <c r="L7163">
        <v>-16.601199999999999</v>
      </c>
    </row>
    <row r="7164" spans="1:12" x14ac:dyDescent="0.3">
      <c r="A7164" t="s">
        <v>27</v>
      </c>
      <c r="B7164" t="s">
        <v>13</v>
      </c>
      <c r="C7164" t="s">
        <v>14</v>
      </c>
      <c r="D7164" t="s">
        <v>81</v>
      </c>
      <c r="E7164" t="s">
        <v>94</v>
      </c>
      <c r="F7164" t="s">
        <v>24</v>
      </c>
      <c r="G7164" t="s">
        <v>25</v>
      </c>
      <c r="H7164" t="s">
        <v>33</v>
      </c>
      <c r="I7164">
        <v>95.144000000000005</v>
      </c>
      <c r="J7164">
        <v>7</v>
      </c>
      <c r="K7164">
        <v>0.2</v>
      </c>
      <c r="L7164">
        <v>10.7037</v>
      </c>
    </row>
    <row r="7165" spans="1:12" x14ac:dyDescent="0.3">
      <c r="A7165" t="s">
        <v>27</v>
      </c>
      <c r="B7165" t="s">
        <v>21</v>
      </c>
      <c r="C7165" t="s">
        <v>14</v>
      </c>
      <c r="D7165" t="s">
        <v>81</v>
      </c>
      <c r="E7165" t="s">
        <v>94</v>
      </c>
      <c r="F7165" t="s">
        <v>24</v>
      </c>
      <c r="G7165" t="s">
        <v>34</v>
      </c>
      <c r="H7165" t="s">
        <v>35</v>
      </c>
      <c r="I7165">
        <v>191.976</v>
      </c>
      <c r="J7165">
        <v>3</v>
      </c>
      <c r="K7165">
        <v>0.2</v>
      </c>
      <c r="L7165">
        <v>19.197600000000001</v>
      </c>
    </row>
    <row r="7166" spans="1:12" x14ac:dyDescent="0.3">
      <c r="A7166" t="s">
        <v>27</v>
      </c>
      <c r="B7166" t="s">
        <v>21</v>
      </c>
      <c r="C7166" t="s">
        <v>14</v>
      </c>
      <c r="D7166" t="s">
        <v>81</v>
      </c>
      <c r="E7166" t="s">
        <v>94</v>
      </c>
      <c r="F7166" t="s">
        <v>24</v>
      </c>
      <c r="G7166" t="s">
        <v>25</v>
      </c>
      <c r="H7166" t="s">
        <v>33</v>
      </c>
      <c r="I7166">
        <v>23.832000000000001</v>
      </c>
      <c r="J7166">
        <v>3</v>
      </c>
      <c r="K7166">
        <v>0.2</v>
      </c>
      <c r="L7166">
        <v>6.5537999999999998</v>
      </c>
    </row>
    <row r="7167" spans="1:12" x14ac:dyDescent="0.3">
      <c r="A7167" t="s">
        <v>27</v>
      </c>
      <c r="B7167" t="s">
        <v>21</v>
      </c>
      <c r="C7167" t="s">
        <v>14</v>
      </c>
      <c r="D7167" t="s">
        <v>81</v>
      </c>
      <c r="E7167" t="s">
        <v>94</v>
      </c>
      <c r="F7167" t="s">
        <v>24</v>
      </c>
      <c r="G7167" t="s">
        <v>18</v>
      </c>
      <c r="H7167" t="s">
        <v>32</v>
      </c>
      <c r="I7167">
        <v>409.21600000000001</v>
      </c>
      <c r="J7167">
        <v>8</v>
      </c>
      <c r="K7167">
        <v>0.2</v>
      </c>
      <c r="L7167">
        <v>61.382399999999997</v>
      </c>
    </row>
    <row r="7168" spans="1:12" x14ac:dyDescent="0.3">
      <c r="A7168" t="s">
        <v>27</v>
      </c>
      <c r="B7168" t="s">
        <v>21</v>
      </c>
      <c r="C7168" t="s">
        <v>14</v>
      </c>
      <c r="D7168" t="s">
        <v>81</v>
      </c>
      <c r="E7168" t="s">
        <v>94</v>
      </c>
      <c r="F7168" t="s">
        <v>24</v>
      </c>
      <c r="G7168" t="s">
        <v>18</v>
      </c>
      <c r="H7168" t="s">
        <v>19</v>
      </c>
      <c r="I7168">
        <v>72.587999999999994</v>
      </c>
      <c r="J7168">
        <v>2</v>
      </c>
      <c r="K7168">
        <v>0.7</v>
      </c>
      <c r="L7168">
        <v>-128.2388</v>
      </c>
    </row>
    <row r="7169" spans="1:12" x14ac:dyDescent="0.3">
      <c r="A7169" t="s">
        <v>61</v>
      </c>
      <c r="B7169" t="s">
        <v>43</v>
      </c>
      <c r="C7169" t="s">
        <v>14</v>
      </c>
      <c r="D7169" t="s">
        <v>93</v>
      </c>
      <c r="E7169" t="s">
        <v>94</v>
      </c>
      <c r="F7169" t="s">
        <v>24</v>
      </c>
      <c r="G7169" t="s">
        <v>18</v>
      </c>
      <c r="H7169" t="s">
        <v>20</v>
      </c>
      <c r="I7169">
        <v>403.92</v>
      </c>
      <c r="J7169">
        <v>5</v>
      </c>
      <c r="K7169">
        <v>0.2</v>
      </c>
      <c r="L7169">
        <v>25.245000000000001</v>
      </c>
    </row>
    <row r="7170" spans="1:12" x14ac:dyDescent="0.3">
      <c r="A7170" t="s">
        <v>27</v>
      </c>
      <c r="B7170" t="s">
        <v>13</v>
      </c>
      <c r="C7170" t="s">
        <v>14</v>
      </c>
      <c r="D7170" t="s">
        <v>93</v>
      </c>
      <c r="E7170" t="s">
        <v>94</v>
      </c>
      <c r="F7170" t="s">
        <v>24</v>
      </c>
      <c r="G7170" t="s">
        <v>18</v>
      </c>
      <c r="H7170" t="s">
        <v>19</v>
      </c>
      <c r="I7170">
        <v>66.293999999999997</v>
      </c>
      <c r="J7170">
        <v>1</v>
      </c>
      <c r="K7170">
        <v>0.7</v>
      </c>
      <c r="L7170">
        <v>-103.86060000000001</v>
      </c>
    </row>
    <row r="7171" spans="1:12" x14ac:dyDescent="0.3">
      <c r="A7171" t="s">
        <v>27</v>
      </c>
      <c r="B7171" t="s">
        <v>13</v>
      </c>
      <c r="C7171" t="s">
        <v>14</v>
      </c>
      <c r="D7171" t="s">
        <v>93</v>
      </c>
      <c r="E7171" t="s">
        <v>94</v>
      </c>
      <c r="F7171" t="s">
        <v>24</v>
      </c>
      <c r="G7171" t="s">
        <v>18</v>
      </c>
      <c r="H7171" t="s">
        <v>20</v>
      </c>
      <c r="I7171">
        <v>291.16800000000001</v>
      </c>
      <c r="J7171">
        <v>4</v>
      </c>
      <c r="K7171">
        <v>0.2</v>
      </c>
      <c r="L7171">
        <v>-14.558400000000001</v>
      </c>
    </row>
    <row r="7172" spans="1:12" x14ac:dyDescent="0.3">
      <c r="A7172" t="s">
        <v>12</v>
      </c>
      <c r="B7172" t="s">
        <v>21</v>
      </c>
      <c r="C7172" t="s">
        <v>14</v>
      </c>
      <c r="D7172" t="s">
        <v>565</v>
      </c>
      <c r="E7172" t="s">
        <v>94</v>
      </c>
      <c r="F7172" t="s">
        <v>24</v>
      </c>
      <c r="G7172" t="s">
        <v>25</v>
      </c>
      <c r="H7172" t="s">
        <v>109</v>
      </c>
      <c r="I7172">
        <v>17.584</v>
      </c>
      <c r="J7172">
        <v>7</v>
      </c>
      <c r="K7172">
        <v>0.2</v>
      </c>
      <c r="L7172">
        <v>-4.1761999999999997</v>
      </c>
    </row>
    <row r="7173" spans="1:12" x14ac:dyDescent="0.3">
      <c r="A7173" t="s">
        <v>12</v>
      </c>
      <c r="B7173" t="s">
        <v>21</v>
      </c>
      <c r="C7173" t="s">
        <v>14</v>
      </c>
      <c r="D7173" t="s">
        <v>565</v>
      </c>
      <c r="E7173" t="s">
        <v>94</v>
      </c>
      <c r="F7173" t="s">
        <v>24</v>
      </c>
      <c r="G7173" t="s">
        <v>18</v>
      </c>
      <c r="H7173" t="s">
        <v>20</v>
      </c>
      <c r="I7173">
        <v>104.78400000000001</v>
      </c>
      <c r="J7173">
        <v>1</v>
      </c>
      <c r="K7173">
        <v>0.2</v>
      </c>
      <c r="L7173">
        <v>-14.4078</v>
      </c>
    </row>
    <row r="7174" spans="1:12" x14ac:dyDescent="0.3">
      <c r="A7174" t="s">
        <v>12</v>
      </c>
      <c r="B7174" t="s">
        <v>21</v>
      </c>
      <c r="C7174" t="s">
        <v>14</v>
      </c>
      <c r="D7174" t="s">
        <v>565</v>
      </c>
      <c r="E7174" t="s">
        <v>94</v>
      </c>
      <c r="F7174" t="s">
        <v>24</v>
      </c>
      <c r="G7174" t="s">
        <v>25</v>
      </c>
      <c r="H7174" t="s">
        <v>40</v>
      </c>
      <c r="I7174">
        <v>47.951999999999998</v>
      </c>
      <c r="J7174">
        <v>3</v>
      </c>
      <c r="K7174">
        <v>0.2</v>
      </c>
      <c r="L7174">
        <v>16.783200000000001</v>
      </c>
    </row>
    <row r="7175" spans="1:12" x14ac:dyDescent="0.3">
      <c r="A7175" t="s">
        <v>12</v>
      </c>
      <c r="B7175" t="s">
        <v>21</v>
      </c>
      <c r="C7175" t="s">
        <v>14</v>
      </c>
      <c r="D7175" t="s">
        <v>565</v>
      </c>
      <c r="E7175" t="s">
        <v>94</v>
      </c>
      <c r="F7175" t="s">
        <v>24</v>
      </c>
      <c r="G7175" t="s">
        <v>18</v>
      </c>
      <c r="H7175" t="s">
        <v>20</v>
      </c>
      <c r="I7175">
        <v>650.35199999999998</v>
      </c>
      <c r="J7175">
        <v>3</v>
      </c>
      <c r="K7175">
        <v>0.2</v>
      </c>
      <c r="L7175">
        <v>-97.552800000000005</v>
      </c>
    </row>
    <row r="7176" spans="1:12" x14ac:dyDescent="0.3">
      <c r="A7176" t="s">
        <v>12</v>
      </c>
      <c r="B7176" t="s">
        <v>21</v>
      </c>
      <c r="C7176" t="s">
        <v>14</v>
      </c>
      <c r="D7176" t="s">
        <v>565</v>
      </c>
      <c r="E7176" t="s">
        <v>94</v>
      </c>
      <c r="F7176" t="s">
        <v>24</v>
      </c>
      <c r="G7176" t="s">
        <v>25</v>
      </c>
      <c r="H7176" t="s">
        <v>26</v>
      </c>
      <c r="I7176">
        <v>629.18399999999997</v>
      </c>
      <c r="J7176">
        <v>8</v>
      </c>
      <c r="K7176">
        <v>0.2</v>
      </c>
      <c r="L7176">
        <v>228.07919999999999</v>
      </c>
    </row>
    <row r="7177" spans="1:12" x14ac:dyDescent="0.3">
      <c r="A7177" t="s">
        <v>12</v>
      </c>
      <c r="B7177" t="s">
        <v>21</v>
      </c>
      <c r="C7177" t="s">
        <v>14</v>
      </c>
      <c r="D7177" t="s">
        <v>565</v>
      </c>
      <c r="E7177" t="s">
        <v>94</v>
      </c>
      <c r="F7177" t="s">
        <v>24</v>
      </c>
      <c r="G7177" t="s">
        <v>25</v>
      </c>
      <c r="H7177" t="s">
        <v>40</v>
      </c>
      <c r="I7177">
        <v>15.176</v>
      </c>
      <c r="J7177">
        <v>1</v>
      </c>
      <c r="K7177">
        <v>0.2</v>
      </c>
      <c r="L7177">
        <v>5.3116000000000003</v>
      </c>
    </row>
    <row r="7178" spans="1:12" x14ac:dyDescent="0.3">
      <c r="A7178" t="s">
        <v>27</v>
      </c>
      <c r="B7178" t="s">
        <v>13</v>
      </c>
      <c r="C7178" t="s">
        <v>14</v>
      </c>
      <c r="D7178" t="s">
        <v>81</v>
      </c>
      <c r="E7178" t="s">
        <v>94</v>
      </c>
      <c r="F7178" t="s">
        <v>24</v>
      </c>
      <c r="G7178" t="s">
        <v>25</v>
      </c>
      <c r="H7178" t="s">
        <v>33</v>
      </c>
      <c r="I7178">
        <v>51.015999999999998</v>
      </c>
      <c r="J7178">
        <v>7</v>
      </c>
      <c r="K7178">
        <v>0.2</v>
      </c>
      <c r="L7178">
        <v>8.2901000000000007</v>
      </c>
    </row>
    <row r="7179" spans="1:12" x14ac:dyDescent="0.3">
      <c r="A7179" t="s">
        <v>27</v>
      </c>
      <c r="B7179" t="s">
        <v>13</v>
      </c>
      <c r="C7179" t="s">
        <v>14</v>
      </c>
      <c r="D7179" t="s">
        <v>337</v>
      </c>
      <c r="E7179" t="s">
        <v>94</v>
      </c>
      <c r="F7179" t="s">
        <v>24</v>
      </c>
      <c r="G7179" t="s">
        <v>34</v>
      </c>
      <c r="H7179" t="s">
        <v>35</v>
      </c>
      <c r="I7179">
        <v>438.36799999999999</v>
      </c>
      <c r="J7179">
        <v>4</v>
      </c>
      <c r="K7179">
        <v>0.2</v>
      </c>
      <c r="L7179">
        <v>38.357199999999999</v>
      </c>
    </row>
    <row r="7180" spans="1:12" x14ac:dyDescent="0.3">
      <c r="A7180" t="s">
        <v>27</v>
      </c>
      <c r="B7180" t="s">
        <v>13</v>
      </c>
      <c r="C7180" t="s">
        <v>14</v>
      </c>
      <c r="D7180" t="s">
        <v>337</v>
      </c>
      <c r="E7180" t="s">
        <v>94</v>
      </c>
      <c r="F7180" t="s">
        <v>24</v>
      </c>
      <c r="G7180" t="s">
        <v>34</v>
      </c>
      <c r="H7180" t="s">
        <v>35</v>
      </c>
      <c r="I7180">
        <v>139.94399999999999</v>
      </c>
      <c r="J7180">
        <v>7</v>
      </c>
      <c r="K7180">
        <v>0.2</v>
      </c>
      <c r="L7180">
        <v>-31.487400000000001</v>
      </c>
    </row>
    <row r="7181" spans="1:12" x14ac:dyDescent="0.3">
      <c r="A7181" t="s">
        <v>27</v>
      </c>
      <c r="B7181" t="s">
        <v>13</v>
      </c>
      <c r="C7181" t="s">
        <v>14</v>
      </c>
      <c r="D7181" t="s">
        <v>337</v>
      </c>
      <c r="E7181" t="s">
        <v>94</v>
      </c>
      <c r="F7181" t="s">
        <v>24</v>
      </c>
      <c r="G7181" t="s">
        <v>25</v>
      </c>
      <c r="H7181" t="s">
        <v>37</v>
      </c>
      <c r="I7181">
        <v>133.47200000000001</v>
      </c>
      <c r="J7181">
        <v>4</v>
      </c>
      <c r="K7181">
        <v>0.2</v>
      </c>
      <c r="L7181">
        <v>15.015599999999999</v>
      </c>
    </row>
    <row r="7182" spans="1:12" x14ac:dyDescent="0.3">
      <c r="A7182" t="s">
        <v>27</v>
      </c>
      <c r="B7182" t="s">
        <v>43</v>
      </c>
      <c r="C7182" t="s">
        <v>14</v>
      </c>
      <c r="D7182" t="s">
        <v>81</v>
      </c>
      <c r="E7182" t="s">
        <v>94</v>
      </c>
      <c r="F7182" t="s">
        <v>24</v>
      </c>
      <c r="G7182" t="s">
        <v>18</v>
      </c>
      <c r="H7182" t="s">
        <v>30</v>
      </c>
      <c r="I7182">
        <v>564.19500000000005</v>
      </c>
      <c r="J7182">
        <v>3</v>
      </c>
      <c r="K7182">
        <v>0.5</v>
      </c>
      <c r="L7182">
        <v>-304.6653</v>
      </c>
    </row>
    <row r="7183" spans="1:12" x14ac:dyDescent="0.3">
      <c r="A7183" t="s">
        <v>27</v>
      </c>
      <c r="B7183" t="s">
        <v>43</v>
      </c>
      <c r="C7183" t="s">
        <v>14</v>
      </c>
      <c r="D7183" t="s">
        <v>81</v>
      </c>
      <c r="E7183" t="s">
        <v>94</v>
      </c>
      <c r="F7183" t="s">
        <v>24</v>
      </c>
      <c r="G7183" t="s">
        <v>25</v>
      </c>
      <c r="H7183" t="s">
        <v>37</v>
      </c>
      <c r="I7183">
        <v>87.168000000000006</v>
      </c>
      <c r="J7183">
        <v>2</v>
      </c>
      <c r="K7183">
        <v>0.2</v>
      </c>
      <c r="L7183">
        <v>8.7167999999999992</v>
      </c>
    </row>
    <row r="7184" spans="1:12" x14ac:dyDescent="0.3">
      <c r="A7184" t="s">
        <v>12</v>
      </c>
      <c r="B7184" t="s">
        <v>13</v>
      </c>
      <c r="C7184" t="s">
        <v>14</v>
      </c>
      <c r="D7184" t="s">
        <v>81</v>
      </c>
      <c r="E7184" t="s">
        <v>94</v>
      </c>
      <c r="F7184" t="s">
        <v>24</v>
      </c>
      <c r="G7184" t="s">
        <v>25</v>
      </c>
      <c r="H7184" t="s">
        <v>59</v>
      </c>
      <c r="I7184">
        <v>27.792000000000002</v>
      </c>
      <c r="J7184">
        <v>3</v>
      </c>
      <c r="K7184">
        <v>0.2</v>
      </c>
      <c r="L7184">
        <v>10.422000000000001</v>
      </c>
    </row>
    <row r="7185" spans="1:12" x14ac:dyDescent="0.3">
      <c r="A7185" t="s">
        <v>27</v>
      </c>
      <c r="B7185" t="s">
        <v>43</v>
      </c>
      <c r="C7185" t="s">
        <v>14</v>
      </c>
      <c r="D7185" t="s">
        <v>209</v>
      </c>
      <c r="E7185" t="s">
        <v>94</v>
      </c>
      <c r="F7185" t="s">
        <v>24</v>
      </c>
      <c r="G7185" t="s">
        <v>25</v>
      </c>
      <c r="H7185" t="s">
        <v>109</v>
      </c>
      <c r="I7185">
        <v>6.2080000000000002</v>
      </c>
      <c r="J7185">
        <v>2</v>
      </c>
      <c r="K7185">
        <v>0.2</v>
      </c>
      <c r="L7185">
        <v>0.69840000000000002</v>
      </c>
    </row>
    <row r="7186" spans="1:12" x14ac:dyDescent="0.3">
      <c r="A7186" t="s">
        <v>27</v>
      </c>
      <c r="B7186" t="s">
        <v>21</v>
      </c>
      <c r="C7186" t="s">
        <v>14</v>
      </c>
      <c r="D7186" t="s">
        <v>583</v>
      </c>
      <c r="E7186" t="s">
        <v>94</v>
      </c>
      <c r="F7186" t="s">
        <v>24</v>
      </c>
      <c r="G7186" t="s">
        <v>25</v>
      </c>
      <c r="H7186" t="s">
        <v>40</v>
      </c>
      <c r="I7186">
        <v>19.608000000000001</v>
      </c>
      <c r="J7186">
        <v>3</v>
      </c>
      <c r="K7186">
        <v>0.2</v>
      </c>
      <c r="L7186">
        <v>6.6177000000000001</v>
      </c>
    </row>
    <row r="7187" spans="1:12" x14ac:dyDescent="0.3">
      <c r="A7187" t="s">
        <v>27</v>
      </c>
      <c r="B7187" t="s">
        <v>21</v>
      </c>
      <c r="C7187" t="s">
        <v>14</v>
      </c>
      <c r="D7187" t="s">
        <v>583</v>
      </c>
      <c r="E7187" t="s">
        <v>94</v>
      </c>
      <c r="F7187" t="s">
        <v>24</v>
      </c>
      <c r="G7187" t="s">
        <v>25</v>
      </c>
      <c r="H7187" t="s">
        <v>36</v>
      </c>
      <c r="I7187">
        <v>4.1580000000000004</v>
      </c>
      <c r="J7187">
        <v>7</v>
      </c>
      <c r="K7187">
        <v>0.7</v>
      </c>
      <c r="L7187">
        <v>-3.4649999999999999</v>
      </c>
    </row>
    <row r="7188" spans="1:12" x14ac:dyDescent="0.3">
      <c r="A7188" t="s">
        <v>27</v>
      </c>
      <c r="B7188" t="s">
        <v>43</v>
      </c>
      <c r="C7188" t="s">
        <v>14</v>
      </c>
      <c r="D7188" t="s">
        <v>325</v>
      </c>
      <c r="E7188" t="s">
        <v>94</v>
      </c>
      <c r="F7188" t="s">
        <v>24</v>
      </c>
      <c r="G7188" t="s">
        <v>34</v>
      </c>
      <c r="H7188" t="s">
        <v>35</v>
      </c>
      <c r="I7188">
        <v>156.792</v>
      </c>
      <c r="J7188">
        <v>1</v>
      </c>
      <c r="K7188">
        <v>0.2</v>
      </c>
      <c r="L7188">
        <v>17.639099999999999</v>
      </c>
    </row>
    <row r="7189" spans="1:12" x14ac:dyDescent="0.3">
      <c r="A7189" t="s">
        <v>27</v>
      </c>
      <c r="B7189" t="s">
        <v>43</v>
      </c>
      <c r="C7189" t="s">
        <v>14</v>
      </c>
      <c r="D7189" t="s">
        <v>325</v>
      </c>
      <c r="E7189" t="s">
        <v>94</v>
      </c>
      <c r="F7189" t="s">
        <v>24</v>
      </c>
      <c r="G7189" t="s">
        <v>34</v>
      </c>
      <c r="H7189" t="s">
        <v>58</v>
      </c>
      <c r="I7189">
        <v>35.36</v>
      </c>
      <c r="J7189">
        <v>2</v>
      </c>
      <c r="K7189">
        <v>0.2</v>
      </c>
      <c r="L7189">
        <v>-3.0939999999999999</v>
      </c>
    </row>
    <row r="7190" spans="1:12" x14ac:dyDescent="0.3">
      <c r="A7190" t="s">
        <v>27</v>
      </c>
      <c r="B7190" t="s">
        <v>43</v>
      </c>
      <c r="C7190" t="s">
        <v>14</v>
      </c>
      <c r="D7190" t="s">
        <v>325</v>
      </c>
      <c r="E7190" t="s">
        <v>94</v>
      </c>
      <c r="F7190" t="s">
        <v>24</v>
      </c>
      <c r="G7190" t="s">
        <v>18</v>
      </c>
      <c r="H7190" t="s">
        <v>32</v>
      </c>
      <c r="I7190">
        <v>13.592000000000001</v>
      </c>
      <c r="J7190">
        <v>1</v>
      </c>
      <c r="K7190">
        <v>0.2</v>
      </c>
      <c r="L7190">
        <v>-0.33979999999999999</v>
      </c>
    </row>
    <row r="7191" spans="1:12" x14ac:dyDescent="0.3">
      <c r="A7191" t="s">
        <v>27</v>
      </c>
      <c r="B7191" t="s">
        <v>13</v>
      </c>
      <c r="C7191" t="s">
        <v>14</v>
      </c>
      <c r="D7191" t="s">
        <v>433</v>
      </c>
      <c r="E7191" t="s">
        <v>94</v>
      </c>
      <c r="F7191" t="s">
        <v>24</v>
      </c>
      <c r="G7191" t="s">
        <v>25</v>
      </c>
      <c r="H7191" t="s">
        <v>59</v>
      </c>
      <c r="I7191">
        <v>21.728000000000002</v>
      </c>
      <c r="J7191">
        <v>7</v>
      </c>
      <c r="K7191">
        <v>0.2</v>
      </c>
      <c r="L7191">
        <v>7.6048</v>
      </c>
    </row>
    <row r="7192" spans="1:12" x14ac:dyDescent="0.3">
      <c r="A7192" t="s">
        <v>27</v>
      </c>
      <c r="B7192" t="s">
        <v>13</v>
      </c>
      <c r="C7192" t="s">
        <v>14</v>
      </c>
      <c r="D7192" t="s">
        <v>433</v>
      </c>
      <c r="E7192" t="s">
        <v>94</v>
      </c>
      <c r="F7192" t="s">
        <v>24</v>
      </c>
      <c r="G7192" t="s">
        <v>18</v>
      </c>
      <c r="H7192" t="s">
        <v>20</v>
      </c>
      <c r="I7192">
        <v>1487.04</v>
      </c>
      <c r="J7192">
        <v>5</v>
      </c>
      <c r="K7192">
        <v>0.2</v>
      </c>
      <c r="L7192">
        <v>148.70400000000001</v>
      </c>
    </row>
    <row r="7193" spans="1:12" x14ac:dyDescent="0.3">
      <c r="A7193" t="s">
        <v>27</v>
      </c>
      <c r="B7193" t="s">
        <v>13</v>
      </c>
      <c r="C7193" t="s">
        <v>14</v>
      </c>
      <c r="D7193" t="s">
        <v>81</v>
      </c>
      <c r="E7193" t="s">
        <v>94</v>
      </c>
      <c r="F7193" t="s">
        <v>24</v>
      </c>
      <c r="G7193" t="s">
        <v>25</v>
      </c>
      <c r="H7193" t="s">
        <v>33</v>
      </c>
      <c r="I7193">
        <v>5.2480000000000002</v>
      </c>
      <c r="J7193">
        <v>2</v>
      </c>
      <c r="K7193">
        <v>0.2</v>
      </c>
      <c r="L7193">
        <v>0.4592</v>
      </c>
    </row>
    <row r="7194" spans="1:12" x14ac:dyDescent="0.3">
      <c r="A7194" t="s">
        <v>27</v>
      </c>
      <c r="B7194" t="s">
        <v>13</v>
      </c>
      <c r="C7194" t="s">
        <v>14</v>
      </c>
      <c r="D7194" t="s">
        <v>81</v>
      </c>
      <c r="E7194" t="s">
        <v>94</v>
      </c>
      <c r="F7194" t="s">
        <v>24</v>
      </c>
      <c r="G7194" t="s">
        <v>25</v>
      </c>
      <c r="H7194" t="s">
        <v>33</v>
      </c>
      <c r="I7194">
        <v>38.256</v>
      </c>
      <c r="J7194">
        <v>3</v>
      </c>
      <c r="K7194">
        <v>0.2</v>
      </c>
      <c r="L7194">
        <v>4.782</v>
      </c>
    </row>
    <row r="7195" spans="1:12" x14ac:dyDescent="0.3">
      <c r="A7195" t="s">
        <v>27</v>
      </c>
      <c r="B7195" t="s">
        <v>13</v>
      </c>
      <c r="C7195" t="s">
        <v>14</v>
      </c>
      <c r="D7195" t="s">
        <v>81</v>
      </c>
      <c r="E7195" t="s">
        <v>94</v>
      </c>
      <c r="F7195" t="s">
        <v>24</v>
      </c>
      <c r="G7195" t="s">
        <v>25</v>
      </c>
      <c r="H7195" t="s">
        <v>40</v>
      </c>
      <c r="I7195">
        <v>40.24</v>
      </c>
      <c r="J7195">
        <v>5</v>
      </c>
      <c r="K7195">
        <v>0.2</v>
      </c>
      <c r="L7195">
        <v>13.077999999999999</v>
      </c>
    </row>
    <row r="7196" spans="1:12" x14ac:dyDescent="0.3">
      <c r="A7196" t="s">
        <v>27</v>
      </c>
      <c r="B7196" t="s">
        <v>13</v>
      </c>
      <c r="C7196" t="s">
        <v>14</v>
      </c>
      <c r="D7196" t="s">
        <v>81</v>
      </c>
      <c r="E7196" t="s">
        <v>94</v>
      </c>
      <c r="F7196" t="s">
        <v>24</v>
      </c>
      <c r="G7196" t="s">
        <v>34</v>
      </c>
      <c r="H7196" t="s">
        <v>122</v>
      </c>
      <c r="I7196">
        <v>29.925000000000001</v>
      </c>
      <c r="J7196">
        <v>5</v>
      </c>
      <c r="K7196">
        <v>0.7</v>
      </c>
      <c r="L7196">
        <v>-21.945</v>
      </c>
    </row>
    <row r="7197" spans="1:12" x14ac:dyDescent="0.3">
      <c r="A7197" t="s">
        <v>27</v>
      </c>
      <c r="B7197" t="s">
        <v>13</v>
      </c>
      <c r="C7197" t="s">
        <v>14</v>
      </c>
      <c r="D7197" t="s">
        <v>81</v>
      </c>
      <c r="E7197" t="s">
        <v>94</v>
      </c>
      <c r="F7197" t="s">
        <v>24</v>
      </c>
      <c r="G7197" t="s">
        <v>25</v>
      </c>
      <c r="H7197" t="s">
        <v>40</v>
      </c>
      <c r="I7197">
        <v>148.70400000000001</v>
      </c>
      <c r="J7197">
        <v>6</v>
      </c>
      <c r="K7197">
        <v>0.2</v>
      </c>
      <c r="L7197">
        <v>46.47</v>
      </c>
    </row>
    <row r="7198" spans="1:12" x14ac:dyDescent="0.3">
      <c r="A7198" t="s">
        <v>27</v>
      </c>
      <c r="B7198" t="s">
        <v>13</v>
      </c>
      <c r="C7198" t="s">
        <v>14</v>
      </c>
      <c r="D7198" t="s">
        <v>81</v>
      </c>
      <c r="E7198" t="s">
        <v>94</v>
      </c>
      <c r="F7198" t="s">
        <v>24</v>
      </c>
      <c r="G7198" t="s">
        <v>34</v>
      </c>
      <c r="H7198" t="s">
        <v>58</v>
      </c>
      <c r="I7198">
        <v>55.92</v>
      </c>
      <c r="J7198">
        <v>10</v>
      </c>
      <c r="K7198">
        <v>0.2</v>
      </c>
      <c r="L7198">
        <v>16.776</v>
      </c>
    </row>
    <row r="7199" spans="1:12" x14ac:dyDescent="0.3">
      <c r="A7199" t="s">
        <v>61</v>
      </c>
      <c r="B7199" t="s">
        <v>43</v>
      </c>
      <c r="C7199" t="s">
        <v>14</v>
      </c>
      <c r="D7199" t="s">
        <v>209</v>
      </c>
      <c r="E7199" t="s">
        <v>94</v>
      </c>
      <c r="F7199" t="s">
        <v>24</v>
      </c>
      <c r="G7199" t="s">
        <v>25</v>
      </c>
      <c r="H7199" t="s">
        <v>33</v>
      </c>
      <c r="I7199">
        <v>2.2240000000000002</v>
      </c>
      <c r="J7199">
        <v>1</v>
      </c>
      <c r="K7199">
        <v>0.2</v>
      </c>
      <c r="L7199">
        <v>0.55600000000000005</v>
      </c>
    </row>
    <row r="7200" spans="1:12" x14ac:dyDescent="0.3">
      <c r="A7200" t="s">
        <v>61</v>
      </c>
      <c r="B7200" t="s">
        <v>13</v>
      </c>
      <c r="C7200" t="s">
        <v>14</v>
      </c>
      <c r="D7200" t="s">
        <v>93</v>
      </c>
      <c r="E7200" t="s">
        <v>94</v>
      </c>
      <c r="F7200" t="s">
        <v>24</v>
      </c>
      <c r="G7200" t="s">
        <v>25</v>
      </c>
      <c r="H7200" t="s">
        <v>33</v>
      </c>
      <c r="I7200">
        <v>7.1520000000000001</v>
      </c>
      <c r="J7200">
        <v>3</v>
      </c>
      <c r="K7200">
        <v>0.2</v>
      </c>
      <c r="L7200">
        <v>0.71519999999999995</v>
      </c>
    </row>
    <row r="7201" spans="1:12" x14ac:dyDescent="0.3">
      <c r="A7201" t="s">
        <v>27</v>
      </c>
      <c r="B7201" t="s">
        <v>21</v>
      </c>
      <c r="C7201" t="s">
        <v>14</v>
      </c>
      <c r="D7201" t="s">
        <v>93</v>
      </c>
      <c r="E7201" t="s">
        <v>94</v>
      </c>
      <c r="F7201" t="s">
        <v>24</v>
      </c>
      <c r="G7201" t="s">
        <v>25</v>
      </c>
      <c r="H7201" t="s">
        <v>40</v>
      </c>
      <c r="I7201">
        <v>31.103999999999999</v>
      </c>
      <c r="J7201">
        <v>6</v>
      </c>
      <c r="K7201">
        <v>0.2</v>
      </c>
      <c r="L7201">
        <v>11.2752</v>
      </c>
    </row>
    <row r="7202" spans="1:12" x14ac:dyDescent="0.3">
      <c r="A7202" t="s">
        <v>27</v>
      </c>
      <c r="B7202" t="s">
        <v>21</v>
      </c>
      <c r="C7202" t="s">
        <v>14</v>
      </c>
      <c r="D7202" t="s">
        <v>93</v>
      </c>
      <c r="E7202" t="s">
        <v>94</v>
      </c>
      <c r="F7202" t="s">
        <v>24</v>
      </c>
      <c r="G7202" t="s">
        <v>25</v>
      </c>
      <c r="H7202" t="s">
        <v>37</v>
      </c>
      <c r="I7202">
        <v>11.176</v>
      </c>
      <c r="J7202">
        <v>1</v>
      </c>
      <c r="K7202">
        <v>0.2</v>
      </c>
      <c r="L7202">
        <v>0.83819999999999995</v>
      </c>
    </row>
    <row r="7203" spans="1:12" x14ac:dyDescent="0.3">
      <c r="A7203" t="s">
        <v>27</v>
      </c>
      <c r="B7203" t="s">
        <v>21</v>
      </c>
      <c r="C7203" t="s">
        <v>14</v>
      </c>
      <c r="D7203" t="s">
        <v>93</v>
      </c>
      <c r="E7203" t="s">
        <v>94</v>
      </c>
      <c r="F7203" t="s">
        <v>24</v>
      </c>
      <c r="G7203" t="s">
        <v>18</v>
      </c>
      <c r="H7203" t="s">
        <v>20</v>
      </c>
      <c r="I7203">
        <v>230.28</v>
      </c>
      <c r="J7203">
        <v>3</v>
      </c>
      <c r="K7203">
        <v>0.2</v>
      </c>
      <c r="L7203">
        <v>23.027999999999999</v>
      </c>
    </row>
    <row r="7204" spans="1:12" x14ac:dyDescent="0.3">
      <c r="A7204" t="s">
        <v>27</v>
      </c>
      <c r="B7204" t="s">
        <v>21</v>
      </c>
      <c r="C7204" t="s">
        <v>14</v>
      </c>
      <c r="D7204" t="s">
        <v>93</v>
      </c>
      <c r="E7204" t="s">
        <v>94</v>
      </c>
      <c r="F7204" t="s">
        <v>24</v>
      </c>
      <c r="G7204" t="s">
        <v>25</v>
      </c>
      <c r="H7204" t="s">
        <v>40</v>
      </c>
      <c r="I7204">
        <v>105.52</v>
      </c>
      <c r="J7204">
        <v>5</v>
      </c>
      <c r="K7204">
        <v>0.2</v>
      </c>
      <c r="L7204">
        <v>34.293999999999997</v>
      </c>
    </row>
    <row r="7205" spans="1:12" x14ac:dyDescent="0.3">
      <c r="A7205" t="s">
        <v>27</v>
      </c>
      <c r="B7205" t="s">
        <v>21</v>
      </c>
      <c r="C7205" t="s">
        <v>14</v>
      </c>
      <c r="D7205" t="s">
        <v>81</v>
      </c>
      <c r="E7205" t="s">
        <v>94</v>
      </c>
      <c r="F7205" t="s">
        <v>24</v>
      </c>
      <c r="G7205" t="s">
        <v>25</v>
      </c>
      <c r="H7205" t="s">
        <v>26</v>
      </c>
      <c r="I7205">
        <v>146.54400000000001</v>
      </c>
      <c r="J7205">
        <v>6</v>
      </c>
      <c r="K7205">
        <v>0.2</v>
      </c>
      <c r="L7205">
        <v>47.626800000000003</v>
      </c>
    </row>
    <row r="7206" spans="1:12" x14ac:dyDescent="0.3">
      <c r="A7206" t="s">
        <v>27</v>
      </c>
      <c r="B7206" t="s">
        <v>21</v>
      </c>
      <c r="C7206" t="s">
        <v>14</v>
      </c>
      <c r="D7206" t="s">
        <v>81</v>
      </c>
      <c r="E7206" t="s">
        <v>94</v>
      </c>
      <c r="F7206" t="s">
        <v>24</v>
      </c>
      <c r="G7206" t="s">
        <v>25</v>
      </c>
      <c r="H7206" t="s">
        <v>40</v>
      </c>
      <c r="I7206">
        <v>131.904</v>
      </c>
      <c r="J7206">
        <v>3</v>
      </c>
      <c r="K7206">
        <v>0.2</v>
      </c>
      <c r="L7206">
        <v>47.815199999999997</v>
      </c>
    </row>
    <row r="7207" spans="1:12" x14ac:dyDescent="0.3">
      <c r="A7207" t="s">
        <v>27</v>
      </c>
      <c r="B7207" t="s">
        <v>21</v>
      </c>
      <c r="C7207" t="s">
        <v>14</v>
      </c>
      <c r="D7207" t="s">
        <v>81</v>
      </c>
      <c r="E7207" t="s">
        <v>94</v>
      </c>
      <c r="F7207" t="s">
        <v>24</v>
      </c>
      <c r="G7207" t="s">
        <v>25</v>
      </c>
      <c r="H7207" t="s">
        <v>37</v>
      </c>
      <c r="I7207">
        <v>203.88</v>
      </c>
      <c r="J7207">
        <v>5</v>
      </c>
      <c r="K7207">
        <v>0.2</v>
      </c>
      <c r="L7207">
        <v>20.388000000000002</v>
      </c>
    </row>
    <row r="7208" spans="1:12" x14ac:dyDescent="0.3">
      <c r="A7208" t="s">
        <v>27</v>
      </c>
      <c r="B7208" t="s">
        <v>21</v>
      </c>
      <c r="C7208" t="s">
        <v>14</v>
      </c>
      <c r="D7208" t="s">
        <v>81</v>
      </c>
      <c r="E7208" t="s">
        <v>94</v>
      </c>
      <c r="F7208" t="s">
        <v>24</v>
      </c>
      <c r="G7208" t="s">
        <v>25</v>
      </c>
      <c r="H7208" t="s">
        <v>36</v>
      </c>
      <c r="I7208">
        <v>14.301</v>
      </c>
      <c r="J7208">
        <v>7</v>
      </c>
      <c r="K7208">
        <v>0.7</v>
      </c>
      <c r="L7208">
        <v>-10.487399999999999</v>
      </c>
    </row>
    <row r="7209" spans="1:12" x14ac:dyDescent="0.3">
      <c r="A7209" t="s">
        <v>27</v>
      </c>
      <c r="B7209" t="s">
        <v>21</v>
      </c>
      <c r="C7209" t="s">
        <v>14</v>
      </c>
      <c r="D7209" t="s">
        <v>81</v>
      </c>
      <c r="E7209" t="s">
        <v>94</v>
      </c>
      <c r="F7209" t="s">
        <v>24</v>
      </c>
      <c r="G7209" t="s">
        <v>25</v>
      </c>
      <c r="H7209" t="s">
        <v>31</v>
      </c>
      <c r="I7209">
        <v>718.64</v>
      </c>
      <c r="J7209">
        <v>10</v>
      </c>
      <c r="K7209">
        <v>0.2</v>
      </c>
      <c r="L7209">
        <v>-161.69399999999999</v>
      </c>
    </row>
    <row r="7210" spans="1:12" x14ac:dyDescent="0.3">
      <c r="A7210" t="s">
        <v>27</v>
      </c>
      <c r="B7210" t="s">
        <v>13</v>
      </c>
      <c r="C7210" t="s">
        <v>14</v>
      </c>
      <c r="D7210" t="s">
        <v>81</v>
      </c>
      <c r="E7210" t="s">
        <v>94</v>
      </c>
      <c r="F7210" t="s">
        <v>24</v>
      </c>
      <c r="G7210" t="s">
        <v>18</v>
      </c>
      <c r="H7210" t="s">
        <v>30</v>
      </c>
      <c r="I7210">
        <v>277.5</v>
      </c>
      <c r="J7210">
        <v>4</v>
      </c>
      <c r="K7210">
        <v>0.5</v>
      </c>
      <c r="L7210">
        <v>-188.7</v>
      </c>
    </row>
    <row r="7211" spans="1:12" x14ac:dyDescent="0.3">
      <c r="A7211" t="s">
        <v>61</v>
      </c>
      <c r="B7211" t="s">
        <v>13</v>
      </c>
      <c r="C7211" t="s">
        <v>14</v>
      </c>
      <c r="D7211" t="s">
        <v>583</v>
      </c>
      <c r="E7211" t="s">
        <v>94</v>
      </c>
      <c r="F7211" t="s">
        <v>24</v>
      </c>
      <c r="G7211" t="s">
        <v>18</v>
      </c>
      <c r="H7211" t="s">
        <v>32</v>
      </c>
      <c r="I7211">
        <v>11.032</v>
      </c>
      <c r="J7211">
        <v>1</v>
      </c>
      <c r="K7211">
        <v>0.2</v>
      </c>
      <c r="L7211">
        <v>3.0337999999999998</v>
      </c>
    </row>
    <row r="7212" spans="1:12" x14ac:dyDescent="0.3">
      <c r="A7212" t="s">
        <v>61</v>
      </c>
      <c r="B7212" t="s">
        <v>13</v>
      </c>
      <c r="C7212" t="s">
        <v>14</v>
      </c>
      <c r="D7212" t="s">
        <v>583</v>
      </c>
      <c r="E7212" t="s">
        <v>94</v>
      </c>
      <c r="F7212" t="s">
        <v>24</v>
      </c>
      <c r="G7212" t="s">
        <v>34</v>
      </c>
      <c r="H7212" t="s">
        <v>58</v>
      </c>
      <c r="I7212">
        <v>53.04</v>
      </c>
      <c r="J7212">
        <v>3</v>
      </c>
      <c r="K7212">
        <v>0.2</v>
      </c>
      <c r="L7212">
        <v>-4.641</v>
      </c>
    </row>
    <row r="7213" spans="1:12" x14ac:dyDescent="0.3">
      <c r="A7213" t="s">
        <v>12</v>
      </c>
      <c r="B7213" t="s">
        <v>13</v>
      </c>
      <c r="C7213" t="s">
        <v>14</v>
      </c>
      <c r="D7213" t="s">
        <v>209</v>
      </c>
      <c r="E7213" t="s">
        <v>94</v>
      </c>
      <c r="F7213" t="s">
        <v>24</v>
      </c>
      <c r="G7213" t="s">
        <v>25</v>
      </c>
      <c r="H7213" t="s">
        <v>31</v>
      </c>
      <c r="I7213">
        <v>29.303999999999998</v>
      </c>
      <c r="J7213">
        <v>3</v>
      </c>
      <c r="K7213">
        <v>0.2</v>
      </c>
      <c r="L7213">
        <v>2.5640999999999998</v>
      </c>
    </row>
    <row r="7214" spans="1:12" x14ac:dyDescent="0.3">
      <c r="A7214" t="s">
        <v>61</v>
      </c>
      <c r="B7214" t="s">
        <v>13</v>
      </c>
      <c r="C7214" t="s">
        <v>14</v>
      </c>
      <c r="D7214" t="s">
        <v>93</v>
      </c>
      <c r="E7214" t="s">
        <v>94</v>
      </c>
      <c r="F7214" t="s">
        <v>24</v>
      </c>
      <c r="G7214" t="s">
        <v>25</v>
      </c>
      <c r="H7214" t="s">
        <v>36</v>
      </c>
      <c r="I7214">
        <v>4.1580000000000004</v>
      </c>
      <c r="J7214">
        <v>7</v>
      </c>
      <c r="K7214">
        <v>0.7</v>
      </c>
      <c r="L7214">
        <v>-3.4649999999999999</v>
      </c>
    </row>
    <row r="7215" spans="1:12" x14ac:dyDescent="0.3">
      <c r="A7215" t="s">
        <v>61</v>
      </c>
      <c r="B7215" t="s">
        <v>13</v>
      </c>
      <c r="C7215" t="s">
        <v>14</v>
      </c>
      <c r="D7215" t="s">
        <v>93</v>
      </c>
      <c r="E7215" t="s">
        <v>94</v>
      </c>
      <c r="F7215" t="s">
        <v>24</v>
      </c>
      <c r="G7215" t="s">
        <v>34</v>
      </c>
      <c r="H7215" t="s">
        <v>122</v>
      </c>
      <c r="I7215">
        <v>179.99100000000001</v>
      </c>
      <c r="J7215">
        <v>3</v>
      </c>
      <c r="K7215">
        <v>0.7</v>
      </c>
      <c r="L7215">
        <v>-251.98740000000001</v>
      </c>
    </row>
    <row r="7216" spans="1:12" x14ac:dyDescent="0.3">
      <c r="A7216" t="s">
        <v>61</v>
      </c>
      <c r="B7216" t="s">
        <v>21</v>
      </c>
      <c r="C7216" t="s">
        <v>14</v>
      </c>
      <c r="D7216" t="s">
        <v>337</v>
      </c>
      <c r="E7216" t="s">
        <v>94</v>
      </c>
      <c r="F7216" t="s">
        <v>24</v>
      </c>
      <c r="G7216" t="s">
        <v>25</v>
      </c>
      <c r="H7216" t="s">
        <v>36</v>
      </c>
      <c r="I7216">
        <v>88.073999999999998</v>
      </c>
      <c r="J7216">
        <v>7</v>
      </c>
      <c r="K7216">
        <v>0.7</v>
      </c>
      <c r="L7216">
        <v>-58.716000000000001</v>
      </c>
    </row>
    <row r="7217" spans="1:12" x14ac:dyDescent="0.3">
      <c r="A7217" t="s">
        <v>27</v>
      </c>
      <c r="B7217" t="s">
        <v>21</v>
      </c>
      <c r="C7217" t="s">
        <v>14</v>
      </c>
      <c r="D7217" t="s">
        <v>81</v>
      </c>
      <c r="E7217" t="s">
        <v>94</v>
      </c>
      <c r="F7217" t="s">
        <v>24</v>
      </c>
      <c r="G7217" t="s">
        <v>34</v>
      </c>
      <c r="H7217" t="s">
        <v>35</v>
      </c>
      <c r="I7217">
        <v>859.2</v>
      </c>
      <c r="J7217">
        <v>3</v>
      </c>
      <c r="K7217">
        <v>0.2</v>
      </c>
      <c r="L7217">
        <v>75.180000000000007</v>
      </c>
    </row>
    <row r="7218" spans="1:12" x14ac:dyDescent="0.3">
      <c r="A7218" t="s">
        <v>61</v>
      </c>
      <c r="B7218" t="s">
        <v>13</v>
      </c>
      <c r="C7218" t="s">
        <v>14</v>
      </c>
      <c r="D7218" t="s">
        <v>93</v>
      </c>
      <c r="E7218" t="s">
        <v>94</v>
      </c>
      <c r="F7218" t="s">
        <v>24</v>
      </c>
      <c r="G7218" t="s">
        <v>34</v>
      </c>
      <c r="H7218" t="s">
        <v>35</v>
      </c>
      <c r="I7218">
        <v>572.79999999999995</v>
      </c>
      <c r="J7218">
        <v>2</v>
      </c>
      <c r="K7218">
        <v>0.2</v>
      </c>
      <c r="L7218">
        <v>50.12</v>
      </c>
    </row>
    <row r="7219" spans="1:12" x14ac:dyDescent="0.3">
      <c r="A7219" t="s">
        <v>27</v>
      </c>
      <c r="B7219" t="s">
        <v>13</v>
      </c>
      <c r="C7219" t="s">
        <v>14</v>
      </c>
      <c r="D7219" t="s">
        <v>81</v>
      </c>
      <c r="E7219" t="s">
        <v>94</v>
      </c>
      <c r="F7219" t="s">
        <v>24</v>
      </c>
      <c r="G7219" t="s">
        <v>25</v>
      </c>
      <c r="H7219" t="s">
        <v>37</v>
      </c>
      <c r="I7219">
        <v>35.207999999999998</v>
      </c>
      <c r="J7219">
        <v>1</v>
      </c>
      <c r="K7219">
        <v>0.2</v>
      </c>
      <c r="L7219">
        <v>2.6406000000000001</v>
      </c>
    </row>
    <row r="7220" spans="1:12" x14ac:dyDescent="0.3">
      <c r="A7220" t="s">
        <v>12</v>
      </c>
      <c r="B7220" t="s">
        <v>13</v>
      </c>
      <c r="C7220" t="s">
        <v>14</v>
      </c>
      <c r="D7220" t="s">
        <v>93</v>
      </c>
      <c r="E7220" t="s">
        <v>94</v>
      </c>
      <c r="F7220" t="s">
        <v>24</v>
      </c>
      <c r="G7220" t="s">
        <v>25</v>
      </c>
      <c r="H7220" t="s">
        <v>40</v>
      </c>
      <c r="I7220">
        <v>25.92</v>
      </c>
      <c r="J7220">
        <v>5</v>
      </c>
      <c r="K7220">
        <v>0.2</v>
      </c>
      <c r="L7220">
        <v>9.0719999999999992</v>
      </c>
    </row>
    <row r="7221" spans="1:12" x14ac:dyDescent="0.3">
      <c r="A7221" t="s">
        <v>12</v>
      </c>
      <c r="B7221" t="s">
        <v>13</v>
      </c>
      <c r="C7221" t="s">
        <v>14</v>
      </c>
      <c r="D7221" t="s">
        <v>93</v>
      </c>
      <c r="E7221" t="s">
        <v>94</v>
      </c>
      <c r="F7221" t="s">
        <v>24</v>
      </c>
      <c r="G7221" t="s">
        <v>25</v>
      </c>
      <c r="H7221" t="s">
        <v>33</v>
      </c>
      <c r="I7221">
        <v>120.768</v>
      </c>
      <c r="J7221">
        <v>4</v>
      </c>
      <c r="K7221">
        <v>0.2</v>
      </c>
      <c r="L7221">
        <v>9.0576000000000008</v>
      </c>
    </row>
    <row r="7222" spans="1:12" x14ac:dyDescent="0.3">
      <c r="A7222" t="s">
        <v>12</v>
      </c>
      <c r="B7222" t="s">
        <v>13</v>
      </c>
      <c r="C7222" t="s">
        <v>14</v>
      </c>
      <c r="D7222" t="s">
        <v>54</v>
      </c>
      <c r="E7222" t="s">
        <v>55</v>
      </c>
      <c r="F7222" t="s">
        <v>56</v>
      </c>
      <c r="G7222" t="s">
        <v>18</v>
      </c>
      <c r="H7222" t="s">
        <v>20</v>
      </c>
      <c r="I7222">
        <v>71.372</v>
      </c>
      <c r="J7222">
        <v>2</v>
      </c>
      <c r="K7222">
        <v>0.3</v>
      </c>
      <c r="L7222">
        <v>-1.0196000000000001</v>
      </c>
    </row>
    <row r="7223" spans="1:12" x14ac:dyDescent="0.3">
      <c r="A7223" t="s">
        <v>27</v>
      </c>
      <c r="B7223" t="s">
        <v>13</v>
      </c>
      <c r="C7223" t="s">
        <v>14</v>
      </c>
      <c r="D7223" t="s">
        <v>54</v>
      </c>
      <c r="E7223" t="s">
        <v>55</v>
      </c>
      <c r="F7223" t="s">
        <v>56</v>
      </c>
      <c r="G7223" t="s">
        <v>18</v>
      </c>
      <c r="H7223" t="s">
        <v>19</v>
      </c>
      <c r="I7223">
        <v>3083.43</v>
      </c>
      <c r="J7223">
        <v>7</v>
      </c>
      <c r="K7223">
        <v>0.5</v>
      </c>
      <c r="L7223">
        <v>-1665.0522000000001</v>
      </c>
    </row>
    <row r="7224" spans="1:12" x14ac:dyDescent="0.3">
      <c r="A7224" t="s">
        <v>27</v>
      </c>
      <c r="B7224" t="s">
        <v>13</v>
      </c>
      <c r="C7224" t="s">
        <v>14</v>
      </c>
      <c r="D7224" t="s">
        <v>54</v>
      </c>
      <c r="E7224" t="s">
        <v>55</v>
      </c>
      <c r="F7224" t="s">
        <v>56</v>
      </c>
      <c r="G7224" t="s">
        <v>25</v>
      </c>
      <c r="H7224" t="s">
        <v>36</v>
      </c>
      <c r="I7224">
        <v>9.6180000000000003</v>
      </c>
      <c r="J7224">
        <v>2</v>
      </c>
      <c r="K7224">
        <v>0.7</v>
      </c>
      <c r="L7224">
        <v>-7.0532000000000004</v>
      </c>
    </row>
    <row r="7225" spans="1:12" x14ac:dyDescent="0.3">
      <c r="A7225" t="s">
        <v>27</v>
      </c>
      <c r="B7225" t="s">
        <v>13</v>
      </c>
      <c r="C7225" t="s">
        <v>14</v>
      </c>
      <c r="D7225" t="s">
        <v>54</v>
      </c>
      <c r="E7225" t="s">
        <v>55</v>
      </c>
      <c r="F7225" t="s">
        <v>56</v>
      </c>
      <c r="G7225" t="s">
        <v>18</v>
      </c>
      <c r="H7225" t="s">
        <v>32</v>
      </c>
      <c r="I7225">
        <v>124.2</v>
      </c>
      <c r="J7225">
        <v>3</v>
      </c>
      <c r="K7225">
        <v>0.2</v>
      </c>
      <c r="L7225">
        <v>15.525</v>
      </c>
    </row>
    <row r="7226" spans="1:12" x14ac:dyDescent="0.3">
      <c r="A7226" t="s">
        <v>27</v>
      </c>
      <c r="B7226" t="s">
        <v>13</v>
      </c>
      <c r="C7226" t="s">
        <v>14</v>
      </c>
      <c r="D7226" t="s">
        <v>54</v>
      </c>
      <c r="E7226" t="s">
        <v>55</v>
      </c>
      <c r="F7226" t="s">
        <v>56</v>
      </c>
      <c r="G7226" t="s">
        <v>25</v>
      </c>
      <c r="H7226" t="s">
        <v>59</v>
      </c>
      <c r="I7226">
        <v>3.2639999999999998</v>
      </c>
      <c r="J7226">
        <v>2</v>
      </c>
      <c r="K7226">
        <v>0.2</v>
      </c>
      <c r="L7226">
        <v>1.1015999999999999</v>
      </c>
    </row>
    <row r="7227" spans="1:12" x14ac:dyDescent="0.3">
      <c r="A7227" t="s">
        <v>27</v>
      </c>
      <c r="B7227" t="s">
        <v>13</v>
      </c>
      <c r="C7227" t="s">
        <v>14</v>
      </c>
      <c r="D7227" t="s">
        <v>54</v>
      </c>
      <c r="E7227" t="s">
        <v>55</v>
      </c>
      <c r="F7227" t="s">
        <v>56</v>
      </c>
      <c r="G7227" t="s">
        <v>25</v>
      </c>
      <c r="H7227" t="s">
        <v>33</v>
      </c>
      <c r="I7227">
        <v>86.304000000000002</v>
      </c>
      <c r="J7227">
        <v>6</v>
      </c>
      <c r="K7227">
        <v>0.2</v>
      </c>
      <c r="L7227">
        <v>9.7091999999999992</v>
      </c>
    </row>
    <row r="7228" spans="1:12" x14ac:dyDescent="0.3">
      <c r="A7228" t="s">
        <v>27</v>
      </c>
      <c r="B7228" t="s">
        <v>13</v>
      </c>
      <c r="C7228" t="s">
        <v>14</v>
      </c>
      <c r="D7228" t="s">
        <v>54</v>
      </c>
      <c r="E7228" t="s">
        <v>55</v>
      </c>
      <c r="F7228" t="s">
        <v>56</v>
      </c>
      <c r="G7228" t="s">
        <v>25</v>
      </c>
      <c r="H7228" t="s">
        <v>36</v>
      </c>
      <c r="I7228">
        <v>6.8579999999999997</v>
      </c>
      <c r="J7228">
        <v>6</v>
      </c>
      <c r="K7228">
        <v>0.7</v>
      </c>
      <c r="L7228">
        <v>-5.7149999999999999</v>
      </c>
    </row>
    <row r="7229" spans="1:12" x14ac:dyDescent="0.3">
      <c r="A7229" t="s">
        <v>27</v>
      </c>
      <c r="B7229" t="s">
        <v>13</v>
      </c>
      <c r="C7229" t="s">
        <v>14</v>
      </c>
      <c r="D7229" t="s">
        <v>54</v>
      </c>
      <c r="E7229" t="s">
        <v>55</v>
      </c>
      <c r="F7229" t="s">
        <v>56</v>
      </c>
      <c r="G7229" t="s">
        <v>25</v>
      </c>
      <c r="H7229" t="s">
        <v>33</v>
      </c>
      <c r="I7229">
        <v>15.76</v>
      </c>
      <c r="J7229">
        <v>2</v>
      </c>
      <c r="K7229">
        <v>0.2</v>
      </c>
      <c r="L7229">
        <v>3.5459999999999998</v>
      </c>
    </row>
    <row r="7230" spans="1:12" x14ac:dyDescent="0.3">
      <c r="A7230" t="s">
        <v>12</v>
      </c>
      <c r="B7230" t="s">
        <v>21</v>
      </c>
      <c r="C7230" t="s">
        <v>14</v>
      </c>
      <c r="D7230" t="s">
        <v>54</v>
      </c>
      <c r="E7230" t="s">
        <v>55</v>
      </c>
      <c r="F7230" t="s">
        <v>56</v>
      </c>
      <c r="G7230" t="s">
        <v>18</v>
      </c>
      <c r="H7230" t="s">
        <v>32</v>
      </c>
      <c r="I7230">
        <v>82.8</v>
      </c>
      <c r="J7230">
        <v>2</v>
      </c>
      <c r="K7230">
        <v>0.2</v>
      </c>
      <c r="L7230">
        <v>10.35</v>
      </c>
    </row>
    <row r="7231" spans="1:12" x14ac:dyDescent="0.3">
      <c r="A7231" t="s">
        <v>12</v>
      </c>
      <c r="B7231" t="s">
        <v>13</v>
      </c>
      <c r="C7231" t="s">
        <v>14</v>
      </c>
      <c r="D7231" t="s">
        <v>54</v>
      </c>
      <c r="E7231" t="s">
        <v>55</v>
      </c>
      <c r="F7231" t="s">
        <v>56</v>
      </c>
      <c r="G7231" t="s">
        <v>34</v>
      </c>
      <c r="H7231" t="s">
        <v>58</v>
      </c>
      <c r="I7231">
        <v>54.384</v>
      </c>
      <c r="J7231">
        <v>2</v>
      </c>
      <c r="K7231">
        <v>0.2</v>
      </c>
      <c r="L7231">
        <v>1.3595999999999999</v>
      </c>
    </row>
    <row r="7232" spans="1:12" x14ac:dyDescent="0.3">
      <c r="A7232" t="s">
        <v>27</v>
      </c>
      <c r="B7232" t="s">
        <v>21</v>
      </c>
      <c r="C7232" t="s">
        <v>14</v>
      </c>
      <c r="D7232" t="s">
        <v>54</v>
      </c>
      <c r="E7232" t="s">
        <v>55</v>
      </c>
      <c r="F7232" t="s">
        <v>56</v>
      </c>
      <c r="G7232" t="s">
        <v>25</v>
      </c>
      <c r="H7232" t="s">
        <v>36</v>
      </c>
      <c r="I7232">
        <v>2.9460000000000002</v>
      </c>
      <c r="J7232">
        <v>2</v>
      </c>
      <c r="K7232">
        <v>0.7</v>
      </c>
      <c r="L7232">
        <v>-2.2585999999999999</v>
      </c>
    </row>
    <row r="7233" spans="1:12" x14ac:dyDescent="0.3">
      <c r="A7233" t="s">
        <v>27</v>
      </c>
      <c r="B7233" t="s">
        <v>21</v>
      </c>
      <c r="C7233" t="s">
        <v>14</v>
      </c>
      <c r="D7233" t="s">
        <v>54</v>
      </c>
      <c r="E7233" t="s">
        <v>55</v>
      </c>
      <c r="F7233" t="s">
        <v>56</v>
      </c>
      <c r="G7233" t="s">
        <v>25</v>
      </c>
      <c r="H7233" t="s">
        <v>40</v>
      </c>
      <c r="I7233">
        <v>16.056000000000001</v>
      </c>
      <c r="J7233">
        <v>3</v>
      </c>
      <c r="K7233">
        <v>0.2</v>
      </c>
      <c r="L7233">
        <v>5.8202999999999996</v>
      </c>
    </row>
    <row r="7234" spans="1:12" x14ac:dyDescent="0.3">
      <c r="A7234" t="s">
        <v>27</v>
      </c>
      <c r="B7234" t="s">
        <v>21</v>
      </c>
      <c r="C7234" t="s">
        <v>14</v>
      </c>
      <c r="D7234" t="s">
        <v>54</v>
      </c>
      <c r="E7234" t="s">
        <v>55</v>
      </c>
      <c r="F7234" t="s">
        <v>56</v>
      </c>
      <c r="G7234" t="s">
        <v>25</v>
      </c>
      <c r="H7234" t="s">
        <v>40</v>
      </c>
      <c r="I7234">
        <v>11.648</v>
      </c>
      <c r="J7234">
        <v>2</v>
      </c>
      <c r="K7234">
        <v>0.2</v>
      </c>
      <c r="L7234">
        <v>4.0768000000000004</v>
      </c>
    </row>
    <row r="7235" spans="1:12" x14ac:dyDescent="0.3">
      <c r="A7235" t="s">
        <v>27</v>
      </c>
      <c r="B7235" t="s">
        <v>21</v>
      </c>
      <c r="C7235" t="s">
        <v>14</v>
      </c>
      <c r="D7235" t="s">
        <v>54</v>
      </c>
      <c r="E7235" t="s">
        <v>55</v>
      </c>
      <c r="F7235" t="s">
        <v>56</v>
      </c>
      <c r="G7235" t="s">
        <v>25</v>
      </c>
      <c r="H7235" t="s">
        <v>40</v>
      </c>
      <c r="I7235">
        <v>18.175999999999998</v>
      </c>
      <c r="J7235">
        <v>4</v>
      </c>
      <c r="K7235">
        <v>0.2</v>
      </c>
      <c r="L7235">
        <v>5.9071999999999996</v>
      </c>
    </row>
    <row r="7236" spans="1:12" x14ac:dyDescent="0.3">
      <c r="A7236" t="s">
        <v>27</v>
      </c>
      <c r="B7236" t="s">
        <v>21</v>
      </c>
      <c r="C7236" t="s">
        <v>14</v>
      </c>
      <c r="D7236" t="s">
        <v>54</v>
      </c>
      <c r="E7236" t="s">
        <v>55</v>
      </c>
      <c r="F7236" t="s">
        <v>56</v>
      </c>
      <c r="G7236" t="s">
        <v>25</v>
      </c>
      <c r="H7236" t="s">
        <v>31</v>
      </c>
      <c r="I7236">
        <v>59.712000000000003</v>
      </c>
      <c r="J7236">
        <v>6</v>
      </c>
      <c r="K7236">
        <v>0.2</v>
      </c>
      <c r="L7236">
        <v>5.9711999999999996</v>
      </c>
    </row>
    <row r="7237" spans="1:12" x14ac:dyDescent="0.3">
      <c r="A7237" t="s">
        <v>27</v>
      </c>
      <c r="B7237" t="s">
        <v>21</v>
      </c>
      <c r="C7237" t="s">
        <v>14</v>
      </c>
      <c r="D7237" t="s">
        <v>54</v>
      </c>
      <c r="E7237" t="s">
        <v>55</v>
      </c>
      <c r="F7237" t="s">
        <v>56</v>
      </c>
      <c r="G7237" t="s">
        <v>25</v>
      </c>
      <c r="H7237" t="s">
        <v>26</v>
      </c>
      <c r="I7237">
        <v>24.84</v>
      </c>
      <c r="J7237">
        <v>3</v>
      </c>
      <c r="K7237">
        <v>0.2</v>
      </c>
      <c r="L7237">
        <v>8.6940000000000008</v>
      </c>
    </row>
    <row r="7238" spans="1:12" x14ac:dyDescent="0.3">
      <c r="A7238" t="s">
        <v>61</v>
      </c>
      <c r="B7238" t="s">
        <v>21</v>
      </c>
      <c r="C7238" t="s">
        <v>14</v>
      </c>
      <c r="D7238" t="s">
        <v>54</v>
      </c>
      <c r="E7238" t="s">
        <v>55</v>
      </c>
      <c r="F7238" t="s">
        <v>56</v>
      </c>
      <c r="G7238" t="s">
        <v>25</v>
      </c>
      <c r="H7238" t="s">
        <v>33</v>
      </c>
      <c r="I7238">
        <v>99.135999999999996</v>
      </c>
      <c r="J7238">
        <v>4</v>
      </c>
      <c r="K7238">
        <v>0.2</v>
      </c>
      <c r="L7238">
        <v>8.6744000000000003</v>
      </c>
    </row>
    <row r="7239" spans="1:12" x14ac:dyDescent="0.3">
      <c r="A7239" t="s">
        <v>61</v>
      </c>
      <c r="B7239" t="s">
        <v>13</v>
      </c>
      <c r="C7239" t="s">
        <v>14</v>
      </c>
      <c r="D7239" t="s">
        <v>54</v>
      </c>
      <c r="E7239" t="s">
        <v>55</v>
      </c>
      <c r="F7239" t="s">
        <v>56</v>
      </c>
      <c r="G7239" t="s">
        <v>34</v>
      </c>
      <c r="H7239" t="s">
        <v>35</v>
      </c>
      <c r="I7239">
        <v>290.89800000000002</v>
      </c>
      <c r="J7239">
        <v>3</v>
      </c>
      <c r="K7239">
        <v>0.4</v>
      </c>
      <c r="L7239">
        <v>-67.876199999999997</v>
      </c>
    </row>
    <row r="7240" spans="1:12" x14ac:dyDescent="0.3">
      <c r="A7240" t="s">
        <v>61</v>
      </c>
      <c r="B7240" t="s">
        <v>13</v>
      </c>
      <c r="C7240" t="s">
        <v>14</v>
      </c>
      <c r="D7240" t="s">
        <v>54</v>
      </c>
      <c r="E7240" t="s">
        <v>55</v>
      </c>
      <c r="F7240" t="s">
        <v>56</v>
      </c>
      <c r="G7240" t="s">
        <v>25</v>
      </c>
      <c r="H7240" t="s">
        <v>31</v>
      </c>
      <c r="I7240">
        <v>54.223999999999997</v>
      </c>
      <c r="J7240">
        <v>2</v>
      </c>
      <c r="K7240">
        <v>0.2</v>
      </c>
      <c r="L7240">
        <v>3.3889999999999998</v>
      </c>
    </row>
    <row r="7241" spans="1:12" x14ac:dyDescent="0.3">
      <c r="A7241" t="s">
        <v>61</v>
      </c>
      <c r="B7241" t="s">
        <v>13</v>
      </c>
      <c r="C7241" t="s">
        <v>14</v>
      </c>
      <c r="D7241" t="s">
        <v>54</v>
      </c>
      <c r="E7241" t="s">
        <v>55</v>
      </c>
      <c r="F7241" t="s">
        <v>56</v>
      </c>
      <c r="G7241" t="s">
        <v>18</v>
      </c>
      <c r="H7241" t="s">
        <v>20</v>
      </c>
      <c r="I7241">
        <v>786.74400000000003</v>
      </c>
      <c r="J7241">
        <v>4</v>
      </c>
      <c r="K7241">
        <v>0.3</v>
      </c>
      <c r="L7241">
        <v>-258.5016</v>
      </c>
    </row>
    <row r="7242" spans="1:12" x14ac:dyDescent="0.3">
      <c r="A7242" t="s">
        <v>61</v>
      </c>
      <c r="B7242" t="s">
        <v>13</v>
      </c>
      <c r="C7242" t="s">
        <v>14</v>
      </c>
      <c r="D7242" t="s">
        <v>54</v>
      </c>
      <c r="E7242" t="s">
        <v>55</v>
      </c>
      <c r="F7242" t="s">
        <v>56</v>
      </c>
      <c r="G7242" t="s">
        <v>25</v>
      </c>
      <c r="H7242" t="s">
        <v>26</v>
      </c>
      <c r="I7242">
        <v>100.24</v>
      </c>
      <c r="J7242">
        <v>10</v>
      </c>
      <c r="K7242">
        <v>0.2</v>
      </c>
      <c r="L7242">
        <v>33.831000000000003</v>
      </c>
    </row>
    <row r="7243" spans="1:12" x14ac:dyDescent="0.3">
      <c r="A7243" t="s">
        <v>61</v>
      </c>
      <c r="B7243" t="s">
        <v>13</v>
      </c>
      <c r="C7243" t="s">
        <v>14</v>
      </c>
      <c r="D7243" t="s">
        <v>54</v>
      </c>
      <c r="E7243" t="s">
        <v>55</v>
      </c>
      <c r="F7243" t="s">
        <v>56</v>
      </c>
      <c r="G7243" t="s">
        <v>25</v>
      </c>
      <c r="H7243" t="s">
        <v>36</v>
      </c>
      <c r="I7243">
        <v>37.764000000000003</v>
      </c>
      <c r="J7243">
        <v>6</v>
      </c>
      <c r="K7243">
        <v>0.7</v>
      </c>
      <c r="L7243">
        <v>-27.6936</v>
      </c>
    </row>
    <row r="7244" spans="1:12" x14ac:dyDescent="0.3">
      <c r="A7244" t="s">
        <v>12</v>
      </c>
      <c r="B7244" t="s">
        <v>13</v>
      </c>
      <c r="C7244" t="s">
        <v>14</v>
      </c>
      <c r="D7244" t="s">
        <v>54</v>
      </c>
      <c r="E7244" t="s">
        <v>55</v>
      </c>
      <c r="F7244" t="s">
        <v>56</v>
      </c>
      <c r="G7244" t="s">
        <v>34</v>
      </c>
      <c r="H7244" t="s">
        <v>35</v>
      </c>
      <c r="I7244">
        <v>82.8</v>
      </c>
      <c r="J7244">
        <v>2</v>
      </c>
      <c r="K7244">
        <v>0.4</v>
      </c>
      <c r="L7244">
        <v>-20.7</v>
      </c>
    </row>
    <row r="7245" spans="1:12" x14ac:dyDescent="0.3">
      <c r="A7245" t="s">
        <v>12</v>
      </c>
      <c r="B7245" t="s">
        <v>13</v>
      </c>
      <c r="C7245" t="s">
        <v>14</v>
      </c>
      <c r="D7245" t="s">
        <v>54</v>
      </c>
      <c r="E7245" t="s">
        <v>55</v>
      </c>
      <c r="F7245" t="s">
        <v>56</v>
      </c>
      <c r="G7245" t="s">
        <v>25</v>
      </c>
      <c r="H7245" t="s">
        <v>36</v>
      </c>
      <c r="I7245">
        <v>20.724</v>
      </c>
      <c r="J7245">
        <v>2</v>
      </c>
      <c r="K7245">
        <v>0.7</v>
      </c>
      <c r="L7245">
        <v>-13.816000000000001</v>
      </c>
    </row>
    <row r="7246" spans="1:12" x14ac:dyDescent="0.3">
      <c r="A7246" t="s">
        <v>12</v>
      </c>
      <c r="B7246" t="s">
        <v>13</v>
      </c>
      <c r="C7246" t="s">
        <v>14</v>
      </c>
      <c r="D7246" t="s">
        <v>54</v>
      </c>
      <c r="E7246" t="s">
        <v>55</v>
      </c>
      <c r="F7246" t="s">
        <v>56</v>
      </c>
      <c r="G7246" t="s">
        <v>25</v>
      </c>
      <c r="H7246" t="s">
        <v>36</v>
      </c>
      <c r="I7246">
        <v>4.8959999999999999</v>
      </c>
      <c r="J7246">
        <v>3</v>
      </c>
      <c r="K7246">
        <v>0.7</v>
      </c>
      <c r="L7246">
        <v>-3.4272</v>
      </c>
    </row>
    <row r="7247" spans="1:12" x14ac:dyDescent="0.3">
      <c r="A7247" t="s">
        <v>12</v>
      </c>
      <c r="B7247" t="s">
        <v>21</v>
      </c>
      <c r="C7247" t="s">
        <v>14</v>
      </c>
      <c r="D7247" t="s">
        <v>54</v>
      </c>
      <c r="E7247" t="s">
        <v>55</v>
      </c>
      <c r="F7247" t="s">
        <v>56</v>
      </c>
      <c r="G7247" t="s">
        <v>25</v>
      </c>
      <c r="H7247" t="s">
        <v>33</v>
      </c>
      <c r="I7247">
        <v>17.856000000000002</v>
      </c>
      <c r="J7247">
        <v>4</v>
      </c>
      <c r="K7247">
        <v>0.2</v>
      </c>
      <c r="L7247">
        <v>1.1160000000000001</v>
      </c>
    </row>
    <row r="7248" spans="1:12" x14ac:dyDescent="0.3">
      <c r="A7248" t="s">
        <v>12</v>
      </c>
      <c r="B7248" t="s">
        <v>21</v>
      </c>
      <c r="C7248" t="s">
        <v>14</v>
      </c>
      <c r="D7248" t="s">
        <v>54</v>
      </c>
      <c r="E7248" t="s">
        <v>55</v>
      </c>
      <c r="F7248" t="s">
        <v>56</v>
      </c>
      <c r="G7248" t="s">
        <v>25</v>
      </c>
      <c r="H7248" t="s">
        <v>36</v>
      </c>
      <c r="I7248">
        <v>509.97</v>
      </c>
      <c r="J7248">
        <v>10</v>
      </c>
      <c r="K7248">
        <v>0.7</v>
      </c>
      <c r="L7248">
        <v>-407.976</v>
      </c>
    </row>
    <row r="7249" spans="1:12" x14ac:dyDescent="0.3">
      <c r="A7249" t="s">
        <v>12</v>
      </c>
      <c r="B7249" t="s">
        <v>21</v>
      </c>
      <c r="C7249" t="s">
        <v>14</v>
      </c>
      <c r="D7249" t="s">
        <v>54</v>
      </c>
      <c r="E7249" t="s">
        <v>55</v>
      </c>
      <c r="F7249" t="s">
        <v>56</v>
      </c>
      <c r="G7249" t="s">
        <v>25</v>
      </c>
      <c r="H7249" t="s">
        <v>76</v>
      </c>
      <c r="I7249">
        <v>30.992000000000001</v>
      </c>
      <c r="J7249">
        <v>13</v>
      </c>
      <c r="K7249">
        <v>0.2</v>
      </c>
      <c r="L7249">
        <v>10.0724</v>
      </c>
    </row>
    <row r="7250" spans="1:12" x14ac:dyDescent="0.3">
      <c r="A7250" t="s">
        <v>12</v>
      </c>
      <c r="B7250" t="s">
        <v>21</v>
      </c>
      <c r="C7250" t="s">
        <v>14</v>
      </c>
      <c r="D7250" t="s">
        <v>54</v>
      </c>
      <c r="E7250" t="s">
        <v>55</v>
      </c>
      <c r="F7250" t="s">
        <v>56</v>
      </c>
      <c r="G7250" t="s">
        <v>34</v>
      </c>
      <c r="H7250" t="s">
        <v>35</v>
      </c>
      <c r="I7250">
        <v>71.927999999999997</v>
      </c>
      <c r="J7250">
        <v>12</v>
      </c>
      <c r="K7250">
        <v>0.4</v>
      </c>
      <c r="L7250">
        <v>8.3916000000000004</v>
      </c>
    </row>
    <row r="7251" spans="1:12" x14ac:dyDescent="0.3">
      <c r="A7251" t="s">
        <v>27</v>
      </c>
      <c r="B7251" t="s">
        <v>21</v>
      </c>
      <c r="C7251" t="s">
        <v>14</v>
      </c>
      <c r="D7251" t="s">
        <v>54</v>
      </c>
      <c r="E7251" t="s">
        <v>55</v>
      </c>
      <c r="F7251" t="s">
        <v>56</v>
      </c>
      <c r="G7251" t="s">
        <v>34</v>
      </c>
      <c r="H7251" t="s">
        <v>122</v>
      </c>
      <c r="I7251">
        <v>482.34</v>
      </c>
      <c r="J7251">
        <v>4</v>
      </c>
      <c r="K7251">
        <v>0.7</v>
      </c>
      <c r="L7251">
        <v>-337.63799999999998</v>
      </c>
    </row>
    <row r="7252" spans="1:12" x14ac:dyDescent="0.3">
      <c r="A7252" t="s">
        <v>27</v>
      </c>
      <c r="B7252" t="s">
        <v>21</v>
      </c>
      <c r="C7252" t="s">
        <v>14</v>
      </c>
      <c r="D7252" t="s">
        <v>54</v>
      </c>
      <c r="E7252" t="s">
        <v>55</v>
      </c>
      <c r="F7252" t="s">
        <v>56</v>
      </c>
      <c r="G7252" t="s">
        <v>18</v>
      </c>
      <c r="H7252" t="s">
        <v>32</v>
      </c>
      <c r="I7252">
        <v>2.96</v>
      </c>
      <c r="J7252">
        <v>1</v>
      </c>
      <c r="K7252">
        <v>0.2</v>
      </c>
      <c r="L7252">
        <v>0.77700000000000002</v>
      </c>
    </row>
    <row r="7253" spans="1:12" x14ac:dyDescent="0.3">
      <c r="A7253" t="s">
        <v>27</v>
      </c>
      <c r="B7253" t="s">
        <v>13</v>
      </c>
      <c r="C7253" t="s">
        <v>14</v>
      </c>
      <c r="D7253" t="s">
        <v>54</v>
      </c>
      <c r="E7253" t="s">
        <v>55</v>
      </c>
      <c r="F7253" t="s">
        <v>56</v>
      </c>
      <c r="G7253" t="s">
        <v>25</v>
      </c>
      <c r="H7253" t="s">
        <v>31</v>
      </c>
      <c r="I7253">
        <v>36.335999999999999</v>
      </c>
      <c r="J7253">
        <v>3</v>
      </c>
      <c r="K7253">
        <v>0.2</v>
      </c>
      <c r="L7253">
        <v>-7.2671999999999999</v>
      </c>
    </row>
    <row r="7254" spans="1:12" x14ac:dyDescent="0.3">
      <c r="A7254" t="s">
        <v>27</v>
      </c>
      <c r="B7254" t="s">
        <v>13</v>
      </c>
      <c r="C7254" t="s">
        <v>14</v>
      </c>
      <c r="D7254" t="s">
        <v>54</v>
      </c>
      <c r="E7254" t="s">
        <v>55</v>
      </c>
      <c r="F7254" t="s">
        <v>56</v>
      </c>
      <c r="G7254" t="s">
        <v>25</v>
      </c>
      <c r="H7254" t="s">
        <v>109</v>
      </c>
      <c r="I7254">
        <v>666.24800000000005</v>
      </c>
      <c r="J7254">
        <v>1</v>
      </c>
      <c r="K7254">
        <v>0.2</v>
      </c>
      <c r="L7254">
        <v>-149.9058</v>
      </c>
    </row>
    <row r="7255" spans="1:12" x14ac:dyDescent="0.3">
      <c r="A7255" t="s">
        <v>27</v>
      </c>
      <c r="B7255" t="s">
        <v>13</v>
      </c>
      <c r="C7255" t="s">
        <v>14</v>
      </c>
      <c r="D7255" t="s">
        <v>54</v>
      </c>
      <c r="E7255" t="s">
        <v>55</v>
      </c>
      <c r="F7255" t="s">
        <v>56</v>
      </c>
      <c r="G7255" t="s">
        <v>25</v>
      </c>
      <c r="H7255" t="s">
        <v>59</v>
      </c>
      <c r="I7255">
        <v>52.512</v>
      </c>
      <c r="J7255">
        <v>6</v>
      </c>
      <c r="K7255">
        <v>0.2</v>
      </c>
      <c r="L7255">
        <v>19.692</v>
      </c>
    </row>
    <row r="7256" spans="1:12" x14ac:dyDescent="0.3">
      <c r="A7256" t="s">
        <v>61</v>
      </c>
      <c r="B7256" t="s">
        <v>13</v>
      </c>
      <c r="C7256" t="s">
        <v>14</v>
      </c>
      <c r="D7256" t="s">
        <v>54</v>
      </c>
      <c r="E7256" t="s">
        <v>55</v>
      </c>
      <c r="F7256" t="s">
        <v>56</v>
      </c>
      <c r="G7256" t="s">
        <v>25</v>
      </c>
      <c r="H7256" t="s">
        <v>109</v>
      </c>
      <c r="I7256">
        <v>11.632</v>
      </c>
      <c r="J7256">
        <v>2</v>
      </c>
      <c r="K7256">
        <v>0.2</v>
      </c>
      <c r="L7256">
        <v>1.0178</v>
      </c>
    </row>
    <row r="7257" spans="1:12" x14ac:dyDescent="0.3">
      <c r="A7257" t="s">
        <v>27</v>
      </c>
      <c r="B7257" t="s">
        <v>13</v>
      </c>
      <c r="C7257" t="s">
        <v>14</v>
      </c>
      <c r="D7257" t="s">
        <v>54</v>
      </c>
      <c r="E7257" t="s">
        <v>55</v>
      </c>
      <c r="F7257" t="s">
        <v>56</v>
      </c>
      <c r="G7257" t="s">
        <v>34</v>
      </c>
      <c r="H7257" t="s">
        <v>35</v>
      </c>
      <c r="I7257">
        <v>143.982</v>
      </c>
      <c r="J7257">
        <v>3</v>
      </c>
      <c r="K7257">
        <v>0.4</v>
      </c>
      <c r="L7257">
        <v>-28.796399999999998</v>
      </c>
    </row>
    <row r="7258" spans="1:12" x14ac:dyDescent="0.3">
      <c r="A7258" t="s">
        <v>27</v>
      </c>
      <c r="B7258" t="s">
        <v>13</v>
      </c>
      <c r="C7258" t="s">
        <v>14</v>
      </c>
      <c r="D7258" t="s">
        <v>54</v>
      </c>
      <c r="E7258" t="s">
        <v>55</v>
      </c>
      <c r="F7258" t="s">
        <v>56</v>
      </c>
      <c r="G7258" t="s">
        <v>34</v>
      </c>
      <c r="H7258" t="s">
        <v>35</v>
      </c>
      <c r="I7258">
        <v>494.37599999999998</v>
      </c>
      <c r="J7258">
        <v>4</v>
      </c>
      <c r="K7258">
        <v>0.4</v>
      </c>
      <c r="L7258">
        <v>-115.3544</v>
      </c>
    </row>
    <row r="7259" spans="1:12" x14ac:dyDescent="0.3">
      <c r="A7259" t="s">
        <v>27</v>
      </c>
      <c r="B7259" t="s">
        <v>13</v>
      </c>
      <c r="C7259" t="s">
        <v>14</v>
      </c>
      <c r="D7259" t="s">
        <v>54</v>
      </c>
      <c r="E7259" t="s">
        <v>55</v>
      </c>
      <c r="F7259" t="s">
        <v>56</v>
      </c>
      <c r="G7259" t="s">
        <v>25</v>
      </c>
      <c r="H7259" t="s">
        <v>109</v>
      </c>
      <c r="I7259">
        <v>5.84</v>
      </c>
      <c r="J7259">
        <v>2</v>
      </c>
      <c r="K7259">
        <v>0.2</v>
      </c>
      <c r="L7259">
        <v>0.73</v>
      </c>
    </row>
    <row r="7260" spans="1:12" x14ac:dyDescent="0.3">
      <c r="A7260" t="s">
        <v>27</v>
      </c>
      <c r="B7260" t="s">
        <v>13</v>
      </c>
      <c r="C7260" t="s">
        <v>14</v>
      </c>
      <c r="D7260" t="s">
        <v>54</v>
      </c>
      <c r="E7260" t="s">
        <v>55</v>
      </c>
      <c r="F7260" t="s">
        <v>56</v>
      </c>
      <c r="G7260" t="s">
        <v>25</v>
      </c>
      <c r="H7260" t="s">
        <v>36</v>
      </c>
      <c r="I7260">
        <v>3.282</v>
      </c>
      <c r="J7260">
        <v>2</v>
      </c>
      <c r="K7260">
        <v>0.7</v>
      </c>
      <c r="L7260">
        <v>-2.6255999999999999</v>
      </c>
    </row>
    <row r="7261" spans="1:12" x14ac:dyDescent="0.3">
      <c r="A7261" t="s">
        <v>27</v>
      </c>
      <c r="B7261" t="s">
        <v>13</v>
      </c>
      <c r="C7261" t="s">
        <v>14</v>
      </c>
      <c r="D7261" t="s">
        <v>54</v>
      </c>
      <c r="E7261" t="s">
        <v>55</v>
      </c>
      <c r="F7261" t="s">
        <v>56</v>
      </c>
      <c r="G7261" t="s">
        <v>25</v>
      </c>
      <c r="H7261" t="s">
        <v>33</v>
      </c>
      <c r="I7261">
        <v>21.167999999999999</v>
      </c>
      <c r="J7261">
        <v>9</v>
      </c>
      <c r="K7261">
        <v>0.2</v>
      </c>
      <c r="L7261">
        <v>2.3814000000000002</v>
      </c>
    </row>
    <row r="7262" spans="1:12" x14ac:dyDescent="0.3">
      <c r="A7262" t="s">
        <v>27</v>
      </c>
      <c r="B7262" t="s">
        <v>13</v>
      </c>
      <c r="C7262" t="s">
        <v>14</v>
      </c>
      <c r="D7262" t="s">
        <v>54</v>
      </c>
      <c r="E7262" t="s">
        <v>55</v>
      </c>
      <c r="F7262" t="s">
        <v>56</v>
      </c>
      <c r="G7262" t="s">
        <v>34</v>
      </c>
      <c r="H7262" t="s">
        <v>35</v>
      </c>
      <c r="I7262">
        <v>55.188000000000002</v>
      </c>
      <c r="J7262">
        <v>2</v>
      </c>
      <c r="K7262">
        <v>0.4</v>
      </c>
      <c r="L7262">
        <v>-10.117800000000001</v>
      </c>
    </row>
    <row r="7263" spans="1:12" x14ac:dyDescent="0.3">
      <c r="A7263" t="s">
        <v>12</v>
      </c>
      <c r="B7263" t="s">
        <v>21</v>
      </c>
      <c r="C7263" t="s">
        <v>14</v>
      </c>
      <c r="D7263" t="s">
        <v>54</v>
      </c>
      <c r="E7263" t="s">
        <v>55</v>
      </c>
      <c r="F7263" t="s">
        <v>56</v>
      </c>
      <c r="G7263" t="s">
        <v>25</v>
      </c>
      <c r="H7263" t="s">
        <v>40</v>
      </c>
      <c r="I7263">
        <v>8.4480000000000004</v>
      </c>
      <c r="J7263">
        <v>2</v>
      </c>
      <c r="K7263">
        <v>0.2</v>
      </c>
      <c r="L7263">
        <v>2.64</v>
      </c>
    </row>
    <row r="7264" spans="1:12" x14ac:dyDescent="0.3">
      <c r="A7264" t="s">
        <v>12</v>
      </c>
      <c r="B7264" t="s">
        <v>21</v>
      </c>
      <c r="C7264" t="s">
        <v>14</v>
      </c>
      <c r="D7264" t="s">
        <v>54</v>
      </c>
      <c r="E7264" t="s">
        <v>55</v>
      </c>
      <c r="F7264" t="s">
        <v>56</v>
      </c>
      <c r="G7264" t="s">
        <v>34</v>
      </c>
      <c r="H7264" t="s">
        <v>35</v>
      </c>
      <c r="I7264">
        <v>728.94600000000003</v>
      </c>
      <c r="J7264">
        <v>9</v>
      </c>
      <c r="K7264">
        <v>0.4</v>
      </c>
      <c r="L7264">
        <v>-157.9383</v>
      </c>
    </row>
    <row r="7265" spans="1:12" x14ac:dyDescent="0.3">
      <c r="A7265" t="s">
        <v>61</v>
      </c>
      <c r="B7265" t="s">
        <v>43</v>
      </c>
      <c r="C7265" t="s">
        <v>14</v>
      </c>
      <c r="D7265" t="s">
        <v>224</v>
      </c>
      <c r="E7265" t="s">
        <v>55</v>
      </c>
      <c r="F7265" t="s">
        <v>56</v>
      </c>
      <c r="G7265" t="s">
        <v>25</v>
      </c>
      <c r="H7265" t="s">
        <v>33</v>
      </c>
      <c r="I7265">
        <v>198.27199999999999</v>
      </c>
      <c r="J7265">
        <v>8</v>
      </c>
      <c r="K7265">
        <v>0.2</v>
      </c>
      <c r="L7265">
        <v>17.348800000000001</v>
      </c>
    </row>
    <row r="7266" spans="1:12" x14ac:dyDescent="0.3">
      <c r="A7266" t="s">
        <v>61</v>
      </c>
      <c r="B7266" t="s">
        <v>43</v>
      </c>
      <c r="C7266" t="s">
        <v>14</v>
      </c>
      <c r="D7266" t="s">
        <v>224</v>
      </c>
      <c r="E7266" t="s">
        <v>55</v>
      </c>
      <c r="F7266" t="s">
        <v>56</v>
      </c>
      <c r="G7266" t="s">
        <v>25</v>
      </c>
      <c r="H7266" t="s">
        <v>26</v>
      </c>
      <c r="I7266">
        <v>47.36</v>
      </c>
      <c r="J7266">
        <v>4</v>
      </c>
      <c r="K7266">
        <v>0.2</v>
      </c>
      <c r="L7266">
        <v>17.760000000000002</v>
      </c>
    </row>
    <row r="7267" spans="1:12" x14ac:dyDescent="0.3">
      <c r="A7267" t="s">
        <v>61</v>
      </c>
      <c r="B7267" t="s">
        <v>43</v>
      </c>
      <c r="C7267" t="s">
        <v>14</v>
      </c>
      <c r="D7267" t="s">
        <v>224</v>
      </c>
      <c r="E7267" t="s">
        <v>55</v>
      </c>
      <c r="F7267" t="s">
        <v>56</v>
      </c>
      <c r="G7267" t="s">
        <v>25</v>
      </c>
      <c r="H7267" t="s">
        <v>59</v>
      </c>
      <c r="I7267">
        <v>200.98400000000001</v>
      </c>
      <c r="J7267">
        <v>7</v>
      </c>
      <c r="K7267">
        <v>0.2</v>
      </c>
      <c r="L7267">
        <v>62.807499999999997</v>
      </c>
    </row>
    <row r="7268" spans="1:12" x14ac:dyDescent="0.3">
      <c r="A7268" t="s">
        <v>61</v>
      </c>
      <c r="B7268" t="s">
        <v>43</v>
      </c>
      <c r="C7268" t="s">
        <v>14</v>
      </c>
      <c r="D7268" t="s">
        <v>224</v>
      </c>
      <c r="E7268" t="s">
        <v>55</v>
      </c>
      <c r="F7268" t="s">
        <v>56</v>
      </c>
      <c r="G7268" t="s">
        <v>25</v>
      </c>
      <c r="H7268" t="s">
        <v>26</v>
      </c>
      <c r="I7268">
        <v>97.695999999999998</v>
      </c>
      <c r="J7268">
        <v>4</v>
      </c>
      <c r="K7268">
        <v>0.2</v>
      </c>
      <c r="L7268">
        <v>31.751200000000001</v>
      </c>
    </row>
    <row r="7269" spans="1:12" x14ac:dyDescent="0.3">
      <c r="A7269" t="s">
        <v>61</v>
      </c>
      <c r="B7269" t="s">
        <v>43</v>
      </c>
      <c r="C7269" t="s">
        <v>14</v>
      </c>
      <c r="D7269" t="s">
        <v>224</v>
      </c>
      <c r="E7269" t="s">
        <v>55</v>
      </c>
      <c r="F7269" t="s">
        <v>56</v>
      </c>
      <c r="G7269" t="s">
        <v>25</v>
      </c>
      <c r="H7269" t="s">
        <v>33</v>
      </c>
      <c r="I7269">
        <v>2.6960000000000002</v>
      </c>
      <c r="J7269">
        <v>1</v>
      </c>
      <c r="K7269">
        <v>0.2</v>
      </c>
      <c r="L7269">
        <v>0.80879999999999996</v>
      </c>
    </row>
    <row r="7270" spans="1:12" x14ac:dyDescent="0.3">
      <c r="A7270" t="s">
        <v>61</v>
      </c>
      <c r="B7270" t="s">
        <v>43</v>
      </c>
      <c r="C7270" t="s">
        <v>14</v>
      </c>
      <c r="D7270" t="s">
        <v>224</v>
      </c>
      <c r="E7270" t="s">
        <v>55</v>
      </c>
      <c r="F7270" t="s">
        <v>56</v>
      </c>
      <c r="G7270" t="s">
        <v>25</v>
      </c>
      <c r="H7270" t="s">
        <v>36</v>
      </c>
      <c r="I7270">
        <v>18.588000000000001</v>
      </c>
      <c r="J7270">
        <v>2</v>
      </c>
      <c r="K7270">
        <v>0.7</v>
      </c>
      <c r="L7270">
        <v>-13.6312</v>
      </c>
    </row>
    <row r="7271" spans="1:12" x14ac:dyDescent="0.3">
      <c r="A7271" t="s">
        <v>61</v>
      </c>
      <c r="B7271" t="s">
        <v>43</v>
      </c>
      <c r="C7271" t="s">
        <v>14</v>
      </c>
      <c r="D7271" t="s">
        <v>224</v>
      </c>
      <c r="E7271" t="s">
        <v>55</v>
      </c>
      <c r="F7271" t="s">
        <v>56</v>
      </c>
      <c r="G7271" t="s">
        <v>25</v>
      </c>
      <c r="H7271" t="s">
        <v>36</v>
      </c>
      <c r="I7271">
        <v>4.8959999999999999</v>
      </c>
      <c r="J7271">
        <v>3</v>
      </c>
      <c r="K7271">
        <v>0.7</v>
      </c>
      <c r="L7271">
        <v>-3.4272</v>
      </c>
    </row>
    <row r="7272" spans="1:12" x14ac:dyDescent="0.3">
      <c r="A7272" t="s">
        <v>27</v>
      </c>
      <c r="B7272" t="s">
        <v>43</v>
      </c>
      <c r="C7272" t="s">
        <v>14</v>
      </c>
      <c r="D7272" t="s">
        <v>54</v>
      </c>
      <c r="E7272" t="s">
        <v>55</v>
      </c>
      <c r="F7272" t="s">
        <v>56</v>
      </c>
      <c r="G7272" t="s">
        <v>18</v>
      </c>
      <c r="H7272" t="s">
        <v>32</v>
      </c>
      <c r="I7272">
        <v>129.91999999999999</v>
      </c>
      <c r="J7272">
        <v>5</v>
      </c>
      <c r="K7272">
        <v>0.2</v>
      </c>
      <c r="L7272">
        <v>21.111999999999998</v>
      </c>
    </row>
    <row r="7273" spans="1:12" x14ac:dyDescent="0.3">
      <c r="A7273" t="s">
        <v>27</v>
      </c>
      <c r="B7273" t="s">
        <v>13</v>
      </c>
      <c r="C7273" t="s">
        <v>14</v>
      </c>
      <c r="D7273" t="s">
        <v>54</v>
      </c>
      <c r="E7273" t="s">
        <v>55</v>
      </c>
      <c r="F7273" t="s">
        <v>56</v>
      </c>
      <c r="G7273" t="s">
        <v>25</v>
      </c>
      <c r="H7273" t="s">
        <v>40</v>
      </c>
      <c r="I7273">
        <v>5.3440000000000003</v>
      </c>
      <c r="J7273">
        <v>1</v>
      </c>
      <c r="K7273">
        <v>0.2</v>
      </c>
      <c r="L7273">
        <v>1.8704000000000001</v>
      </c>
    </row>
    <row r="7274" spans="1:12" x14ac:dyDescent="0.3">
      <c r="A7274" t="s">
        <v>27</v>
      </c>
      <c r="B7274" t="s">
        <v>13</v>
      </c>
      <c r="C7274" t="s">
        <v>14</v>
      </c>
      <c r="D7274" t="s">
        <v>54</v>
      </c>
      <c r="E7274" t="s">
        <v>55</v>
      </c>
      <c r="F7274" t="s">
        <v>56</v>
      </c>
      <c r="G7274" t="s">
        <v>25</v>
      </c>
      <c r="H7274" t="s">
        <v>40</v>
      </c>
      <c r="I7274">
        <v>41.472000000000001</v>
      </c>
      <c r="J7274">
        <v>8</v>
      </c>
      <c r="K7274">
        <v>0.2</v>
      </c>
      <c r="L7274">
        <v>14.5152</v>
      </c>
    </row>
    <row r="7275" spans="1:12" x14ac:dyDescent="0.3">
      <c r="A7275" t="s">
        <v>27</v>
      </c>
      <c r="B7275" t="s">
        <v>13</v>
      </c>
      <c r="C7275" t="s">
        <v>14</v>
      </c>
      <c r="D7275" t="s">
        <v>54</v>
      </c>
      <c r="E7275" t="s">
        <v>55</v>
      </c>
      <c r="F7275" t="s">
        <v>56</v>
      </c>
      <c r="G7275" t="s">
        <v>25</v>
      </c>
      <c r="H7275" t="s">
        <v>36</v>
      </c>
      <c r="I7275">
        <v>3.1680000000000001</v>
      </c>
      <c r="J7275">
        <v>3</v>
      </c>
      <c r="K7275">
        <v>0.7</v>
      </c>
      <c r="L7275">
        <v>-2.4287999999999998</v>
      </c>
    </row>
    <row r="7276" spans="1:12" x14ac:dyDescent="0.3">
      <c r="A7276" t="s">
        <v>27</v>
      </c>
      <c r="B7276" t="s">
        <v>13</v>
      </c>
      <c r="C7276" t="s">
        <v>14</v>
      </c>
      <c r="D7276" t="s">
        <v>54</v>
      </c>
      <c r="E7276" t="s">
        <v>55</v>
      </c>
      <c r="F7276" t="s">
        <v>56</v>
      </c>
      <c r="G7276" t="s">
        <v>18</v>
      </c>
      <c r="H7276" t="s">
        <v>20</v>
      </c>
      <c r="I7276">
        <v>1228.4649999999999</v>
      </c>
      <c r="J7276">
        <v>5</v>
      </c>
      <c r="K7276">
        <v>0.3</v>
      </c>
      <c r="L7276">
        <v>0</v>
      </c>
    </row>
    <row r="7277" spans="1:12" x14ac:dyDescent="0.3">
      <c r="A7277" t="s">
        <v>27</v>
      </c>
      <c r="B7277" t="s">
        <v>13</v>
      </c>
      <c r="C7277" t="s">
        <v>14</v>
      </c>
      <c r="D7277" t="s">
        <v>54</v>
      </c>
      <c r="E7277" t="s">
        <v>55</v>
      </c>
      <c r="F7277" t="s">
        <v>56</v>
      </c>
      <c r="G7277" t="s">
        <v>25</v>
      </c>
      <c r="H7277" t="s">
        <v>36</v>
      </c>
      <c r="I7277">
        <v>31.085999999999999</v>
      </c>
      <c r="J7277">
        <v>3</v>
      </c>
      <c r="K7277">
        <v>0.7</v>
      </c>
      <c r="L7277">
        <v>-22.796399999999998</v>
      </c>
    </row>
    <row r="7278" spans="1:12" x14ac:dyDescent="0.3">
      <c r="A7278" t="s">
        <v>27</v>
      </c>
      <c r="B7278" t="s">
        <v>13</v>
      </c>
      <c r="C7278" t="s">
        <v>14</v>
      </c>
      <c r="D7278" t="s">
        <v>54</v>
      </c>
      <c r="E7278" t="s">
        <v>55</v>
      </c>
      <c r="F7278" t="s">
        <v>56</v>
      </c>
      <c r="G7278" t="s">
        <v>25</v>
      </c>
      <c r="H7278" t="s">
        <v>40</v>
      </c>
      <c r="I7278">
        <v>335.52</v>
      </c>
      <c r="J7278">
        <v>4</v>
      </c>
      <c r="K7278">
        <v>0.2</v>
      </c>
      <c r="L7278">
        <v>117.432</v>
      </c>
    </row>
    <row r="7279" spans="1:12" x14ac:dyDescent="0.3">
      <c r="A7279" t="s">
        <v>61</v>
      </c>
      <c r="B7279" t="s">
        <v>21</v>
      </c>
      <c r="C7279" t="s">
        <v>14</v>
      </c>
      <c r="D7279" t="s">
        <v>54</v>
      </c>
      <c r="E7279" t="s">
        <v>55</v>
      </c>
      <c r="F7279" t="s">
        <v>56</v>
      </c>
      <c r="G7279" t="s">
        <v>25</v>
      </c>
      <c r="H7279" t="s">
        <v>26</v>
      </c>
      <c r="I7279">
        <v>15.936</v>
      </c>
      <c r="J7279">
        <v>4</v>
      </c>
      <c r="K7279">
        <v>0.2</v>
      </c>
      <c r="L7279">
        <v>5.1791999999999998</v>
      </c>
    </row>
    <row r="7280" spans="1:12" x14ac:dyDescent="0.3">
      <c r="A7280" t="s">
        <v>27</v>
      </c>
      <c r="B7280" t="s">
        <v>21</v>
      </c>
      <c r="C7280" t="s">
        <v>14</v>
      </c>
      <c r="D7280" t="s">
        <v>234</v>
      </c>
      <c r="E7280" t="s">
        <v>55</v>
      </c>
      <c r="F7280" t="s">
        <v>56</v>
      </c>
      <c r="G7280" t="s">
        <v>25</v>
      </c>
      <c r="H7280" t="s">
        <v>36</v>
      </c>
      <c r="I7280">
        <v>44.91</v>
      </c>
      <c r="J7280">
        <v>6</v>
      </c>
      <c r="K7280">
        <v>0.7</v>
      </c>
      <c r="L7280">
        <v>-35.927999999999997</v>
      </c>
    </row>
    <row r="7281" spans="1:12" x14ac:dyDescent="0.3">
      <c r="A7281" t="s">
        <v>61</v>
      </c>
      <c r="B7281" t="s">
        <v>43</v>
      </c>
      <c r="C7281" t="s">
        <v>14</v>
      </c>
      <c r="D7281" t="s">
        <v>54</v>
      </c>
      <c r="E7281" t="s">
        <v>55</v>
      </c>
      <c r="F7281" t="s">
        <v>56</v>
      </c>
      <c r="G7281" t="s">
        <v>25</v>
      </c>
      <c r="H7281" t="s">
        <v>36</v>
      </c>
      <c r="I7281">
        <v>1141.47</v>
      </c>
      <c r="J7281">
        <v>5</v>
      </c>
      <c r="K7281">
        <v>0.7</v>
      </c>
      <c r="L7281">
        <v>-760.98</v>
      </c>
    </row>
    <row r="7282" spans="1:12" x14ac:dyDescent="0.3">
      <c r="A7282" t="s">
        <v>61</v>
      </c>
      <c r="B7282" t="s">
        <v>43</v>
      </c>
      <c r="C7282" t="s">
        <v>14</v>
      </c>
      <c r="D7282" t="s">
        <v>54</v>
      </c>
      <c r="E7282" t="s">
        <v>55</v>
      </c>
      <c r="F7282" t="s">
        <v>56</v>
      </c>
      <c r="G7282" t="s">
        <v>34</v>
      </c>
      <c r="H7282" t="s">
        <v>35</v>
      </c>
      <c r="I7282">
        <v>280.78199999999998</v>
      </c>
      <c r="J7282">
        <v>3</v>
      </c>
      <c r="K7282">
        <v>0.4</v>
      </c>
      <c r="L7282">
        <v>-46.796999999999997</v>
      </c>
    </row>
    <row r="7283" spans="1:12" x14ac:dyDescent="0.3">
      <c r="A7283" t="s">
        <v>27</v>
      </c>
      <c r="B7283" t="s">
        <v>43</v>
      </c>
      <c r="C7283" t="s">
        <v>14</v>
      </c>
      <c r="D7283" t="s">
        <v>54</v>
      </c>
      <c r="E7283" t="s">
        <v>55</v>
      </c>
      <c r="F7283" t="s">
        <v>56</v>
      </c>
      <c r="G7283" t="s">
        <v>25</v>
      </c>
      <c r="H7283" t="s">
        <v>36</v>
      </c>
      <c r="I7283">
        <v>5.8920000000000003</v>
      </c>
      <c r="J7283">
        <v>4</v>
      </c>
      <c r="K7283">
        <v>0.7</v>
      </c>
      <c r="L7283">
        <v>-4.1243999999999996</v>
      </c>
    </row>
    <row r="7284" spans="1:12" x14ac:dyDescent="0.3">
      <c r="A7284" t="s">
        <v>61</v>
      </c>
      <c r="B7284" t="s">
        <v>13</v>
      </c>
      <c r="C7284" t="s">
        <v>14</v>
      </c>
      <c r="D7284" t="s">
        <v>54</v>
      </c>
      <c r="E7284" t="s">
        <v>55</v>
      </c>
      <c r="F7284" t="s">
        <v>56</v>
      </c>
      <c r="G7284" t="s">
        <v>25</v>
      </c>
      <c r="H7284" t="s">
        <v>40</v>
      </c>
      <c r="I7284">
        <v>15.552</v>
      </c>
      <c r="J7284">
        <v>3</v>
      </c>
      <c r="K7284">
        <v>0.2</v>
      </c>
      <c r="L7284">
        <v>5.4432</v>
      </c>
    </row>
    <row r="7285" spans="1:12" x14ac:dyDescent="0.3">
      <c r="A7285" t="s">
        <v>61</v>
      </c>
      <c r="B7285" t="s">
        <v>13</v>
      </c>
      <c r="C7285" t="s">
        <v>14</v>
      </c>
      <c r="D7285" t="s">
        <v>54</v>
      </c>
      <c r="E7285" t="s">
        <v>55</v>
      </c>
      <c r="F7285" t="s">
        <v>56</v>
      </c>
      <c r="G7285" t="s">
        <v>34</v>
      </c>
      <c r="H7285" t="s">
        <v>58</v>
      </c>
      <c r="I7285">
        <v>252</v>
      </c>
      <c r="J7285">
        <v>5</v>
      </c>
      <c r="K7285">
        <v>0.2</v>
      </c>
      <c r="L7285">
        <v>53.55</v>
      </c>
    </row>
    <row r="7286" spans="1:12" x14ac:dyDescent="0.3">
      <c r="A7286" t="s">
        <v>27</v>
      </c>
      <c r="B7286" t="s">
        <v>13</v>
      </c>
      <c r="C7286" t="s">
        <v>14</v>
      </c>
      <c r="D7286" t="s">
        <v>54</v>
      </c>
      <c r="E7286" t="s">
        <v>55</v>
      </c>
      <c r="F7286" t="s">
        <v>56</v>
      </c>
      <c r="G7286" t="s">
        <v>25</v>
      </c>
      <c r="H7286" t="s">
        <v>40</v>
      </c>
      <c r="I7286">
        <v>12.192</v>
      </c>
      <c r="J7286">
        <v>3</v>
      </c>
      <c r="K7286">
        <v>0.2</v>
      </c>
      <c r="L7286">
        <v>4.1147999999999998</v>
      </c>
    </row>
    <row r="7287" spans="1:12" x14ac:dyDescent="0.3">
      <c r="A7287" t="s">
        <v>27</v>
      </c>
      <c r="B7287" t="s">
        <v>43</v>
      </c>
      <c r="C7287" t="s">
        <v>14</v>
      </c>
      <c r="D7287" t="s">
        <v>54</v>
      </c>
      <c r="E7287" t="s">
        <v>55</v>
      </c>
      <c r="F7287" t="s">
        <v>56</v>
      </c>
      <c r="G7287" t="s">
        <v>25</v>
      </c>
      <c r="H7287" t="s">
        <v>40</v>
      </c>
      <c r="I7287">
        <v>45.055999999999997</v>
      </c>
      <c r="J7287">
        <v>8</v>
      </c>
      <c r="K7287">
        <v>0.2</v>
      </c>
      <c r="L7287">
        <v>15.2064</v>
      </c>
    </row>
    <row r="7288" spans="1:12" x14ac:dyDescent="0.3">
      <c r="A7288" t="s">
        <v>27</v>
      </c>
      <c r="B7288" t="s">
        <v>43</v>
      </c>
      <c r="C7288" t="s">
        <v>14</v>
      </c>
      <c r="D7288" t="s">
        <v>54</v>
      </c>
      <c r="E7288" t="s">
        <v>55</v>
      </c>
      <c r="F7288" t="s">
        <v>56</v>
      </c>
      <c r="G7288" t="s">
        <v>25</v>
      </c>
      <c r="H7288" t="s">
        <v>36</v>
      </c>
      <c r="I7288">
        <v>29.718</v>
      </c>
      <c r="J7288">
        <v>6</v>
      </c>
      <c r="K7288">
        <v>0.7</v>
      </c>
      <c r="L7288">
        <v>-21.793199999999999</v>
      </c>
    </row>
    <row r="7289" spans="1:12" x14ac:dyDescent="0.3">
      <c r="A7289" t="s">
        <v>27</v>
      </c>
      <c r="B7289" t="s">
        <v>43</v>
      </c>
      <c r="C7289" t="s">
        <v>14</v>
      </c>
      <c r="D7289" t="s">
        <v>54</v>
      </c>
      <c r="E7289" t="s">
        <v>55</v>
      </c>
      <c r="F7289" t="s">
        <v>56</v>
      </c>
      <c r="G7289" t="s">
        <v>25</v>
      </c>
      <c r="H7289" t="s">
        <v>40</v>
      </c>
      <c r="I7289">
        <v>15.552</v>
      </c>
      <c r="J7289">
        <v>3</v>
      </c>
      <c r="K7289">
        <v>0.2</v>
      </c>
      <c r="L7289">
        <v>5.4432</v>
      </c>
    </row>
    <row r="7290" spans="1:12" x14ac:dyDescent="0.3">
      <c r="A7290" t="s">
        <v>27</v>
      </c>
      <c r="B7290" t="s">
        <v>43</v>
      </c>
      <c r="C7290" t="s">
        <v>14</v>
      </c>
      <c r="D7290" t="s">
        <v>54</v>
      </c>
      <c r="E7290" t="s">
        <v>55</v>
      </c>
      <c r="F7290" t="s">
        <v>56</v>
      </c>
      <c r="G7290" t="s">
        <v>25</v>
      </c>
      <c r="H7290" t="s">
        <v>37</v>
      </c>
      <c r="I7290">
        <v>447.69600000000003</v>
      </c>
      <c r="J7290">
        <v>2</v>
      </c>
      <c r="K7290">
        <v>0.2</v>
      </c>
      <c r="L7290">
        <v>33.577199999999998</v>
      </c>
    </row>
    <row r="7291" spans="1:12" x14ac:dyDescent="0.3">
      <c r="A7291" t="s">
        <v>27</v>
      </c>
      <c r="B7291" t="s">
        <v>43</v>
      </c>
      <c r="C7291" t="s">
        <v>14</v>
      </c>
      <c r="D7291" t="s">
        <v>54</v>
      </c>
      <c r="E7291" t="s">
        <v>55</v>
      </c>
      <c r="F7291" t="s">
        <v>56</v>
      </c>
      <c r="G7291" t="s">
        <v>18</v>
      </c>
      <c r="H7291" t="s">
        <v>32</v>
      </c>
      <c r="I7291">
        <v>516.48800000000006</v>
      </c>
      <c r="J7291">
        <v>7</v>
      </c>
      <c r="K7291">
        <v>0.2</v>
      </c>
      <c r="L7291">
        <v>-12.9122</v>
      </c>
    </row>
    <row r="7292" spans="1:12" x14ac:dyDescent="0.3">
      <c r="A7292" t="s">
        <v>27</v>
      </c>
      <c r="B7292" t="s">
        <v>43</v>
      </c>
      <c r="C7292" t="s">
        <v>14</v>
      </c>
      <c r="D7292" t="s">
        <v>54</v>
      </c>
      <c r="E7292" t="s">
        <v>55</v>
      </c>
      <c r="F7292" t="s">
        <v>56</v>
      </c>
      <c r="G7292" t="s">
        <v>18</v>
      </c>
      <c r="H7292" t="s">
        <v>32</v>
      </c>
      <c r="I7292">
        <v>1007.232</v>
      </c>
      <c r="J7292">
        <v>6</v>
      </c>
      <c r="K7292">
        <v>0.2</v>
      </c>
      <c r="L7292">
        <v>75.542400000000001</v>
      </c>
    </row>
    <row r="7293" spans="1:12" x14ac:dyDescent="0.3">
      <c r="A7293" t="s">
        <v>27</v>
      </c>
      <c r="B7293" t="s">
        <v>43</v>
      </c>
      <c r="C7293" t="s">
        <v>14</v>
      </c>
      <c r="D7293" t="s">
        <v>54</v>
      </c>
      <c r="E7293" t="s">
        <v>55</v>
      </c>
      <c r="F7293" t="s">
        <v>56</v>
      </c>
      <c r="G7293" t="s">
        <v>18</v>
      </c>
      <c r="H7293" t="s">
        <v>30</v>
      </c>
      <c r="I7293">
        <v>2065.3200000000002</v>
      </c>
      <c r="J7293">
        <v>12</v>
      </c>
      <c r="K7293">
        <v>0.4</v>
      </c>
      <c r="L7293">
        <v>-619.596</v>
      </c>
    </row>
    <row r="7294" spans="1:12" x14ac:dyDescent="0.3">
      <c r="A7294" t="s">
        <v>27</v>
      </c>
      <c r="B7294" t="s">
        <v>43</v>
      </c>
      <c r="C7294" t="s">
        <v>14</v>
      </c>
      <c r="D7294" t="s">
        <v>54</v>
      </c>
      <c r="E7294" t="s">
        <v>55</v>
      </c>
      <c r="F7294" t="s">
        <v>56</v>
      </c>
      <c r="G7294" t="s">
        <v>25</v>
      </c>
      <c r="H7294" t="s">
        <v>40</v>
      </c>
      <c r="I7294">
        <v>15.552</v>
      </c>
      <c r="J7294">
        <v>3</v>
      </c>
      <c r="K7294">
        <v>0.2</v>
      </c>
      <c r="L7294">
        <v>5.4432</v>
      </c>
    </row>
    <row r="7295" spans="1:12" x14ac:dyDescent="0.3">
      <c r="A7295" t="s">
        <v>27</v>
      </c>
      <c r="B7295" t="s">
        <v>43</v>
      </c>
      <c r="C7295" t="s">
        <v>14</v>
      </c>
      <c r="D7295" t="s">
        <v>54</v>
      </c>
      <c r="E7295" t="s">
        <v>55</v>
      </c>
      <c r="F7295" t="s">
        <v>56</v>
      </c>
      <c r="G7295" t="s">
        <v>25</v>
      </c>
      <c r="H7295" t="s">
        <v>40</v>
      </c>
      <c r="I7295">
        <v>25.344000000000001</v>
      </c>
      <c r="J7295">
        <v>6</v>
      </c>
      <c r="K7295">
        <v>0.2</v>
      </c>
      <c r="L7295">
        <v>7.92</v>
      </c>
    </row>
    <row r="7296" spans="1:12" x14ac:dyDescent="0.3">
      <c r="A7296" t="s">
        <v>27</v>
      </c>
      <c r="B7296" t="s">
        <v>13</v>
      </c>
      <c r="C7296" t="s">
        <v>14</v>
      </c>
      <c r="D7296" t="s">
        <v>54</v>
      </c>
      <c r="E7296" t="s">
        <v>55</v>
      </c>
      <c r="F7296" t="s">
        <v>56</v>
      </c>
      <c r="G7296" t="s">
        <v>18</v>
      </c>
      <c r="H7296" t="s">
        <v>32</v>
      </c>
      <c r="I7296">
        <v>25.472000000000001</v>
      </c>
      <c r="J7296">
        <v>4</v>
      </c>
      <c r="K7296">
        <v>0.2</v>
      </c>
      <c r="L7296">
        <v>7.6416000000000004</v>
      </c>
    </row>
    <row r="7297" spans="1:12" x14ac:dyDescent="0.3">
      <c r="A7297" t="s">
        <v>12</v>
      </c>
      <c r="B7297" t="s">
        <v>13</v>
      </c>
      <c r="C7297" t="s">
        <v>14</v>
      </c>
      <c r="D7297" t="s">
        <v>54</v>
      </c>
      <c r="E7297" t="s">
        <v>55</v>
      </c>
      <c r="F7297" t="s">
        <v>56</v>
      </c>
      <c r="G7297" t="s">
        <v>18</v>
      </c>
      <c r="H7297" t="s">
        <v>32</v>
      </c>
      <c r="I7297">
        <v>127.104</v>
      </c>
      <c r="J7297">
        <v>6</v>
      </c>
      <c r="K7297">
        <v>0.2</v>
      </c>
      <c r="L7297">
        <v>28.598400000000002</v>
      </c>
    </row>
    <row r="7298" spans="1:12" x14ac:dyDescent="0.3">
      <c r="A7298" t="s">
        <v>12</v>
      </c>
      <c r="B7298" t="s">
        <v>13</v>
      </c>
      <c r="C7298" t="s">
        <v>14</v>
      </c>
      <c r="D7298" t="s">
        <v>54</v>
      </c>
      <c r="E7298" t="s">
        <v>55</v>
      </c>
      <c r="F7298" t="s">
        <v>56</v>
      </c>
      <c r="G7298" t="s">
        <v>34</v>
      </c>
      <c r="H7298" t="s">
        <v>35</v>
      </c>
      <c r="I7298">
        <v>124.2</v>
      </c>
      <c r="J7298">
        <v>3</v>
      </c>
      <c r="K7298">
        <v>0.4</v>
      </c>
      <c r="L7298">
        <v>-31.05</v>
      </c>
    </row>
    <row r="7299" spans="1:12" x14ac:dyDescent="0.3">
      <c r="A7299" t="s">
        <v>12</v>
      </c>
      <c r="B7299" t="s">
        <v>13</v>
      </c>
      <c r="C7299" t="s">
        <v>14</v>
      </c>
      <c r="D7299" t="s">
        <v>54</v>
      </c>
      <c r="E7299" t="s">
        <v>55</v>
      </c>
      <c r="F7299" t="s">
        <v>56</v>
      </c>
      <c r="G7299" t="s">
        <v>25</v>
      </c>
      <c r="H7299" t="s">
        <v>36</v>
      </c>
      <c r="I7299">
        <v>18.588000000000001</v>
      </c>
      <c r="J7299">
        <v>2</v>
      </c>
      <c r="K7299">
        <v>0.7</v>
      </c>
      <c r="L7299">
        <v>-13.6312</v>
      </c>
    </row>
    <row r="7300" spans="1:12" x14ac:dyDescent="0.3">
      <c r="A7300" t="s">
        <v>12</v>
      </c>
      <c r="B7300" t="s">
        <v>13</v>
      </c>
      <c r="C7300" t="s">
        <v>14</v>
      </c>
      <c r="D7300" t="s">
        <v>54</v>
      </c>
      <c r="E7300" t="s">
        <v>55</v>
      </c>
      <c r="F7300" t="s">
        <v>56</v>
      </c>
      <c r="G7300" t="s">
        <v>25</v>
      </c>
      <c r="H7300" t="s">
        <v>26</v>
      </c>
      <c r="I7300">
        <v>30.071999999999999</v>
      </c>
      <c r="J7300">
        <v>3</v>
      </c>
      <c r="K7300">
        <v>0.2</v>
      </c>
      <c r="L7300">
        <v>10.1493</v>
      </c>
    </row>
    <row r="7301" spans="1:12" x14ac:dyDescent="0.3">
      <c r="A7301" t="s">
        <v>27</v>
      </c>
      <c r="B7301" t="s">
        <v>13</v>
      </c>
      <c r="C7301" t="s">
        <v>14</v>
      </c>
      <c r="D7301" t="s">
        <v>54</v>
      </c>
      <c r="E7301" t="s">
        <v>55</v>
      </c>
      <c r="F7301" t="s">
        <v>56</v>
      </c>
      <c r="G7301" t="s">
        <v>25</v>
      </c>
      <c r="H7301" t="s">
        <v>59</v>
      </c>
      <c r="I7301">
        <v>6.2080000000000002</v>
      </c>
      <c r="J7301">
        <v>2</v>
      </c>
      <c r="K7301">
        <v>0.2</v>
      </c>
      <c r="L7301">
        <v>2.1728000000000001</v>
      </c>
    </row>
    <row r="7302" spans="1:12" x14ac:dyDescent="0.3">
      <c r="A7302" t="s">
        <v>61</v>
      </c>
      <c r="B7302" t="s">
        <v>21</v>
      </c>
      <c r="C7302" t="s">
        <v>14</v>
      </c>
      <c r="D7302" t="s">
        <v>54</v>
      </c>
      <c r="E7302" t="s">
        <v>55</v>
      </c>
      <c r="F7302" t="s">
        <v>56</v>
      </c>
      <c r="G7302" t="s">
        <v>18</v>
      </c>
      <c r="H7302" t="s">
        <v>32</v>
      </c>
      <c r="I7302">
        <v>168.464</v>
      </c>
      <c r="J7302">
        <v>2</v>
      </c>
      <c r="K7302">
        <v>0.2</v>
      </c>
      <c r="L7302">
        <v>-29.481200000000001</v>
      </c>
    </row>
    <row r="7303" spans="1:12" x14ac:dyDescent="0.3">
      <c r="A7303" t="s">
        <v>61</v>
      </c>
      <c r="B7303" t="s">
        <v>21</v>
      </c>
      <c r="C7303" t="s">
        <v>14</v>
      </c>
      <c r="D7303" t="s">
        <v>54</v>
      </c>
      <c r="E7303" t="s">
        <v>55</v>
      </c>
      <c r="F7303" t="s">
        <v>56</v>
      </c>
      <c r="G7303" t="s">
        <v>25</v>
      </c>
      <c r="H7303" t="s">
        <v>40</v>
      </c>
      <c r="I7303">
        <v>6.72</v>
      </c>
      <c r="J7303">
        <v>2</v>
      </c>
      <c r="K7303">
        <v>0.2</v>
      </c>
      <c r="L7303">
        <v>2.4359999999999999</v>
      </c>
    </row>
    <row r="7304" spans="1:12" x14ac:dyDescent="0.3">
      <c r="A7304" t="s">
        <v>61</v>
      </c>
      <c r="B7304" t="s">
        <v>21</v>
      </c>
      <c r="C7304" t="s">
        <v>14</v>
      </c>
      <c r="D7304" t="s">
        <v>54</v>
      </c>
      <c r="E7304" t="s">
        <v>55</v>
      </c>
      <c r="F7304" t="s">
        <v>56</v>
      </c>
      <c r="G7304" t="s">
        <v>18</v>
      </c>
      <c r="H7304" t="s">
        <v>32</v>
      </c>
      <c r="I7304">
        <v>282.88799999999998</v>
      </c>
      <c r="J7304">
        <v>9</v>
      </c>
      <c r="K7304">
        <v>0.2</v>
      </c>
      <c r="L7304">
        <v>56.577599999999997</v>
      </c>
    </row>
    <row r="7305" spans="1:12" x14ac:dyDescent="0.3">
      <c r="A7305" t="s">
        <v>27</v>
      </c>
      <c r="B7305" t="s">
        <v>43</v>
      </c>
      <c r="C7305" t="s">
        <v>14</v>
      </c>
      <c r="D7305" t="s">
        <v>54</v>
      </c>
      <c r="E7305" t="s">
        <v>55</v>
      </c>
      <c r="F7305" t="s">
        <v>56</v>
      </c>
      <c r="G7305" t="s">
        <v>25</v>
      </c>
      <c r="H7305" t="s">
        <v>76</v>
      </c>
      <c r="I7305">
        <v>4.4160000000000004</v>
      </c>
      <c r="J7305">
        <v>3</v>
      </c>
      <c r="K7305">
        <v>0.2</v>
      </c>
      <c r="L7305">
        <v>1.6008</v>
      </c>
    </row>
    <row r="7306" spans="1:12" x14ac:dyDescent="0.3">
      <c r="A7306" t="s">
        <v>27</v>
      </c>
      <c r="B7306" t="s">
        <v>43</v>
      </c>
      <c r="C7306" t="s">
        <v>14</v>
      </c>
      <c r="D7306" t="s">
        <v>54</v>
      </c>
      <c r="E7306" t="s">
        <v>55</v>
      </c>
      <c r="F7306" t="s">
        <v>56</v>
      </c>
      <c r="G7306" t="s">
        <v>25</v>
      </c>
      <c r="H7306" t="s">
        <v>36</v>
      </c>
      <c r="I7306">
        <v>25.175999999999998</v>
      </c>
      <c r="J7306">
        <v>4</v>
      </c>
      <c r="K7306">
        <v>0.7</v>
      </c>
      <c r="L7306">
        <v>-18.462399999999999</v>
      </c>
    </row>
    <row r="7307" spans="1:12" x14ac:dyDescent="0.3">
      <c r="A7307" t="s">
        <v>27</v>
      </c>
      <c r="B7307" t="s">
        <v>43</v>
      </c>
      <c r="C7307" t="s">
        <v>14</v>
      </c>
      <c r="D7307" t="s">
        <v>54</v>
      </c>
      <c r="E7307" t="s">
        <v>55</v>
      </c>
      <c r="F7307" t="s">
        <v>56</v>
      </c>
      <c r="G7307" t="s">
        <v>25</v>
      </c>
      <c r="H7307" t="s">
        <v>31</v>
      </c>
      <c r="I7307">
        <v>124.608</v>
      </c>
      <c r="J7307">
        <v>4</v>
      </c>
      <c r="K7307">
        <v>0.2</v>
      </c>
      <c r="L7307">
        <v>-23.364000000000001</v>
      </c>
    </row>
    <row r="7308" spans="1:12" x14ac:dyDescent="0.3">
      <c r="A7308" t="s">
        <v>27</v>
      </c>
      <c r="B7308" t="s">
        <v>43</v>
      </c>
      <c r="C7308" t="s">
        <v>14</v>
      </c>
      <c r="D7308" t="s">
        <v>54</v>
      </c>
      <c r="E7308" t="s">
        <v>55</v>
      </c>
      <c r="F7308" t="s">
        <v>56</v>
      </c>
      <c r="G7308" t="s">
        <v>25</v>
      </c>
      <c r="H7308" t="s">
        <v>26</v>
      </c>
      <c r="I7308">
        <v>7.56</v>
      </c>
      <c r="J7308">
        <v>3</v>
      </c>
      <c r="K7308">
        <v>0.2</v>
      </c>
      <c r="L7308">
        <v>2.6459999999999999</v>
      </c>
    </row>
    <row r="7309" spans="1:12" x14ac:dyDescent="0.3">
      <c r="A7309" t="s">
        <v>27</v>
      </c>
      <c r="B7309" t="s">
        <v>21</v>
      </c>
      <c r="C7309" t="s">
        <v>14</v>
      </c>
      <c r="D7309" t="s">
        <v>54</v>
      </c>
      <c r="E7309" t="s">
        <v>55</v>
      </c>
      <c r="F7309" t="s">
        <v>56</v>
      </c>
      <c r="G7309" t="s">
        <v>18</v>
      </c>
      <c r="H7309" t="s">
        <v>20</v>
      </c>
      <c r="I7309">
        <v>141.37200000000001</v>
      </c>
      <c r="J7309">
        <v>2</v>
      </c>
      <c r="K7309">
        <v>0.3</v>
      </c>
      <c r="L7309">
        <v>-48.470399999999998</v>
      </c>
    </row>
    <row r="7310" spans="1:12" x14ac:dyDescent="0.3">
      <c r="A7310" t="s">
        <v>27</v>
      </c>
      <c r="B7310" t="s">
        <v>21</v>
      </c>
      <c r="C7310" t="s">
        <v>14</v>
      </c>
      <c r="D7310" t="s">
        <v>54</v>
      </c>
      <c r="E7310" t="s">
        <v>55</v>
      </c>
      <c r="F7310" t="s">
        <v>56</v>
      </c>
      <c r="G7310" t="s">
        <v>25</v>
      </c>
      <c r="H7310" t="s">
        <v>36</v>
      </c>
      <c r="I7310">
        <v>3.036</v>
      </c>
      <c r="J7310">
        <v>2</v>
      </c>
      <c r="K7310">
        <v>0.7</v>
      </c>
      <c r="L7310">
        <v>-2.3275999999999999</v>
      </c>
    </row>
    <row r="7311" spans="1:12" x14ac:dyDescent="0.3">
      <c r="A7311" t="s">
        <v>27</v>
      </c>
      <c r="B7311" t="s">
        <v>21</v>
      </c>
      <c r="C7311" t="s">
        <v>14</v>
      </c>
      <c r="D7311" t="s">
        <v>54</v>
      </c>
      <c r="E7311" t="s">
        <v>55</v>
      </c>
      <c r="F7311" t="s">
        <v>56</v>
      </c>
      <c r="G7311" t="s">
        <v>25</v>
      </c>
      <c r="H7311" t="s">
        <v>36</v>
      </c>
      <c r="I7311">
        <v>4.5030000000000001</v>
      </c>
      <c r="J7311">
        <v>1</v>
      </c>
      <c r="K7311">
        <v>0.7</v>
      </c>
      <c r="L7311">
        <v>-3.6023999999999998</v>
      </c>
    </row>
    <row r="7312" spans="1:12" x14ac:dyDescent="0.3">
      <c r="A7312" t="s">
        <v>27</v>
      </c>
      <c r="B7312" t="s">
        <v>21</v>
      </c>
      <c r="C7312" t="s">
        <v>14</v>
      </c>
      <c r="D7312" t="s">
        <v>54</v>
      </c>
      <c r="E7312" t="s">
        <v>55</v>
      </c>
      <c r="F7312" t="s">
        <v>56</v>
      </c>
      <c r="G7312" t="s">
        <v>25</v>
      </c>
      <c r="H7312" t="s">
        <v>33</v>
      </c>
      <c r="I7312">
        <v>4.6719999999999997</v>
      </c>
      <c r="J7312">
        <v>1</v>
      </c>
      <c r="K7312">
        <v>0.2</v>
      </c>
      <c r="L7312">
        <v>1.5768</v>
      </c>
    </row>
    <row r="7313" spans="1:12" x14ac:dyDescent="0.3">
      <c r="A7313" t="s">
        <v>27</v>
      </c>
      <c r="B7313" t="s">
        <v>21</v>
      </c>
      <c r="C7313" t="s">
        <v>14</v>
      </c>
      <c r="D7313" t="s">
        <v>54</v>
      </c>
      <c r="E7313" t="s">
        <v>55</v>
      </c>
      <c r="F7313" t="s">
        <v>56</v>
      </c>
      <c r="G7313" t="s">
        <v>34</v>
      </c>
      <c r="H7313" t="s">
        <v>58</v>
      </c>
      <c r="I7313">
        <v>95.88</v>
      </c>
      <c r="J7313">
        <v>3</v>
      </c>
      <c r="K7313">
        <v>0.2</v>
      </c>
      <c r="L7313">
        <v>28.763999999999999</v>
      </c>
    </row>
    <row r="7314" spans="1:12" x14ac:dyDescent="0.3">
      <c r="A7314" t="s">
        <v>27</v>
      </c>
      <c r="B7314" t="s">
        <v>21</v>
      </c>
      <c r="C7314" t="s">
        <v>14</v>
      </c>
      <c r="D7314" t="s">
        <v>54</v>
      </c>
      <c r="E7314" t="s">
        <v>55</v>
      </c>
      <c r="F7314" t="s">
        <v>56</v>
      </c>
      <c r="G7314" t="s">
        <v>18</v>
      </c>
      <c r="H7314" t="s">
        <v>32</v>
      </c>
      <c r="I7314">
        <v>17.024000000000001</v>
      </c>
      <c r="J7314">
        <v>2</v>
      </c>
      <c r="K7314">
        <v>0.2</v>
      </c>
      <c r="L7314">
        <v>1.7023999999999999</v>
      </c>
    </row>
    <row r="7315" spans="1:12" x14ac:dyDescent="0.3">
      <c r="A7315" t="s">
        <v>27</v>
      </c>
      <c r="B7315" t="s">
        <v>21</v>
      </c>
      <c r="C7315" t="s">
        <v>14</v>
      </c>
      <c r="D7315" t="s">
        <v>54</v>
      </c>
      <c r="E7315" t="s">
        <v>55</v>
      </c>
      <c r="F7315" t="s">
        <v>56</v>
      </c>
      <c r="G7315" t="s">
        <v>34</v>
      </c>
      <c r="H7315" t="s">
        <v>58</v>
      </c>
      <c r="I7315">
        <v>258.69600000000003</v>
      </c>
      <c r="J7315">
        <v>3</v>
      </c>
      <c r="K7315">
        <v>0.2</v>
      </c>
      <c r="L7315">
        <v>64.674000000000007</v>
      </c>
    </row>
    <row r="7316" spans="1:12" x14ac:dyDescent="0.3">
      <c r="A7316" t="s">
        <v>27</v>
      </c>
      <c r="B7316" t="s">
        <v>21</v>
      </c>
      <c r="C7316" t="s">
        <v>14</v>
      </c>
      <c r="D7316" t="s">
        <v>54</v>
      </c>
      <c r="E7316" t="s">
        <v>55</v>
      </c>
      <c r="F7316" t="s">
        <v>56</v>
      </c>
      <c r="G7316" t="s">
        <v>34</v>
      </c>
      <c r="H7316" t="s">
        <v>35</v>
      </c>
      <c r="I7316">
        <v>1931.9580000000001</v>
      </c>
      <c r="J7316">
        <v>7</v>
      </c>
      <c r="K7316">
        <v>0.4</v>
      </c>
      <c r="L7316">
        <v>-386.39159999999998</v>
      </c>
    </row>
    <row r="7317" spans="1:12" x14ac:dyDescent="0.3">
      <c r="A7317" t="s">
        <v>27</v>
      </c>
      <c r="B7317" t="s">
        <v>43</v>
      </c>
      <c r="C7317" t="s">
        <v>14</v>
      </c>
      <c r="D7317" t="s">
        <v>224</v>
      </c>
      <c r="E7317" t="s">
        <v>55</v>
      </c>
      <c r="F7317" t="s">
        <v>56</v>
      </c>
      <c r="G7317" t="s">
        <v>25</v>
      </c>
      <c r="H7317" t="s">
        <v>33</v>
      </c>
      <c r="I7317">
        <v>5.2480000000000002</v>
      </c>
      <c r="J7317">
        <v>2</v>
      </c>
      <c r="K7317">
        <v>0.2</v>
      </c>
      <c r="L7317">
        <v>0.59040000000000004</v>
      </c>
    </row>
    <row r="7318" spans="1:12" x14ac:dyDescent="0.3">
      <c r="A7318" t="s">
        <v>27</v>
      </c>
      <c r="B7318" t="s">
        <v>43</v>
      </c>
      <c r="C7318" t="s">
        <v>14</v>
      </c>
      <c r="D7318" t="s">
        <v>224</v>
      </c>
      <c r="E7318" t="s">
        <v>55</v>
      </c>
      <c r="F7318" t="s">
        <v>56</v>
      </c>
      <c r="G7318" t="s">
        <v>34</v>
      </c>
      <c r="H7318" t="s">
        <v>35</v>
      </c>
      <c r="I7318">
        <v>35.909999999999997</v>
      </c>
      <c r="J7318">
        <v>3</v>
      </c>
      <c r="K7318">
        <v>0.4</v>
      </c>
      <c r="L7318">
        <v>-8.3789999999999996</v>
      </c>
    </row>
    <row r="7319" spans="1:12" x14ac:dyDescent="0.3">
      <c r="A7319" t="s">
        <v>27</v>
      </c>
      <c r="B7319" t="s">
        <v>43</v>
      </c>
      <c r="C7319" t="s">
        <v>14</v>
      </c>
      <c r="D7319" t="s">
        <v>224</v>
      </c>
      <c r="E7319" t="s">
        <v>55</v>
      </c>
      <c r="F7319" t="s">
        <v>56</v>
      </c>
      <c r="G7319" t="s">
        <v>18</v>
      </c>
      <c r="H7319" t="s">
        <v>32</v>
      </c>
      <c r="I7319">
        <v>6.6959999999999997</v>
      </c>
      <c r="J7319">
        <v>1</v>
      </c>
      <c r="K7319">
        <v>0.2</v>
      </c>
      <c r="L7319">
        <v>0.50219999999999998</v>
      </c>
    </row>
    <row r="7320" spans="1:12" x14ac:dyDescent="0.3">
      <c r="A7320" t="s">
        <v>27</v>
      </c>
      <c r="B7320" t="s">
        <v>43</v>
      </c>
      <c r="C7320" t="s">
        <v>14</v>
      </c>
      <c r="D7320" t="s">
        <v>224</v>
      </c>
      <c r="E7320" t="s">
        <v>55</v>
      </c>
      <c r="F7320" t="s">
        <v>56</v>
      </c>
      <c r="G7320" t="s">
        <v>18</v>
      </c>
      <c r="H7320" t="s">
        <v>32</v>
      </c>
      <c r="I7320">
        <v>43.872</v>
      </c>
      <c r="J7320">
        <v>2</v>
      </c>
      <c r="K7320">
        <v>0.2</v>
      </c>
      <c r="L7320">
        <v>11.516400000000001</v>
      </c>
    </row>
    <row r="7321" spans="1:12" x14ac:dyDescent="0.3">
      <c r="A7321" t="s">
        <v>27</v>
      </c>
      <c r="B7321" t="s">
        <v>13</v>
      </c>
      <c r="C7321" t="s">
        <v>14</v>
      </c>
      <c r="D7321" t="s">
        <v>54</v>
      </c>
      <c r="E7321" t="s">
        <v>55</v>
      </c>
      <c r="F7321" t="s">
        <v>56</v>
      </c>
      <c r="G7321" t="s">
        <v>34</v>
      </c>
      <c r="H7321" t="s">
        <v>58</v>
      </c>
      <c r="I7321">
        <v>14.2</v>
      </c>
      <c r="J7321">
        <v>1</v>
      </c>
      <c r="K7321">
        <v>0.2</v>
      </c>
      <c r="L7321">
        <v>3.3725000000000001</v>
      </c>
    </row>
    <row r="7322" spans="1:12" x14ac:dyDescent="0.3">
      <c r="A7322" t="s">
        <v>27</v>
      </c>
      <c r="B7322" t="s">
        <v>43</v>
      </c>
      <c r="C7322" t="s">
        <v>14</v>
      </c>
      <c r="D7322" t="s">
        <v>54</v>
      </c>
      <c r="E7322" t="s">
        <v>55</v>
      </c>
      <c r="F7322" t="s">
        <v>56</v>
      </c>
      <c r="G7322" t="s">
        <v>18</v>
      </c>
      <c r="H7322" t="s">
        <v>32</v>
      </c>
      <c r="I7322">
        <v>51.072000000000003</v>
      </c>
      <c r="J7322">
        <v>6</v>
      </c>
      <c r="K7322">
        <v>0.2</v>
      </c>
      <c r="L7322">
        <v>5.1071999999999997</v>
      </c>
    </row>
    <row r="7323" spans="1:12" x14ac:dyDescent="0.3">
      <c r="A7323" t="s">
        <v>27</v>
      </c>
      <c r="B7323" t="s">
        <v>21</v>
      </c>
      <c r="C7323" t="s">
        <v>14</v>
      </c>
      <c r="D7323" t="s">
        <v>54</v>
      </c>
      <c r="E7323" t="s">
        <v>55</v>
      </c>
      <c r="F7323" t="s">
        <v>56</v>
      </c>
      <c r="G7323" t="s">
        <v>25</v>
      </c>
      <c r="H7323" t="s">
        <v>33</v>
      </c>
      <c r="I7323">
        <v>123.256</v>
      </c>
      <c r="J7323">
        <v>7</v>
      </c>
      <c r="K7323">
        <v>0.2</v>
      </c>
      <c r="L7323">
        <v>9.2441999999999993</v>
      </c>
    </row>
    <row r="7324" spans="1:12" x14ac:dyDescent="0.3">
      <c r="A7324" t="s">
        <v>27</v>
      </c>
      <c r="B7324" t="s">
        <v>21</v>
      </c>
      <c r="C7324" t="s">
        <v>14</v>
      </c>
      <c r="D7324" t="s">
        <v>54</v>
      </c>
      <c r="E7324" t="s">
        <v>55</v>
      </c>
      <c r="F7324" t="s">
        <v>56</v>
      </c>
      <c r="G7324" t="s">
        <v>25</v>
      </c>
      <c r="H7324" t="s">
        <v>40</v>
      </c>
      <c r="I7324">
        <v>23.68</v>
      </c>
      <c r="J7324">
        <v>4</v>
      </c>
      <c r="K7324">
        <v>0.2</v>
      </c>
      <c r="L7324">
        <v>7.4</v>
      </c>
    </row>
    <row r="7325" spans="1:12" x14ac:dyDescent="0.3">
      <c r="A7325" t="s">
        <v>27</v>
      </c>
      <c r="B7325" t="s">
        <v>21</v>
      </c>
      <c r="C7325" t="s">
        <v>14</v>
      </c>
      <c r="D7325" t="s">
        <v>54</v>
      </c>
      <c r="E7325" t="s">
        <v>55</v>
      </c>
      <c r="F7325" t="s">
        <v>56</v>
      </c>
      <c r="G7325" t="s">
        <v>34</v>
      </c>
      <c r="H7325" t="s">
        <v>35</v>
      </c>
      <c r="I7325">
        <v>309.57600000000002</v>
      </c>
      <c r="J7325">
        <v>4</v>
      </c>
      <c r="K7325">
        <v>0.4</v>
      </c>
      <c r="L7325">
        <v>-56.755600000000001</v>
      </c>
    </row>
    <row r="7326" spans="1:12" x14ac:dyDescent="0.3">
      <c r="A7326" t="s">
        <v>61</v>
      </c>
      <c r="B7326" t="s">
        <v>43</v>
      </c>
      <c r="C7326" t="s">
        <v>14</v>
      </c>
      <c r="D7326" t="s">
        <v>54</v>
      </c>
      <c r="E7326" t="s">
        <v>55</v>
      </c>
      <c r="F7326" t="s">
        <v>56</v>
      </c>
      <c r="G7326" t="s">
        <v>25</v>
      </c>
      <c r="H7326" t="s">
        <v>109</v>
      </c>
      <c r="I7326">
        <v>10.304</v>
      </c>
      <c r="J7326">
        <v>1</v>
      </c>
      <c r="K7326">
        <v>0.2</v>
      </c>
      <c r="L7326">
        <v>-2.1896</v>
      </c>
    </row>
    <row r="7327" spans="1:12" x14ac:dyDescent="0.3">
      <c r="A7327" t="s">
        <v>61</v>
      </c>
      <c r="B7327" t="s">
        <v>43</v>
      </c>
      <c r="C7327" t="s">
        <v>14</v>
      </c>
      <c r="D7327" t="s">
        <v>54</v>
      </c>
      <c r="E7327" t="s">
        <v>55</v>
      </c>
      <c r="F7327" t="s">
        <v>56</v>
      </c>
      <c r="G7327" t="s">
        <v>18</v>
      </c>
      <c r="H7327" t="s">
        <v>30</v>
      </c>
      <c r="I7327">
        <v>154.76400000000001</v>
      </c>
      <c r="J7327">
        <v>3</v>
      </c>
      <c r="K7327">
        <v>0.4</v>
      </c>
      <c r="L7327">
        <v>-36.111600000000003</v>
      </c>
    </row>
    <row r="7328" spans="1:12" x14ac:dyDescent="0.3">
      <c r="A7328" t="s">
        <v>61</v>
      </c>
      <c r="B7328" t="s">
        <v>43</v>
      </c>
      <c r="C7328" t="s">
        <v>14</v>
      </c>
      <c r="D7328" t="s">
        <v>54</v>
      </c>
      <c r="E7328" t="s">
        <v>55</v>
      </c>
      <c r="F7328" t="s">
        <v>56</v>
      </c>
      <c r="G7328" t="s">
        <v>34</v>
      </c>
      <c r="H7328" t="s">
        <v>58</v>
      </c>
      <c r="I7328">
        <v>116.78400000000001</v>
      </c>
      <c r="J7328">
        <v>2</v>
      </c>
      <c r="K7328">
        <v>0.2</v>
      </c>
      <c r="L7328">
        <v>21.896999999999998</v>
      </c>
    </row>
    <row r="7329" spans="1:12" x14ac:dyDescent="0.3">
      <c r="A7329" t="s">
        <v>61</v>
      </c>
      <c r="B7329" t="s">
        <v>21</v>
      </c>
      <c r="C7329" t="s">
        <v>14</v>
      </c>
      <c r="D7329" t="s">
        <v>54</v>
      </c>
      <c r="E7329" t="s">
        <v>55</v>
      </c>
      <c r="F7329" t="s">
        <v>56</v>
      </c>
      <c r="G7329" t="s">
        <v>25</v>
      </c>
      <c r="H7329" t="s">
        <v>36</v>
      </c>
      <c r="I7329">
        <v>2.5019999999999998</v>
      </c>
      <c r="J7329">
        <v>3</v>
      </c>
      <c r="K7329">
        <v>0.7</v>
      </c>
      <c r="L7329">
        <v>-1.7514000000000001</v>
      </c>
    </row>
    <row r="7330" spans="1:12" x14ac:dyDescent="0.3">
      <c r="A7330" t="s">
        <v>12</v>
      </c>
      <c r="B7330" t="s">
        <v>21</v>
      </c>
      <c r="C7330" t="s">
        <v>14</v>
      </c>
      <c r="D7330" t="s">
        <v>54</v>
      </c>
      <c r="E7330" t="s">
        <v>55</v>
      </c>
      <c r="F7330" t="s">
        <v>56</v>
      </c>
      <c r="G7330" t="s">
        <v>25</v>
      </c>
      <c r="H7330" t="s">
        <v>33</v>
      </c>
      <c r="I7330">
        <v>6.8479999999999999</v>
      </c>
      <c r="J7330">
        <v>2</v>
      </c>
      <c r="K7330">
        <v>0.2</v>
      </c>
      <c r="L7330">
        <v>0.59919999999999995</v>
      </c>
    </row>
    <row r="7331" spans="1:12" x14ac:dyDescent="0.3">
      <c r="A7331" t="s">
        <v>27</v>
      </c>
      <c r="B7331" t="s">
        <v>13</v>
      </c>
      <c r="C7331" t="s">
        <v>14</v>
      </c>
      <c r="D7331" t="s">
        <v>54</v>
      </c>
      <c r="E7331" t="s">
        <v>55</v>
      </c>
      <c r="F7331" t="s">
        <v>56</v>
      </c>
      <c r="G7331" t="s">
        <v>25</v>
      </c>
      <c r="H7331" t="s">
        <v>26</v>
      </c>
      <c r="I7331">
        <v>5.04</v>
      </c>
      <c r="J7331">
        <v>2</v>
      </c>
      <c r="K7331">
        <v>0.2</v>
      </c>
      <c r="L7331">
        <v>1.764</v>
      </c>
    </row>
    <row r="7332" spans="1:12" x14ac:dyDescent="0.3">
      <c r="A7332" t="s">
        <v>27</v>
      </c>
      <c r="B7332" t="s">
        <v>13</v>
      </c>
      <c r="C7332" t="s">
        <v>14</v>
      </c>
      <c r="D7332" t="s">
        <v>54</v>
      </c>
      <c r="E7332" t="s">
        <v>55</v>
      </c>
      <c r="F7332" t="s">
        <v>56</v>
      </c>
      <c r="G7332" t="s">
        <v>18</v>
      </c>
      <c r="H7332" t="s">
        <v>20</v>
      </c>
      <c r="I7332">
        <v>63.686</v>
      </c>
      <c r="J7332">
        <v>1</v>
      </c>
      <c r="K7332">
        <v>0.3</v>
      </c>
      <c r="L7332">
        <v>-9.0980000000000008</v>
      </c>
    </row>
    <row r="7333" spans="1:12" x14ac:dyDescent="0.3">
      <c r="A7333" t="s">
        <v>27</v>
      </c>
      <c r="B7333" t="s">
        <v>13</v>
      </c>
      <c r="C7333" t="s">
        <v>14</v>
      </c>
      <c r="D7333" t="s">
        <v>311</v>
      </c>
      <c r="E7333" t="s">
        <v>55</v>
      </c>
      <c r="F7333" t="s">
        <v>56</v>
      </c>
      <c r="G7333" t="s">
        <v>25</v>
      </c>
      <c r="H7333" t="s">
        <v>33</v>
      </c>
      <c r="I7333">
        <v>4.16</v>
      </c>
      <c r="J7333">
        <v>2</v>
      </c>
      <c r="K7333">
        <v>0.2</v>
      </c>
      <c r="L7333">
        <v>0.36399999999999999</v>
      </c>
    </row>
    <row r="7334" spans="1:12" x14ac:dyDescent="0.3">
      <c r="A7334" t="s">
        <v>27</v>
      </c>
      <c r="B7334" t="s">
        <v>13</v>
      </c>
      <c r="C7334" t="s">
        <v>14</v>
      </c>
      <c r="D7334" t="s">
        <v>311</v>
      </c>
      <c r="E7334" t="s">
        <v>55</v>
      </c>
      <c r="F7334" t="s">
        <v>56</v>
      </c>
      <c r="G7334" t="s">
        <v>18</v>
      </c>
      <c r="H7334" t="s">
        <v>32</v>
      </c>
      <c r="I7334">
        <v>11.648</v>
      </c>
      <c r="J7334">
        <v>2</v>
      </c>
      <c r="K7334">
        <v>0.2</v>
      </c>
      <c r="L7334">
        <v>3.3488000000000002</v>
      </c>
    </row>
    <row r="7335" spans="1:12" x14ac:dyDescent="0.3">
      <c r="A7335" t="s">
        <v>27</v>
      </c>
      <c r="B7335" t="s">
        <v>13</v>
      </c>
      <c r="C7335" t="s">
        <v>14</v>
      </c>
      <c r="D7335" t="s">
        <v>54</v>
      </c>
      <c r="E7335" t="s">
        <v>55</v>
      </c>
      <c r="F7335" t="s">
        <v>56</v>
      </c>
      <c r="G7335" t="s">
        <v>25</v>
      </c>
      <c r="H7335" t="s">
        <v>59</v>
      </c>
      <c r="I7335">
        <v>9.3439999999999994</v>
      </c>
      <c r="J7335">
        <v>1</v>
      </c>
      <c r="K7335">
        <v>0.2</v>
      </c>
      <c r="L7335">
        <v>3.504</v>
      </c>
    </row>
    <row r="7336" spans="1:12" x14ac:dyDescent="0.3">
      <c r="A7336" t="s">
        <v>27</v>
      </c>
      <c r="B7336" t="s">
        <v>13</v>
      </c>
      <c r="C7336" t="s">
        <v>14</v>
      </c>
      <c r="D7336" t="s">
        <v>54</v>
      </c>
      <c r="E7336" t="s">
        <v>55</v>
      </c>
      <c r="F7336" t="s">
        <v>56</v>
      </c>
      <c r="G7336" t="s">
        <v>25</v>
      </c>
      <c r="H7336" t="s">
        <v>33</v>
      </c>
      <c r="I7336">
        <v>79.36</v>
      </c>
      <c r="J7336">
        <v>5</v>
      </c>
      <c r="K7336">
        <v>0.2</v>
      </c>
      <c r="L7336">
        <v>9.92</v>
      </c>
    </row>
    <row r="7337" spans="1:12" x14ac:dyDescent="0.3">
      <c r="A7337" t="s">
        <v>167</v>
      </c>
      <c r="B7337" t="s">
        <v>13</v>
      </c>
      <c r="C7337" t="s">
        <v>14</v>
      </c>
      <c r="D7337" t="s">
        <v>54</v>
      </c>
      <c r="E7337" t="s">
        <v>55</v>
      </c>
      <c r="F7337" t="s">
        <v>56</v>
      </c>
      <c r="G7337" t="s">
        <v>25</v>
      </c>
      <c r="H7337" t="s">
        <v>40</v>
      </c>
      <c r="I7337">
        <v>11.352</v>
      </c>
      <c r="J7337">
        <v>3</v>
      </c>
      <c r="K7337">
        <v>0.2</v>
      </c>
      <c r="L7337">
        <v>4.1151</v>
      </c>
    </row>
    <row r="7338" spans="1:12" x14ac:dyDescent="0.3">
      <c r="A7338" t="s">
        <v>27</v>
      </c>
      <c r="B7338" t="s">
        <v>43</v>
      </c>
      <c r="C7338" t="s">
        <v>14</v>
      </c>
      <c r="D7338" t="s">
        <v>54</v>
      </c>
      <c r="E7338" t="s">
        <v>55</v>
      </c>
      <c r="F7338" t="s">
        <v>56</v>
      </c>
      <c r="G7338" t="s">
        <v>34</v>
      </c>
      <c r="H7338" t="s">
        <v>58</v>
      </c>
      <c r="I7338">
        <v>83.975999999999999</v>
      </c>
      <c r="J7338">
        <v>3</v>
      </c>
      <c r="K7338">
        <v>0.2</v>
      </c>
      <c r="L7338">
        <v>-13.646100000000001</v>
      </c>
    </row>
    <row r="7339" spans="1:12" x14ac:dyDescent="0.3">
      <c r="A7339" t="s">
        <v>61</v>
      </c>
      <c r="B7339" t="s">
        <v>43</v>
      </c>
      <c r="C7339" t="s">
        <v>14</v>
      </c>
      <c r="D7339" t="s">
        <v>54</v>
      </c>
      <c r="E7339" t="s">
        <v>55</v>
      </c>
      <c r="F7339" t="s">
        <v>56</v>
      </c>
      <c r="G7339" t="s">
        <v>34</v>
      </c>
      <c r="H7339" t="s">
        <v>58</v>
      </c>
      <c r="I7339">
        <v>35.36</v>
      </c>
      <c r="J7339">
        <v>2</v>
      </c>
      <c r="K7339">
        <v>0.2</v>
      </c>
      <c r="L7339">
        <v>-3.0939999999999999</v>
      </c>
    </row>
    <row r="7340" spans="1:12" x14ac:dyDescent="0.3">
      <c r="A7340" t="s">
        <v>61</v>
      </c>
      <c r="B7340" t="s">
        <v>43</v>
      </c>
      <c r="C7340" t="s">
        <v>14</v>
      </c>
      <c r="D7340" t="s">
        <v>54</v>
      </c>
      <c r="E7340" t="s">
        <v>55</v>
      </c>
      <c r="F7340" t="s">
        <v>56</v>
      </c>
      <c r="G7340" t="s">
        <v>25</v>
      </c>
      <c r="H7340" t="s">
        <v>76</v>
      </c>
      <c r="I7340">
        <v>3.1680000000000001</v>
      </c>
      <c r="J7340">
        <v>2</v>
      </c>
      <c r="K7340">
        <v>0.2</v>
      </c>
      <c r="L7340">
        <v>-0.71279999999999999</v>
      </c>
    </row>
    <row r="7341" spans="1:12" x14ac:dyDescent="0.3">
      <c r="A7341" t="s">
        <v>12</v>
      </c>
      <c r="B7341" t="s">
        <v>13</v>
      </c>
      <c r="C7341" t="s">
        <v>14</v>
      </c>
      <c r="D7341" t="s">
        <v>54</v>
      </c>
      <c r="E7341" t="s">
        <v>55</v>
      </c>
      <c r="F7341" t="s">
        <v>56</v>
      </c>
      <c r="G7341" t="s">
        <v>25</v>
      </c>
      <c r="H7341" t="s">
        <v>36</v>
      </c>
      <c r="I7341">
        <v>121.104</v>
      </c>
      <c r="J7341">
        <v>6</v>
      </c>
      <c r="K7341">
        <v>0.7</v>
      </c>
      <c r="L7341">
        <v>-100.92</v>
      </c>
    </row>
    <row r="7342" spans="1:12" x14ac:dyDescent="0.3">
      <c r="A7342" t="s">
        <v>12</v>
      </c>
      <c r="B7342" t="s">
        <v>13</v>
      </c>
      <c r="C7342" t="s">
        <v>14</v>
      </c>
      <c r="D7342" t="s">
        <v>54</v>
      </c>
      <c r="E7342" t="s">
        <v>55</v>
      </c>
      <c r="F7342" t="s">
        <v>56</v>
      </c>
      <c r="G7342" t="s">
        <v>34</v>
      </c>
      <c r="H7342" t="s">
        <v>35</v>
      </c>
      <c r="I7342">
        <v>45.893999999999998</v>
      </c>
      <c r="J7342">
        <v>1</v>
      </c>
      <c r="K7342">
        <v>0.4</v>
      </c>
      <c r="L7342">
        <v>-9.1788000000000007</v>
      </c>
    </row>
    <row r="7343" spans="1:12" x14ac:dyDescent="0.3">
      <c r="A7343" t="s">
        <v>27</v>
      </c>
      <c r="B7343" t="s">
        <v>21</v>
      </c>
      <c r="C7343" t="s">
        <v>14</v>
      </c>
      <c r="D7343" t="s">
        <v>54</v>
      </c>
      <c r="E7343" t="s">
        <v>55</v>
      </c>
      <c r="F7343" t="s">
        <v>56</v>
      </c>
      <c r="G7343" t="s">
        <v>34</v>
      </c>
      <c r="H7343" t="s">
        <v>35</v>
      </c>
      <c r="I7343">
        <v>677.58</v>
      </c>
      <c r="J7343">
        <v>5</v>
      </c>
      <c r="K7343">
        <v>0.4</v>
      </c>
      <c r="L7343">
        <v>-158.102</v>
      </c>
    </row>
    <row r="7344" spans="1:12" x14ac:dyDescent="0.3">
      <c r="A7344" t="s">
        <v>27</v>
      </c>
      <c r="B7344" t="s">
        <v>21</v>
      </c>
      <c r="C7344" t="s">
        <v>14</v>
      </c>
      <c r="D7344" t="s">
        <v>54</v>
      </c>
      <c r="E7344" t="s">
        <v>55</v>
      </c>
      <c r="F7344" t="s">
        <v>56</v>
      </c>
      <c r="G7344" t="s">
        <v>25</v>
      </c>
      <c r="H7344" t="s">
        <v>36</v>
      </c>
      <c r="I7344">
        <v>13.896000000000001</v>
      </c>
      <c r="J7344">
        <v>3</v>
      </c>
      <c r="K7344">
        <v>0.7</v>
      </c>
      <c r="L7344">
        <v>-9.2639999999999993</v>
      </c>
    </row>
    <row r="7345" spans="1:12" x14ac:dyDescent="0.3">
      <c r="A7345" t="s">
        <v>27</v>
      </c>
      <c r="B7345" t="s">
        <v>21</v>
      </c>
      <c r="C7345" t="s">
        <v>14</v>
      </c>
      <c r="D7345" t="s">
        <v>54</v>
      </c>
      <c r="E7345" t="s">
        <v>55</v>
      </c>
      <c r="F7345" t="s">
        <v>56</v>
      </c>
      <c r="G7345" t="s">
        <v>25</v>
      </c>
      <c r="H7345" t="s">
        <v>31</v>
      </c>
      <c r="I7345">
        <v>64.784000000000006</v>
      </c>
      <c r="J7345">
        <v>1</v>
      </c>
      <c r="K7345">
        <v>0.2</v>
      </c>
      <c r="L7345">
        <v>-14.5764</v>
      </c>
    </row>
    <row r="7346" spans="1:12" x14ac:dyDescent="0.3">
      <c r="A7346" t="s">
        <v>27</v>
      </c>
      <c r="B7346" t="s">
        <v>21</v>
      </c>
      <c r="C7346" t="s">
        <v>14</v>
      </c>
      <c r="D7346" t="s">
        <v>54</v>
      </c>
      <c r="E7346" t="s">
        <v>55</v>
      </c>
      <c r="F7346" t="s">
        <v>56</v>
      </c>
      <c r="G7346" t="s">
        <v>34</v>
      </c>
      <c r="H7346" t="s">
        <v>35</v>
      </c>
      <c r="I7346">
        <v>32.381999999999998</v>
      </c>
      <c r="J7346">
        <v>3</v>
      </c>
      <c r="K7346">
        <v>0.4</v>
      </c>
      <c r="L7346">
        <v>4.3175999999999997</v>
      </c>
    </row>
    <row r="7347" spans="1:12" x14ac:dyDescent="0.3">
      <c r="A7347" t="s">
        <v>27</v>
      </c>
      <c r="B7347" t="s">
        <v>21</v>
      </c>
      <c r="C7347" t="s">
        <v>14</v>
      </c>
      <c r="D7347" t="s">
        <v>54</v>
      </c>
      <c r="E7347" t="s">
        <v>55</v>
      </c>
      <c r="F7347" t="s">
        <v>56</v>
      </c>
      <c r="G7347" t="s">
        <v>18</v>
      </c>
      <c r="H7347" t="s">
        <v>32</v>
      </c>
      <c r="I7347">
        <v>42.368000000000002</v>
      </c>
      <c r="J7347">
        <v>2</v>
      </c>
      <c r="K7347">
        <v>0.2</v>
      </c>
      <c r="L7347">
        <v>8.4735999999999994</v>
      </c>
    </row>
    <row r="7348" spans="1:12" x14ac:dyDescent="0.3">
      <c r="A7348" t="s">
        <v>27</v>
      </c>
      <c r="B7348" t="s">
        <v>21</v>
      </c>
      <c r="C7348" t="s">
        <v>14</v>
      </c>
      <c r="D7348" t="s">
        <v>54</v>
      </c>
      <c r="E7348" t="s">
        <v>55</v>
      </c>
      <c r="F7348" t="s">
        <v>56</v>
      </c>
      <c r="G7348" t="s">
        <v>34</v>
      </c>
      <c r="H7348" t="s">
        <v>122</v>
      </c>
      <c r="I7348">
        <v>399.54</v>
      </c>
      <c r="J7348">
        <v>4</v>
      </c>
      <c r="K7348">
        <v>0.7</v>
      </c>
      <c r="L7348">
        <v>-559.35599999999999</v>
      </c>
    </row>
    <row r="7349" spans="1:12" x14ac:dyDescent="0.3">
      <c r="A7349" t="s">
        <v>61</v>
      </c>
      <c r="B7349" t="s">
        <v>21</v>
      </c>
      <c r="C7349" t="s">
        <v>14</v>
      </c>
      <c r="D7349" t="s">
        <v>54</v>
      </c>
      <c r="E7349" t="s">
        <v>55</v>
      </c>
      <c r="F7349" t="s">
        <v>56</v>
      </c>
      <c r="G7349" t="s">
        <v>25</v>
      </c>
      <c r="H7349" t="s">
        <v>37</v>
      </c>
      <c r="I7349">
        <v>99.28</v>
      </c>
      <c r="J7349">
        <v>2</v>
      </c>
      <c r="K7349">
        <v>0.2</v>
      </c>
      <c r="L7349">
        <v>12.41</v>
      </c>
    </row>
    <row r="7350" spans="1:12" x14ac:dyDescent="0.3">
      <c r="A7350" t="s">
        <v>61</v>
      </c>
      <c r="B7350" t="s">
        <v>21</v>
      </c>
      <c r="C7350" t="s">
        <v>14</v>
      </c>
      <c r="D7350" t="s">
        <v>54</v>
      </c>
      <c r="E7350" t="s">
        <v>55</v>
      </c>
      <c r="F7350" t="s">
        <v>56</v>
      </c>
      <c r="G7350" t="s">
        <v>25</v>
      </c>
      <c r="H7350" t="s">
        <v>36</v>
      </c>
      <c r="I7350">
        <v>1.1879999999999999</v>
      </c>
      <c r="J7350">
        <v>2</v>
      </c>
      <c r="K7350">
        <v>0.7</v>
      </c>
      <c r="L7350">
        <v>-0.99</v>
      </c>
    </row>
    <row r="7351" spans="1:12" x14ac:dyDescent="0.3">
      <c r="A7351" t="s">
        <v>61</v>
      </c>
      <c r="B7351" t="s">
        <v>21</v>
      </c>
      <c r="C7351" t="s">
        <v>14</v>
      </c>
      <c r="D7351" t="s">
        <v>54</v>
      </c>
      <c r="E7351" t="s">
        <v>55</v>
      </c>
      <c r="F7351" t="s">
        <v>56</v>
      </c>
      <c r="G7351" t="s">
        <v>25</v>
      </c>
      <c r="H7351" t="s">
        <v>36</v>
      </c>
      <c r="I7351">
        <v>7.5179999999999998</v>
      </c>
      <c r="J7351">
        <v>2</v>
      </c>
      <c r="K7351">
        <v>0.7</v>
      </c>
      <c r="L7351">
        <v>-5.7637999999999998</v>
      </c>
    </row>
    <row r="7352" spans="1:12" x14ac:dyDescent="0.3">
      <c r="A7352" t="s">
        <v>61</v>
      </c>
      <c r="B7352" t="s">
        <v>13</v>
      </c>
      <c r="C7352" t="s">
        <v>14</v>
      </c>
      <c r="D7352" t="s">
        <v>54</v>
      </c>
      <c r="E7352" t="s">
        <v>55</v>
      </c>
      <c r="F7352" t="s">
        <v>56</v>
      </c>
      <c r="G7352" t="s">
        <v>25</v>
      </c>
      <c r="H7352" t="s">
        <v>40</v>
      </c>
      <c r="I7352">
        <v>10.368</v>
      </c>
      <c r="J7352">
        <v>2</v>
      </c>
      <c r="K7352">
        <v>0.2</v>
      </c>
      <c r="L7352">
        <v>3.6288</v>
      </c>
    </row>
    <row r="7353" spans="1:12" x14ac:dyDescent="0.3">
      <c r="A7353" t="s">
        <v>61</v>
      </c>
      <c r="B7353" t="s">
        <v>13</v>
      </c>
      <c r="C7353" t="s">
        <v>14</v>
      </c>
      <c r="D7353" t="s">
        <v>54</v>
      </c>
      <c r="E7353" t="s">
        <v>55</v>
      </c>
      <c r="F7353" t="s">
        <v>56</v>
      </c>
      <c r="G7353" t="s">
        <v>18</v>
      </c>
      <c r="H7353" t="s">
        <v>32</v>
      </c>
      <c r="I7353">
        <v>310.88</v>
      </c>
      <c r="J7353">
        <v>2</v>
      </c>
      <c r="K7353">
        <v>0.2</v>
      </c>
      <c r="L7353">
        <v>23.315999999999999</v>
      </c>
    </row>
    <row r="7354" spans="1:12" x14ac:dyDescent="0.3">
      <c r="A7354" t="s">
        <v>27</v>
      </c>
      <c r="B7354" t="s">
        <v>13</v>
      </c>
      <c r="C7354" t="s">
        <v>14</v>
      </c>
      <c r="D7354" t="s">
        <v>54</v>
      </c>
      <c r="E7354" t="s">
        <v>55</v>
      </c>
      <c r="F7354" t="s">
        <v>56</v>
      </c>
      <c r="G7354" t="s">
        <v>18</v>
      </c>
      <c r="H7354" t="s">
        <v>30</v>
      </c>
      <c r="I7354">
        <v>853.09199999999998</v>
      </c>
      <c r="J7354">
        <v>6</v>
      </c>
      <c r="K7354">
        <v>0.4</v>
      </c>
      <c r="L7354">
        <v>-227.49119999999999</v>
      </c>
    </row>
    <row r="7355" spans="1:12" x14ac:dyDescent="0.3">
      <c r="A7355" t="s">
        <v>27</v>
      </c>
      <c r="B7355" t="s">
        <v>13</v>
      </c>
      <c r="C7355" t="s">
        <v>14</v>
      </c>
      <c r="D7355" t="s">
        <v>54</v>
      </c>
      <c r="E7355" t="s">
        <v>55</v>
      </c>
      <c r="F7355" t="s">
        <v>56</v>
      </c>
      <c r="G7355" t="s">
        <v>25</v>
      </c>
      <c r="H7355" t="s">
        <v>36</v>
      </c>
      <c r="I7355">
        <v>11.61</v>
      </c>
      <c r="J7355">
        <v>2</v>
      </c>
      <c r="K7355">
        <v>0.7</v>
      </c>
      <c r="L7355">
        <v>-9.2880000000000003</v>
      </c>
    </row>
    <row r="7356" spans="1:12" x14ac:dyDescent="0.3">
      <c r="A7356" t="s">
        <v>61</v>
      </c>
      <c r="B7356" t="s">
        <v>13</v>
      </c>
      <c r="C7356" t="s">
        <v>14</v>
      </c>
      <c r="D7356" t="s">
        <v>54</v>
      </c>
      <c r="E7356" t="s">
        <v>55</v>
      </c>
      <c r="F7356" t="s">
        <v>56</v>
      </c>
      <c r="G7356" t="s">
        <v>25</v>
      </c>
      <c r="H7356" t="s">
        <v>37</v>
      </c>
      <c r="I7356">
        <v>434.35199999999998</v>
      </c>
      <c r="J7356">
        <v>3</v>
      </c>
      <c r="K7356">
        <v>0.2</v>
      </c>
      <c r="L7356">
        <v>43.435200000000002</v>
      </c>
    </row>
    <row r="7357" spans="1:12" x14ac:dyDescent="0.3">
      <c r="A7357" t="s">
        <v>61</v>
      </c>
      <c r="B7357" t="s">
        <v>13</v>
      </c>
      <c r="C7357" t="s">
        <v>14</v>
      </c>
      <c r="D7357" t="s">
        <v>54</v>
      </c>
      <c r="E7357" t="s">
        <v>55</v>
      </c>
      <c r="F7357" t="s">
        <v>56</v>
      </c>
      <c r="G7357" t="s">
        <v>25</v>
      </c>
      <c r="H7357" t="s">
        <v>37</v>
      </c>
      <c r="I7357">
        <v>3.552</v>
      </c>
      <c r="J7357">
        <v>2</v>
      </c>
      <c r="K7357">
        <v>0.2</v>
      </c>
      <c r="L7357">
        <v>0.44400000000000001</v>
      </c>
    </row>
    <row r="7358" spans="1:12" x14ac:dyDescent="0.3">
      <c r="A7358" t="s">
        <v>61</v>
      </c>
      <c r="B7358" t="s">
        <v>13</v>
      </c>
      <c r="C7358" t="s">
        <v>14</v>
      </c>
      <c r="D7358" t="s">
        <v>54</v>
      </c>
      <c r="E7358" t="s">
        <v>55</v>
      </c>
      <c r="F7358" t="s">
        <v>56</v>
      </c>
      <c r="G7358" t="s">
        <v>25</v>
      </c>
      <c r="H7358" t="s">
        <v>37</v>
      </c>
      <c r="I7358">
        <v>88.831999999999994</v>
      </c>
      <c r="J7358">
        <v>4</v>
      </c>
      <c r="K7358">
        <v>0.2</v>
      </c>
      <c r="L7358">
        <v>7.7728000000000002</v>
      </c>
    </row>
    <row r="7359" spans="1:12" x14ac:dyDescent="0.3">
      <c r="A7359" t="s">
        <v>27</v>
      </c>
      <c r="B7359" t="s">
        <v>13</v>
      </c>
      <c r="C7359" t="s">
        <v>14</v>
      </c>
      <c r="D7359" t="s">
        <v>54</v>
      </c>
      <c r="E7359" t="s">
        <v>55</v>
      </c>
      <c r="F7359" t="s">
        <v>56</v>
      </c>
      <c r="G7359" t="s">
        <v>25</v>
      </c>
      <c r="H7359" t="s">
        <v>40</v>
      </c>
      <c r="I7359">
        <v>20.736000000000001</v>
      </c>
      <c r="J7359">
        <v>4</v>
      </c>
      <c r="K7359">
        <v>0.2</v>
      </c>
      <c r="L7359">
        <v>7.2576000000000001</v>
      </c>
    </row>
    <row r="7360" spans="1:12" x14ac:dyDescent="0.3">
      <c r="A7360" t="s">
        <v>27</v>
      </c>
      <c r="B7360" t="s">
        <v>13</v>
      </c>
      <c r="C7360" t="s">
        <v>14</v>
      </c>
      <c r="D7360" t="s">
        <v>54</v>
      </c>
      <c r="E7360" t="s">
        <v>55</v>
      </c>
      <c r="F7360" t="s">
        <v>56</v>
      </c>
      <c r="G7360" t="s">
        <v>18</v>
      </c>
      <c r="H7360" t="s">
        <v>32</v>
      </c>
      <c r="I7360">
        <v>7.1680000000000001</v>
      </c>
      <c r="J7360">
        <v>2</v>
      </c>
      <c r="K7360">
        <v>0.2</v>
      </c>
      <c r="L7360">
        <v>0.98560000000000003</v>
      </c>
    </row>
    <row r="7361" spans="1:12" x14ac:dyDescent="0.3">
      <c r="A7361" t="s">
        <v>27</v>
      </c>
      <c r="B7361" t="s">
        <v>13</v>
      </c>
      <c r="C7361" t="s">
        <v>14</v>
      </c>
      <c r="D7361" t="s">
        <v>54</v>
      </c>
      <c r="E7361" t="s">
        <v>55</v>
      </c>
      <c r="F7361" t="s">
        <v>56</v>
      </c>
      <c r="G7361" t="s">
        <v>25</v>
      </c>
      <c r="H7361" t="s">
        <v>31</v>
      </c>
      <c r="I7361">
        <v>11.167999999999999</v>
      </c>
      <c r="J7361">
        <v>2</v>
      </c>
      <c r="K7361">
        <v>0.2</v>
      </c>
      <c r="L7361">
        <v>-2.5127999999999999</v>
      </c>
    </row>
    <row r="7362" spans="1:12" x14ac:dyDescent="0.3">
      <c r="A7362" t="s">
        <v>27</v>
      </c>
      <c r="B7362" t="s">
        <v>13</v>
      </c>
      <c r="C7362" t="s">
        <v>14</v>
      </c>
      <c r="D7362" t="s">
        <v>54</v>
      </c>
      <c r="E7362" t="s">
        <v>55</v>
      </c>
      <c r="F7362" t="s">
        <v>56</v>
      </c>
      <c r="G7362" t="s">
        <v>34</v>
      </c>
      <c r="H7362" t="s">
        <v>58</v>
      </c>
      <c r="I7362">
        <v>442.4</v>
      </c>
      <c r="J7362">
        <v>7</v>
      </c>
      <c r="K7362">
        <v>0.2</v>
      </c>
      <c r="L7362">
        <v>-55.3</v>
      </c>
    </row>
    <row r="7363" spans="1:12" x14ac:dyDescent="0.3">
      <c r="A7363" t="s">
        <v>27</v>
      </c>
      <c r="B7363" t="s">
        <v>13</v>
      </c>
      <c r="C7363" t="s">
        <v>14</v>
      </c>
      <c r="D7363" t="s">
        <v>54</v>
      </c>
      <c r="E7363" t="s">
        <v>55</v>
      </c>
      <c r="F7363" t="s">
        <v>56</v>
      </c>
      <c r="G7363" t="s">
        <v>25</v>
      </c>
      <c r="H7363" t="s">
        <v>33</v>
      </c>
      <c r="I7363">
        <v>19.536000000000001</v>
      </c>
      <c r="J7363">
        <v>3</v>
      </c>
      <c r="K7363">
        <v>0.2</v>
      </c>
      <c r="L7363">
        <v>4.8840000000000003</v>
      </c>
    </row>
    <row r="7364" spans="1:12" x14ac:dyDescent="0.3">
      <c r="A7364" t="s">
        <v>12</v>
      </c>
      <c r="B7364" t="s">
        <v>13</v>
      </c>
      <c r="C7364" t="s">
        <v>14</v>
      </c>
      <c r="D7364" t="s">
        <v>54</v>
      </c>
      <c r="E7364" t="s">
        <v>55</v>
      </c>
      <c r="F7364" t="s">
        <v>56</v>
      </c>
      <c r="G7364" t="s">
        <v>25</v>
      </c>
      <c r="H7364" t="s">
        <v>36</v>
      </c>
      <c r="I7364">
        <v>5.6070000000000002</v>
      </c>
      <c r="J7364">
        <v>1</v>
      </c>
      <c r="K7364">
        <v>0.7</v>
      </c>
      <c r="L7364">
        <v>-4.2987000000000002</v>
      </c>
    </row>
    <row r="7365" spans="1:12" x14ac:dyDescent="0.3">
      <c r="A7365" t="s">
        <v>12</v>
      </c>
      <c r="B7365" t="s">
        <v>13</v>
      </c>
      <c r="C7365" t="s">
        <v>14</v>
      </c>
      <c r="D7365" t="s">
        <v>54</v>
      </c>
      <c r="E7365" t="s">
        <v>55</v>
      </c>
      <c r="F7365" t="s">
        <v>56</v>
      </c>
      <c r="G7365" t="s">
        <v>25</v>
      </c>
      <c r="H7365" t="s">
        <v>109</v>
      </c>
      <c r="I7365">
        <v>4663.7359999999999</v>
      </c>
      <c r="J7365">
        <v>7</v>
      </c>
      <c r="K7365">
        <v>0.2</v>
      </c>
      <c r="L7365">
        <v>-1049.3406</v>
      </c>
    </row>
    <row r="7366" spans="1:12" x14ac:dyDescent="0.3">
      <c r="A7366" t="s">
        <v>12</v>
      </c>
      <c r="B7366" t="s">
        <v>13</v>
      </c>
      <c r="C7366" t="s">
        <v>14</v>
      </c>
      <c r="D7366" t="s">
        <v>54</v>
      </c>
      <c r="E7366" t="s">
        <v>55</v>
      </c>
      <c r="F7366" t="s">
        <v>56</v>
      </c>
      <c r="G7366" t="s">
        <v>34</v>
      </c>
      <c r="H7366" t="s">
        <v>58</v>
      </c>
      <c r="I7366">
        <v>79.983999999999995</v>
      </c>
      <c r="J7366">
        <v>2</v>
      </c>
      <c r="K7366">
        <v>0.2</v>
      </c>
      <c r="L7366">
        <v>22.9954</v>
      </c>
    </row>
    <row r="7367" spans="1:12" x14ac:dyDescent="0.3">
      <c r="A7367" t="s">
        <v>27</v>
      </c>
      <c r="B7367" t="s">
        <v>43</v>
      </c>
      <c r="C7367" t="s">
        <v>14</v>
      </c>
      <c r="D7367" t="s">
        <v>54</v>
      </c>
      <c r="E7367" t="s">
        <v>55</v>
      </c>
      <c r="F7367" t="s">
        <v>56</v>
      </c>
      <c r="G7367" t="s">
        <v>25</v>
      </c>
      <c r="H7367" t="s">
        <v>40</v>
      </c>
      <c r="I7367">
        <v>31.103999999999999</v>
      </c>
      <c r="J7367">
        <v>6</v>
      </c>
      <c r="K7367">
        <v>0.2</v>
      </c>
      <c r="L7367">
        <v>10.8864</v>
      </c>
    </row>
    <row r="7368" spans="1:12" x14ac:dyDescent="0.3">
      <c r="A7368" t="s">
        <v>27</v>
      </c>
      <c r="B7368" t="s">
        <v>43</v>
      </c>
      <c r="C7368" t="s">
        <v>14</v>
      </c>
      <c r="D7368" t="s">
        <v>54</v>
      </c>
      <c r="E7368" t="s">
        <v>55</v>
      </c>
      <c r="F7368" t="s">
        <v>56</v>
      </c>
      <c r="G7368" t="s">
        <v>25</v>
      </c>
      <c r="H7368" t="s">
        <v>31</v>
      </c>
      <c r="I7368">
        <v>78.256</v>
      </c>
      <c r="J7368">
        <v>2</v>
      </c>
      <c r="K7368">
        <v>0.2</v>
      </c>
      <c r="L7368">
        <v>-17.607600000000001</v>
      </c>
    </row>
    <row r="7369" spans="1:12" x14ac:dyDescent="0.3">
      <c r="A7369" t="s">
        <v>27</v>
      </c>
      <c r="B7369" t="s">
        <v>43</v>
      </c>
      <c r="C7369" t="s">
        <v>14</v>
      </c>
      <c r="D7369" t="s">
        <v>54</v>
      </c>
      <c r="E7369" t="s">
        <v>55</v>
      </c>
      <c r="F7369" t="s">
        <v>56</v>
      </c>
      <c r="G7369" t="s">
        <v>25</v>
      </c>
      <c r="H7369" t="s">
        <v>40</v>
      </c>
      <c r="I7369">
        <v>217.05600000000001</v>
      </c>
      <c r="J7369">
        <v>7</v>
      </c>
      <c r="K7369">
        <v>0.2</v>
      </c>
      <c r="L7369">
        <v>78.6828</v>
      </c>
    </row>
    <row r="7370" spans="1:12" x14ac:dyDescent="0.3">
      <c r="A7370" t="s">
        <v>27</v>
      </c>
      <c r="B7370" t="s">
        <v>21</v>
      </c>
      <c r="C7370" t="s">
        <v>14</v>
      </c>
      <c r="D7370" t="s">
        <v>350</v>
      </c>
      <c r="E7370" t="s">
        <v>55</v>
      </c>
      <c r="F7370" t="s">
        <v>56</v>
      </c>
      <c r="G7370" t="s">
        <v>25</v>
      </c>
      <c r="H7370" t="s">
        <v>31</v>
      </c>
      <c r="I7370">
        <v>15.007999999999999</v>
      </c>
      <c r="J7370">
        <v>2</v>
      </c>
      <c r="K7370">
        <v>0.2</v>
      </c>
      <c r="L7370">
        <v>1.5007999999999999</v>
      </c>
    </row>
    <row r="7371" spans="1:12" x14ac:dyDescent="0.3">
      <c r="A7371" t="s">
        <v>27</v>
      </c>
      <c r="B7371" t="s">
        <v>13</v>
      </c>
      <c r="C7371" t="s">
        <v>14</v>
      </c>
      <c r="D7371" t="s">
        <v>54</v>
      </c>
      <c r="E7371" t="s">
        <v>55</v>
      </c>
      <c r="F7371" t="s">
        <v>56</v>
      </c>
      <c r="G7371" t="s">
        <v>25</v>
      </c>
      <c r="H7371" t="s">
        <v>36</v>
      </c>
      <c r="I7371">
        <v>4.9560000000000004</v>
      </c>
      <c r="J7371">
        <v>4</v>
      </c>
      <c r="K7371">
        <v>0.7</v>
      </c>
      <c r="L7371">
        <v>-3.7995999999999999</v>
      </c>
    </row>
    <row r="7372" spans="1:12" x14ac:dyDescent="0.3">
      <c r="A7372" t="s">
        <v>61</v>
      </c>
      <c r="B7372" t="s">
        <v>13</v>
      </c>
      <c r="C7372" t="s">
        <v>14</v>
      </c>
      <c r="D7372" t="s">
        <v>54</v>
      </c>
      <c r="E7372" t="s">
        <v>55</v>
      </c>
      <c r="F7372" t="s">
        <v>56</v>
      </c>
      <c r="G7372" t="s">
        <v>18</v>
      </c>
      <c r="H7372" t="s">
        <v>32</v>
      </c>
      <c r="I7372">
        <v>289.8</v>
      </c>
      <c r="J7372">
        <v>7</v>
      </c>
      <c r="K7372">
        <v>0.2</v>
      </c>
      <c r="L7372">
        <v>36.225000000000001</v>
      </c>
    </row>
    <row r="7373" spans="1:12" x14ac:dyDescent="0.3">
      <c r="A7373" t="s">
        <v>61</v>
      </c>
      <c r="B7373" t="s">
        <v>13</v>
      </c>
      <c r="C7373" t="s">
        <v>14</v>
      </c>
      <c r="D7373" t="s">
        <v>54</v>
      </c>
      <c r="E7373" t="s">
        <v>55</v>
      </c>
      <c r="F7373" t="s">
        <v>56</v>
      </c>
      <c r="G7373" t="s">
        <v>25</v>
      </c>
      <c r="H7373" t="s">
        <v>36</v>
      </c>
      <c r="I7373">
        <v>2.5019999999999998</v>
      </c>
      <c r="J7373">
        <v>3</v>
      </c>
      <c r="K7373">
        <v>0.7</v>
      </c>
      <c r="L7373">
        <v>-2.0015999999999998</v>
      </c>
    </row>
    <row r="7374" spans="1:12" x14ac:dyDescent="0.3">
      <c r="A7374" t="s">
        <v>61</v>
      </c>
      <c r="B7374" t="s">
        <v>13</v>
      </c>
      <c r="C7374" t="s">
        <v>14</v>
      </c>
      <c r="D7374" t="s">
        <v>54</v>
      </c>
      <c r="E7374" t="s">
        <v>55</v>
      </c>
      <c r="F7374" t="s">
        <v>56</v>
      </c>
      <c r="G7374" t="s">
        <v>25</v>
      </c>
      <c r="H7374" t="s">
        <v>36</v>
      </c>
      <c r="I7374">
        <v>6.48</v>
      </c>
      <c r="J7374">
        <v>4</v>
      </c>
      <c r="K7374">
        <v>0.7</v>
      </c>
      <c r="L7374">
        <v>-4.7519999999999998</v>
      </c>
    </row>
    <row r="7375" spans="1:12" x14ac:dyDescent="0.3">
      <c r="A7375" t="s">
        <v>61</v>
      </c>
      <c r="B7375" t="s">
        <v>13</v>
      </c>
      <c r="C7375" t="s">
        <v>14</v>
      </c>
      <c r="D7375" t="s">
        <v>54</v>
      </c>
      <c r="E7375" t="s">
        <v>55</v>
      </c>
      <c r="F7375" t="s">
        <v>56</v>
      </c>
      <c r="G7375" t="s">
        <v>18</v>
      </c>
      <c r="H7375" t="s">
        <v>20</v>
      </c>
      <c r="I7375">
        <v>341.488</v>
      </c>
      <c r="J7375">
        <v>8</v>
      </c>
      <c r="K7375">
        <v>0.3</v>
      </c>
      <c r="L7375">
        <v>-73.176000000000002</v>
      </c>
    </row>
    <row r="7376" spans="1:12" x14ac:dyDescent="0.3">
      <c r="A7376" t="s">
        <v>61</v>
      </c>
      <c r="B7376" t="s">
        <v>13</v>
      </c>
      <c r="C7376" t="s">
        <v>14</v>
      </c>
      <c r="D7376" t="s">
        <v>54</v>
      </c>
      <c r="E7376" t="s">
        <v>55</v>
      </c>
      <c r="F7376" t="s">
        <v>56</v>
      </c>
      <c r="G7376" t="s">
        <v>25</v>
      </c>
      <c r="H7376" t="s">
        <v>33</v>
      </c>
      <c r="I7376">
        <v>11.12</v>
      </c>
      <c r="J7376">
        <v>5</v>
      </c>
      <c r="K7376">
        <v>0.2</v>
      </c>
      <c r="L7376">
        <v>0.83399999999999996</v>
      </c>
    </row>
    <row r="7377" spans="1:12" x14ac:dyDescent="0.3">
      <c r="A7377" t="s">
        <v>61</v>
      </c>
      <c r="B7377" t="s">
        <v>13</v>
      </c>
      <c r="C7377" t="s">
        <v>14</v>
      </c>
      <c r="D7377" t="s">
        <v>54</v>
      </c>
      <c r="E7377" t="s">
        <v>55</v>
      </c>
      <c r="F7377" t="s">
        <v>56</v>
      </c>
      <c r="G7377" t="s">
        <v>18</v>
      </c>
      <c r="H7377" t="s">
        <v>32</v>
      </c>
      <c r="I7377">
        <v>25.344000000000001</v>
      </c>
      <c r="J7377">
        <v>6</v>
      </c>
      <c r="K7377">
        <v>0.2</v>
      </c>
      <c r="L7377">
        <v>3.4847999999999999</v>
      </c>
    </row>
    <row r="7378" spans="1:12" x14ac:dyDescent="0.3">
      <c r="A7378" t="s">
        <v>12</v>
      </c>
      <c r="B7378" t="s">
        <v>21</v>
      </c>
      <c r="C7378" t="s">
        <v>14</v>
      </c>
      <c r="D7378" t="s">
        <v>54</v>
      </c>
      <c r="E7378" t="s">
        <v>55</v>
      </c>
      <c r="F7378" t="s">
        <v>56</v>
      </c>
      <c r="G7378" t="s">
        <v>25</v>
      </c>
      <c r="H7378" t="s">
        <v>36</v>
      </c>
      <c r="I7378">
        <v>1.9410000000000001</v>
      </c>
      <c r="J7378">
        <v>1</v>
      </c>
      <c r="K7378">
        <v>0.7</v>
      </c>
      <c r="L7378">
        <v>-1.294</v>
      </c>
    </row>
    <row r="7379" spans="1:12" x14ac:dyDescent="0.3">
      <c r="A7379" t="s">
        <v>27</v>
      </c>
      <c r="B7379" t="s">
        <v>43</v>
      </c>
      <c r="C7379" t="s">
        <v>14</v>
      </c>
      <c r="D7379" t="s">
        <v>54</v>
      </c>
      <c r="E7379" t="s">
        <v>55</v>
      </c>
      <c r="F7379" t="s">
        <v>56</v>
      </c>
      <c r="G7379" t="s">
        <v>25</v>
      </c>
      <c r="H7379" t="s">
        <v>59</v>
      </c>
      <c r="I7379">
        <v>104.68</v>
      </c>
      <c r="J7379">
        <v>5</v>
      </c>
      <c r="K7379">
        <v>0.2</v>
      </c>
      <c r="L7379">
        <v>35.329500000000003</v>
      </c>
    </row>
    <row r="7380" spans="1:12" x14ac:dyDescent="0.3">
      <c r="A7380" t="s">
        <v>27</v>
      </c>
      <c r="B7380" t="s">
        <v>43</v>
      </c>
      <c r="C7380" t="s">
        <v>14</v>
      </c>
      <c r="D7380" t="s">
        <v>54</v>
      </c>
      <c r="E7380" t="s">
        <v>55</v>
      </c>
      <c r="F7380" t="s">
        <v>56</v>
      </c>
      <c r="G7380" t="s">
        <v>34</v>
      </c>
      <c r="H7380" t="s">
        <v>35</v>
      </c>
      <c r="I7380">
        <v>62.957999999999998</v>
      </c>
      <c r="J7380">
        <v>7</v>
      </c>
      <c r="K7380">
        <v>0.4</v>
      </c>
      <c r="L7380">
        <v>9.4436999999999998</v>
      </c>
    </row>
    <row r="7381" spans="1:12" x14ac:dyDescent="0.3">
      <c r="A7381" t="s">
        <v>27</v>
      </c>
      <c r="B7381" t="s">
        <v>13</v>
      </c>
      <c r="C7381" t="s">
        <v>14</v>
      </c>
      <c r="D7381" t="s">
        <v>54</v>
      </c>
      <c r="E7381" t="s">
        <v>55</v>
      </c>
      <c r="F7381" t="s">
        <v>56</v>
      </c>
      <c r="G7381" t="s">
        <v>34</v>
      </c>
      <c r="H7381" t="s">
        <v>58</v>
      </c>
      <c r="I7381">
        <v>86.376000000000005</v>
      </c>
      <c r="J7381">
        <v>3</v>
      </c>
      <c r="K7381">
        <v>0.2</v>
      </c>
      <c r="L7381">
        <v>1.0797000000000001</v>
      </c>
    </row>
    <row r="7382" spans="1:12" x14ac:dyDescent="0.3">
      <c r="A7382" t="s">
        <v>27</v>
      </c>
      <c r="B7382" t="s">
        <v>43</v>
      </c>
      <c r="C7382" t="s">
        <v>14</v>
      </c>
      <c r="D7382" t="s">
        <v>54</v>
      </c>
      <c r="E7382" t="s">
        <v>55</v>
      </c>
      <c r="F7382" t="s">
        <v>56</v>
      </c>
      <c r="G7382" t="s">
        <v>18</v>
      </c>
      <c r="H7382" t="s">
        <v>32</v>
      </c>
      <c r="I7382">
        <v>64.944000000000003</v>
      </c>
      <c r="J7382">
        <v>3</v>
      </c>
      <c r="K7382">
        <v>0.2</v>
      </c>
      <c r="L7382">
        <v>6.4943999999999997</v>
      </c>
    </row>
    <row r="7383" spans="1:12" x14ac:dyDescent="0.3">
      <c r="A7383" t="s">
        <v>27</v>
      </c>
      <c r="B7383" t="s">
        <v>43</v>
      </c>
      <c r="C7383" t="s">
        <v>14</v>
      </c>
      <c r="D7383" t="s">
        <v>54</v>
      </c>
      <c r="E7383" t="s">
        <v>55</v>
      </c>
      <c r="F7383" t="s">
        <v>56</v>
      </c>
      <c r="G7383" t="s">
        <v>25</v>
      </c>
      <c r="H7383" t="s">
        <v>40</v>
      </c>
      <c r="I7383">
        <v>20.736000000000001</v>
      </c>
      <c r="J7383">
        <v>4</v>
      </c>
      <c r="K7383">
        <v>0.2</v>
      </c>
      <c r="L7383">
        <v>7.2576000000000001</v>
      </c>
    </row>
    <row r="7384" spans="1:12" x14ac:dyDescent="0.3">
      <c r="A7384" t="s">
        <v>27</v>
      </c>
      <c r="B7384" t="s">
        <v>13</v>
      </c>
      <c r="C7384" t="s">
        <v>14</v>
      </c>
      <c r="D7384" t="s">
        <v>54</v>
      </c>
      <c r="E7384" t="s">
        <v>55</v>
      </c>
      <c r="F7384" t="s">
        <v>56</v>
      </c>
      <c r="G7384" t="s">
        <v>25</v>
      </c>
      <c r="H7384" t="s">
        <v>36</v>
      </c>
      <c r="I7384">
        <v>152.99100000000001</v>
      </c>
      <c r="J7384">
        <v>3</v>
      </c>
      <c r="K7384">
        <v>0.7</v>
      </c>
      <c r="L7384">
        <v>-122.39279999999999</v>
      </c>
    </row>
    <row r="7385" spans="1:12" x14ac:dyDescent="0.3">
      <c r="A7385" t="s">
        <v>27</v>
      </c>
      <c r="B7385" t="s">
        <v>13</v>
      </c>
      <c r="C7385" t="s">
        <v>14</v>
      </c>
      <c r="D7385" t="s">
        <v>54</v>
      </c>
      <c r="E7385" t="s">
        <v>55</v>
      </c>
      <c r="F7385" t="s">
        <v>56</v>
      </c>
      <c r="G7385" t="s">
        <v>25</v>
      </c>
      <c r="H7385" t="s">
        <v>76</v>
      </c>
      <c r="I7385">
        <v>10.584</v>
      </c>
      <c r="J7385">
        <v>7</v>
      </c>
      <c r="K7385">
        <v>0.2</v>
      </c>
      <c r="L7385">
        <v>-2.3814000000000002</v>
      </c>
    </row>
    <row r="7386" spans="1:12" x14ac:dyDescent="0.3">
      <c r="A7386" t="s">
        <v>27</v>
      </c>
      <c r="B7386" t="s">
        <v>13</v>
      </c>
      <c r="C7386" t="s">
        <v>14</v>
      </c>
      <c r="D7386" t="s">
        <v>54</v>
      </c>
      <c r="E7386" t="s">
        <v>55</v>
      </c>
      <c r="F7386" t="s">
        <v>56</v>
      </c>
      <c r="G7386" t="s">
        <v>34</v>
      </c>
      <c r="H7386" t="s">
        <v>35</v>
      </c>
      <c r="I7386">
        <v>94.92</v>
      </c>
      <c r="J7386">
        <v>4</v>
      </c>
      <c r="K7386">
        <v>0.4</v>
      </c>
      <c r="L7386">
        <v>15.82</v>
      </c>
    </row>
    <row r="7387" spans="1:12" x14ac:dyDescent="0.3">
      <c r="A7387" t="s">
        <v>27</v>
      </c>
      <c r="B7387" t="s">
        <v>21</v>
      </c>
      <c r="C7387" t="s">
        <v>14</v>
      </c>
      <c r="D7387" t="s">
        <v>54</v>
      </c>
      <c r="E7387" t="s">
        <v>55</v>
      </c>
      <c r="F7387" t="s">
        <v>56</v>
      </c>
      <c r="G7387" t="s">
        <v>25</v>
      </c>
      <c r="H7387" t="s">
        <v>40</v>
      </c>
      <c r="I7387">
        <v>30.48</v>
      </c>
      <c r="J7387">
        <v>6</v>
      </c>
      <c r="K7387">
        <v>0.2</v>
      </c>
      <c r="L7387">
        <v>9.9060000000000006</v>
      </c>
    </row>
    <row r="7388" spans="1:12" x14ac:dyDescent="0.3">
      <c r="A7388" t="s">
        <v>27</v>
      </c>
      <c r="B7388" t="s">
        <v>21</v>
      </c>
      <c r="C7388" t="s">
        <v>14</v>
      </c>
      <c r="D7388" t="s">
        <v>54</v>
      </c>
      <c r="E7388" t="s">
        <v>55</v>
      </c>
      <c r="F7388" t="s">
        <v>56</v>
      </c>
      <c r="G7388" t="s">
        <v>34</v>
      </c>
      <c r="H7388" t="s">
        <v>35</v>
      </c>
      <c r="I7388">
        <v>23.988</v>
      </c>
      <c r="J7388">
        <v>2</v>
      </c>
      <c r="K7388">
        <v>0.4</v>
      </c>
      <c r="L7388">
        <v>-4.7976000000000001</v>
      </c>
    </row>
    <row r="7389" spans="1:12" x14ac:dyDescent="0.3">
      <c r="A7389" t="s">
        <v>27</v>
      </c>
      <c r="B7389" t="s">
        <v>21</v>
      </c>
      <c r="C7389" t="s">
        <v>14</v>
      </c>
      <c r="D7389" t="s">
        <v>54</v>
      </c>
      <c r="E7389" t="s">
        <v>55</v>
      </c>
      <c r="F7389" t="s">
        <v>56</v>
      </c>
      <c r="G7389" t="s">
        <v>25</v>
      </c>
      <c r="H7389" t="s">
        <v>76</v>
      </c>
      <c r="I7389">
        <v>16.687999999999999</v>
      </c>
      <c r="J7389">
        <v>7</v>
      </c>
      <c r="K7389">
        <v>0.2</v>
      </c>
      <c r="L7389">
        <v>5.4236000000000004</v>
      </c>
    </row>
    <row r="7390" spans="1:12" x14ac:dyDescent="0.3">
      <c r="A7390" t="s">
        <v>27</v>
      </c>
      <c r="B7390" t="s">
        <v>21</v>
      </c>
      <c r="C7390" t="s">
        <v>14</v>
      </c>
      <c r="D7390" t="s">
        <v>368</v>
      </c>
      <c r="E7390" t="s">
        <v>55</v>
      </c>
      <c r="F7390" t="s">
        <v>56</v>
      </c>
      <c r="G7390" t="s">
        <v>18</v>
      </c>
      <c r="H7390" t="s">
        <v>20</v>
      </c>
      <c r="I7390">
        <v>422.05799999999999</v>
      </c>
      <c r="J7390">
        <v>3</v>
      </c>
      <c r="K7390">
        <v>0.3</v>
      </c>
      <c r="L7390">
        <v>-18.088200000000001</v>
      </c>
    </row>
    <row r="7391" spans="1:12" x14ac:dyDescent="0.3">
      <c r="A7391" t="s">
        <v>27</v>
      </c>
      <c r="B7391" t="s">
        <v>21</v>
      </c>
      <c r="C7391" t="s">
        <v>14</v>
      </c>
      <c r="D7391" t="s">
        <v>368</v>
      </c>
      <c r="E7391" t="s">
        <v>55</v>
      </c>
      <c r="F7391" t="s">
        <v>56</v>
      </c>
      <c r="G7391" t="s">
        <v>25</v>
      </c>
      <c r="H7391" t="s">
        <v>36</v>
      </c>
      <c r="I7391">
        <v>38.088000000000001</v>
      </c>
      <c r="J7391">
        <v>4</v>
      </c>
      <c r="K7391">
        <v>0.7</v>
      </c>
      <c r="L7391">
        <v>-27.9312</v>
      </c>
    </row>
    <row r="7392" spans="1:12" x14ac:dyDescent="0.3">
      <c r="A7392" t="s">
        <v>27</v>
      </c>
      <c r="B7392" t="s">
        <v>21</v>
      </c>
      <c r="C7392" t="s">
        <v>14</v>
      </c>
      <c r="D7392" t="s">
        <v>368</v>
      </c>
      <c r="E7392" t="s">
        <v>55</v>
      </c>
      <c r="F7392" t="s">
        <v>56</v>
      </c>
      <c r="G7392" t="s">
        <v>25</v>
      </c>
      <c r="H7392" t="s">
        <v>31</v>
      </c>
      <c r="I7392">
        <v>254.352</v>
      </c>
      <c r="J7392">
        <v>6</v>
      </c>
      <c r="K7392">
        <v>0.2</v>
      </c>
      <c r="L7392">
        <v>-50.870399999999997</v>
      </c>
    </row>
    <row r="7393" spans="1:12" x14ac:dyDescent="0.3">
      <c r="A7393" t="s">
        <v>27</v>
      </c>
      <c r="B7393" t="s">
        <v>13</v>
      </c>
      <c r="C7393" t="s">
        <v>14</v>
      </c>
      <c r="D7393" t="s">
        <v>54</v>
      </c>
      <c r="E7393" t="s">
        <v>55</v>
      </c>
      <c r="F7393" t="s">
        <v>56</v>
      </c>
      <c r="G7393" t="s">
        <v>25</v>
      </c>
      <c r="H7393" t="s">
        <v>40</v>
      </c>
      <c r="I7393">
        <v>15.552</v>
      </c>
      <c r="J7393">
        <v>3</v>
      </c>
      <c r="K7393">
        <v>0.2</v>
      </c>
      <c r="L7393">
        <v>5.4432</v>
      </c>
    </row>
    <row r="7394" spans="1:12" x14ac:dyDescent="0.3">
      <c r="A7394" t="s">
        <v>27</v>
      </c>
      <c r="B7394" t="s">
        <v>13</v>
      </c>
      <c r="C7394" t="s">
        <v>14</v>
      </c>
      <c r="D7394" t="s">
        <v>54</v>
      </c>
      <c r="E7394" t="s">
        <v>55</v>
      </c>
      <c r="F7394" t="s">
        <v>56</v>
      </c>
      <c r="G7394" t="s">
        <v>25</v>
      </c>
      <c r="H7394" t="s">
        <v>40</v>
      </c>
      <c r="I7394">
        <v>5.2320000000000002</v>
      </c>
      <c r="J7394">
        <v>1</v>
      </c>
      <c r="K7394">
        <v>0.2</v>
      </c>
      <c r="L7394">
        <v>1.7003999999999999</v>
      </c>
    </row>
    <row r="7395" spans="1:12" x14ac:dyDescent="0.3">
      <c r="A7395" t="s">
        <v>27</v>
      </c>
      <c r="B7395" t="s">
        <v>13</v>
      </c>
      <c r="C7395" t="s">
        <v>14</v>
      </c>
      <c r="D7395" t="s">
        <v>234</v>
      </c>
      <c r="E7395" t="s">
        <v>55</v>
      </c>
      <c r="F7395" t="s">
        <v>56</v>
      </c>
      <c r="G7395" t="s">
        <v>18</v>
      </c>
      <c r="H7395" t="s">
        <v>32</v>
      </c>
      <c r="I7395">
        <v>20.103999999999999</v>
      </c>
      <c r="J7395">
        <v>1</v>
      </c>
      <c r="K7395">
        <v>0.2</v>
      </c>
      <c r="L7395">
        <v>1.7591000000000001</v>
      </c>
    </row>
    <row r="7396" spans="1:12" x14ac:dyDescent="0.3">
      <c r="A7396" t="s">
        <v>27</v>
      </c>
      <c r="B7396" t="s">
        <v>21</v>
      </c>
      <c r="C7396" t="s">
        <v>14</v>
      </c>
      <c r="D7396" t="s">
        <v>54</v>
      </c>
      <c r="E7396" t="s">
        <v>55</v>
      </c>
      <c r="F7396" t="s">
        <v>56</v>
      </c>
      <c r="G7396" t="s">
        <v>25</v>
      </c>
      <c r="H7396" t="s">
        <v>40</v>
      </c>
      <c r="I7396">
        <v>54.816000000000003</v>
      </c>
      <c r="J7396">
        <v>3</v>
      </c>
      <c r="K7396">
        <v>0.2</v>
      </c>
      <c r="L7396">
        <v>17.815200000000001</v>
      </c>
    </row>
    <row r="7397" spans="1:12" x14ac:dyDescent="0.3">
      <c r="A7397" t="s">
        <v>27</v>
      </c>
      <c r="B7397" t="s">
        <v>13</v>
      </c>
      <c r="C7397" t="s">
        <v>14</v>
      </c>
      <c r="D7397" t="s">
        <v>54</v>
      </c>
      <c r="E7397" t="s">
        <v>55</v>
      </c>
      <c r="F7397" t="s">
        <v>56</v>
      </c>
      <c r="G7397" t="s">
        <v>34</v>
      </c>
      <c r="H7397" t="s">
        <v>35</v>
      </c>
      <c r="I7397">
        <v>494.98200000000003</v>
      </c>
      <c r="J7397">
        <v>3</v>
      </c>
      <c r="K7397">
        <v>0.4</v>
      </c>
      <c r="L7397">
        <v>-115.4958</v>
      </c>
    </row>
    <row r="7398" spans="1:12" x14ac:dyDescent="0.3">
      <c r="A7398" t="s">
        <v>27</v>
      </c>
      <c r="B7398" t="s">
        <v>21</v>
      </c>
      <c r="C7398" t="s">
        <v>14</v>
      </c>
      <c r="D7398" t="s">
        <v>54</v>
      </c>
      <c r="E7398" t="s">
        <v>55</v>
      </c>
      <c r="F7398" t="s">
        <v>56</v>
      </c>
      <c r="G7398" t="s">
        <v>18</v>
      </c>
      <c r="H7398" t="s">
        <v>32</v>
      </c>
      <c r="I7398">
        <v>547.13599999999997</v>
      </c>
      <c r="J7398">
        <v>4</v>
      </c>
      <c r="K7398">
        <v>0.2</v>
      </c>
      <c r="L7398">
        <v>-68.391999999999996</v>
      </c>
    </row>
    <row r="7399" spans="1:12" x14ac:dyDescent="0.3">
      <c r="A7399" t="s">
        <v>27</v>
      </c>
      <c r="B7399" t="s">
        <v>43</v>
      </c>
      <c r="C7399" t="s">
        <v>14</v>
      </c>
      <c r="D7399" t="s">
        <v>54</v>
      </c>
      <c r="E7399" t="s">
        <v>55</v>
      </c>
      <c r="F7399" t="s">
        <v>56</v>
      </c>
      <c r="G7399" t="s">
        <v>25</v>
      </c>
      <c r="H7399" t="s">
        <v>76</v>
      </c>
      <c r="I7399">
        <v>5.68</v>
      </c>
      <c r="J7399">
        <v>2</v>
      </c>
      <c r="K7399">
        <v>0.2</v>
      </c>
      <c r="L7399">
        <v>1.917</v>
      </c>
    </row>
    <row r="7400" spans="1:12" x14ac:dyDescent="0.3">
      <c r="A7400" t="s">
        <v>27</v>
      </c>
      <c r="B7400" t="s">
        <v>13</v>
      </c>
      <c r="C7400" t="s">
        <v>14</v>
      </c>
      <c r="D7400" t="s">
        <v>54</v>
      </c>
      <c r="E7400" t="s">
        <v>55</v>
      </c>
      <c r="F7400" t="s">
        <v>56</v>
      </c>
      <c r="G7400" t="s">
        <v>18</v>
      </c>
      <c r="H7400" t="s">
        <v>20</v>
      </c>
      <c r="I7400">
        <v>492.83499999999998</v>
      </c>
      <c r="J7400">
        <v>5</v>
      </c>
      <c r="K7400">
        <v>0.3</v>
      </c>
      <c r="L7400">
        <v>-14.081</v>
      </c>
    </row>
    <row r="7401" spans="1:12" x14ac:dyDescent="0.3">
      <c r="A7401" t="s">
        <v>12</v>
      </c>
      <c r="B7401" t="s">
        <v>21</v>
      </c>
      <c r="C7401" t="s">
        <v>14</v>
      </c>
      <c r="D7401" t="s">
        <v>54</v>
      </c>
      <c r="E7401" t="s">
        <v>55</v>
      </c>
      <c r="F7401" t="s">
        <v>56</v>
      </c>
      <c r="G7401" t="s">
        <v>25</v>
      </c>
      <c r="H7401" t="s">
        <v>31</v>
      </c>
      <c r="I7401">
        <v>1801.6320000000001</v>
      </c>
      <c r="J7401">
        <v>6</v>
      </c>
      <c r="K7401">
        <v>0.2</v>
      </c>
      <c r="L7401">
        <v>-337.80599999999998</v>
      </c>
    </row>
    <row r="7402" spans="1:12" x14ac:dyDescent="0.3">
      <c r="A7402" t="s">
        <v>12</v>
      </c>
      <c r="B7402" t="s">
        <v>21</v>
      </c>
      <c r="C7402" t="s">
        <v>14</v>
      </c>
      <c r="D7402" t="s">
        <v>54</v>
      </c>
      <c r="E7402" t="s">
        <v>55</v>
      </c>
      <c r="F7402" t="s">
        <v>56</v>
      </c>
      <c r="G7402" t="s">
        <v>25</v>
      </c>
      <c r="H7402" t="s">
        <v>37</v>
      </c>
      <c r="I7402">
        <v>143.952</v>
      </c>
      <c r="J7402">
        <v>3</v>
      </c>
      <c r="K7402">
        <v>0.2</v>
      </c>
      <c r="L7402">
        <v>14.395200000000001</v>
      </c>
    </row>
    <row r="7403" spans="1:12" x14ac:dyDescent="0.3">
      <c r="A7403" t="s">
        <v>27</v>
      </c>
      <c r="B7403" t="s">
        <v>13</v>
      </c>
      <c r="C7403" t="s">
        <v>14</v>
      </c>
      <c r="D7403" t="s">
        <v>54</v>
      </c>
      <c r="E7403" t="s">
        <v>55</v>
      </c>
      <c r="F7403" t="s">
        <v>56</v>
      </c>
      <c r="G7403" t="s">
        <v>25</v>
      </c>
      <c r="H7403" t="s">
        <v>36</v>
      </c>
      <c r="I7403">
        <v>5.3460000000000001</v>
      </c>
      <c r="J7403">
        <v>3</v>
      </c>
      <c r="K7403">
        <v>0.7</v>
      </c>
      <c r="L7403">
        <v>-4.4550000000000001</v>
      </c>
    </row>
    <row r="7404" spans="1:12" x14ac:dyDescent="0.3">
      <c r="A7404" t="s">
        <v>27</v>
      </c>
      <c r="B7404" t="s">
        <v>13</v>
      </c>
      <c r="C7404" t="s">
        <v>14</v>
      </c>
      <c r="D7404" t="s">
        <v>54</v>
      </c>
      <c r="E7404" t="s">
        <v>55</v>
      </c>
      <c r="F7404" t="s">
        <v>56</v>
      </c>
      <c r="G7404" t="s">
        <v>34</v>
      </c>
      <c r="H7404" t="s">
        <v>35</v>
      </c>
      <c r="I7404">
        <v>359.97</v>
      </c>
      <c r="J7404">
        <v>5</v>
      </c>
      <c r="K7404">
        <v>0.4</v>
      </c>
      <c r="L7404">
        <v>-71.994</v>
      </c>
    </row>
    <row r="7405" spans="1:12" x14ac:dyDescent="0.3">
      <c r="A7405" t="s">
        <v>27</v>
      </c>
      <c r="B7405" t="s">
        <v>13</v>
      </c>
      <c r="C7405" t="s">
        <v>14</v>
      </c>
      <c r="D7405" t="s">
        <v>54</v>
      </c>
      <c r="E7405" t="s">
        <v>55</v>
      </c>
      <c r="F7405" t="s">
        <v>56</v>
      </c>
      <c r="G7405" t="s">
        <v>18</v>
      </c>
      <c r="H7405" t="s">
        <v>30</v>
      </c>
      <c r="I7405">
        <v>350.35199999999998</v>
      </c>
      <c r="J7405">
        <v>4</v>
      </c>
      <c r="K7405">
        <v>0.4</v>
      </c>
      <c r="L7405">
        <v>-140.14080000000001</v>
      </c>
    </row>
    <row r="7406" spans="1:12" x14ac:dyDescent="0.3">
      <c r="A7406" t="s">
        <v>27</v>
      </c>
      <c r="B7406" t="s">
        <v>43</v>
      </c>
      <c r="C7406" t="s">
        <v>14</v>
      </c>
      <c r="D7406" t="s">
        <v>54</v>
      </c>
      <c r="E7406" t="s">
        <v>55</v>
      </c>
      <c r="F7406" t="s">
        <v>56</v>
      </c>
      <c r="G7406" t="s">
        <v>25</v>
      </c>
      <c r="H7406" t="s">
        <v>36</v>
      </c>
      <c r="I7406">
        <v>10.332000000000001</v>
      </c>
      <c r="J7406">
        <v>3</v>
      </c>
      <c r="K7406">
        <v>0.7</v>
      </c>
      <c r="L7406">
        <v>-7.5768000000000004</v>
      </c>
    </row>
    <row r="7407" spans="1:12" x14ac:dyDescent="0.3">
      <c r="A7407" t="s">
        <v>27</v>
      </c>
      <c r="B7407" t="s">
        <v>43</v>
      </c>
      <c r="C7407" t="s">
        <v>14</v>
      </c>
      <c r="D7407" t="s">
        <v>54</v>
      </c>
      <c r="E7407" t="s">
        <v>55</v>
      </c>
      <c r="F7407" t="s">
        <v>56</v>
      </c>
      <c r="G7407" t="s">
        <v>25</v>
      </c>
      <c r="H7407" t="s">
        <v>36</v>
      </c>
      <c r="I7407">
        <v>31.155000000000001</v>
      </c>
      <c r="J7407">
        <v>5</v>
      </c>
      <c r="K7407">
        <v>0.7</v>
      </c>
      <c r="L7407">
        <v>-23.8855</v>
      </c>
    </row>
    <row r="7408" spans="1:12" x14ac:dyDescent="0.3">
      <c r="A7408" t="s">
        <v>27</v>
      </c>
      <c r="B7408" t="s">
        <v>43</v>
      </c>
      <c r="C7408" t="s">
        <v>14</v>
      </c>
      <c r="D7408" t="s">
        <v>54</v>
      </c>
      <c r="E7408" t="s">
        <v>55</v>
      </c>
      <c r="F7408" t="s">
        <v>56</v>
      </c>
      <c r="G7408" t="s">
        <v>25</v>
      </c>
      <c r="H7408" t="s">
        <v>31</v>
      </c>
      <c r="I7408">
        <v>8.9280000000000008</v>
      </c>
      <c r="J7408">
        <v>2</v>
      </c>
      <c r="K7408">
        <v>0.2</v>
      </c>
      <c r="L7408">
        <v>0.66959999999999997</v>
      </c>
    </row>
    <row r="7409" spans="1:12" x14ac:dyDescent="0.3">
      <c r="A7409" t="s">
        <v>61</v>
      </c>
      <c r="B7409" t="s">
        <v>13</v>
      </c>
      <c r="C7409" t="s">
        <v>14</v>
      </c>
      <c r="D7409" t="s">
        <v>54</v>
      </c>
      <c r="E7409" t="s">
        <v>55</v>
      </c>
      <c r="F7409" t="s">
        <v>56</v>
      </c>
      <c r="G7409" t="s">
        <v>25</v>
      </c>
      <c r="H7409" t="s">
        <v>37</v>
      </c>
      <c r="I7409">
        <v>34.384</v>
      </c>
      <c r="J7409">
        <v>1</v>
      </c>
      <c r="K7409">
        <v>0.2</v>
      </c>
      <c r="L7409">
        <v>3.8681999999999999</v>
      </c>
    </row>
    <row r="7410" spans="1:12" x14ac:dyDescent="0.3">
      <c r="A7410" t="s">
        <v>61</v>
      </c>
      <c r="B7410" t="s">
        <v>13</v>
      </c>
      <c r="C7410" t="s">
        <v>14</v>
      </c>
      <c r="D7410" t="s">
        <v>54</v>
      </c>
      <c r="E7410" t="s">
        <v>55</v>
      </c>
      <c r="F7410" t="s">
        <v>56</v>
      </c>
      <c r="G7410" t="s">
        <v>25</v>
      </c>
      <c r="H7410" t="s">
        <v>37</v>
      </c>
      <c r="I7410">
        <v>1924.16</v>
      </c>
      <c r="J7410">
        <v>8</v>
      </c>
      <c r="K7410">
        <v>0.2</v>
      </c>
      <c r="L7410">
        <v>312.67599999999999</v>
      </c>
    </row>
    <row r="7411" spans="1:12" x14ac:dyDescent="0.3">
      <c r="A7411" t="s">
        <v>27</v>
      </c>
      <c r="B7411" t="s">
        <v>21</v>
      </c>
      <c r="C7411" t="s">
        <v>14</v>
      </c>
      <c r="D7411" t="s">
        <v>54</v>
      </c>
      <c r="E7411" t="s">
        <v>55</v>
      </c>
      <c r="F7411" t="s">
        <v>56</v>
      </c>
      <c r="G7411" t="s">
        <v>34</v>
      </c>
      <c r="H7411" t="s">
        <v>35</v>
      </c>
      <c r="I7411">
        <v>23.988</v>
      </c>
      <c r="J7411">
        <v>2</v>
      </c>
      <c r="K7411">
        <v>0.4</v>
      </c>
      <c r="L7411">
        <v>-15.992000000000001</v>
      </c>
    </row>
    <row r="7412" spans="1:12" x14ac:dyDescent="0.3">
      <c r="A7412" t="s">
        <v>27</v>
      </c>
      <c r="B7412" t="s">
        <v>13</v>
      </c>
      <c r="C7412" t="s">
        <v>14</v>
      </c>
      <c r="D7412" t="s">
        <v>54</v>
      </c>
      <c r="E7412" t="s">
        <v>55</v>
      </c>
      <c r="F7412" t="s">
        <v>56</v>
      </c>
      <c r="G7412" t="s">
        <v>34</v>
      </c>
      <c r="H7412" t="s">
        <v>58</v>
      </c>
      <c r="I7412">
        <v>36.048000000000002</v>
      </c>
      <c r="J7412">
        <v>3</v>
      </c>
      <c r="K7412">
        <v>0.2</v>
      </c>
      <c r="L7412">
        <v>-0.9012</v>
      </c>
    </row>
    <row r="7413" spans="1:12" x14ac:dyDescent="0.3">
      <c r="A7413" t="s">
        <v>61</v>
      </c>
      <c r="B7413" t="s">
        <v>21</v>
      </c>
      <c r="C7413" t="s">
        <v>14</v>
      </c>
      <c r="D7413" t="s">
        <v>54</v>
      </c>
      <c r="E7413" t="s">
        <v>55</v>
      </c>
      <c r="F7413" t="s">
        <v>56</v>
      </c>
      <c r="G7413" t="s">
        <v>25</v>
      </c>
      <c r="H7413" t="s">
        <v>31</v>
      </c>
      <c r="I7413">
        <v>64.784000000000006</v>
      </c>
      <c r="J7413">
        <v>1</v>
      </c>
      <c r="K7413">
        <v>0.2</v>
      </c>
      <c r="L7413">
        <v>-12.956799999999999</v>
      </c>
    </row>
    <row r="7414" spans="1:12" x14ac:dyDescent="0.3">
      <c r="A7414" t="s">
        <v>167</v>
      </c>
      <c r="B7414" t="s">
        <v>21</v>
      </c>
      <c r="C7414" t="s">
        <v>14</v>
      </c>
      <c r="D7414" t="s">
        <v>54</v>
      </c>
      <c r="E7414" t="s">
        <v>55</v>
      </c>
      <c r="F7414" t="s">
        <v>56</v>
      </c>
      <c r="G7414" t="s">
        <v>25</v>
      </c>
      <c r="H7414" t="s">
        <v>76</v>
      </c>
      <c r="I7414">
        <v>15.8</v>
      </c>
      <c r="J7414">
        <v>5</v>
      </c>
      <c r="K7414">
        <v>0.2</v>
      </c>
      <c r="L7414">
        <v>2.37</v>
      </c>
    </row>
    <row r="7415" spans="1:12" x14ac:dyDescent="0.3">
      <c r="A7415" t="s">
        <v>167</v>
      </c>
      <c r="B7415" t="s">
        <v>21</v>
      </c>
      <c r="C7415" t="s">
        <v>14</v>
      </c>
      <c r="D7415" t="s">
        <v>54</v>
      </c>
      <c r="E7415" t="s">
        <v>55</v>
      </c>
      <c r="F7415" t="s">
        <v>56</v>
      </c>
      <c r="G7415" t="s">
        <v>18</v>
      </c>
      <c r="H7415" t="s">
        <v>32</v>
      </c>
      <c r="I7415">
        <v>14.368</v>
      </c>
      <c r="J7415">
        <v>2</v>
      </c>
      <c r="K7415">
        <v>0.2</v>
      </c>
      <c r="L7415">
        <v>3.9512</v>
      </c>
    </row>
    <row r="7416" spans="1:12" x14ac:dyDescent="0.3">
      <c r="A7416" t="s">
        <v>167</v>
      </c>
      <c r="B7416" t="s">
        <v>21</v>
      </c>
      <c r="C7416" t="s">
        <v>14</v>
      </c>
      <c r="D7416" t="s">
        <v>54</v>
      </c>
      <c r="E7416" t="s">
        <v>55</v>
      </c>
      <c r="F7416" t="s">
        <v>56</v>
      </c>
      <c r="G7416" t="s">
        <v>18</v>
      </c>
      <c r="H7416" t="s">
        <v>32</v>
      </c>
      <c r="I7416">
        <v>70.447999999999993</v>
      </c>
      <c r="J7416">
        <v>7</v>
      </c>
      <c r="K7416">
        <v>0.2</v>
      </c>
      <c r="L7416">
        <v>12.3284</v>
      </c>
    </row>
    <row r="7417" spans="1:12" x14ac:dyDescent="0.3">
      <c r="A7417" t="s">
        <v>167</v>
      </c>
      <c r="B7417" t="s">
        <v>21</v>
      </c>
      <c r="C7417" t="s">
        <v>14</v>
      </c>
      <c r="D7417" t="s">
        <v>54</v>
      </c>
      <c r="E7417" t="s">
        <v>55</v>
      </c>
      <c r="F7417" t="s">
        <v>56</v>
      </c>
      <c r="G7417" t="s">
        <v>18</v>
      </c>
      <c r="H7417" t="s">
        <v>20</v>
      </c>
      <c r="I7417">
        <v>188.55199999999999</v>
      </c>
      <c r="J7417">
        <v>7</v>
      </c>
      <c r="K7417">
        <v>0.3</v>
      </c>
      <c r="L7417">
        <v>-2.6936</v>
      </c>
    </row>
    <row r="7418" spans="1:12" x14ac:dyDescent="0.3">
      <c r="A7418" t="s">
        <v>27</v>
      </c>
      <c r="B7418" t="s">
        <v>13</v>
      </c>
      <c r="C7418" t="s">
        <v>14</v>
      </c>
      <c r="D7418" t="s">
        <v>54</v>
      </c>
      <c r="E7418" t="s">
        <v>55</v>
      </c>
      <c r="F7418" t="s">
        <v>56</v>
      </c>
      <c r="G7418" t="s">
        <v>25</v>
      </c>
      <c r="H7418" t="s">
        <v>40</v>
      </c>
      <c r="I7418">
        <v>20.736000000000001</v>
      </c>
      <c r="J7418">
        <v>4</v>
      </c>
      <c r="K7418">
        <v>0.2</v>
      </c>
      <c r="L7418">
        <v>7.2576000000000001</v>
      </c>
    </row>
    <row r="7419" spans="1:12" x14ac:dyDescent="0.3">
      <c r="A7419" t="s">
        <v>27</v>
      </c>
      <c r="B7419" t="s">
        <v>13</v>
      </c>
      <c r="C7419" t="s">
        <v>14</v>
      </c>
      <c r="D7419" t="s">
        <v>54</v>
      </c>
      <c r="E7419" t="s">
        <v>55</v>
      </c>
      <c r="F7419" t="s">
        <v>56</v>
      </c>
      <c r="G7419" t="s">
        <v>18</v>
      </c>
      <c r="H7419" t="s">
        <v>32</v>
      </c>
      <c r="I7419">
        <v>43.295999999999999</v>
      </c>
      <c r="J7419">
        <v>2</v>
      </c>
      <c r="K7419">
        <v>0.2</v>
      </c>
      <c r="L7419">
        <v>4.3296000000000001</v>
      </c>
    </row>
    <row r="7420" spans="1:12" x14ac:dyDescent="0.3">
      <c r="A7420" t="s">
        <v>27</v>
      </c>
      <c r="B7420" t="s">
        <v>13</v>
      </c>
      <c r="C7420" t="s">
        <v>14</v>
      </c>
      <c r="D7420" t="s">
        <v>54</v>
      </c>
      <c r="E7420" t="s">
        <v>55</v>
      </c>
      <c r="F7420" t="s">
        <v>56</v>
      </c>
      <c r="G7420" t="s">
        <v>25</v>
      </c>
      <c r="H7420" t="s">
        <v>59</v>
      </c>
      <c r="I7420">
        <v>24.896000000000001</v>
      </c>
      <c r="J7420">
        <v>4</v>
      </c>
      <c r="K7420">
        <v>0.2</v>
      </c>
      <c r="L7420">
        <v>8.4024000000000001</v>
      </c>
    </row>
    <row r="7421" spans="1:12" x14ac:dyDescent="0.3">
      <c r="A7421" t="s">
        <v>27</v>
      </c>
      <c r="B7421" t="s">
        <v>13</v>
      </c>
      <c r="C7421" t="s">
        <v>14</v>
      </c>
      <c r="D7421" t="s">
        <v>54</v>
      </c>
      <c r="E7421" t="s">
        <v>55</v>
      </c>
      <c r="F7421" t="s">
        <v>56</v>
      </c>
      <c r="G7421" t="s">
        <v>18</v>
      </c>
      <c r="H7421" t="s">
        <v>32</v>
      </c>
      <c r="I7421">
        <v>3.984</v>
      </c>
      <c r="J7421">
        <v>1</v>
      </c>
      <c r="K7421">
        <v>0.2</v>
      </c>
      <c r="L7421">
        <v>0.64739999999999998</v>
      </c>
    </row>
    <row r="7422" spans="1:12" x14ac:dyDescent="0.3">
      <c r="A7422" t="s">
        <v>27</v>
      </c>
      <c r="B7422" t="s">
        <v>13</v>
      </c>
      <c r="C7422" t="s">
        <v>14</v>
      </c>
      <c r="D7422" t="s">
        <v>54</v>
      </c>
      <c r="E7422" t="s">
        <v>55</v>
      </c>
      <c r="F7422" t="s">
        <v>56</v>
      </c>
      <c r="G7422" t="s">
        <v>34</v>
      </c>
      <c r="H7422" t="s">
        <v>58</v>
      </c>
      <c r="I7422">
        <v>95.968000000000004</v>
      </c>
      <c r="J7422">
        <v>4</v>
      </c>
      <c r="K7422">
        <v>0.2</v>
      </c>
      <c r="L7422">
        <v>28.790400000000002</v>
      </c>
    </row>
    <row r="7423" spans="1:12" x14ac:dyDescent="0.3">
      <c r="A7423" t="s">
        <v>27</v>
      </c>
      <c r="B7423" t="s">
        <v>13</v>
      </c>
      <c r="C7423" t="s">
        <v>14</v>
      </c>
      <c r="D7423" t="s">
        <v>54</v>
      </c>
      <c r="E7423" t="s">
        <v>55</v>
      </c>
      <c r="F7423" t="s">
        <v>56</v>
      </c>
      <c r="G7423" t="s">
        <v>34</v>
      </c>
      <c r="H7423" t="s">
        <v>122</v>
      </c>
      <c r="I7423">
        <v>206.99100000000001</v>
      </c>
      <c r="J7423">
        <v>3</v>
      </c>
      <c r="K7423">
        <v>0.7</v>
      </c>
      <c r="L7423">
        <v>-172.49250000000001</v>
      </c>
    </row>
    <row r="7424" spans="1:12" x14ac:dyDescent="0.3">
      <c r="A7424" t="s">
        <v>27</v>
      </c>
      <c r="B7424" t="s">
        <v>13</v>
      </c>
      <c r="C7424" t="s">
        <v>14</v>
      </c>
      <c r="D7424" t="s">
        <v>54</v>
      </c>
      <c r="E7424" t="s">
        <v>55</v>
      </c>
      <c r="F7424" t="s">
        <v>56</v>
      </c>
      <c r="G7424" t="s">
        <v>25</v>
      </c>
      <c r="H7424" t="s">
        <v>37</v>
      </c>
      <c r="I7424">
        <v>44.415999999999997</v>
      </c>
      <c r="J7424">
        <v>2</v>
      </c>
      <c r="K7424">
        <v>0.2</v>
      </c>
      <c r="L7424">
        <v>3.8864000000000001</v>
      </c>
    </row>
    <row r="7425" spans="1:12" x14ac:dyDescent="0.3">
      <c r="A7425" t="s">
        <v>27</v>
      </c>
      <c r="B7425" t="s">
        <v>13</v>
      </c>
      <c r="C7425" t="s">
        <v>14</v>
      </c>
      <c r="D7425" t="s">
        <v>54</v>
      </c>
      <c r="E7425" t="s">
        <v>55</v>
      </c>
      <c r="F7425" t="s">
        <v>56</v>
      </c>
      <c r="G7425" t="s">
        <v>25</v>
      </c>
      <c r="H7425" t="s">
        <v>36</v>
      </c>
      <c r="I7425">
        <v>9.0060000000000002</v>
      </c>
      <c r="J7425">
        <v>2</v>
      </c>
      <c r="K7425">
        <v>0.7</v>
      </c>
      <c r="L7425">
        <v>-7.2047999999999996</v>
      </c>
    </row>
    <row r="7426" spans="1:12" x14ac:dyDescent="0.3">
      <c r="A7426" t="s">
        <v>27</v>
      </c>
      <c r="B7426" t="s">
        <v>43</v>
      </c>
      <c r="C7426" t="s">
        <v>14</v>
      </c>
      <c r="D7426" t="s">
        <v>54</v>
      </c>
      <c r="E7426" t="s">
        <v>55</v>
      </c>
      <c r="F7426" t="s">
        <v>56</v>
      </c>
      <c r="G7426" t="s">
        <v>18</v>
      </c>
      <c r="H7426" t="s">
        <v>32</v>
      </c>
      <c r="I7426">
        <v>254.352</v>
      </c>
      <c r="J7426">
        <v>3</v>
      </c>
      <c r="K7426">
        <v>0.2</v>
      </c>
      <c r="L7426">
        <v>0</v>
      </c>
    </row>
    <row r="7427" spans="1:12" x14ac:dyDescent="0.3">
      <c r="A7427" t="s">
        <v>27</v>
      </c>
      <c r="B7427" t="s">
        <v>43</v>
      </c>
      <c r="C7427" t="s">
        <v>14</v>
      </c>
      <c r="D7427" t="s">
        <v>54</v>
      </c>
      <c r="E7427" t="s">
        <v>55</v>
      </c>
      <c r="F7427" t="s">
        <v>56</v>
      </c>
      <c r="G7427" t="s">
        <v>25</v>
      </c>
      <c r="H7427" t="s">
        <v>40</v>
      </c>
      <c r="I7427">
        <v>20.736000000000001</v>
      </c>
      <c r="J7427">
        <v>4</v>
      </c>
      <c r="K7427">
        <v>0.2</v>
      </c>
      <c r="L7427">
        <v>7.2576000000000001</v>
      </c>
    </row>
    <row r="7428" spans="1:12" x14ac:dyDescent="0.3">
      <c r="A7428" t="s">
        <v>27</v>
      </c>
      <c r="B7428" t="s">
        <v>13</v>
      </c>
      <c r="C7428" t="s">
        <v>14</v>
      </c>
      <c r="D7428" t="s">
        <v>54</v>
      </c>
      <c r="E7428" t="s">
        <v>55</v>
      </c>
      <c r="F7428" t="s">
        <v>56</v>
      </c>
      <c r="G7428" t="s">
        <v>34</v>
      </c>
      <c r="H7428" t="s">
        <v>35</v>
      </c>
      <c r="I7428">
        <v>258.52800000000002</v>
      </c>
      <c r="J7428">
        <v>2</v>
      </c>
      <c r="K7428">
        <v>0.4</v>
      </c>
      <c r="L7428">
        <v>-47.396799999999999</v>
      </c>
    </row>
    <row r="7429" spans="1:12" x14ac:dyDescent="0.3">
      <c r="A7429" t="s">
        <v>27</v>
      </c>
      <c r="B7429" t="s">
        <v>21</v>
      </c>
      <c r="C7429" t="s">
        <v>14</v>
      </c>
      <c r="D7429" t="s">
        <v>54</v>
      </c>
      <c r="E7429" t="s">
        <v>55</v>
      </c>
      <c r="F7429" t="s">
        <v>56</v>
      </c>
      <c r="G7429" t="s">
        <v>25</v>
      </c>
      <c r="H7429" t="s">
        <v>33</v>
      </c>
      <c r="I7429">
        <v>18.704000000000001</v>
      </c>
      <c r="J7429">
        <v>7</v>
      </c>
      <c r="K7429">
        <v>0.2</v>
      </c>
      <c r="L7429">
        <v>2.3380000000000001</v>
      </c>
    </row>
    <row r="7430" spans="1:12" x14ac:dyDescent="0.3">
      <c r="A7430" t="s">
        <v>27</v>
      </c>
      <c r="B7430" t="s">
        <v>21</v>
      </c>
      <c r="C7430" t="s">
        <v>14</v>
      </c>
      <c r="D7430" t="s">
        <v>54</v>
      </c>
      <c r="E7430" t="s">
        <v>55</v>
      </c>
      <c r="F7430" t="s">
        <v>56</v>
      </c>
      <c r="G7430" t="s">
        <v>25</v>
      </c>
      <c r="H7430" t="s">
        <v>33</v>
      </c>
      <c r="I7430">
        <v>1.504</v>
      </c>
      <c r="J7430">
        <v>1</v>
      </c>
      <c r="K7430">
        <v>0.2</v>
      </c>
      <c r="L7430">
        <v>0.16919999999999999</v>
      </c>
    </row>
    <row r="7431" spans="1:12" x14ac:dyDescent="0.3">
      <c r="A7431" t="s">
        <v>27</v>
      </c>
      <c r="B7431" t="s">
        <v>21</v>
      </c>
      <c r="C7431" t="s">
        <v>14</v>
      </c>
      <c r="D7431" t="s">
        <v>54</v>
      </c>
      <c r="E7431" t="s">
        <v>55</v>
      </c>
      <c r="F7431" t="s">
        <v>56</v>
      </c>
      <c r="G7431" t="s">
        <v>25</v>
      </c>
      <c r="H7431" t="s">
        <v>37</v>
      </c>
      <c r="I7431">
        <v>34.847999999999999</v>
      </c>
      <c r="J7431">
        <v>2</v>
      </c>
      <c r="K7431">
        <v>0.2</v>
      </c>
      <c r="L7431">
        <v>6.5339999999999998</v>
      </c>
    </row>
    <row r="7432" spans="1:12" x14ac:dyDescent="0.3">
      <c r="A7432" t="s">
        <v>61</v>
      </c>
      <c r="B7432" t="s">
        <v>13</v>
      </c>
      <c r="C7432" t="s">
        <v>14</v>
      </c>
      <c r="D7432" t="s">
        <v>54</v>
      </c>
      <c r="E7432" t="s">
        <v>55</v>
      </c>
      <c r="F7432" t="s">
        <v>56</v>
      </c>
      <c r="G7432" t="s">
        <v>18</v>
      </c>
      <c r="H7432" t="s">
        <v>32</v>
      </c>
      <c r="I7432">
        <v>60.311999999999998</v>
      </c>
      <c r="J7432">
        <v>3</v>
      </c>
      <c r="K7432">
        <v>0.2</v>
      </c>
      <c r="L7432">
        <v>5.2773000000000003</v>
      </c>
    </row>
    <row r="7433" spans="1:12" x14ac:dyDescent="0.3">
      <c r="A7433" t="s">
        <v>27</v>
      </c>
      <c r="B7433" t="s">
        <v>13</v>
      </c>
      <c r="C7433" t="s">
        <v>14</v>
      </c>
      <c r="D7433" t="s">
        <v>54</v>
      </c>
      <c r="E7433" t="s">
        <v>55</v>
      </c>
      <c r="F7433" t="s">
        <v>56</v>
      </c>
      <c r="G7433" t="s">
        <v>25</v>
      </c>
      <c r="H7433" t="s">
        <v>31</v>
      </c>
      <c r="I7433">
        <v>281.904</v>
      </c>
      <c r="J7433">
        <v>2</v>
      </c>
      <c r="K7433">
        <v>0.2</v>
      </c>
      <c r="L7433">
        <v>10.571400000000001</v>
      </c>
    </row>
    <row r="7434" spans="1:12" x14ac:dyDescent="0.3">
      <c r="A7434" t="s">
        <v>27</v>
      </c>
      <c r="B7434" t="s">
        <v>13</v>
      </c>
      <c r="C7434" t="s">
        <v>14</v>
      </c>
      <c r="D7434" t="s">
        <v>54</v>
      </c>
      <c r="E7434" t="s">
        <v>55</v>
      </c>
      <c r="F7434" t="s">
        <v>56</v>
      </c>
      <c r="G7434" t="s">
        <v>25</v>
      </c>
      <c r="H7434" t="s">
        <v>59</v>
      </c>
      <c r="I7434">
        <v>201.43199999999999</v>
      </c>
      <c r="J7434">
        <v>3</v>
      </c>
      <c r="K7434">
        <v>0.2</v>
      </c>
      <c r="L7434">
        <v>67.9833</v>
      </c>
    </row>
    <row r="7435" spans="1:12" x14ac:dyDescent="0.3">
      <c r="A7435" t="s">
        <v>27</v>
      </c>
      <c r="B7435" t="s">
        <v>13</v>
      </c>
      <c r="C7435" t="s">
        <v>14</v>
      </c>
      <c r="D7435" t="s">
        <v>54</v>
      </c>
      <c r="E7435" t="s">
        <v>55</v>
      </c>
      <c r="F7435" t="s">
        <v>56</v>
      </c>
      <c r="G7435" t="s">
        <v>25</v>
      </c>
      <c r="H7435" t="s">
        <v>36</v>
      </c>
      <c r="I7435">
        <v>50.997</v>
      </c>
      <c r="J7435">
        <v>1</v>
      </c>
      <c r="K7435">
        <v>0.7</v>
      </c>
      <c r="L7435">
        <v>-40.797600000000003</v>
      </c>
    </row>
    <row r="7436" spans="1:12" x14ac:dyDescent="0.3">
      <c r="A7436" t="s">
        <v>27</v>
      </c>
      <c r="B7436" t="s">
        <v>13</v>
      </c>
      <c r="C7436" t="s">
        <v>14</v>
      </c>
      <c r="D7436" t="s">
        <v>54</v>
      </c>
      <c r="E7436" t="s">
        <v>55</v>
      </c>
      <c r="F7436" t="s">
        <v>56</v>
      </c>
      <c r="G7436" t="s">
        <v>25</v>
      </c>
      <c r="H7436" t="s">
        <v>31</v>
      </c>
      <c r="I7436">
        <v>76.792000000000002</v>
      </c>
      <c r="J7436">
        <v>1</v>
      </c>
      <c r="K7436">
        <v>0.2</v>
      </c>
      <c r="L7436">
        <v>-16.318300000000001</v>
      </c>
    </row>
    <row r="7437" spans="1:12" x14ac:dyDescent="0.3">
      <c r="A7437" t="s">
        <v>27</v>
      </c>
      <c r="B7437" t="s">
        <v>13</v>
      </c>
      <c r="C7437" t="s">
        <v>14</v>
      </c>
      <c r="D7437" t="s">
        <v>54</v>
      </c>
      <c r="E7437" t="s">
        <v>55</v>
      </c>
      <c r="F7437" t="s">
        <v>56</v>
      </c>
      <c r="G7437" t="s">
        <v>34</v>
      </c>
      <c r="H7437" t="s">
        <v>35</v>
      </c>
      <c r="I7437">
        <v>539.96400000000006</v>
      </c>
      <c r="J7437">
        <v>6</v>
      </c>
      <c r="K7437">
        <v>0.4</v>
      </c>
      <c r="L7437">
        <v>-107.9928</v>
      </c>
    </row>
    <row r="7438" spans="1:12" x14ac:dyDescent="0.3">
      <c r="A7438" t="s">
        <v>27</v>
      </c>
      <c r="B7438" t="s">
        <v>13</v>
      </c>
      <c r="C7438" t="s">
        <v>14</v>
      </c>
      <c r="D7438" t="s">
        <v>54</v>
      </c>
      <c r="E7438" t="s">
        <v>55</v>
      </c>
      <c r="F7438" t="s">
        <v>56</v>
      </c>
      <c r="G7438" t="s">
        <v>18</v>
      </c>
      <c r="H7438" t="s">
        <v>32</v>
      </c>
      <c r="I7438">
        <v>60.311999999999998</v>
      </c>
      <c r="J7438">
        <v>3</v>
      </c>
      <c r="K7438">
        <v>0.2</v>
      </c>
      <c r="L7438">
        <v>5.2773000000000003</v>
      </c>
    </row>
    <row r="7439" spans="1:12" x14ac:dyDescent="0.3">
      <c r="A7439" t="s">
        <v>27</v>
      </c>
      <c r="B7439" t="s">
        <v>13</v>
      </c>
      <c r="C7439" t="s">
        <v>14</v>
      </c>
      <c r="D7439" t="s">
        <v>54</v>
      </c>
      <c r="E7439" t="s">
        <v>55</v>
      </c>
      <c r="F7439" t="s">
        <v>56</v>
      </c>
      <c r="G7439" t="s">
        <v>25</v>
      </c>
      <c r="H7439" t="s">
        <v>36</v>
      </c>
      <c r="I7439">
        <v>1.944</v>
      </c>
      <c r="J7439">
        <v>3</v>
      </c>
      <c r="K7439">
        <v>0.7</v>
      </c>
      <c r="L7439">
        <v>-1.4256</v>
      </c>
    </row>
    <row r="7440" spans="1:12" x14ac:dyDescent="0.3">
      <c r="A7440" t="s">
        <v>61</v>
      </c>
      <c r="B7440" t="s">
        <v>13</v>
      </c>
      <c r="C7440" t="s">
        <v>14</v>
      </c>
      <c r="D7440" t="s">
        <v>54</v>
      </c>
      <c r="E7440" t="s">
        <v>55</v>
      </c>
      <c r="F7440" t="s">
        <v>56</v>
      </c>
      <c r="G7440" t="s">
        <v>18</v>
      </c>
      <c r="H7440" t="s">
        <v>32</v>
      </c>
      <c r="I7440">
        <v>24.047999999999998</v>
      </c>
      <c r="J7440">
        <v>9</v>
      </c>
      <c r="K7440">
        <v>0.2</v>
      </c>
      <c r="L7440">
        <v>7.2144000000000004</v>
      </c>
    </row>
    <row r="7441" spans="1:12" x14ac:dyDescent="0.3">
      <c r="A7441" t="s">
        <v>167</v>
      </c>
      <c r="B7441" t="s">
        <v>13</v>
      </c>
      <c r="C7441" t="s">
        <v>14</v>
      </c>
      <c r="D7441" t="s">
        <v>54</v>
      </c>
      <c r="E7441" t="s">
        <v>55</v>
      </c>
      <c r="F7441" t="s">
        <v>56</v>
      </c>
      <c r="G7441" t="s">
        <v>25</v>
      </c>
      <c r="H7441" t="s">
        <v>40</v>
      </c>
      <c r="I7441">
        <v>40.031999999999996</v>
      </c>
      <c r="J7441">
        <v>6</v>
      </c>
      <c r="K7441">
        <v>0.2</v>
      </c>
      <c r="L7441">
        <v>15.012</v>
      </c>
    </row>
    <row r="7442" spans="1:12" x14ac:dyDescent="0.3">
      <c r="A7442" t="s">
        <v>27</v>
      </c>
      <c r="B7442" t="s">
        <v>21</v>
      </c>
      <c r="C7442" t="s">
        <v>14</v>
      </c>
      <c r="D7442" t="s">
        <v>54</v>
      </c>
      <c r="E7442" t="s">
        <v>55</v>
      </c>
      <c r="F7442" t="s">
        <v>56</v>
      </c>
      <c r="G7442" t="s">
        <v>25</v>
      </c>
      <c r="H7442" t="s">
        <v>31</v>
      </c>
      <c r="I7442">
        <v>84.784000000000006</v>
      </c>
      <c r="J7442">
        <v>2</v>
      </c>
      <c r="K7442">
        <v>0.2</v>
      </c>
      <c r="L7442">
        <v>-16.956800000000001</v>
      </c>
    </row>
    <row r="7443" spans="1:12" x14ac:dyDescent="0.3">
      <c r="A7443" t="s">
        <v>61</v>
      </c>
      <c r="B7443" t="s">
        <v>13</v>
      </c>
      <c r="C7443" t="s">
        <v>14</v>
      </c>
      <c r="D7443" t="s">
        <v>54</v>
      </c>
      <c r="E7443" t="s">
        <v>55</v>
      </c>
      <c r="F7443" t="s">
        <v>56</v>
      </c>
      <c r="G7443" t="s">
        <v>34</v>
      </c>
      <c r="H7443" t="s">
        <v>58</v>
      </c>
      <c r="I7443">
        <v>71.975999999999999</v>
      </c>
      <c r="J7443">
        <v>3</v>
      </c>
      <c r="K7443">
        <v>0.2</v>
      </c>
      <c r="L7443">
        <v>19.793399999999998</v>
      </c>
    </row>
    <row r="7444" spans="1:12" x14ac:dyDescent="0.3">
      <c r="A7444" t="s">
        <v>61</v>
      </c>
      <c r="B7444" t="s">
        <v>13</v>
      </c>
      <c r="C7444" t="s">
        <v>14</v>
      </c>
      <c r="D7444" t="s">
        <v>54</v>
      </c>
      <c r="E7444" t="s">
        <v>55</v>
      </c>
      <c r="F7444" t="s">
        <v>56</v>
      </c>
      <c r="G7444" t="s">
        <v>18</v>
      </c>
      <c r="H7444" t="s">
        <v>32</v>
      </c>
      <c r="I7444">
        <v>22.512</v>
      </c>
      <c r="J7444">
        <v>3</v>
      </c>
      <c r="K7444">
        <v>0.2</v>
      </c>
      <c r="L7444">
        <v>2.2511999999999999</v>
      </c>
    </row>
    <row r="7445" spans="1:12" x14ac:dyDescent="0.3">
      <c r="A7445" t="s">
        <v>61</v>
      </c>
      <c r="B7445" t="s">
        <v>13</v>
      </c>
      <c r="C7445" t="s">
        <v>14</v>
      </c>
      <c r="D7445" t="s">
        <v>54</v>
      </c>
      <c r="E7445" t="s">
        <v>55</v>
      </c>
      <c r="F7445" t="s">
        <v>56</v>
      </c>
      <c r="G7445" t="s">
        <v>25</v>
      </c>
      <c r="H7445" t="s">
        <v>36</v>
      </c>
      <c r="I7445">
        <v>3.444</v>
      </c>
      <c r="J7445">
        <v>2</v>
      </c>
      <c r="K7445">
        <v>0.7</v>
      </c>
      <c r="L7445">
        <v>-2.7551999999999999</v>
      </c>
    </row>
    <row r="7446" spans="1:12" x14ac:dyDescent="0.3">
      <c r="A7446" t="s">
        <v>61</v>
      </c>
      <c r="B7446" t="s">
        <v>13</v>
      </c>
      <c r="C7446" t="s">
        <v>14</v>
      </c>
      <c r="D7446" t="s">
        <v>54</v>
      </c>
      <c r="E7446" t="s">
        <v>55</v>
      </c>
      <c r="F7446" t="s">
        <v>56</v>
      </c>
      <c r="G7446" t="s">
        <v>25</v>
      </c>
      <c r="H7446" t="s">
        <v>36</v>
      </c>
      <c r="I7446">
        <v>538.19399999999996</v>
      </c>
      <c r="J7446">
        <v>2</v>
      </c>
      <c r="K7446">
        <v>0.7</v>
      </c>
      <c r="L7446">
        <v>-412.61540000000002</v>
      </c>
    </row>
    <row r="7447" spans="1:12" x14ac:dyDescent="0.3">
      <c r="A7447" t="s">
        <v>61</v>
      </c>
      <c r="B7447" t="s">
        <v>13</v>
      </c>
      <c r="C7447" t="s">
        <v>14</v>
      </c>
      <c r="D7447" t="s">
        <v>54</v>
      </c>
      <c r="E7447" t="s">
        <v>55</v>
      </c>
      <c r="F7447" t="s">
        <v>56</v>
      </c>
      <c r="G7447" t="s">
        <v>34</v>
      </c>
      <c r="H7447" t="s">
        <v>58</v>
      </c>
      <c r="I7447">
        <v>47.984000000000002</v>
      </c>
      <c r="J7447">
        <v>2</v>
      </c>
      <c r="K7447">
        <v>0.2</v>
      </c>
      <c r="L7447">
        <v>14.395200000000001</v>
      </c>
    </row>
    <row r="7448" spans="1:12" x14ac:dyDescent="0.3">
      <c r="A7448" t="s">
        <v>12</v>
      </c>
      <c r="B7448" t="s">
        <v>21</v>
      </c>
      <c r="C7448" t="s">
        <v>14</v>
      </c>
      <c r="D7448" t="s">
        <v>54</v>
      </c>
      <c r="E7448" t="s">
        <v>55</v>
      </c>
      <c r="F7448" t="s">
        <v>56</v>
      </c>
      <c r="G7448" t="s">
        <v>25</v>
      </c>
      <c r="H7448" t="s">
        <v>36</v>
      </c>
      <c r="I7448">
        <v>7.476</v>
      </c>
      <c r="J7448">
        <v>1</v>
      </c>
      <c r="K7448">
        <v>0.7</v>
      </c>
      <c r="L7448">
        <v>-5.9808000000000003</v>
      </c>
    </row>
    <row r="7449" spans="1:12" x14ac:dyDescent="0.3">
      <c r="A7449" t="s">
        <v>27</v>
      </c>
      <c r="B7449" t="s">
        <v>21</v>
      </c>
      <c r="C7449" t="s">
        <v>14</v>
      </c>
      <c r="D7449" t="s">
        <v>54</v>
      </c>
      <c r="E7449" t="s">
        <v>55</v>
      </c>
      <c r="F7449" t="s">
        <v>56</v>
      </c>
      <c r="G7449" t="s">
        <v>25</v>
      </c>
      <c r="H7449" t="s">
        <v>33</v>
      </c>
      <c r="I7449">
        <v>2.6240000000000001</v>
      </c>
      <c r="J7449">
        <v>1</v>
      </c>
      <c r="K7449">
        <v>0.2</v>
      </c>
      <c r="L7449">
        <v>0.4264</v>
      </c>
    </row>
    <row r="7450" spans="1:12" x14ac:dyDescent="0.3">
      <c r="A7450" t="s">
        <v>12</v>
      </c>
      <c r="B7450" t="s">
        <v>13</v>
      </c>
      <c r="C7450" t="s">
        <v>14</v>
      </c>
      <c r="D7450" t="s">
        <v>54</v>
      </c>
      <c r="E7450" t="s">
        <v>55</v>
      </c>
      <c r="F7450" t="s">
        <v>56</v>
      </c>
      <c r="G7450" t="s">
        <v>25</v>
      </c>
      <c r="H7450" t="s">
        <v>40</v>
      </c>
      <c r="I7450">
        <v>15.552</v>
      </c>
      <c r="J7450">
        <v>3</v>
      </c>
      <c r="K7450">
        <v>0.2</v>
      </c>
      <c r="L7450">
        <v>5.4432</v>
      </c>
    </row>
    <row r="7451" spans="1:12" x14ac:dyDescent="0.3">
      <c r="A7451" t="s">
        <v>12</v>
      </c>
      <c r="B7451" t="s">
        <v>13</v>
      </c>
      <c r="C7451" t="s">
        <v>14</v>
      </c>
      <c r="D7451" t="s">
        <v>54</v>
      </c>
      <c r="E7451" t="s">
        <v>55</v>
      </c>
      <c r="F7451" t="s">
        <v>56</v>
      </c>
      <c r="G7451" t="s">
        <v>34</v>
      </c>
      <c r="H7451" t="s">
        <v>58</v>
      </c>
      <c r="I7451">
        <v>64.703999999999994</v>
      </c>
      <c r="J7451">
        <v>6</v>
      </c>
      <c r="K7451">
        <v>0.2</v>
      </c>
      <c r="L7451">
        <v>-4.8528000000000002</v>
      </c>
    </row>
    <row r="7452" spans="1:12" x14ac:dyDescent="0.3">
      <c r="A7452" t="s">
        <v>12</v>
      </c>
      <c r="B7452" t="s">
        <v>13</v>
      </c>
      <c r="C7452" t="s">
        <v>14</v>
      </c>
      <c r="D7452" t="s">
        <v>54</v>
      </c>
      <c r="E7452" t="s">
        <v>55</v>
      </c>
      <c r="F7452" t="s">
        <v>56</v>
      </c>
      <c r="G7452" t="s">
        <v>18</v>
      </c>
      <c r="H7452" t="s">
        <v>32</v>
      </c>
      <c r="I7452">
        <v>17.472000000000001</v>
      </c>
      <c r="J7452">
        <v>3</v>
      </c>
      <c r="K7452">
        <v>0.2</v>
      </c>
      <c r="L7452">
        <v>5.0232000000000001</v>
      </c>
    </row>
    <row r="7453" spans="1:12" x14ac:dyDescent="0.3">
      <c r="A7453" t="s">
        <v>12</v>
      </c>
      <c r="B7453" t="s">
        <v>13</v>
      </c>
      <c r="C7453" t="s">
        <v>14</v>
      </c>
      <c r="D7453" t="s">
        <v>54</v>
      </c>
      <c r="E7453" t="s">
        <v>55</v>
      </c>
      <c r="F7453" t="s">
        <v>56</v>
      </c>
      <c r="G7453" t="s">
        <v>34</v>
      </c>
      <c r="H7453" t="s">
        <v>35</v>
      </c>
      <c r="I7453">
        <v>135.51599999999999</v>
      </c>
      <c r="J7453">
        <v>1</v>
      </c>
      <c r="K7453">
        <v>0.4</v>
      </c>
      <c r="L7453">
        <v>-31.6204</v>
      </c>
    </row>
    <row r="7454" spans="1:12" x14ac:dyDescent="0.3">
      <c r="A7454" t="s">
        <v>27</v>
      </c>
      <c r="B7454" t="s">
        <v>13</v>
      </c>
      <c r="C7454" t="s">
        <v>14</v>
      </c>
      <c r="D7454" t="s">
        <v>54</v>
      </c>
      <c r="E7454" t="s">
        <v>55</v>
      </c>
      <c r="F7454" t="s">
        <v>56</v>
      </c>
      <c r="G7454" t="s">
        <v>25</v>
      </c>
      <c r="H7454" t="s">
        <v>40</v>
      </c>
      <c r="I7454">
        <v>12.448</v>
      </c>
      <c r="J7454">
        <v>2</v>
      </c>
      <c r="K7454">
        <v>0.2</v>
      </c>
      <c r="L7454">
        <v>3.89</v>
      </c>
    </row>
    <row r="7455" spans="1:12" x14ac:dyDescent="0.3">
      <c r="A7455" t="s">
        <v>27</v>
      </c>
      <c r="B7455" t="s">
        <v>13</v>
      </c>
      <c r="C7455" t="s">
        <v>14</v>
      </c>
      <c r="D7455" t="s">
        <v>54</v>
      </c>
      <c r="E7455" t="s">
        <v>55</v>
      </c>
      <c r="F7455" t="s">
        <v>56</v>
      </c>
      <c r="G7455" t="s">
        <v>18</v>
      </c>
      <c r="H7455" t="s">
        <v>20</v>
      </c>
      <c r="I7455">
        <v>657.93</v>
      </c>
      <c r="J7455">
        <v>5</v>
      </c>
      <c r="K7455">
        <v>0.3</v>
      </c>
      <c r="L7455">
        <v>-93.99</v>
      </c>
    </row>
    <row r="7456" spans="1:12" x14ac:dyDescent="0.3">
      <c r="A7456" t="s">
        <v>27</v>
      </c>
      <c r="B7456" t="s">
        <v>43</v>
      </c>
      <c r="C7456" t="s">
        <v>14</v>
      </c>
      <c r="D7456" t="s">
        <v>54</v>
      </c>
      <c r="E7456" t="s">
        <v>55</v>
      </c>
      <c r="F7456" t="s">
        <v>56</v>
      </c>
      <c r="G7456" t="s">
        <v>25</v>
      </c>
      <c r="H7456" t="s">
        <v>40</v>
      </c>
      <c r="I7456">
        <v>16.448</v>
      </c>
      <c r="J7456">
        <v>2</v>
      </c>
      <c r="K7456">
        <v>0.2</v>
      </c>
      <c r="L7456">
        <v>5.5511999999999997</v>
      </c>
    </row>
    <row r="7457" spans="1:12" x14ac:dyDescent="0.3">
      <c r="A7457" t="s">
        <v>27</v>
      </c>
      <c r="B7457" t="s">
        <v>43</v>
      </c>
      <c r="C7457" t="s">
        <v>14</v>
      </c>
      <c r="D7457" t="s">
        <v>54</v>
      </c>
      <c r="E7457" t="s">
        <v>55</v>
      </c>
      <c r="F7457" t="s">
        <v>56</v>
      </c>
      <c r="G7457" t="s">
        <v>34</v>
      </c>
      <c r="H7457" t="s">
        <v>58</v>
      </c>
      <c r="I7457">
        <v>36.783999999999999</v>
      </c>
      <c r="J7457">
        <v>2</v>
      </c>
      <c r="K7457">
        <v>0.2</v>
      </c>
      <c r="L7457">
        <v>10.5754</v>
      </c>
    </row>
    <row r="7458" spans="1:12" x14ac:dyDescent="0.3">
      <c r="A7458" t="s">
        <v>27</v>
      </c>
      <c r="B7458" t="s">
        <v>13</v>
      </c>
      <c r="C7458" t="s">
        <v>14</v>
      </c>
      <c r="D7458" t="s">
        <v>54</v>
      </c>
      <c r="E7458" t="s">
        <v>55</v>
      </c>
      <c r="F7458" t="s">
        <v>56</v>
      </c>
      <c r="G7458" t="s">
        <v>25</v>
      </c>
      <c r="H7458" t="s">
        <v>36</v>
      </c>
      <c r="I7458">
        <v>9.5549999999999997</v>
      </c>
      <c r="J7458">
        <v>5</v>
      </c>
      <c r="K7458">
        <v>0.7</v>
      </c>
      <c r="L7458">
        <v>-7.3254999999999999</v>
      </c>
    </row>
    <row r="7459" spans="1:12" x14ac:dyDescent="0.3">
      <c r="A7459" t="s">
        <v>27</v>
      </c>
      <c r="B7459" t="s">
        <v>13</v>
      </c>
      <c r="C7459" t="s">
        <v>14</v>
      </c>
      <c r="D7459" t="s">
        <v>54</v>
      </c>
      <c r="E7459" t="s">
        <v>55</v>
      </c>
      <c r="F7459" t="s">
        <v>56</v>
      </c>
      <c r="G7459" t="s">
        <v>18</v>
      </c>
      <c r="H7459" t="s">
        <v>20</v>
      </c>
      <c r="I7459">
        <v>127.372</v>
      </c>
      <c r="J7459">
        <v>2</v>
      </c>
      <c r="K7459">
        <v>0.3</v>
      </c>
      <c r="L7459">
        <v>-30.933199999999999</v>
      </c>
    </row>
    <row r="7460" spans="1:12" x14ac:dyDescent="0.3">
      <c r="A7460" t="s">
        <v>27</v>
      </c>
      <c r="B7460" t="s">
        <v>13</v>
      </c>
      <c r="C7460" t="s">
        <v>14</v>
      </c>
      <c r="D7460" t="s">
        <v>54</v>
      </c>
      <c r="E7460" t="s">
        <v>55</v>
      </c>
      <c r="F7460" t="s">
        <v>56</v>
      </c>
      <c r="G7460" t="s">
        <v>25</v>
      </c>
      <c r="H7460" t="s">
        <v>40</v>
      </c>
      <c r="I7460">
        <v>47.951999999999998</v>
      </c>
      <c r="J7460">
        <v>3</v>
      </c>
      <c r="K7460">
        <v>0.2</v>
      </c>
      <c r="L7460">
        <v>16.183800000000002</v>
      </c>
    </row>
    <row r="7461" spans="1:12" x14ac:dyDescent="0.3">
      <c r="A7461" t="s">
        <v>27</v>
      </c>
      <c r="B7461" t="s">
        <v>21</v>
      </c>
      <c r="C7461" t="s">
        <v>14</v>
      </c>
      <c r="D7461" t="s">
        <v>54</v>
      </c>
      <c r="E7461" t="s">
        <v>55</v>
      </c>
      <c r="F7461" t="s">
        <v>56</v>
      </c>
      <c r="G7461" t="s">
        <v>25</v>
      </c>
      <c r="H7461" t="s">
        <v>31</v>
      </c>
      <c r="I7461">
        <v>82.367999999999995</v>
      </c>
      <c r="J7461">
        <v>2</v>
      </c>
      <c r="K7461">
        <v>0.2</v>
      </c>
      <c r="L7461">
        <v>-19.5624</v>
      </c>
    </row>
    <row r="7462" spans="1:12" x14ac:dyDescent="0.3">
      <c r="A7462" t="s">
        <v>12</v>
      </c>
      <c r="B7462" t="s">
        <v>13</v>
      </c>
      <c r="C7462" t="s">
        <v>14</v>
      </c>
      <c r="D7462" t="s">
        <v>54</v>
      </c>
      <c r="E7462" t="s">
        <v>55</v>
      </c>
      <c r="F7462" t="s">
        <v>56</v>
      </c>
      <c r="G7462" t="s">
        <v>34</v>
      </c>
      <c r="H7462" t="s">
        <v>35</v>
      </c>
      <c r="I7462">
        <v>269.98200000000003</v>
      </c>
      <c r="J7462">
        <v>3</v>
      </c>
      <c r="K7462">
        <v>0.4</v>
      </c>
      <c r="L7462">
        <v>40.497300000000003</v>
      </c>
    </row>
    <row r="7463" spans="1:12" x14ac:dyDescent="0.3">
      <c r="A7463" t="s">
        <v>61</v>
      </c>
      <c r="B7463" t="s">
        <v>21</v>
      </c>
      <c r="C7463" t="s">
        <v>14</v>
      </c>
      <c r="D7463" t="s">
        <v>465</v>
      </c>
      <c r="E7463" t="s">
        <v>55</v>
      </c>
      <c r="F7463" t="s">
        <v>56</v>
      </c>
      <c r="G7463" t="s">
        <v>25</v>
      </c>
      <c r="H7463" t="s">
        <v>36</v>
      </c>
      <c r="I7463">
        <v>4.4189999999999996</v>
      </c>
      <c r="J7463">
        <v>3</v>
      </c>
      <c r="K7463">
        <v>0.7</v>
      </c>
      <c r="L7463">
        <v>-3.3879000000000001</v>
      </c>
    </row>
    <row r="7464" spans="1:12" x14ac:dyDescent="0.3">
      <c r="A7464" t="s">
        <v>61</v>
      </c>
      <c r="B7464" t="s">
        <v>21</v>
      </c>
      <c r="C7464" t="s">
        <v>14</v>
      </c>
      <c r="D7464" t="s">
        <v>465</v>
      </c>
      <c r="E7464" t="s">
        <v>55</v>
      </c>
      <c r="F7464" t="s">
        <v>56</v>
      </c>
      <c r="G7464" t="s">
        <v>25</v>
      </c>
      <c r="H7464" t="s">
        <v>33</v>
      </c>
      <c r="I7464">
        <v>16.032</v>
      </c>
      <c r="J7464">
        <v>6</v>
      </c>
      <c r="K7464">
        <v>0.2</v>
      </c>
      <c r="L7464">
        <v>2.2044000000000001</v>
      </c>
    </row>
    <row r="7465" spans="1:12" x14ac:dyDescent="0.3">
      <c r="A7465" t="s">
        <v>27</v>
      </c>
      <c r="B7465" t="s">
        <v>43</v>
      </c>
      <c r="C7465" t="s">
        <v>14</v>
      </c>
      <c r="D7465" t="s">
        <v>54</v>
      </c>
      <c r="E7465" t="s">
        <v>55</v>
      </c>
      <c r="F7465" t="s">
        <v>56</v>
      </c>
      <c r="G7465" t="s">
        <v>34</v>
      </c>
      <c r="H7465" t="s">
        <v>58</v>
      </c>
      <c r="I7465">
        <v>47.984000000000002</v>
      </c>
      <c r="J7465">
        <v>2</v>
      </c>
      <c r="K7465">
        <v>0.2</v>
      </c>
      <c r="L7465">
        <v>-1.1996</v>
      </c>
    </row>
    <row r="7466" spans="1:12" x14ac:dyDescent="0.3">
      <c r="A7466" t="s">
        <v>27</v>
      </c>
      <c r="B7466" t="s">
        <v>43</v>
      </c>
      <c r="C7466" t="s">
        <v>14</v>
      </c>
      <c r="D7466" t="s">
        <v>54</v>
      </c>
      <c r="E7466" t="s">
        <v>55</v>
      </c>
      <c r="F7466" t="s">
        <v>56</v>
      </c>
      <c r="G7466" t="s">
        <v>25</v>
      </c>
      <c r="H7466" t="s">
        <v>37</v>
      </c>
      <c r="I7466">
        <v>98.111999999999995</v>
      </c>
      <c r="J7466">
        <v>7</v>
      </c>
      <c r="K7466">
        <v>0.2</v>
      </c>
      <c r="L7466">
        <v>18.396000000000001</v>
      </c>
    </row>
    <row r="7467" spans="1:12" x14ac:dyDescent="0.3">
      <c r="A7467" t="s">
        <v>27</v>
      </c>
      <c r="B7467" t="s">
        <v>43</v>
      </c>
      <c r="C7467" t="s">
        <v>14</v>
      </c>
      <c r="D7467" t="s">
        <v>54</v>
      </c>
      <c r="E7467" t="s">
        <v>55</v>
      </c>
      <c r="F7467" t="s">
        <v>56</v>
      </c>
      <c r="G7467" t="s">
        <v>25</v>
      </c>
      <c r="H7467" t="s">
        <v>31</v>
      </c>
      <c r="I7467">
        <v>563.80799999999999</v>
      </c>
      <c r="J7467">
        <v>4</v>
      </c>
      <c r="K7467">
        <v>0.2</v>
      </c>
      <c r="L7467">
        <v>21.142800000000001</v>
      </c>
    </row>
    <row r="7468" spans="1:12" x14ac:dyDescent="0.3">
      <c r="A7468" t="s">
        <v>27</v>
      </c>
      <c r="B7468" t="s">
        <v>43</v>
      </c>
      <c r="C7468" t="s">
        <v>14</v>
      </c>
      <c r="D7468" t="s">
        <v>54</v>
      </c>
      <c r="E7468" t="s">
        <v>55</v>
      </c>
      <c r="F7468" t="s">
        <v>56</v>
      </c>
      <c r="G7468" t="s">
        <v>25</v>
      </c>
      <c r="H7468" t="s">
        <v>36</v>
      </c>
      <c r="I7468">
        <v>10.428000000000001</v>
      </c>
      <c r="J7468">
        <v>4</v>
      </c>
      <c r="K7468">
        <v>0.7</v>
      </c>
      <c r="L7468">
        <v>-6.952</v>
      </c>
    </row>
    <row r="7469" spans="1:12" x14ac:dyDescent="0.3">
      <c r="A7469" t="s">
        <v>27</v>
      </c>
      <c r="B7469" t="s">
        <v>43</v>
      </c>
      <c r="C7469" t="s">
        <v>14</v>
      </c>
      <c r="D7469" t="s">
        <v>54</v>
      </c>
      <c r="E7469" t="s">
        <v>55</v>
      </c>
      <c r="F7469" t="s">
        <v>56</v>
      </c>
      <c r="G7469" t="s">
        <v>18</v>
      </c>
      <c r="H7469" t="s">
        <v>32</v>
      </c>
      <c r="I7469">
        <v>547.13599999999997</v>
      </c>
      <c r="J7469">
        <v>4</v>
      </c>
      <c r="K7469">
        <v>0.2</v>
      </c>
      <c r="L7469">
        <v>-68.391999999999996</v>
      </c>
    </row>
    <row r="7470" spans="1:12" x14ac:dyDescent="0.3">
      <c r="A7470" t="s">
        <v>27</v>
      </c>
      <c r="B7470" t="s">
        <v>43</v>
      </c>
      <c r="C7470" t="s">
        <v>14</v>
      </c>
      <c r="D7470" t="s">
        <v>54</v>
      </c>
      <c r="E7470" t="s">
        <v>55</v>
      </c>
      <c r="F7470" t="s">
        <v>56</v>
      </c>
      <c r="G7470" t="s">
        <v>34</v>
      </c>
      <c r="H7470" t="s">
        <v>35</v>
      </c>
      <c r="I7470">
        <v>14.85</v>
      </c>
      <c r="J7470">
        <v>5</v>
      </c>
      <c r="K7470">
        <v>0.4</v>
      </c>
      <c r="L7470">
        <v>-3.2174999999999998</v>
      </c>
    </row>
    <row r="7471" spans="1:12" x14ac:dyDescent="0.3">
      <c r="A7471" t="s">
        <v>27</v>
      </c>
      <c r="B7471" t="s">
        <v>43</v>
      </c>
      <c r="C7471" t="s">
        <v>14</v>
      </c>
      <c r="D7471" t="s">
        <v>54</v>
      </c>
      <c r="E7471" t="s">
        <v>55</v>
      </c>
      <c r="F7471" t="s">
        <v>56</v>
      </c>
      <c r="G7471" t="s">
        <v>34</v>
      </c>
      <c r="H7471" t="s">
        <v>35</v>
      </c>
      <c r="I7471">
        <v>41.988</v>
      </c>
      <c r="J7471">
        <v>2</v>
      </c>
      <c r="K7471">
        <v>0.4</v>
      </c>
      <c r="L7471">
        <v>-9.7972000000000001</v>
      </c>
    </row>
    <row r="7472" spans="1:12" x14ac:dyDescent="0.3">
      <c r="A7472" t="s">
        <v>27</v>
      </c>
      <c r="B7472" t="s">
        <v>43</v>
      </c>
      <c r="C7472" t="s">
        <v>14</v>
      </c>
      <c r="D7472" t="s">
        <v>54</v>
      </c>
      <c r="E7472" t="s">
        <v>55</v>
      </c>
      <c r="F7472" t="s">
        <v>56</v>
      </c>
      <c r="G7472" t="s">
        <v>18</v>
      </c>
      <c r="H7472" t="s">
        <v>32</v>
      </c>
      <c r="I7472">
        <v>7.5839999999999996</v>
      </c>
      <c r="J7472">
        <v>1</v>
      </c>
      <c r="K7472">
        <v>0.2</v>
      </c>
      <c r="L7472">
        <v>2.37</v>
      </c>
    </row>
    <row r="7473" spans="1:12" x14ac:dyDescent="0.3">
      <c r="A7473" t="s">
        <v>27</v>
      </c>
      <c r="B7473" t="s">
        <v>43</v>
      </c>
      <c r="C7473" t="s">
        <v>14</v>
      </c>
      <c r="D7473" t="s">
        <v>54</v>
      </c>
      <c r="E7473" t="s">
        <v>55</v>
      </c>
      <c r="F7473" t="s">
        <v>56</v>
      </c>
      <c r="G7473" t="s">
        <v>18</v>
      </c>
      <c r="H7473" t="s">
        <v>19</v>
      </c>
      <c r="I7473">
        <v>352.45</v>
      </c>
      <c r="J7473">
        <v>5</v>
      </c>
      <c r="K7473">
        <v>0.5</v>
      </c>
      <c r="L7473">
        <v>-211.47</v>
      </c>
    </row>
    <row r="7474" spans="1:12" x14ac:dyDescent="0.3">
      <c r="A7474" t="s">
        <v>27</v>
      </c>
      <c r="B7474" t="s">
        <v>21</v>
      </c>
      <c r="C7474" t="s">
        <v>14</v>
      </c>
      <c r="D7474" t="s">
        <v>54</v>
      </c>
      <c r="E7474" t="s">
        <v>55</v>
      </c>
      <c r="F7474" t="s">
        <v>56</v>
      </c>
      <c r="G7474" t="s">
        <v>25</v>
      </c>
      <c r="H7474" t="s">
        <v>33</v>
      </c>
      <c r="I7474">
        <v>5.4720000000000004</v>
      </c>
      <c r="J7474">
        <v>3</v>
      </c>
      <c r="K7474">
        <v>0.2</v>
      </c>
      <c r="L7474">
        <v>1.6415999999999999</v>
      </c>
    </row>
    <row r="7475" spans="1:12" x14ac:dyDescent="0.3">
      <c r="A7475" t="s">
        <v>27</v>
      </c>
      <c r="B7475" t="s">
        <v>21</v>
      </c>
      <c r="C7475" t="s">
        <v>14</v>
      </c>
      <c r="D7475" t="s">
        <v>54</v>
      </c>
      <c r="E7475" t="s">
        <v>55</v>
      </c>
      <c r="F7475" t="s">
        <v>56</v>
      </c>
      <c r="G7475" t="s">
        <v>34</v>
      </c>
      <c r="H7475" t="s">
        <v>58</v>
      </c>
      <c r="I7475">
        <v>47.984000000000002</v>
      </c>
      <c r="J7475">
        <v>2</v>
      </c>
      <c r="K7475">
        <v>0.2</v>
      </c>
      <c r="L7475">
        <v>13.195600000000001</v>
      </c>
    </row>
    <row r="7476" spans="1:12" x14ac:dyDescent="0.3">
      <c r="A7476" t="s">
        <v>27</v>
      </c>
      <c r="B7476" t="s">
        <v>13</v>
      </c>
      <c r="C7476" t="s">
        <v>14</v>
      </c>
      <c r="D7476" t="s">
        <v>54</v>
      </c>
      <c r="E7476" t="s">
        <v>55</v>
      </c>
      <c r="F7476" t="s">
        <v>56</v>
      </c>
      <c r="G7476" t="s">
        <v>25</v>
      </c>
      <c r="H7476" t="s">
        <v>33</v>
      </c>
      <c r="I7476">
        <v>7.8719999999999999</v>
      </c>
      <c r="J7476">
        <v>3</v>
      </c>
      <c r="K7476">
        <v>0.2</v>
      </c>
      <c r="L7476">
        <v>0.88560000000000005</v>
      </c>
    </row>
    <row r="7477" spans="1:12" x14ac:dyDescent="0.3">
      <c r="A7477" t="s">
        <v>27</v>
      </c>
      <c r="B7477" t="s">
        <v>13</v>
      </c>
      <c r="C7477" t="s">
        <v>14</v>
      </c>
      <c r="D7477" t="s">
        <v>234</v>
      </c>
      <c r="E7477" t="s">
        <v>55</v>
      </c>
      <c r="F7477" t="s">
        <v>56</v>
      </c>
      <c r="G7477" t="s">
        <v>25</v>
      </c>
      <c r="H7477" t="s">
        <v>109</v>
      </c>
      <c r="I7477">
        <v>286.34399999999999</v>
      </c>
      <c r="J7477">
        <v>3</v>
      </c>
      <c r="K7477">
        <v>0.2</v>
      </c>
      <c r="L7477">
        <v>-64.427400000000006</v>
      </c>
    </row>
    <row r="7478" spans="1:12" x14ac:dyDescent="0.3">
      <c r="A7478" t="s">
        <v>61</v>
      </c>
      <c r="B7478" t="s">
        <v>13</v>
      </c>
      <c r="C7478" t="s">
        <v>14</v>
      </c>
      <c r="D7478" t="s">
        <v>54</v>
      </c>
      <c r="E7478" t="s">
        <v>55</v>
      </c>
      <c r="F7478" t="s">
        <v>56</v>
      </c>
      <c r="G7478" t="s">
        <v>25</v>
      </c>
      <c r="H7478" t="s">
        <v>40</v>
      </c>
      <c r="I7478">
        <v>8.4480000000000004</v>
      </c>
      <c r="J7478">
        <v>2</v>
      </c>
      <c r="K7478">
        <v>0.2</v>
      </c>
      <c r="L7478">
        <v>2.64</v>
      </c>
    </row>
    <row r="7479" spans="1:12" x14ac:dyDescent="0.3">
      <c r="A7479" t="s">
        <v>61</v>
      </c>
      <c r="B7479" t="s">
        <v>13</v>
      </c>
      <c r="C7479" t="s">
        <v>14</v>
      </c>
      <c r="D7479" t="s">
        <v>54</v>
      </c>
      <c r="E7479" t="s">
        <v>55</v>
      </c>
      <c r="F7479" t="s">
        <v>56</v>
      </c>
      <c r="G7479" t="s">
        <v>25</v>
      </c>
      <c r="H7479" t="s">
        <v>31</v>
      </c>
      <c r="I7479">
        <v>39.295999999999999</v>
      </c>
      <c r="J7479">
        <v>4</v>
      </c>
      <c r="K7479">
        <v>0.2</v>
      </c>
      <c r="L7479">
        <v>3.9296000000000002</v>
      </c>
    </row>
    <row r="7480" spans="1:12" x14ac:dyDescent="0.3">
      <c r="A7480" t="s">
        <v>27</v>
      </c>
      <c r="B7480" t="s">
        <v>13</v>
      </c>
      <c r="C7480" t="s">
        <v>14</v>
      </c>
      <c r="D7480" t="s">
        <v>224</v>
      </c>
      <c r="E7480" t="s">
        <v>55</v>
      </c>
      <c r="F7480" t="s">
        <v>56</v>
      </c>
      <c r="G7480" t="s">
        <v>18</v>
      </c>
      <c r="H7480" t="s">
        <v>20</v>
      </c>
      <c r="I7480">
        <v>170.05799999999999</v>
      </c>
      <c r="J7480">
        <v>3</v>
      </c>
      <c r="K7480">
        <v>0.3</v>
      </c>
      <c r="L7480">
        <v>-4.8587999999999996</v>
      </c>
    </row>
    <row r="7481" spans="1:12" x14ac:dyDescent="0.3">
      <c r="A7481" t="s">
        <v>27</v>
      </c>
      <c r="B7481" t="s">
        <v>13</v>
      </c>
      <c r="C7481" t="s">
        <v>14</v>
      </c>
      <c r="D7481" t="s">
        <v>224</v>
      </c>
      <c r="E7481" t="s">
        <v>55</v>
      </c>
      <c r="F7481" t="s">
        <v>56</v>
      </c>
      <c r="G7481" t="s">
        <v>34</v>
      </c>
      <c r="H7481" t="s">
        <v>35</v>
      </c>
      <c r="I7481">
        <v>82.781999999999996</v>
      </c>
      <c r="J7481">
        <v>3</v>
      </c>
      <c r="K7481">
        <v>0.4</v>
      </c>
      <c r="L7481">
        <v>-15.1767</v>
      </c>
    </row>
    <row r="7482" spans="1:12" x14ac:dyDescent="0.3">
      <c r="A7482" t="s">
        <v>27</v>
      </c>
      <c r="B7482" t="s">
        <v>13</v>
      </c>
      <c r="C7482" t="s">
        <v>14</v>
      </c>
      <c r="D7482" t="s">
        <v>224</v>
      </c>
      <c r="E7482" t="s">
        <v>55</v>
      </c>
      <c r="F7482" t="s">
        <v>56</v>
      </c>
      <c r="G7482" t="s">
        <v>18</v>
      </c>
      <c r="H7482" t="s">
        <v>20</v>
      </c>
      <c r="I7482">
        <v>853.93</v>
      </c>
      <c r="J7482">
        <v>5</v>
      </c>
      <c r="K7482">
        <v>0.3</v>
      </c>
      <c r="L7482">
        <v>0</v>
      </c>
    </row>
    <row r="7483" spans="1:12" x14ac:dyDescent="0.3">
      <c r="A7483" t="s">
        <v>27</v>
      </c>
      <c r="B7483" t="s">
        <v>21</v>
      </c>
      <c r="C7483" t="s">
        <v>14</v>
      </c>
      <c r="D7483" t="s">
        <v>54</v>
      </c>
      <c r="E7483" t="s">
        <v>55</v>
      </c>
      <c r="F7483" t="s">
        <v>56</v>
      </c>
      <c r="G7483" t="s">
        <v>25</v>
      </c>
      <c r="H7483" t="s">
        <v>33</v>
      </c>
      <c r="I7483">
        <v>4.2240000000000002</v>
      </c>
      <c r="J7483">
        <v>3</v>
      </c>
      <c r="K7483">
        <v>0.2</v>
      </c>
      <c r="L7483">
        <v>1.4783999999999999</v>
      </c>
    </row>
    <row r="7484" spans="1:12" x14ac:dyDescent="0.3">
      <c r="A7484" t="s">
        <v>27</v>
      </c>
      <c r="B7484" t="s">
        <v>21</v>
      </c>
      <c r="C7484" t="s">
        <v>14</v>
      </c>
      <c r="D7484" t="s">
        <v>54</v>
      </c>
      <c r="E7484" t="s">
        <v>55</v>
      </c>
      <c r="F7484" t="s">
        <v>56</v>
      </c>
      <c r="G7484" t="s">
        <v>18</v>
      </c>
      <c r="H7484" t="s">
        <v>30</v>
      </c>
      <c r="I7484">
        <v>409.27199999999999</v>
      </c>
      <c r="J7484">
        <v>2</v>
      </c>
      <c r="K7484">
        <v>0.4</v>
      </c>
      <c r="L7484">
        <v>-81.854399999999998</v>
      </c>
    </row>
    <row r="7485" spans="1:12" x14ac:dyDescent="0.3">
      <c r="A7485" t="s">
        <v>27</v>
      </c>
      <c r="B7485" t="s">
        <v>21</v>
      </c>
      <c r="C7485" t="s">
        <v>14</v>
      </c>
      <c r="D7485" t="s">
        <v>54</v>
      </c>
      <c r="E7485" t="s">
        <v>55</v>
      </c>
      <c r="F7485" t="s">
        <v>56</v>
      </c>
      <c r="G7485" t="s">
        <v>25</v>
      </c>
      <c r="H7485" t="s">
        <v>26</v>
      </c>
      <c r="I7485">
        <v>55.44</v>
      </c>
      <c r="J7485">
        <v>11</v>
      </c>
      <c r="K7485">
        <v>0.2</v>
      </c>
      <c r="L7485">
        <v>18.018000000000001</v>
      </c>
    </row>
    <row r="7486" spans="1:12" x14ac:dyDescent="0.3">
      <c r="A7486" t="s">
        <v>27</v>
      </c>
      <c r="B7486" t="s">
        <v>21</v>
      </c>
      <c r="C7486" t="s">
        <v>14</v>
      </c>
      <c r="D7486" t="s">
        <v>54</v>
      </c>
      <c r="E7486" t="s">
        <v>55</v>
      </c>
      <c r="F7486" t="s">
        <v>56</v>
      </c>
      <c r="G7486" t="s">
        <v>25</v>
      </c>
      <c r="H7486" t="s">
        <v>40</v>
      </c>
      <c r="I7486">
        <v>20.928000000000001</v>
      </c>
      <c r="J7486">
        <v>4</v>
      </c>
      <c r="K7486">
        <v>0.2</v>
      </c>
      <c r="L7486">
        <v>6.8015999999999996</v>
      </c>
    </row>
    <row r="7487" spans="1:12" x14ac:dyDescent="0.3">
      <c r="A7487" t="s">
        <v>27</v>
      </c>
      <c r="B7487" t="s">
        <v>21</v>
      </c>
      <c r="C7487" t="s">
        <v>14</v>
      </c>
      <c r="D7487" t="s">
        <v>54</v>
      </c>
      <c r="E7487" t="s">
        <v>55</v>
      </c>
      <c r="F7487" t="s">
        <v>56</v>
      </c>
      <c r="G7487" t="s">
        <v>25</v>
      </c>
      <c r="H7487" t="s">
        <v>31</v>
      </c>
      <c r="I7487">
        <v>1801.6320000000001</v>
      </c>
      <c r="J7487">
        <v>6</v>
      </c>
      <c r="K7487">
        <v>0.2</v>
      </c>
      <c r="L7487">
        <v>-337.80599999999998</v>
      </c>
    </row>
    <row r="7488" spans="1:12" x14ac:dyDescent="0.3">
      <c r="A7488" t="s">
        <v>27</v>
      </c>
      <c r="B7488" t="s">
        <v>21</v>
      </c>
      <c r="C7488" t="s">
        <v>14</v>
      </c>
      <c r="D7488" t="s">
        <v>54</v>
      </c>
      <c r="E7488" t="s">
        <v>55</v>
      </c>
      <c r="F7488" t="s">
        <v>56</v>
      </c>
      <c r="G7488" t="s">
        <v>18</v>
      </c>
      <c r="H7488" t="s">
        <v>30</v>
      </c>
      <c r="I7488">
        <v>67.176000000000002</v>
      </c>
      <c r="J7488">
        <v>1</v>
      </c>
      <c r="K7488">
        <v>0.4</v>
      </c>
      <c r="L7488">
        <v>-20.152799999999999</v>
      </c>
    </row>
    <row r="7489" spans="1:12" x14ac:dyDescent="0.3">
      <c r="A7489" t="s">
        <v>27</v>
      </c>
      <c r="B7489" t="s">
        <v>13</v>
      </c>
      <c r="C7489" t="s">
        <v>14</v>
      </c>
      <c r="D7489" t="s">
        <v>54</v>
      </c>
      <c r="E7489" t="s">
        <v>55</v>
      </c>
      <c r="F7489" t="s">
        <v>56</v>
      </c>
      <c r="G7489" t="s">
        <v>34</v>
      </c>
      <c r="H7489" t="s">
        <v>58</v>
      </c>
      <c r="I7489">
        <v>39.991999999999997</v>
      </c>
      <c r="J7489">
        <v>1</v>
      </c>
      <c r="K7489">
        <v>0.2</v>
      </c>
      <c r="L7489">
        <v>7.4984999999999999</v>
      </c>
    </row>
    <row r="7490" spans="1:12" x14ac:dyDescent="0.3">
      <c r="A7490" t="s">
        <v>27</v>
      </c>
      <c r="B7490" t="s">
        <v>13</v>
      </c>
      <c r="C7490" t="s">
        <v>14</v>
      </c>
      <c r="D7490" t="s">
        <v>54</v>
      </c>
      <c r="E7490" t="s">
        <v>55</v>
      </c>
      <c r="F7490" t="s">
        <v>56</v>
      </c>
      <c r="G7490" t="s">
        <v>34</v>
      </c>
      <c r="H7490" t="s">
        <v>58</v>
      </c>
      <c r="I7490">
        <v>19.04</v>
      </c>
      <c r="J7490">
        <v>4</v>
      </c>
      <c r="K7490">
        <v>0.2</v>
      </c>
      <c r="L7490">
        <v>-1.4279999999999999</v>
      </c>
    </row>
    <row r="7491" spans="1:12" x14ac:dyDescent="0.3">
      <c r="A7491" t="s">
        <v>61</v>
      </c>
      <c r="B7491" t="s">
        <v>13</v>
      </c>
      <c r="C7491" t="s">
        <v>14</v>
      </c>
      <c r="D7491" t="s">
        <v>54</v>
      </c>
      <c r="E7491" t="s">
        <v>55</v>
      </c>
      <c r="F7491" t="s">
        <v>56</v>
      </c>
      <c r="G7491" t="s">
        <v>25</v>
      </c>
      <c r="H7491" t="s">
        <v>31</v>
      </c>
      <c r="I7491">
        <v>37.392000000000003</v>
      </c>
      <c r="J7491">
        <v>3</v>
      </c>
      <c r="K7491">
        <v>0.2</v>
      </c>
      <c r="L7491">
        <v>2.3370000000000002</v>
      </c>
    </row>
    <row r="7492" spans="1:12" x14ac:dyDescent="0.3">
      <c r="A7492" t="s">
        <v>61</v>
      </c>
      <c r="B7492" t="s">
        <v>13</v>
      </c>
      <c r="C7492" t="s">
        <v>14</v>
      </c>
      <c r="D7492" t="s">
        <v>54</v>
      </c>
      <c r="E7492" t="s">
        <v>55</v>
      </c>
      <c r="F7492" t="s">
        <v>56</v>
      </c>
      <c r="G7492" t="s">
        <v>18</v>
      </c>
      <c r="H7492" t="s">
        <v>32</v>
      </c>
      <c r="I7492">
        <v>79.12</v>
      </c>
      <c r="J7492">
        <v>5</v>
      </c>
      <c r="K7492">
        <v>0.2</v>
      </c>
      <c r="L7492">
        <v>13.846</v>
      </c>
    </row>
    <row r="7493" spans="1:12" x14ac:dyDescent="0.3">
      <c r="A7493" t="s">
        <v>27</v>
      </c>
      <c r="B7493" t="s">
        <v>13</v>
      </c>
      <c r="C7493" t="s">
        <v>14</v>
      </c>
      <c r="D7493" t="s">
        <v>54</v>
      </c>
      <c r="E7493" t="s">
        <v>55</v>
      </c>
      <c r="F7493" t="s">
        <v>56</v>
      </c>
      <c r="G7493" t="s">
        <v>25</v>
      </c>
      <c r="H7493" t="s">
        <v>26</v>
      </c>
      <c r="I7493">
        <v>29.24</v>
      </c>
      <c r="J7493">
        <v>5</v>
      </c>
      <c r="K7493">
        <v>0.2</v>
      </c>
      <c r="L7493">
        <v>9.8684999999999992</v>
      </c>
    </row>
    <row r="7494" spans="1:12" x14ac:dyDescent="0.3">
      <c r="A7494" t="s">
        <v>27</v>
      </c>
      <c r="B7494" t="s">
        <v>13</v>
      </c>
      <c r="C7494" t="s">
        <v>14</v>
      </c>
      <c r="D7494" t="s">
        <v>54</v>
      </c>
      <c r="E7494" t="s">
        <v>55</v>
      </c>
      <c r="F7494" t="s">
        <v>56</v>
      </c>
      <c r="G7494" t="s">
        <v>25</v>
      </c>
      <c r="H7494" t="s">
        <v>40</v>
      </c>
      <c r="I7494">
        <v>15.552</v>
      </c>
      <c r="J7494">
        <v>3</v>
      </c>
      <c r="K7494">
        <v>0.2</v>
      </c>
      <c r="L7494">
        <v>5.4432</v>
      </c>
    </row>
    <row r="7495" spans="1:12" x14ac:dyDescent="0.3">
      <c r="A7495" t="s">
        <v>27</v>
      </c>
      <c r="B7495" t="s">
        <v>13</v>
      </c>
      <c r="C7495" t="s">
        <v>14</v>
      </c>
      <c r="D7495" t="s">
        <v>54</v>
      </c>
      <c r="E7495" t="s">
        <v>55</v>
      </c>
      <c r="F7495" t="s">
        <v>56</v>
      </c>
      <c r="G7495" t="s">
        <v>25</v>
      </c>
      <c r="H7495" t="s">
        <v>59</v>
      </c>
      <c r="I7495">
        <v>4.8959999999999999</v>
      </c>
      <c r="J7495">
        <v>3</v>
      </c>
      <c r="K7495">
        <v>0.2</v>
      </c>
      <c r="L7495">
        <v>1.6524000000000001</v>
      </c>
    </row>
    <row r="7496" spans="1:12" x14ac:dyDescent="0.3">
      <c r="A7496" t="s">
        <v>12</v>
      </c>
      <c r="B7496" t="s">
        <v>13</v>
      </c>
      <c r="C7496" t="s">
        <v>14</v>
      </c>
      <c r="D7496" t="s">
        <v>54</v>
      </c>
      <c r="E7496" t="s">
        <v>55</v>
      </c>
      <c r="F7496" t="s">
        <v>56</v>
      </c>
      <c r="G7496" t="s">
        <v>34</v>
      </c>
      <c r="H7496" t="s">
        <v>58</v>
      </c>
      <c r="I7496">
        <v>47.984000000000002</v>
      </c>
      <c r="J7496">
        <v>2</v>
      </c>
      <c r="K7496">
        <v>0.2</v>
      </c>
      <c r="L7496">
        <v>0.5998</v>
      </c>
    </row>
    <row r="7497" spans="1:12" x14ac:dyDescent="0.3">
      <c r="A7497" t="s">
        <v>12</v>
      </c>
      <c r="B7497" t="s">
        <v>13</v>
      </c>
      <c r="C7497" t="s">
        <v>14</v>
      </c>
      <c r="D7497" t="s">
        <v>54</v>
      </c>
      <c r="E7497" t="s">
        <v>55</v>
      </c>
      <c r="F7497" t="s">
        <v>56</v>
      </c>
      <c r="G7497" t="s">
        <v>25</v>
      </c>
      <c r="H7497" t="s">
        <v>36</v>
      </c>
      <c r="I7497">
        <v>26.064</v>
      </c>
      <c r="J7497">
        <v>6</v>
      </c>
      <c r="K7497">
        <v>0.7</v>
      </c>
      <c r="L7497">
        <v>-19.982399999999998</v>
      </c>
    </row>
    <row r="7498" spans="1:12" x14ac:dyDescent="0.3">
      <c r="A7498" t="s">
        <v>27</v>
      </c>
      <c r="B7498" t="s">
        <v>13</v>
      </c>
      <c r="C7498" t="s">
        <v>14</v>
      </c>
      <c r="D7498" t="s">
        <v>54</v>
      </c>
      <c r="E7498" t="s">
        <v>55</v>
      </c>
      <c r="F7498" t="s">
        <v>56</v>
      </c>
      <c r="G7498" t="s">
        <v>25</v>
      </c>
      <c r="H7498" t="s">
        <v>37</v>
      </c>
      <c r="I7498">
        <v>394.81599999999997</v>
      </c>
      <c r="J7498">
        <v>4</v>
      </c>
      <c r="K7498">
        <v>0.2</v>
      </c>
      <c r="L7498">
        <v>93.768799999999999</v>
      </c>
    </row>
    <row r="7499" spans="1:12" x14ac:dyDescent="0.3">
      <c r="A7499" t="s">
        <v>27</v>
      </c>
      <c r="B7499" t="s">
        <v>13</v>
      </c>
      <c r="C7499" t="s">
        <v>14</v>
      </c>
      <c r="D7499" t="s">
        <v>54</v>
      </c>
      <c r="E7499" t="s">
        <v>55</v>
      </c>
      <c r="F7499" t="s">
        <v>56</v>
      </c>
      <c r="G7499" t="s">
        <v>25</v>
      </c>
      <c r="H7499" t="s">
        <v>36</v>
      </c>
      <c r="I7499">
        <v>18.192</v>
      </c>
      <c r="J7499">
        <v>4</v>
      </c>
      <c r="K7499">
        <v>0.7</v>
      </c>
      <c r="L7499">
        <v>-14.553599999999999</v>
      </c>
    </row>
    <row r="7500" spans="1:12" x14ac:dyDescent="0.3">
      <c r="A7500" t="s">
        <v>61</v>
      </c>
      <c r="B7500" t="s">
        <v>43</v>
      </c>
      <c r="C7500" t="s">
        <v>14</v>
      </c>
      <c r="D7500" t="s">
        <v>54</v>
      </c>
      <c r="E7500" t="s">
        <v>55</v>
      </c>
      <c r="F7500" t="s">
        <v>56</v>
      </c>
      <c r="G7500" t="s">
        <v>25</v>
      </c>
      <c r="H7500" t="s">
        <v>40</v>
      </c>
      <c r="I7500">
        <v>11.352</v>
      </c>
      <c r="J7500">
        <v>3</v>
      </c>
      <c r="K7500">
        <v>0.2</v>
      </c>
      <c r="L7500">
        <v>4.1151</v>
      </c>
    </row>
    <row r="7501" spans="1:12" x14ac:dyDescent="0.3">
      <c r="A7501" t="s">
        <v>61</v>
      </c>
      <c r="B7501" t="s">
        <v>43</v>
      </c>
      <c r="C7501" t="s">
        <v>14</v>
      </c>
      <c r="D7501" t="s">
        <v>54</v>
      </c>
      <c r="E7501" t="s">
        <v>55</v>
      </c>
      <c r="F7501" t="s">
        <v>56</v>
      </c>
      <c r="G7501" t="s">
        <v>25</v>
      </c>
      <c r="H7501" t="s">
        <v>26</v>
      </c>
      <c r="I7501">
        <v>20.808</v>
      </c>
      <c r="J7501">
        <v>9</v>
      </c>
      <c r="K7501">
        <v>0.2</v>
      </c>
      <c r="L7501">
        <v>7.0227000000000004</v>
      </c>
    </row>
    <row r="7502" spans="1:12" x14ac:dyDescent="0.3">
      <c r="A7502" t="s">
        <v>12</v>
      </c>
      <c r="B7502" t="s">
        <v>21</v>
      </c>
      <c r="C7502" t="s">
        <v>14</v>
      </c>
      <c r="D7502" t="s">
        <v>54</v>
      </c>
      <c r="E7502" t="s">
        <v>55</v>
      </c>
      <c r="F7502" t="s">
        <v>56</v>
      </c>
      <c r="G7502" t="s">
        <v>25</v>
      </c>
      <c r="H7502" t="s">
        <v>33</v>
      </c>
      <c r="I7502">
        <v>9.4079999999999995</v>
      </c>
      <c r="J7502">
        <v>7</v>
      </c>
      <c r="K7502">
        <v>0.2</v>
      </c>
      <c r="L7502">
        <v>0.7056</v>
      </c>
    </row>
    <row r="7503" spans="1:12" x14ac:dyDescent="0.3">
      <c r="A7503" t="s">
        <v>27</v>
      </c>
      <c r="B7503" t="s">
        <v>13</v>
      </c>
      <c r="C7503" t="s">
        <v>14</v>
      </c>
      <c r="D7503" t="s">
        <v>54</v>
      </c>
      <c r="E7503" t="s">
        <v>55</v>
      </c>
      <c r="F7503" t="s">
        <v>56</v>
      </c>
      <c r="G7503" t="s">
        <v>25</v>
      </c>
      <c r="H7503" t="s">
        <v>36</v>
      </c>
      <c r="I7503">
        <v>11.673</v>
      </c>
      <c r="J7503">
        <v>3</v>
      </c>
      <c r="K7503">
        <v>0.7</v>
      </c>
      <c r="L7503">
        <v>-7.782</v>
      </c>
    </row>
    <row r="7504" spans="1:12" x14ac:dyDescent="0.3">
      <c r="A7504" t="s">
        <v>27</v>
      </c>
      <c r="B7504" t="s">
        <v>13</v>
      </c>
      <c r="C7504" t="s">
        <v>14</v>
      </c>
      <c r="D7504" t="s">
        <v>54</v>
      </c>
      <c r="E7504" t="s">
        <v>55</v>
      </c>
      <c r="F7504" t="s">
        <v>56</v>
      </c>
      <c r="G7504" t="s">
        <v>34</v>
      </c>
      <c r="H7504" t="s">
        <v>35</v>
      </c>
      <c r="I7504">
        <v>53.981999999999999</v>
      </c>
      <c r="J7504">
        <v>3</v>
      </c>
      <c r="K7504">
        <v>0.4</v>
      </c>
      <c r="L7504">
        <v>-10.7964</v>
      </c>
    </row>
    <row r="7505" spans="1:12" x14ac:dyDescent="0.3">
      <c r="A7505" t="s">
        <v>27</v>
      </c>
      <c r="B7505" t="s">
        <v>13</v>
      </c>
      <c r="C7505" t="s">
        <v>14</v>
      </c>
      <c r="D7505" t="s">
        <v>54</v>
      </c>
      <c r="E7505" t="s">
        <v>55</v>
      </c>
      <c r="F7505" t="s">
        <v>56</v>
      </c>
      <c r="G7505" t="s">
        <v>18</v>
      </c>
      <c r="H7505" t="s">
        <v>20</v>
      </c>
      <c r="I7505">
        <v>172.18600000000001</v>
      </c>
      <c r="J7505">
        <v>2</v>
      </c>
      <c r="K7505">
        <v>0.3</v>
      </c>
      <c r="L7505">
        <v>-46.736199999999997</v>
      </c>
    </row>
    <row r="7506" spans="1:12" x14ac:dyDescent="0.3">
      <c r="A7506" t="s">
        <v>27</v>
      </c>
      <c r="B7506" t="s">
        <v>13</v>
      </c>
      <c r="C7506" t="s">
        <v>14</v>
      </c>
      <c r="D7506" t="s">
        <v>54</v>
      </c>
      <c r="E7506" t="s">
        <v>55</v>
      </c>
      <c r="F7506" t="s">
        <v>56</v>
      </c>
      <c r="G7506" t="s">
        <v>18</v>
      </c>
      <c r="H7506" t="s">
        <v>32</v>
      </c>
      <c r="I7506">
        <v>69.007999999999996</v>
      </c>
      <c r="J7506">
        <v>2</v>
      </c>
      <c r="K7506">
        <v>0.2</v>
      </c>
      <c r="L7506">
        <v>12.0764</v>
      </c>
    </row>
    <row r="7507" spans="1:12" x14ac:dyDescent="0.3">
      <c r="A7507" t="s">
        <v>27</v>
      </c>
      <c r="B7507" t="s">
        <v>13</v>
      </c>
      <c r="C7507" t="s">
        <v>14</v>
      </c>
      <c r="D7507" t="s">
        <v>54</v>
      </c>
      <c r="E7507" t="s">
        <v>55</v>
      </c>
      <c r="F7507" t="s">
        <v>56</v>
      </c>
      <c r="G7507" t="s">
        <v>34</v>
      </c>
      <c r="H7507" t="s">
        <v>58</v>
      </c>
      <c r="I7507">
        <v>34.799999999999997</v>
      </c>
      <c r="J7507">
        <v>3</v>
      </c>
      <c r="K7507">
        <v>0.2</v>
      </c>
      <c r="L7507">
        <v>2.1749999999999998</v>
      </c>
    </row>
    <row r="7508" spans="1:12" x14ac:dyDescent="0.3">
      <c r="A7508" t="s">
        <v>27</v>
      </c>
      <c r="B7508" t="s">
        <v>13</v>
      </c>
      <c r="C7508" t="s">
        <v>14</v>
      </c>
      <c r="D7508" t="s">
        <v>54</v>
      </c>
      <c r="E7508" t="s">
        <v>55</v>
      </c>
      <c r="F7508" t="s">
        <v>56</v>
      </c>
      <c r="G7508" t="s">
        <v>25</v>
      </c>
      <c r="H7508" t="s">
        <v>31</v>
      </c>
      <c r="I7508">
        <v>38.975999999999999</v>
      </c>
      <c r="J7508">
        <v>3</v>
      </c>
      <c r="K7508">
        <v>0.2</v>
      </c>
      <c r="L7508">
        <v>-2.4359999999999999</v>
      </c>
    </row>
    <row r="7509" spans="1:12" x14ac:dyDescent="0.3">
      <c r="A7509" t="s">
        <v>27</v>
      </c>
      <c r="B7509" t="s">
        <v>21</v>
      </c>
      <c r="C7509" t="s">
        <v>14</v>
      </c>
      <c r="D7509" t="s">
        <v>54</v>
      </c>
      <c r="E7509" t="s">
        <v>55</v>
      </c>
      <c r="F7509" t="s">
        <v>56</v>
      </c>
      <c r="G7509" t="s">
        <v>18</v>
      </c>
      <c r="H7509" t="s">
        <v>20</v>
      </c>
      <c r="I7509">
        <v>128.05799999999999</v>
      </c>
      <c r="J7509">
        <v>3</v>
      </c>
      <c r="K7509">
        <v>0.3</v>
      </c>
      <c r="L7509">
        <v>-23.7822</v>
      </c>
    </row>
    <row r="7510" spans="1:12" x14ac:dyDescent="0.3">
      <c r="A7510" t="s">
        <v>27</v>
      </c>
      <c r="B7510" t="s">
        <v>13</v>
      </c>
      <c r="C7510" t="s">
        <v>14</v>
      </c>
      <c r="D7510" t="s">
        <v>54</v>
      </c>
      <c r="E7510" t="s">
        <v>55</v>
      </c>
      <c r="F7510" t="s">
        <v>56</v>
      </c>
      <c r="G7510" t="s">
        <v>25</v>
      </c>
      <c r="H7510" t="s">
        <v>36</v>
      </c>
      <c r="I7510">
        <v>631.17600000000004</v>
      </c>
      <c r="J7510">
        <v>4</v>
      </c>
      <c r="K7510">
        <v>0.7</v>
      </c>
      <c r="L7510">
        <v>-462.86239999999998</v>
      </c>
    </row>
    <row r="7511" spans="1:12" x14ac:dyDescent="0.3">
      <c r="A7511" t="s">
        <v>61</v>
      </c>
      <c r="B7511" t="s">
        <v>43</v>
      </c>
      <c r="C7511" t="s">
        <v>14</v>
      </c>
      <c r="D7511" t="s">
        <v>54</v>
      </c>
      <c r="E7511" t="s">
        <v>55</v>
      </c>
      <c r="F7511" t="s">
        <v>56</v>
      </c>
      <c r="G7511" t="s">
        <v>18</v>
      </c>
      <c r="H7511" t="s">
        <v>32</v>
      </c>
      <c r="I7511">
        <v>25.632000000000001</v>
      </c>
      <c r="J7511">
        <v>3</v>
      </c>
      <c r="K7511">
        <v>0.2</v>
      </c>
      <c r="L7511">
        <v>3.8448000000000002</v>
      </c>
    </row>
    <row r="7512" spans="1:12" x14ac:dyDescent="0.3">
      <c r="A7512" t="s">
        <v>61</v>
      </c>
      <c r="B7512" t="s">
        <v>13</v>
      </c>
      <c r="C7512" t="s">
        <v>14</v>
      </c>
      <c r="D7512" t="s">
        <v>54</v>
      </c>
      <c r="E7512" t="s">
        <v>55</v>
      </c>
      <c r="F7512" t="s">
        <v>56</v>
      </c>
      <c r="G7512" t="s">
        <v>25</v>
      </c>
      <c r="H7512" t="s">
        <v>26</v>
      </c>
      <c r="I7512">
        <v>23.616</v>
      </c>
      <c r="J7512">
        <v>8</v>
      </c>
      <c r="K7512">
        <v>0.2</v>
      </c>
      <c r="L7512">
        <v>7.9703999999999997</v>
      </c>
    </row>
    <row r="7513" spans="1:12" x14ac:dyDescent="0.3">
      <c r="A7513" t="s">
        <v>27</v>
      </c>
      <c r="B7513" t="s">
        <v>13</v>
      </c>
      <c r="C7513" t="s">
        <v>14</v>
      </c>
      <c r="D7513" t="s">
        <v>54</v>
      </c>
      <c r="E7513" t="s">
        <v>55</v>
      </c>
      <c r="F7513" t="s">
        <v>56</v>
      </c>
      <c r="G7513" t="s">
        <v>25</v>
      </c>
      <c r="H7513" t="s">
        <v>33</v>
      </c>
      <c r="I7513">
        <v>59.904000000000003</v>
      </c>
      <c r="J7513">
        <v>2</v>
      </c>
      <c r="K7513">
        <v>0.2</v>
      </c>
      <c r="L7513">
        <v>14.2272</v>
      </c>
    </row>
    <row r="7514" spans="1:12" x14ac:dyDescent="0.3">
      <c r="A7514" t="s">
        <v>27</v>
      </c>
      <c r="B7514" t="s">
        <v>13</v>
      </c>
      <c r="C7514" t="s">
        <v>14</v>
      </c>
      <c r="D7514" t="s">
        <v>54</v>
      </c>
      <c r="E7514" t="s">
        <v>55</v>
      </c>
      <c r="F7514" t="s">
        <v>56</v>
      </c>
      <c r="G7514" t="s">
        <v>25</v>
      </c>
      <c r="H7514" t="s">
        <v>37</v>
      </c>
      <c r="I7514">
        <v>23.696000000000002</v>
      </c>
      <c r="J7514">
        <v>2</v>
      </c>
      <c r="K7514">
        <v>0.2</v>
      </c>
      <c r="L7514">
        <v>6.5164</v>
      </c>
    </row>
    <row r="7515" spans="1:12" x14ac:dyDescent="0.3">
      <c r="A7515" t="s">
        <v>27</v>
      </c>
      <c r="B7515" t="s">
        <v>13</v>
      </c>
      <c r="C7515" t="s">
        <v>14</v>
      </c>
      <c r="D7515" t="s">
        <v>54</v>
      </c>
      <c r="E7515" t="s">
        <v>55</v>
      </c>
      <c r="F7515" t="s">
        <v>56</v>
      </c>
      <c r="G7515" t="s">
        <v>25</v>
      </c>
      <c r="H7515" t="s">
        <v>40</v>
      </c>
      <c r="I7515">
        <v>7.968</v>
      </c>
      <c r="J7515">
        <v>2</v>
      </c>
      <c r="K7515">
        <v>0.2</v>
      </c>
      <c r="L7515">
        <v>2.8883999999999999</v>
      </c>
    </row>
    <row r="7516" spans="1:12" x14ac:dyDescent="0.3">
      <c r="A7516" t="s">
        <v>27</v>
      </c>
      <c r="B7516" t="s">
        <v>13</v>
      </c>
      <c r="C7516" t="s">
        <v>14</v>
      </c>
      <c r="D7516" t="s">
        <v>54</v>
      </c>
      <c r="E7516" t="s">
        <v>55</v>
      </c>
      <c r="F7516" t="s">
        <v>56</v>
      </c>
      <c r="G7516" t="s">
        <v>25</v>
      </c>
      <c r="H7516" t="s">
        <v>37</v>
      </c>
      <c r="I7516">
        <v>18.2</v>
      </c>
      <c r="J7516">
        <v>7</v>
      </c>
      <c r="K7516">
        <v>0.2</v>
      </c>
      <c r="L7516">
        <v>2.0474999999999999</v>
      </c>
    </row>
    <row r="7517" spans="1:12" x14ac:dyDescent="0.3">
      <c r="A7517" t="s">
        <v>27</v>
      </c>
      <c r="B7517" t="s">
        <v>13</v>
      </c>
      <c r="C7517" t="s">
        <v>14</v>
      </c>
      <c r="D7517" t="s">
        <v>54</v>
      </c>
      <c r="E7517" t="s">
        <v>55</v>
      </c>
      <c r="F7517" t="s">
        <v>56</v>
      </c>
      <c r="G7517" t="s">
        <v>34</v>
      </c>
      <c r="H7517" t="s">
        <v>58</v>
      </c>
      <c r="I7517">
        <v>27.552</v>
      </c>
      <c r="J7517">
        <v>3</v>
      </c>
      <c r="K7517">
        <v>0.2</v>
      </c>
      <c r="L7517">
        <v>-0.34439999999999998</v>
      </c>
    </row>
    <row r="7518" spans="1:12" x14ac:dyDescent="0.3">
      <c r="A7518" t="s">
        <v>27</v>
      </c>
      <c r="B7518" t="s">
        <v>13</v>
      </c>
      <c r="C7518" t="s">
        <v>14</v>
      </c>
      <c r="D7518" t="s">
        <v>54</v>
      </c>
      <c r="E7518" t="s">
        <v>55</v>
      </c>
      <c r="F7518" t="s">
        <v>56</v>
      </c>
      <c r="G7518" t="s">
        <v>18</v>
      </c>
      <c r="H7518" t="s">
        <v>20</v>
      </c>
      <c r="I7518">
        <v>844.11599999999999</v>
      </c>
      <c r="J7518">
        <v>6</v>
      </c>
      <c r="K7518">
        <v>0.3</v>
      </c>
      <c r="L7518">
        <v>-36.176400000000001</v>
      </c>
    </row>
    <row r="7519" spans="1:12" x14ac:dyDescent="0.3">
      <c r="A7519" t="s">
        <v>27</v>
      </c>
      <c r="B7519" t="s">
        <v>13</v>
      </c>
      <c r="C7519" t="s">
        <v>14</v>
      </c>
      <c r="D7519" t="s">
        <v>54</v>
      </c>
      <c r="E7519" t="s">
        <v>55</v>
      </c>
      <c r="F7519" t="s">
        <v>56</v>
      </c>
      <c r="G7519" t="s">
        <v>25</v>
      </c>
      <c r="H7519" t="s">
        <v>31</v>
      </c>
      <c r="I7519">
        <v>76.751999999999995</v>
      </c>
      <c r="J7519">
        <v>3</v>
      </c>
      <c r="K7519">
        <v>0.2</v>
      </c>
      <c r="L7519">
        <v>-9.5939999999999994</v>
      </c>
    </row>
    <row r="7520" spans="1:12" x14ac:dyDescent="0.3">
      <c r="A7520" t="s">
        <v>12</v>
      </c>
      <c r="B7520" t="s">
        <v>13</v>
      </c>
      <c r="C7520" t="s">
        <v>14</v>
      </c>
      <c r="D7520" t="s">
        <v>54</v>
      </c>
      <c r="E7520" t="s">
        <v>55</v>
      </c>
      <c r="F7520" t="s">
        <v>56</v>
      </c>
      <c r="G7520" t="s">
        <v>18</v>
      </c>
      <c r="H7520" t="s">
        <v>32</v>
      </c>
      <c r="I7520">
        <v>15.007999999999999</v>
      </c>
      <c r="J7520">
        <v>2</v>
      </c>
      <c r="K7520">
        <v>0.2</v>
      </c>
      <c r="L7520">
        <v>1.5007999999999999</v>
      </c>
    </row>
    <row r="7521" spans="1:12" x14ac:dyDescent="0.3">
      <c r="A7521" t="s">
        <v>27</v>
      </c>
      <c r="B7521" t="s">
        <v>21</v>
      </c>
      <c r="C7521" t="s">
        <v>14</v>
      </c>
      <c r="D7521" t="s">
        <v>54</v>
      </c>
      <c r="E7521" t="s">
        <v>55</v>
      </c>
      <c r="F7521" t="s">
        <v>56</v>
      </c>
      <c r="G7521" t="s">
        <v>18</v>
      </c>
      <c r="H7521" t="s">
        <v>30</v>
      </c>
      <c r="I7521">
        <v>241.92</v>
      </c>
      <c r="J7521">
        <v>4</v>
      </c>
      <c r="K7521">
        <v>0.4</v>
      </c>
      <c r="L7521">
        <v>-56.448</v>
      </c>
    </row>
    <row r="7522" spans="1:12" x14ac:dyDescent="0.3">
      <c r="A7522" t="s">
        <v>27</v>
      </c>
      <c r="B7522" t="s">
        <v>21</v>
      </c>
      <c r="C7522" t="s">
        <v>14</v>
      </c>
      <c r="D7522" t="s">
        <v>54</v>
      </c>
      <c r="E7522" t="s">
        <v>55</v>
      </c>
      <c r="F7522" t="s">
        <v>56</v>
      </c>
      <c r="G7522" t="s">
        <v>18</v>
      </c>
      <c r="H7522" t="s">
        <v>19</v>
      </c>
      <c r="I7522">
        <v>163.88</v>
      </c>
      <c r="J7522">
        <v>4</v>
      </c>
      <c r="K7522">
        <v>0.5</v>
      </c>
      <c r="L7522">
        <v>-81.94</v>
      </c>
    </row>
    <row r="7523" spans="1:12" x14ac:dyDescent="0.3">
      <c r="A7523" t="s">
        <v>27</v>
      </c>
      <c r="B7523" t="s">
        <v>21</v>
      </c>
      <c r="C7523" t="s">
        <v>14</v>
      </c>
      <c r="D7523" t="s">
        <v>54</v>
      </c>
      <c r="E7523" t="s">
        <v>55</v>
      </c>
      <c r="F7523" t="s">
        <v>56</v>
      </c>
      <c r="G7523" t="s">
        <v>25</v>
      </c>
      <c r="H7523" t="s">
        <v>36</v>
      </c>
      <c r="I7523">
        <v>3.4860000000000002</v>
      </c>
      <c r="J7523">
        <v>2</v>
      </c>
      <c r="K7523">
        <v>0.7</v>
      </c>
      <c r="L7523">
        <v>-2.7888000000000002</v>
      </c>
    </row>
    <row r="7524" spans="1:12" x14ac:dyDescent="0.3">
      <c r="A7524" t="s">
        <v>27</v>
      </c>
      <c r="B7524" t="s">
        <v>21</v>
      </c>
      <c r="C7524" t="s">
        <v>14</v>
      </c>
      <c r="D7524" t="s">
        <v>54</v>
      </c>
      <c r="E7524" t="s">
        <v>55</v>
      </c>
      <c r="F7524" t="s">
        <v>56</v>
      </c>
      <c r="G7524" t="s">
        <v>25</v>
      </c>
      <c r="H7524" t="s">
        <v>76</v>
      </c>
      <c r="I7524">
        <v>10.584</v>
      </c>
      <c r="J7524">
        <v>7</v>
      </c>
      <c r="K7524">
        <v>0.2</v>
      </c>
      <c r="L7524">
        <v>-2.3814000000000002</v>
      </c>
    </row>
    <row r="7525" spans="1:12" x14ac:dyDescent="0.3">
      <c r="A7525" t="s">
        <v>27</v>
      </c>
      <c r="B7525" t="s">
        <v>13</v>
      </c>
      <c r="C7525" t="s">
        <v>14</v>
      </c>
      <c r="D7525" t="s">
        <v>234</v>
      </c>
      <c r="E7525" t="s">
        <v>55</v>
      </c>
      <c r="F7525" t="s">
        <v>56</v>
      </c>
      <c r="G7525" t="s">
        <v>25</v>
      </c>
      <c r="H7525" t="s">
        <v>36</v>
      </c>
      <c r="I7525">
        <v>5.7149999999999999</v>
      </c>
      <c r="J7525">
        <v>5</v>
      </c>
      <c r="K7525">
        <v>0.7</v>
      </c>
      <c r="L7525">
        <v>-4.7625000000000002</v>
      </c>
    </row>
    <row r="7526" spans="1:12" x14ac:dyDescent="0.3">
      <c r="A7526" t="s">
        <v>167</v>
      </c>
      <c r="B7526" t="s">
        <v>13</v>
      </c>
      <c r="C7526" t="s">
        <v>14</v>
      </c>
      <c r="D7526" t="s">
        <v>54</v>
      </c>
      <c r="E7526" t="s">
        <v>55</v>
      </c>
      <c r="F7526" t="s">
        <v>56</v>
      </c>
      <c r="G7526" t="s">
        <v>25</v>
      </c>
      <c r="H7526" t="s">
        <v>36</v>
      </c>
      <c r="I7526">
        <v>0.85199999999999998</v>
      </c>
      <c r="J7526">
        <v>1</v>
      </c>
      <c r="K7526">
        <v>0.7</v>
      </c>
      <c r="L7526">
        <v>-0.59640000000000004</v>
      </c>
    </row>
    <row r="7527" spans="1:12" x14ac:dyDescent="0.3">
      <c r="A7527" t="s">
        <v>27</v>
      </c>
      <c r="B7527" t="s">
        <v>13</v>
      </c>
      <c r="C7527" t="s">
        <v>14</v>
      </c>
      <c r="D7527" t="s">
        <v>54</v>
      </c>
      <c r="E7527" t="s">
        <v>55</v>
      </c>
      <c r="F7527" t="s">
        <v>56</v>
      </c>
      <c r="G7527" t="s">
        <v>25</v>
      </c>
      <c r="H7527" t="s">
        <v>36</v>
      </c>
      <c r="I7527">
        <v>1.9079999999999999</v>
      </c>
      <c r="J7527">
        <v>2</v>
      </c>
      <c r="K7527">
        <v>0.7</v>
      </c>
      <c r="L7527">
        <v>-1.5264</v>
      </c>
    </row>
    <row r="7528" spans="1:12" x14ac:dyDescent="0.3">
      <c r="A7528" t="s">
        <v>12</v>
      </c>
      <c r="B7528" t="s">
        <v>13</v>
      </c>
      <c r="C7528" t="s">
        <v>14</v>
      </c>
      <c r="D7528" t="s">
        <v>54</v>
      </c>
      <c r="E7528" t="s">
        <v>55</v>
      </c>
      <c r="F7528" t="s">
        <v>56</v>
      </c>
      <c r="G7528" t="s">
        <v>34</v>
      </c>
      <c r="H7528" t="s">
        <v>35</v>
      </c>
      <c r="I7528">
        <v>39.594000000000001</v>
      </c>
      <c r="J7528">
        <v>1</v>
      </c>
      <c r="K7528">
        <v>0.4</v>
      </c>
      <c r="L7528">
        <v>-7.2588999999999997</v>
      </c>
    </row>
    <row r="7529" spans="1:12" x14ac:dyDescent="0.3">
      <c r="A7529" t="s">
        <v>12</v>
      </c>
      <c r="B7529" t="s">
        <v>13</v>
      </c>
      <c r="C7529" t="s">
        <v>14</v>
      </c>
      <c r="D7529" t="s">
        <v>54</v>
      </c>
      <c r="E7529" t="s">
        <v>55</v>
      </c>
      <c r="F7529" t="s">
        <v>56</v>
      </c>
      <c r="G7529" t="s">
        <v>18</v>
      </c>
      <c r="H7529" t="s">
        <v>32</v>
      </c>
      <c r="I7529">
        <v>91.007999999999996</v>
      </c>
      <c r="J7529">
        <v>9</v>
      </c>
      <c r="K7529">
        <v>0.2</v>
      </c>
      <c r="L7529">
        <v>19.339200000000002</v>
      </c>
    </row>
    <row r="7530" spans="1:12" x14ac:dyDescent="0.3">
      <c r="A7530" t="s">
        <v>27</v>
      </c>
      <c r="B7530" t="s">
        <v>21</v>
      </c>
      <c r="C7530" t="s">
        <v>14</v>
      </c>
      <c r="D7530" t="s">
        <v>54</v>
      </c>
      <c r="E7530" t="s">
        <v>55</v>
      </c>
      <c r="F7530" t="s">
        <v>56</v>
      </c>
      <c r="G7530" t="s">
        <v>25</v>
      </c>
      <c r="H7530" t="s">
        <v>59</v>
      </c>
      <c r="I7530">
        <v>62.808</v>
      </c>
      <c r="J7530">
        <v>3</v>
      </c>
      <c r="K7530">
        <v>0.2</v>
      </c>
      <c r="L7530">
        <v>21.197700000000001</v>
      </c>
    </row>
    <row r="7531" spans="1:12" x14ac:dyDescent="0.3">
      <c r="A7531" t="s">
        <v>12</v>
      </c>
      <c r="B7531" t="s">
        <v>13</v>
      </c>
      <c r="C7531" t="s">
        <v>14</v>
      </c>
      <c r="D7531" t="s">
        <v>54</v>
      </c>
      <c r="E7531" t="s">
        <v>55</v>
      </c>
      <c r="F7531" t="s">
        <v>56</v>
      </c>
      <c r="G7531" t="s">
        <v>18</v>
      </c>
      <c r="H7531" t="s">
        <v>20</v>
      </c>
      <c r="I7531">
        <v>380.05799999999999</v>
      </c>
      <c r="J7531">
        <v>3</v>
      </c>
      <c r="K7531">
        <v>0.3</v>
      </c>
      <c r="L7531">
        <v>-21.717600000000001</v>
      </c>
    </row>
    <row r="7532" spans="1:12" x14ac:dyDescent="0.3">
      <c r="A7532" t="s">
        <v>12</v>
      </c>
      <c r="B7532" t="s">
        <v>13</v>
      </c>
      <c r="C7532" t="s">
        <v>14</v>
      </c>
      <c r="D7532" t="s">
        <v>54</v>
      </c>
      <c r="E7532" t="s">
        <v>55</v>
      </c>
      <c r="F7532" t="s">
        <v>56</v>
      </c>
      <c r="G7532" t="s">
        <v>34</v>
      </c>
      <c r="H7532" t="s">
        <v>161</v>
      </c>
      <c r="I7532">
        <v>1199.9760000000001</v>
      </c>
      <c r="J7532">
        <v>4</v>
      </c>
      <c r="K7532">
        <v>0.4</v>
      </c>
      <c r="L7532">
        <v>179.99639999999999</v>
      </c>
    </row>
    <row r="7533" spans="1:12" x14ac:dyDescent="0.3">
      <c r="A7533" t="s">
        <v>12</v>
      </c>
      <c r="B7533" t="s">
        <v>13</v>
      </c>
      <c r="C7533" t="s">
        <v>14</v>
      </c>
      <c r="D7533" t="s">
        <v>54</v>
      </c>
      <c r="E7533" t="s">
        <v>55</v>
      </c>
      <c r="F7533" t="s">
        <v>56</v>
      </c>
      <c r="G7533" t="s">
        <v>18</v>
      </c>
      <c r="H7533" t="s">
        <v>32</v>
      </c>
      <c r="I7533">
        <v>48.576000000000001</v>
      </c>
      <c r="J7533">
        <v>3</v>
      </c>
      <c r="K7533">
        <v>0.2</v>
      </c>
      <c r="L7533">
        <v>9.7151999999999994</v>
      </c>
    </row>
    <row r="7534" spans="1:12" x14ac:dyDescent="0.3">
      <c r="A7534" t="s">
        <v>27</v>
      </c>
      <c r="B7534" t="s">
        <v>13</v>
      </c>
      <c r="C7534" t="s">
        <v>14</v>
      </c>
      <c r="D7534" t="s">
        <v>54</v>
      </c>
      <c r="E7534" t="s">
        <v>55</v>
      </c>
      <c r="F7534" t="s">
        <v>56</v>
      </c>
      <c r="G7534" t="s">
        <v>25</v>
      </c>
      <c r="H7534" t="s">
        <v>40</v>
      </c>
      <c r="I7534">
        <v>18.263999999999999</v>
      </c>
      <c r="J7534">
        <v>3</v>
      </c>
      <c r="K7534">
        <v>0.2</v>
      </c>
      <c r="L7534">
        <v>6.1641000000000004</v>
      </c>
    </row>
    <row r="7535" spans="1:12" x14ac:dyDescent="0.3">
      <c r="A7535" t="s">
        <v>27</v>
      </c>
      <c r="B7535" t="s">
        <v>13</v>
      </c>
      <c r="C7535" t="s">
        <v>14</v>
      </c>
      <c r="D7535" t="s">
        <v>54</v>
      </c>
      <c r="E7535" t="s">
        <v>55</v>
      </c>
      <c r="F7535" t="s">
        <v>56</v>
      </c>
      <c r="G7535" t="s">
        <v>25</v>
      </c>
      <c r="H7535" t="s">
        <v>37</v>
      </c>
      <c r="I7535">
        <v>34.655999999999999</v>
      </c>
      <c r="J7535">
        <v>2</v>
      </c>
      <c r="K7535">
        <v>0.2</v>
      </c>
      <c r="L7535">
        <v>5.6315999999999997</v>
      </c>
    </row>
    <row r="7536" spans="1:12" x14ac:dyDescent="0.3">
      <c r="A7536" t="s">
        <v>27</v>
      </c>
      <c r="B7536" t="s">
        <v>13</v>
      </c>
      <c r="C7536" t="s">
        <v>14</v>
      </c>
      <c r="D7536" t="s">
        <v>54</v>
      </c>
      <c r="E7536" t="s">
        <v>55</v>
      </c>
      <c r="F7536" t="s">
        <v>56</v>
      </c>
      <c r="G7536" t="s">
        <v>25</v>
      </c>
      <c r="H7536" t="s">
        <v>37</v>
      </c>
      <c r="I7536">
        <v>81.552000000000007</v>
      </c>
      <c r="J7536">
        <v>2</v>
      </c>
      <c r="K7536">
        <v>0.2</v>
      </c>
      <c r="L7536">
        <v>8.1552000000000007</v>
      </c>
    </row>
    <row r="7537" spans="1:12" x14ac:dyDescent="0.3">
      <c r="A7537" t="s">
        <v>27</v>
      </c>
      <c r="B7537" t="s">
        <v>13</v>
      </c>
      <c r="C7537" t="s">
        <v>14</v>
      </c>
      <c r="D7537" t="s">
        <v>54</v>
      </c>
      <c r="E7537" t="s">
        <v>55</v>
      </c>
      <c r="F7537" t="s">
        <v>56</v>
      </c>
      <c r="G7537" t="s">
        <v>25</v>
      </c>
      <c r="H7537" t="s">
        <v>31</v>
      </c>
      <c r="I7537">
        <v>227.136</v>
      </c>
      <c r="J7537">
        <v>4</v>
      </c>
      <c r="K7537">
        <v>0.2</v>
      </c>
      <c r="L7537">
        <v>-42.588000000000001</v>
      </c>
    </row>
    <row r="7538" spans="1:12" x14ac:dyDescent="0.3">
      <c r="A7538" t="s">
        <v>27</v>
      </c>
      <c r="B7538" t="s">
        <v>21</v>
      </c>
      <c r="C7538" t="s">
        <v>14</v>
      </c>
      <c r="D7538" t="s">
        <v>234</v>
      </c>
      <c r="E7538" t="s">
        <v>55</v>
      </c>
      <c r="F7538" t="s">
        <v>56</v>
      </c>
      <c r="G7538" t="s">
        <v>34</v>
      </c>
      <c r="H7538" t="s">
        <v>35</v>
      </c>
      <c r="I7538">
        <v>89.988</v>
      </c>
      <c r="J7538">
        <v>2</v>
      </c>
      <c r="K7538">
        <v>0.4</v>
      </c>
      <c r="L7538">
        <v>-14.997999999999999</v>
      </c>
    </row>
    <row r="7539" spans="1:12" x14ac:dyDescent="0.3">
      <c r="A7539" t="s">
        <v>27</v>
      </c>
      <c r="B7539" t="s">
        <v>21</v>
      </c>
      <c r="C7539" t="s">
        <v>14</v>
      </c>
      <c r="D7539" t="s">
        <v>234</v>
      </c>
      <c r="E7539" t="s">
        <v>55</v>
      </c>
      <c r="F7539" t="s">
        <v>56</v>
      </c>
      <c r="G7539" t="s">
        <v>25</v>
      </c>
      <c r="H7539" t="s">
        <v>40</v>
      </c>
      <c r="I7539">
        <v>229.54400000000001</v>
      </c>
      <c r="J7539">
        <v>7</v>
      </c>
      <c r="K7539">
        <v>0.2</v>
      </c>
      <c r="L7539">
        <v>83.209699999999998</v>
      </c>
    </row>
    <row r="7540" spans="1:12" x14ac:dyDescent="0.3">
      <c r="A7540" t="s">
        <v>27</v>
      </c>
      <c r="B7540" t="s">
        <v>21</v>
      </c>
      <c r="C7540" t="s">
        <v>14</v>
      </c>
      <c r="D7540" t="s">
        <v>54</v>
      </c>
      <c r="E7540" t="s">
        <v>55</v>
      </c>
      <c r="F7540" t="s">
        <v>56</v>
      </c>
      <c r="G7540" t="s">
        <v>25</v>
      </c>
      <c r="H7540" t="s">
        <v>36</v>
      </c>
      <c r="I7540">
        <v>9.5220000000000002</v>
      </c>
      <c r="J7540">
        <v>1</v>
      </c>
      <c r="K7540">
        <v>0.7</v>
      </c>
      <c r="L7540">
        <v>-6.9828000000000001</v>
      </c>
    </row>
    <row r="7541" spans="1:12" x14ac:dyDescent="0.3">
      <c r="A7541" t="s">
        <v>27</v>
      </c>
      <c r="B7541" t="s">
        <v>21</v>
      </c>
      <c r="C7541" t="s">
        <v>14</v>
      </c>
      <c r="D7541" t="s">
        <v>54</v>
      </c>
      <c r="E7541" t="s">
        <v>55</v>
      </c>
      <c r="F7541" t="s">
        <v>56</v>
      </c>
      <c r="G7541" t="s">
        <v>34</v>
      </c>
      <c r="H7541" t="s">
        <v>35</v>
      </c>
      <c r="I7541">
        <v>791.96400000000006</v>
      </c>
      <c r="J7541">
        <v>6</v>
      </c>
      <c r="K7541">
        <v>0.4</v>
      </c>
      <c r="L7541">
        <v>-131.994</v>
      </c>
    </row>
    <row r="7542" spans="1:12" x14ac:dyDescent="0.3">
      <c r="A7542" t="s">
        <v>27</v>
      </c>
      <c r="B7542" t="s">
        <v>21</v>
      </c>
      <c r="C7542" t="s">
        <v>14</v>
      </c>
      <c r="D7542" t="s">
        <v>54</v>
      </c>
      <c r="E7542" t="s">
        <v>55</v>
      </c>
      <c r="F7542" t="s">
        <v>56</v>
      </c>
      <c r="G7542" t="s">
        <v>25</v>
      </c>
      <c r="H7542" t="s">
        <v>36</v>
      </c>
      <c r="I7542">
        <v>4.923</v>
      </c>
      <c r="J7542">
        <v>3</v>
      </c>
      <c r="K7542">
        <v>0.7</v>
      </c>
      <c r="L7542">
        <v>-3.9384000000000001</v>
      </c>
    </row>
    <row r="7543" spans="1:12" x14ac:dyDescent="0.3">
      <c r="A7543" t="s">
        <v>27</v>
      </c>
      <c r="B7543" t="s">
        <v>21</v>
      </c>
      <c r="C7543" t="s">
        <v>14</v>
      </c>
      <c r="D7543" t="s">
        <v>54</v>
      </c>
      <c r="E7543" t="s">
        <v>55</v>
      </c>
      <c r="F7543" t="s">
        <v>56</v>
      </c>
      <c r="G7543" t="s">
        <v>25</v>
      </c>
      <c r="H7543" t="s">
        <v>59</v>
      </c>
      <c r="I7543">
        <v>24.4</v>
      </c>
      <c r="J7543">
        <v>2</v>
      </c>
      <c r="K7543">
        <v>0.2</v>
      </c>
      <c r="L7543">
        <v>7.93</v>
      </c>
    </row>
    <row r="7544" spans="1:12" x14ac:dyDescent="0.3">
      <c r="A7544" t="s">
        <v>27</v>
      </c>
      <c r="B7544" t="s">
        <v>13</v>
      </c>
      <c r="C7544" t="s">
        <v>14</v>
      </c>
      <c r="D7544" t="s">
        <v>54</v>
      </c>
      <c r="E7544" t="s">
        <v>55</v>
      </c>
      <c r="F7544" t="s">
        <v>56</v>
      </c>
      <c r="G7544" t="s">
        <v>25</v>
      </c>
      <c r="H7544" t="s">
        <v>36</v>
      </c>
      <c r="I7544">
        <v>99.846000000000004</v>
      </c>
      <c r="J7544">
        <v>9</v>
      </c>
      <c r="K7544">
        <v>0.7</v>
      </c>
      <c r="L7544">
        <v>-83.204999999999998</v>
      </c>
    </row>
    <row r="7545" spans="1:12" x14ac:dyDescent="0.3">
      <c r="A7545" t="s">
        <v>27</v>
      </c>
      <c r="B7545" t="s">
        <v>21</v>
      </c>
      <c r="C7545" t="s">
        <v>14</v>
      </c>
      <c r="D7545" t="s">
        <v>54</v>
      </c>
      <c r="E7545" t="s">
        <v>55</v>
      </c>
      <c r="F7545" t="s">
        <v>56</v>
      </c>
      <c r="G7545" t="s">
        <v>34</v>
      </c>
      <c r="H7545" t="s">
        <v>35</v>
      </c>
      <c r="I7545">
        <v>466.15800000000002</v>
      </c>
      <c r="J7545">
        <v>7</v>
      </c>
      <c r="K7545">
        <v>0.4</v>
      </c>
      <c r="L7545">
        <v>-93.2316</v>
      </c>
    </row>
    <row r="7546" spans="1:12" x14ac:dyDescent="0.3">
      <c r="A7546" t="s">
        <v>27</v>
      </c>
      <c r="B7546" t="s">
        <v>21</v>
      </c>
      <c r="C7546" t="s">
        <v>14</v>
      </c>
      <c r="D7546" t="s">
        <v>54</v>
      </c>
      <c r="E7546" t="s">
        <v>55</v>
      </c>
      <c r="F7546" t="s">
        <v>56</v>
      </c>
      <c r="G7546" t="s">
        <v>34</v>
      </c>
      <c r="H7546" t="s">
        <v>58</v>
      </c>
      <c r="I7546">
        <v>10.311999999999999</v>
      </c>
      <c r="J7546">
        <v>1</v>
      </c>
      <c r="K7546">
        <v>0.2</v>
      </c>
      <c r="L7546">
        <v>-1.2889999999999999</v>
      </c>
    </row>
    <row r="7547" spans="1:12" x14ac:dyDescent="0.3">
      <c r="A7547" t="s">
        <v>27</v>
      </c>
      <c r="B7547" t="s">
        <v>21</v>
      </c>
      <c r="C7547" t="s">
        <v>14</v>
      </c>
      <c r="D7547" t="s">
        <v>54</v>
      </c>
      <c r="E7547" t="s">
        <v>55</v>
      </c>
      <c r="F7547" t="s">
        <v>56</v>
      </c>
      <c r="G7547" t="s">
        <v>25</v>
      </c>
      <c r="H7547" t="s">
        <v>36</v>
      </c>
      <c r="I7547">
        <v>2.556</v>
      </c>
      <c r="J7547">
        <v>3</v>
      </c>
      <c r="K7547">
        <v>0.7</v>
      </c>
      <c r="L7547">
        <v>-1.7891999999999999</v>
      </c>
    </row>
    <row r="7548" spans="1:12" x14ac:dyDescent="0.3">
      <c r="A7548" t="s">
        <v>12</v>
      </c>
      <c r="B7548" t="s">
        <v>13</v>
      </c>
      <c r="C7548" t="s">
        <v>14</v>
      </c>
      <c r="D7548" t="s">
        <v>54</v>
      </c>
      <c r="E7548" t="s">
        <v>55</v>
      </c>
      <c r="F7548" t="s">
        <v>56</v>
      </c>
      <c r="G7548" t="s">
        <v>25</v>
      </c>
      <c r="H7548" t="s">
        <v>40</v>
      </c>
      <c r="I7548">
        <v>40.031999999999996</v>
      </c>
      <c r="J7548">
        <v>6</v>
      </c>
      <c r="K7548">
        <v>0.2</v>
      </c>
      <c r="L7548">
        <v>12.51</v>
      </c>
    </row>
    <row r="7549" spans="1:12" x14ac:dyDescent="0.3">
      <c r="A7549" t="s">
        <v>12</v>
      </c>
      <c r="B7549" t="s">
        <v>13</v>
      </c>
      <c r="C7549" t="s">
        <v>14</v>
      </c>
      <c r="D7549" t="s">
        <v>54</v>
      </c>
      <c r="E7549" t="s">
        <v>55</v>
      </c>
      <c r="F7549" t="s">
        <v>56</v>
      </c>
      <c r="G7549" t="s">
        <v>34</v>
      </c>
      <c r="H7549" t="s">
        <v>58</v>
      </c>
      <c r="I7549">
        <v>16.776</v>
      </c>
      <c r="J7549">
        <v>3</v>
      </c>
      <c r="K7549">
        <v>0.2</v>
      </c>
      <c r="L7549">
        <v>5.0327999999999999</v>
      </c>
    </row>
    <row r="7550" spans="1:12" x14ac:dyDescent="0.3">
      <c r="A7550" t="s">
        <v>27</v>
      </c>
      <c r="B7550" t="s">
        <v>21</v>
      </c>
      <c r="C7550" t="s">
        <v>14</v>
      </c>
      <c r="D7550" t="s">
        <v>54</v>
      </c>
      <c r="E7550" t="s">
        <v>55</v>
      </c>
      <c r="F7550" t="s">
        <v>56</v>
      </c>
      <c r="G7550" t="s">
        <v>25</v>
      </c>
      <c r="H7550" t="s">
        <v>59</v>
      </c>
      <c r="I7550">
        <v>52.512</v>
      </c>
      <c r="J7550">
        <v>6</v>
      </c>
      <c r="K7550">
        <v>0.2</v>
      </c>
      <c r="L7550">
        <v>19.692</v>
      </c>
    </row>
    <row r="7551" spans="1:12" x14ac:dyDescent="0.3">
      <c r="A7551" t="s">
        <v>27</v>
      </c>
      <c r="B7551" t="s">
        <v>21</v>
      </c>
      <c r="C7551" t="s">
        <v>14</v>
      </c>
      <c r="D7551" t="s">
        <v>54</v>
      </c>
      <c r="E7551" t="s">
        <v>55</v>
      </c>
      <c r="F7551" t="s">
        <v>56</v>
      </c>
      <c r="G7551" t="s">
        <v>25</v>
      </c>
      <c r="H7551" t="s">
        <v>31</v>
      </c>
      <c r="I7551">
        <v>186.91200000000001</v>
      </c>
      <c r="J7551">
        <v>6</v>
      </c>
      <c r="K7551">
        <v>0.2</v>
      </c>
      <c r="L7551">
        <v>-35.045999999999999</v>
      </c>
    </row>
    <row r="7552" spans="1:12" x14ac:dyDescent="0.3">
      <c r="A7552" t="s">
        <v>27</v>
      </c>
      <c r="B7552" t="s">
        <v>21</v>
      </c>
      <c r="C7552" t="s">
        <v>14</v>
      </c>
      <c r="D7552" t="s">
        <v>54</v>
      </c>
      <c r="E7552" t="s">
        <v>55</v>
      </c>
      <c r="F7552" t="s">
        <v>56</v>
      </c>
      <c r="G7552" t="s">
        <v>25</v>
      </c>
      <c r="H7552" t="s">
        <v>40</v>
      </c>
      <c r="I7552">
        <v>10.048</v>
      </c>
      <c r="J7552">
        <v>4</v>
      </c>
      <c r="K7552">
        <v>0.2</v>
      </c>
      <c r="L7552">
        <v>3.14</v>
      </c>
    </row>
    <row r="7553" spans="1:12" x14ac:dyDescent="0.3">
      <c r="A7553" t="s">
        <v>27</v>
      </c>
      <c r="B7553" t="s">
        <v>13</v>
      </c>
      <c r="C7553" t="s">
        <v>14</v>
      </c>
      <c r="D7553" t="s">
        <v>54</v>
      </c>
      <c r="E7553" t="s">
        <v>55</v>
      </c>
      <c r="F7553" t="s">
        <v>56</v>
      </c>
      <c r="G7553" t="s">
        <v>25</v>
      </c>
      <c r="H7553" t="s">
        <v>26</v>
      </c>
      <c r="I7553">
        <v>3.3039999999999998</v>
      </c>
      <c r="J7553">
        <v>1</v>
      </c>
      <c r="K7553">
        <v>0.2</v>
      </c>
      <c r="L7553">
        <v>1.0738000000000001</v>
      </c>
    </row>
    <row r="7554" spans="1:12" x14ac:dyDescent="0.3">
      <c r="A7554" t="s">
        <v>27</v>
      </c>
      <c r="B7554" t="s">
        <v>43</v>
      </c>
      <c r="C7554" t="s">
        <v>14</v>
      </c>
      <c r="D7554" t="s">
        <v>54</v>
      </c>
      <c r="E7554" t="s">
        <v>55</v>
      </c>
      <c r="F7554" t="s">
        <v>56</v>
      </c>
      <c r="G7554" t="s">
        <v>34</v>
      </c>
      <c r="H7554" t="s">
        <v>35</v>
      </c>
      <c r="I7554">
        <v>748.75199999999995</v>
      </c>
      <c r="J7554">
        <v>8</v>
      </c>
      <c r="K7554">
        <v>0.4</v>
      </c>
      <c r="L7554">
        <v>-162.2296</v>
      </c>
    </row>
    <row r="7555" spans="1:12" x14ac:dyDescent="0.3">
      <c r="A7555" t="s">
        <v>27</v>
      </c>
      <c r="B7555" t="s">
        <v>21</v>
      </c>
      <c r="C7555" t="s">
        <v>14</v>
      </c>
      <c r="D7555" t="s">
        <v>54</v>
      </c>
      <c r="E7555" t="s">
        <v>55</v>
      </c>
      <c r="F7555" t="s">
        <v>56</v>
      </c>
      <c r="G7555" t="s">
        <v>25</v>
      </c>
      <c r="H7555" t="s">
        <v>76</v>
      </c>
      <c r="I7555">
        <v>12.576000000000001</v>
      </c>
      <c r="J7555">
        <v>4</v>
      </c>
      <c r="K7555">
        <v>0.2</v>
      </c>
      <c r="L7555">
        <v>4.0872000000000002</v>
      </c>
    </row>
    <row r="7556" spans="1:12" x14ac:dyDescent="0.3">
      <c r="A7556" t="s">
        <v>12</v>
      </c>
      <c r="B7556" t="s">
        <v>21</v>
      </c>
      <c r="C7556" t="s">
        <v>14</v>
      </c>
      <c r="D7556" t="s">
        <v>527</v>
      </c>
      <c r="E7556" t="s">
        <v>55</v>
      </c>
      <c r="F7556" t="s">
        <v>56</v>
      </c>
      <c r="G7556" t="s">
        <v>18</v>
      </c>
      <c r="H7556" t="s">
        <v>20</v>
      </c>
      <c r="I7556">
        <v>99.372</v>
      </c>
      <c r="J7556">
        <v>2</v>
      </c>
      <c r="K7556">
        <v>0.3</v>
      </c>
      <c r="L7556">
        <v>-7.0979999999999999</v>
      </c>
    </row>
    <row r="7557" spans="1:12" x14ac:dyDescent="0.3">
      <c r="A7557" t="s">
        <v>12</v>
      </c>
      <c r="B7557" t="s">
        <v>21</v>
      </c>
      <c r="C7557" t="s">
        <v>14</v>
      </c>
      <c r="D7557" t="s">
        <v>527</v>
      </c>
      <c r="E7557" t="s">
        <v>55</v>
      </c>
      <c r="F7557" t="s">
        <v>56</v>
      </c>
      <c r="G7557" t="s">
        <v>18</v>
      </c>
      <c r="H7557" t="s">
        <v>32</v>
      </c>
      <c r="I7557">
        <v>33.567999999999998</v>
      </c>
      <c r="J7557">
        <v>2</v>
      </c>
      <c r="K7557">
        <v>0.2</v>
      </c>
      <c r="L7557">
        <v>-5.4547999999999996</v>
      </c>
    </row>
    <row r="7558" spans="1:12" x14ac:dyDescent="0.3">
      <c r="A7558" t="s">
        <v>27</v>
      </c>
      <c r="B7558" t="s">
        <v>43</v>
      </c>
      <c r="C7558" t="s">
        <v>14</v>
      </c>
      <c r="D7558" t="s">
        <v>54</v>
      </c>
      <c r="E7558" t="s">
        <v>55</v>
      </c>
      <c r="F7558" t="s">
        <v>56</v>
      </c>
      <c r="G7558" t="s">
        <v>25</v>
      </c>
      <c r="H7558" t="s">
        <v>40</v>
      </c>
      <c r="I7558">
        <v>45.527999999999999</v>
      </c>
      <c r="J7558">
        <v>3</v>
      </c>
      <c r="K7558">
        <v>0.2</v>
      </c>
      <c r="L7558">
        <v>15.934799999999999</v>
      </c>
    </row>
    <row r="7559" spans="1:12" x14ac:dyDescent="0.3">
      <c r="A7559" t="s">
        <v>61</v>
      </c>
      <c r="B7559" t="s">
        <v>21</v>
      </c>
      <c r="C7559" t="s">
        <v>14</v>
      </c>
      <c r="D7559" t="s">
        <v>54</v>
      </c>
      <c r="E7559" t="s">
        <v>55</v>
      </c>
      <c r="F7559" t="s">
        <v>56</v>
      </c>
      <c r="G7559" t="s">
        <v>25</v>
      </c>
      <c r="H7559" t="s">
        <v>59</v>
      </c>
      <c r="I7559">
        <v>348.488</v>
      </c>
      <c r="J7559">
        <v>7</v>
      </c>
      <c r="K7559">
        <v>0.2</v>
      </c>
      <c r="L7559">
        <v>117.6147</v>
      </c>
    </row>
    <row r="7560" spans="1:12" x14ac:dyDescent="0.3">
      <c r="A7560" t="s">
        <v>61</v>
      </c>
      <c r="B7560" t="s">
        <v>21</v>
      </c>
      <c r="C7560" t="s">
        <v>14</v>
      </c>
      <c r="D7560" t="s">
        <v>54</v>
      </c>
      <c r="E7560" t="s">
        <v>55</v>
      </c>
      <c r="F7560" t="s">
        <v>56</v>
      </c>
      <c r="G7560" t="s">
        <v>25</v>
      </c>
      <c r="H7560" t="s">
        <v>31</v>
      </c>
      <c r="I7560">
        <v>172.73599999999999</v>
      </c>
      <c r="J7560">
        <v>4</v>
      </c>
      <c r="K7560">
        <v>0.2</v>
      </c>
      <c r="L7560">
        <v>-30.2288</v>
      </c>
    </row>
    <row r="7561" spans="1:12" x14ac:dyDescent="0.3">
      <c r="A7561" t="s">
        <v>27</v>
      </c>
      <c r="B7561" t="s">
        <v>13</v>
      </c>
      <c r="C7561" t="s">
        <v>14</v>
      </c>
      <c r="D7561" t="s">
        <v>54</v>
      </c>
      <c r="E7561" t="s">
        <v>55</v>
      </c>
      <c r="F7561" t="s">
        <v>56</v>
      </c>
      <c r="G7561" t="s">
        <v>34</v>
      </c>
      <c r="H7561" t="s">
        <v>35</v>
      </c>
      <c r="I7561">
        <v>358.2</v>
      </c>
      <c r="J7561">
        <v>3</v>
      </c>
      <c r="K7561">
        <v>0.4</v>
      </c>
      <c r="L7561">
        <v>41.79</v>
      </c>
    </row>
    <row r="7562" spans="1:12" x14ac:dyDescent="0.3">
      <c r="A7562" t="s">
        <v>27</v>
      </c>
      <c r="B7562" t="s">
        <v>13</v>
      </c>
      <c r="C7562" t="s">
        <v>14</v>
      </c>
      <c r="D7562" t="s">
        <v>54</v>
      </c>
      <c r="E7562" t="s">
        <v>55</v>
      </c>
      <c r="F7562" t="s">
        <v>56</v>
      </c>
      <c r="G7562" t="s">
        <v>34</v>
      </c>
      <c r="H7562" t="s">
        <v>35</v>
      </c>
      <c r="I7562">
        <v>545.91600000000005</v>
      </c>
      <c r="J7562">
        <v>14</v>
      </c>
      <c r="K7562">
        <v>0.4</v>
      </c>
      <c r="L7562">
        <v>72.788799999999995</v>
      </c>
    </row>
    <row r="7563" spans="1:12" x14ac:dyDescent="0.3">
      <c r="A7563" t="s">
        <v>12</v>
      </c>
      <c r="B7563" t="s">
        <v>13</v>
      </c>
      <c r="C7563" t="s">
        <v>14</v>
      </c>
      <c r="D7563" t="s">
        <v>54</v>
      </c>
      <c r="E7563" t="s">
        <v>55</v>
      </c>
      <c r="F7563" t="s">
        <v>56</v>
      </c>
      <c r="G7563" t="s">
        <v>34</v>
      </c>
      <c r="H7563" t="s">
        <v>35</v>
      </c>
      <c r="I7563">
        <v>280.78199999999998</v>
      </c>
      <c r="J7563">
        <v>3</v>
      </c>
      <c r="K7563">
        <v>0.4</v>
      </c>
      <c r="L7563">
        <v>-60.836100000000002</v>
      </c>
    </row>
    <row r="7564" spans="1:12" x14ac:dyDescent="0.3">
      <c r="A7564" t="s">
        <v>12</v>
      </c>
      <c r="B7564" t="s">
        <v>13</v>
      </c>
      <c r="C7564" t="s">
        <v>14</v>
      </c>
      <c r="D7564" t="s">
        <v>54</v>
      </c>
      <c r="E7564" t="s">
        <v>55</v>
      </c>
      <c r="F7564" t="s">
        <v>56</v>
      </c>
      <c r="G7564" t="s">
        <v>34</v>
      </c>
      <c r="H7564" t="s">
        <v>58</v>
      </c>
      <c r="I7564">
        <v>31.984000000000002</v>
      </c>
      <c r="J7564">
        <v>2</v>
      </c>
      <c r="K7564">
        <v>0.2</v>
      </c>
      <c r="L7564">
        <v>1.1994</v>
      </c>
    </row>
    <row r="7565" spans="1:12" x14ac:dyDescent="0.3">
      <c r="A7565" t="s">
        <v>27</v>
      </c>
      <c r="B7565" t="s">
        <v>21</v>
      </c>
      <c r="C7565" t="s">
        <v>14</v>
      </c>
      <c r="D7565" t="s">
        <v>54</v>
      </c>
      <c r="E7565" t="s">
        <v>55</v>
      </c>
      <c r="F7565" t="s">
        <v>56</v>
      </c>
      <c r="G7565" t="s">
        <v>25</v>
      </c>
      <c r="H7565" t="s">
        <v>31</v>
      </c>
      <c r="I7565">
        <v>8.3840000000000003</v>
      </c>
      <c r="J7565">
        <v>1</v>
      </c>
      <c r="K7565">
        <v>0.2</v>
      </c>
      <c r="L7565">
        <v>0.73360000000000003</v>
      </c>
    </row>
    <row r="7566" spans="1:12" x14ac:dyDescent="0.3">
      <c r="A7566" t="s">
        <v>27</v>
      </c>
      <c r="B7566" t="s">
        <v>21</v>
      </c>
      <c r="C7566" t="s">
        <v>14</v>
      </c>
      <c r="D7566" t="s">
        <v>54</v>
      </c>
      <c r="E7566" t="s">
        <v>55</v>
      </c>
      <c r="F7566" t="s">
        <v>56</v>
      </c>
      <c r="G7566" t="s">
        <v>25</v>
      </c>
      <c r="H7566" t="s">
        <v>33</v>
      </c>
      <c r="I7566">
        <v>6.8479999999999999</v>
      </c>
      <c r="J7566">
        <v>2</v>
      </c>
      <c r="K7566">
        <v>0.2</v>
      </c>
      <c r="L7566">
        <v>0.77039999999999997</v>
      </c>
    </row>
    <row r="7567" spans="1:12" x14ac:dyDescent="0.3">
      <c r="A7567" t="s">
        <v>27</v>
      </c>
      <c r="B7567" t="s">
        <v>21</v>
      </c>
      <c r="C7567" t="s">
        <v>14</v>
      </c>
      <c r="D7567" t="s">
        <v>54</v>
      </c>
      <c r="E7567" t="s">
        <v>55</v>
      </c>
      <c r="F7567" t="s">
        <v>56</v>
      </c>
      <c r="G7567" t="s">
        <v>25</v>
      </c>
      <c r="H7567" t="s">
        <v>36</v>
      </c>
      <c r="I7567">
        <v>7.6559999999999997</v>
      </c>
      <c r="J7567">
        <v>4</v>
      </c>
      <c r="K7567">
        <v>0.7</v>
      </c>
      <c r="L7567">
        <v>-6.1247999999999996</v>
      </c>
    </row>
    <row r="7568" spans="1:12" x14ac:dyDescent="0.3">
      <c r="A7568" t="s">
        <v>27</v>
      </c>
      <c r="B7568" t="s">
        <v>21</v>
      </c>
      <c r="C7568" t="s">
        <v>14</v>
      </c>
      <c r="D7568" t="s">
        <v>54</v>
      </c>
      <c r="E7568" t="s">
        <v>55</v>
      </c>
      <c r="F7568" t="s">
        <v>56</v>
      </c>
      <c r="G7568" t="s">
        <v>18</v>
      </c>
      <c r="H7568" t="s">
        <v>32</v>
      </c>
      <c r="I7568">
        <v>3.3119999999999998</v>
      </c>
      <c r="J7568">
        <v>1</v>
      </c>
      <c r="K7568">
        <v>0.2</v>
      </c>
      <c r="L7568">
        <v>0.66239999999999999</v>
      </c>
    </row>
    <row r="7569" spans="1:12" x14ac:dyDescent="0.3">
      <c r="A7569" t="s">
        <v>27</v>
      </c>
      <c r="B7569" t="s">
        <v>21</v>
      </c>
      <c r="C7569" t="s">
        <v>14</v>
      </c>
      <c r="D7569" t="s">
        <v>54</v>
      </c>
      <c r="E7569" t="s">
        <v>55</v>
      </c>
      <c r="F7569" t="s">
        <v>56</v>
      </c>
      <c r="G7569" t="s">
        <v>25</v>
      </c>
      <c r="H7569" t="s">
        <v>37</v>
      </c>
      <c r="I7569">
        <v>20.135999999999999</v>
      </c>
      <c r="J7569">
        <v>3</v>
      </c>
      <c r="K7569">
        <v>0.2</v>
      </c>
      <c r="L7569">
        <v>1.2585</v>
      </c>
    </row>
    <row r="7570" spans="1:12" x14ac:dyDescent="0.3">
      <c r="A7570" t="s">
        <v>27</v>
      </c>
      <c r="B7570" t="s">
        <v>21</v>
      </c>
      <c r="C7570" t="s">
        <v>14</v>
      </c>
      <c r="D7570" t="s">
        <v>54</v>
      </c>
      <c r="E7570" t="s">
        <v>55</v>
      </c>
      <c r="F7570" t="s">
        <v>56</v>
      </c>
      <c r="G7570" t="s">
        <v>25</v>
      </c>
      <c r="H7570" t="s">
        <v>59</v>
      </c>
      <c r="I7570">
        <v>8.8559999999999999</v>
      </c>
      <c r="J7570">
        <v>3</v>
      </c>
      <c r="K7570">
        <v>0.2</v>
      </c>
      <c r="L7570">
        <v>2.8782000000000001</v>
      </c>
    </row>
    <row r="7571" spans="1:12" x14ac:dyDescent="0.3">
      <c r="A7571" t="s">
        <v>27</v>
      </c>
      <c r="B7571" t="s">
        <v>21</v>
      </c>
      <c r="C7571" t="s">
        <v>14</v>
      </c>
      <c r="D7571" t="s">
        <v>54</v>
      </c>
      <c r="E7571" t="s">
        <v>55</v>
      </c>
      <c r="F7571" t="s">
        <v>56</v>
      </c>
      <c r="G7571" t="s">
        <v>34</v>
      </c>
      <c r="H7571" t="s">
        <v>35</v>
      </c>
      <c r="I7571">
        <v>859.2</v>
      </c>
      <c r="J7571">
        <v>4</v>
      </c>
      <c r="K7571">
        <v>0.4</v>
      </c>
      <c r="L7571">
        <v>-186.16</v>
      </c>
    </row>
    <row r="7572" spans="1:12" x14ac:dyDescent="0.3">
      <c r="A7572" t="s">
        <v>27</v>
      </c>
      <c r="B7572" t="s">
        <v>21</v>
      </c>
      <c r="C7572" t="s">
        <v>14</v>
      </c>
      <c r="D7572" t="s">
        <v>54</v>
      </c>
      <c r="E7572" t="s">
        <v>55</v>
      </c>
      <c r="F7572" t="s">
        <v>56</v>
      </c>
      <c r="G7572" t="s">
        <v>18</v>
      </c>
      <c r="H7572" t="s">
        <v>20</v>
      </c>
      <c r="I7572">
        <v>239.96</v>
      </c>
      <c r="J7572">
        <v>10</v>
      </c>
      <c r="K7572">
        <v>0.3</v>
      </c>
      <c r="L7572">
        <v>-10.284000000000001</v>
      </c>
    </row>
    <row r="7573" spans="1:12" x14ac:dyDescent="0.3">
      <c r="A7573" t="s">
        <v>27</v>
      </c>
      <c r="B7573" t="s">
        <v>21</v>
      </c>
      <c r="C7573" t="s">
        <v>14</v>
      </c>
      <c r="D7573" t="s">
        <v>54</v>
      </c>
      <c r="E7573" t="s">
        <v>55</v>
      </c>
      <c r="F7573" t="s">
        <v>56</v>
      </c>
      <c r="G7573" t="s">
        <v>18</v>
      </c>
      <c r="H7573" t="s">
        <v>32</v>
      </c>
      <c r="I7573">
        <v>54.768000000000001</v>
      </c>
      <c r="J7573">
        <v>2</v>
      </c>
      <c r="K7573">
        <v>0.2</v>
      </c>
      <c r="L7573">
        <v>6.8460000000000001</v>
      </c>
    </row>
    <row r="7574" spans="1:12" x14ac:dyDescent="0.3">
      <c r="A7574" t="s">
        <v>27</v>
      </c>
      <c r="B7574" t="s">
        <v>21</v>
      </c>
      <c r="C7574" t="s">
        <v>14</v>
      </c>
      <c r="D7574" t="s">
        <v>54</v>
      </c>
      <c r="E7574" t="s">
        <v>55</v>
      </c>
      <c r="F7574" t="s">
        <v>56</v>
      </c>
      <c r="G7574" t="s">
        <v>25</v>
      </c>
      <c r="H7574" t="s">
        <v>33</v>
      </c>
      <c r="I7574">
        <v>13.391999999999999</v>
      </c>
      <c r="J7574">
        <v>3</v>
      </c>
      <c r="K7574">
        <v>0.2</v>
      </c>
      <c r="L7574">
        <v>3.1806000000000001</v>
      </c>
    </row>
    <row r="7575" spans="1:12" x14ac:dyDescent="0.3">
      <c r="A7575" t="s">
        <v>27</v>
      </c>
      <c r="B7575" t="s">
        <v>21</v>
      </c>
      <c r="C7575" t="s">
        <v>14</v>
      </c>
      <c r="D7575" t="s">
        <v>54</v>
      </c>
      <c r="E7575" t="s">
        <v>55</v>
      </c>
      <c r="F7575" t="s">
        <v>56</v>
      </c>
      <c r="G7575" t="s">
        <v>25</v>
      </c>
      <c r="H7575" t="s">
        <v>40</v>
      </c>
      <c r="I7575">
        <v>23.92</v>
      </c>
      <c r="J7575">
        <v>5</v>
      </c>
      <c r="K7575">
        <v>0.2</v>
      </c>
      <c r="L7575">
        <v>8.6709999999999994</v>
      </c>
    </row>
    <row r="7576" spans="1:12" x14ac:dyDescent="0.3">
      <c r="A7576" t="s">
        <v>27</v>
      </c>
      <c r="B7576" t="s">
        <v>21</v>
      </c>
      <c r="C7576" t="s">
        <v>14</v>
      </c>
      <c r="D7576" t="s">
        <v>54</v>
      </c>
      <c r="E7576" t="s">
        <v>55</v>
      </c>
      <c r="F7576" t="s">
        <v>56</v>
      </c>
      <c r="G7576" t="s">
        <v>34</v>
      </c>
      <c r="H7576" t="s">
        <v>58</v>
      </c>
      <c r="I7576">
        <v>255.96799999999999</v>
      </c>
      <c r="J7576">
        <v>4</v>
      </c>
      <c r="K7576">
        <v>0.2</v>
      </c>
      <c r="L7576">
        <v>-28.796399999999998</v>
      </c>
    </row>
    <row r="7577" spans="1:12" x14ac:dyDescent="0.3">
      <c r="A7577" t="s">
        <v>12</v>
      </c>
      <c r="B7577" t="s">
        <v>43</v>
      </c>
      <c r="C7577" t="s">
        <v>14</v>
      </c>
      <c r="D7577" t="s">
        <v>54</v>
      </c>
      <c r="E7577" t="s">
        <v>55</v>
      </c>
      <c r="F7577" t="s">
        <v>56</v>
      </c>
      <c r="G7577" t="s">
        <v>18</v>
      </c>
      <c r="H7577" t="s">
        <v>30</v>
      </c>
      <c r="I7577">
        <v>815.29200000000003</v>
      </c>
      <c r="J7577">
        <v>9</v>
      </c>
      <c r="K7577">
        <v>0.4</v>
      </c>
      <c r="L7577">
        <v>-339.70499999999998</v>
      </c>
    </row>
    <row r="7578" spans="1:12" x14ac:dyDescent="0.3">
      <c r="A7578" t="s">
        <v>12</v>
      </c>
      <c r="B7578" t="s">
        <v>43</v>
      </c>
      <c r="C7578" t="s">
        <v>14</v>
      </c>
      <c r="D7578" t="s">
        <v>54</v>
      </c>
      <c r="E7578" t="s">
        <v>55</v>
      </c>
      <c r="F7578" t="s">
        <v>56</v>
      </c>
      <c r="G7578" t="s">
        <v>25</v>
      </c>
      <c r="H7578" t="s">
        <v>40</v>
      </c>
      <c r="I7578">
        <v>7.968</v>
      </c>
      <c r="J7578">
        <v>2</v>
      </c>
      <c r="K7578">
        <v>0.2</v>
      </c>
      <c r="L7578">
        <v>2.8883999999999999</v>
      </c>
    </row>
    <row r="7579" spans="1:12" x14ac:dyDescent="0.3">
      <c r="A7579" t="s">
        <v>27</v>
      </c>
      <c r="B7579" t="s">
        <v>21</v>
      </c>
      <c r="C7579" t="s">
        <v>14</v>
      </c>
      <c r="D7579" t="s">
        <v>54</v>
      </c>
      <c r="E7579" t="s">
        <v>55</v>
      </c>
      <c r="F7579" t="s">
        <v>56</v>
      </c>
      <c r="G7579" t="s">
        <v>25</v>
      </c>
      <c r="H7579" t="s">
        <v>33</v>
      </c>
      <c r="I7579">
        <v>4.6719999999999997</v>
      </c>
      <c r="J7579">
        <v>1</v>
      </c>
      <c r="K7579">
        <v>0.2</v>
      </c>
      <c r="L7579">
        <v>0.58399999999999996</v>
      </c>
    </row>
    <row r="7580" spans="1:12" x14ac:dyDescent="0.3">
      <c r="A7580" t="s">
        <v>27</v>
      </c>
      <c r="B7580" t="s">
        <v>21</v>
      </c>
      <c r="C7580" t="s">
        <v>14</v>
      </c>
      <c r="D7580" t="s">
        <v>54</v>
      </c>
      <c r="E7580" t="s">
        <v>55</v>
      </c>
      <c r="F7580" t="s">
        <v>56</v>
      </c>
      <c r="G7580" t="s">
        <v>25</v>
      </c>
      <c r="H7580" t="s">
        <v>36</v>
      </c>
      <c r="I7580">
        <v>104.58</v>
      </c>
      <c r="J7580">
        <v>6</v>
      </c>
      <c r="K7580">
        <v>0.7</v>
      </c>
      <c r="L7580">
        <v>-80.177999999999997</v>
      </c>
    </row>
    <row r="7581" spans="1:12" x14ac:dyDescent="0.3">
      <c r="A7581" t="s">
        <v>61</v>
      </c>
      <c r="B7581" t="s">
        <v>43</v>
      </c>
      <c r="C7581" t="s">
        <v>14</v>
      </c>
      <c r="D7581" t="s">
        <v>54</v>
      </c>
      <c r="E7581" t="s">
        <v>55</v>
      </c>
      <c r="F7581" t="s">
        <v>56</v>
      </c>
      <c r="G7581" t="s">
        <v>25</v>
      </c>
      <c r="H7581" t="s">
        <v>33</v>
      </c>
      <c r="I7581">
        <v>11.736000000000001</v>
      </c>
      <c r="J7581">
        <v>3</v>
      </c>
      <c r="K7581">
        <v>0.2</v>
      </c>
      <c r="L7581">
        <v>1.0268999999999999</v>
      </c>
    </row>
    <row r="7582" spans="1:12" x14ac:dyDescent="0.3">
      <c r="A7582" t="s">
        <v>61</v>
      </c>
      <c r="B7582" t="s">
        <v>13</v>
      </c>
      <c r="C7582" t="s">
        <v>14</v>
      </c>
      <c r="D7582" t="s">
        <v>54</v>
      </c>
      <c r="E7582" t="s">
        <v>55</v>
      </c>
      <c r="F7582" t="s">
        <v>56</v>
      </c>
      <c r="G7582" t="s">
        <v>18</v>
      </c>
      <c r="H7582" t="s">
        <v>19</v>
      </c>
      <c r="I7582">
        <v>87.21</v>
      </c>
      <c r="J7582">
        <v>3</v>
      </c>
      <c r="K7582">
        <v>0.5</v>
      </c>
      <c r="L7582">
        <v>-45.349200000000003</v>
      </c>
    </row>
    <row r="7583" spans="1:12" x14ac:dyDescent="0.3">
      <c r="A7583" t="s">
        <v>61</v>
      </c>
      <c r="B7583" t="s">
        <v>13</v>
      </c>
      <c r="C7583" t="s">
        <v>14</v>
      </c>
      <c r="D7583" t="s">
        <v>54</v>
      </c>
      <c r="E7583" t="s">
        <v>55</v>
      </c>
      <c r="F7583" t="s">
        <v>56</v>
      </c>
      <c r="G7583" t="s">
        <v>25</v>
      </c>
      <c r="H7583" t="s">
        <v>40</v>
      </c>
      <c r="I7583">
        <v>15.552</v>
      </c>
      <c r="J7583">
        <v>3</v>
      </c>
      <c r="K7583">
        <v>0.2</v>
      </c>
      <c r="L7583">
        <v>5.4432</v>
      </c>
    </row>
    <row r="7584" spans="1:12" x14ac:dyDescent="0.3">
      <c r="A7584" t="s">
        <v>61</v>
      </c>
      <c r="B7584" t="s">
        <v>13</v>
      </c>
      <c r="C7584" t="s">
        <v>14</v>
      </c>
      <c r="D7584" t="s">
        <v>54</v>
      </c>
      <c r="E7584" t="s">
        <v>55</v>
      </c>
      <c r="F7584" t="s">
        <v>56</v>
      </c>
      <c r="G7584" t="s">
        <v>34</v>
      </c>
      <c r="H7584" t="s">
        <v>35</v>
      </c>
      <c r="I7584">
        <v>683.98800000000006</v>
      </c>
      <c r="J7584">
        <v>2</v>
      </c>
      <c r="K7584">
        <v>0.4</v>
      </c>
      <c r="L7584">
        <v>-113.998</v>
      </c>
    </row>
    <row r="7585" spans="1:12" x14ac:dyDescent="0.3">
      <c r="A7585" t="s">
        <v>61</v>
      </c>
      <c r="B7585" t="s">
        <v>13</v>
      </c>
      <c r="C7585" t="s">
        <v>14</v>
      </c>
      <c r="D7585" t="s">
        <v>54</v>
      </c>
      <c r="E7585" t="s">
        <v>55</v>
      </c>
      <c r="F7585" t="s">
        <v>56</v>
      </c>
      <c r="G7585" t="s">
        <v>25</v>
      </c>
      <c r="H7585" t="s">
        <v>31</v>
      </c>
      <c r="I7585">
        <v>13.391999999999999</v>
      </c>
      <c r="J7585">
        <v>3</v>
      </c>
      <c r="K7585">
        <v>0.2</v>
      </c>
      <c r="L7585">
        <v>1.0044</v>
      </c>
    </row>
    <row r="7586" spans="1:12" x14ac:dyDescent="0.3">
      <c r="A7586" t="s">
        <v>61</v>
      </c>
      <c r="B7586" t="s">
        <v>13</v>
      </c>
      <c r="C7586" t="s">
        <v>14</v>
      </c>
      <c r="D7586" t="s">
        <v>54</v>
      </c>
      <c r="E7586" t="s">
        <v>55</v>
      </c>
      <c r="F7586" t="s">
        <v>56</v>
      </c>
      <c r="G7586" t="s">
        <v>34</v>
      </c>
      <c r="H7586" t="s">
        <v>58</v>
      </c>
      <c r="I7586">
        <v>16.776</v>
      </c>
      <c r="J7586">
        <v>3</v>
      </c>
      <c r="K7586">
        <v>0.2</v>
      </c>
      <c r="L7586">
        <v>4.8231000000000002</v>
      </c>
    </row>
    <row r="7587" spans="1:12" x14ac:dyDescent="0.3">
      <c r="A7587" t="s">
        <v>61</v>
      </c>
      <c r="B7587" t="s">
        <v>13</v>
      </c>
      <c r="C7587" t="s">
        <v>14</v>
      </c>
      <c r="D7587" t="s">
        <v>54</v>
      </c>
      <c r="E7587" t="s">
        <v>55</v>
      </c>
      <c r="F7587" t="s">
        <v>56</v>
      </c>
      <c r="G7587" t="s">
        <v>34</v>
      </c>
      <c r="H7587" t="s">
        <v>58</v>
      </c>
      <c r="I7587">
        <v>527.91999999999996</v>
      </c>
      <c r="J7587">
        <v>2</v>
      </c>
      <c r="K7587">
        <v>0.2</v>
      </c>
      <c r="L7587">
        <v>85.787000000000006</v>
      </c>
    </row>
    <row r="7588" spans="1:12" x14ac:dyDescent="0.3">
      <c r="A7588" t="s">
        <v>12</v>
      </c>
      <c r="B7588" t="s">
        <v>21</v>
      </c>
      <c r="C7588" t="s">
        <v>14</v>
      </c>
      <c r="D7588" t="s">
        <v>350</v>
      </c>
      <c r="E7588" t="s">
        <v>55</v>
      </c>
      <c r="F7588" t="s">
        <v>56</v>
      </c>
      <c r="G7588" t="s">
        <v>18</v>
      </c>
      <c r="H7588" t="s">
        <v>32</v>
      </c>
      <c r="I7588">
        <v>23.968</v>
      </c>
      <c r="J7588">
        <v>2</v>
      </c>
      <c r="K7588">
        <v>0.2</v>
      </c>
      <c r="L7588">
        <v>7.7896000000000001</v>
      </c>
    </row>
    <row r="7589" spans="1:12" x14ac:dyDescent="0.3">
      <c r="A7589" t="s">
        <v>12</v>
      </c>
      <c r="B7589" t="s">
        <v>21</v>
      </c>
      <c r="C7589" t="s">
        <v>14</v>
      </c>
      <c r="D7589" t="s">
        <v>350</v>
      </c>
      <c r="E7589" t="s">
        <v>55</v>
      </c>
      <c r="F7589" t="s">
        <v>56</v>
      </c>
      <c r="G7589" t="s">
        <v>18</v>
      </c>
      <c r="H7589" t="s">
        <v>19</v>
      </c>
      <c r="I7589">
        <v>521.96</v>
      </c>
      <c r="J7589">
        <v>4</v>
      </c>
      <c r="K7589">
        <v>0.5</v>
      </c>
      <c r="L7589">
        <v>-250.54079999999999</v>
      </c>
    </row>
    <row r="7590" spans="1:12" x14ac:dyDescent="0.3">
      <c r="A7590" t="s">
        <v>12</v>
      </c>
      <c r="B7590" t="s">
        <v>13</v>
      </c>
      <c r="C7590" t="s">
        <v>14</v>
      </c>
      <c r="D7590" t="s">
        <v>54</v>
      </c>
      <c r="E7590" t="s">
        <v>55</v>
      </c>
      <c r="F7590" t="s">
        <v>56</v>
      </c>
      <c r="G7590" t="s">
        <v>25</v>
      </c>
      <c r="H7590" t="s">
        <v>40</v>
      </c>
      <c r="I7590">
        <v>20.544</v>
      </c>
      <c r="J7590">
        <v>6</v>
      </c>
      <c r="K7590">
        <v>0.2</v>
      </c>
      <c r="L7590">
        <v>6.42</v>
      </c>
    </row>
    <row r="7591" spans="1:12" x14ac:dyDescent="0.3">
      <c r="A7591" t="s">
        <v>27</v>
      </c>
      <c r="B7591" t="s">
        <v>13</v>
      </c>
      <c r="C7591" t="s">
        <v>14</v>
      </c>
      <c r="D7591" t="s">
        <v>54</v>
      </c>
      <c r="E7591" t="s">
        <v>55</v>
      </c>
      <c r="F7591" t="s">
        <v>56</v>
      </c>
      <c r="G7591" t="s">
        <v>34</v>
      </c>
      <c r="H7591" t="s">
        <v>58</v>
      </c>
      <c r="I7591">
        <v>27.968</v>
      </c>
      <c r="J7591">
        <v>2</v>
      </c>
      <c r="K7591">
        <v>0.2</v>
      </c>
      <c r="L7591">
        <v>6.992</v>
      </c>
    </row>
    <row r="7592" spans="1:12" x14ac:dyDescent="0.3">
      <c r="A7592" t="s">
        <v>61</v>
      </c>
      <c r="B7592" t="s">
        <v>13</v>
      </c>
      <c r="C7592" t="s">
        <v>14</v>
      </c>
      <c r="D7592" t="s">
        <v>54</v>
      </c>
      <c r="E7592" t="s">
        <v>55</v>
      </c>
      <c r="F7592" t="s">
        <v>56</v>
      </c>
      <c r="G7592" t="s">
        <v>25</v>
      </c>
      <c r="H7592" t="s">
        <v>26</v>
      </c>
      <c r="I7592">
        <v>23.904</v>
      </c>
      <c r="J7592">
        <v>6</v>
      </c>
      <c r="K7592">
        <v>0.2</v>
      </c>
      <c r="L7592">
        <v>7.7687999999999997</v>
      </c>
    </row>
    <row r="7593" spans="1:12" x14ac:dyDescent="0.3">
      <c r="A7593" t="s">
        <v>27</v>
      </c>
      <c r="B7593" t="s">
        <v>21</v>
      </c>
      <c r="C7593" t="s">
        <v>14</v>
      </c>
      <c r="D7593" t="s">
        <v>54</v>
      </c>
      <c r="E7593" t="s">
        <v>55</v>
      </c>
      <c r="F7593" t="s">
        <v>56</v>
      </c>
      <c r="G7593" t="s">
        <v>25</v>
      </c>
      <c r="H7593" t="s">
        <v>26</v>
      </c>
      <c r="I7593">
        <v>17.544</v>
      </c>
      <c r="J7593">
        <v>3</v>
      </c>
      <c r="K7593">
        <v>0.2</v>
      </c>
      <c r="L7593">
        <v>5.9211</v>
      </c>
    </row>
    <row r="7594" spans="1:12" x14ac:dyDescent="0.3">
      <c r="A7594" t="s">
        <v>61</v>
      </c>
      <c r="B7594" t="s">
        <v>43</v>
      </c>
      <c r="C7594" t="s">
        <v>14</v>
      </c>
      <c r="D7594" t="s">
        <v>54</v>
      </c>
      <c r="E7594" t="s">
        <v>55</v>
      </c>
      <c r="F7594" t="s">
        <v>56</v>
      </c>
      <c r="G7594" t="s">
        <v>18</v>
      </c>
      <c r="H7594" t="s">
        <v>30</v>
      </c>
      <c r="I7594">
        <v>314.53199999999998</v>
      </c>
      <c r="J7594">
        <v>2</v>
      </c>
      <c r="K7594">
        <v>0.4</v>
      </c>
      <c r="L7594">
        <v>-83.875200000000007</v>
      </c>
    </row>
    <row r="7595" spans="1:12" x14ac:dyDescent="0.3">
      <c r="A7595" t="s">
        <v>61</v>
      </c>
      <c r="B7595" t="s">
        <v>21</v>
      </c>
      <c r="C7595" t="s">
        <v>14</v>
      </c>
      <c r="D7595" t="s">
        <v>54</v>
      </c>
      <c r="E7595" t="s">
        <v>55</v>
      </c>
      <c r="F7595" t="s">
        <v>56</v>
      </c>
      <c r="G7595" t="s">
        <v>18</v>
      </c>
      <c r="H7595" t="s">
        <v>32</v>
      </c>
      <c r="I7595">
        <v>51.968000000000004</v>
      </c>
      <c r="J7595">
        <v>2</v>
      </c>
      <c r="K7595">
        <v>0.2</v>
      </c>
      <c r="L7595">
        <v>10.393599999999999</v>
      </c>
    </row>
    <row r="7596" spans="1:12" x14ac:dyDescent="0.3">
      <c r="A7596" t="s">
        <v>61</v>
      </c>
      <c r="B7596" t="s">
        <v>21</v>
      </c>
      <c r="C7596" t="s">
        <v>14</v>
      </c>
      <c r="D7596" t="s">
        <v>54</v>
      </c>
      <c r="E7596" t="s">
        <v>55</v>
      </c>
      <c r="F7596" t="s">
        <v>56</v>
      </c>
      <c r="G7596" t="s">
        <v>25</v>
      </c>
      <c r="H7596" t="s">
        <v>31</v>
      </c>
      <c r="I7596">
        <v>51.335999999999999</v>
      </c>
      <c r="J7596">
        <v>3</v>
      </c>
      <c r="K7596">
        <v>0.2</v>
      </c>
      <c r="L7596">
        <v>5.7752999999999997</v>
      </c>
    </row>
    <row r="7597" spans="1:12" x14ac:dyDescent="0.3">
      <c r="A7597" t="s">
        <v>61</v>
      </c>
      <c r="B7597" t="s">
        <v>21</v>
      </c>
      <c r="C7597" t="s">
        <v>14</v>
      </c>
      <c r="D7597" t="s">
        <v>54</v>
      </c>
      <c r="E7597" t="s">
        <v>55</v>
      </c>
      <c r="F7597" t="s">
        <v>56</v>
      </c>
      <c r="G7597" t="s">
        <v>25</v>
      </c>
      <c r="H7597" t="s">
        <v>31</v>
      </c>
      <c r="I7597">
        <v>332.70400000000001</v>
      </c>
      <c r="J7597">
        <v>1</v>
      </c>
      <c r="K7597">
        <v>0.2</v>
      </c>
      <c r="L7597">
        <v>33.270400000000002</v>
      </c>
    </row>
    <row r="7598" spans="1:12" x14ac:dyDescent="0.3">
      <c r="A7598" t="s">
        <v>61</v>
      </c>
      <c r="B7598" t="s">
        <v>21</v>
      </c>
      <c r="C7598" t="s">
        <v>14</v>
      </c>
      <c r="D7598" t="s">
        <v>54</v>
      </c>
      <c r="E7598" t="s">
        <v>55</v>
      </c>
      <c r="F7598" t="s">
        <v>56</v>
      </c>
      <c r="G7598" t="s">
        <v>18</v>
      </c>
      <c r="H7598" t="s">
        <v>32</v>
      </c>
      <c r="I7598">
        <v>42.408000000000001</v>
      </c>
      <c r="J7598">
        <v>3</v>
      </c>
      <c r="K7598">
        <v>0.2</v>
      </c>
      <c r="L7598">
        <v>9.5418000000000003</v>
      </c>
    </row>
    <row r="7599" spans="1:12" x14ac:dyDescent="0.3">
      <c r="A7599" t="s">
        <v>27</v>
      </c>
      <c r="B7599" t="s">
        <v>13</v>
      </c>
      <c r="C7599" t="s">
        <v>14</v>
      </c>
      <c r="D7599" t="s">
        <v>54</v>
      </c>
      <c r="E7599" t="s">
        <v>55</v>
      </c>
      <c r="F7599" t="s">
        <v>56</v>
      </c>
      <c r="G7599" t="s">
        <v>25</v>
      </c>
      <c r="H7599" t="s">
        <v>33</v>
      </c>
      <c r="I7599">
        <v>106.8</v>
      </c>
      <c r="J7599">
        <v>10</v>
      </c>
      <c r="K7599">
        <v>0.2</v>
      </c>
      <c r="L7599">
        <v>10.68</v>
      </c>
    </row>
    <row r="7600" spans="1:12" x14ac:dyDescent="0.3">
      <c r="A7600" t="s">
        <v>27</v>
      </c>
      <c r="B7600" t="s">
        <v>13</v>
      </c>
      <c r="C7600" t="s">
        <v>14</v>
      </c>
      <c r="D7600" t="s">
        <v>54</v>
      </c>
      <c r="E7600" t="s">
        <v>55</v>
      </c>
      <c r="F7600" t="s">
        <v>56</v>
      </c>
      <c r="G7600" t="s">
        <v>34</v>
      </c>
      <c r="H7600" t="s">
        <v>35</v>
      </c>
      <c r="I7600">
        <v>329.988</v>
      </c>
      <c r="J7600">
        <v>2</v>
      </c>
      <c r="K7600">
        <v>0.4</v>
      </c>
      <c r="L7600">
        <v>-76.997200000000007</v>
      </c>
    </row>
    <row r="7601" spans="1:12" x14ac:dyDescent="0.3">
      <c r="A7601" t="s">
        <v>27</v>
      </c>
      <c r="B7601" t="s">
        <v>13</v>
      </c>
      <c r="C7601" t="s">
        <v>14</v>
      </c>
      <c r="D7601" t="s">
        <v>54</v>
      </c>
      <c r="E7601" t="s">
        <v>55</v>
      </c>
      <c r="F7601" t="s">
        <v>56</v>
      </c>
      <c r="G7601" t="s">
        <v>25</v>
      </c>
      <c r="H7601" t="s">
        <v>31</v>
      </c>
      <c r="I7601">
        <v>71.376000000000005</v>
      </c>
      <c r="J7601">
        <v>3</v>
      </c>
      <c r="K7601">
        <v>0.2</v>
      </c>
      <c r="L7601">
        <v>-4.4610000000000003</v>
      </c>
    </row>
    <row r="7602" spans="1:12" x14ac:dyDescent="0.3">
      <c r="A7602" t="s">
        <v>27</v>
      </c>
      <c r="B7602" t="s">
        <v>21</v>
      </c>
      <c r="C7602" t="s">
        <v>14</v>
      </c>
      <c r="D7602" t="s">
        <v>54</v>
      </c>
      <c r="E7602" t="s">
        <v>55</v>
      </c>
      <c r="F7602" t="s">
        <v>56</v>
      </c>
      <c r="G7602" t="s">
        <v>25</v>
      </c>
      <c r="H7602" t="s">
        <v>59</v>
      </c>
      <c r="I7602">
        <v>57.576000000000001</v>
      </c>
      <c r="J7602">
        <v>3</v>
      </c>
      <c r="K7602">
        <v>0.2</v>
      </c>
      <c r="L7602">
        <v>21.591000000000001</v>
      </c>
    </row>
    <row r="7603" spans="1:12" x14ac:dyDescent="0.3">
      <c r="A7603" t="s">
        <v>27</v>
      </c>
      <c r="B7603" t="s">
        <v>13</v>
      </c>
      <c r="C7603" t="s">
        <v>14</v>
      </c>
      <c r="D7603" t="s">
        <v>54</v>
      </c>
      <c r="E7603" t="s">
        <v>55</v>
      </c>
      <c r="F7603" t="s">
        <v>56</v>
      </c>
      <c r="G7603" t="s">
        <v>25</v>
      </c>
      <c r="H7603" t="s">
        <v>36</v>
      </c>
      <c r="I7603">
        <v>2.4119999999999999</v>
      </c>
      <c r="J7603">
        <v>1</v>
      </c>
      <c r="K7603">
        <v>0.7</v>
      </c>
      <c r="L7603">
        <v>-2.0099999999999998</v>
      </c>
    </row>
    <row r="7604" spans="1:12" x14ac:dyDescent="0.3">
      <c r="A7604" t="s">
        <v>27</v>
      </c>
      <c r="B7604" t="s">
        <v>13</v>
      </c>
      <c r="C7604" t="s">
        <v>14</v>
      </c>
      <c r="D7604" t="s">
        <v>54</v>
      </c>
      <c r="E7604" t="s">
        <v>55</v>
      </c>
      <c r="F7604" t="s">
        <v>56</v>
      </c>
      <c r="G7604" t="s">
        <v>25</v>
      </c>
      <c r="H7604" t="s">
        <v>31</v>
      </c>
      <c r="I7604">
        <v>83.92</v>
      </c>
      <c r="J7604">
        <v>5</v>
      </c>
      <c r="K7604">
        <v>0.2</v>
      </c>
      <c r="L7604">
        <v>-13.637</v>
      </c>
    </row>
    <row r="7605" spans="1:12" x14ac:dyDescent="0.3">
      <c r="A7605" t="s">
        <v>61</v>
      </c>
      <c r="B7605" t="s">
        <v>43</v>
      </c>
      <c r="C7605" t="s">
        <v>14</v>
      </c>
      <c r="D7605" t="s">
        <v>54</v>
      </c>
      <c r="E7605" t="s">
        <v>55</v>
      </c>
      <c r="F7605" t="s">
        <v>56</v>
      </c>
      <c r="G7605" t="s">
        <v>25</v>
      </c>
      <c r="H7605" t="s">
        <v>26</v>
      </c>
      <c r="I7605">
        <v>4.9279999999999999</v>
      </c>
      <c r="J7605">
        <v>2</v>
      </c>
      <c r="K7605">
        <v>0.2</v>
      </c>
      <c r="L7605">
        <v>1.7248000000000001</v>
      </c>
    </row>
    <row r="7606" spans="1:12" x14ac:dyDescent="0.3">
      <c r="A7606" t="s">
        <v>27</v>
      </c>
      <c r="B7606" t="s">
        <v>13</v>
      </c>
      <c r="C7606" t="s">
        <v>14</v>
      </c>
      <c r="D7606" t="s">
        <v>54</v>
      </c>
      <c r="E7606" t="s">
        <v>55</v>
      </c>
      <c r="F7606" t="s">
        <v>56</v>
      </c>
      <c r="G7606" t="s">
        <v>34</v>
      </c>
      <c r="H7606" t="s">
        <v>35</v>
      </c>
      <c r="I7606">
        <v>108.57599999999999</v>
      </c>
      <c r="J7606">
        <v>4</v>
      </c>
      <c r="K7606">
        <v>0.4</v>
      </c>
      <c r="L7606">
        <v>-25.334399999999999</v>
      </c>
    </row>
    <row r="7607" spans="1:12" x14ac:dyDescent="0.3">
      <c r="A7607" t="s">
        <v>27</v>
      </c>
      <c r="B7607" t="s">
        <v>13</v>
      </c>
      <c r="C7607" t="s">
        <v>14</v>
      </c>
      <c r="D7607" t="s">
        <v>54</v>
      </c>
      <c r="E7607" t="s">
        <v>55</v>
      </c>
      <c r="F7607" t="s">
        <v>56</v>
      </c>
      <c r="G7607" t="s">
        <v>25</v>
      </c>
      <c r="H7607" t="s">
        <v>76</v>
      </c>
      <c r="I7607">
        <v>5.984</v>
      </c>
      <c r="J7607">
        <v>2</v>
      </c>
      <c r="K7607">
        <v>0.2</v>
      </c>
      <c r="L7607">
        <v>-1.3464</v>
      </c>
    </row>
    <row r="7608" spans="1:12" x14ac:dyDescent="0.3">
      <c r="A7608" t="s">
        <v>27</v>
      </c>
      <c r="B7608" t="s">
        <v>13</v>
      </c>
      <c r="C7608" t="s">
        <v>14</v>
      </c>
      <c r="D7608" t="s">
        <v>54</v>
      </c>
      <c r="E7608" t="s">
        <v>55</v>
      </c>
      <c r="F7608" t="s">
        <v>56</v>
      </c>
      <c r="G7608" t="s">
        <v>34</v>
      </c>
      <c r="H7608" t="s">
        <v>161</v>
      </c>
      <c r="I7608">
        <v>8399.9760000000006</v>
      </c>
      <c r="J7608">
        <v>4</v>
      </c>
      <c r="K7608">
        <v>0.4</v>
      </c>
      <c r="L7608">
        <v>1119.9967999999999</v>
      </c>
    </row>
    <row r="7609" spans="1:12" x14ac:dyDescent="0.3">
      <c r="A7609" t="s">
        <v>27</v>
      </c>
      <c r="B7609" t="s">
        <v>13</v>
      </c>
      <c r="C7609" t="s">
        <v>14</v>
      </c>
      <c r="D7609" t="s">
        <v>54</v>
      </c>
      <c r="E7609" t="s">
        <v>55</v>
      </c>
      <c r="F7609" t="s">
        <v>56</v>
      </c>
      <c r="G7609" t="s">
        <v>25</v>
      </c>
      <c r="H7609" t="s">
        <v>36</v>
      </c>
      <c r="I7609">
        <v>6.2939999999999996</v>
      </c>
      <c r="J7609">
        <v>1</v>
      </c>
      <c r="K7609">
        <v>0.7</v>
      </c>
      <c r="L7609">
        <v>-4.1959999999999997</v>
      </c>
    </row>
    <row r="7610" spans="1:12" x14ac:dyDescent="0.3">
      <c r="A7610" t="s">
        <v>27</v>
      </c>
      <c r="B7610" t="s">
        <v>13</v>
      </c>
      <c r="C7610" t="s">
        <v>14</v>
      </c>
      <c r="D7610" t="s">
        <v>54</v>
      </c>
      <c r="E7610" t="s">
        <v>55</v>
      </c>
      <c r="F7610" t="s">
        <v>56</v>
      </c>
      <c r="G7610" t="s">
        <v>25</v>
      </c>
      <c r="H7610" t="s">
        <v>40</v>
      </c>
      <c r="I7610">
        <v>10.368</v>
      </c>
      <c r="J7610">
        <v>2</v>
      </c>
      <c r="K7610">
        <v>0.2</v>
      </c>
      <c r="L7610">
        <v>3.6288</v>
      </c>
    </row>
    <row r="7611" spans="1:12" x14ac:dyDescent="0.3">
      <c r="A7611" t="s">
        <v>27</v>
      </c>
      <c r="B7611" t="s">
        <v>13</v>
      </c>
      <c r="C7611" t="s">
        <v>14</v>
      </c>
      <c r="D7611" t="s">
        <v>54</v>
      </c>
      <c r="E7611" t="s">
        <v>55</v>
      </c>
      <c r="F7611" t="s">
        <v>56</v>
      </c>
      <c r="G7611" t="s">
        <v>34</v>
      </c>
      <c r="H7611" t="s">
        <v>35</v>
      </c>
      <c r="I7611">
        <v>122.38200000000001</v>
      </c>
      <c r="J7611">
        <v>3</v>
      </c>
      <c r="K7611">
        <v>0.4</v>
      </c>
      <c r="L7611">
        <v>-24.476400000000002</v>
      </c>
    </row>
    <row r="7612" spans="1:12" x14ac:dyDescent="0.3">
      <c r="A7612" t="s">
        <v>61</v>
      </c>
      <c r="B7612" t="s">
        <v>21</v>
      </c>
      <c r="C7612" t="s">
        <v>14</v>
      </c>
      <c r="D7612" t="s">
        <v>54</v>
      </c>
      <c r="E7612" t="s">
        <v>55</v>
      </c>
      <c r="F7612" t="s">
        <v>56</v>
      </c>
      <c r="G7612" t="s">
        <v>18</v>
      </c>
      <c r="H7612" t="s">
        <v>19</v>
      </c>
      <c r="I7612">
        <v>61.96</v>
      </c>
      <c r="J7612">
        <v>4</v>
      </c>
      <c r="K7612">
        <v>0.5</v>
      </c>
      <c r="L7612">
        <v>-53.285600000000002</v>
      </c>
    </row>
    <row r="7613" spans="1:12" x14ac:dyDescent="0.3">
      <c r="A7613" t="s">
        <v>27</v>
      </c>
      <c r="B7613" t="s">
        <v>21</v>
      </c>
      <c r="C7613" t="s">
        <v>14</v>
      </c>
      <c r="D7613" t="s">
        <v>54</v>
      </c>
      <c r="E7613" t="s">
        <v>55</v>
      </c>
      <c r="F7613" t="s">
        <v>56</v>
      </c>
      <c r="G7613" t="s">
        <v>18</v>
      </c>
      <c r="H7613" t="s">
        <v>32</v>
      </c>
      <c r="I7613">
        <v>103.93600000000001</v>
      </c>
      <c r="J7613">
        <v>4</v>
      </c>
      <c r="K7613">
        <v>0.2</v>
      </c>
      <c r="L7613">
        <v>16.889600000000002</v>
      </c>
    </row>
    <row r="7614" spans="1:12" x14ac:dyDescent="0.3">
      <c r="A7614" t="s">
        <v>12</v>
      </c>
      <c r="B7614" t="s">
        <v>21</v>
      </c>
      <c r="C7614" t="s">
        <v>14</v>
      </c>
      <c r="D7614" t="s">
        <v>54</v>
      </c>
      <c r="E7614" t="s">
        <v>55</v>
      </c>
      <c r="F7614" t="s">
        <v>56</v>
      </c>
      <c r="G7614" t="s">
        <v>25</v>
      </c>
      <c r="H7614" t="s">
        <v>40</v>
      </c>
      <c r="I7614">
        <v>19.135999999999999</v>
      </c>
      <c r="J7614">
        <v>4</v>
      </c>
      <c r="K7614">
        <v>0.2</v>
      </c>
      <c r="L7614">
        <v>5.98</v>
      </c>
    </row>
    <row r="7615" spans="1:12" x14ac:dyDescent="0.3">
      <c r="A7615" t="s">
        <v>12</v>
      </c>
      <c r="B7615" t="s">
        <v>21</v>
      </c>
      <c r="C7615" t="s">
        <v>14</v>
      </c>
      <c r="D7615" t="s">
        <v>54</v>
      </c>
      <c r="E7615" t="s">
        <v>55</v>
      </c>
      <c r="F7615" t="s">
        <v>56</v>
      </c>
      <c r="G7615" t="s">
        <v>18</v>
      </c>
      <c r="H7615" t="s">
        <v>32</v>
      </c>
      <c r="I7615">
        <v>332.83199999999999</v>
      </c>
      <c r="J7615">
        <v>4</v>
      </c>
      <c r="K7615">
        <v>0.2</v>
      </c>
      <c r="L7615">
        <v>-24.962399999999999</v>
      </c>
    </row>
    <row r="7616" spans="1:12" x14ac:dyDescent="0.3">
      <c r="A7616" t="s">
        <v>27</v>
      </c>
      <c r="B7616" t="s">
        <v>43</v>
      </c>
      <c r="C7616" t="s">
        <v>14</v>
      </c>
      <c r="D7616" t="s">
        <v>54</v>
      </c>
      <c r="E7616" t="s">
        <v>55</v>
      </c>
      <c r="F7616" t="s">
        <v>56</v>
      </c>
      <c r="G7616" t="s">
        <v>25</v>
      </c>
      <c r="H7616" t="s">
        <v>26</v>
      </c>
      <c r="I7616">
        <v>10.08</v>
      </c>
      <c r="J7616">
        <v>2</v>
      </c>
      <c r="K7616">
        <v>0.2</v>
      </c>
      <c r="L7616">
        <v>3.2759999999999998</v>
      </c>
    </row>
    <row r="7617" spans="1:12" x14ac:dyDescent="0.3">
      <c r="A7617" t="s">
        <v>27</v>
      </c>
      <c r="B7617" t="s">
        <v>43</v>
      </c>
      <c r="C7617" t="s">
        <v>14</v>
      </c>
      <c r="D7617" t="s">
        <v>54</v>
      </c>
      <c r="E7617" t="s">
        <v>55</v>
      </c>
      <c r="F7617" t="s">
        <v>56</v>
      </c>
      <c r="G7617" t="s">
        <v>34</v>
      </c>
      <c r="H7617" t="s">
        <v>35</v>
      </c>
      <c r="I7617">
        <v>59.994</v>
      </c>
      <c r="J7617">
        <v>1</v>
      </c>
      <c r="K7617">
        <v>0.4</v>
      </c>
      <c r="L7617">
        <v>-12.998699999999999</v>
      </c>
    </row>
    <row r="7618" spans="1:12" x14ac:dyDescent="0.3">
      <c r="A7618" t="s">
        <v>27</v>
      </c>
      <c r="B7618" t="s">
        <v>43</v>
      </c>
      <c r="C7618" t="s">
        <v>14</v>
      </c>
      <c r="D7618" t="s">
        <v>54</v>
      </c>
      <c r="E7618" t="s">
        <v>55</v>
      </c>
      <c r="F7618" t="s">
        <v>56</v>
      </c>
      <c r="G7618" t="s">
        <v>25</v>
      </c>
      <c r="H7618" t="s">
        <v>36</v>
      </c>
      <c r="I7618">
        <v>5.7149999999999999</v>
      </c>
      <c r="J7618">
        <v>5</v>
      </c>
      <c r="K7618">
        <v>0.7</v>
      </c>
      <c r="L7618">
        <v>-4.7625000000000002</v>
      </c>
    </row>
    <row r="7619" spans="1:12" x14ac:dyDescent="0.3">
      <c r="A7619" t="s">
        <v>27</v>
      </c>
      <c r="B7619" t="s">
        <v>43</v>
      </c>
      <c r="C7619" t="s">
        <v>14</v>
      </c>
      <c r="D7619" t="s">
        <v>54</v>
      </c>
      <c r="E7619" t="s">
        <v>55</v>
      </c>
      <c r="F7619" t="s">
        <v>56</v>
      </c>
      <c r="G7619" t="s">
        <v>25</v>
      </c>
      <c r="H7619" t="s">
        <v>36</v>
      </c>
      <c r="I7619">
        <v>9.42</v>
      </c>
      <c r="J7619">
        <v>5</v>
      </c>
      <c r="K7619">
        <v>0.7</v>
      </c>
      <c r="L7619">
        <v>-7.85</v>
      </c>
    </row>
    <row r="7620" spans="1:12" x14ac:dyDescent="0.3">
      <c r="A7620" t="s">
        <v>12</v>
      </c>
      <c r="B7620" t="s">
        <v>13</v>
      </c>
      <c r="C7620" t="s">
        <v>14</v>
      </c>
      <c r="D7620" t="s">
        <v>54</v>
      </c>
      <c r="E7620" t="s">
        <v>55</v>
      </c>
      <c r="F7620" t="s">
        <v>56</v>
      </c>
      <c r="G7620" t="s">
        <v>18</v>
      </c>
      <c r="H7620" t="s">
        <v>32</v>
      </c>
      <c r="I7620">
        <v>20.096</v>
      </c>
      <c r="J7620">
        <v>4</v>
      </c>
      <c r="K7620">
        <v>0.2</v>
      </c>
      <c r="L7620">
        <v>3.0144000000000002</v>
      </c>
    </row>
    <row r="7621" spans="1:12" x14ac:dyDescent="0.3">
      <c r="A7621" t="s">
        <v>12</v>
      </c>
      <c r="B7621" t="s">
        <v>13</v>
      </c>
      <c r="C7621" t="s">
        <v>14</v>
      </c>
      <c r="D7621" t="s">
        <v>54</v>
      </c>
      <c r="E7621" t="s">
        <v>55</v>
      </c>
      <c r="F7621" t="s">
        <v>56</v>
      </c>
      <c r="G7621" t="s">
        <v>25</v>
      </c>
      <c r="H7621" t="s">
        <v>109</v>
      </c>
      <c r="I7621">
        <v>37.752000000000002</v>
      </c>
      <c r="J7621">
        <v>3</v>
      </c>
      <c r="K7621">
        <v>0.2</v>
      </c>
      <c r="L7621">
        <v>4.2470999999999997</v>
      </c>
    </row>
    <row r="7622" spans="1:12" x14ac:dyDescent="0.3">
      <c r="A7622" t="s">
        <v>12</v>
      </c>
      <c r="B7622" t="s">
        <v>13</v>
      </c>
      <c r="C7622" t="s">
        <v>14</v>
      </c>
      <c r="D7622" t="s">
        <v>54</v>
      </c>
      <c r="E7622" t="s">
        <v>55</v>
      </c>
      <c r="F7622" t="s">
        <v>56</v>
      </c>
      <c r="G7622" t="s">
        <v>18</v>
      </c>
      <c r="H7622" t="s">
        <v>30</v>
      </c>
      <c r="I7622">
        <v>138.58799999999999</v>
      </c>
      <c r="J7622">
        <v>1</v>
      </c>
      <c r="K7622">
        <v>0.4</v>
      </c>
      <c r="L7622">
        <v>-34.646999999999998</v>
      </c>
    </row>
    <row r="7623" spans="1:12" x14ac:dyDescent="0.3">
      <c r="A7623" t="s">
        <v>12</v>
      </c>
      <c r="B7623" t="s">
        <v>13</v>
      </c>
      <c r="C7623" t="s">
        <v>14</v>
      </c>
      <c r="D7623" t="s">
        <v>54</v>
      </c>
      <c r="E7623" t="s">
        <v>55</v>
      </c>
      <c r="F7623" t="s">
        <v>56</v>
      </c>
      <c r="G7623" t="s">
        <v>25</v>
      </c>
      <c r="H7623" t="s">
        <v>31</v>
      </c>
      <c r="I7623">
        <v>259.92</v>
      </c>
      <c r="J7623">
        <v>5</v>
      </c>
      <c r="K7623">
        <v>0.2</v>
      </c>
      <c r="L7623">
        <v>-25.992000000000001</v>
      </c>
    </row>
    <row r="7624" spans="1:12" x14ac:dyDescent="0.3">
      <c r="A7624" t="s">
        <v>12</v>
      </c>
      <c r="B7624" t="s">
        <v>13</v>
      </c>
      <c r="C7624" t="s">
        <v>14</v>
      </c>
      <c r="D7624" t="s">
        <v>54</v>
      </c>
      <c r="E7624" t="s">
        <v>55</v>
      </c>
      <c r="F7624" t="s">
        <v>56</v>
      </c>
      <c r="G7624" t="s">
        <v>25</v>
      </c>
      <c r="H7624" t="s">
        <v>40</v>
      </c>
      <c r="I7624">
        <v>20.736000000000001</v>
      </c>
      <c r="J7624">
        <v>4</v>
      </c>
      <c r="K7624">
        <v>0.2</v>
      </c>
      <c r="L7624">
        <v>7.2576000000000001</v>
      </c>
    </row>
    <row r="7625" spans="1:12" x14ac:dyDescent="0.3">
      <c r="A7625" t="s">
        <v>61</v>
      </c>
      <c r="B7625" t="s">
        <v>13</v>
      </c>
      <c r="C7625" t="s">
        <v>14</v>
      </c>
      <c r="D7625" t="s">
        <v>54</v>
      </c>
      <c r="E7625" t="s">
        <v>55</v>
      </c>
      <c r="F7625" t="s">
        <v>56</v>
      </c>
      <c r="G7625" t="s">
        <v>25</v>
      </c>
      <c r="H7625" t="s">
        <v>36</v>
      </c>
      <c r="I7625">
        <v>3.8820000000000001</v>
      </c>
      <c r="J7625">
        <v>2</v>
      </c>
      <c r="K7625">
        <v>0.7</v>
      </c>
      <c r="L7625">
        <v>-2.5880000000000001</v>
      </c>
    </row>
    <row r="7626" spans="1:12" x14ac:dyDescent="0.3">
      <c r="A7626" t="s">
        <v>61</v>
      </c>
      <c r="B7626" t="s">
        <v>13</v>
      </c>
      <c r="C7626" t="s">
        <v>14</v>
      </c>
      <c r="D7626" t="s">
        <v>54</v>
      </c>
      <c r="E7626" t="s">
        <v>55</v>
      </c>
      <c r="F7626" t="s">
        <v>56</v>
      </c>
      <c r="G7626" t="s">
        <v>34</v>
      </c>
      <c r="H7626" t="s">
        <v>122</v>
      </c>
      <c r="I7626">
        <v>12.585000000000001</v>
      </c>
      <c r="J7626">
        <v>1</v>
      </c>
      <c r="K7626">
        <v>0.7</v>
      </c>
      <c r="L7626">
        <v>-18.038499999999999</v>
      </c>
    </row>
    <row r="7627" spans="1:12" x14ac:dyDescent="0.3">
      <c r="A7627" t="s">
        <v>61</v>
      </c>
      <c r="B7627" t="s">
        <v>13</v>
      </c>
      <c r="C7627" t="s">
        <v>14</v>
      </c>
      <c r="D7627" t="s">
        <v>54</v>
      </c>
      <c r="E7627" t="s">
        <v>55</v>
      </c>
      <c r="F7627" t="s">
        <v>56</v>
      </c>
      <c r="G7627" t="s">
        <v>18</v>
      </c>
      <c r="H7627" t="s">
        <v>20</v>
      </c>
      <c r="I7627">
        <v>113.372</v>
      </c>
      <c r="J7627">
        <v>2</v>
      </c>
      <c r="K7627">
        <v>0.3</v>
      </c>
      <c r="L7627">
        <v>-29.152799999999999</v>
      </c>
    </row>
    <row r="7628" spans="1:12" x14ac:dyDescent="0.3">
      <c r="A7628" t="s">
        <v>61</v>
      </c>
      <c r="B7628" t="s">
        <v>13</v>
      </c>
      <c r="C7628" t="s">
        <v>14</v>
      </c>
      <c r="D7628" t="s">
        <v>54</v>
      </c>
      <c r="E7628" t="s">
        <v>55</v>
      </c>
      <c r="F7628" t="s">
        <v>56</v>
      </c>
      <c r="G7628" t="s">
        <v>25</v>
      </c>
      <c r="H7628" t="s">
        <v>36</v>
      </c>
      <c r="I7628">
        <v>18.312000000000001</v>
      </c>
      <c r="J7628">
        <v>4</v>
      </c>
      <c r="K7628">
        <v>0.7</v>
      </c>
      <c r="L7628">
        <v>-12.208</v>
      </c>
    </row>
    <row r="7629" spans="1:12" x14ac:dyDescent="0.3">
      <c r="A7629" t="s">
        <v>61</v>
      </c>
      <c r="B7629" t="s">
        <v>13</v>
      </c>
      <c r="C7629" t="s">
        <v>14</v>
      </c>
      <c r="D7629" t="s">
        <v>54</v>
      </c>
      <c r="E7629" t="s">
        <v>55</v>
      </c>
      <c r="F7629" t="s">
        <v>56</v>
      </c>
      <c r="G7629" t="s">
        <v>18</v>
      </c>
      <c r="H7629" t="s">
        <v>32</v>
      </c>
      <c r="I7629">
        <v>127.93600000000001</v>
      </c>
      <c r="J7629">
        <v>8</v>
      </c>
      <c r="K7629">
        <v>0.2</v>
      </c>
      <c r="L7629">
        <v>4.7976000000000001</v>
      </c>
    </row>
    <row r="7630" spans="1:12" x14ac:dyDescent="0.3">
      <c r="A7630" t="s">
        <v>61</v>
      </c>
      <c r="B7630" t="s">
        <v>13</v>
      </c>
      <c r="C7630" t="s">
        <v>14</v>
      </c>
      <c r="D7630" t="s">
        <v>54</v>
      </c>
      <c r="E7630" t="s">
        <v>55</v>
      </c>
      <c r="F7630" t="s">
        <v>56</v>
      </c>
      <c r="G7630" t="s">
        <v>34</v>
      </c>
      <c r="H7630" t="s">
        <v>122</v>
      </c>
      <c r="I7630">
        <v>241.17</v>
      </c>
      <c r="J7630">
        <v>2</v>
      </c>
      <c r="K7630">
        <v>0.7</v>
      </c>
      <c r="L7630">
        <v>-168.81899999999999</v>
      </c>
    </row>
    <row r="7631" spans="1:12" x14ac:dyDescent="0.3">
      <c r="A7631" t="s">
        <v>27</v>
      </c>
      <c r="B7631" t="s">
        <v>21</v>
      </c>
      <c r="C7631" t="s">
        <v>14</v>
      </c>
      <c r="D7631" t="s">
        <v>54</v>
      </c>
      <c r="E7631" t="s">
        <v>55</v>
      </c>
      <c r="F7631" t="s">
        <v>56</v>
      </c>
      <c r="G7631" t="s">
        <v>25</v>
      </c>
      <c r="H7631" t="s">
        <v>36</v>
      </c>
      <c r="I7631">
        <v>24.588000000000001</v>
      </c>
      <c r="J7631">
        <v>2</v>
      </c>
      <c r="K7631">
        <v>0.7</v>
      </c>
      <c r="L7631">
        <v>-18.031199999999998</v>
      </c>
    </row>
    <row r="7632" spans="1:12" x14ac:dyDescent="0.3">
      <c r="A7632" t="s">
        <v>27</v>
      </c>
      <c r="B7632" t="s">
        <v>13</v>
      </c>
      <c r="C7632" t="s">
        <v>14</v>
      </c>
      <c r="D7632" t="s">
        <v>54</v>
      </c>
      <c r="E7632" t="s">
        <v>55</v>
      </c>
      <c r="F7632" t="s">
        <v>56</v>
      </c>
      <c r="G7632" t="s">
        <v>34</v>
      </c>
      <c r="H7632" t="s">
        <v>35</v>
      </c>
      <c r="I7632">
        <v>13.494</v>
      </c>
      <c r="J7632">
        <v>1</v>
      </c>
      <c r="K7632">
        <v>0.4</v>
      </c>
      <c r="L7632">
        <v>-2.2490000000000001</v>
      </c>
    </row>
    <row r="7633" spans="1:12" x14ac:dyDescent="0.3">
      <c r="A7633" t="s">
        <v>27</v>
      </c>
      <c r="B7633" t="s">
        <v>13</v>
      </c>
      <c r="C7633" t="s">
        <v>14</v>
      </c>
      <c r="D7633" t="s">
        <v>54</v>
      </c>
      <c r="E7633" t="s">
        <v>55</v>
      </c>
      <c r="F7633" t="s">
        <v>56</v>
      </c>
      <c r="G7633" t="s">
        <v>34</v>
      </c>
      <c r="H7633" t="s">
        <v>35</v>
      </c>
      <c r="I7633">
        <v>23.988</v>
      </c>
      <c r="J7633">
        <v>2</v>
      </c>
      <c r="K7633">
        <v>0.4</v>
      </c>
      <c r="L7633">
        <v>-13.993</v>
      </c>
    </row>
    <row r="7634" spans="1:12" x14ac:dyDescent="0.3">
      <c r="A7634" t="s">
        <v>27</v>
      </c>
      <c r="B7634" t="s">
        <v>13</v>
      </c>
      <c r="C7634" t="s">
        <v>14</v>
      </c>
      <c r="D7634" t="s">
        <v>54</v>
      </c>
      <c r="E7634" t="s">
        <v>55</v>
      </c>
      <c r="F7634" t="s">
        <v>56</v>
      </c>
      <c r="G7634" t="s">
        <v>18</v>
      </c>
      <c r="H7634" t="s">
        <v>32</v>
      </c>
      <c r="I7634">
        <v>31.984000000000002</v>
      </c>
      <c r="J7634">
        <v>2</v>
      </c>
      <c r="K7634">
        <v>0.2</v>
      </c>
      <c r="L7634">
        <v>1.1994</v>
      </c>
    </row>
    <row r="7635" spans="1:12" x14ac:dyDescent="0.3">
      <c r="A7635" t="s">
        <v>27</v>
      </c>
      <c r="B7635" t="s">
        <v>13</v>
      </c>
      <c r="C7635" t="s">
        <v>14</v>
      </c>
      <c r="D7635" t="s">
        <v>54</v>
      </c>
      <c r="E7635" t="s">
        <v>55</v>
      </c>
      <c r="F7635" t="s">
        <v>56</v>
      </c>
      <c r="G7635" t="s">
        <v>25</v>
      </c>
      <c r="H7635" t="s">
        <v>33</v>
      </c>
      <c r="I7635">
        <v>41.584000000000003</v>
      </c>
      <c r="J7635">
        <v>2</v>
      </c>
      <c r="K7635">
        <v>0.2</v>
      </c>
      <c r="L7635">
        <v>4.6782000000000004</v>
      </c>
    </row>
    <row r="7636" spans="1:12" x14ac:dyDescent="0.3">
      <c r="A7636" t="s">
        <v>27</v>
      </c>
      <c r="B7636" t="s">
        <v>13</v>
      </c>
      <c r="C7636" t="s">
        <v>14</v>
      </c>
      <c r="D7636" t="s">
        <v>54</v>
      </c>
      <c r="E7636" t="s">
        <v>55</v>
      </c>
      <c r="F7636" t="s">
        <v>56</v>
      </c>
      <c r="G7636" t="s">
        <v>34</v>
      </c>
      <c r="H7636" t="s">
        <v>161</v>
      </c>
      <c r="I7636">
        <v>599.97</v>
      </c>
      <c r="J7636">
        <v>5</v>
      </c>
      <c r="K7636">
        <v>0.4</v>
      </c>
      <c r="L7636">
        <v>69.996499999999997</v>
      </c>
    </row>
    <row r="7637" spans="1:12" x14ac:dyDescent="0.3">
      <c r="A7637" t="s">
        <v>27</v>
      </c>
      <c r="B7637" t="s">
        <v>13</v>
      </c>
      <c r="C7637" t="s">
        <v>14</v>
      </c>
      <c r="D7637" t="s">
        <v>54</v>
      </c>
      <c r="E7637" t="s">
        <v>55</v>
      </c>
      <c r="F7637" t="s">
        <v>56</v>
      </c>
      <c r="G7637" t="s">
        <v>18</v>
      </c>
      <c r="H7637" t="s">
        <v>20</v>
      </c>
      <c r="I7637">
        <v>198.744</v>
      </c>
      <c r="J7637">
        <v>4</v>
      </c>
      <c r="K7637">
        <v>0.3</v>
      </c>
      <c r="L7637">
        <v>-14.196</v>
      </c>
    </row>
    <row r="7638" spans="1:12" x14ac:dyDescent="0.3">
      <c r="A7638" t="s">
        <v>27</v>
      </c>
      <c r="B7638" t="s">
        <v>13</v>
      </c>
      <c r="C7638" t="s">
        <v>14</v>
      </c>
      <c r="D7638" t="s">
        <v>54</v>
      </c>
      <c r="E7638" t="s">
        <v>55</v>
      </c>
      <c r="F7638" t="s">
        <v>56</v>
      </c>
      <c r="G7638" t="s">
        <v>25</v>
      </c>
      <c r="H7638" t="s">
        <v>109</v>
      </c>
      <c r="I7638">
        <v>9.1839999999999993</v>
      </c>
      <c r="J7638">
        <v>2</v>
      </c>
      <c r="K7638">
        <v>0.2</v>
      </c>
      <c r="L7638">
        <v>1.1479999999999999</v>
      </c>
    </row>
    <row r="7639" spans="1:12" x14ac:dyDescent="0.3">
      <c r="A7639" t="s">
        <v>61</v>
      </c>
      <c r="B7639" t="s">
        <v>21</v>
      </c>
      <c r="C7639" t="s">
        <v>14</v>
      </c>
      <c r="D7639" t="s">
        <v>224</v>
      </c>
      <c r="E7639" t="s">
        <v>55</v>
      </c>
      <c r="F7639" t="s">
        <v>56</v>
      </c>
      <c r="G7639" t="s">
        <v>25</v>
      </c>
      <c r="H7639" t="s">
        <v>36</v>
      </c>
      <c r="I7639">
        <v>8.5950000000000006</v>
      </c>
      <c r="J7639">
        <v>5</v>
      </c>
      <c r="K7639">
        <v>0.7</v>
      </c>
      <c r="L7639">
        <v>-6.3029999999999999</v>
      </c>
    </row>
    <row r="7640" spans="1:12" x14ac:dyDescent="0.3">
      <c r="A7640" t="s">
        <v>61</v>
      </c>
      <c r="B7640" t="s">
        <v>21</v>
      </c>
      <c r="C7640" t="s">
        <v>14</v>
      </c>
      <c r="D7640" t="s">
        <v>224</v>
      </c>
      <c r="E7640" t="s">
        <v>55</v>
      </c>
      <c r="F7640" t="s">
        <v>56</v>
      </c>
      <c r="G7640" t="s">
        <v>25</v>
      </c>
      <c r="H7640" t="s">
        <v>109</v>
      </c>
      <c r="I7640">
        <v>190.89599999999999</v>
      </c>
      <c r="J7640">
        <v>2</v>
      </c>
      <c r="K7640">
        <v>0.2</v>
      </c>
      <c r="L7640">
        <v>-42.951599999999999</v>
      </c>
    </row>
    <row r="7641" spans="1:12" x14ac:dyDescent="0.3">
      <c r="A7641" t="s">
        <v>61</v>
      </c>
      <c r="B7641" t="s">
        <v>13</v>
      </c>
      <c r="C7641" t="s">
        <v>14</v>
      </c>
      <c r="D7641" t="s">
        <v>54</v>
      </c>
      <c r="E7641" t="s">
        <v>55</v>
      </c>
      <c r="F7641" t="s">
        <v>56</v>
      </c>
      <c r="G7641" t="s">
        <v>25</v>
      </c>
      <c r="H7641" t="s">
        <v>36</v>
      </c>
      <c r="I7641">
        <v>6.57</v>
      </c>
      <c r="J7641">
        <v>3</v>
      </c>
      <c r="K7641">
        <v>0.7</v>
      </c>
      <c r="L7641">
        <v>-5.0369999999999999</v>
      </c>
    </row>
    <row r="7642" spans="1:12" x14ac:dyDescent="0.3">
      <c r="A7642" t="s">
        <v>27</v>
      </c>
      <c r="B7642" t="s">
        <v>43</v>
      </c>
      <c r="C7642" t="s">
        <v>14</v>
      </c>
      <c r="D7642" t="s">
        <v>54</v>
      </c>
      <c r="E7642" t="s">
        <v>55</v>
      </c>
      <c r="F7642" t="s">
        <v>56</v>
      </c>
      <c r="G7642" t="s">
        <v>34</v>
      </c>
      <c r="H7642" t="s">
        <v>35</v>
      </c>
      <c r="I7642">
        <v>776.85</v>
      </c>
      <c r="J7642">
        <v>5</v>
      </c>
      <c r="K7642">
        <v>0.4</v>
      </c>
      <c r="L7642">
        <v>-181.26499999999999</v>
      </c>
    </row>
    <row r="7643" spans="1:12" x14ac:dyDescent="0.3">
      <c r="A7643" t="s">
        <v>27</v>
      </c>
      <c r="B7643" t="s">
        <v>43</v>
      </c>
      <c r="C7643" t="s">
        <v>14</v>
      </c>
      <c r="D7643" t="s">
        <v>54</v>
      </c>
      <c r="E7643" t="s">
        <v>55</v>
      </c>
      <c r="F7643" t="s">
        <v>56</v>
      </c>
      <c r="G7643" t="s">
        <v>25</v>
      </c>
      <c r="H7643" t="s">
        <v>36</v>
      </c>
      <c r="I7643">
        <v>12.294</v>
      </c>
      <c r="J7643">
        <v>1</v>
      </c>
      <c r="K7643">
        <v>0.7</v>
      </c>
      <c r="L7643">
        <v>-8.6058000000000003</v>
      </c>
    </row>
    <row r="7644" spans="1:12" x14ac:dyDescent="0.3">
      <c r="A7644" t="s">
        <v>27</v>
      </c>
      <c r="B7644" t="s">
        <v>43</v>
      </c>
      <c r="C7644" t="s">
        <v>14</v>
      </c>
      <c r="D7644" t="s">
        <v>54</v>
      </c>
      <c r="E7644" t="s">
        <v>55</v>
      </c>
      <c r="F7644" t="s">
        <v>56</v>
      </c>
      <c r="G7644" t="s">
        <v>18</v>
      </c>
      <c r="H7644" t="s">
        <v>30</v>
      </c>
      <c r="I7644">
        <v>154.76400000000001</v>
      </c>
      <c r="J7644">
        <v>3</v>
      </c>
      <c r="K7644">
        <v>0.4</v>
      </c>
      <c r="L7644">
        <v>-46.429200000000002</v>
      </c>
    </row>
    <row r="7645" spans="1:12" x14ac:dyDescent="0.3">
      <c r="A7645" t="s">
        <v>27</v>
      </c>
      <c r="B7645" t="s">
        <v>43</v>
      </c>
      <c r="C7645" t="s">
        <v>14</v>
      </c>
      <c r="D7645" t="s">
        <v>54</v>
      </c>
      <c r="E7645" t="s">
        <v>55</v>
      </c>
      <c r="F7645" t="s">
        <v>56</v>
      </c>
      <c r="G7645" t="s">
        <v>25</v>
      </c>
      <c r="H7645" t="s">
        <v>31</v>
      </c>
      <c r="I7645">
        <v>43.28</v>
      </c>
      <c r="J7645">
        <v>1</v>
      </c>
      <c r="K7645">
        <v>0.2</v>
      </c>
      <c r="L7645">
        <v>3.246</v>
      </c>
    </row>
    <row r="7646" spans="1:12" x14ac:dyDescent="0.3">
      <c r="A7646" t="s">
        <v>27</v>
      </c>
      <c r="B7646" t="s">
        <v>21</v>
      </c>
      <c r="C7646" t="s">
        <v>14</v>
      </c>
      <c r="D7646" t="s">
        <v>54</v>
      </c>
      <c r="E7646" t="s">
        <v>55</v>
      </c>
      <c r="F7646" t="s">
        <v>56</v>
      </c>
      <c r="G7646" t="s">
        <v>25</v>
      </c>
      <c r="H7646" t="s">
        <v>36</v>
      </c>
      <c r="I7646">
        <v>2.202</v>
      </c>
      <c r="J7646">
        <v>2</v>
      </c>
      <c r="K7646">
        <v>0.7</v>
      </c>
      <c r="L7646">
        <v>-1.5414000000000001</v>
      </c>
    </row>
    <row r="7647" spans="1:12" x14ac:dyDescent="0.3">
      <c r="A7647" t="s">
        <v>27</v>
      </c>
      <c r="B7647" t="s">
        <v>21</v>
      </c>
      <c r="C7647" t="s">
        <v>14</v>
      </c>
      <c r="D7647" t="s">
        <v>54</v>
      </c>
      <c r="E7647" t="s">
        <v>55</v>
      </c>
      <c r="F7647" t="s">
        <v>56</v>
      </c>
      <c r="G7647" t="s">
        <v>25</v>
      </c>
      <c r="H7647" t="s">
        <v>36</v>
      </c>
      <c r="I7647">
        <v>9.3960000000000008</v>
      </c>
      <c r="J7647">
        <v>3</v>
      </c>
      <c r="K7647">
        <v>0.7</v>
      </c>
      <c r="L7647">
        <v>-7.5167999999999999</v>
      </c>
    </row>
    <row r="7648" spans="1:12" x14ac:dyDescent="0.3">
      <c r="A7648" t="s">
        <v>27</v>
      </c>
      <c r="B7648" t="s">
        <v>13</v>
      </c>
      <c r="C7648" t="s">
        <v>14</v>
      </c>
      <c r="D7648" t="s">
        <v>54</v>
      </c>
      <c r="E7648" t="s">
        <v>55</v>
      </c>
      <c r="F7648" t="s">
        <v>56</v>
      </c>
      <c r="G7648" t="s">
        <v>25</v>
      </c>
      <c r="H7648" t="s">
        <v>36</v>
      </c>
      <c r="I7648">
        <v>274.49099999999999</v>
      </c>
      <c r="J7648">
        <v>3</v>
      </c>
      <c r="K7648">
        <v>0.7</v>
      </c>
      <c r="L7648">
        <v>-228.74250000000001</v>
      </c>
    </row>
    <row r="7649" spans="1:12" x14ac:dyDescent="0.3">
      <c r="A7649" t="s">
        <v>27</v>
      </c>
      <c r="B7649" t="s">
        <v>21</v>
      </c>
      <c r="C7649" t="s">
        <v>14</v>
      </c>
      <c r="D7649" t="s">
        <v>54</v>
      </c>
      <c r="E7649" t="s">
        <v>55</v>
      </c>
      <c r="F7649" t="s">
        <v>56</v>
      </c>
      <c r="G7649" t="s">
        <v>25</v>
      </c>
      <c r="H7649" t="s">
        <v>40</v>
      </c>
      <c r="I7649">
        <v>123.92</v>
      </c>
      <c r="J7649">
        <v>5</v>
      </c>
      <c r="K7649">
        <v>0.2</v>
      </c>
      <c r="L7649">
        <v>38.725000000000001</v>
      </c>
    </row>
    <row r="7650" spans="1:12" x14ac:dyDescent="0.3">
      <c r="A7650" t="s">
        <v>27</v>
      </c>
      <c r="B7650" t="s">
        <v>21</v>
      </c>
      <c r="C7650" t="s">
        <v>14</v>
      </c>
      <c r="D7650" t="s">
        <v>54</v>
      </c>
      <c r="E7650" t="s">
        <v>55</v>
      </c>
      <c r="F7650" t="s">
        <v>56</v>
      </c>
      <c r="G7650" t="s">
        <v>34</v>
      </c>
      <c r="H7650" t="s">
        <v>58</v>
      </c>
      <c r="I7650">
        <v>1319.8</v>
      </c>
      <c r="J7650">
        <v>5</v>
      </c>
      <c r="K7650">
        <v>0.2</v>
      </c>
      <c r="L7650">
        <v>214.4675</v>
      </c>
    </row>
    <row r="7651" spans="1:12" x14ac:dyDescent="0.3">
      <c r="A7651" t="s">
        <v>167</v>
      </c>
      <c r="B7651" t="s">
        <v>21</v>
      </c>
      <c r="C7651" t="s">
        <v>14</v>
      </c>
      <c r="D7651" t="s">
        <v>54</v>
      </c>
      <c r="E7651" t="s">
        <v>55</v>
      </c>
      <c r="F7651" t="s">
        <v>56</v>
      </c>
      <c r="G7651" t="s">
        <v>34</v>
      </c>
      <c r="H7651" t="s">
        <v>122</v>
      </c>
      <c r="I7651">
        <v>341.99099999999999</v>
      </c>
      <c r="J7651">
        <v>3</v>
      </c>
      <c r="K7651">
        <v>0.7</v>
      </c>
      <c r="L7651">
        <v>-319.19159999999999</v>
      </c>
    </row>
    <row r="7652" spans="1:12" x14ac:dyDescent="0.3">
      <c r="A7652" t="s">
        <v>12</v>
      </c>
      <c r="B7652" t="s">
        <v>13</v>
      </c>
      <c r="C7652" t="s">
        <v>14</v>
      </c>
      <c r="D7652" t="s">
        <v>54</v>
      </c>
      <c r="E7652" t="s">
        <v>55</v>
      </c>
      <c r="F7652" t="s">
        <v>56</v>
      </c>
      <c r="G7652" t="s">
        <v>18</v>
      </c>
      <c r="H7652" t="s">
        <v>20</v>
      </c>
      <c r="I7652">
        <v>4416.174</v>
      </c>
      <c r="J7652">
        <v>9</v>
      </c>
      <c r="K7652">
        <v>0.3</v>
      </c>
      <c r="L7652">
        <v>-630.88199999999995</v>
      </c>
    </row>
    <row r="7653" spans="1:12" x14ac:dyDescent="0.3">
      <c r="A7653" t="s">
        <v>27</v>
      </c>
      <c r="B7653" t="s">
        <v>21</v>
      </c>
      <c r="C7653" t="s">
        <v>14</v>
      </c>
      <c r="D7653" t="s">
        <v>54</v>
      </c>
      <c r="E7653" t="s">
        <v>55</v>
      </c>
      <c r="F7653" t="s">
        <v>56</v>
      </c>
      <c r="G7653" t="s">
        <v>34</v>
      </c>
      <c r="H7653" t="s">
        <v>35</v>
      </c>
      <c r="I7653">
        <v>32.700000000000003</v>
      </c>
      <c r="J7653">
        <v>5</v>
      </c>
      <c r="K7653">
        <v>0.4</v>
      </c>
      <c r="L7653">
        <v>-6.54</v>
      </c>
    </row>
    <row r="7654" spans="1:12" x14ac:dyDescent="0.3">
      <c r="A7654" t="s">
        <v>27</v>
      </c>
      <c r="B7654" t="s">
        <v>21</v>
      </c>
      <c r="C7654" t="s">
        <v>14</v>
      </c>
      <c r="D7654" t="s">
        <v>54</v>
      </c>
      <c r="E7654" t="s">
        <v>55</v>
      </c>
      <c r="F7654" t="s">
        <v>56</v>
      </c>
      <c r="G7654" t="s">
        <v>25</v>
      </c>
      <c r="H7654" t="s">
        <v>59</v>
      </c>
      <c r="I7654">
        <v>31.68</v>
      </c>
      <c r="J7654">
        <v>4</v>
      </c>
      <c r="K7654">
        <v>0.2</v>
      </c>
      <c r="L7654">
        <v>11.087999999999999</v>
      </c>
    </row>
    <row r="7655" spans="1:12" x14ac:dyDescent="0.3">
      <c r="A7655" t="s">
        <v>12</v>
      </c>
      <c r="B7655" t="s">
        <v>21</v>
      </c>
      <c r="C7655" t="s">
        <v>14</v>
      </c>
      <c r="D7655" t="s">
        <v>54</v>
      </c>
      <c r="E7655" t="s">
        <v>55</v>
      </c>
      <c r="F7655" t="s">
        <v>56</v>
      </c>
      <c r="G7655" t="s">
        <v>25</v>
      </c>
      <c r="H7655" t="s">
        <v>31</v>
      </c>
      <c r="I7655">
        <v>77.239999999999995</v>
      </c>
      <c r="J7655">
        <v>5</v>
      </c>
      <c r="K7655">
        <v>0.2</v>
      </c>
      <c r="L7655">
        <v>7.7240000000000002</v>
      </c>
    </row>
    <row r="7656" spans="1:12" x14ac:dyDescent="0.3">
      <c r="A7656" t="s">
        <v>27</v>
      </c>
      <c r="B7656" t="s">
        <v>21</v>
      </c>
      <c r="C7656" t="s">
        <v>14</v>
      </c>
      <c r="D7656" t="s">
        <v>234</v>
      </c>
      <c r="E7656" t="s">
        <v>55</v>
      </c>
      <c r="F7656" t="s">
        <v>56</v>
      </c>
      <c r="G7656" t="s">
        <v>34</v>
      </c>
      <c r="H7656" t="s">
        <v>35</v>
      </c>
      <c r="I7656">
        <v>61.542000000000002</v>
      </c>
      <c r="J7656">
        <v>1</v>
      </c>
      <c r="K7656">
        <v>0.4</v>
      </c>
      <c r="L7656">
        <v>-13.334099999999999</v>
      </c>
    </row>
    <row r="7657" spans="1:12" x14ac:dyDescent="0.3">
      <c r="A7657" t="s">
        <v>27</v>
      </c>
      <c r="B7657" t="s">
        <v>21</v>
      </c>
      <c r="C7657" t="s">
        <v>14</v>
      </c>
      <c r="D7657" t="s">
        <v>234</v>
      </c>
      <c r="E7657" t="s">
        <v>55</v>
      </c>
      <c r="F7657" t="s">
        <v>56</v>
      </c>
      <c r="G7657" t="s">
        <v>25</v>
      </c>
      <c r="H7657" t="s">
        <v>36</v>
      </c>
      <c r="I7657">
        <v>81.438000000000002</v>
      </c>
      <c r="J7657">
        <v>7</v>
      </c>
      <c r="K7657">
        <v>0.7</v>
      </c>
      <c r="L7657">
        <v>-65.150400000000005</v>
      </c>
    </row>
    <row r="7658" spans="1:12" x14ac:dyDescent="0.3">
      <c r="A7658" t="s">
        <v>27</v>
      </c>
      <c r="B7658" t="s">
        <v>43</v>
      </c>
      <c r="C7658" t="s">
        <v>14</v>
      </c>
      <c r="D7658" t="s">
        <v>54</v>
      </c>
      <c r="E7658" t="s">
        <v>55</v>
      </c>
      <c r="F7658" t="s">
        <v>56</v>
      </c>
      <c r="G7658" t="s">
        <v>25</v>
      </c>
      <c r="H7658" t="s">
        <v>26</v>
      </c>
      <c r="I7658">
        <v>16.52</v>
      </c>
      <c r="J7658">
        <v>5</v>
      </c>
      <c r="K7658">
        <v>0.2</v>
      </c>
      <c r="L7658">
        <v>5.3689999999999998</v>
      </c>
    </row>
    <row r="7659" spans="1:12" x14ac:dyDescent="0.3">
      <c r="A7659" t="s">
        <v>12</v>
      </c>
      <c r="B7659" t="s">
        <v>21</v>
      </c>
      <c r="C7659" t="s">
        <v>14</v>
      </c>
      <c r="D7659" t="s">
        <v>54</v>
      </c>
      <c r="E7659" t="s">
        <v>55</v>
      </c>
      <c r="F7659" t="s">
        <v>56</v>
      </c>
      <c r="G7659" t="s">
        <v>34</v>
      </c>
      <c r="H7659" t="s">
        <v>35</v>
      </c>
      <c r="I7659">
        <v>251.964</v>
      </c>
      <c r="J7659">
        <v>6</v>
      </c>
      <c r="K7659">
        <v>0.4</v>
      </c>
      <c r="L7659">
        <v>-50.392800000000001</v>
      </c>
    </row>
    <row r="7660" spans="1:12" x14ac:dyDescent="0.3">
      <c r="A7660" t="s">
        <v>12</v>
      </c>
      <c r="B7660" t="s">
        <v>21</v>
      </c>
      <c r="C7660" t="s">
        <v>14</v>
      </c>
      <c r="D7660" t="s">
        <v>54</v>
      </c>
      <c r="E7660" t="s">
        <v>55</v>
      </c>
      <c r="F7660" t="s">
        <v>56</v>
      </c>
      <c r="G7660" t="s">
        <v>18</v>
      </c>
      <c r="H7660" t="s">
        <v>30</v>
      </c>
      <c r="I7660">
        <v>523.76400000000001</v>
      </c>
      <c r="J7660">
        <v>3</v>
      </c>
      <c r="K7660">
        <v>0.4</v>
      </c>
      <c r="L7660">
        <v>-192.04679999999999</v>
      </c>
    </row>
    <row r="7661" spans="1:12" x14ac:dyDescent="0.3">
      <c r="A7661" t="s">
        <v>27</v>
      </c>
      <c r="B7661" t="s">
        <v>21</v>
      </c>
      <c r="C7661" t="s">
        <v>14</v>
      </c>
      <c r="D7661" t="s">
        <v>54</v>
      </c>
      <c r="E7661" t="s">
        <v>55</v>
      </c>
      <c r="F7661" t="s">
        <v>56</v>
      </c>
      <c r="G7661" t="s">
        <v>34</v>
      </c>
      <c r="H7661" t="s">
        <v>35</v>
      </c>
      <c r="I7661">
        <v>340.18200000000002</v>
      </c>
      <c r="J7661">
        <v>3</v>
      </c>
      <c r="K7661">
        <v>0.4</v>
      </c>
      <c r="L7661">
        <v>-73.706100000000006</v>
      </c>
    </row>
    <row r="7662" spans="1:12" x14ac:dyDescent="0.3">
      <c r="A7662" t="s">
        <v>27</v>
      </c>
      <c r="B7662" t="s">
        <v>21</v>
      </c>
      <c r="C7662" t="s">
        <v>14</v>
      </c>
      <c r="D7662" t="s">
        <v>54</v>
      </c>
      <c r="E7662" t="s">
        <v>55</v>
      </c>
      <c r="F7662" t="s">
        <v>56</v>
      </c>
      <c r="G7662" t="s">
        <v>25</v>
      </c>
      <c r="H7662" t="s">
        <v>76</v>
      </c>
      <c r="I7662">
        <v>12.672000000000001</v>
      </c>
      <c r="J7662">
        <v>8</v>
      </c>
      <c r="K7662">
        <v>0.2</v>
      </c>
      <c r="L7662">
        <v>2.6928000000000001</v>
      </c>
    </row>
    <row r="7663" spans="1:12" x14ac:dyDescent="0.3">
      <c r="A7663" t="s">
        <v>27</v>
      </c>
      <c r="B7663" t="s">
        <v>21</v>
      </c>
      <c r="C7663" t="s">
        <v>14</v>
      </c>
      <c r="D7663" t="s">
        <v>54</v>
      </c>
      <c r="E7663" t="s">
        <v>55</v>
      </c>
      <c r="F7663" t="s">
        <v>56</v>
      </c>
      <c r="G7663" t="s">
        <v>25</v>
      </c>
      <c r="H7663" t="s">
        <v>36</v>
      </c>
      <c r="I7663">
        <v>6.8879999999999999</v>
      </c>
      <c r="J7663">
        <v>2</v>
      </c>
      <c r="K7663">
        <v>0.7</v>
      </c>
      <c r="L7663">
        <v>-5.0511999999999997</v>
      </c>
    </row>
    <row r="7664" spans="1:12" x14ac:dyDescent="0.3">
      <c r="A7664" t="s">
        <v>27</v>
      </c>
      <c r="B7664" t="s">
        <v>21</v>
      </c>
      <c r="C7664" t="s">
        <v>14</v>
      </c>
      <c r="D7664" t="s">
        <v>54</v>
      </c>
      <c r="E7664" t="s">
        <v>55</v>
      </c>
      <c r="F7664" t="s">
        <v>56</v>
      </c>
      <c r="G7664" t="s">
        <v>25</v>
      </c>
      <c r="H7664" t="s">
        <v>31</v>
      </c>
      <c r="I7664">
        <v>32.543999999999997</v>
      </c>
      <c r="J7664">
        <v>2</v>
      </c>
      <c r="K7664">
        <v>0.2</v>
      </c>
      <c r="L7664">
        <v>-7.7291999999999996</v>
      </c>
    </row>
    <row r="7665" spans="1:12" x14ac:dyDescent="0.3">
      <c r="A7665" t="s">
        <v>27</v>
      </c>
      <c r="B7665" t="s">
        <v>21</v>
      </c>
      <c r="C7665" t="s">
        <v>14</v>
      </c>
      <c r="D7665" t="s">
        <v>54</v>
      </c>
      <c r="E7665" t="s">
        <v>55</v>
      </c>
      <c r="F7665" t="s">
        <v>56</v>
      </c>
      <c r="G7665" t="s">
        <v>18</v>
      </c>
      <c r="H7665" t="s">
        <v>20</v>
      </c>
      <c r="I7665">
        <v>347.80200000000002</v>
      </c>
      <c r="J7665">
        <v>7</v>
      </c>
      <c r="K7665">
        <v>0.3</v>
      </c>
      <c r="L7665">
        <v>-24.843</v>
      </c>
    </row>
    <row r="7666" spans="1:12" x14ac:dyDescent="0.3">
      <c r="A7666" t="s">
        <v>12</v>
      </c>
      <c r="B7666" t="s">
        <v>21</v>
      </c>
      <c r="C7666" t="s">
        <v>14</v>
      </c>
      <c r="D7666" t="s">
        <v>54</v>
      </c>
      <c r="E7666" t="s">
        <v>55</v>
      </c>
      <c r="F7666" t="s">
        <v>56</v>
      </c>
      <c r="G7666" t="s">
        <v>18</v>
      </c>
      <c r="H7666" t="s">
        <v>20</v>
      </c>
      <c r="I7666">
        <v>386.68</v>
      </c>
      <c r="J7666">
        <v>2</v>
      </c>
      <c r="K7666">
        <v>0.3</v>
      </c>
      <c r="L7666">
        <v>-5.524</v>
      </c>
    </row>
    <row r="7667" spans="1:12" x14ac:dyDescent="0.3">
      <c r="A7667" t="s">
        <v>12</v>
      </c>
      <c r="B7667" t="s">
        <v>21</v>
      </c>
      <c r="C7667" t="s">
        <v>14</v>
      </c>
      <c r="D7667" t="s">
        <v>54</v>
      </c>
      <c r="E7667" t="s">
        <v>55</v>
      </c>
      <c r="F7667" t="s">
        <v>56</v>
      </c>
      <c r="G7667" t="s">
        <v>34</v>
      </c>
      <c r="H7667" t="s">
        <v>58</v>
      </c>
      <c r="I7667">
        <v>379.96</v>
      </c>
      <c r="J7667">
        <v>5</v>
      </c>
      <c r="K7667">
        <v>0.2</v>
      </c>
      <c r="L7667">
        <v>47.494999999999997</v>
      </c>
    </row>
    <row r="7668" spans="1:12" x14ac:dyDescent="0.3">
      <c r="A7668" t="s">
        <v>12</v>
      </c>
      <c r="B7668" t="s">
        <v>21</v>
      </c>
      <c r="C7668" t="s">
        <v>14</v>
      </c>
      <c r="D7668" t="s">
        <v>54</v>
      </c>
      <c r="E7668" t="s">
        <v>55</v>
      </c>
      <c r="F7668" t="s">
        <v>56</v>
      </c>
      <c r="G7668" t="s">
        <v>34</v>
      </c>
      <c r="H7668" t="s">
        <v>35</v>
      </c>
      <c r="I7668">
        <v>539.91</v>
      </c>
      <c r="J7668">
        <v>3</v>
      </c>
      <c r="K7668">
        <v>0.4</v>
      </c>
      <c r="L7668">
        <v>-116.98050000000001</v>
      </c>
    </row>
    <row r="7669" spans="1:12" x14ac:dyDescent="0.3">
      <c r="A7669" t="s">
        <v>12</v>
      </c>
      <c r="B7669" t="s">
        <v>21</v>
      </c>
      <c r="C7669" t="s">
        <v>14</v>
      </c>
      <c r="D7669" t="s">
        <v>54</v>
      </c>
      <c r="E7669" t="s">
        <v>55</v>
      </c>
      <c r="F7669" t="s">
        <v>56</v>
      </c>
      <c r="G7669" t="s">
        <v>25</v>
      </c>
      <c r="H7669" t="s">
        <v>40</v>
      </c>
      <c r="I7669">
        <v>41.24</v>
      </c>
      <c r="J7669">
        <v>5</v>
      </c>
      <c r="K7669">
        <v>0.2</v>
      </c>
      <c r="L7669">
        <v>13.9185</v>
      </c>
    </row>
    <row r="7670" spans="1:12" x14ac:dyDescent="0.3">
      <c r="A7670" t="s">
        <v>12</v>
      </c>
      <c r="B7670" t="s">
        <v>21</v>
      </c>
      <c r="C7670" t="s">
        <v>14</v>
      </c>
      <c r="D7670" t="s">
        <v>54</v>
      </c>
      <c r="E7670" t="s">
        <v>55</v>
      </c>
      <c r="F7670" t="s">
        <v>56</v>
      </c>
      <c r="G7670" t="s">
        <v>25</v>
      </c>
      <c r="H7670" t="s">
        <v>36</v>
      </c>
      <c r="I7670">
        <v>51.896999999999998</v>
      </c>
      <c r="J7670">
        <v>1</v>
      </c>
      <c r="K7670">
        <v>0.7</v>
      </c>
      <c r="L7670">
        <v>-41.517600000000002</v>
      </c>
    </row>
    <row r="7671" spans="1:12" x14ac:dyDescent="0.3">
      <c r="A7671" t="s">
        <v>12</v>
      </c>
      <c r="B7671" t="s">
        <v>21</v>
      </c>
      <c r="C7671" t="s">
        <v>14</v>
      </c>
      <c r="D7671" t="s">
        <v>54</v>
      </c>
      <c r="E7671" t="s">
        <v>55</v>
      </c>
      <c r="F7671" t="s">
        <v>56</v>
      </c>
      <c r="G7671" t="s">
        <v>25</v>
      </c>
      <c r="H7671" t="s">
        <v>31</v>
      </c>
      <c r="I7671">
        <v>552.55999999999995</v>
      </c>
      <c r="J7671">
        <v>5</v>
      </c>
      <c r="K7671">
        <v>0.2</v>
      </c>
      <c r="L7671">
        <v>-138.13999999999999</v>
      </c>
    </row>
    <row r="7672" spans="1:12" x14ac:dyDescent="0.3">
      <c r="A7672" t="s">
        <v>12</v>
      </c>
      <c r="B7672" t="s">
        <v>21</v>
      </c>
      <c r="C7672" t="s">
        <v>14</v>
      </c>
      <c r="D7672" t="s">
        <v>54</v>
      </c>
      <c r="E7672" t="s">
        <v>55</v>
      </c>
      <c r="F7672" t="s">
        <v>56</v>
      </c>
      <c r="G7672" t="s">
        <v>25</v>
      </c>
      <c r="H7672" t="s">
        <v>36</v>
      </c>
      <c r="I7672">
        <v>23.16</v>
      </c>
      <c r="J7672">
        <v>5</v>
      </c>
      <c r="K7672">
        <v>0.7</v>
      </c>
      <c r="L7672">
        <v>-15.44</v>
      </c>
    </row>
    <row r="7673" spans="1:12" x14ac:dyDescent="0.3">
      <c r="A7673" t="s">
        <v>12</v>
      </c>
      <c r="B7673" t="s">
        <v>21</v>
      </c>
      <c r="C7673" t="s">
        <v>14</v>
      </c>
      <c r="D7673" t="s">
        <v>54</v>
      </c>
      <c r="E7673" t="s">
        <v>55</v>
      </c>
      <c r="F7673" t="s">
        <v>56</v>
      </c>
      <c r="G7673" t="s">
        <v>25</v>
      </c>
      <c r="H7673" t="s">
        <v>31</v>
      </c>
      <c r="I7673">
        <v>126.08</v>
      </c>
      <c r="J7673">
        <v>2</v>
      </c>
      <c r="K7673">
        <v>0.2</v>
      </c>
      <c r="L7673">
        <v>-28.367999999999999</v>
      </c>
    </row>
    <row r="7674" spans="1:12" x14ac:dyDescent="0.3">
      <c r="A7674" t="s">
        <v>12</v>
      </c>
      <c r="B7674" t="s">
        <v>21</v>
      </c>
      <c r="C7674" t="s">
        <v>14</v>
      </c>
      <c r="D7674" t="s">
        <v>54</v>
      </c>
      <c r="E7674" t="s">
        <v>55</v>
      </c>
      <c r="F7674" t="s">
        <v>56</v>
      </c>
      <c r="G7674" t="s">
        <v>34</v>
      </c>
      <c r="H7674" t="s">
        <v>122</v>
      </c>
      <c r="I7674">
        <v>449.1</v>
      </c>
      <c r="J7674">
        <v>3</v>
      </c>
      <c r="K7674">
        <v>0.7</v>
      </c>
      <c r="L7674">
        <v>-643.71</v>
      </c>
    </row>
    <row r="7675" spans="1:12" x14ac:dyDescent="0.3">
      <c r="A7675" t="s">
        <v>27</v>
      </c>
      <c r="B7675" t="s">
        <v>13</v>
      </c>
      <c r="C7675" t="s">
        <v>14</v>
      </c>
      <c r="D7675" t="s">
        <v>54</v>
      </c>
      <c r="E7675" t="s">
        <v>55</v>
      </c>
      <c r="F7675" t="s">
        <v>56</v>
      </c>
      <c r="G7675" t="s">
        <v>25</v>
      </c>
      <c r="H7675" t="s">
        <v>37</v>
      </c>
      <c r="I7675">
        <v>195.10400000000001</v>
      </c>
      <c r="J7675">
        <v>4</v>
      </c>
      <c r="K7675">
        <v>0.2</v>
      </c>
      <c r="L7675">
        <v>21.949200000000001</v>
      </c>
    </row>
    <row r="7676" spans="1:12" x14ac:dyDescent="0.3">
      <c r="A7676" t="s">
        <v>27</v>
      </c>
      <c r="B7676" t="s">
        <v>13</v>
      </c>
      <c r="C7676" t="s">
        <v>14</v>
      </c>
      <c r="D7676" t="s">
        <v>54</v>
      </c>
      <c r="E7676" t="s">
        <v>55</v>
      </c>
      <c r="F7676" t="s">
        <v>56</v>
      </c>
      <c r="G7676" t="s">
        <v>18</v>
      </c>
      <c r="H7676" t="s">
        <v>32</v>
      </c>
      <c r="I7676">
        <v>36.671999999999997</v>
      </c>
      <c r="J7676">
        <v>3</v>
      </c>
      <c r="K7676">
        <v>0.2</v>
      </c>
      <c r="L7676">
        <v>6.4176000000000002</v>
      </c>
    </row>
    <row r="7677" spans="1:12" x14ac:dyDescent="0.3">
      <c r="A7677" t="s">
        <v>27</v>
      </c>
      <c r="B7677" t="s">
        <v>21</v>
      </c>
      <c r="C7677" t="s">
        <v>14</v>
      </c>
      <c r="D7677" t="s">
        <v>54</v>
      </c>
      <c r="E7677" t="s">
        <v>55</v>
      </c>
      <c r="F7677" t="s">
        <v>56</v>
      </c>
      <c r="G7677" t="s">
        <v>25</v>
      </c>
      <c r="H7677" t="s">
        <v>36</v>
      </c>
      <c r="I7677">
        <v>3.5760000000000001</v>
      </c>
      <c r="J7677">
        <v>4</v>
      </c>
      <c r="K7677">
        <v>0.7</v>
      </c>
      <c r="L7677">
        <v>-2.8607999999999998</v>
      </c>
    </row>
    <row r="7678" spans="1:12" x14ac:dyDescent="0.3">
      <c r="A7678" t="s">
        <v>27</v>
      </c>
      <c r="B7678" t="s">
        <v>21</v>
      </c>
      <c r="C7678" t="s">
        <v>14</v>
      </c>
      <c r="D7678" t="s">
        <v>54</v>
      </c>
      <c r="E7678" t="s">
        <v>55</v>
      </c>
      <c r="F7678" t="s">
        <v>56</v>
      </c>
      <c r="G7678" t="s">
        <v>25</v>
      </c>
      <c r="H7678" t="s">
        <v>31</v>
      </c>
      <c r="I7678">
        <v>147.184</v>
      </c>
      <c r="J7678">
        <v>2</v>
      </c>
      <c r="K7678">
        <v>0.2</v>
      </c>
      <c r="L7678">
        <v>-29.436800000000002</v>
      </c>
    </row>
    <row r="7679" spans="1:12" x14ac:dyDescent="0.3">
      <c r="A7679" t="s">
        <v>12</v>
      </c>
      <c r="B7679" t="s">
        <v>21</v>
      </c>
      <c r="C7679" t="s">
        <v>14</v>
      </c>
      <c r="D7679" t="s">
        <v>54</v>
      </c>
      <c r="E7679" t="s">
        <v>55</v>
      </c>
      <c r="F7679" t="s">
        <v>56</v>
      </c>
      <c r="G7679" t="s">
        <v>18</v>
      </c>
      <c r="H7679" t="s">
        <v>20</v>
      </c>
      <c r="I7679">
        <v>445.80200000000002</v>
      </c>
      <c r="J7679">
        <v>7</v>
      </c>
      <c r="K7679">
        <v>0.3</v>
      </c>
      <c r="L7679">
        <v>-108.2662</v>
      </c>
    </row>
    <row r="7680" spans="1:12" x14ac:dyDescent="0.3">
      <c r="A7680" t="s">
        <v>12</v>
      </c>
      <c r="B7680" t="s">
        <v>13</v>
      </c>
      <c r="C7680" t="s">
        <v>14</v>
      </c>
      <c r="D7680" t="s">
        <v>54</v>
      </c>
      <c r="E7680" t="s">
        <v>55</v>
      </c>
      <c r="F7680" t="s">
        <v>56</v>
      </c>
      <c r="G7680" t="s">
        <v>18</v>
      </c>
      <c r="H7680" t="s">
        <v>19</v>
      </c>
      <c r="I7680">
        <v>349.96499999999997</v>
      </c>
      <c r="J7680">
        <v>7</v>
      </c>
      <c r="K7680">
        <v>0.5</v>
      </c>
      <c r="L7680">
        <v>-216.97829999999999</v>
      </c>
    </row>
    <row r="7681" spans="1:12" x14ac:dyDescent="0.3">
      <c r="A7681" t="s">
        <v>12</v>
      </c>
      <c r="B7681" t="s">
        <v>13</v>
      </c>
      <c r="C7681" t="s">
        <v>14</v>
      </c>
      <c r="D7681" t="s">
        <v>54</v>
      </c>
      <c r="E7681" t="s">
        <v>55</v>
      </c>
      <c r="F7681" t="s">
        <v>56</v>
      </c>
      <c r="G7681" t="s">
        <v>25</v>
      </c>
      <c r="H7681" t="s">
        <v>33</v>
      </c>
      <c r="I7681">
        <v>22.32</v>
      </c>
      <c r="J7681">
        <v>5</v>
      </c>
      <c r="K7681">
        <v>0.2</v>
      </c>
      <c r="L7681">
        <v>5.3010000000000002</v>
      </c>
    </row>
    <row r="7682" spans="1:12" x14ac:dyDescent="0.3">
      <c r="A7682" t="s">
        <v>61</v>
      </c>
      <c r="B7682" t="s">
        <v>13</v>
      </c>
      <c r="C7682" t="s">
        <v>14</v>
      </c>
      <c r="D7682" t="s">
        <v>234</v>
      </c>
      <c r="E7682" t="s">
        <v>55</v>
      </c>
      <c r="F7682" t="s">
        <v>56</v>
      </c>
      <c r="G7682" t="s">
        <v>18</v>
      </c>
      <c r="H7682" t="s">
        <v>20</v>
      </c>
      <c r="I7682">
        <v>170.786</v>
      </c>
      <c r="J7682">
        <v>1</v>
      </c>
      <c r="K7682">
        <v>0.3</v>
      </c>
      <c r="L7682">
        <v>0</v>
      </c>
    </row>
    <row r="7683" spans="1:12" x14ac:dyDescent="0.3">
      <c r="A7683" t="s">
        <v>61</v>
      </c>
      <c r="B7683" t="s">
        <v>13</v>
      </c>
      <c r="C7683" t="s">
        <v>14</v>
      </c>
      <c r="D7683" t="s">
        <v>54</v>
      </c>
      <c r="E7683" t="s">
        <v>55</v>
      </c>
      <c r="F7683" t="s">
        <v>56</v>
      </c>
      <c r="G7683" t="s">
        <v>25</v>
      </c>
      <c r="H7683" t="s">
        <v>31</v>
      </c>
      <c r="I7683">
        <v>422.85599999999999</v>
      </c>
      <c r="J7683">
        <v>3</v>
      </c>
      <c r="K7683">
        <v>0.2</v>
      </c>
      <c r="L7683">
        <v>15.857100000000001</v>
      </c>
    </row>
    <row r="7684" spans="1:12" x14ac:dyDescent="0.3">
      <c r="A7684" t="s">
        <v>27</v>
      </c>
      <c r="B7684" t="s">
        <v>13</v>
      </c>
      <c r="C7684" t="s">
        <v>14</v>
      </c>
      <c r="D7684" t="s">
        <v>54</v>
      </c>
      <c r="E7684" t="s">
        <v>55</v>
      </c>
      <c r="F7684" t="s">
        <v>56</v>
      </c>
      <c r="G7684" t="s">
        <v>18</v>
      </c>
      <c r="H7684" t="s">
        <v>32</v>
      </c>
      <c r="I7684">
        <v>58.247999999999998</v>
      </c>
      <c r="J7684">
        <v>9</v>
      </c>
      <c r="K7684">
        <v>0.2</v>
      </c>
      <c r="L7684">
        <v>11.6496</v>
      </c>
    </row>
    <row r="7685" spans="1:12" x14ac:dyDescent="0.3">
      <c r="A7685" t="s">
        <v>27</v>
      </c>
      <c r="B7685" t="s">
        <v>13</v>
      </c>
      <c r="C7685" t="s">
        <v>14</v>
      </c>
      <c r="D7685" t="s">
        <v>54</v>
      </c>
      <c r="E7685" t="s">
        <v>55</v>
      </c>
      <c r="F7685" t="s">
        <v>56</v>
      </c>
      <c r="G7685" t="s">
        <v>18</v>
      </c>
      <c r="H7685" t="s">
        <v>20</v>
      </c>
      <c r="I7685">
        <v>71.245999999999995</v>
      </c>
      <c r="J7685">
        <v>2</v>
      </c>
      <c r="K7685">
        <v>0.3</v>
      </c>
      <c r="L7685">
        <v>-19.338200000000001</v>
      </c>
    </row>
    <row r="7686" spans="1:12" x14ac:dyDescent="0.3">
      <c r="A7686" t="s">
        <v>27</v>
      </c>
      <c r="B7686" t="s">
        <v>13</v>
      </c>
      <c r="C7686" t="s">
        <v>14</v>
      </c>
      <c r="D7686" t="s">
        <v>54</v>
      </c>
      <c r="E7686" t="s">
        <v>55</v>
      </c>
      <c r="F7686" t="s">
        <v>56</v>
      </c>
      <c r="G7686" t="s">
        <v>25</v>
      </c>
      <c r="H7686" t="s">
        <v>33</v>
      </c>
      <c r="I7686">
        <v>7.8719999999999999</v>
      </c>
      <c r="J7686">
        <v>3</v>
      </c>
      <c r="K7686">
        <v>0.2</v>
      </c>
      <c r="L7686">
        <v>0.59040000000000004</v>
      </c>
    </row>
    <row r="7687" spans="1:12" x14ac:dyDescent="0.3">
      <c r="A7687" t="s">
        <v>27</v>
      </c>
      <c r="B7687" t="s">
        <v>13</v>
      </c>
      <c r="C7687" t="s">
        <v>14</v>
      </c>
      <c r="D7687" t="s">
        <v>54</v>
      </c>
      <c r="E7687" t="s">
        <v>55</v>
      </c>
      <c r="F7687" t="s">
        <v>56</v>
      </c>
      <c r="G7687" t="s">
        <v>18</v>
      </c>
      <c r="H7687" t="s">
        <v>20</v>
      </c>
      <c r="I7687">
        <v>887.27099999999996</v>
      </c>
      <c r="J7687">
        <v>3</v>
      </c>
      <c r="K7687">
        <v>0.3</v>
      </c>
      <c r="L7687">
        <v>-63.3765</v>
      </c>
    </row>
    <row r="7688" spans="1:12" x14ac:dyDescent="0.3">
      <c r="A7688" t="s">
        <v>27</v>
      </c>
      <c r="B7688" t="s">
        <v>13</v>
      </c>
      <c r="C7688" t="s">
        <v>14</v>
      </c>
      <c r="D7688" t="s">
        <v>54</v>
      </c>
      <c r="E7688" t="s">
        <v>55</v>
      </c>
      <c r="F7688" t="s">
        <v>56</v>
      </c>
      <c r="G7688" t="s">
        <v>34</v>
      </c>
      <c r="H7688" t="s">
        <v>58</v>
      </c>
      <c r="I7688">
        <v>40.776000000000003</v>
      </c>
      <c r="J7688">
        <v>3</v>
      </c>
      <c r="K7688">
        <v>0.2</v>
      </c>
      <c r="L7688">
        <v>0.50970000000000004</v>
      </c>
    </row>
    <row r="7689" spans="1:12" x14ac:dyDescent="0.3">
      <c r="A7689" t="s">
        <v>27</v>
      </c>
      <c r="B7689" t="s">
        <v>13</v>
      </c>
      <c r="C7689" t="s">
        <v>14</v>
      </c>
      <c r="D7689" t="s">
        <v>54</v>
      </c>
      <c r="E7689" t="s">
        <v>55</v>
      </c>
      <c r="F7689" t="s">
        <v>56</v>
      </c>
      <c r="G7689" t="s">
        <v>25</v>
      </c>
      <c r="H7689" t="s">
        <v>36</v>
      </c>
      <c r="I7689">
        <v>13.698</v>
      </c>
      <c r="J7689">
        <v>3</v>
      </c>
      <c r="K7689">
        <v>0.7</v>
      </c>
      <c r="L7689">
        <v>-9.5885999999999996</v>
      </c>
    </row>
    <row r="7690" spans="1:12" x14ac:dyDescent="0.3">
      <c r="A7690" t="s">
        <v>27</v>
      </c>
      <c r="B7690" t="s">
        <v>13</v>
      </c>
      <c r="C7690" t="s">
        <v>14</v>
      </c>
      <c r="D7690" t="s">
        <v>54</v>
      </c>
      <c r="E7690" t="s">
        <v>55</v>
      </c>
      <c r="F7690" t="s">
        <v>56</v>
      </c>
      <c r="G7690" t="s">
        <v>34</v>
      </c>
      <c r="H7690" t="s">
        <v>58</v>
      </c>
      <c r="I7690">
        <v>40.776000000000003</v>
      </c>
      <c r="J7690">
        <v>3</v>
      </c>
      <c r="K7690">
        <v>0.2</v>
      </c>
      <c r="L7690">
        <v>0.50970000000000004</v>
      </c>
    </row>
    <row r="7691" spans="1:12" x14ac:dyDescent="0.3">
      <c r="A7691" t="s">
        <v>167</v>
      </c>
      <c r="B7691" t="s">
        <v>43</v>
      </c>
      <c r="C7691" t="s">
        <v>14</v>
      </c>
      <c r="D7691" t="s">
        <v>54</v>
      </c>
      <c r="E7691" t="s">
        <v>55</v>
      </c>
      <c r="F7691" t="s">
        <v>56</v>
      </c>
      <c r="G7691" t="s">
        <v>25</v>
      </c>
      <c r="H7691" t="s">
        <v>36</v>
      </c>
      <c r="I7691">
        <v>4.8419999999999996</v>
      </c>
      <c r="J7691">
        <v>3</v>
      </c>
      <c r="K7691">
        <v>0.7</v>
      </c>
      <c r="L7691">
        <v>-3.3894000000000002</v>
      </c>
    </row>
    <row r="7692" spans="1:12" x14ac:dyDescent="0.3">
      <c r="A7692" t="s">
        <v>27</v>
      </c>
      <c r="B7692" t="s">
        <v>13</v>
      </c>
      <c r="C7692" t="s">
        <v>14</v>
      </c>
      <c r="D7692" t="s">
        <v>54</v>
      </c>
      <c r="E7692" t="s">
        <v>55</v>
      </c>
      <c r="F7692" t="s">
        <v>56</v>
      </c>
      <c r="G7692" t="s">
        <v>25</v>
      </c>
      <c r="H7692" t="s">
        <v>31</v>
      </c>
      <c r="I7692">
        <v>324.74400000000003</v>
      </c>
      <c r="J7692">
        <v>3</v>
      </c>
      <c r="K7692">
        <v>0.2</v>
      </c>
      <c r="L7692">
        <v>-77.1267</v>
      </c>
    </row>
    <row r="7693" spans="1:12" x14ac:dyDescent="0.3">
      <c r="A7693" t="s">
        <v>27</v>
      </c>
      <c r="B7693" t="s">
        <v>21</v>
      </c>
      <c r="C7693" t="s">
        <v>14</v>
      </c>
      <c r="D7693" t="s">
        <v>54</v>
      </c>
      <c r="E7693" t="s">
        <v>55</v>
      </c>
      <c r="F7693" t="s">
        <v>56</v>
      </c>
      <c r="G7693" t="s">
        <v>18</v>
      </c>
      <c r="H7693" t="s">
        <v>30</v>
      </c>
      <c r="I7693">
        <v>337.17599999999999</v>
      </c>
      <c r="J7693">
        <v>2</v>
      </c>
      <c r="K7693">
        <v>0.4</v>
      </c>
      <c r="L7693">
        <v>-118.0116</v>
      </c>
    </row>
    <row r="7694" spans="1:12" x14ac:dyDescent="0.3">
      <c r="A7694" t="s">
        <v>27</v>
      </c>
      <c r="B7694" t="s">
        <v>43</v>
      </c>
      <c r="C7694" t="s">
        <v>14</v>
      </c>
      <c r="D7694" t="s">
        <v>54</v>
      </c>
      <c r="E7694" t="s">
        <v>55</v>
      </c>
      <c r="F7694" t="s">
        <v>56</v>
      </c>
      <c r="G7694" t="s">
        <v>18</v>
      </c>
      <c r="H7694" t="s">
        <v>20</v>
      </c>
      <c r="I7694">
        <v>344.37200000000001</v>
      </c>
      <c r="J7694">
        <v>4</v>
      </c>
      <c r="K7694">
        <v>0.3</v>
      </c>
      <c r="L7694">
        <v>-93.472399999999993</v>
      </c>
    </row>
    <row r="7695" spans="1:12" x14ac:dyDescent="0.3">
      <c r="A7695" t="s">
        <v>27</v>
      </c>
      <c r="B7695" t="s">
        <v>21</v>
      </c>
      <c r="C7695" t="s">
        <v>14</v>
      </c>
      <c r="D7695" t="s">
        <v>54</v>
      </c>
      <c r="E7695" t="s">
        <v>55</v>
      </c>
      <c r="F7695" t="s">
        <v>56</v>
      </c>
      <c r="G7695" t="s">
        <v>34</v>
      </c>
      <c r="H7695" t="s">
        <v>35</v>
      </c>
      <c r="I7695">
        <v>519.79200000000003</v>
      </c>
      <c r="J7695">
        <v>4</v>
      </c>
      <c r="K7695">
        <v>0.4</v>
      </c>
      <c r="L7695">
        <v>-112.6216</v>
      </c>
    </row>
    <row r="7696" spans="1:12" x14ac:dyDescent="0.3">
      <c r="A7696" t="s">
        <v>27</v>
      </c>
      <c r="B7696" t="s">
        <v>21</v>
      </c>
      <c r="C7696" t="s">
        <v>14</v>
      </c>
      <c r="D7696" t="s">
        <v>54</v>
      </c>
      <c r="E7696" t="s">
        <v>55</v>
      </c>
      <c r="F7696" t="s">
        <v>56</v>
      </c>
      <c r="G7696" t="s">
        <v>34</v>
      </c>
      <c r="H7696" t="s">
        <v>58</v>
      </c>
      <c r="I7696">
        <v>31.175999999999998</v>
      </c>
      <c r="J7696">
        <v>3</v>
      </c>
      <c r="K7696">
        <v>0.2</v>
      </c>
      <c r="L7696">
        <v>-5.4558</v>
      </c>
    </row>
    <row r="7697" spans="1:12" x14ac:dyDescent="0.3">
      <c r="A7697" t="s">
        <v>27</v>
      </c>
      <c r="B7697" t="s">
        <v>21</v>
      </c>
      <c r="C7697" t="s">
        <v>14</v>
      </c>
      <c r="D7697" t="s">
        <v>54</v>
      </c>
      <c r="E7697" t="s">
        <v>55</v>
      </c>
      <c r="F7697" t="s">
        <v>56</v>
      </c>
      <c r="G7697" t="s">
        <v>25</v>
      </c>
      <c r="H7697" t="s">
        <v>40</v>
      </c>
      <c r="I7697">
        <v>10.368</v>
      </c>
      <c r="J7697">
        <v>2</v>
      </c>
      <c r="K7697">
        <v>0.2</v>
      </c>
      <c r="L7697">
        <v>3.6288</v>
      </c>
    </row>
    <row r="7698" spans="1:12" x14ac:dyDescent="0.3">
      <c r="A7698" t="s">
        <v>27</v>
      </c>
      <c r="B7698" t="s">
        <v>21</v>
      </c>
      <c r="C7698" t="s">
        <v>14</v>
      </c>
      <c r="D7698" t="s">
        <v>54</v>
      </c>
      <c r="E7698" t="s">
        <v>55</v>
      </c>
      <c r="F7698" t="s">
        <v>56</v>
      </c>
      <c r="G7698" t="s">
        <v>25</v>
      </c>
      <c r="H7698" t="s">
        <v>36</v>
      </c>
      <c r="I7698">
        <v>2.7240000000000002</v>
      </c>
      <c r="J7698">
        <v>2</v>
      </c>
      <c r="K7698">
        <v>0.7</v>
      </c>
      <c r="L7698">
        <v>-1.9068000000000001</v>
      </c>
    </row>
    <row r="7699" spans="1:12" x14ac:dyDescent="0.3">
      <c r="A7699" t="s">
        <v>27</v>
      </c>
      <c r="B7699" t="s">
        <v>21</v>
      </c>
      <c r="C7699" t="s">
        <v>14</v>
      </c>
      <c r="D7699" t="s">
        <v>54</v>
      </c>
      <c r="E7699" t="s">
        <v>55</v>
      </c>
      <c r="F7699" t="s">
        <v>56</v>
      </c>
      <c r="G7699" t="s">
        <v>18</v>
      </c>
      <c r="H7699" t="s">
        <v>32</v>
      </c>
      <c r="I7699">
        <v>254.352</v>
      </c>
      <c r="J7699">
        <v>3</v>
      </c>
      <c r="K7699">
        <v>0.2</v>
      </c>
      <c r="L7699">
        <v>0</v>
      </c>
    </row>
    <row r="7700" spans="1:12" x14ac:dyDescent="0.3">
      <c r="A7700" t="s">
        <v>27</v>
      </c>
      <c r="B7700" t="s">
        <v>21</v>
      </c>
      <c r="C7700" t="s">
        <v>14</v>
      </c>
      <c r="D7700" t="s">
        <v>54</v>
      </c>
      <c r="E7700" t="s">
        <v>55</v>
      </c>
      <c r="F7700" t="s">
        <v>56</v>
      </c>
      <c r="G7700" t="s">
        <v>25</v>
      </c>
      <c r="H7700" t="s">
        <v>36</v>
      </c>
      <c r="I7700">
        <v>3.762</v>
      </c>
      <c r="J7700">
        <v>3</v>
      </c>
      <c r="K7700">
        <v>0.7</v>
      </c>
      <c r="L7700">
        <v>-2.7587999999999999</v>
      </c>
    </row>
    <row r="7701" spans="1:12" x14ac:dyDescent="0.3">
      <c r="A7701" t="s">
        <v>27</v>
      </c>
      <c r="B7701" t="s">
        <v>21</v>
      </c>
      <c r="C7701" t="s">
        <v>14</v>
      </c>
      <c r="D7701" t="s">
        <v>54</v>
      </c>
      <c r="E7701" t="s">
        <v>55</v>
      </c>
      <c r="F7701" t="s">
        <v>56</v>
      </c>
      <c r="G7701" t="s">
        <v>25</v>
      </c>
      <c r="H7701" t="s">
        <v>40</v>
      </c>
      <c r="I7701">
        <v>10.272</v>
      </c>
      <c r="J7701">
        <v>3</v>
      </c>
      <c r="K7701">
        <v>0.2</v>
      </c>
      <c r="L7701">
        <v>3.21</v>
      </c>
    </row>
    <row r="7702" spans="1:12" x14ac:dyDescent="0.3">
      <c r="A7702" t="s">
        <v>12</v>
      </c>
      <c r="B7702" t="s">
        <v>21</v>
      </c>
      <c r="C7702" t="s">
        <v>14</v>
      </c>
      <c r="D7702" t="s">
        <v>54</v>
      </c>
      <c r="E7702" t="s">
        <v>55</v>
      </c>
      <c r="F7702" t="s">
        <v>56</v>
      </c>
      <c r="G7702" t="s">
        <v>25</v>
      </c>
      <c r="H7702" t="s">
        <v>40</v>
      </c>
      <c r="I7702">
        <v>126.624</v>
      </c>
      <c r="J7702">
        <v>6</v>
      </c>
      <c r="K7702">
        <v>0.2</v>
      </c>
      <c r="L7702">
        <v>41.152799999999999</v>
      </c>
    </row>
    <row r="7703" spans="1:12" x14ac:dyDescent="0.3">
      <c r="A7703" t="s">
        <v>27</v>
      </c>
      <c r="B7703" t="s">
        <v>21</v>
      </c>
      <c r="C7703" t="s">
        <v>14</v>
      </c>
      <c r="D7703" t="s">
        <v>54</v>
      </c>
      <c r="E7703" t="s">
        <v>55</v>
      </c>
      <c r="F7703" t="s">
        <v>56</v>
      </c>
      <c r="G7703" t="s">
        <v>25</v>
      </c>
      <c r="H7703" t="s">
        <v>36</v>
      </c>
      <c r="I7703">
        <v>5.97</v>
      </c>
      <c r="J7703">
        <v>5</v>
      </c>
      <c r="K7703">
        <v>0.7</v>
      </c>
      <c r="L7703">
        <v>-4.577</v>
      </c>
    </row>
    <row r="7704" spans="1:12" x14ac:dyDescent="0.3">
      <c r="A7704" t="s">
        <v>27</v>
      </c>
      <c r="B7704" t="s">
        <v>21</v>
      </c>
      <c r="C7704" t="s">
        <v>14</v>
      </c>
      <c r="D7704" t="s">
        <v>54</v>
      </c>
      <c r="E7704" t="s">
        <v>55</v>
      </c>
      <c r="F7704" t="s">
        <v>56</v>
      </c>
      <c r="G7704" t="s">
        <v>18</v>
      </c>
      <c r="H7704" t="s">
        <v>32</v>
      </c>
      <c r="I7704">
        <v>21.184000000000001</v>
      </c>
      <c r="J7704">
        <v>1</v>
      </c>
      <c r="K7704">
        <v>0.2</v>
      </c>
      <c r="L7704">
        <v>4.7664</v>
      </c>
    </row>
    <row r="7705" spans="1:12" x14ac:dyDescent="0.3">
      <c r="A7705" t="s">
        <v>27</v>
      </c>
      <c r="B7705" t="s">
        <v>21</v>
      </c>
      <c r="C7705" t="s">
        <v>14</v>
      </c>
      <c r="D7705" t="s">
        <v>54</v>
      </c>
      <c r="E7705" t="s">
        <v>55</v>
      </c>
      <c r="F7705" t="s">
        <v>56</v>
      </c>
      <c r="G7705" t="s">
        <v>25</v>
      </c>
      <c r="H7705" t="s">
        <v>37</v>
      </c>
      <c r="I7705">
        <v>41.375999999999998</v>
      </c>
      <c r="J7705">
        <v>6</v>
      </c>
      <c r="K7705">
        <v>0.2</v>
      </c>
      <c r="L7705">
        <v>3.1032000000000002</v>
      </c>
    </row>
    <row r="7706" spans="1:12" x14ac:dyDescent="0.3">
      <c r="A7706" t="s">
        <v>27</v>
      </c>
      <c r="B7706" t="s">
        <v>21</v>
      </c>
      <c r="C7706" t="s">
        <v>14</v>
      </c>
      <c r="D7706" t="s">
        <v>54</v>
      </c>
      <c r="E7706" t="s">
        <v>55</v>
      </c>
      <c r="F7706" t="s">
        <v>56</v>
      </c>
      <c r="G7706" t="s">
        <v>25</v>
      </c>
      <c r="H7706" t="s">
        <v>36</v>
      </c>
      <c r="I7706">
        <v>2.6549999999999998</v>
      </c>
      <c r="J7706">
        <v>1</v>
      </c>
      <c r="K7706">
        <v>0.7</v>
      </c>
      <c r="L7706">
        <v>-1.8585</v>
      </c>
    </row>
    <row r="7707" spans="1:12" x14ac:dyDescent="0.3">
      <c r="A7707" t="s">
        <v>27</v>
      </c>
      <c r="B7707" t="s">
        <v>13</v>
      </c>
      <c r="C7707" t="s">
        <v>14</v>
      </c>
      <c r="D7707" t="s">
        <v>54</v>
      </c>
      <c r="E7707" t="s">
        <v>55</v>
      </c>
      <c r="F7707" t="s">
        <v>56</v>
      </c>
      <c r="G7707" t="s">
        <v>18</v>
      </c>
      <c r="H7707" t="s">
        <v>20</v>
      </c>
      <c r="I7707">
        <v>215.54400000000001</v>
      </c>
      <c r="J7707">
        <v>4</v>
      </c>
      <c r="K7707">
        <v>0.3</v>
      </c>
      <c r="L7707">
        <v>-58.504800000000003</v>
      </c>
    </row>
    <row r="7708" spans="1:12" x14ac:dyDescent="0.3">
      <c r="A7708" t="s">
        <v>27</v>
      </c>
      <c r="B7708" t="s">
        <v>13</v>
      </c>
      <c r="C7708" t="s">
        <v>14</v>
      </c>
      <c r="D7708" t="s">
        <v>54</v>
      </c>
      <c r="E7708" t="s">
        <v>55</v>
      </c>
      <c r="F7708" t="s">
        <v>56</v>
      </c>
      <c r="G7708" t="s">
        <v>25</v>
      </c>
      <c r="H7708" t="s">
        <v>59</v>
      </c>
      <c r="I7708">
        <v>30.672000000000001</v>
      </c>
      <c r="J7708">
        <v>3</v>
      </c>
      <c r="K7708">
        <v>0.2</v>
      </c>
      <c r="L7708">
        <v>9.5850000000000009</v>
      </c>
    </row>
    <row r="7709" spans="1:12" x14ac:dyDescent="0.3">
      <c r="A7709" t="s">
        <v>27</v>
      </c>
      <c r="B7709" t="s">
        <v>13</v>
      </c>
      <c r="C7709" t="s">
        <v>14</v>
      </c>
      <c r="D7709" t="s">
        <v>54</v>
      </c>
      <c r="E7709" t="s">
        <v>55</v>
      </c>
      <c r="F7709" t="s">
        <v>56</v>
      </c>
      <c r="G7709" t="s">
        <v>34</v>
      </c>
      <c r="H7709" t="s">
        <v>161</v>
      </c>
      <c r="I7709">
        <v>1079.9760000000001</v>
      </c>
      <c r="J7709">
        <v>4</v>
      </c>
      <c r="K7709">
        <v>0.4</v>
      </c>
      <c r="L7709">
        <v>125.99720000000001</v>
      </c>
    </row>
    <row r="7710" spans="1:12" x14ac:dyDescent="0.3">
      <c r="A7710" t="s">
        <v>27</v>
      </c>
      <c r="B7710" t="s">
        <v>43</v>
      </c>
      <c r="C7710" t="s">
        <v>14</v>
      </c>
      <c r="D7710" t="s">
        <v>54</v>
      </c>
      <c r="E7710" t="s">
        <v>55</v>
      </c>
      <c r="F7710" t="s">
        <v>56</v>
      </c>
      <c r="G7710" t="s">
        <v>25</v>
      </c>
      <c r="H7710" t="s">
        <v>33</v>
      </c>
      <c r="I7710">
        <v>11.263999999999999</v>
      </c>
      <c r="J7710">
        <v>8</v>
      </c>
      <c r="K7710">
        <v>0.2</v>
      </c>
      <c r="L7710">
        <v>1.2672000000000001</v>
      </c>
    </row>
    <row r="7711" spans="1:12" x14ac:dyDescent="0.3">
      <c r="A7711" t="s">
        <v>27</v>
      </c>
      <c r="B7711" t="s">
        <v>43</v>
      </c>
      <c r="C7711" t="s">
        <v>14</v>
      </c>
      <c r="D7711" t="s">
        <v>54</v>
      </c>
      <c r="E7711" t="s">
        <v>55</v>
      </c>
      <c r="F7711" t="s">
        <v>56</v>
      </c>
      <c r="G7711" t="s">
        <v>25</v>
      </c>
      <c r="H7711" t="s">
        <v>31</v>
      </c>
      <c r="I7711">
        <v>284.08</v>
      </c>
      <c r="J7711">
        <v>10</v>
      </c>
      <c r="K7711">
        <v>0.2</v>
      </c>
      <c r="L7711">
        <v>24.856999999999999</v>
      </c>
    </row>
    <row r="7712" spans="1:12" x14ac:dyDescent="0.3">
      <c r="A7712" t="s">
        <v>27</v>
      </c>
      <c r="B7712" t="s">
        <v>43</v>
      </c>
      <c r="C7712" t="s">
        <v>14</v>
      </c>
      <c r="D7712" t="s">
        <v>54</v>
      </c>
      <c r="E7712" t="s">
        <v>55</v>
      </c>
      <c r="F7712" t="s">
        <v>56</v>
      </c>
      <c r="G7712" t="s">
        <v>25</v>
      </c>
      <c r="H7712" t="s">
        <v>40</v>
      </c>
      <c r="I7712">
        <v>18.495999999999999</v>
      </c>
      <c r="J7712">
        <v>4</v>
      </c>
      <c r="K7712">
        <v>0.2</v>
      </c>
      <c r="L7712">
        <v>6.7047999999999996</v>
      </c>
    </row>
    <row r="7713" spans="1:12" x14ac:dyDescent="0.3">
      <c r="A7713" t="s">
        <v>27</v>
      </c>
      <c r="B7713" t="s">
        <v>13</v>
      </c>
      <c r="C7713" t="s">
        <v>14</v>
      </c>
      <c r="D7713" t="s">
        <v>54</v>
      </c>
      <c r="E7713" t="s">
        <v>55</v>
      </c>
      <c r="F7713" t="s">
        <v>56</v>
      </c>
      <c r="G7713" t="s">
        <v>18</v>
      </c>
      <c r="H7713" t="s">
        <v>30</v>
      </c>
      <c r="I7713">
        <v>1252.704</v>
      </c>
      <c r="J7713">
        <v>8</v>
      </c>
      <c r="K7713">
        <v>0.4</v>
      </c>
      <c r="L7713">
        <v>-480.20319999999998</v>
      </c>
    </row>
    <row r="7714" spans="1:12" x14ac:dyDescent="0.3">
      <c r="A7714" t="s">
        <v>27</v>
      </c>
      <c r="B7714" t="s">
        <v>13</v>
      </c>
      <c r="C7714" t="s">
        <v>14</v>
      </c>
      <c r="D7714" t="s">
        <v>54</v>
      </c>
      <c r="E7714" t="s">
        <v>55</v>
      </c>
      <c r="F7714" t="s">
        <v>56</v>
      </c>
      <c r="G7714" t="s">
        <v>34</v>
      </c>
      <c r="H7714" t="s">
        <v>35</v>
      </c>
      <c r="I7714">
        <v>110.97</v>
      </c>
      <c r="J7714">
        <v>5</v>
      </c>
      <c r="K7714">
        <v>0.4</v>
      </c>
      <c r="L7714">
        <v>-24.043500000000002</v>
      </c>
    </row>
    <row r="7715" spans="1:12" x14ac:dyDescent="0.3">
      <c r="A7715" t="s">
        <v>12</v>
      </c>
      <c r="B7715" t="s">
        <v>43</v>
      </c>
      <c r="C7715" t="s">
        <v>14</v>
      </c>
      <c r="D7715" t="s">
        <v>54</v>
      </c>
      <c r="E7715" t="s">
        <v>55</v>
      </c>
      <c r="F7715" t="s">
        <v>56</v>
      </c>
      <c r="G7715" t="s">
        <v>34</v>
      </c>
      <c r="H7715" t="s">
        <v>35</v>
      </c>
      <c r="I7715">
        <v>743.98800000000006</v>
      </c>
      <c r="J7715">
        <v>2</v>
      </c>
      <c r="K7715">
        <v>0.4</v>
      </c>
      <c r="L7715">
        <v>-123.998</v>
      </c>
    </row>
    <row r="7716" spans="1:12" x14ac:dyDescent="0.3">
      <c r="A7716" t="s">
        <v>27</v>
      </c>
      <c r="B7716" t="s">
        <v>21</v>
      </c>
      <c r="C7716" t="s">
        <v>14</v>
      </c>
      <c r="D7716" t="s">
        <v>54</v>
      </c>
      <c r="E7716" t="s">
        <v>55</v>
      </c>
      <c r="F7716" t="s">
        <v>56</v>
      </c>
      <c r="G7716" t="s">
        <v>18</v>
      </c>
      <c r="H7716" t="s">
        <v>32</v>
      </c>
      <c r="I7716">
        <v>32.448</v>
      </c>
      <c r="J7716">
        <v>2</v>
      </c>
      <c r="K7716">
        <v>0.2</v>
      </c>
      <c r="L7716">
        <v>7.3007999999999997</v>
      </c>
    </row>
    <row r="7717" spans="1:12" x14ac:dyDescent="0.3">
      <c r="A7717" t="s">
        <v>27</v>
      </c>
      <c r="B7717" t="s">
        <v>21</v>
      </c>
      <c r="C7717" t="s">
        <v>14</v>
      </c>
      <c r="D7717" t="s">
        <v>54</v>
      </c>
      <c r="E7717" t="s">
        <v>55</v>
      </c>
      <c r="F7717" t="s">
        <v>56</v>
      </c>
      <c r="G7717" t="s">
        <v>25</v>
      </c>
      <c r="H7717" t="s">
        <v>36</v>
      </c>
      <c r="I7717">
        <v>26.388000000000002</v>
      </c>
      <c r="J7717">
        <v>4</v>
      </c>
      <c r="K7717">
        <v>0.7</v>
      </c>
      <c r="L7717">
        <v>-17.591999999999999</v>
      </c>
    </row>
    <row r="7718" spans="1:12" x14ac:dyDescent="0.3">
      <c r="A7718" t="s">
        <v>27</v>
      </c>
      <c r="B7718" t="s">
        <v>21</v>
      </c>
      <c r="C7718" t="s">
        <v>14</v>
      </c>
      <c r="D7718" t="s">
        <v>54</v>
      </c>
      <c r="E7718" t="s">
        <v>55</v>
      </c>
      <c r="F7718" t="s">
        <v>56</v>
      </c>
      <c r="G7718" t="s">
        <v>18</v>
      </c>
      <c r="H7718" t="s">
        <v>30</v>
      </c>
      <c r="I7718">
        <v>373.47</v>
      </c>
      <c r="J7718">
        <v>5</v>
      </c>
      <c r="K7718">
        <v>0.4</v>
      </c>
      <c r="L7718">
        <v>-112.041</v>
      </c>
    </row>
    <row r="7719" spans="1:12" x14ac:dyDescent="0.3">
      <c r="A7719" t="s">
        <v>27</v>
      </c>
      <c r="B7719" t="s">
        <v>21</v>
      </c>
      <c r="C7719" t="s">
        <v>14</v>
      </c>
      <c r="D7719" t="s">
        <v>54</v>
      </c>
      <c r="E7719" t="s">
        <v>55</v>
      </c>
      <c r="F7719" t="s">
        <v>56</v>
      </c>
      <c r="G7719" t="s">
        <v>25</v>
      </c>
      <c r="H7719" t="s">
        <v>36</v>
      </c>
      <c r="I7719">
        <v>64.2</v>
      </c>
      <c r="J7719">
        <v>5</v>
      </c>
      <c r="K7719">
        <v>0.7</v>
      </c>
      <c r="L7719">
        <v>-44.94</v>
      </c>
    </row>
    <row r="7720" spans="1:12" x14ac:dyDescent="0.3">
      <c r="A7720" t="s">
        <v>27</v>
      </c>
      <c r="B7720" t="s">
        <v>21</v>
      </c>
      <c r="C7720" t="s">
        <v>14</v>
      </c>
      <c r="D7720" t="s">
        <v>54</v>
      </c>
      <c r="E7720" t="s">
        <v>55</v>
      </c>
      <c r="F7720" t="s">
        <v>56</v>
      </c>
      <c r="G7720" t="s">
        <v>25</v>
      </c>
      <c r="H7720" t="s">
        <v>76</v>
      </c>
      <c r="I7720">
        <v>8</v>
      </c>
      <c r="J7720">
        <v>2</v>
      </c>
      <c r="K7720">
        <v>0.2</v>
      </c>
      <c r="L7720">
        <v>2.8</v>
      </c>
    </row>
    <row r="7721" spans="1:12" x14ac:dyDescent="0.3">
      <c r="A7721" t="s">
        <v>12</v>
      </c>
      <c r="B7721" t="s">
        <v>13</v>
      </c>
      <c r="C7721" t="s">
        <v>14</v>
      </c>
      <c r="D7721" t="s">
        <v>350</v>
      </c>
      <c r="E7721" t="s">
        <v>55</v>
      </c>
      <c r="F7721" t="s">
        <v>56</v>
      </c>
      <c r="G7721" t="s">
        <v>18</v>
      </c>
      <c r="H7721" t="s">
        <v>32</v>
      </c>
      <c r="I7721">
        <v>303.92</v>
      </c>
      <c r="J7721">
        <v>5</v>
      </c>
      <c r="K7721">
        <v>0.2</v>
      </c>
      <c r="L7721">
        <v>-30.391999999999999</v>
      </c>
    </row>
    <row r="7722" spans="1:12" x14ac:dyDescent="0.3">
      <c r="A7722" t="s">
        <v>27</v>
      </c>
      <c r="B7722" t="s">
        <v>43</v>
      </c>
      <c r="C7722" t="s">
        <v>14</v>
      </c>
      <c r="D7722" t="s">
        <v>54</v>
      </c>
      <c r="E7722" t="s">
        <v>55</v>
      </c>
      <c r="F7722" t="s">
        <v>56</v>
      </c>
      <c r="G7722" t="s">
        <v>34</v>
      </c>
      <c r="H7722" t="s">
        <v>35</v>
      </c>
      <c r="I7722">
        <v>431.94</v>
      </c>
      <c r="J7722">
        <v>2</v>
      </c>
      <c r="K7722">
        <v>0.4</v>
      </c>
      <c r="L7722">
        <v>-71.989999999999995</v>
      </c>
    </row>
    <row r="7723" spans="1:12" x14ac:dyDescent="0.3">
      <c r="A7723" t="s">
        <v>27</v>
      </c>
      <c r="B7723" t="s">
        <v>43</v>
      </c>
      <c r="C7723" t="s">
        <v>14</v>
      </c>
      <c r="D7723" t="s">
        <v>54</v>
      </c>
      <c r="E7723" t="s">
        <v>55</v>
      </c>
      <c r="F7723" t="s">
        <v>56</v>
      </c>
      <c r="G7723" t="s">
        <v>25</v>
      </c>
      <c r="H7723" t="s">
        <v>36</v>
      </c>
      <c r="I7723">
        <v>2.0430000000000001</v>
      </c>
      <c r="J7723">
        <v>1</v>
      </c>
      <c r="K7723">
        <v>0.7</v>
      </c>
      <c r="L7723">
        <v>-1.4982</v>
      </c>
    </row>
    <row r="7724" spans="1:12" x14ac:dyDescent="0.3">
      <c r="A7724" t="s">
        <v>27</v>
      </c>
      <c r="B7724" t="s">
        <v>43</v>
      </c>
      <c r="C7724" t="s">
        <v>14</v>
      </c>
      <c r="D7724" t="s">
        <v>54</v>
      </c>
      <c r="E7724" t="s">
        <v>55</v>
      </c>
      <c r="F7724" t="s">
        <v>56</v>
      </c>
      <c r="G7724" t="s">
        <v>34</v>
      </c>
      <c r="H7724" t="s">
        <v>35</v>
      </c>
      <c r="I7724">
        <v>68.238</v>
      </c>
      <c r="J7724">
        <v>3</v>
      </c>
      <c r="K7724">
        <v>0.4</v>
      </c>
      <c r="L7724">
        <v>-12.510300000000001</v>
      </c>
    </row>
    <row r="7725" spans="1:12" x14ac:dyDescent="0.3">
      <c r="A7725" t="s">
        <v>27</v>
      </c>
      <c r="B7725" t="s">
        <v>21</v>
      </c>
      <c r="C7725" t="s">
        <v>14</v>
      </c>
      <c r="D7725" t="s">
        <v>368</v>
      </c>
      <c r="E7725" t="s">
        <v>55</v>
      </c>
      <c r="F7725" t="s">
        <v>56</v>
      </c>
      <c r="G7725" t="s">
        <v>25</v>
      </c>
      <c r="H7725" t="s">
        <v>36</v>
      </c>
      <c r="I7725">
        <v>37.896000000000001</v>
      </c>
      <c r="J7725">
        <v>4</v>
      </c>
      <c r="K7725">
        <v>0.7</v>
      </c>
      <c r="L7725">
        <v>-29.053599999999999</v>
      </c>
    </row>
    <row r="7726" spans="1:12" x14ac:dyDescent="0.3">
      <c r="A7726" t="s">
        <v>27</v>
      </c>
      <c r="B7726" t="s">
        <v>21</v>
      </c>
      <c r="C7726" t="s">
        <v>14</v>
      </c>
      <c r="D7726" t="s">
        <v>368</v>
      </c>
      <c r="E7726" t="s">
        <v>55</v>
      </c>
      <c r="F7726" t="s">
        <v>56</v>
      </c>
      <c r="G7726" t="s">
        <v>25</v>
      </c>
      <c r="H7726" t="s">
        <v>40</v>
      </c>
      <c r="I7726">
        <v>65.584000000000003</v>
      </c>
      <c r="J7726">
        <v>2</v>
      </c>
      <c r="K7726">
        <v>0.2</v>
      </c>
      <c r="L7726">
        <v>23.7742</v>
      </c>
    </row>
    <row r="7727" spans="1:12" x14ac:dyDescent="0.3">
      <c r="A7727" t="s">
        <v>27</v>
      </c>
      <c r="B7727" t="s">
        <v>43</v>
      </c>
      <c r="C7727" t="s">
        <v>14</v>
      </c>
      <c r="D7727" t="s">
        <v>54</v>
      </c>
      <c r="E7727" t="s">
        <v>55</v>
      </c>
      <c r="F7727" t="s">
        <v>56</v>
      </c>
      <c r="G7727" t="s">
        <v>25</v>
      </c>
      <c r="H7727" t="s">
        <v>33</v>
      </c>
      <c r="I7727">
        <v>16.655999999999999</v>
      </c>
      <c r="J7727">
        <v>3</v>
      </c>
      <c r="K7727">
        <v>0.2</v>
      </c>
      <c r="L7727">
        <v>3.3311999999999999</v>
      </c>
    </row>
    <row r="7728" spans="1:12" x14ac:dyDescent="0.3">
      <c r="A7728" t="s">
        <v>27</v>
      </c>
      <c r="B7728" t="s">
        <v>43</v>
      </c>
      <c r="C7728" t="s">
        <v>14</v>
      </c>
      <c r="D7728" t="s">
        <v>54</v>
      </c>
      <c r="E7728" t="s">
        <v>55</v>
      </c>
      <c r="F7728" t="s">
        <v>56</v>
      </c>
      <c r="G7728" t="s">
        <v>25</v>
      </c>
      <c r="H7728" t="s">
        <v>36</v>
      </c>
      <c r="I7728">
        <v>18.312000000000001</v>
      </c>
      <c r="J7728">
        <v>4</v>
      </c>
      <c r="K7728">
        <v>0.7</v>
      </c>
      <c r="L7728">
        <v>-12.208</v>
      </c>
    </row>
    <row r="7729" spans="1:12" x14ac:dyDescent="0.3">
      <c r="A7729" t="s">
        <v>27</v>
      </c>
      <c r="B7729" t="s">
        <v>43</v>
      </c>
      <c r="C7729" t="s">
        <v>14</v>
      </c>
      <c r="D7729" t="s">
        <v>54</v>
      </c>
      <c r="E7729" t="s">
        <v>55</v>
      </c>
      <c r="F7729" t="s">
        <v>56</v>
      </c>
      <c r="G7729" t="s">
        <v>25</v>
      </c>
      <c r="H7729" t="s">
        <v>40</v>
      </c>
      <c r="I7729">
        <v>25.92</v>
      </c>
      <c r="J7729">
        <v>5</v>
      </c>
      <c r="K7729">
        <v>0.2</v>
      </c>
      <c r="L7729">
        <v>9.0719999999999992</v>
      </c>
    </row>
    <row r="7730" spans="1:12" x14ac:dyDescent="0.3">
      <c r="A7730" t="s">
        <v>27</v>
      </c>
      <c r="B7730" t="s">
        <v>43</v>
      </c>
      <c r="C7730" t="s">
        <v>14</v>
      </c>
      <c r="D7730" t="s">
        <v>54</v>
      </c>
      <c r="E7730" t="s">
        <v>55</v>
      </c>
      <c r="F7730" t="s">
        <v>56</v>
      </c>
      <c r="G7730" t="s">
        <v>25</v>
      </c>
      <c r="H7730" t="s">
        <v>33</v>
      </c>
      <c r="I7730">
        <v>8.016</v>
      </c>
      <c r="J7730">
        <v>3</v>
      </c>
      <c r="K7730">
        <v>0.2</v>
      </c>
      <c r="L7730">
        <v>1.002</v>
      </c>
    </row>
    <row r="7731" spans="1:12" x14ac:dyDescent="0.3">
      <c r="A7731" t="s">
        <v>61</v>
      </c>
      <c r="B7731" t="s">
        <v>21</v>
      </c>
      <c r="C7731" t="s">
        <v>14</v>
      </c>
      <c r="D7731" t="s">
        <v>54</v>
      </c>
      <c r="E7731" t="s">
        <v>55</v>
      </c>
      <c r="F7731" t="s">
        <v>56</v>
      </c>
      <c r="G7731" t="s">
        <v>25</v>
      </c>
      <c r="H7731" t="s">
        <v>31</v>
      </c>
      <c r="I7731">
        <v>33.567999999999998</v>
      </c>
      <c r="J7731">
        <v>2</v>
      </c>
      <c r="K7731">
        <v>0.2</v>
      </c>
      <c r="L7731">
        <v>1.6783999999999999</v>
      </c>
    </row>
    <row r="7732" spans="1:12" x14ac:dyDescent="0.3">
      <c r="A7732" t="s">
        <v>61</v>
      </c>
      <c r="B7732" t="s">
        <v>21</v>
      </c>
      <c r="C7732" t="s">
        <v>14</v>
      </c>
      <c r="D7732" t="s">
        <v>54</v>
      </c>
      <c r="E7732" t="s">
        <v>55</v>
      </c>
      <c r="F7732" t="s">
        <v>56</v>
      </c>
      <c r="G7732" t="s">
        <v>18</v>
      </c>
      <c r="H7732" t="s">
        <v>20</v>
      </c>
      <c r="I7732">
        <v>422.625</v>
      </c>
      <c r="J7732">
        <v>7</v>
      </c>
      <c r="K7732">
        <v>0.3</v>
      </c>
      <c r="L7732">
        <v>0</v>
      </c>
    </row>
    <row r="7733" spans="1:12" x14ac:dyDescent="0.3">
      <c r="A7733" t="s">
        <v>27</v>
      </c>
      <c r="B7733" t="s">
        <v>13</v>
      </c>
      <c r="C7733" t="s">
        <v>14</v>
      </c>
      <c r="D7733" t="s">
        <v>54</v>
      </c>
      <c r="E7733" t="s">
        <v>55</v>
      </c>
      <c r="F7733" t="s">
        <v>56</v>
      </c>
      <c r="G7733" t="s">
        <v>25</v>
      </c>
      <c r="H7733" t="s">
        <v>36</v>
      </c>
      <c r="I7733">
        <v>11.087999999999999</v>
      </c>
      <c r="J7733">
        <v>7</v>
      </c>
      <c r="K7733">
        <v>0.7</v>
      </c>
      <c r="L7733">
        <v>-8.1311999999999998</v>
      </c>
    </row>
    <row r="7734" spans="1:12" x14ac:dyDescent="0.3">
      <c r="A7734" t="s">
        <v>27</v>
      </c>
      <c r="B7734" t="s">
        <v>21</v>
      </c>
      <c r="C7734" t="s">
        <v>14</v>
      </c>
      <c r="D7734" t="s">
        <v>54</v>
      </c>
      <c r="E7734" t="s">
        <v>55</v>
      </c>
      <c r="F7734" t="s">
        <v>56</v>
      </c>
      <c r="G7734" t="s">
        <v>25</v>
      </c>
      <c r="H7734" t="s">
        <v>31</v>
      </c>
      <c r="I7734">
        <v>51.968000000000004</v>
      </c>
      <c r="J7734">
        <v>2</v>
      </c>
      <c r="K7734">
        <v>0.2</v>
      </c>
      <c r="L7734">
        <v>-10.393599999999999</v>
      </c>
    </row>
    <row r="7735" spans="1:12" x14ac:dyDescent="0.3">
      <c r="A7735" t="s">
        <v>61</v>
      </c>
      <c r="B7735" t="s">
        <v>13</v>
      </c>
      <c r="C7735" t="s">
        <v>14</v>
      </c>
      <c r="D7735" t="s">
        <v>54</v>
      </c>
      <c r="E7735" t="s">
        <v>55</v>
      </c>
      <c r="F7735" t="s">
        <v>56</v>
      </c>
      <c r="G7735" t="s">
        <v>25</v>
      </c>
      <c r="H7735" t="s">
        <v>33</v>
      </c>
      <c r="I7735">
        <v>4.7679999999999998</v>
      </c>
      <c r="J7735">
        <v>2</v>
      </c>
      <c r="K7735">
        <v>0.2</v>
      </c>
      <c r="L7735">
        <v>0.4768</v>
      </c>
    </row>
    <row r="7736" spans="1:12" x14ac:dyDescent="0.3">
      <c r="A7736" t="s">
        <v>61</v>
      </c>
      <c r="B7736" t="s">
        <v>13</v>
      </c>
      <c r="C7736" t="s">
        <v>14</v>
      </c>
      <c r="D7736" t="s">
        <v>527</v>
      </c>
      <c r="E7736" t="s">
        <v>55</v>
      </c>
      <c r="F7736" t="s">
        <v>56</v>
      </c>
      <c r="G7736" t="s">
        <v>18</v>
      </c>
      <c r="H7736" t="s">
        <v>19</v>
      </c>
      <c r="I7736">
        <v>177.45</v>
      </c>
      <c r="J7736">
        <v>5</v>
      </c>
      <c r="K7736">
        <v>0.5</v>
      </c>
      <c r="L7736">
        <v>-78.078000000000003</v>
      </c>
    </row>
    <row r="7737" spans="1:12" x14ac:dyDescent="0.3">
      <c r="A7737" t="s">
        <v>61</v>
      </c>
      <c r="B7737" t="s">
        <v>13</v>
      </c>
      <c r="C7737" t="s">
        <v>14</v>
      </c>
      <c r="D7737" t="s">
        <v>527</v>
      </c>
      <c r="E7737" t="s">
        <v>55</v>
      </c>
      <c r="F7737" t="s">
        <v>56</v>
      </c>
      <c r="G7737" t="s">
        <v>25</v>
      </c>
      <c r="H7737" t="s">
        <v>36</v>
      </c>
      <c r="I7737">
        <v>1369.7639999999999</v>
      </c>
      <c r="J7737">
        <v>6</v>
      </c>
      <c r="K7737">
        <v>0.7</v>
      </c>
      <c r="L7737">
        <v>-913.17600000000004</v>
      </c>
    </row>
    <row r="7738" spans="1:12" x14ac:dyDescent="0.3">
      <c r="A7738" t="s">
        <v>61</v>
      </c>
      <c r="B7738" t="s">
        <v>13</v>
      </c>
      <c r="C7738" t="s">
        <v>14</v>
      </c>
      <c r="D7738" t="s">
        <v>527</v>
      </c>
      <c r="E7738" t="s">
        <v>55</v>
      </c>
      <c r="F7738" t="s">
        <v>56</v>
      </c>
      <c r="G7738" t="s">
        <v>25</v>
      </c>
      <c r="H7738" t="s">
        <v>37</v>
      </c>
      <c r="I7738">
        <v>9.48</v>
      </c>
      <c r="J7738">
        <v>3</v>
      </c>
      <c r="K7738">
        <v>0.2</v>
      </c>
      <c r="L7738">
        <v>0.71099999999999997</v>
      </c>
    </row>
    <row r="7739" spans="1:12" x14ac:dyDescent="0.3">
      <c r="A7739" t="s">
        <v>27</v>
      </c>
      <c r="B7739" t="s">
        <v>13</v>
      </c>
      <c r="C7739" t="s">
        <v>14</v>
      </c>
      <c r="D7739" t="s">
        <v>54</v>
      </c>
      <c r="E7739" t="s">
        <v>55</v>
      </c>
      <c r="F7739" t="s">
        <v>56</v>
      </c>
      <c r="G7739" t="s">
        <v>18</v>
      </c>
      <c r="H7739" t="s">
        <v>19</v>
      </c>
      <c r="I7739">
        <v>130.97999999999999</v>
      </c>
      <c r="J7739">
        <v>2</v>
      </c>
      <c r="K7739">
        <v>0.5</v>
      </c>
      <c r="L7739">
        <v>-89.066400000000002</v>
      </c>
    </row>
    <row r="7740" spans="1:12" x14ac:dyDescent="0.3">
      <c r="A7740" t="s">
        <v>61</v>
      </c>
      <c r="B7740" t="s">
        <v>21</v>
      </c>
      <c r="C7740" t="s">
        <v>14</v>
      </c>
      <c r="D7740" t="s">
        <v>54</v>
      </c>
      <c r="E7740" t="s">
        <v>55</v>
      </c>
      <c r="F7740" t="s">
        <v>56</v>
      </c>
      <c r="G7740" t="s">
        <v>25</v>
      </c>
      <c r="H7740" t="s">
        <v>33</v>
      </c>
      <c r="I7740">
        <v>16.52</v>
      </c>
      <c r="J7740">
        <v>5</v>
      </c>
      <c r="K7740">
        <v>0.2</v>
      </c>
      <c r="L7740">
        <v>1.6519999999999999</v>
      </c>
    </row>
    <row r="7741" spans="1:12" x14ac:dyDescent="0.3">
      <c r="A7741" t="s">
        <v>27</v>
      </c>
      <c r="B7741" t="s">
        <v>21</v>
      </c>
      <c r="C7741" t="s">
        <v>14</v>
      </c>
      <c r="D7741" t="s">
        <v>54</v>
      </c>
      <c r="E7741" t="s">
        <v>55</v>
      </c>
      <c r="F7741" t="s">
        <v>56</v>
      </c>
      <c r="G7741" t="s">
        <v>25</v>
      </c>
      <c r="H7741" t="s">
        <v>33</v>
      </c>
      <c r="I7741">
        <v>8.016</v>
      </c>
      <c r="J7741">
        <v>3</v>
      </c>
      <c r="K7741">
        <v>0.2</v>
      </c>
      <c r="L7741">
        <v>1.1022000000000001</v>
      </c>
    </row>
    <row r="7742" spans="1:12" x14ac:dyDescent="0.3">
      <c r="A7742" t="s">
        <v>27</v>
      </c>
      <c r="B7742" t="s">
        <v>13</v>
      </c>
      <c r="C7742" t="s">
        <v>14</v>
      </c>
      <c r="D7742" t="s">
        <v>54</v>
      </c>
      <c r="E7742" t="s">
        <v>55</v>
      </c>
      <c r="F7742" t="s">
        <v>56</v>
      </c>
      <c r="G7742" t="s">
        <v>25</v>
      </c>
      <c r="H7742" t="s">
        <v>37</v>
      </c>
      <c r="I7742">
        <v>3.552</v>
      </c>
      <c r="J7742">
        <v>2</v>
      </c>
      <c r="K7742">
        <v>0.2</v>
      </c>
      <c r="L7742">
        <v>0.44400000000000001</v>
      </c>
    </row>
    <row r="7743" spans="1:12" x14ac:dyDescent="0.3">
      <c r="A7743" t="s">
        <v>61</v>
      </c>
      <c r="B7743" t="s">
        <v>13</v>
      </c>
      <c r="C7743" t="s">
        <v>14</v>
      </c>
      <c r="D7743" t="s">
        <v>54</v>
      </c>
      <c r="E7743" t="s">
        <v>55</v>
      </c>
      <c r="F7743" t="s">
        <v>56</v>
      </c>
      <c r="G7743" t="s">
        <v>25</v>
      </c>
      <c r="H7743" t="s">
        <v>33</v>
      </c>
      <c r="I7743">
        <v>13.247999999999999</v>
      </c>
      <c r="J7743">
        <v>4</v>
      </c>
      <c r="K7743">
        <v>0.2</v>
      </c>
      <c r="L7743">
        <v>3.6432000000000002</v>
      </c>
    </row>
    <row r="7744" spans="1:12" x14ac:dyDescent="0.3">
      <c r="A7744" t="s">
        <v>61</v>
      </c>
      <c r="B7744" t="s">
        <v>13</v>
      </c>
      <c r="C7744" t="s">
        <v>14</v>
      </c>
      <c r="D7744" t="s">
        <v>54</v>
      </c>
      <c r="E7744" t="s">
        <v>55</v>
      </c>
      <c r="F7744" t="s">
        <v>56</v>
      </c>
      <c r="G7744" t="s">
        <v>34</v>
      </c>
      <c r="H7744" t="s">
        <v>35</v>
      </c>
      <c r="I7744">
        <v>83.988</v>
      </c>
      <c r="J7744">
        <v>2</v>
      </c>
      <c r="K7744">
        <v>0.4</v>
      </c>
      <c r="L7744">
        <v>-20.997</v>
      </c>
    </row>
    <row r="7745" spans="1:12" x14ac:dyDescent="0.3">
      <c r="A7745" t="s">
        <v>61</v>
      </c>
      <c r="B7745" t="s">
        <v>13</v>
      </c>
      <c r="C7745" t="s">
        <v>14</v>
      </c>
      <c r="D7745" t="s">
        <v>54</v>
      </c>
      <c r="E7745" t="s">
        <v>55</v>
      </c>
      <c r="F7745" t="s">
        <v>56</v>
      </c>
      <c r="G7745" t="s">
        <v>34</v>
      </c>
      <c r="H7745" t="s">
        <v>161</v>
      </c>
      <c r="I7745">
        <v>1799.97</v>
      </c>
      <c r="J7745">
        <v>5</v>
      </c>
      <c r="K7745">
        <v>0.4</v>
      </c>
      <c r="L7745">
        <v>239.99600000000001</v>
      </c>
    </row>
    <row r="7746" spans="1:12" x14ac:dyDescent="0.3">
      <c r="A7746" t="s">
        <v>27</v>
      </c>
      <c r="B7746" t="s">
        <v>13</v>
      </c>
      <c r="C7746" t="s">
        <v>14</v>
      </c>
      <c r="D7746" t="s">
        <v>54</v>
      </c>
      <c r="E7746" t="s">
        <v>55</v>
      </c>
      <c r="F7746" t="s">
        <v>56</v>
      </c>
      <c r="G7746" t="s">
        <v>25</v>
      </c>
      <c r="H7746" t="s">
        <v>36</v>
      </c>
      <c r="I7746">
        <v>33.281999999999996</v>
      </c>
      <c r="J7746">
        <v>3</v>
      </c>
      <c r="K7746">
        <v>0.7</v>
      </c>
      <c r="L7746">
        <v>-27.734999999999999</v>
      </c>
    </row>
    <row r="7747" spans="1:12" x14ac:dyDescent="0.3">
      <c r="A7747" t="s">
        <v>27</v>
      </c>
      <c r="B7747" t="s">
        <v>13</v>
      </c>
      <c r="C7747" t="s">
        <v>14</v>
      </c>
      <c r="D7747" t="s">
        <v>54</v>
      </c>
      <c r="E7747" t="s">
        <v>55</v>
      </c>
      <c r="F7747" t="s">
        <v>56</v>
      </c>
      <c r="G7747" t="s">
        <v>34</v>
      </c>
      <c r="H7747" t="s">
        <v>35</v>
      </c>
      <c r="I7747">
        <v>118.65</v>
      </c>
      <c r="J7747">
        <v>5</v>
      </c>
      <c r="K7747">
        <v>0.4</v>
      </c>
      <c r="L7747">
        <v>19.774999999999999</v>
      </c>
    </row>
    <row r="7748" spans="1:12" x14ac:dyDescent="0.3">
      <c r="A7748" t="s">
        <v>27</v>
      </c>
      <c r="B7748" t="s">
        <v>13</v>
      </c>
      <c r="C7748" t="s">
        <v>14</v>
      </c>
      <c r="D7748" t="s">
        <v>54</v>
      </c>
      <c r="E7748" t="s">
        <v>55</v>
      </c>
      <c r="F7748" t="s">
        <v>56</v>
      </c>
      <c r="G7748" t="s">
        <v>25</v>
      </c>
      <c r="H7748" t="s">
        <v>26</v>
      </c>
      <c r="I7748">
        <v>14.76</v>
      </c>
      <c r="J7748">
        <v>5</v>
      </c>
      <c r="K7748">
        <v>0.2</v>
      </c>
      <c r="L7748">
        <v>4.9814999999999996</v>
      </c>
    </row>
    <row r="7749" spans="1:12" x14ac:dyDescent="0.3">
      <c r="A7749" t="s">
        <v>12</v>
      </c>
      <c r="B7749" t="s">
        <v>13</v>
      </c>
      <c r="C7749" t="s">
        <v>14</v>
      </c>
      <c r="D7749" t="s">
        <v>350</v>
      </c>
      <c r="E7749" t="s">
        <v>55</v>
      </c>
      <c r="F7749" t="s">
        <v>56</v>
      </c>
      <c r="G7749" t="s">
        <v>25</v>
      </c>
      <c r="H7749" t="s">
        <v>59</v>
      </c>
      <c r="I7749">
        <v>8.8559999999999999</v>
      </c>
      <c r="J7749">
        <v>3</v>
      </c>
      <c r="K7749">
        <v>0.2</v>
      </c>
      <c r="L7749">
        <v>2.8782000000000001</v>
      </c>
    </row>
    <row r="7750" spans="1:12" x14ac:dyDescent="0.3">
      <c r="A7750" t="s">
        <v>61</v>
      </c>
      <c r="B7750" t="s">
        <v>13</v>
      </c>
      <c r="C7750" t="s">
        <v>14</v>
      </c>
      <c r="D7750" t="s">
        <v>54</v>
      </c>
      <c r="E7750" t="s">
        <v>55</v>
      </c>
      <c r="F7750" t="s">
        <v>56</v>
      </c>
      <c r="G7750" t="s">
        <v>25</v>
      </c>
      <c r="H7750" t="s">
        <v>26</v>
      </c>
      <c r="I7750">
        <v>6.9119999999999999</v>
      </c>
      <c r="J7750">
        <v>3</v>
      </c>
      <c r="K7750">
        <v>0.2</v>
      </c>
      <c r="L7750">
        <v>2.5055999999999998</v>
      </c>
    </row>
    <row r="7751" spans="1:12" x14ac:dyDescent="0.3">
      <c r="A7751" t="s">
        <v>61</v>
      </c>
      <c r="B7751" t="s">
        <v>13</v>
      </c>
      <c r="C7751" t="s">
        <v>14</v>
      </c>
      <c r="D7751" t="s">
        <v>54</v>
      </c>
      <c r="E7751" t="s">
        <v>55</v>
      </c>
      <c r="F7751" t="s">
        <v>56</v>
      </c>
      <c r="G7751" t="s">
        <v>25</v>
      </c>
      <c r="H7751" t="s">
        <v>109</v>
      </c>
      <c r="I7751">
        <v>55.6</v>
      </c>
      <c r="J7751">
        <v>5</v>
      </c>
      <c r="K7751">
        <v>0.2</v>
      </c>
      <c r="L7751">
        <v>6.2549999999999999</v>
      </c>
    </row>
    <row r="7752" spans="1:12" x14ac:dyDescent="0.3">
      <c r="A7752" t="s">
        <v>61</v>
      </c>
      <c r="B7752" t="s">
        <v>13</v>
      </c>
      <c r="C7752" t="s">
        <v>14</v>
      </c>
      <c r="D7752" t="s">
        <v>54</v>
      </c>
      <c r="E7752" t="s">
        <v>55</v>
      </c>
      <c r="F7752" t="s">
        <v>56</v>
      </c>
      <c r="G7752" t="s">
        <v>34</v>
      </c>
      <c r="H7752" t="s">
        <v>58</v>
      </c>
      <c r="I7752">
        <v>617.976</v>
      </c>
      <c r="J7752">
        <v>3</v>
      </c>
      <c r="K7752">
        <v>0.2</v>
      </c>
      <c r="L7752">
        <v>-7.7247000000000003</v>
      </c>
    </row>
    <row r="7753" spans="1:12" x14ac:dyDescent="0.3">
      <c r="A7753" t="s">
        <v>167</v>
      </c>
      <c r="B7753" t="s">
        <v>21</v>
      </c>
      <c r="C7753" t="s">
        <v>14</v>
      </c>
      <c r="D7753" t="s">
        <v>54</v>
      </c>
      <c r="E7753" t="s">
        <v>55</v>
      </c>
      <c r="F7753" t="s">
        <v>56</v>
      </c>
      <c r="G7753" t="s">
        <v>25</v>
      </c>
      <c r="H7753" t="s">
        <v>40</v>
      </c>
      <c r="I7753">
        <v>12.672000000000001</v>
      </c>
      <c r="J7753">
        <v>3</v>
      </c>
      <c r="K7753">
        <v>0.2</v>
      </c>
      <c r="L7753">
        <v>3.96</v>
      </c>
    </row>
    <row r="7754" spans="1:12" x14ac:dyDescent="0.3">
      <c r="A7754" t="s">
        <v>167</v>
      </c>
      <c r="B7754" t="s">
        <v>21</v>
      </c>
      <c r="C7754" t="s">
        <v>14</v>
      </c>
      <c r="D7754" t="s">
        <v>54</v>
      </c>
      <c r="E7754" t="s">
        <v>55</v>
      </c>
      <c r="F7754" t="s">
        <v>56</v>
      </c>
      <c r="G7754" t="s">
        <v>34</v>
      </c>
      <c r="H7754" t="s">
        <v>58</v>
      </c>
      <c r="I7754">
        <v>1119.8879999999999</v>
      </c>
      <c r="J7754">
        <v>14</v>
      </c>
      <c r="K7754">
        <v>0.2</v>
      </c>
      <c r="L7754">
        <v>209.97900000000001</v>
      </c>
    </row>
    <row r="7755" spans="1:12" x14ac:dyDescent="0.3">
      <c r="A7755" t="s">
        <v>27</v>
      </c>
      <c r="B7755" t="s">
        <v>43</v>
      </c>
      <c r="C7755" t="s">
        <v>14</v>
      </c>
      <c r="D7755" t="s">
        <v>54</v>
      </c>
      <c r="E7755" t="s">
        <v>55</v>
      </c>
      <c r="F7755" t="s">
        <v>56</v>
      </c>
      <c r="G7755" t="s">
        <v>34</v>
      </c>
      <c r="H7755" t="s">
        <v>58</v>
      </c>
      <c r="I7755">
        <v>72</v>
      </c>
      <c r="J7755">
        <v>1</v>
      </c>
      <c r="K7755">
        <v>0.2</v>
      </c>
      <c r="L7755">
        <v>14.4</v>
      </c>
    </row>
    <row r="7756" spans="1:12" x14ac:dyDescent="0.3">
      <c r="A7756" t="s">
        <v>27</v>
      </c>
      <c r="B7756" t="s">
        <v>43</v>
      </c>
      <c r="C7756" t="s">
        <v>14</v>
      </c>
      <c r="D7756" t="s">
        <v>54</v>
      </c>
      <c r="E7756" t="s">
        <v>55</v>
      </c>
      <c r="F7756" t="s">
        <v>56</v>
      </c>
      <c r="G7756" t="s">
        <v>18</v>
      </c>
      <c r="H7756" t="s">
        <v>20</v>
      </c>
      <c r="I7756">
        <v>470.15499999999997</v>
      </c>
      <c r="J7756">
        <v>7</v>
      </c>
      <c r="K7756">
        <v>0.3</v>
      </c>
      <c r="L7756">
        <v>-13.433</v>
      </c>
    </row>
    <row r="7757" spans="1:12" x14ac:dyDescent="0.3">
      <c r="A7757" t="s">
        <v>61</v>
      </c>
      <c r="B7757" t="s">
        <v>13</v>
      </c>
      <c r="C7757" t="s">
        <v>14</v>
      </c>
      <c r="D7757" t="s">
        <v>54</v>
      </c>
      <c r="E7757" t="s">
        <v>55</v>
      </c>
      <c r="F7757" t="s">
        <v>56</v>
      </c>
      <c r="G7757" t="s">
        <v>34</v>
      </c>
      <c r="H7757" t="s">
        <v>58</v>
      </c>
      <c r="I7757">
        <v>47.496000000000002</v>
      </c>
      <c r="J7757">
        <v>1</v>
      </c>
      <c r="K7757">
        <v>0.2</v>
      </c>
      <c r="L7757">
        <v>-1.1874</v>
      </c>
    </row>
    <row r="7758" spans="1:12" x14ac:dyDescent="0.3">
      <c r="A7758" t="s">
        <v>27</v>
      </c>
      <c r="B7758" t="s">
        <v>43</v>
      </c>
      <c r="C7758" t="s">
        <v>14</v>
      </c>
      <c r="D7758" t="s">
        <v>54</v>
      </c>
      <c r="E7758" t="s">
        <v>55</v>
      </c>
      <c r="F7758" t="s">
        <v>56</v>
      </c>
      <c r="G7758" t="s">
        <v>18</v>
      </c>
      <c r="H7758" t="s">
        <v>20</v>
      </c>
      <c r="I7758">
        <v>458.43</v>
      </c>
      <c r="J7758">
        <v>5</v>
      </c>
      <c r="K7758">
        <v>0.3</v>
      </c>
      <c r="L7758">
        <v>-124.431</v>
      </c>
    </row>
    <row r="7759" spans="1:12" x14ac:dyDescent="0.3">
      <c r="A7759" t="s">
        <v>61</v>
      </c>
      <c r="B7759" t="s">
        <v>21</v>
      </c>
      <c r="C7759" t="s">
        <v>14</v>
      </c>
      <c r="D7759" t="s">
        <v>54</v>
      </c>
      <c r="E7759" t="s">
        <v>55</v>
      </c>
      <c r="F7759" t="s">
        <v>56</v>
      </c>
      <c r="G7759" t="s">
        <v>18</v>
      </c>
      <c r="H7759" t="s">
        <v>32</v>
      </c>
      <c r="I7759">
        <v>11.352</v>
      </c>
      <c r="J7759">
        <v>3</v>
      </c>
      <c r="K7759">
        <v>0.2</v>
      </c>
      <c r="L7759">
        <v>2.6960999999999999</v>
      </c>
    </row>
    <row r="7760" spans="1:12" x14ac:dyDescent="0.3">
      <c r="A7760" t="s">
        <v>12</v>
      </c>
      <c r="B7760" t="s">
        <v>13</v>
      </c>
      <c r="C7760" t="s">
        <v>14</v>
      </c>
      <c r="D7760" t="s">
        <v>54</v>
      </c>
      <c r="E7760" t="s">
        <v>55</v>
      </c>
      <c r="F7760" t="s">
        <v>56</v>
      </c>
      <c r="G7760" t="s">
        <v>34</v>
      </c>
      <c r="H7760" t="s">
        <v>35</v>
      </c>
      <c r="I7760">
        <v>429.6</v>
      </c>
      <c r="J7760">
        <v>2</v>
      </c>
      <c r="K7760">
        <v>0.4</v>
      </c>
      <c r="L7760">
        <v>-93.08</v>
      </c>
    </row>
    <row r="7761" spans="1:12" x14ac:dyDescent="0.3">
      <c r="A7761" t="s">
        <v>12</v>
      </c>
      <c r="B7761" t="s">
        <v>13</v>
      </c>
      <c r="C7761" t="s">
        <v>14</v>
      </c>
      <c r="D7761" t="s">
        <v>54</v>
      </c>
      <c r="E7761" t="s">
        <v>55</v>
      </c>
      <c r="F7761" t="s">
        <v>56</v>
      </c>
      <c r="G7761" t="s">
        <v>18</v>
      </c>
      <c r="H7761" t="s">
        <v>32</v>
      </c>
      <c r="I7761">
        <v>31.968</v>
      </c>
      <c r="J7761">
        <v>2</v>
      </c>
      <c r="K7761">
        <v>0.2</v>
      </c>
      <c r="L7761">
        <v>6.3936000000000002</v>
      </c>
    </row>
    <row r="7762" spans="1:12" x14ac:dyDescent="0.3">
      <c r="A7762" t="s">
        <v>12</v>
      </c>
      <c r="B7762" t="s">
        <v>13</v>
      </c>
      <c r="C7762" t="s">
        <v>14</v>
      </c>
      <c r="D7762" t="s">
        <v>54</v>
      </c>
      <c r="E7762" t="s">
        <v>55</v>
      </c>
      <c r="F7762" t="s">
        <v>56</v>
      </c>
      <c r="G7762" t="s">
        <v>18</v>
      </c>
      <c r="H7762" t="s">
        <v>20</v>
      </c>
      <c r="I7762">
        <v>887.27099999999996</v>
      </c>
      <c r="J7762">
        <v>3</v>
      </c>
      <c r="K7762">
        <v>0.3</v>
      </c>
      <c r="L7762">
        <v>-63.3765</v>
      </c>
    </row>
    <row r="7763" spans="1:12" x14ac:dyDescent="0.3">
      <c r="A7763" t="s">
        <v>12</v>
      </c>
      <c r="B7763" t="s">
        <v>13</v>
      </c>
      <c r="C7763" t="s">
        <v>14</v>
      </c>
      <c r="D7763" t="s">
        <v>54</v>
      </c>
      <c r="E7763" t="s">
        <v>55</v>
      </c>
      <c r="F7763" t="s">
        <v>56</v>
      </c>
      <c r="G7763" t="s">
        <v>25</v>
      </c>
      <c r="H7763" t="s">
        <v>40</v>
      </c>
      <c r="I7763">
        <v>21.696000000000002</v>
      </c>
      <c r="J7763">
        <v>4</v>
      </c>
      <c r="K7763">
        <v>0.2</v>
      </c>
      <c r="L7763">
        <v>7.0511999999999997</v>
      </c>
    </row>
    <row r="7764" spans="1:12" x14ac:dyDescent="0.3">
      <c r="A7764" t="s">
        <v>12</v>
      </c>
      <c r="B7764" t="s">
        <v>13</v>
      </c>
      <c r="C7764" t="s">
        <v>14</v>
      </c>
      <c r="D7764" t="s">
        <v>54</v>
      </c>
      <c r="E7764" t="s">
        <v>55</v>
      </c>
      <c r="F7764" t="s">
        <v>56</v>
      </c>
      <c r="G7764" t="s">
        <v>25</v>
      </c>
      <c r="H7764" t="s">
        <v>36</v>
      </c>
      <c r="I7764">
        <v>78.759</v>
      </c>
      <c r="J7764">
        <v>9</v>
      </c>
      <c r="K7764">
        <v>0.7</v>
      </c>
      <c r="L7764">
        <v>-57.756599999999999</v>
      </c>
    </row>
    <row r="7765" spans="1:12" x14ac:dyDescent="0.3">
      <c r="A7765" t="s">
        <v>12</v>
      </c>
      <c r="B7765" t="s">
        <v>13</v>
      </c>
      <c r="C7765" t="s">
        <v>14</v>
      </c>
      <c r="D7765" t="s">
        <v>54</v>
      </c>
      <c r="E7765" t="s">
        <v>55</v>
      </c>
      <c r="F7765" t="s">
        <v>56</v>
      </c>
      <c r="G7765" t="s">
        <v>18</v>
      </c>
      <c r="H7765" t="s">
        <v>32</v>
      </c>
      <c r="I7765">
        <v>19.312000000000001</v>
      </c>
      <c r="J7765">
        <v>2</v>
      </c>
      <c r="K7765">
        <v>0.2</v>
      </c>
      <c r="L7765">
        <v>3.1381999999999999</v>
      </c>
    </row>
    <row r="7766" spans="1:12" x14ac:dyDescent="0.3">
      <c r="A7766" t="s">
        <v>27</v>
      </c>
      <c r="B7766" t="s">
        <v>43</v>
      </c>
      <c r="C7766" t="s">
        <v>14</v>
      </c>
      <c r="D7766" t="s">
        <v>311</v>
      </c>
      <c r="E7766" t="s">
        <v>55</v>
      </c>
      <c r="F7766" t="s">
        <v>56</v>
      </c>
      <c r="G7766" t="s">
        <v>25</v>
      </c>
      <c r="H7766" t="s">
        <v>109</v>
      </c>
      <c r="I7766">
        <v>3.488</v>
      </c>
      <c r="J7766">
        <v>2</v>
      </c>
      <c r="K7766">
        <v>0.2</v>
      </c>
      <c r="L7766">
        <v>-0.6976</v>
      </c>
    </row>
    <row r="7767" spans="1:12" x14ac:dyDescent="0.3">
      <c r="A7767" t="s">
        <v>27</v>
      </c>
      <c r="B7767" t="s">
        <v>43</v>
      </c>
      <c r="C7767" t="s">
        <v>14</v>
      </c>
      <c r="D7767" t="s">
        <v>311</v>
      </c>
      <c r="E7767" t="s">
        <v>55</v>
      </c>
      <c r="F7767" t="s">
        <v>56</v>
      </c>
      <c r="G7767" t="s">
        <v>34</v>
      </c>
      <c r="H7767" t="s">
        <v>58</v>
      </c>
      <c r="I7767">
        <v>21.728000000000002</v>
      </c>
      <c r="J7767">
        <v>4</v>
      </c>
      <c r="K7767">
        <v>0.2</v>
      </c>
      <c r="L7767">
        <v>3.8024</v>
      </c>
    </row>
    <row r="7768" spans="1:12" x14ac:dyDescent="0.3">
      <c r="A7768" t="s">
        <v>27</v>
      </c>
      <c r="B7768" t="s">
        <v>43</v>
      </c>
      <c r="C7768" t="s">
        <v>14</v>
      </c>
      <c r="D7768" t="s">
        <v>311</v>
      </c>
      <c r="E7768" t="s">
        <v>55</v>
      </c>
      <c r="F7768" t="s">
        <v>56</v>
      </c>
      <c r="G7768" t="s">
        <v>25</v>
      </c>
      <c r="H7768" t="s">
        <v>31</v>
      </c>
      <c r="I7768">
        <v>663.072</v>
      </c>
      <c r="J7768">
        <v>6</v>
      </c>
      <c r="K7768">
        <v>0.2</v>
      </c>
      <c r="L7768">
        <v>-165.768</v>
      </c>
    </row>
    <row r="7769" spans="1:12" x14ac:dyDescent="0.3">
      <c r="A7769" t="s">
        <v>27</v>
      </c>
      <c r="B7769" t="s">
        <v>43</v>
      </c>
      <c r="C7769" t="s">
        <v>14</v>
      </c>
      <c r="D7769" t="s">
        <v>311</v>
      </c>
      <c r="E7769" t="s">
        <v>55</v>
      </c>
      <c r="F7769" t="s">
        <v>56</v>
      </c>
      <c r="G7769" t="s">
        <v>25</v>
      </c>
      <c r="H7769" t="s">
        <v>36</v>
      </c>
      <c r="I7769">
        <v>99.587999999999994</v>
      </c>
      <c r="J7769">
        <v>2</v>
      </c>
      <c r="K7769">
        <v>0.7</v>
      </c>
      <c r="L7769">
        <v>-82.99</v>
      </c>
    </row>
    <row r="7770" spans="1:12" x14ac:dyDescent="0.3">
      <c r="A7770" t="s">
        <v>27</v>
      </c>
      <c r="B7770" t="s">
        <v>43</v>
      </c>
      <c r="C7770" t="s">
        <v>14</v>
      </c>
      <c r="D7770" t="s">
        <v>311</v>
      </c>
      <c r="E7770" t="s">
        <v>55</v>
      </c>
      <c r="F7770" t="s">
        <v>56</v>
      </c>
      <c r="G7770" t="s">
        <v>25</v>
      </c>
      <c r="H7770" t="s">
        <v>40</v>
      </c>
      <c r="I7770">
        <v>49.567999999999998</v>
      </c>
      <c r="J7770">
        <v>2</v>
      </c>
      <c r="K7770">
        <v>0.2</v>
      </c>
      <c r="L7770">
        <v>15.49</v>
      </c>
    </row>
    <row r="7771" spans="1:12" x14ac:dyDescent="0.3">
      <c r="A7771" t="s">
        <v>61</v>
      </c>
      <c r="B7771" t="s">
        <v>21</v>
      </c>
      <c r="C7771" t="s">
        <v>14</v>
      </c>
      <c r="D7771" t="s">
        <v>54</v>
      </c>
      <c r="E7771" t="s">
        <v>55</v>
      </c>
      <c r="F7771" t="s">
        <v>56</v>
      </c>
      <c r="G7771" t="s">
        <v>25</v>
      </c>
      <c r="H7771" t="s">
        <v>26</v>
      </c>
      <c r="I7771">
        <v>20.664000000000001</v>
      </c>
      <c r="J7771">
        <v>7</v>
      </c>
      <c r="K7771">
        <v>0.2</v>
      </c>
      <c r="L7771">
        <v>6.9741</v>
      </c>
    </row>
    <row r="7772" spans="1:12" x14ac:dyDescent="0.3">
      <c r="A7772" t="s">
        <v>27</v>
      </c>
      <c r="B7772" t="s">
        <v>13</v>
      </c>
      <c r="C7772" t="s">
        <v>14</v>
      </c>
      <c r="D7772" t="s">
        <v>54</v>
      </c>
      <c r="E7772" t="s">
        <v>55</v>
      </c>
      <c r="F7772" t="s">
        <v>56</v>
      </c>
      <c r="G7772" t="s">
        <v>25</v>
      </c>
      <c r="H7772" t="s">
        <v>31</v>
      </c>
      <c r="I7772">
        <v>44.688000000000002</v>
      </c>
      <c r="J7772">
        <v>7</v>
      </c>
      <c r="K7772">
        <v>0.2</v>
      </c>
      <c r="L7772">
        <v>3.3515999999999999</v>
      </c>
    </row>
    <row r="7773" spans="1:12" x14ac:dyDescent="0.3">
      <c r="A7773" t="s">
        <v>27</v>
      </c>
      <c r="B7773" t="s">
        <v>13</v>
      </c>
      <c r="C7773" t="s">
        <v>14</v>
      </c>
      <c r="D7773" t="s">
        <v>54</v>
      </c>
      <c r="E7773" t="s">
        <v>55</v>
      </c>
      <c r="F7773" t="s">
        <v>56</v>
      </c>
      <c r="G7773" t="s">
        <v>18</v>
      </c>
      <c r="H7773" t="s">
        <v>19</v>
      </c>
      <c r="I7773">
        <v>301.47000000000003</v>
      </c>
      <c r="J7773">
        <v>3</v>
      </c>
      <c r="K7773">
        <v>0.5</v>
      </c>
      <c r="L7773">
        <v>-204.99959999999999</v>
      </c>
    </row>
    <row r="7774" spans="1:12" x14ac:dyDescent="0.3">
      <c r="A7774" t="s">
        <v>27</v>
      </c>
      <c r="B7774" t="s">
        <v>13</v>
      </c>
      <c r="C7774" t="s">
        <v>14</v>
      </c>
      <c r="D7774" t="s">
        <v>54</v>
      </c>
      <c r="E7774" t="s">
        <v>55</v>
      </c>
      <c r="F7774" t="s">
        <v>56</v>
      </c>
      <c r="G7774" t="s">
        <v>25</v>
      </c>
      <c r="H7774" t="s">
        <v>26</v>
      </c>
      <c r="I7774">
        <v>15.936</v>
      </c>
      <c r="J7774">
        <v>4</v>
      </c>
      <c r="K7774">
        <v>0.2</v>
      </c>
      <c r="L7774">
        <v>5.1791999999999998</v>
      </c>
    </row>
    <row r="7775" spans="1:12" x14ac:dyDescent="0.3">
      <c r="A7775" t="s">
        <v>27</v>
      </c>
      <c r="B7775" t="s">
        <v>13</v>
      </c>
      <c r="C7775" t="s">
        <v>14</v>
      </c>
      <c r="D7775" t="s">
        <v>54</v>
      </c>
      <c r="E7775" t="s">
        <v>55</v>
      </c>
      <c r="F7775" t="s">
        <v>56</v>
      </c>
      <c r="G7775" t="s">
        <v>25</v>
      </c>
      <c r="H7775" t="s">
        <v>36</v>
      </c>
      <c r="I7775">
        <v>8.0009999999999994</v>
      </c>
      <c r="J7775">
        <v>7</v>
      </c>
      <c r="K7775">
        <v>0.7</v>
      </c>
      <c r="L7775">
        <v>-5.6006999999999998</v>
      </c>
    </row>
    <row r="7776" spans="1:12" x14ac:dyDescent="0.3">
      <c r="A7776" t="s">
        <v>27</v>
      </c>
      <c r="B7776" t="s">
        <v>13</v>
      </c>
      <c r="C7776" t="s">
        <v>14</v>
      </c>
      <c r="D7776" t="s">
        <v>54</v>
      </c>
      <c r="E7776" t="s">
        <v>55</v>
      </c>
      <c r="F7776" t="s">
        <v>56</v>
      </c>
      <c r="G7776" t="s">
        <v>18</v>
      </c>
      <c r="H7776" t="s">
        <v>20</v>
      </c>
      <c r="I7776">
        <v>398.97199999999998</v>
      </c>
      <c r="J7776">
        <v>2</v>
      </c>
      <c r="K7776">
        <v>0.3</v>
      </c>
      <c r="L7776">
        <v>-28.498000000000001</v>
      </c>
    </row>
    <row r="7777" spans="1:12" x14ac:dyDescent="0.3">
      <c r="A7777" t="s">
        <v>61</v>
      </c>
      <c r="B7777" t="s">
        <v>13</v>
      </c>
      <c r="C7777" t="s">
        <v>14</v>
      </c>
      <c r="D7777" t="s">
        <v>54</v>
      </c>
      <c r="E7777" t="s">
        <v>55</v>
      </c>
      <c r="F7777" t="s">
        <v>56</v>
      </c>
      <c r="G7777" t="s">
        <v>18</v>
      </c>
      <c r="H7777" t="s">
        <v>20</v>
      </c>
      <c r="I7777">
        <v>1079.316</v>
      </c>
      <c r="J7777">
        <v>6</v>
      </c>
      <c r="K7777">
        <v>0.3</v>
      </c>
      <c r="L7777">
        <v>-15.418799999999999</v>
      </c>
    </row>
    <row r="7778" spans="1:12" x14ac:dyDescent="0.3">
      <c r="A7778" t="s">
        <v>27</v>
      </c>
      <c r="B7778" t="s">
        <v>13</v>
      </c>
      <c r="C7778" t="s">
        <v>14</v>
      </c>
      <c r="D7778" t="s">
        <v>54</v>
      </c>
      <c r="E7778" t="s">
        <v>55</v>
      </c>
      <c r="F7778" t="s">
        <v>56</v>
      </c>
      <c r="G7778" t="s">
        <v>34</v>
      </c>
      <c r="H7778" t="s">
        <v>35</v>
      </c>
      <c r="I7778">
        <v>118.782</v>
      </c>
      <c r="J7778">
        <v>3</v>
      </c>
      <c r="K7778">
        <v>0.4</v>
      </c>
      <c r="L7778">
        <v>-27.715800000000002</v>
      </c>
    </row>
    <row r="7779" spans="1:12" x14ac:dyDescent="0.3">
      <c r="A7779" t="s">
        <v>27</v>
      </c>
      <c r="B7779" t="s">
        <v>13</v>
      </c>
      <c r="C7779" t="s">
        <v>14</v>
      </c>
      <c r="D7779" t="s">
        <v>54</v>
      </c>
      <c r="E7779" t="s">
        <v>55</v>
      </c>
      <c r="F7779" t="s">
        <v>56</v>
      </c>
      <c r="G7779" t="s">
        <v>25</v>
      </c>
      <c r="H7779" t="s">
        <v>109</v>
      </c>
      <c r="I7779">
        <v>769.18399999999997</v>
      </c>
      <c r="J7779">
        <v>4</v>
      </c>
      <c r="K7779">
        <v>0.2</v>
      </c>
      <c r="L7779">
        <v>-163.45160000000001</v>
      </c>
    </row>
    <row r="7780" spans="1:12" x14ac:dyDescent="0.3">
      <c r="A7780" t="s">
        <v>27</v>
      </c>
      <c r="B7780" t="s">
        <v>21</v>
      </c>
      <c r="C7780" t="s">
        <v>14</v>
      </c>
      <c r="D7780" t="s">
        <v>54</v>
      </c>
      <c r="E7780" t="s">
        <v>55</v>
      </c>
      <c r="F7780" t="s">
        <v>56</v>
      </c>
      <c r="G7780" t="s">
        <v>25</v>
      </c>
      <c r="H7780" t="s">
        <v>76</v>
      </c>
      <c r="I7780">
        <v>7.92</v>
      </c>
      <c r="J7780">
        <v>5</v>
      </c>
      <c r="K7780">
        <v>0.2</v>
      </c>
      <c r="L7780">
        <v>1.6830000000000001</v>
      </c>
    </row>
    <row r="7781" spans="1:12" x14ac:dyDescent="0.3">
      <c r="A7781" t="s">
        <v>61</v>
      </c>
      <c r="B7781" t="s">
        <v>13</v>
      </c>
      <c r="C7781" t="s">
        <v>14</v>
      </c>
      <c r="D7781" t="s">
        <v>54</v>
      </c>
      <c r="E7781" t="s">
        <v>55</v>
      </c>
      <c r="F7781" t="s">
        <v>56</v>
      </c>
      <c r="G7781" t="s">
        <v>25</v>
      </c>
      <c r="H7781" t="s">
        <v>36</v>
      </c>
      <c r="I7781">
        <v>3.2730000000000001</v>
      </c>
      <c r="J7781">
        <v>1</v>
      </c>
      <c r="K7781">
        <v>0.7</v>
      </c>
      <c r="L7781">
        <v>-2.5093000000000001</v>
      </c>
    </row>
    <row r="7782" spans="1:12" x14ac:dyDescent="0.3">
      <c r="A7782" t="s">
        <v>61</v>
      </c>
      <c r="B7782" t="s">
        <v>13</v>
      </c>
      <c r="C7782" t="s">
        <v>14</v>
      </c>
      <c r="D7782" t="s">
        <v>54</v>
      </c>
      <c r="E7782" t="s">
        <v>55</v>
      </c>
      <c r="F7782" t="s">
        <v>56</v>
      </c>
      <c r="G7782" t="s">
        <v>18</v>
      </c>
      <c r="H7782" t="s">
        <v>32</v>
      </c>
      <c r="I7782">
        <v>87.92</v>
      </c>
      <c r="J7782">
        <v>5</v>
      </c>
      <c r="K7782">
        <v>0.2</v>
      </c>
      <c r="L7782">
        <v>15.385999999999999</v>
      </c>
    </row>
    <row r="7783" spans="1:12" x14ac:dyDescent="0.3">
      <c r="A7783" t="s">
        <v>167</v>
      </c>
      <c r="B7783" t="s">
        <v>43</v>
      </c>
      <c r="C7783" t="s">
        <v>14</v>
      </c>
      <c r="D7783" t="s">
        <v>54</v>
      </c>
      <c r="E7783" t="s">
        <v>55</v>
      </c>
      <c r="F7783" t="s">
        <v>56</v>
      </c>
      <c r="G7783" t="s">
        <v>25</v>
      </c>
      <c r="H7783" t="s">
        <v>26</v>
      </c>
      <c r="I7783">
        <v>5.9039999999999999</v>
      </c>
      <c r="J7783">
        <v>2</v>
      </c>
      <c r="K7783">
        <v>0.2</v>
      </c>
      <c r="L7783">
        <v>1.9925999999999999</v>
      </c>
    </row>
    <row r="7784" spans="1:12" x14ac:dyDescent="0.3">
      <c r="A7784" t="s">
        <v>167</v>
      </c>
      <c r="B7784" t="s">
        <v>13</v>
      </c>
      <c r="C7784" t="s">
        <v>14</v>
      </c>
      <c r="D7784" t="s">
        <v>54</v>
      </c>
      <c r="E7784" t="s">
        <v>55</v>
      </c>
      <c r="F7784" t="s">
        <v>56</v>
      </c>
      <c r="G7784" t="s">
        <v>25</v>
      </c>
      <c r="H7784" t="s">
        <v>36</v>
      </c>
      <c r="I7784">
        <v>2.9460000000000002</v>
      </c>
      <c r="J7784">
        <v>2</v>
      </c>
      <c r="K7784">
        <v>0.7</v>
      </c>
      <c r="L7784">
        <v>-2.0621999999999998</v>
      </c>
    </row>
    <row r="7785" spans="1:12" x14ac:dyDescent="0.3">
      <c r="A7785" t="s">
        <v>27</v>
      </c>
      <c r="B7785" t="s">
        <v>13</v>
      </c>
      <c r="C7785" t="s">
        <v>14</v>
      </c>
      <c r="D7785" t="s">
        <v>54</v>
      </c>
      <c r="E7785" t="s">
        <v>55</v>
      </c>
      <c r="F7785" t="s">
        <v>56</v>
      </c>
      <c r="G7785" t="s">
        <v>34</v>
      </c>
      <c r="H7785" t="s">
        <v>35</v>
      </c>
      <c r="I7785">
        <v>285.57600000000002</v>
      </c>
      <c r="J7785">
        <v>4</v>
      </c>
      <c r="K7785">
        <v>0.4</v>
      </c>
      <c r="L7785">
        <v>-57.115200000000002</v>
      </c>
    </row>
    <row r="7786" spans="1:12" x14ac:dyDescent="0.3">
      <c r="A7786" t="s">
        <v>12</v>
      </c>
      <c r="B7786" t="s">
        <v>43</v>
      </c>
      <c r="C7786" t="s">
        <v>14</v>
      </c>
      <c r="D7786" t="s">
        <v>54</v>
      </c>
      <c r="E7786" t="s">
        <v>55</v>
      </c>
      <c r="F7786" t="s">
        <v>56</v>
      </c>
      <c r="G7786" t="s">
        <v>34</v>
      </c>
      <c r="H7786" t="s">
        <v>58</v>
      </c>
      <c r="I7786">
        <v>319.98399999999998</v>
      </c>
      <c r="J7786">
        <v>2</v>
      </c>
      <c r="K7786">
        <v>0.2</v>
      </c>
      <c r="L7786">
        <v>91.995400000000004</v>
      </c>
    </row>
    <row r="7787" spans="1:12" x14ac:dyDescent="0.3">
      <c r="A7787" t="s">
        <v>12</v>
      </c>
      <c r="B7787" t="s">
        <v>21</v>
      </c>
      <c r="C7787" t="s">
        <v>14</v>
      </c>
      <c r="D7787" t="s">
        <v>54</v>
      </c>
      <c r="E7787" t="s">
        <v>55</v>
      </c>
      <c r="F7787" t="s">
        <v>56</v>
      </c>
      <c r="G7787" t="s">
        <v>25</v>
      </c>
      <c r="H7787" t="s">
        <v>40</v>
      </c>
      <c r="I7787">
        <v>6.8479999999999999</v>
      </c>
      <c r="J7787">
        <v>2</v>
      </c>
      <c r="K7787">
        <v>0.2</v>
      </c>
      <c r="L7787">
        <v>2.14</v>
      </c>
    </row>
    <row r="7788" spans="1:12" x14ac:dyDescent="0.3">
      <c r="A7788" t="s">
        <v>12</v>
      </c>
      <c r="B7788" t="s">
        <v>21</v>
      </c>
      <c r="C7788" t="s">
        <v>14</v>
      </c>
      <c r="D7788" t="s">
        <v>54</v>
      </c>
      <c r="E7788" t="s">
        <v>55</v>
      </c>
      <c r="F7788" t="s">
        <v>56</v>
      </c>
      <c r="G7788" t="s">
        <v>25</v>
      </c>
      <c r="H7788" t="s">
        <v>36</v>
      </c>
      <c r="I7788">
        <v>4.6260000000000003</v>
      </c>
      <c r="J7788">
        <v>2</v>
      </c>
      <c r="K7788">
        <v>0.7</v>
      </c>
      <c r="L7788">
        <v>-3.855</v>
      </c>
    </row>
    <row r="7789" spans="1:12" x14ac:dyDescent="0.3">
      <c r="A7789" t="s">
        <v>12</v>
      </c>
      <c r="B7789" t="s">
        <v>21</v>
      </c>
      <c r="C7789" t="s">
        <v>14</v>
      </c>
      <c r="D7789" t="s">
        <v>54</v>
      </c>
      <c r="E7789" t="s">
        <v>55</v>
      </c>
      <c r="F7789" t="s">
        <v>56</v>
      </c>
      <c r="G7789" t="s">
        <v>25</v>
      </c>
      <c r="H7789" t="s">
        <v>37</v>
      </c>
      <c r="I7789">
        <v>453.6</v>
      </c>
      <c r="J7789">
        <v>3</v>
      </c>
      <c r="K7789">
        <v>0.2</v>
      </c>
      <c r="L7789">
        <v>90.72</v>
      </c>
    </row>
    <row r="7790" spans="1:12" x14ac:dyDescent="0.3">
      <c r="A7790" t="s">
        <v>27</v>
      </c>
      <c r="B7790" t="s">
        <v>13</v>
      </c>
      <c r="C7790" t="s">
        <v>14</v>
      </c>
      <c r="D7790" t="s">
        <v>54</v>
      </c>
      <c r="E7790" t="s">
        <v>55</v>
      </c>
      <c r="F7790" t="s">
        <v>56</v>
      </c>
      <c r="G7790" t="s">
        <v>25</v>
      </c>
      <c r="H7790" t="s">
        <v>31</v>
      </c>
      <c r="I7790">
        <v>577.58399999999995</v>
      </c>
      <c r="J7790">
        <v>6</v>
      </c>
      <c r="K7790">
        <v>0.2</v>
      </c>
      <c r="L7790">
        <v>43.318800000000003</v>
      </c>
    </row>
    <row r="7791" spans="1:12" x14ac:dyDescent="0.3">
      <c r="A7791" t="s">
        <v>27</v>
      </c>
      <c r="B7791" t="s">
        <v>43</v>
      </c>
      <c r="C7791" t="s">
        <v>14</v>
      </c>
      <c r="D7791" t="s">
        <v>54</v>
      </c>
      <c r="E7791" t="s">
        <v>55</v>
      </c>
      <c r="F7791" t="s">
        <v>56</v>
      </c>
      <c r="G7791" t="s">
        <v>25</v>
      </c>
      <c r="H7791" t="s">
        <v>76</v>
      </c>
      <c r="I7791">
        <v>9.6479999999999997</v>
      </c>
      <c r="J7791">
        <v>6</v>
      </c>
      <c r="K7791">
        <v>0.2</v>
      </c>
      <c r="L7791">
        <v>3.4973999999999998</v>
      </c>
    </row>
    <row r="7792" spans="1:12" x14ac:dyDescent="0.3">
      <c r="A7792" t="s">
        <v>27</v>
      </c>
      <c r="B7792" t="s">
        <v>43</v>
      </c>
      <c r="C7792" t="s">
        <v>14</v>
      </c>
      <c r="D7792" t="s">
        <v>54</v>
      </c>
      <c r="E7792" t="s">
        <v>55</v>
      </c>
      <c r="F7792" t="s">
        <v>56</v>
      </c>
      <c r="G7792" t="s">
        <v>25</v>
      </c>
      <c r="H7792" t="s">
        <v>40</v>
      </c>
      <c r="I7792">
        <v>7.968</v>
      </c>
      <c r="J7792">
        <v>2</v>
      </c>
      <c r="K7792">
        <v>0.2</v>
      </c>
      <c r="L7792">
        <v>2.6892</v>
      </c>
    </row>
    <row r="7793" spans="1:12" x14ac:dyDescent="0.3">
      <c r="A7793" t="s">
        <v>27</v>
      </c>
      <c r="B7793" t="s">
        <v>43</v>
      </c>
      <c r="C7793" t="s">
        <v>14</v>
      </c>
      <c r="D7793" t="s">
        <v>54</v>
      </c>
      <c r="E7793" t="s">
        <v>55</v>
      </c>
      <c r="F7793" t="s">
        <v>56</v>
      </c>
      <c r="G7793" t="s">
        <v>34</v>
      </c>
      <c r="H7793" t="s">
        <v>35</v>
      </c>
      <c r="I7793">
        <v>1499.97</v>
      </c>
      <c r="J7793">
        <v>5</v>
      </c>
      <c r="K7793">
        <v>0.4</v>
      </c>
      <c r="L7793">
        <v>-374.99250000000001</v>
      </c>
    </row>
    <row r="7794" spans="1:12" x14ac:dyDescent="0.3">
      <c r="A7794" t="s">
        <v>167</v>
      </c>
      <c r="B7794" t="s">
        <v>43</v>
      </c>
      <c r="C7794" t="s">
        <v>14</v>
      </c>
      <c r="D7794" t="s">
        <v>54</v>
      </c>
      <c r="E7794" t="s">
        <v>55</v>
      </c>
      <c r="F7794" t="s">
        <v>56</v>
      </c>
      <c r="G7794" t="s">
        <v>18</v>
      </c>
      <c r="H7794" t="s">
        <v>32</v>
      </c>
      <c r="I7794">
        <v>30.335999999999999</v>
      </c>
      <c r="J7794">
        <v>4</v>
      </c>
      <c r="K7794">
        <v>0.2</v>
      </c>
      <c r="L7794">
        <v>9.48</v>
      </c>
    </row>
    <row r="7795" spans="1:12" x14ac:dyDescent="0.3">
      <c r="A7795" t="s">
        <v>27</v>
      </c>
      <c r="B7795" t="s">
        <v>13</v>
      </c>
      <c r="C7795" t="s">
        <v>14</v>
      </c>
      <c r="D7795" t="s">
        <v>54</v>
      </c>
      <c r="E7795" t="s">
        <v>55</v>
      </c>
      <c r="F7795" t="s">
        <v>56</v>
      </c>
      <c r="G7795" t="s">
        <v>18</v>
      </c>
      <c r="H7795" t="s">
        <v>32</v>
      </c>
      <c r="I7795">
        <v>273.56799999999998</v>
      </c>
      <c r="J7795">
        <v>2</v>
      </c>
      <c r="K7795">
        <v>0.2</v>
      </c>
      <c r="L7795">
        <v>-34.195999999999998</v>
      </c>
    </row>
    <row r="7796" spans="1:12" x14ac:dyDescent="0.3">
      <c r="A7796" t="s">
        <v>27</v>
      </c>
      <c r="B7796" t="s">
        <v>13</v>
      </c>
      <c r="C7796" t="s">
        <v>14</v>
      </c>
      <c r="D7796" t="s">
        <v>54</v>
      </c>
      <c r="E7796" t="s">
        <v>55</v>
      </c>
      <c r="F7796" t="s">
        <v>56</v>
      </c>
      <c r="G7796" t="s">
        <v>25</v>
      </c>
      <c r="H7796" t="s">
        <v>36</v>
      </c>
      <c r="I7796">
        <v>13.194000000000001</v>
      </c>
      <c r="J7796">
        <v>2</v>
      </c>
      <c r="K7796">
        <v>0.7</v>
      </c>
      <c r="L7796">
        <v>-8.7959999999999994</v>
      </c>
    </row>
    <row r="7797" spans="1:12" x14ac:dyDescent="0.3">
      <c r="A7797" t="s">
        <v>27</v>
      </c>
      <c r="B7797" t="s">
        <v>13</v>
      </c>
      <c r="C7797" t="s">
        <v>14</v>
      </c>
      <c r="D7797" t="s">
        <v>54</v>
      </c>
      <c r="E7797" t="s">
        <v>55</v>
      </c>
      <c r="F7797" t="s">
        <v>56</v>
      </c>
      <c r="G7797" t="s">
        <v>25</v>
      </c>
      <c r="H7797" t="s">
        <v>31</v>
      </c>
      <c r="I7797">
        <v>1080.096</v>
      </c>
      <c r="J7797">
        <v>6</v>
      </c>
      <c r="K7797">
        <v>0.2</v>
      </c>
      <c r="L7797">
        <v>-94.508399999999995</v>
      </c>
    </row>
    <row r="7798" spans="1:12" x14ac:dyDescent="0.3">
      <c r="A7798" t="s">
        <v>27</v>
      </c>
      <c r="B7798" t="s">
        <v>13</v>
      </c>
      <c r="C7798" t="s">
        <v>14</v>
      </c>
      <c r="D7798" t="s">
        <v>54</v>
      </c>
      <c r="E7798" t="s">
        <v>55</v>
      </c>
      <c r="F7798" t="s">
        <v>56</v>
      </c>
      <c r="G7798" t="s">
        <v>34</v>
      </c>
      <c r="H7798" t="s">
        <v>58</v>
      </c>
      <c r="I7798">
        <v>51.56</v>
      </c>
      <c r="J7798">
        <v>5</v>
      </c>
      <c r="K7798">
        <v>0.2</v>
      </c>
      <c r="L7798">
        <v>-6.4450000000000003</v>
      </c>
    </row>
    <row r="7799" spans="1:12" x14ac:dyDescent="0.3">
      <c r="A7799" t="s">
        <v>27</v>
      </c>
      <c r="B7799" t="s">
        <v>13</v>
      </c>
      <c r="C7799" t="s">
        <v>14</v>
      </c>
      <c r="D7799" t="s">
        <v>54</v>
      </c>
      <c r="E7799" t="s">
        <v>55</v>
      </c>
      <c r="F7799" t="s">
        <v>56</v>
      </c>
      <c r="G7799" t="s">
        <v>34</v>
      </c>
      <c r="H7799" t="s">
        <v>58</v>
      </c>
      <c r="I7799">
        <v>58.415999999999997</v>
      </c>
      <c r="J7799">
        <v>2</v>
      </c>
      <c r="K7799">
        <v>0.2</v>
      </c>
      <c r="L7799">
        <v>16.794599999999999</v>
      </c>
    </row>
    <row r="7800" spans="1:12" x14ac:dyDescent="0.3">
      <c r="A7800" t="s">
        <v>12</v>
      </c>
      <c r="B7800" t="s">
        <v>43</v>
      </c>
      <c r="C7800" t="s">
        <v>14</v>
      </c>
      <c r="D7800" t="s">
        <v>54</v>
      </c>
      <c r="E7800" t="s">
        <v>55</v>
      </c>
      <c r="F7800" t="s">
        <v>56</v>
      </c>
      <c r="G7800" t="s">
        <v>25</v>
      </c>
      <c r="H7800" t="s">
        <v>33</v>
      </c>
      <c r="I7800">
        <v>37.311999999999998</v>
      </c>
      <c r="J7800">
        <v>4</v>
      </c>
      <c r="K7800">
        <v>0.2</v>
      </c>
      <c r="L7800">
        <v>2.7984</v>
      </c>
    </row>
    <row r="7801" spans="1:12" x14ac:dyDescent="0.3">
      <c r="A7801" t="s">
        <v>12</v>
      </c>
      <c r="B7801" t="s">
        <v>13</v>
      </c>
      <c r="C7801" t="s">
        <v>14</v>
      </c>
      <c r="D7801" t="s">
        <v>234</v>
      </c>
      <c r="E7801" t="s">
        <v>55</v>
      </c>
      <c r="F7801" t="s">
        <v>56</v>
      </c>
      <c r="G7801" t="s">
        <v>25</v>
      </c>
      <c r="H7801" t="s">
        <v>31</v>
      </c>
      <c r="I7801">
        <v>221.024</v>
      </c>
      <c r="J7801">
        <v>2</v>
      </c>
      <c r="K7801">
        <v>0.2</v>
      </c>
      <c r="L7801">
        <v>-55.256</v>
      </c>
    </row>
    <row r="7802" spans="1:12" x14ac:dyDescent="0.3">
      <c r="A7802" t="s">
        <v>12</v>
      </c>
      <c r="B7802" t="s">
        <v>43</v>
      </c>
      <c r="C7802" t="s">
        <v>14</v>
      </c>
      <c r="D7802" t="s">
        <v>54</v>
      </c>
      <c r="E7802" t="s">
        <v>55</v>
      </c>
      <c r="F7802" t="s">
        <v>56</v>
      </c>
      <c r="G7802" t="s">
        <v>25</v>
      </c>
      <c r="H7802" t="s">
        <v>40</v>
      </c>
      <c r="I7802">
        <v>5.88</v>
      </c>
      <c r="J7802">
        <v>1</v>
      </c>
      <c r="K7802">
        <v>0.2</v>
      </c>
      <c r="L7802">
        <v>1.9844999999999999</v>
      </c>
    </row>
    <row r="7803" spans="1:12" x14ac:dyDescent="0.3">
      <c r="A7803" t="s">
        <v>167</v>
      </c>
      <c r="B7803" t="s">
        <v>21</v>
      </c>
      <c r="C7803" t="s">
        <v>14</v>
      </c>
      <c r="D7803" t="s">
        <v>54</v>
      </c>
      <c r="E7803" t="s">
        <v>55</v>
      </c>
      <c r="F7803" t="s">
        <v>56</v>
      </c>
      <c r="G7803" t="s">
        <v>25</v>
      </c>
      <c r="H7803" t="s">
        <v>40</v>
      </c>
      <c r="I7803">
        <v>123.92</v>
      </c>
      <c r="J7803">
        <v>5</v>
      </c>
      <c r="K7803">
        <v>0.2</v>
      </c>
      <c r="L7803">
        <v>38.725000000000001</v>
      </c>
    </row>
    <row r="7804" spans="1:12" x14ac:dyDescent="0.3">
      <c r="A7804" t="s">
        <v>27</v>
      </c>
      <c r="B7804" t="s">
        <v>13</v>
      </c>
      <c r="C7804" t="s">
        <v>14</v>
      </c>
      <c r="D7804" t="s">
        <v>54</v>
      </c>
      <c r="E7804" t="s">
        <v>55</v>
      </c>
      <c r="F7804" t="s">
        <v>56</v>
      </c>
      <c r="G7804" t="s">
        <v>25</v>
      </c>
      <c r="H7804" t="s">
        <v>37</v>
      </c>
      <c r="I7804">
        <v>33.527999999999999</v>
      </c>
      <c r="J7804">
        <v>3</v>
      </c>
      <c r="K7804">
        <v>0.2</v>
      </c>
      <c r="L7804">
        <v>2.5146000000000002</v>
      </c>
    </row>
    <row r="7805" spans="1:12" x14ac:dyDescent="0.3">
      <c r="A7805" t="s">
        <v>27</v>
      </c>
      <c r="B7805" t="s">
        <v>13</v>
      </c>
      <c r="C7805" t="s">
        <v>14</v>
      </c>
      <c r="D7805" t="s">
        <v>54</v>
      </c>
      <c r="E7805" t="s">
        <v>55</v>
      </c>
      <c r="F7805" t="s">
        <v>56</v>
      </c>
      <c r="G7805" t="s">
        <v>25</v>
      </c>
      <c r="H7805" t="s">
        <v>31</v>
      </c>
      <c r="I7805">
        <v>36.744</v>
      </c>
      <c r="J7805">
        <v>3</v>
      </c>
      <c r="K7805">
        <v>0.2</v>
      </c>
      <c r="L7805">
        <v>3.6743999999999999</v>
      </c>
    </row>
    <row r="7806" spans="1:12" x14ac:dyDescent="0.3">
      <c r="A7806" t="s">
        <v>27</v>
      </c>
      <c r="B7806" t="s">
        <v>21</v>
      </c>
      <c r="C7806" t="s">
        <v>14</v>
      </c>
      <c r="D7806" t="s">
        <v>54</v>
      </c>
      <c r="E7806" t="s">
        <v>55</v>
      </c>
      <c r="F7806" t="s">
        <v>56</v>
      </c>
      <c r="G7806" t="s">
        <v>25</v>
      </c>
      <c r="H7806" t="s">
        <v>40</v>
      </c>
      <c r="I7806">
        <v>3.4239999999999999</v>
      </c>
      <c r="J7806">
        <v>1</v>
      </c>
      <c r="K7806">
        <v>0.2</v>
      </c>
      <c r="L7806">
        <v>1.07</v>
      </c>
    </row>
    <row r="7807" spans="1:12" x14ac:dyDescent="0.3">
      <c r="A7807" t="s">
        <v>27</v>
      </c>
      <c r="B7807" t="s">
        <v>21</v>
      </c>
      <c r="C7807" t="s">
        <v>14</v>
      </c>
      <c r="D7807" t="s">
        <v>54</v>
      </c>
      <c r="E7807" t="s">
        <v>55</v>
      </c>
      <c r="F7807" t="s">
        <v>56</v>
      </c>
      <c r="G7807" t="s">
        <v>34</v>
      </c>
      <c r="H7807" t="s">
        <v>58</v>
      </c>
      <c r="I7807">
        <v>151.19999999999999</v>
      </c>
      <c r="J7807">
        <v>3</v>
      </c>
      <c r="K7807">
        <v>0.2</v>
      </c>
      <c r="L7807">
        <v>32.130000000000003</v>
      </c>
    </row>
    <row r="7808" spans="1:12" x14ac:dyDescent="0.3">
      <c r="A7808" t="s">
        <v>167</v>
      </c>
      <c r="B7808" t="s">
        <v>13</v>
      </c>
      <c r="C7808" t="s">
        <v>14</v>
      </c>
      <c r="D7808" t="s">
        <v>54</v>
      </c>
      <c r="E7808" t="s">
        <v>55</v>
      </c>
      <c r="F7808" t="s">
        <v>56</v>
      </c>
      <c r="G7808" t="s">
        <v>25</v>
      </c>
      <c r="H7808" t="s">
        <v>40</v>
      </c>
      <c r="I7808">
        <v>10.368</v>
      </c>
      <c r="J7808">
        <v>2</v>
      </c>
      <c r="K7808">
        <v>0.2</v>
      </c>
      <c r="L7808">
        <v>3.6288</v>
      </c>
    </row>
    <row r="7809" spans="1:12" x14ac:dyDescent="0.3">
      <c r="A7809" t="s">
        <v>12</v>
      </c>
      <c r="B7809" t="s">
        <v>21</v>
      </c>
      <c r="C7809" t="s">
        <v>14</v>
      </c>
      <c r="D7809" t="s">
        <v>177</v>
      </c>
      <c r="E7809" t="s">
        <v>178</v>
      </c>
      <c r="F7809" t="s">
        <v>56</v>
      </c>
      <c r="G7809" t="s">
        <v>25</v>
      </c>
      <c r="H7809" t="s">
        <v>31</v>
      </c>
      <c r="I7809">
        <v>49.96</v>
      </c>
      <c r="J7809">
        <v>2</v>
      </c>
      <c r="K7809">
        <v>0</v>
      </c>
      <c r="L7809">
        <v>9.4923999999999999</v>
      </c>
    </row>
    <row r="7810" spans="1:12" x14ac:dyDescent="0.3">
      <c r="A7810" t="s">
        <v>12</v>
      </c>
      <c r="B7810" t="s">
        <v>21</v>
      </c>
      <c r="C7810" t="s">
        <v>14</v>
      </c>
      <c r="D7810" t="s">
        <v>177</v>
      </c>
      <c r="E7810" t="s">
        <v>178</v>
      </c>
      <c r="F7810" t="s">
        <v>56</v>
      </c>
      <c r="G7810" t="s">
        <v>25</v>
      </c>
      <c r="H7810" t="s">
        <v>40</v>
      </c>
      <c r="I7810">
        <v>12.96</v>
      </c>
      <c r="J7810">
        <v>2</v>
      </c>
      <c r="K7810">
        <v>0</v>
      </c>
      <c r="L7810">
        <v>6.2207999999999997</v>
      </c>
    </row>
    <row r="7811" spans="1:12" x14ac:dyDescent="0.3">
      <c r="A7811" t="s">
        <v>27</v>
      </c>
      <c r="B7811" t="s">
        <v>13</v>
      </c>
      <c r="C7811" t="s">
        <v>14</v>
      </c>
      <c r="D7811" t="s">
        <v>289</v>
      </c>
      <c r="E7811" t="s">
        <v>178</v>
      </c>
      <c r="F7811" t="s">
        <v>56</v>
      </c>
      <c r="G7811" t="s">
        <v>25</v>
      </c>
      <c r="H7811" t="s">
        <v>31</v>
      </c>
      <c r="I7811">
        <v>14.9</v>
      </c>
      <c r="J7811">
        <v>5</v>
      </c>
      <c r="K7811">
        <v>0</v>
      </c>
      <c r="L7811">
        <v>1.0429999999999999</v>
      </c>
    </row>
    <row r="7812" spans="1:12" x14ac:dyDescent="0.3">
      <c r="A7812" t="s">
        <v>12</v>
      </c>
      <c r="B7812" t="s">
        <v>13</v>
      </c>
      <c r="C7812" t="s">
        <v>14</v>
      </c>
      <c r="D7812" t="s">
        <v>289</v>
      </c>
      <c r="E7812" t="s">
        <v>178</v>
      </c>
      <c r="F7812" t="s">
        <v>56</v>
      </c>
      <c r="G7812" t="s">
        <v>25</v>
      </c>
      <c r="H7812" t="s">
        <v>36</v>
      </c>
      <c r="I7812">
        <v>29.7</v>
      </c>
      <c r="J7812">
        <v>5</v>
      </c>
      <c r="K7812">
        <v>0</v>
      </c>
      <c r="L7812">
        <v>13.365</v>
      </c>
    </row>
    <row r="7813" spans="1:12" x14ac:dyDescent="0.3">
      <c r="A7813" t="s">
        <v>12</v>
      </c>
      <c r="B7813" t="s">
        <v>13</v>
      </c>
      <c r="C7813" t="s">
        <v>14</v>
      </c>
      <c r="D7813" t="s">
        <v>289</v>
      </c>
      <c r="E7813" t="s">
        <v>178</v>
      </c>
      <c r="F7813" t="s">
        <v>56</v>
      </c>
      <c r="G7813" t="s">
        <v>25</v>
      </c>
      <c r="H7813" t="s">
        <v>40</v>
      </c>
      <c r="I7813">
        <v>39.96</v>
      </c>
      <c r="J7813">
        <v>4</v>
      </c>
      <c r="K7813">
        <v>0</v>
      </c>
      <c r="L7813">
        <v>17.981999999999999</v>
      </c>
    </row>
    <row r="7814" spans="1:12" x14ac:dyDescent="0.3">
      <c r="A7814" t="s">
        <v>61</v>
      </c>
      <c r="B7814" t="s">
        <v>43</v>
      </c>
      <c r="C7814" t="s">
        <v>14</v>
      </c>
      <c r="D7814" t="s">
        <v>289</v>
      </c>
      <c r="E7814" t="s">
        <v>178</v>
      </c>
      <c r="F7814" t="s">
        <v>56</v>
      </c>
      <c r="G7814" t="s">
        <v>25</v>
      </c>
      <c r="H7814" t="s">
        <v>31</v>
      </c>
      <c r="I7814">
        <v>1606.23</v>
      </c>
      <c r="J7814">
        <v>9</v>
      </c>
      <c r="K7814">
        <v>0</v>
      </c>
      <c r="L7814">
        <v>481.86900000000003</v>
      </c>
    </row>
    <row r="7815" spans="1:12" x14ac:dyDescent="0.3">
      <c r="A7815" t="s">
        <v>61</v>
      </c>
      <c r="B7815" t="s">
        <v>43</v>
      </c>
      <c r="C7815" t="s">
        <v>14</v>
      </c>
      <c r="D7815" t="s">
        <v>289</v>
      </c>
      <c r="E7815" t="s">
        <v>178</v>
      </c>
      <c r="F7815" t="s">
        <v>56</v>
      </c>
      <c r="G7815" t="s">
        <v>25</v>
      </c>
      <c r="H7815" t="s">
        <v>40</v>
      </c>
      <c r="I7815">
        <v>17.04</v>
      </c>
      <c r="J7815">
        <v>3</v>
      </c>
      <c r="K7815">
        <v>0</v>
      </c>
      <c r="L7815">
        <v>7.6680000000000001</v>
      </c>
    </row>
    <row r="7816" spans="1:12" x14ac:dyDescent="0.3">
      <c r="A7816" t="s">
        <v>61</v>
      </c>
      <c r="B7816" t="s">
        <v>43</v>
      </c>
      <c r="C7816" t="s">
        <v>14</v>
      </c>
      <c r="D7816" t="s">
        <v>289</v>
      </c>
      <c r="E7816" t="s">
        <v>178</v>
      </c>
      <c r="F7816" t="s">
        <v>56</v>
      </c>
      <c r="G7816" t="s">
        <v>25</v>
      </c>
      <c r="H7816" t="s">
        <v>36</v>
      </c>
      <c r="I7816">
        <v>49.53</v>
      </c>
      <c r="J7816">
        <v>3</v>
      </c>
      <c r="K7816">
        <v>0</v>
      </c>
      <c r="L7816">
        <v>23.7744</v>
      </c>
    </row>
    <row r="7817" spans="1:12" x14ac:dyDescent="0.3">
      <c r="A7817" t="s">
        <v>61</v>
      </c>
      <c r="B7817" t="s">
        <v>43</v>
      </c>
      <c r="C7817" t="s">
        <v>14</v>
      </c>
      <c r="D7817" t="s">
        <v>289</v>
      </c>
      <c r="E7817" t="s">
        <v>178</v>
      </c>
      <c r="F7817" t="s">
        <v>56</v>
      </c>
      <c r="G7817" t="s">
        <v>18</v>
      </c>
      <c r="H7817" t="s">
        <v>20</v>
      </c>
      <c r="I7817">
        <v>872.32</v>
      </c>
      <c r="J7817">
        <v>4</v>
      </c>
      <c r="K7817">
        <v>0</v>
      </c>
      <c r="L7817">
        <v>244.24959999999999</v>
      </c>
    </row>
    <row r="7818" spans="1:12" x14ac:dyDescent="0.3">
      <c r="A7818" t="s">
        <v>12</v>
      </c>
      <c r="B7818" t="s">
        <v>21</v>
      </c>
      <c r="C7818" t="s">
        <v>14</v>
      </c>
      <c r="D7818" t="s">
        <v>177</v>
      </c>
      <c r="E7818" t="s">
        <v>178</v>
      </c>
      <c r="F7818" t="s">
        <v>56</v>
      </c>
      <c r="G7818" t="s">
        <v>34</v>
      </c>
      <c r="H7818" t="s">
        <v>58</v>
      </c>
      <c r="I7818">
        <v>252</v>
      </c>
      <c r="J7818">
        <v>4</v>
      </c>
      <c r="K7818">
        <v>0</v>
      </c>
      <c r="L7818">
        <v>93.24</v>
      </c>
    </row>
    <row r="7819" spans="1:12" x14ac:dyDescent="0.3">
      <c r="A7819" t="s">
        <v>12</v>
      </c>
      <c r="B7819" t="s">
        <v>21</v>
      </c>
      <c r="C7819" t="s">
        <v>14</v>
      </c>
      <c r="D7819" t="s">
        <v>289</v>
      </c>
      <c r="E7819" t="s">
        <v>178</v>
      </c>
      <c r="F7819" t="s">
        <v>56</v>
      </c>
      <c r="G7819" t="s">
        <v>25</v>
      </c>
      <c r="H7819" t="s">
        <v>109</v>
      </c>
      <c r="I7819">
        <v>695.16</v>
      </c>
      <c r="J7819">
        <v>6</v>
      </c>
      <c r="K7819">
        <v>0</v>
      </c>
      <c r="L7819">
        <v>34.758000000000003</v>
      </c>
    </row>
    <row r="7820" spans="1:12" x14ac:dyDescent="0.3">
      <c r="A7820" t="s">
        <v>12</v>
      </c>
      <c r="B7820" t="s">
        <v>21</v>
      </c>
      <c r="C7820" t="s">
        <v>14</v>
      </c>
      <c r="D7820" t="s">
        <v>289</v>
      </c>
      <c r="E7820" t="s">
        <v>178</v>
      </c>
      <c r="F7820" t="s">
        <v>56</v>
      </c>
      <c r="G7820" t="s">
        <v>18</v>
      </c>
      <c r="H7820" t="s">
        <v>19</v>
      </c>
      <c r="I7820">
        <v>220.98</v>
      </c>
      <c r="J7820">
        <v>1</v>
      </c>
      <c r="K7820">
        <v>0</v>
      </c>
      <c r="L7820">
        <v>50.825400000000002</v>
      </c>
    </row>
    <row r="7821" spans="1:12" x14ac:dyDescent="0.3">
      <c r="A7821" t="s">
        <v>12</v>
      </c>
      <c r="B7821" t="s">
        <v>13</v>
      </c>
      <c r="C7821" t="s">
        <v>14</v>
      </c>
      <c r="D7821" t="s">
        <v>472</v>
      </c>
      <c r="E7821" t="s">
        <v>178</v>
      </c>
      <c r="F7821" t="s">
        <v>56</v>
      </c>
      <c r="G7821" t="s">
        <v>18</v>
      </c>
      <c r="H7821" t="s">
        <v>32</v>
      </c>
      <c r="I7821">
        <v>52.96</v>
      </c>
      <c r="J7821">
        <v>2</v>
      </c>
      <c r="K7821">
        <v>0</v>
      </c>
      <c r="L7821">
        <v>20.1248</v>
      </c>
    </row>
    <row r="7822" spans="1:12" x14ac:dyDescent="0.3">
      <c r="A7822" t="s">
        <v>12</v>
      </c>
      <c r="B7822" t="s">
        <v>13</v>
      </c>
      <c r="C7822" t="s">
        <v>14</v>
      </c>
      <c r="D7822" t="s">
        <v>484</v>
      </c>
      <c r="E7822" t="s">
        <v>178</v>
      </c>
      <c r="F7822" t="s">
        <v>56</v>
      </c>
      <c r="G7822" t="s">
        <v>25</v>
      </c>
      <c r="H7822" t="s">
        <v>33</v>
      </c>
      <c r="I7822">
        <v>49.25</v>
      </c>
      <c r="J7822">
        <v>5</v>
      </c>
      <c r="K7822">
        <v>0</v>
      </c>
      <c r="L7822">
        <v>18.715</v>
      </c>
    </row>
    <row r="7823" spans="1:12" x14ac:dyDescent="0.3">
      <c r="A7823" t="s">
        <v>12</v>
      </c>
      <c r="B7823" t="s">
        <v>13</v>
      </c>
      <c r="C7823" t="s">
        <v>14</v>
      </c>
      <c r="D7823" t="s">
        <v>484</v>
      </c>
      <c r="E7823" t="s">
        <v>178</v>
      </c>
      <c r="F7823" t="s">
        <v>56</v>
      </c>
      <c r="G7823" t="s">
        <v>25</v>
      </c>
      <c r="H7823" t="s">
        <v>40</v>
      </c>
      <c r="I7823">
        <v>10.16</v>
      </c>
      <c r="J7823">
        <v>2</v>
      </c>
      <c r="K7823">
        <v>0</v>
      </c>
      <c r="L7823">
        <v>4.7751999999999999</v>
      </c>
    </row>
    <row r="7824" spans="1:12" x14ac:dyDescent="0.3">
      <c r="A7824" t="s">
        <v>12</v>
      </c>
      <c r="B7824" t="s">
        <v>13</v>
      </c>
      <c r="C7824" t="s">
        <v>14</v>
      </c>
      <c r="D7824" t="s">
        <v>484</v>
      </c>
      <c r="E7824" t="s">
        <v>178</v>
      </c>
      <c r="F7824" t="s">
        <v>56</v>
      </c>
      <c r="G7824" t="s">
        <v>18</v>
      </c>
      <c r="H7824" t="s">
        <v>32</v>
      </c>
      <c r="I7824">
        <v>14.76</v>
      </c>
      <c r="J7824">
        <v>2</v>
      </c>
      <c r="K7824">
        <v>0</v>
      </c>
      <c r="L7824">
        <v>4.2804000000000002</v>
      </c>
    </row>
    <row r="7825" spans="1:12" x14ac:dyDescent="0.3">
      <c r="A7825" t="s">
        <v>12</v>
      </c>
      <c r="B7825" t="s">
        <v>13</v>
      </c>
      <c r="C7825" t="s">
        <v>14</v>
      </c>
      <c r="D7825" t="s">
        <v>484</v>
      </c>
      <c r="E7825" t="s">
        <v>178</v>
      </c>
      <c r="F7825" t="s">
        <v>56</v>
      </c>
      <c r="G7825" t="s">
        <v>25</v>
      </c>
      <c r="H7825" t="s">
        <v>36</v>
      </c>
      <c r="I7825">
        <v>34.08</v>
      </c>
      <c r="J7825">
        <v>2</v>
      </c>
      <c r="K7825">
        <v>0</v>
      </c>
      <c r="L7825">
        <v>15.6768</v>
      </c>
    </row>
    <row r="7826" spans="1:12" x14ac:dyDescent="0.3">
      <c r="A7826" t="s">
        <v>12</v>
      </c>
      <c r="B7826" t="s">
        <v>13</v>
      </c>
      <c r="C7826" t="s">
        <v>14</v>
      </c>
      <c r="D7826" t="s">
        <v>484</v>
      </c>
      <c r="E7826" t="s">
        <v>178</v>
      </c>
      <c r="F7826" t="s">
        <v>56</v>
      </c>
      <c r="G7826" t="s">
        <v>18</v>
      </c>
      <c r="H7826" t="s">
        <v>32</v>
      </c>
      <c r="I7826">
        <v>17.670000000000002</v>
      </c>
      <c r="J7826">
        <v>3</v>
      </c>
      <c r="K7826">
        <v>0</v>
      </c>
      <c r="L7826">
        <v>7.7747999999999999</v>
      </c>
    </row>
    <row r="7827" spans="1:12" x14ac:dyDescent="0.3">
      <c r="A7827" t="s">
        <v>12</v>
      </c>
      <c r="B7827" t="s">
        <v>13</v>
      </c>
      <c r="C7827" t="s">
        <v>14</v>
      </c>
      <c r="D7827" t="s">
        <v>484</v>
      </c>
      <c r="E7827" t="s">
        <v>178</v>
      </c>
      <c r="F7827" t="s">
        <v>56</v>
      </c>
      <c r="G7827" t="s">
        <v>18</v>
      </c>
      <c r="H7827" t="s">
        <v>20</v>
      </c>
      <c r="I7827">
        <v>1604.9</v>
      </c>
      <c r="J7827">
        <v>5</v>
      </c>
      <c r="K7827">
        <v>0</v>
      </c>
      <c r="L7827">
        <v>481.47</v>
      </c>
    </row>
    <row r="7828" spans="1:12" x14ac:dyDescent="0.3">
      <c r="A7828" t="s">
        <v>12</v>
      </c>
      <c r="B7828" t="s">
        <v>13</v>
      </c>
      <c r="C7828" t="s">
        <v>14</v>
      </c>
      <c r="D7828" t="s">
        <v>484</v>
      </c>
      <c r="E7828" t="s">
        <v>178</v>
      </c>
      <c r="F7828" t="s">
        <v>56</v>
      </c>
      <c r="G7828" t="s">
        <v>18</v>
      </c>
      <c r="H7828" t="s">
        <v>30</v>
      </c>
      <c r="I7828">
        <v>385.68599999999998</v>
      </c>
      <c r="J7828">
        <v>1</v>
      </c>
      <c r="K7828">
        <v>0.3</v>
      </c>
      <c r="L7828">
        <v>-60.607799999999997</v>
      </c>
    </row>
    <row r="7829" spans="1:12" x14ac:dyDescent="0.3">
      <c r="A7829" t="s">
        <v>61</v>
      </c>
      <c r="B7829" t="s">
        <v>21</v>
      </c>
      <c r="C7829" t="s">
        <v>14</v>
      </c>
      <c r="D7829" t="s">
        <v>177</v>
      </c>
      <c r="E7829" t="s">
        <v>178</v>
      </c>
      <c r="F7829" t="s">
        <v>56</v>
      </c>
      <c r="G7829" t="s">
        <v>25</v>
      </c>
      <c r="H7829" t="s">
        <v>40</v>
      </c>
      <c r="I7829">
        <v>111.96</v>
      </c>
      <c r="J7829">
        <v>2</v>
      </c>
      <c r="K7829">
        <v>0</v>
      </c>
      <c r="L7829">
        <v>54.860399999999998</v>
      </c>
    </row>
    <row r="7830" spans="1:12" x14ac:dyDescent="0.3">
      <c r="A7830" t="s">
        <v>27</v>
      </c>
      <c r="B7830" t="s">
        <v>21</v>
      </c>
      <c r="C7830" t="s">
        <v>14</v>
      </c>
      <c r="D7830" t="s">
        <v>289</v>
      </c>
      <c r="E7830" t="s">
        <v>178</v>
      </c>
      <c r="F7830" t="s">
        <v>56</v>
      </c>
      <c r="G7830" t="s">
        <v>34</v>
      </c>
      <c r="H7830" t="s">
        <v>35</v>
      </c>
      <c r="I7830">
        <v>105.98</v>
      </c>
      <c r="J7830">
        <v>2</v>
      </c>
      <c r="K7830">
        <v>0</v>
      </c>
      <c r="L7830">
        <v>1.0598000000000001</v>
      </c>
    </row>
    <row r="7831" spans="1:12" x14ac:dyDescent="0.3">
      <c r="A7831" t="s">
        <v>27</v>
      </c>
      <c r="B7831" t="s">
        <v>21</v>
      </c>
      <c r="C7831" t="s">
        <v>14</v>
      </c>
      <c r="D7831" t="s">
        <v>289</v>
      </c>
      <c r="E7831" t="s">
        <v>178</v>
      </c>
      <c r="F7831" t="s">
        <v>56</v>
      </c>
      <c r="G7831" t="s">
        <v>18</v>
      </c>
      <c r="H7831" t="s">
        <v>30</v>
      </c>
      <c r="I7831">
        <v>493.92</v>
      </c>
      <c r="J7831">
        <v>7</v>
      </c>
      <c r="K7831">
        <v>0.3</v>
      </c>
      <c r="L7831">
        <v>-28.224</v>
      </c>
    </row>
    <row r="7832" spans="1:12" x14ac:dyDescent="0.3">
      <c r="A7832" t="s">
        <v>12</v>
      </c>
      <c r="B7832" t="s">
        <v>43</v>
      </c>
      <c r="C7832" t="s">
        <v>14</v>
      </c>
      <c r="D7832" t="s">
        <v>289</v>
      </c>
      <c r="E7832" t="s">
        <v>178</v>
      </c>
      <c r="F7832" t="s">
        <v>56</v>
      </c>
      <c r="G7832" t="s">
        <v>34</v>
      </c>
      <c r="H7832" t="s">
        <v>35</v>
      </c>
      <c r="I7832">
        <v>128.85</v>
      </c>
      <c r="J7832">
        <v>3</v>
      </c>
      <c r="K7832">
        <v>0</v>
      </c>
      <c r="L7832">
        <v>3.8654999999999999</v>
      </c>
    </row>
    <row r="7833" spans="1:12" x14ac:dyDescent="0.3">
      <c r="A7833" t="s">
        <v>12</v>
      </c>
      <c r="B7833" t="s">
        <v>43</v>
      </c>
      <c r="C7833" t="s">
        <v>14</v>
      </c>
      <c r="D7833" t="s">
        <v>289</v>
      </c>
      <c r="E7833" t="s">
        <v>178</v>
      </c>
      <c r="F7833" t="s">
        <v>56</v>
      </c>
      <c r="G7833" t="s">
        <v>25</v>
      </c>
      <c r="H7833" t="s">
        <v>40</v>
      </c>
      <c r="I7833">
        <v>8.4</v>
      </c>
      <c r="J7833">
        <v>2</v>
      </c>
      <c r="K7833">
        <v>0</v>
      </c>
      <c r="L7833">
        <v>4.1159999999999997</v>
      </c>
    </row>
    <row r="7834" spans="1:12" x14ac:dyDescent="0.3">
      <c r="A7834" t="s">
        <v>12</v>
      </c>
      <c r="B7834" t="s">
        <v>43</v>
      </c>
      <c r="C7834" t="s">
        <v>14</v>
      </c>
      <c r="D7834" t="s">
        <v>289</v>
      </c>
      <c r="E7834" t="s">
        <v>178</v>
      </c>
      <c r="F7834" t="s">
        <v>56</v>
      </c>
      <c r="G7834" t="s">
        <v>34</v>
      </c>
      <c r="H7834" t="s">
        <v>58</v>
      </c>
      <c r="I7834">
        <v>199.98</v>
      </c>
      <c r="J7834">
        <v>2</v>
      </c>
      <c r="K7834">
        <v>0</v>
      </c>
      <c r="L7834">
        <v>83.991600000000005</v>
      </c>
    </row>
    <row r="7835" spans="1:12" x14ac:dyDescent="0.3">
      <c r="A7835" t="s">
        <v>12</v>
      </c>
      <c r="B7835" t="s">
        <v>43</v>
      </c>
      <c r="C7835" t="s">
        <v>14</v>
      </c>
      <c r="D7835" t="s">
        <v>289</v>
      </c>
      <c r="E7835" t="s">
        <v>178</v>
      </c>
      <c r="F7835" t="s">
        <v>56</v>
      </c>
      <c r="G7835" t="s">
        <v>18</v>
      </c>
      <c r="H7835" t="s">
        <v>20</v>
      </c>
      <c r="I7835">
        <v>110.98</v>
      </c>
      <c r="J7835">
        <v>1</v>
      </c>
      <c r="K7835">
        <v>0</v>
      </c>
      <c r="L7835">
        <v>15.5372</v>
      </c>
    </row>
    <row r="7836" spans="1:12" x14ac:dyDescent="0.3">
      <c r="A7836" t="s">
        <v>27</v>
      </c>
      <c r="B7836" t="s">
        <v>21</v>
      </c>
      <c r="C7836" t="s">
        <v>14</v>
      </c>
      <c r="D7836" t="s">
        <v>472</v>
      </c>
      <c r="E7836" t="s">
        <v>178</v>
      </c>
      <c r="F7836" t="s">
        <v>56</v>
      </c>
      <c r="G7836" t="s">
        <v>25</v>
      </c>
      <c r="H7836" t="s">
        <v>31</v>
      </c>
      <c r="I7836">
        <v>51.45</v>
      </c>
      <c r="J7836">
        <v>3</v>
      </c>
      <c r="K7836">
        <v>0</v>
      </c>
      <c r="L7836">
        <v>13.891500000000001</v>
      </c>
    </row>
    <row r="7837" spans="1:12" x14ac:dyDescent="0.3">
      <c r="A7837" t="s">
        <v>61</v>
      </c>
      <c r="B7837" t="s">
        <v>21</v>
      </c>
      <c r="C7837" t="s">
        <v>14</v>
      </c>
      <c r="D7837" t="s">
        <v>472</v>
      </c>
      <c r="E7837" t="s">
        <v>178</v>
      </c>
      <c r="F7837" t="s">
        <v>56</v>
      </c>
      <c r="G7837" t="s">
        <v>25</v>
      </c>
      <c r="H7837" t="s">
        <v>40</v>
      </c>
      <c r="I7837">
        <v>45.36</v>
      </c>
      <c r="J7837">
        <v>7</v>
      </c>
      <c r="K7837">
        <v>0</v>
      </c>
      <c r="L7837">
        <v>21.7728</v>
      </c>
    </row>
    <row r="7838" spans="1:12" x14ac:dyDescent="0.3">
      <c r="A7838" t="s">
        <v>61</v>
      </c>
      <c r="B7838" t="s">
        <v>21</v>
      </c>
      <c r="C7838" t="s">
        <v>14</v>
      </c>
      <c r="D7838" t="s">
        <v>472</v>
      </c>
      <c r="E7838" t="s">
        <v>178</v>
      </c>
      <c r="F7838" t="s">
        <v>56</v>
      </c>
      <c r="G7838" t="s">
        <v>25</v>
      </c>
      <c r="H7838" t="s">
        <v>36</v>
      </c>
      <c r="I7838">
        <v>45.78</v>
      </c>
      <c r="J7838">
        <v>3</v>
      </c>
      <c r="K7838">
        <v>0</v>
      </c>
      <c r="L7838">
        <v>22.89</v>
      </c>
    </row>
    <row r="7839" spans="1:12" x14ac:dyDescent="0.3">
      <c r="A7839" t="s">
        <v>61</v>
      </c>
      <c r="B7839" t="s">
        <v>21</v>
      </c>
      <c r="C7839" t="s">
        <v>14</v>
      </c>
      <c r="D7839" t="s">
        <v>484</v>
      </c>
      <c r="E7839" t="s">
        <v>178</v>
      </c>
      <c r="F7839" t="s">
        <v>56</v>
      </c>
      <c r="G7839" t="s">
        <v>25</v>
      </c>
      <c r="H7839" t="s">
        <v>31</v>
      </c>
      <c r="I7839">
        <v>42.76</v>
      </c>
      <c r="J7839">
        <v>1</v>
      </c>
      <c r="K7839">
        <v>0</v>
      </c>
      <c r="L7839">
        <v>11.117599999999999</v>
      </c>
    </row>
    <row r="7840" spans="1:12" x14ac:dyDescent="0.3">
      <c r="A7840" t="s">
        <v>61</v>
      </c>
      <c r="B7840" t="s">
        <v>21</v>
      </c>
      <c r="C7840" t="s">
        <v>14</v>
      </c>
      <c r="D7840" t="s">
        <v>289</v>
      </c>
      <c r="E7840" t="s">
        <v>178</v>
      </c>
      <c r="F7840" t="s">
        <v>56</v>
      </c>
      <c r="G7840" t="s">
        <v>34</v>
      </c>
      <c r="H7840" t="s">
        <v>58</v>
      </c>
      <c r="I7840">
        <v>69.98</v>
      </c>
      <c r="J7840">
        <v>2</v>
      </c>
      <c r="K7840">
        <v>0</v>
      </c>
      <c r="L7840">
        <v>4.8986000000000001</v>
      </c>
    </row>
    <row r="7841" spans="1:12" x14ac:dyDescent="0.3">
      <c r="A7841" t="s">
        <v>27</v>
      </c>
      <c r="B7841" t="s">
        <v>43</v>
      </c>
      <c r="C7841" t="s">
        <v>14</v>
      </c>
      <c r="D7841" t="s">
        <v>289</v>
      </c>
      <c r="E7841" t="s">
        <v>178</v>
      </c>
      <c r="F7841" t="s">
        <v>56</v>
      </c>
      <c r="G7841" t="s">
        <v>25</v>
      </c>
      <c r="H7841" t="s">
        <v>31</v>
      </c>
      <c r="I7841">
        <v>2079.4</v>
      </c>
      <c r="J7841">
        <v>5</v>
      </c>
      <c r="K7841">
        <v>0</v>
      </c>
      <c r="L7841">
        <v>582.23199999999997</v>
      </c>
    </row>
    <row r="7842" spans="1:12" x14ac:dyDescent="0.3">
      <c r="A7842" t="s">
        <v>27</v>
      </c>
      <c r="B7842" t="s">
        <v>43</v>
      </c>
      <c r="C7842" t="s">
        <v>14</v>
      </c>
      <c r="D7842" t="s">
        <v>289</v>
      </c>
      <c r="E7842" t="s">
        <v>178</v>
      </c>
      <c r="F7842" t="s">
        <v>56</v>
      </c>
      <c r="G7842" t="s">
        <v>34</v>
      </c>
      <c r="H7842" t="s">
        <v>35</v>
      </c>
      <c r="I7842">
        <v>629.95000000000005</v>
      </c>
      <c r="J7842">
        <v>5</v>
      </c>
      <c r="K7842">
        <v>0</v>
      </c>
      <c r="L7842">
        <v>176.386</v>
      </c>
    </row>
    <row r="7843" spans="1:12" x14ac:dyDescent="0.3">
      <c r="A7843" t="s">
        <v>27</v>
      </c>
      <c r="B7843" t="s">
        <v>43</v>
      </c>
      <c r="C7843" t="s">
        <v>14</v>
      </c>
      <c r="D7843" t="s">
        <v>289</v>
      </c>
      <c r="E7843" t="s">
        <v>178</v>
      </c>
      <c r="F7843" t="s">
        <v>56</v>
      </c>
      <c r="G7843" t="s">
        <v>18</v>
      </c>
      <c r="H7843" t="s">
        <v>32</v>
      </c>
      <c r="I7843">
        <v>72.42</v>
      </c>
      <c r="J7843">
        <v>6</v>
      </c>
      <c r="K7843">
        <v>0</v>
      </c>
      <c r="L7843">
        <v>23.898599999999998</v>
      </c>
    </row>
    <row r="7844" spans="1:12" x14ac:dyDescent="0.3">
      <c r="A7844" t="s">
        <v>12</v>
      </c>
      <c r="B7844" t="s">
        <v>21</v>
      </c>
      <c r="C7844" t="s">
        <v>14</v>
      </c>
      <c r="D7844" t="s">
        <v>177</v>
      </c>
      <c r="E7844" t="s">
        <v>178</v>
      </c>
      <c r="F7844" t="s">
        <v>56</v>
      </c>
      <c r="G7844" t="s">
        <v>34</v>
      </c>
      <c r="H7844" t="s">
        <v>161</v>
      </c>
      <c r="I7844">
        <v>1999.96</v>
      </c>
      <c r="J7844">
        <v>4</v>
      </c>
      <c r="K7844">
        <v>0</v>
      </c>
      <c r="L7844">
        <v>899.98199999999997</v>
      </c>
    </row>
    <row r="7845" spans="1:12" x14ac:dyDescent="0.3">
      <c r="A7845" t="s">
        <v>61</v>
      </c>
      <c r="B7845" t="s">
        <v>13</v>
      </c>
      <c r="C7845" t="s">
        <v>14</v>
      </c>
      <c r="D7845" t="s">
        <v>289</v>
      </c>
      <c r="E7845" t="s">
        <v>178</v>
      </c>
      <c r="F7845" t="s">
        <v>56</v>
      </c>
      <c r="G7845" t="s">
        <v>25</v>
      </c>
      <c r="H7845" t="s">
        <v>31</v>
      </c>
      <c r="I7845">
        <v>69.52</v>
      </c>
      <c r="J7845">
        <v>2</v>
      </c>
      <c r="K7845">
        <v>0</v>
      </c>
      <c r="L7845">
        <v>17.38</v>
      </c>
    </row>
    <row r="7846" spans="1:12" x14ac:dyDescent="0.3">
      <c r="A7846" t="s">
        <v>27</v>
      </c>
      <c r="B7846" t="s">
        <v>21</v>
      </c>
      <c r="C7846" t="s">
        <v>14</v>
      </c>
      <c r="D7846" t="s">
        <v>289</v>
      </c>
      <c r="E7846" t="s">
        <v>178</v>
      </c>
      <c r="F7846" t="s">
        <v>56</v>
      </c>
      <c r="G7846" t="s">
        <v>25</v>
      </c>
      <c r="H7846" t="s">
        <v>40</v>
      </c>
      <c r="I7846">
        <v>12.96</v>
      </c>
      <c r="J7846">
        <v>2</v>
      </c>
      <c r="K7846">
        <v>0</v>
      </c>
      <c r="L7846">
        <v>6.2207999999999997</v>
      </c>
    </row>
    <row r="7847" spans="1:12" x14ac:dyDescent="0.3">
      <c r="A7847" t="s">
        <v>27</v>
      </c>
      <c r="B7847" t="s">
        <v>43</v>
      </c>
      <c r="C7847" t="s">
        <v>14</v>
      </c>
      <c r="D7847" t="s">
        <v>289</v>
      </c>
      <c r="E7847" t="s">
        <v>178</v>
      </c>
      <c r="F7847" t="s">
        <v>56</v>
      </c>
      <c r="G7847" t="s">
        <v>25</v>
      </c>
      <c r="H7847" t="s">
        <v>36</v>
      </c>
      <c r="I7847">
        <v>30.4</v>
      </c>
      <c r="J7847">
        <v>1</v>
      </c>
      <c r="K7847">
        <v>0</v>
      </c>
      <c r="L7847">
        <v>13.984</v>
      </c>
    </row>
    <row r="7848" spans="1:12" x14ac:dyDescent="0.3">
      <c r="A7848" t="s">
        <v>27</v>
      </c>
      <c r="B7848" t="s">
        <v>43</v>
      </c>
      <c r="C7848" t="s">
        <v>14</v>
      </c>
      <c r="D7848" t="s">
        <v>289</v>
      </c>
      <c r="E7848" t="s">
        <v>178</v>
      </c>
      <c r="F7848" t="s">
        <v>56</v>
      </c>
      <c r="G7848" t="s">
        <v>34</v>
      </c>
      <c r="H7848" t="s">
        <v>161</v>
      </c>
      <c r="I7848">
        <v>5399.91</v>
      </c>
      <c r="J7848">
        <v>9</v>
      </c>
      <c r="K7848">
        <v>0</v>
      </c>
      <c r="L7848">
        <v>2591.9567999999999</v>
      </c>
    </row>
    <row r="7849" spans="1:12" x14ac:dyDescent="0.3">
      <c r="A7849" t="s">
        <v>27</v>
      </c>
      <c r="B7849" t="s">
        <v>43</v>
      </c>
      <c r="C7849" t="s">
        <v>14</v>
      </c>
      <c r="D7849" t="s">
        <v>289</v>
      </c>
      <c r="E7849" t="s">
        <v>178</v>
      </c>
      <c r="F7849" t="s">
        <v>56</v>
      </c>
      <c r="G7849" t="s">
        <v>25</v>
      </c>
      <c r="H7849" t="s">
        <v>31</v>
      </c>
      <c r="I7849">
        <v>119.1</v>
      </c>
      <c r="J7849">
        <v>3</v>
      </c>
      <c r="K7849">
        <v>0</v>
      </c>
      <c r="L7849">
        <v>34.539000000000001</v>
      </c>
    </row>
    <row r="7850" spans="1:12" x14ac:dyDescent="0.3">
      <c r="A7850" t="s">
        <v>27</v>
      </c>
      <c r="B7850" t="s">
        <v>43</v>
      </c>
      <c r="C7850" t="s">
        <v>14</v>
      </c>
      <c r="D7850" t="s">
        <v>289</v>
      </c>
      <c r="E7850" t="s">
        <v>178</v>
      </c>
      <c r="F7850" t="s">
        <v>56</v>
      </c>
      <c r="G7850" t="s">
        <v>25</v>
      </c>
      <c r="H7850" t="s">
        <v>40</v>
      </c>
      <c r="I7850">
        <v>195.64</v>
      </c>
      <c r="J7850">
        <v>4</v>
      </c>
      <c r="K7850">
        <v>0</v>
      </c>
      <c r="L7850">
        <v>91.950800000000001</v>
      </c>
    </row>
    <row r="7851" spans="1:12" x14ac:dyDescent="0.3">
      <c r="A7851" t="s">
        <v>27</v>
      </c>
      <c r="B7851" t="s">
        <v>43</v>
      </c>
      <c r="C7851" t="s">
        <v>14</v>
      </c>
      <c r="D7851" t="s">
        <v>289</v>
      </c>
      <c r="E7851" t="s">
        <v>178</v>
      </c>
      <c r="F7851" t="s">
        <v>56</v>
      </c>
      <c r="G7851" t="s">
        <v>25</v>
      </c>
      <c r="H7851" t="s">
        <v>40</v>
      </c>
      <c r="I7851">
        <v>14.94</v>
      </c>
      <c r="J7851">
        <v>3</v>
      </c>
      <c r="K7851">
        <v>0</v>
      </c>
      <c r="L7851">
        <v>7.0217999999999998</v>
      </c>
    </row>
    <row r="7852" spans="1:12" x14ac:dyDescent="0.3">
      <c r="A7852" t="s">
        <v>27</v>
      </c>
      <c r="B7852" t="s">
        <v>43</v>
      </c>
      <c r="C7852" t="s">
        <v>14</v>
      </c>
      <c r="D7852" t="s">
        <v>289</v>
      </c>
      <c r="E7852" t="s">
        <v>178</v>
      </c>
      <c r="F7852" t="s">
        <v>56</v>
      </c>
      <c r="G7852" t="s">
        <v>34</v>
      </c>
      <c r="H7852" t="s">
        <v>58</v>
      </c>
      <c r="I7852">
        <v>1687.8</v>
      </c>
      <c r="J7852">
        <v>4</v>
      </c>
      <c r="K7852">
        <v>0</v>
      </c>
      <c r="L7852">
        <v>742.63199999999995</v>
      </c>
    </row>
    <row r="7853" spans="1:12" x14ac:dyDescent="0.3">
      <c r="A7853" t="s">
        <v>27</v>
      </c>
      <c r="B7853" t="s">
        <v>43</v>
      </c>
      <c r="C7853" t="s">
        <v>14</v>
      </c>
      <c r="D7853" t="s">
        <v>289</v>
      </c>
      <c r="E7853" t="s">
        <v>178</v>
      </c>
      <c r="F7853" t="s">
        <v>56</v>
      </c>
      <c r="G7853" t="s">
        <v>18</v>
      </c>
      <c r="H7853" t="s">
        <v>19</v>
      </c>
      <c r="I7853">
        <v>341.96</v>
      </c>
      <c r="J7853">
        <v>2</v>
      </c>
      <c r="K7853">
        <v>0</v>
      </c>
      <c r="L7853">
        <v>78.650800000000004</v>
      </c>
    </row>
    <row r="7854" spans="1:12" x14ac:dyDescent="0.3">
      <c r="A7854" t="s">
        <v>27</v>
      </c>
      <c r="B7854" t="s">
        <v>43</v>
      </c>
      <c r="C7854" t="s">
        <v>14</v>
      </c>
      <c r="D7854" t="s">
        <v>289</v>
      </c>
      <c r="E7854" t="s">
        <v>178</v>
      </c>
      <c r="F7854" t="s">
        <v>56</v>
      </c>
      <c r="G7854" t="s">
        <v>18</v>
      </c>
      <c r="H7854" t="s">
        <v>20</v>
      </c>
      <c r="I7854">
        <v>605.88</v>
      </c>
      <c r="J7854">
        <v>6</v>
      </c>
      <c r="K7854">
        <v>0</v>
      </c>
      <c r="L7854">
        <v>151.47</v>
      </c>
    </row>
    <row r="7855" spans="1:12" x14ac:dyDescent="0.3">
      <c r="A7855" t="s">
        <v>12</v>
      </c>
      <c r="B7855" t="s">
        <v>43</v>
      </c>
      <c r="C7855" t="s">
        <v>14</v>
      </c>
      <c r="D7855" t="s">
        <v>484</v>
      </c>
      <c r="E7855" t="s">
        <v>178</v>
      </c>
      <c r="F7855" t="s">
        <v>56</v>
      </c>
      <c r="G7855" t="s">
        <v>25</v>
      </c>
      <c r="H7855" t="s">
        <v>31</v>
      </c>
      <c r="I7855">
        <v>592.74</v>
      </c>
      <c r="J7855">
        <v>6</v>
      </c>
      <c r="K7855">
        <v>0</v>
      </c>
      <c r="L7855">
        <v>160.03980000000001</v>
      </c>
    </row>
    <row r="7856" spans="1:12" x14ac:dyDescent="0.3">
      <c r="A7856" t="s">
        <v>61</v>
      </c>
      <c r="B7856" t="s">
        <v>21</v>
      </c>
      <c r="C7856" t="s">
        <v>14</v>
      </c>
      <c r="D7856" t="s">
        <v>484</v>
      </c>
      <c r="E7856" t="s">
        <v>178</v>
      </c>
      <c r="F7856" t="s">
        <v>56</v>
      </c>
      <c r="G7856" t="s">
        <v>18</v>
      </c>
      <c r="H7856" t="s">
        <v>30</v>
      </c>
      <c r="I7856">
        <v>240.744</v>
      </c>
      <c r="J7856">
        <v>4</v>
      </c>
      <c r="K7856">
        <v>0.3</v>
      </c>
      <c r="L7856">
        <v>-13.7568</v>
      </c>
    </row>
    <row r="7857" spans="1:12" x14ac:dyDescent="0.3">
      <c r="A7857" t="s">
        <v>61</v>
      </c>
      <c r="B7857" t="s">
        <v>21</v>
      </c>
      <c r="C7857" t="s">
        <v>14</v>
      </c>
      <c r="D7857" t="s">
        <v>484</v>
      </c>
      <c r="E7857" t="s">
        <v>178</v>
      </c>
      <c r="F7857" t="s">
        <v>56</v>
      </c>
      <c r="G7857" t="s">
        <v>18</v>
      </c>
      <c r="H7857" t="s">
        <v>32</v>
      </c>
      <c r="I7857">
        <v>35</v>
      </c>
      <c r="J7857">
        <v>4</v>
      </c>
      <c r="K7857">
        <v>0</v>
      </c>
      <c r="L7857">
        <v>14.7</v>
      </c>
    </row>
    <row r="7858" spans="1:12" x14ac:dyDescent="0.3">
      <c r="A7858" t="s">
        <v>61</v>
      </c>
      <c r="B7858" t="s">
        <v>21</v>
      </c>
      <c r="C7858" t="s">
        <v>14</v>
      </c>
      <c r="D7858" t="s">
        <v>484</v>
      </c>
      <c r="E7858" t="s">
        <v>178</v>
      </c>
      <c r="F7858" t="s">
        <v>56</v>
      </c>
      <c r="G7858" t="s">
        <v>18</v>
      </c>
      <c r="H7858" t="s">
        <v>32</v>
      </c>
      <c r="I7858">
        <v>210.68</v>
      </c>
      <c r="J7858">
        <v>2</v>
      </c>
      <c r="K7858">
        <v>0</v>
      </c>
      <c r="L7858">
        <v>50.563200000000002</v>
      </c>
    </row>
    <row r="7859" spans="1:12" x14ac:dyDescent="0.3">
      <c r="A7859" t="s">
        <v>61</v>
      </c>
      <c r="B7859" t="s">
        <v>21</v>
      </c>
      <c r="C7859" t="s">
        <v>14</v>
      </c>
      <c r="D7859" t="s">
        <v>484</v>
      </c>
      <c r="E7859" t="s">
        <v>178</v>
      </c>
      <c r="F7859" t="s">
        <v>56</v>
      </c>
      <c r="G7859" t="s">
        <v>18</v>
      </c>
      <c r="H7859" t="s">
        <v>30</v>
      </c>
      <c r="I7859">
        <v>637.89599999999996</v>
      </c>
      <c r="J7859">
        <v>3</v>
      </c>
      <c r="K7859">
        <v>0.3</v>
      </c>
      <c r="L7859">
        <v>-127.5792</v>
      </c>
    </row>
    <row r="7860" spans="1:12" x14ac:dyDescent="0.3">
      <c r="A7860" t="s">
        <v>61</v>
      </c>
      <c r="B7860" t="s">
        <v>21</v>
      </c>
      <c r="C7860" t="s">
        <v>14</v>
      </c>
      <c r="D7860" t="s">
        <v>484</v>
      </c>
      <c r="E7860" t="s">
        <v>178</v>
      </c>
      <c r="F7860" t="s">
        <v>56</v>
      </c>
      <c r="G7860" t="s">
        <v>25</v>
      </c>
      <c r="H7860" t="s">
        <v>40</v>
      </c>
      <c r="I7860">
        <v>43.44</v>
      </c>
      <c r="J7860">
        <v>8</v>
      </c>
      <c r="K7860">
        <v>0</v>
      </c>
      <c r="L7860">
        <v>21.285599999999999</v>
      </c>
    </row>
    <row r="7861" spans="1:12" x14ac:dyDescent="0.3">
      <c r="A7861" t="s">
        <v>61</v>
      </c>
      <c r="B7861" t="s">
        <v>21</v>
      </c>
      <c r="C7861" t="s">
        <v>14</v>
      </c>
      <c r="D7861" t="s">
        <v>484</v>
      </c>
      <c r="E7861" t="s">
        <v>178</v>
      </c>
      <c r="F7861" t="s">
        <v>56</v>
      </c>
      <c r="G7861" t="s">
        <v>25</v>
      </c>
      <c r="H7861" t="s">
        <v>37</v>
      </c>
      <c r="I7861">
        <v>2.2200000000000002</v>
      </c>
      <c r="J7861">
        <v>1</v>
      </c>
      <c r="K7861">
        <v>0</v>
      </c>
      <c r="L7861">
        <v>0.66600000000000004</v>
      </c>
    </row>
    <row r="7862" spans="1:12" x14ac:dyDescent="0.3">
      <c r="A7862" t="s">
        <v>61</v>
      </c>
      <c r="B7862" t="s">
        <v>13</v>
      </c>
      <c r="C7862" t="s">
        <v>14</v>
      </c>
      <c r="D7862" t="s">
        <v>289</v>
      </c>
      <c r="E7862" t="s">
        <v>178</v>
      </c>
      <c r="F7862" t="s">
        <v>56</v>
      </c>
      <c r="G7862" t="s">
        <v>25</v>
      </c>
      <c r="H7862" t="s">
        <v>40</v>
      </c>
      <c r="I7862">
        <v>16.899999999999999</v>
      </c>
      <c r="J7862">
        <v>5</v>
      </c>
      <c r="K7862">
        <v>0</v>
      </c>
      <c r="L7862">
        <v>7.774</v>
      </c>
    </row>
    <row r="7863" spans="1:12" x14ac:dyDescent="0.3">
      <c r="A7863" t="s">
        <v>61</v>
      </c>
      <c r="B7863" t="s">
        <v>13</v>
      </c>
      <c r="C7863" t="s">
        <v>14</v>
      </c>
      <c r="D7863" t="s">
        <v>289</v>
      </c>
      <c r="E7863" t="s">
        <v>178</v>
      </c>
      <c r="F7863" t="s">
        <v>56</v>
      </c>
      <c r="G7863" t="s">
        <v>25</v>
      </c>
      <c r="H7863" t="s">
        <v>40</v>
      </c>
      <c r="I7863">
        <v>39.96</v>
      </c>
      <c r="J7863">
        <v>2</v>
      </c>
      <c r="K7863">
        <v>0</v>
      </c>
      <c r="L7863">
        <v>18.781199999999998</v>
      </c>
    </row>
    <row r="7864" spans="1:12" x14ac:dyDescent="0.3">
      <c r="A7864" t="s">
        <v>27</v>
      </c>
      <c r="B7864" t="s">
        <v>13</v>
      </c>
      <c r="C7864" t="s">
        <v>14</v>
      </c>
      <c r="D7864" t="s">
        <v>484</v>
      </c>
      <c r="E7864" t="s">
        <v>178</v>
      </c>
      <c r="F7864" t="s">
        <v>56</v>
      </c>
      <c r="G7864" t="s">
        <v>25</v>
      </c>
      <c r="H7864" t="s">
        <v>36</v>
      </c>
      <c r="I7864">
        <v>102.93</v>
      </c>
      <c r="J7864">
        <v>3</v>
      </c>
      <c r="K7864">
        <v>0</v>
      </c>
      <c r="L7864">
        <v>48.377099999999999</v>
      </c>
    </row>
    <row r="7865" spans="1:12" x14ac:dyDescent="0.3">
      <c r="A7865" t="s">
        <v>12</v>
      </c>
      <c r="B7865" t="s">
        <v>13</v>
      </c>
      <c r="C7865" t="s">
        <v>14</v>
      </c>
      <c r="D7865" t="s">
        <v>89</v>
      </c>
      <c r="E7865" t="s">
        <v>90</v>
      </c>
      <c r="F7865" t="s">
        <v>17</v>
      </c>
      <c r="G7865" t="s">
        <v>18</v>
      </c>
      <c r="H7865" t="s">
        <v>20</v>
      </c>
      <c r="I7865">
        <v>301.95999999999998</v>
      </c>
      <c r="J7865">
        <v>2</v>
      </c>
      <c r="K7865">
        <v>0</v>
      </c>
      <c r="L7865">
        <v>33.215600000000002</v>
      </c>
    </row>
    <row r="7866" spans="1:12" x14ac:dyDescent="0.3">
      <c r="A7866" t="s">
        <v>27</v>
      </c>
      <c r="B7866" t="s">
        <v>21</v>
      </c>
      <c r="C7866" t="s">
        <v>14</v>
      </c>
      <c r="D7866" t="s">
        <v>89</v>
      </c>
      <c r="E7866" t="s">
        <v>90</v>
      </c>
      <c r="F7866" t="s">
        <v>17</v>
      </c>
      <c r="G7866" t="s">
        <v>25</v>
      </c>
      <c r="H7866" t="s">
        <v>59</v>
      </c>
      <c r="I7866">
        <v>186.69</v>
      </c>
      <c r="J7866">
        <v>3</v>
      </c>
      <c r="K7866">
        <v>0</v>
      </c>
      <c r="L7866">
        <v>87.744299999999996</v>
      </c>
    </row>
    <row r="7867" spans="1:12" x14ac:dyDescent="0.3">
      <c r="A7867" t="s">
        <v>167</v>
      </c>
      <c r="B7867" t="s">
        <v>13</v>
      </c>
      <c r="C7867" t="s">
        <v>14</v>
      </c>
      <c r="D7867" t="s">
        <v>89</v>
      </c>
      <c r="E7867" t="s">
        <v>90</v>
      </c>
      <c r="F7867" t="s">
        <v>17</v>
      </c>
      <c r="G7867" t="s">
        <v>25</v>
      </c>
      <c r="H7867" t="s">
        <v>31</v>
      </c>
      <c r="I7867">
        <v>354.9</v>
      </c>
      <c r="J7867">
        <v>5</v>
      </c>
      <c r="K7867">
        <v>0</v>
      </c>
      <c r="L7867">
        <v>17.745000000000001</v>
      </c>
    </row>
    <row r="7868" spans="1:12" x14ac:dyDescent="0.3">
      <c r="A7868" t="s">
        <v>12</v>
      </c>
      <c r="B7868" t="s">
        <v>13</v>
      </c>
      <c r="C7868" t="s">
        <v>14</v>
      </c>
      <c r="D7868" t="s">
        <v>241</v>
      </c>
      <c r="E7868" t="s">
        <v>90</v>
      </c>
      <c r="F7868" t="s">
        <v>17</v>
      </c>
      <c r="G7868" t="s">
        <v>25</v>
      </c>
      <c r="H7868" t="s">
        <v>31</v>
      </c>
      <c r="I7868">
        <v>191.88</v>
      </c>
      <c r="J7868">
        <v>6</v>
      </c>
      <c r="K7868">
        <v>0</v>
      </c>
      <c r="L7868">
        <v>19.187999999999999</v>
      </c>
    </row>
    <row r="7869" spans="1:12" x14ac:dyDescent="0.3">
      <c r="A7869" t="s">
        <v>27</v>
      </c>
      <c r="B7869" t="s">
        <v>21</v>
      </c>
      <c r="C7869" t="s">
        <v>14</v>
      </c>
      <c r="D7869" t="s">
        <v>241</v>
      </c>
      <c r="E7869" t="s">
        <v>90</v>
      </c>
      <c r="F7869" t="s">
        <v>17</v>
      </c>
      <c r="G7869" t="s">
        <v>25</v>
      </c>
      <c r="H7869" t="s">
        <v>31</v>
      </c>
      <c r="I7869">
        <v>628.80999999999995</v>
      </c>
      <c r="J7869">
        <v>7</v>
      </c>
      <c r="K7869">
        <v>0</v>
      </c>
      <c r="L7869">
        <v>12.5762</v>
      </c>
    </row>
    <row r="7870" spans="1:12" x14ac:dyDescent="0.3">
      <c r="A7870" t="s">
        <v>27</v>
      </c>
      <c r="B7870" t="s">
        <v>21</v>
      </c>
      <c r="C7870" t="s">
        <v>14</v>
      </c>
      <c r="D7870" t="s">
        <v>241</v>
      </c>
      <c r="E7870" t="s">
        <v>90</v>
      </c>
      <c r="F7870" t="s">
        <v>17</v>
      </c>
      <c r="G7870" t="s">
        <v>25</v>
      </c>
      <c r="H7870" t="s">
        <v>31</v>
      </c>
      <c r="I7870">
        <v>56.45</v>
      </c>
      <c r="J7870">
        <v>5</v>
      </c>
      <c r="K7870">
        <v>0</v>
      </c>
      <c r="L7870">
        <v>14.677</v>
      </c>
    </row>
    <row r="7871" spans="1:12" x14ac:dyDescent="0.3">
      <c r="A7871" t="s">
        <v>12</v>
      </c>
      <c r="B7871" t="s">
        <v>13</v>
      </c>
      <c r="C7871" t="s">
        <v>14</v>
      </c>
      <c r="D7871" t="s">
        <v>398</v>
      </c>
      <c r="E7871" t="s">
        <v>90</v>
      </c>
      <c r="F7871" t="s">
        <v>17</v>
      </c>
      <c r="G7871" t="s">
        <v>25</v>
      </c>
      <c r="H7871" t="s">
        <v>31</v>
      </c>
      <c r="I7871">
        <v>269.49</v>
      </c>
      <c r="J7871">
        <v>3</v>
      </c>
      <c r="K7871">
        <v>0</v>
      </c>
      <c r="L7871">
        <v>5.3898000000000001</v>
      </c>
    </row>
    <row r="7872" spans="1:12" x14ac:dyDescent="0.3">
      <c r="A7872" t="s">
        <v>27</v>
      </c>
      <c r="B7872" t="s">
        <v>43</v>
      </c>
      <c r="C7872" t="s">
        <v>14</v>
      </c>
      <c r="D7872" t="s">
        <v>89</v>
      </c>
      <c r="E7872" t="s">
        <v>90</v>
      </c>
      <c r="F7872" t="s">
        <v>17</v>
      </c>
      <c r="G7872" t="s">
        <v>25</v>
      </c>
      <c r="H7872" t="s">
        <v>40</v>
      </c>
      <c r="I7872">
        <v>25.92</v>
      </c>
      <c r="J7872">
        <v>4</v>
      </c>
      <c r="K7872">
        <v>0</v>
      </c>
      <c r="L7872">
        <v>12.441599999999999</v>
      </c>
    </row>
    <row r="7873" spans="1:12" x14ac:dyDescent="0.3">
      <c r="A7873" t="s">
        <v>12</v>
      </c>
      <c r="B7873" t="s">
        <v>21</v>
      </c>
      <c r="C7873" t="s">
        <v>14</v>
      </c>
      <c r="D7873" t="s">
        <v>409</v>
      </c>
      <c r="E7873" t="s">
        <v>90</v>
      </c>
      <c r="F7873" t="s">
        <v>17</v>
      </c>
      <c r="G7873" t="s">
        <v>34</v>
      </c>
      <c r="H7873" t="s">
        <v>35</v>
      </c>
      <c r="I7873">
        <v>79.099999999999994</v>
      </c>
      <c r="J7873">
        <v>2</v>
      </c>
      <c r="K7873">
        <v>0</v>
      </c>
      <c r="L7873">
        <v>39.549999999999997</v>
      </c>
    </row>
    <row r="7874" spans="1:12" x14ac:dyDescent="0.3">
      <c r="A7874" t="s">
        <v>12</v>
      </c>
      <c r="B7874" t="s">
        <v>21</v>
      </c>
      <c r="C7874" t="s">
        <v>14</v>
      </c>
      <c r="D7874" t="s">
        <v>409</v>
      </c>
      <c r="E7874" t="s">
        <v>90</v>
      </c>
      <c r="F7874" t="s">
        <v>17</v>
      </c>
      <c r="G7874" t="s">
        <v>25</v>
      </c>
      <c r="H7874" t="s">
        <v>36</v>
      </c>
      <c r="I7874">
        <v>327.84</v>
      </c>
      <c r="J7874">
        <v>8</v>
      </c>
      <c r="K7874">
        <v>0</v>
      </c>
      <c r="L7874">
        <v>157.36320000000001</v>
      </c>
    </row>
    <row r="7875" spans="1:12" x14ac:dyDescent="0.3">
      <c r="A7875" t="s">
        <v>12</v>
      </c>
      <c r="B7875" t="s">
        <v>13</v>
      </c>
      <c r="C7875" t="s">
        <v>14</v>
      </c>
      <c r="D7875" t="s">
        <v>428</v>
      </c>
      <c r="E7875" t="s">
        <v>90</v>
      </c>
      <c r="F7875" t="s">
        <v>17</v>
      </c>
      <c r="G7875" t="s">
        <v>18</v>
      </c>
      <c r="H7875" t="s">
        <v>20</v>
      </c>
      <c r="I7875">
        <v>545.94000000000005</v>
      </c>
      <c r="J7875">
        <v>6</v>
      </c>
      <c r="K7875">
        <v>0</v>
      </c>
      <c r="L7875">
        <v>87.350399999999993</v>
      </c>
    </row>
    <row r="7876" spans="1:12" x14ac:dyDescent="0.3">
      <c r="A7876" t="s">
        <v>12</v>
      </c>
      <c r="B7876" t="s">
        <v>13</v>
      </c>
      <c r="C7876" t="s">
        <v>14</v>
      </c>
      <c r="D7876" t="s">
        <v>89</v>
      </c>
      <c r="E7876" t="s">
        <v>90</v>
      </c>
      <c r="F7876" t="s">
        <v>17</v>
      </c>
      <c r="G7876" t="s">
        <v>25</v>
      </c>
      <c r="H7876" t="s">
        <v>36</v>
      </c>
      <c r="I7876">
        <v>23.88</v>
      </c>
      <c r="J7876">
        <v>6</v>
      </c>
      <c r="K7876">
        <v>0</v>
      </c>
      <c r="L7876">
        <v>11.223599999999999</v>
      </c>
    </row>
    <row r="7877" spans="1:12" x14ac:dyDescent="0.3">
      <c r="A7877" t="s">
        <v>167</v>
      </c>
      <c r="B7877" t="s">
        <v>13</v>
      </c>
      <c r="C7877" t="s">
        <v>14</v>
      </c>
      <c r="D7877" t="s">
        <v>460</v>
      </c>
      <c r="E7877" t="s">
        <v>90</v>
      </c>
      <c r="F7877" t="s">
        <v>17</v>
      </c>
      <c r="G7877" t="s">
        <v>25</v>
      </c>
      <c r="H7877" t="s">
        <v>76</v>
      </c>
      <c r="I7877">
        <v>11.85</v>
      </c>
      <c r="J7877">
        <v>3</v>
      </c>
      <c r="K7877">
        <v>0</v>
      </c>
      <c r="L7877">
        <v>3.7919999999999998</v>
      </c>
    </row>
    <row r="7878" spans="1:12" x14ac:dyDescent="0.3">
      <c r="A7878" t="s">
        <v>12</v>
      </c>
      <c r="B7878" t="s">
        <v>13</v>
      </c>
      <c r="C7878" t="s">
        <v>14</v>
      </c>
      <c r="D7878" t="s">
        <v>89</v>
      </c>
      <c r="E7878" t="s">
        <v>90</v>
      </c>
      <c r="F7878" t="s">
        <v>17</v>
      </c>
      <c r="G7878" t="s">
        <v>34</v>
      </c>
      <c r="H7878" t="s">
        <v>58</v>
      </c>
      <c r="I7878">
        <v>62.91</v>
      </c>
      <c r="J7878">
        <v>3</v>
      </c>
      <c r="K7878">
        <v>0</v>
      </c>
      <c r="L7878">
        <v>22.647600000000001</v>
      </c>
    </row>
    <row r="7879" spans="1:12" x14ac:dyDescent="0.3">
      <c r="A7879" t="s">
        <v>167</v>
      </c>
      <c r="B7879" t="s">
        <v>13</v>
      </c>
      <c r="C7879" t="s">
        <v>14</v>
      </c>
      <c r="D7879" t="s">
        <v>89</v>
      </c>
      <c r="E7879" t="s">
        <v>90</v>
      </c>
      <c r="F7879" t="s">
        <v>17</v>
      </c>
      <c r="G7879" t="s">
        <v>25</v>
      </c>
      <c r="H7879" t="s">
        <v>36</v>
      </c>
      <c r="I7879">
        <v>14.2</v>
      </c>
      <c r="J7879">
        <v>2</v>
      </c>
      <c r="K7879">
        <v>0</v>
      </c>
      <c r="L7879">
        <v>6.532</v>
      </c>
    </row>
    <row r="7880" spans="1:12" x14ac:dyDescent="0.3">
      <c r="A7880" t="s">
        <v>167</v>
      </c>
      <c r="B7880" t="s">
        <v>13</v>
      </c>
      <c r="C7880" t="s">
        <v>14</v>
      </c>
      <c r="D7880" t="s">
        <v>89</v>
      </c>
      <c r="E7880" t="s">
        <v>90</v>
      </c>
      <c r="F7880" t="s">
        <v>17</v>
      </c>
      <c r="G7880" t="s">
        <v>25</v>
      </c>
      <c r="H7880" t="s">
        <v>40</v>
      </c>
      <c r="I7880">
        <v>12.96</v>
      </c>
      <c r="J7880">
        <v>2</v>
      </c>
      <c r="K7880">
        <v>0</v>
      </c>
      <c r="L7880">
        <v>6.2207999999999997</v>
      </c>
    </row>
    <row r="7881" spans="1:12" x14ac:dyDescent="0.3">
      <c r="A7881" t="s">
        <v>167</v>
      </c>
      <c r="B7881" t="s">
        <v>13</v>
      </c>
      <c r="C7881" t="s">
        <v>14</v>
      </c>
      <c r="D7881" t="s">
        <v>89</v>
      </c>
      <c r="E7881" t="s">
        <v>90</v>
      </c>
      <c r="F7881" t="s">
        <v>17</v>
      </c>
      <c r="G7881" t="s">
        <v>25</v>
      </c>
      <c r="H7881" t="s">
        <v>36</v>
      </c>
      <c r="I7881">
        <v>58.34</v>
      </c>
      <c r="J7881">
        <v>2</v>
      </c>
      <c r="K7881">
        <v>0</v>
      </c>
      <c r="L7881">
        <v>28.0032</v>
      </c>
    </row>
    <row r="7882" spans="1:12" x14ac:dyDescent="0.3">
      <c r="A7882" t="s">
        <v>27</v>
      </c>
      <c r="B7882" t="s">
        <v>21</v>
      </c>
      <c r="C7882" t="s">
        <v>14</v>
      </c>
      <c r="D7882" t="s">
        <v>89</v>
      </c>
      <c r="E7882" t="s">
        <v>90</v>
      </c>
      <c r="F7882" t="s">
        <v>17</v>
      </c>
      <c r="G7882" t="s">
        <v>34</v>
      </c>
      <c r="H7882" t="s">
        <v>35</v>
      </c>
      <c r="I7882">
        <v>629.95000000000005</v>
      </c>
      <c r="J7882">
        <v>5</v>
      </c>
      <c r="K7882">
        <v>0</v>
      </c>
      <c r="L7882">
        <v>163.78700000000001</v>
      </c>
    </row>
    <row r="7883" spans="1:12" x14ac:dyDescent="0.3">
      <c r="A7883" t="s">
        <v>27</v>
      </c>
      <c r="B7883" t="s">
        <v>21</v>
      </c>
      <c r="C7883" t="s">
        <v>14</v>
      </c>
      <c r="D7883" t="s">
        <v>89</v>
      </c>
      <c r="E7883" t="s">
        <v>90</v>
      </c>
      <c r="F7883" t="s">
        <v>17</v>
      </c>
      <c r="G7883" t="s">
        <v>25</v>
      </c>
      <c r="H7883" t="s">
        <v>40</v>
      </c>
      <c r="I7883">
        <v>122.97</v>
      </c>
      <c r="J7883">
        <v>3</v>
      </c>
      <c r="K7883">
        <v>0</v>
      </c>
      <c r="L7883">
        <v>60.255299999999998</v>
      </c>
    </row>
    <row r="7884" spans="1:12" x14ac:dyDescent="0.3">
      <c r="A7884" t="s">
        <v>61</v>
      </c>
      <c r="B7884" t="s">
        <v>13</v>
      </c>
      <c r="C7884" t="s">
        <v>14</v>
      </c>
      <c r="D7884" t="s">
        <v>241</v>
      </c>
      <c r="E7884" t="s">
        <v>90</v>
      </c>
      <c r="F7884" t="s">
        <v>17</v>
      </c>
      <c r="G7884" t="s">
        <v>25</v>
      </c>
      <c r="H7884" t="s">
        <v>76</v>
      </c>
      <c r="I7884">
        <v>31.56</v>
      </c>
      <c r="J7884">
        <v>4</v>
      </c>
      <c r="K7884">
        <v>0</v>
      </c>
      <c r="L7884">
        <v>14.202</v>
      </c>
    </row>
    <row r="7885" spans="1:12" x14ac:dyDescent="0.3">
      <c r="A7885" t="s">
        <v>61</v>
      </c>
      <c r="B7885" t="s">
        <v>13</v>
      </c>
      <c r="C7885" t="s">
        <v>14</v>
      </c>
      <c r="D7885" t="s">
        <v>241</v>
      </c>
      <c r="E7885" t="s">
        <v>90</v>
      </c>
      <c r="F7885" t="s">
        <v>17</v>
      </c>
      <c r="G7885" t="s">
        <v>25</v>
      </c>
      <c r="H7885" t="s">
        <v>31</v>
      </c>
      <c r="I7885">
        <v>27.92</v>
      </c>
      <c r="J7885">
        <v>4</v>
      </c>
      <c r="K7885">
        <v>0</v>
      </c>
      <c r="L7885">
        <v>0.55840000000000001</v>
      </c>
    </row>
    <row r="7886" spans="1:12" x14ac:dyDescent="0.3">
      <c r="A7886" t="s">
        <v>12</v>
      </c>
      <c r="B7886" t="s">
        <v>21</v>
      </c>
      <c r="C7886" t="s">
        <v>14</v>
      </c>
      <c r="D7886" t="s">
        <v>89</v>
      </c>
      <c r="E7886" t="s">
        <v>90</v>
      </c>
      <c r="F7886" t="s">
        <v>17</v>
      </c>
      <c r="G7886" t="s">
        <v>18</v>
      </c>
      <c r="H7886" t="s">
        <v>32</v>
      </c>
      <c r="I7886">
        <v>397.6</v>
      </c>
      <c r="J7886">
        <v>5</v>
      </c>
      <c r="K7886">
        <v>0</v>
      </c>
      <c r="L7886">
        <v>43.735999999999997</v>
      </c>
    </row>
    <row r="7887" spans="1:12" x14ac:dyDescent="0.3">
      <c r="A7887" t="s">
        <v>12</v>
      </c>
      <c r="B7887" t="s">
        <v>21</v>
      </c>
      <c r="C7887" t="s">
        <v>14</v>
      </c>
      <c r="D7887" t="s">
        <v>89</v>
      </c>
      <c r="E7887" t="s">
        <v>90</v>
      </c>
      <c r="F7887" t="s">
        <v>17</v>
      </c>
      <c r="G7887" t="s">
        <v>25</v>
      </c>
      <c r="H7887" t="s">
        <v>40</v>
      </c>
      <c r="I7887">
        <v>85.96</v>
      </c>
      <c r="J7887">
        <v>7</v>
      </c>
      <c r="K7887">
        <v>0</v>
      </c>
      <c r="L7887">
        <v>40.401200000000003</v>
      </c>
    </row>
    <row r="7888" spans="1:12" x14ac:dyDescent="0.3">
      <c r="A7888" t="s">
        <v>12</v>
      </c>
      <c r="B7888" t="s">
        <v>21</v>
      </c>
      <c r="C7888" t="s">
        <v>14</v>
      </c>
      <c r="D7888" t="s">
        <v>89</v>
      </c>
      <c r="E7888" t="s">
        <v>90</v>
      </c>
      <c r="F7888" t="s">
        <v>17</v>
      </c>
      <c r="G7888" t="s">
        <v>25</v>
      </c>
      <c r="H7888" t="s">
        <v>33</v>
      </c>
      <c r="I7888">
        <v>13.12</v>
      </c>
      <c r="J7888">
        <v>4</v>
      </c>
      <c r="K7888">
        <v>0</v>
      </c>
      <c r="L7888">
        <v>4.3296000000000001</v>
      </c>
    </row>
    <row r="7889" spans="1:12" x14ac:dyDescent="0.3">
      <c r="A7889" t="s">
        <v>12</v>
      </c>
      <c r="B7889" t="s">
        <v>21</v>
      </c>
      <c r="C7889" t="s">
        <v>14</v>
      </c>
      <c r="D7889" t="s">
        <v>89</v>
      </c>
      <c r="E7889" t="s">
        <v>90</v>
      </c>
      <c r="F7889" t="s">
        <v>17</v>
      </c>
      <c r="G7889" t="s">
        <v>25</v>
      </c>
      <c r="H7889" t="s">
        <v>36</v>
      </c>
      <c r="I7889">
        <v>45.66</v>
      </c>
      <c r="J7889">
        <v>3</v>
      </c>
      <c r="K7889">
        <v>0</v>
      </c>
      <c r="L7889">
        <v>22.3734</v>
      </c>
    </row>
    <row r="7890" spans="1:12" x14ac:dyDescent="0.3">
      <c r="A7890" t="s">
        <v>61</v>
      </c>
      <c r="B7890" t="s">
        <v>21</v>
      </c>
      <c r="C7890" t="s">
        <v>14</v>
      </c>
      <c r="D7890" t="s">
        <v>241</v>
      </c>
      <c r="E7890" t="s">
        <v>90</v>
      </c>
      <c r="F7890" t="s">
        <v>17</v>
      </c>
      <c r="G7890" t="s">
        <v>18</v>
      </c>
      <c r="H7890" t="s">
        <v>32</v>
      </c>
      <c r="I7890">
        <v>127.95</v>
      </c>
      <c r="J7890">
        <v>3</v>
      </c>
      <c r="K7890">
        <v>0</v>
      </c>
      <c r="L7890">
        <v>21.7515</v>
      </c>
    </row>
    <row r="7891" spans="1:12" x14ac:dyDescent="0.3">
      <c r="A7891" t="s">
        <v>27</v>
      </c>
      <c r="B7891" t="s">
        <v>13</v>
      </c>
      <c r="C7891" t="s">
        <v>14</v>
      </c>
      <c r="D7891" t="s">
        <v>89</v>
      </c>
      <c r="E7891" t="s">
        <v>90</v>
      </c>
      <c r="F7891" t="s">
        <v>17</v>
      </c>
      <c r="G7891" t="s">
        <v>18</v>
      </c>
      <c r="H7891" t="s">
        <v>20</v>
      </c>
      <c r="I7891">
        <v>1690.04</v>
      </c>
      <c r="J7891">
        <v>4</v>
      </c>
      <c r="K7891">
        <v>0</v>
      </c>
      <c r="L7891">
        <v>422.51</v>
      </c>
    </row>
    <row r="7892" spans="1:12" x14ac:dyDescent="0.3">
      <c r="A7892" t="s">
        <v>27</v>
      </c>
      <c r="B7892" t="s">
        <v>13</v>
      </c>
      <c r="C7892" t="s">
        <v>14</v>
      </c>
      <c r="D7892" t="s">
        <v>89</v>
      </c>
      <c r="E7892" t="s">
        <v>90</v>
      </c>
      <c r="F7892" t="s">
        <v>17</v>
      </c>
      <c r="G7892" t="s">
        <v>25</v>
      </c>
      <c r="H7892" t="s">
        <v>31</v>
      </c>
      <c r="I7892">
        <v>85.96</v>
      </c>
      <c r="J7892">
        <v>7</v>
      </c>
      <c r="K7892">
        <v>0</v>
      </c>
      <c r="L7892">
        <v>24.0688</v>
      </c>
    </row>
    <row r="7893" spans="1:12" x14ac:dyDescent="0.3">
      <c r="A7893" t="s">
        <v>27</v>
      </c>
      <c r="B7893" t="s">
        <v>13</v>
      </c>
      <c r="C7893" t="s">
        <v>14</v>
      </c>
      <c r="D7893" t="s">
        <v>89</v>
      </c>
      <c r="E7893" t="s">
        <v>90</v>
      </c>
      <c r="F7893" t="s">
        <v>17</v>
      </c>
      <c r="G7893" t="s">
        <v>25</v>
      </c>
      <c r="H7893" t="s">
        <v>59</v>
      </c>
      <c r="I7893">
        <v>121.96</v>
      </c>
      <c r="J7893">
        <v>2</v>
      </c>
      <c r="K7893">
        <v>0</v>
      </c>
      <c r="L7893">
        <v>57.321199999999997</v>
      </c>
    </row>
    <row r="7894" spans="1:12" x14ac:dyDescent="0.3">
      <c r="A7894" t="s">
        <v>27</v>
      </c>
      <c r="B7894" t="s">
        <v>13</v>
      </c>
      <c r="C7894" t="s">
        <v>14</v>
      </c>
      <c r="D7894" t="s">
        <v>89</v>
      </c>
      <c r="E7894" t="s">
        <v>90</v>
      </c>
      <c r="F7894" t="s">
        <v>17</v>
      </c>
      <c r="G7894" t="s">
        <v>25</v>
      </c>
      <c r="H7894" t="s">
        <v>40</v>
      </c>
      <c r="I7894">
        <v>23.92</v>
      </c>
      <c r="J7894">
        <v>4</v>
      </c>
      <c r="K7894">
        <v>0</v>
      </c>
      <c r="L7894">
        <v>11.720800000000001</v>
      </c>
    </row>
    <row r="7895" spans="1:12" x14ac:dyDescent="0.3">
      <c r="A7895" t="s">
        <v>27</v>
      </c>
      <c r="B7895" t="s">
        <v>13</v>
      </c>
      <c r="C7895" t="s">
        <v>14</v>
      </c>
      <c r="D7895" t="s">
        <v>89</v>
      </c>
      <c r="E7895" t="s">
        <v>90</v>
      </c>
      <c r="F7895" t="s">
        <v>17</v>
      </c>
      <c r="G7895" t="s">
        <v>25</v>
      </c>
      <c r="H7895" t="s">
        <v>31</v>
      </c>
      <c r="I7895">
        <v>63.96</v>
      </c>
      <c r="J7895">
        <v>2</v>
      </c>
      <c r="K7895">
        <v>0</v>
      </c>
      <c r="L7895">
        <v>6.3959999999999999</v>
      </c>
    </row>
    <row r="7896" spans="1:12" x14ac:dyDescent="0.3">
      <c r="A7896" t="s">
        <v>27</v>
      </c>
      <c r="B7896" t="s">
        <v>13</v>
      </c>
      <c r="C7896" t="s">
        <v>14</v>
      </c>
      <c r="D7896" t="s">
        <v>89</v>
      </c>
      <c r="E7896" t="s">
        <v>90</v>
      </c>
      <c r="F7896" t="s">
        <v>17</v>
      </c>
      <c r="G7896" t="s">
        <v>34</v>
      </c>
      <c r="H7896" t="s">
        <v>35</v>
      </c>
      <c r="I7896">
        <v>629.95000000000005</v>
      </c>
      <c r="J7896">
        <v>5</v>
      </c>
      <c r="K7896">
        <v>0</v>
      </c>
      <c r="L7896">
        <v>176.386</v>
      </c>
    </row>
    <row r="7897" spans="1:12" x14ac:dyDescent="0.3">
      <c r="A7897" t="s">
        <v>27</v>
      </c>
      <c r="B7897" t="s">
        <v>13</v>
      </c>
      <c r="C7897" t="s">
        <v>14</v>
      </c>
      <c r="D7897" t="s">
        <v>89</v>
      </c>
      <c r="E7897" t="s">
        <v>90</v>
      </c>
      <c r="F7897" t="s">
        <v>17</v>
      </c>
      <c r="G7897" t="s">
        <v>34</v>
      </c>
      <c r="H7897" t="s">
        <v>35</v>
      </c>
      <c r="I7897">
        <v>113.73</v>
      </c>
      <c r="J7897">
        <v>3</v>
      </c>
      <c r="K7897">
        <v>0</v>
      </c>
      <c r="L7897">
        <v>32.981699999999996</v>
      </c>
    </row>
    <row r="7898" spans="1:12" x14ac:dyDescent="0.3">
      <c r="A7898" t="s">
        <v>27</v>
      </c>
      <c r="B7898" t="s">
        <v>13</v>
      </c>
      <c r="C7898" t="s">
        <v>14</v>
      </c>
      <c r="D7898" t="s">
        <v>89</v>
      </c>
      <c r="E7898" t="s">
        <v>90</v>
      </c>
      <c r="F7898" t="s">
        <v>17</v>
      </c>
      <c r="G7898" t="s">
        <v>25</v>
      </c>
      <c r="H7898" t="s">
        <v>36</v>
      </c>
      <c r="I7898">
        <v>14.6</v>
      </c>
      <c r="J7898">
        <v>2</v>
      </c>
      <c r="K7898">
        <v>0</v>
      </c>
      <c r="L7898">
        <v>6.8620000000000001</v>
      </c>
    </row>
    <row r="7899" spans="1:12" x14ac:dyDescent="0.3">
      <c r="A7899" t="s">
        <v>27</v>
      </c>
      <c r="B7899" t="s">
        <v>13</v>
      </c>
      <c r="C7899" t="s">
        <v>14</v>
      </c>
      <c r="D7899" t="s">
        <v>89</v>
      </c>
      <c r="E7899" t="s">
        <v>90</v>
      </c>
      <c r="F7899" t="s">
        <v>17</v>
      </c>
      <c r="G7899" t="s">
        <v>25</v>
      </c>
      <c r="H7899" t="s">
        <v>31</v>
      </c>
      <c r="I7899">
        <v>887.84</v>
      </c>
      <c r="J7899">
        <v>8</v>
      </c>
      <c r="K7899">
        <v>0</v>
      </c>
      <c r="L7899">
        <v>17.756799999999998</v>
      </c>
    </row>
    <row r="7900" spans="1:12" x14ac:dyDescent="0.3">
      <c r="A7900" t="s">
        <v>27</v>
      </c>
      <c r="B7900" t="s">
        <v>21</v>
      </c>
      <c r="C7900" t="s">
        <v>14</v>
      </c>
      <c r="D7900" t="s">
        <v>398</v>
      </c>
      <c r="E7900" t="s">
        <v>90</v>
      </c>
      <c r="F7900" t="s">
        <v>17</v>
      </c>
      <c r="G7900" t="s">
        <v>18</v>
      </c>
      <c r="H7900" t="s">
        <v>32</v>
      </c>
      <c r="I7900">
        <v>14.76</v>
      </c>
      <c r="J7900">
        <v>2</v>
      </c>
      <c r="K7900">
        <v>0</v>
      </c>
      <c r="L7900">
        <v>4.2804000000000002</v>
      </c>
    </row>
    <row r="7901" spans="1:12" x14ac:dyDescent="0.3">
      <c r="A7901" t="s">
        <v>12</v>
      </c>
      <c r="B7901" t="s">
        <v>21</v>
      </c>
      <c r="C7901" t="s">
        <v>14</v>
      </c>
      <c r="D7901" t="s">
        <v>89</v>
      </c>
      <c r="E7901" t="s">
        <v>90</v>
      </c>
      <c r="F7901" t="s">
        <v>17</v>
      </c>
      <c r="G7901" t="s">
        <v>25</v>
      </c>
      <c r="H7901" t="s">
        <v>59</v>
      </c>
      <c r="I7901">
        <v>10.199999999999999</v>
      </c>
      <c r="J7901">
        <v>5</v>
      </c>
      <c r="K7901">
        <v>0</v>
      </c>
      <c r="L7901">
        <v>4.7939999999999996</v>
      </c>
    </row>
    <row r="7902" spans="1:12" x14ac:dyDescent="0.3">
      <c r="A7902" t="s">
        <v>12</v>
      </c>
      <c r="B7902" t="s">
        <v>21</v>
      </c>
      <c r="C7902" t="s">
        <v>14</v>
      </c>
      <c r="D7902" t="s">
        <v>89</v>
      </c>
      <c r="E7902" t="s">
        <v>90</v>
      </c>
      <c r="F7902" t="s">
        <v>17</v>
      </c>
      <c r="G7902" t="s">
        <v>25</v>
      </c>
      <c r="H7902" t="s">
        <v>33</v>
      </c>
      <c r="I7902">
        <v>22.32</v>
      </c>
      <c r="J7902">
        <v>3</v>
      </c>
      <c r="K7902">
        <v>0</v>
      </c>
      <c r="L7902">
        <v>5.58</v>
      </c>
    </row>
    <row r="7903" spans="1:12" x14ac:dyDescent="0.3">
      <c r="A7903" t="s">
        <v>12</v>
      </c>
      <c r="B7903" t="s">
        <v>21</v>
      </c>
      <c r="C7903" t="s">
        <v>14</v>
      </c>
      <c r="D7903" t="s">
        <v>89</v>
      </c>
      <c r="E7903" t="s">
        <v>90</v>
      </c>
      <c r="F7903" t="s">
        <v>17</v>
      </c>
      <c r="G7903" t="s">
        <v>25</v>
      </c>
      <c r="H7903" t="s">
        <v>36</v>
      </c>
      <c r="I7903">
        <v>24.1</v>
      </c>
      <c r="J7903">
        <v>5</v>
      </c>
      <c r="K7903">
        <v>0</v>
      </c>
      <c r="L7903">
        <v>11.086</v>
      </c>
    </row>
    <row r="7904" spans="1:12" x14ac:dyDescent="0.3">
      <c r="A7904" t="s">
        <v>12</v>
      </c>
      <c r="B7904" t="s">
        <v>21</v>
      </c>
      <c r="C7904" t="s">
        <v>14</v>
      </c>
      <c r="D7904" t="s">
        <v>89</v>
      </c>
      <c r="E7904" t="s">
        <v>90</v>
      </c>
      <c r="F7904" t="s">
        <v>17</v>
      </c>
      <c r="G7904" t="s">
        <v>34</v>
      </c>
      <c r="H7904" t="s">
        <v>58</v>
      </c>
      <c r="I7904">
        <v>75.98</v>
      </c>
      <c r="J7904">
        <v>2</v>
      </c>
      <c r="K7904">
        <v>0</v>
      </c>
      <c r="L7904">
        <v>18.235199999999999</v>
      </c>
    </row>
    <row r="7905" spans="1:12" x14ac:dyDescent="0.3">
      <c r="A7905" t="s">
        <v>12</v>
      </c>
      <c r="B7905" t="s">
        <v>21</v>
      </c>
      <c r="C7905" t="s">
        <v>14</v>
      </c>
      <c r="D7905" t="s">
        <v>89</v>
      </c>
      <c r="E7905" t="s">
        <v>90</v>
      </c>
      <c r="F7905" t="s">
        <v>17</v>
      </c>
      <c r="G7905" t="s">
        <v>25</v>
      </c>
      <c r="H7905" t="s">
        <v>36</v>
      </c>
      <c r="I7905">
        <v>6.46</v>
      </c>
      <c r="J7905">
        <v>2</v>
      </c>
      <c r="K7905">
        <v>0</v>
      </c>
      <c r="L7905">
        <v>3.1654</v>
      </c>
    </row>
    <row r="7906" spans="1:12" x14ac:dyDescent="0.3">
      <c r="A7906" t="s">
        <v>12</v>
      </c>
      <c r="B7906" t="s">
        <v>21</v>
      </c>
      <c r="C7906" t="s">
        <v>14</v>
      </c>
      <c r="D7906" t="s">
        <v>89</v>
      </c>
      <c r="E7906" t="s">
        <v>90</v>
      </c>
      <c r="F7906" t="s">
        <v>17</v>
      </c>
      <c r="G7906" t="s">
        <v>25</v>
      </c>
      <c r="H7906" t="s">
        <v>40</v>
      </c>
      <c r="I7906">
        <v>60.12</v>
      </c>
      <c r="J7906">
        <v>9</v>
      </c>
      <c r="K7906">
        <v>0</v>
      </c>
      <c r="L7906">
        <v>28.857600000000001</v>
      </c>
    </row>
    <row r="7907" spans="1:12" x14ac:dyDescent="0.3">
      <c r="A7907" t="s">
        <v>27</v>
      </c>
      <c r="B7907" t="s">
        <v>21</v>
      </c>
      <c r="C7907" t="s">
        <v>14</v>
      </c>
      <c r="D7907" t="s">
        <v>385</v>
      </c>
      <c r="E7907" t="s">
        <v>386</v>
      </c>
      <c r="F7907" t="s">
        <v>46</v>
      </c>
      <c r="G7907" t="s">
        <v>25</v>
      </c>
      <c r="H7907" t="s">
        <v>26</v>
      </c>
      <c r="I7907">
        <v>14.62</v>
      </c>
      <c r="J7907">
        <v>2</v>
      </c>
      <c r="K7907">
        <v>0</v>
      </c>
      <c r="L7907">
        <v>6.8714000000000004</v>
      </c>
    </row>
    <row r="7908" spans="1:12" x14ac:dyDescent="0.3">
      <c r="A7908" t="s">
        <v>27</v>
      </c>
      <c r="B7908" t="s">
        <v>21</v>
      </c>
      <c r="C7908" t="s">
        <v>14</v>
      </c>
      <c r="D7908" t="s">
        <v>385</v>
      </c>
      <c r="E7908" t="s">
        <v>386</v>
      </c>
      <c r="F7908" t="s">
        <v>46</v>
      </c>
      <c r="G7908" t="s">
        <v>25</v>
      </c>
      <c r="H7908" t="s">
        <v>37</v>
      </c>
      <c r="I7908">
        <v>416.32</v>
      </c>
      <c r="J7908">
        <v>2</v>
      </c>
      <c r="K7908">
        <v>0</v>
      </c>
      <c r="L7908">
        <v>112.4064</v>
      </c>
    </row>
    <row r="7909" spans="1:12" x14ac:dyDescent="0.3">
      <c r="A7909" t="s">
        <v>27</v>
      </c>
      <c r="B7909" t="s">
        <v>21</v>
      </c>
      <c r="C7909" t="s">
        <v>14</v>
      </c>
      <c r="D7909" t="s">
        <v>385</v>
      </c>
      <c r="E7909" t="s">
        <v>386</v>
      </c>
      <c r="F7909" t="s">
        <v>46</v>
      </c>
      <c r="G7909" t="s">
        <v>25</v>
      </c>
      <c r="H7909" t="s">
        <v>36</v>
      </c>
      <c r="I7909">
        <v>43</v>
      </c>
      <c r="J7909">
        <v>5</v>
      </c>
      <c r="K7909">
        <v>0</v>
      </c>
      <c r="L7909">
        <v>20.21</v>
      </c>
    </row>
    <row r="7910" spans="1:12" x14ac:dyDescent="0.3">
      <c r="A7910" t="s">
        <v>27</v>
      </c>
      <c r="B7910" t="s">
        <v>21</v>
      </c>
      <c r="C7910" t="s">
        <v>14</v>
      </c>
      <c r="D7910" t="s">
        <v>385</v>
      </c>
      <c r="E7910" t="s">
        <v>386</v>
      </c>
      <c r="F7910" t="s">
        <v>46</v>
      </c>
      <c r="G7910" t="s">
        <v>18</v>
      </c>
      <c r="H7910" t="s">
        <v>20</v>
      </c>
      <c r="I7910">
        <v>182.94</v>
      </c>
      <c r="J7910">
        <v>3</v>
      </c>
      <c r="K7910">
        <v>0</v>
      </c>
      <c r="L7910">
        <v>27.440999999999999</v>
      </c>
    </row>
    <row r="7911" spans="1:12" x14ac:dyDescent="0.3">
      <c r="A7911" t="s">
        <v>27</v>
      </c>
      <c r="B7911" t="s">
        <v>21</v>
      </c>
      <c r="C7911" t="s">
        <v>14</v>
      </c>
      <c r="D7911" t="s">
        <v>385</v>
      </c>
      <c r="E7911" t="s">
        <v>386</v>
      </c>
      <c r="F7911" t="s">
        <v>46</v>
      </c>
      <c r="G7911" t="s">
        <v>25</v>
      </c>
      <c r="H7911" t="s">
        <v>36</v>
      </c>
      <c r="I7911">
        <v>60.83</v>
      </c>
      <c r="J7911">
        <v>7</v>
      </c>
      <c r="K7911">
        <v>0</v>
      </c>
      <c r="L7911">
        <v>30.414999999999999</v>
      </c>
    </row>
    <row r="7912" spans="1:12" x14ac:dyDescent="0.3">
      <c r="A7912" t="s">
        <v>27</v>
      </c>
      <c r="B7912" t="s">
        <v>21</v>
      </c>
      <c r="C7912" t="s">
        <v>14</v>
      </c>
      <c r="D7912" t="s">
        <v>385</v>
      </c>
      <c r="E7912" t="s">
        <v>386</v>
      </c>
      <c r="F7912" t="s">
        <v>46</v>
      </c>
      <c r="G7912" t="s">
        <v>34</v>
      </c>
      <c r="H7912" t="s">
        <v>58</v>
      </c>
      <c r="I7912">
        <v>389.97</v>
      </c>
      <c r="J7912">
        <v>3</v>
      </c>
      <c r="K7912">
        <v>0</v>
      </c>
      <c r="L7912">
        <v>132.5898</v>
      </c>
    </row>
    <row r="7913" spans="1:12" x14ac:dyDescent="0.3">
      <c r="A7913" t="s">
        <v>27</v>
      </c>
      <c r="B7913" t="s">
        <v>13</v>
      </c>
      <c r="C7913" t="s">
        <v>14</v>
      </c>
      <c r="D7913" t="s">
        <v>385</v>
      </c>
      <c r="E7913" t="s">
        <v>386</v>
      </c>
      <c r="F7913" t="s">
        <v>46</v>
      </c>
      <c r="G7913" t="s">
        <v>25</v>
      </c>
      <c r="H7913" t="s">
        <v>26</v>
      </c>
      <c r="I7913">
        <v>20.23</v>
      </c>
      <c r="J7913">
        <v>7</v>
      </c>
      <c r="K7913">
        <v>0</v>
      </c>
      <c r="L7913">
        <v>9.5081000000000007</v>
      </c>
    </row>
    <row r="7914" spans="1:12" x14ac:dyDescent="0.3">
      <c r="A7914" t="s">
        <v>27</v>
      </c>
      <c r="B7914" t="s">
        <v>21</v>
      </c>
      <c r="C7914" t="s">
        <v>14</v>
      </c>
      <c r="D7914" t="s">
        <v>385</v>
      </c>
      <c r="E7914" t="s">
        <v>386</v>
      </c>
      <c r="F7914" t="s">
        <v>46</v>
      </c>
      <c r="G7914" t="s">
        <v>34</v>
      </c>
      <c r="H7914" t="s">
        <v>58</v>
      </c>
      <c r="I7914">
        <v>2.97</v>
      </c>
      <c r="J7914">
        <v>3</v>
      </c>
      <c r="K7914">
        <v>0</v>
      </c>
      <c r="L7914">
        <v>1.3068</v>
      </c>
    </row>
    <row r="7915" spans="1:12" x14ac:dyDescent="0.3">
      <c r="A7915" t="s">
        <v>27</v>
      </c>
      <c r="B7915" t="s">
        <v>21</v>
      </c>
      <c r="C7915" t="s">
        <v>14</v>
      </c>
      <c r="D7915" t="s">
        <v>385</v>
      </c>
      <c r="E7915" t="s">
        <v>386</v>
      </c>
      <c r="F7915" t="s">
        <v>46</v>
      </c>
      <c r="G7915" t="s">
        <v>25</v>
      </c>
      <c r="H7915" t="s">
        <v>76</v>
      </c>
      <c r="I7915">
        <v>6.54</v>
      </c>
      <c r="J7915">
        <v>3</v>
      </c>
      <c r="K7915">
        <v>0</v>
      </c>
      <c r="L7915">
        <v>2.6814</v>
      </c>
    </row>
    <row r="7916" spans="1:12" x14ac:dyDescent="0.3">
      <c r="A7916" t="s">
        <v>61</v>
      </c>
      <c r="B7916" t="s">
        <v>21</v>
      </c>
      <c r="C7916" t="s">
        <v>14</v>
      </c>
      <c r="D7916" t="s">
        <v>595</v>
      </c>
      <c r="E7916" t="s">
        <v>386</v>
      </c>
      <c r="F7916" t="s">
        <v>46</v>
      </c>
      <c r="G7916" t="s">
        <v>25</v>
      </c>
      <c r="H7916" t="s">
        <v>36</v>
      </c>
      <c r="I7916">
        <v>10.68</v>
      </c>
      <c r="J7916">
        <v>2</v>
      </c>
      <c r="K7916">
        <v>0</v>
      </c>
      <c r="L7916">
        <v>5.0195999999999996</v>
      </c>
    </row>
    <row r="7917" spans="1:12" x14ac:dyDescent="0.3">
      <c r="A7917" t="s">
        <v>61</v>
      </c>
      <c r="B7917" t="s">
        <v>21</v>
      </c>
      <c r="C7917" t="s">
        <v>14</v>
      </c>
      <c r="D7917" t="s">
        <v>595</v>
      </c>
      <c r="E7917" t="s">
        <v>386</v>
      </c>
      <c r="F7917" t="s">
        <v>46</v>
      </c>
      <c r="G7917" t="s">
        <v>18</v>
      </c>
      <c r="H7917" t="s">
        <v>19</v>
      </c>
      <c r="I7917">
        <v>141.96</v>
      </c>
      <c r="J7917">
        <v>2</v>
      </c>
      <c r="K7917">
        <v>0</v>
      </c>
      <c r="L7917">
        <v>39.748800000000003</v>
      </c>
    </row>
    <row r="7918" spans="1:12" x14ac:dyDescent="0.3">
      <c r="A7918" t="s">
        <v>12</v>
      </c>
      <c r="B7918" t="s">
        <v>13</v>
      </c>
      <c r="C7918" t="s">
        <v>14</v>
      </c>
      <c r="D7918" t="s">
        <v>612</v>
      </c>
      <c r="E7918" t="s">
        <v>386</v>
      </c>
      <c r="F7918" t="s">
        <v>46</v>
      </c>
      <c r="G7918" t="s">
        <v>25</v>
      </c>
      <c r="H7918" t="s">
        <v>109</v>
      </c>
      <c r="I7918">
        <v>25.5</v>
      </c>
      <c r="J7918">
        <v>3</v>
      </c>
      <c r="K7918">
        <v>0</v>
      </c>
      <c r="L7918">
        <v>6.63</v>
      </c>
    </row>
    <row r="7919" spans="1:12" x14ac:dyDescent="0.3">
      <c r="A7919" t="s">
        <v>27</v>
      </c>
      <c r="B7919" t="s">
        <v>13</v>
      </c>
      <c r="C7919" t="s">
        <v>14</v>
      </c>
      <c r="D7919" t="s">
        <v>84</v>
      </c>
      <c r="E7919" t="s">
        <v>85</v>
      </c>
      <c r="F7919" t="s">
        <v>17</v>
      </c>
      <c r="G7919" t="s">
        <v>18</v>
      </c>
      <c r="H7919" t="s">
        <v>20</v>
      </c>
      <c r="I7919">
        <v>831.93600000000004</v>
      </c>
      <c r="J7919">
        <v>8</v>
      </c>
      <c r="K7919">
        <v>0.2</v>
      </c>
      <c r="L7919">
        <v>-114.3912</v>
      </c>
    </row>
    <row r="7920" spans="1:12" x14ac:dyDescent="0.3">
      <c r="A7920" t="s">
        <v>27</v>
      </c>
      <c r="B7920" t="s">
        <v>13</v>
      </c>
      <c r="C7920" t="s">
        <v>14</v>
      </c>
      <c r="D7920" t="s">
        <v>84</v>
      </c>
      <c r="E7920" t="s">
        <v>85</v>
      </c>
      <c r="F7920" t="s">
        <v>17</v>
      </c>
      <c r="G7920" t="s">
        <v>18</v>
      </c>
      <c r="H7920" t="s">
        <v>32</v>
      </c>
      <c r="I7920">
        <v>97.04</v>
      </c>
      <c r="J7920">
        <v>2</v>
      </c>
      <c r="K7920">
        <v>0.2</v>
      </c>
      <c r="L7920">
        <v>1.2130000000000001</v>
      </c>
    </row>
    <row r="7921" spans="1:12" x14ac:dyDescent="0.3">
      <c r="A7921" t="s">
        <v>27</v>
      </c>
      <c r="B7921" t="s">
        <v>13</v>
      </c>
      <c r="C7921" t="s">
        <v>14</v>
      </c>
      <c r="D7921" t="s">
        <v>84</v>
      </c>
      <c r="E7921" t="s">
        <v>85</v>
      </c>
      <c r="F7921" t="s">
        <v>17</v>
      </c>
      <c r="G7921" t="s">
        <v>25</v>
      </c>
      <c r="H7921" t="s">
        <v>31</v>
      </c>
      <c r="I7921">
        <v>72.784000000000006</v>
      </c>
      <c r="J7921">
        <v>1</v>
      </c>
      <c r="K7921">
        <v>0.2</v>
      </c>
      <c r="L7921">
        <v>-18.196000000000002</v>
      </c>
    </row>
    <row r="7922" spans="1:12" x14ac:dyDescent="0.3">
      <c r="A7922" t="s">
        <v>27</v>
      </c>
      <c r="B7922" t="s">
        <v>21</v>
      </c>
      <c r="C7922" t="s">
        <v>14</v>
      </c>
      <c r="D7922" t="s">
        <v>104</v>
      </c>
      <c r="E7922" t="s">
        <v>85</v>
      </c>
      <c r="F7922" t="s">
        <v>17</v>
      </c>
      <c r="G7922" t="s">
        <v>25</v>
      </c>
      <c r="H7922" t="s">
        <v>36</v>
      </c>
      <c r="I7922">
        <v>157.79400000000001</v>
      </c>
      <c r="J7922">
        <v>1</v>
      </c>
      <c r="K7922">
        <v>0.7</v>
      </c>
      <c r="L7922">
        <v>-115.71559999999999</v>
      </c>
    </row>
    <row r="7923" spans="1:12" x14ac:dyDescent="0.3">
      <c r="A7923" t="s">
        <v>27</v>
      </c>
      <c r="B7923" t="s">
        <v>21</v>
      </c>
      <c r="C7923" t="s">
        <v>14</v>
      </c>
      <c r="D7923" t="s">
        <v>114</v>
      </c>
      <c r="E7923" t="s">
        <v>85</v>
      </c>
      <c r="F7923" t="s">
        <v>17</v>
      </c>
      <c r="G7923" t="s">
        <v>18</v>
      </c>
      <c r="H7923" t="s">
        <v>32</v>
      </c>
      <c r="I7923">
        <v>35.167999999999999</v>
      </c>
      <c r="J7923">
        <v>7</v>
      </c>
      <c r="K7923">
        <v>0.2</v>
      </c>
      <c r="L7923">
        <v>9.6712000000000007</v>
      </c>
    </row>
    <row r="7924" spans="1:12" x14ac:dyDescent="0.3">
      <c r="A7924" t="s">
        <v>27</v>
      </c>
      <c r="B7924" t="s">
        <v>13</v>
      </c>
      <c r="C7924" t="s">
        <v>14</v>
      </c>
      <c r="D7924" t="s">
        <v>89</v>
      </c>
      <c r="E7924" t="s">
        <v>85</v>
      </c>
      <c r="F7924" t="s">
        <v>17</v>
      </c>
      <c r="G7924" t="s">
        <v>18</v>
      </c>
      <c r="H7924" t="s">
        <v>20</v>
      </c>
      <c r="I7924">
        <v>161.56800000000001</v>
      </c>
      <c r="J7924">
        <v>2</v>
      </c>
      <c r="K7924">
        <v>0.2</v>
      </c>
      <c r="L7924">
        <v>-28.2744</v>
      </c>
    </row>
    <row r="7925" spans="1:12" x14ac:dyDescent="0.3">
      <c r="A7925" t="s">
        <v>27</v>
      </c>
      <c r="B7925" t="s">
        <v>13</v>
      </c>
      <c r="C7925" t="s">
        <v>14</v>
      </c>
      <c r="D7925" t="s">
        <v>89</v>
      </c>
      <c r="E7925" t="s">
        <v>85</v>
      </c>
      <c r="F7925" t="s">
        <v>17</v>
      </c>
      <c r="G7925" t="s">
        <v>18</v>
      </c>
      <c r="H7925" t="s">
        <v>20</v>
      </c>
      <c r="I7925">
        <v>389.69600000000003</v>
      </c>
      <c r="J7925">
        <v>8</v>
      </c>
      <c r="K7925">
        <v>0.2</v>
      </c>
      <c r="L7925">
        <v>43.840800000000002</v>
      </c>
    </row>
    <row r="7926" spans="1:12" x14ac:dyDescent="0.3">
      <c r="A7926" t="s">
        <v>12</v>
      </c>
      <c r="B7926" t="s">
        <v>21</v>
      </c>
      <c r="C7926" t="s">
        <v>14</v>
      </c>
      <c r="D7926" t="s">
        <v>160</v>
      </c>
      <c r="E7926" t="s">
        <v>85</v>
      </c>
      <c r="F7926" t="s">
        <v>17</v>
      </c>
      <c r="G7926" t="s">
        <v>18</v>
      </c>
      <c r="H7926" t="s">
        <v>32</v>
      </c>
      <c r="I7926">
        <v>15.992000000000001</v>
      </c>
      <c r="J7926">
        <v>1</v>
      </c>
      <c r="K7926">
        <v>0.2</v>
      </c>
      <c r="L7926">
        <v>0.99950000000000006</v>
      </c>
    </row>
    <row r="7927" spans="1:12" x14ac:dyDescent="0.3">
      <c r="A7927" t="s">
        <v>12</v>
      </c>
      <c r="B7927" t="s">
        <v>13</v>
      </c>
      <c r="C7927" t="s">
        <v>14</v>
      </c>
      <c r="D7927" t="s">
        <v>84</v>
      </c>
      <c r="E7927" t="s">
        <v>85</v>
      </c>
      <c r="F7927" t="s">
        <v>17</v>
      </c>
      <c r="G7927" t="s">
        <v>18</v>
      </c>
      <c r="H7927" t="s">
        <v>30</v>
      </c>
      <c r="I7927">
        <v>189.88200000000001</v>
      </c>
      <c r="J7927">
        <v>3</v>
      </c>
      <c r="K7927">
        <v>0.4</v>
      </c>
      <c r="L7927">
        <v>-94.941000000000003</v>
      </c>
    </row>
    <row r="7928" spans="1:12" x14ac:dyDescent="0.3">
      <c r="A7928" t="s">
        <v>27</v>
      </c>
      <c r="B7928" t="s">
        <v>43</v>
      </c>
      <c r="C7928" t="s">
        <v>14</v>
      </c>
      <c r="D7928" t="s">
        <v>89</v>
      </c>
      <c r="E7928" t="s">
        <v>85</v>
      </c>
      <c r="F7928" t="s">
        <v>17</v>
      </c>
      <c r="G7928" t="s">
        <v>25</v>
      </c>
      <c r="H7928" t="s">
        <v>40</v>
      </c>
      <c r="I7928">
        <v>9.6639999999999997</v>
      </c>
      <c r="J7928">
        <v>2</v>
      </c>
      <c r="K7928">
        <v>0.2</v>
      </c>
      <c r="L7928">
        <v>3.2616000000000001</v>
      </c>
    </row>
    <row r="7929" spans="1:12" x14ac:dyDescent="0.3">
      <c r="A7929" t="s">
        <v>12</v>
      </c>
      <c r="B7929" t="s">
        <v>13</v>
      </c>
      <c r="C7929" t="s">
        <v>14</v>
      </c>
      <c r="D7929" t="s">
        <v>83</v>
      </c>
      <c r="E7929" t="s">
        <v>85</v>
      </c>
      <c r="F7929" t="s">
        <v>17</v>
      </c>
      <c r="G7929" t="s">
        <v>25</v>
      </c>
      <c r="H7929" t="s">
        <v>33</v>
      </c>
      <c r="I7929">
        <v>9.7279999999999998</v>
      </c>
      <c r="J7929">
        <v>2</v>
      </c>
      <c r="K7929">
        <v>0.2</v>
      </c>
      <c r="L7929">
        <v>1.7023999999999999</v>
      </c>
    </row>
    <row r="7930" spans="1:12" x14ac:dyDescent="0.3">
      <c r="A7930" t="s">
        <v>12</v>
      </c>
      <c r="B7930" t="s">
        <v>13</v>
      </c>
      <c r="C7930" t="s">
        <v>14</v>
      </c>
      <c r="D7930" t="s">
        <v>83</v>
      </c>
      <c r="E7930" t="s">
        <v>85</v>
      </c>
      <c r="F7930" t="s">
        <v>17</v>
      </c>
      <c r="G7930" t="s">
        <v>25</v>
      </c>
      <c r="H7930" t="s">
        <v>40</v>
      </c>
      <c r="I7930">
        <v>3.4239999999999999</v>
      </c>
      <c r="J7930">
        <v>1</v>
      </c>
      <c r="K7930">
        <v>0.2</v>
      </c>
      <c r="L7930">
        <v>1.07</v>
      </c>
    </row>
    <row r="7931" spans="1:12" x14ac:dyDescent="0.3">
      <c r="A7931" t="s">
        <v>27</v>
      </c>
      <c r="B7931" t="s">
        <v>13</v>
      </c>
      <c r="C7931" t="s">
        <v>14</v>
      </c>
      <c r="D7931" t="s">
        <v>298</v>
      </c>
      <c r="E7931" t="s">
        <v>85</v>
      </c>
      <c r="F7931" t="s">
        <v>17</v>
      </c>
      <c r="G7931" t="s">
        <v>25</v>
      </c>
      <c r="H7931" t="s">
        <v>33</v>
      </c>
      <c r="I7931">
        <v>6.6719999999999997</v>
      </c>
      <c r="J7931">
        <v>3</v>
      </c>
      <c r="K7931">
        <v>0.2</v>
      </c>
      <c r="L7931">
        <v>1.6679999999999999</v>
      </c>
    </row>
    <row r="7932" spans="1:12" x14ac:dyDescent="0.3">
      <c r="A7932" t="s">
        <v>27</v>
      </c>
      <c r="B7932" t="s">
        <v>13</v>
      </c>
      <c r="C7932" t="s">
        <v>14</v>
      </c>
      <c r="D7932" t="s">
        <v>356</v>
      </c>
      <c r="E7932" t="s">
        <v>85</v>
      </c>
      <c r="F7932" t="s">
        <v>17</v>
      </c>
      <c r="G7932" t="s">
        <v>25</v>
      </c>
      <c r="H7932" t="s">
        <v>33</v>
      </c>
      <c r="I7932">
        <v>4.2240000000000002</v>
      </c>
      <c r="J7932">
        <v>3</v>
      </c>
      <c r="K7932">
        <v>0.2</v>
      </c>
      <c r="L7932">
        <v>0.47520000000000001</v>
      </c>
    </row>
    <row r="7933" spans="1:12" x14ac:dyDescent="0.3">
      <c r="A7933" t="s">
        <v>27</v>
      </c>
      <c r="B7933" t="s">
        <v>13</v>
      </c>
      <c r="C7933" t="s">
        <v>14</v>
      </c>
      <c r="D7933" t="s">
        <v>356</v>
      </c>
      <c r="E7933" t="s">
        <v>85</v>
      </c>
      <c r="F7933" t="s">
        <v>17</v>
      </c>
      <c r="G7933" t="s">
        <v>25</v>
      </c>
      <c r="H7933" t="s">
        <v>37</v>
      </c>
      <c r="I7933">
        <v>333.05599999999998</v>
      </c>
      <c r="J7933">
        <v>2</v>
      </c>
      <c r="K7933">
        <v>0.2</v>
      </c>
      <c r="L7933">
        <v>29.142399999999999</v>
      </c>
    </row>
    <row r="7934" spans="1:12" x14ac:dyDescent="0.3">
      <c r="A7934" t="s">
        <v>27</v>
      </c>
      <c r="B7934" t="s">
        <v>13</v>
      </c>
      <c r="C7934" t="s">
        <v>14</v>
      </c>
      <c r="D7934" t="s">
        <v>356</v>
      </c>
      <c r="E7934" t="s">
        <v>85</v>
      </c>
      <c r="F7934" t="s">
        <v>17</v>
      </c>
      <c r="G7934" t="s">
        <v>25</v>
      </c>
      <c r="H7934" t="s">
        <v>40</v>
      </c>
      <c r="I7934">
        <v>24.896000000000001</v>
      </c>
      <c r="J7934">
        <v>4</v>
      </c>
      <c r="K7934">
        <v>0.2</v>
      </c>
      <c r="L7934">
        <v>7.78</v>
      </c>
    </row>
    <row r="7935" spans="1:12" x14ac:dyDescent="0.3">
      <c r="A7935" t="s">
        <v>27</v>
      </c>
      <c r="B7935" t="s">
        <v>13</v>
      </c>
      <c r="C7935" t="s">
        <v>14</v>
      </c>
      <c r="D7935" t="s">
        <v>374</v>
      </c>
      <c r="E7935" t="s">
        <v>85</v>
      </c>
      <c r="F7935" t="s">
        <v>17</v>
      </c>
      <c r="G7935" t="s">
        <v>25</v>
      </c>
      <c r="H7935" t="s">
        <v>33</v>
      </c>
      <c r="I7935">
        <v>4.7039999999999997</v>
      </c>
      <c r="J7935">
        <v>2</v>
      </c>
      <c r="K7935">
        <v>0.2</v>
      </c>
      <c r="L7935">
        <v>0.41160000000000002</v>
      </c>
    </row>
    <row r="7936" spans="1:12" x14ac:dyDescent="0.3">
      <c r="A7936" t="s">
        <v>12</v>
      </c>
      <c r="B7936" t="s">
        <v>43</v>
      </c>
      <c r="C7936" t="s">
        <v>14</v>
      </c>
      <c r="D7936" t="s">
        <v>104</v>
      </c>
      <c r="E7936" t="s">
        <v>85</v>
      </c>
      <c r="F7936" t="s">
        <v>17</v>
      </c>
      <c r="G7936" t="s">
        <v>25</v>
      </c>
      <c r="H7936" t="s">
        <v>33</v>
      </c>
      <c r="I7936">
        <v>67.56</v>
      </c>
      <c r="J7936">
        <v>3</v>
      </c>
      <c r="K7936">
        <v>0.2</v>
      </c>
      <c r="L7936">
        <v>8.4450000000000003</v>
      </c>
    </row>
    <row r="7937" spans="1:12" x14ac:dyDescent="0.3">
      <c r="A7937" t="s">
        <v>61</v>
      </c>
      <c r="B7937" t="s">
        <v>21</v>
      </c>
      <c r="C7937" t="s">
        <v>14</v>
      </c>
      <c r="D7937" t="s">
        <v>160</v>
      </c>
      <c r="E7937" t="s">
        <v>85</v>
      </c>
      <c r="F7937" t="s">
        <v>17</v>
      </c>
      <c r="G7937" t="s">
        <v>25</v>
      </c>
      <c r="H7937" t="s">
        <v>40</v>
      </c>
      <c r="I7937">
        <v>14.352</v>
      </c>
      <c r="J7937">
        <v>3</v>
      </c>
      <c r="K7937">
        <v>0.2</v>
      </c>
      <c r="L7937">
        <v>5.2026000000000003</v>
      </c>
    </row>
    <row r="7938" spans="1:12" x14ac:dyDescent="0.3">
      <c r="A7938" t="s">
        <v>27</v>
      </c>
      <c r="B7938" t="s">
        <v>13</v>
      </c>
      <c r="C7938" t="s">
        <v>14</v>
      </c>
      <c r="D7938" t="s">
        <v>388</v>
      </c>
      <c r="E7938" t="s">
        <v>85</v>
      </c>
      <c r="F7938" t="s">
        <v>17</v>
      </c>
      <c r="G7938" t="s">
        <v>25</v>
      </c>
      <c r="H7938" t="s">
        <v>37</v>
      </c>
      <c r="I7938">
        <v>69.215999999999994</v>
      </c>
      <c r="J7938">
        <v>6</v>
      </c>
      <c r="K7938">
        <v>0.2</v>
      </c>
      <c r="L7938">
        <v>11.2476</v>
      </c>
    </row>
    <row r="7939" spans="1:12" x14ac:dyDescent="0.3">
      <c r="A7939" t="s">
        <v>27</v>
      </c>
      <c r="B7939" t="s">
        <v>13</v>
      </c>
      <c r="C7939" t="s">
        <v>14</v>
      </c>
      <c r="D7939" t="s">
        <v>404</v>
      </c>
      <c r="E7939" t="s">
        <v>85</v>
      </c>
      <c r="F7939" t="s">
        <v>17</v>
      </c>
      <c r="G7939" t="s">
        <v>25</v>
      </c>
      <c r="H7939" t="s">
        <v>26</v>
      </c>
      <c r="I7939">
        <v>9.2159999999999993</v>
      </c>
      <c r="J7939">
        <v>4</v>
      </c>
      <c r="K7939">
        <v>0.2</v>
      </c>
      <c r="L7939">
        <v>3.3408000000000002</v>
      </c>
    </row>
    <row r="7940" spans="1:12" x14ac:dyDescent="0.3">
      <c r="A7940" t="s">
        <v>27</v>
      </c>
      <c r="B7940" t="s">
        <v>13</v>
      </c>
      <c r="C7940" t="s">
        <v>14</v>
      </c>
      <c r="D7940" t="s">
        <v>404</v>
      </c>
      <c r="E7940" t="s">
        <v>85</v>
      </c>
      <c r="F7940" t="s">
        <v>17</v>
      </c>
      <c r="G7940" t="s">
        <v>25</v>
      </c>
      <c r="H7940" t="s">
        <v>40</v>
      </c>
      <c r="I7940">
        <v>10.368</v>
      </c>
      <c r="J7940">
        <v>2</v>
      </c>
      <c r="K7940">
        <v>0.2</v>
      </c>
      <c r="L7940">
        <v>3.6288</v>
      </c>
    </row>
    <row r="7941" spans="1:12" x14ac:dyDescent="0.3">
      <c r="A7941" t="s">
        <v>61</v>
      </c>
      <c r="B7941" t="s">
        <v>13</v>
      </c>
      <c r="C7941" t="s">
        <v>14</v>
      </c>
      <c r="D7941" t="s">
        <v>84</v>
      </c>
      <c r="E7941" t="s">
        <v>85</v>
      </c>
      <c r="F7941" t="s">
        <v>17</v>
      </c>
      <c r="G7941" t="s">
        <v>25</v>
      </c>
      <c r="H7941" t="s">
        <v>26</v>
      </c>
      <c r="I7941">
        <v>3.984</v>
      </c>
      <c r="J7941">
        <v>1</v>
      </c>
      <c r="K7941">
        <v>0.2</v>
      </c>
      <c r="L7941">
        <v>1.2948</v>
      </c>
    </row>
    <row r="7942" spans="1:12" x14ac:dyDescent="0.3">
      <c r="A7942" t="s">
        <v>61</v>
      </c>
      <c r="B7942" t="s">
        <v>13</v>
      </c>
      <c r="C7942" t="s">
        <v>14</v>
      </c>
      <c r="D7942" t="s">
        <v>84</v>
      </c>
      <c r="E7942" t="s">
        <v>85</v>
      </c>
      <c r="F7942" t="s">
        <v>17</v>
      </c>
      <c r="G7942" t="s">
        <v>18</v>
      </c>
      <c r="H7942" t="s">
        <v>30</v>
      </c>
      <c r="I7942">
        <v>370.62</v>
      </c>
      <c r="J7942">
        <v>3</v>
      </c>
      <c r="K7942">
        <v>0.4</v>
      </c>
      <c r="L7942">
        <v>-142.071</v>
      </c>
    </row>
    <row r="7943" spans="1:12" x14ac:dyDescent="0.3">
      <c r="A7943" t="s">
        <v>61</v>
      </c>
      <c r="B7943" t="s">
        <v>13</v>
      </c>
      <c r="C7943" t="s">
        <v>14</v>
      </c>
      <c r="D7943" t="s">
        <v>84</v>
      </c>
      <c r="E7943" t="s">
        <v>85</v>
      </c>
      <c r="F7943" t="s">
        <v>17</v>
      </c>
      <c r="G7943" t="s">
        <v>25</v>
      </c>
      <c r="H7943" t="s">
        <v>36</v>
      </c>
      <c r="I7943">
        <v>2.742</v>
      </c>
      <c r="J7943">
        <v>2</v>
      </c>
      <c r="K7943">
        <v>0.7</v>
      </c>
      <c r="L7943">
        <v>-2.0108000000000001</v>
      </c>
    </row>
    <row r="7944" spans="1:12" x14ac:dyDescent="0.3">
      <c r="A7944" t="s">
        <v>27</v>
      </c>
      <c r="B7944" t="s">
        <v>13</v>
      </c>
      <c r="C7944" t="s">
        <v>14</v>
      </c>
      <c r="D7944" t="s">
        <v>434</v>
      </c>
      <c r="E7944" t="s">
        <v>85</v>
      </c>
      <c r="F7944" t="s">
        <v>17</v>
      </c>
      <c r="G7944" t="s">
        <v>18</v>
      </c>
      <c r="H7944" t="s">
        <v>32</v>
      </c>
      <c r="I7944">
        <v>16.72</v>
      </c>
      <c r="J7944">
        <v>5</v>
      </c>
      <c r="K7944">
        <v>0.2</v>
      </c>
      <c r="L7944">
        <v>3.3439999999999999</v>
      </c>
    </row>
    <row r="7945" spans="1:12" x14ac:dyDescent="0.3">
      <c r="A7945" t="s">
        <v>12</v>
      </c>
      <c r="B7945" t="s">
        <v>21</v>
      </c>
      <c r="C7945" t="s">
        <v>14</v>
      </c>
      <c r="D7945" t="s">
        <v>114</v>
      </c>
      <c r="E7945" t="s">
        <v>85</v>
      </c>
      <c r="F7945" t="s">
        <v>17</v>
      </c>
      <c r="G7945" t="s">
        <v>18</v>
      </c>
      <c r="H7945" t="s">
        <v>30</v>
      </c>
      <c r="I7945">
        <v>79.974000000000004</v>
      </c>
      <c r="J7945">
        <v>3</v>
      </c>
      <c r="K7945">
        <v>0.4</v>
      </c>
      <c r="L7945">
        <v>-29.323799999999999</v>
      </c>
    </row>
    <row r="7946" spans="1:12" x14ac:dyDescent="0.3">
      <c r="A7946" t="s">
        <v>12</v>
      </c>
      <c r="B7946" t="s">
        <v>21</v>
      </c>
      <c r="C7946" t="s">
        <v>14</v>
      </c>
      <c r="D7946" t="s">
        <v>114</v>
      </c>
      <c r="E7946" t="s">
        <v>85</v>
      </c>
      <c r="F7946" t="s">
        <v>17</v>
      </c>
      <c r="G7946" t="s">
        <v>25</v>
      </c>
      <c r="H7946" t="s">
        <v>36</v>
      </c>
      <c r="I7946">
        <v>2.9460000000000002</v>
      </c>
      <c r="J7946">
        <v>2</v>
      </c>
      <c r="K7946">
        <v>0.7</v>
      </c>
      <c r="L7946">
        <v>-2.0621999999999998</v>
      </c>
    </row>
    <row r="7947" spans="1:12" x14ac:dyDescent="0.3">
      <c r="A7947" t="s">
        <v>27</v>
      </c>
      <c r="B7947" t="s">
        <v>13</v>
      </c>
      <c r="C7947" t="s">
        <v>14</v>
      </c>
      <c r="D7947" t="s">
        <v>89</v>
      </c>
      <c r="E7947" t="s">
        <v>85</v>
      </c>
      <c r="F7947" t="s">
        <v>17</v>
      </c>
      <c r="G7947" t="s">
        <v>25</v>
      </c>
      <c r="H7947" t="s">
        <v>37</v>
      </c>
      <c r="I7947">
        <v>43.512</v>
      </c>
      <c r="J7947">
        <v>7</v>
      </c>
      <c r="K7947">
        <v>0.2</v>
      </c>
      <c r="L7947">
        <v>3.8073000000000001</v>
      </c>
    </row>
    <row r="7948" spans="1:12" x14ac:dyDescent="0.3">
      <c r="A7948" t="s">
        <v>27</v>
      </c>
      <c r="B7948" t="s">
        <v>13</v>
      </c>
      <c r="C7948" t="s">
        <v>14</v>
      </c>
      <c r="D7948" t="s">
        <v>89</v>
      </c>
      <c r="E7948" t="s">
        <v>85</v>
      </c>
      <c r="F7948" t="s">
        <v>17</v>
      </c>
      <c r="G7948" t="s">
        <v>18</v>
      </c>
      <c r="H7948" t="s">
        <v>20</v>
      </c>
      <c r="I7948">
        <v>662.88</v>
      </c>
      <c r="J7948">
        <v>3</v>
      </c>
      <c r="K7948">
        <v>0.2</v>
      </c>
      <c r="L7948">
        <v>74.573999999999998</v>
      </c>
    </row>
    <row r="7949" spans="1:12" x14ac:dyDescent="0.3">
      <c r="A7949" t="s">
        <v>27</v>
      </c>
      <c r="B7949" t="s">
        <v>13</v>
      </c>
      <c r="C7949" t="s">
        <v>14</v>
      </c>
      <c r="D7949" t="s">
        <v>89</v>
      </c>
      <c r="E7949" t="s">
        <v>85</v>
      </c>
      <c r="F7949" t="s">
        <v>17</v>
      </c>
      <c r="G7949" t="s">
        <v>25</v>
      </c>
      <c r="H7949" t="s">
        <v>40</v>
      </c>
      <c r="I7949">
        <v>25.92</v>
      </c>
      <c r="J7949">
        <v>5</v>
      </c>
      <c r="K7949">
        <v>0.2</v>
      </c>
      <c r="L7949">
        <v>9.0719999999999992</v>
      </c>
    </row>
    <row r="7950" spans="1:12" x14ac:dyDescent="0.3">
      <c r="A7950" t="s">
        <v>27</v>
      </c>
      <c r="B7950" t="s">
        <v>13</v>
      </c>
      <c r="C7950" t="s">
        <v>14</v>
      </c>
      <c r="D7950" t="s">
        <v>404</v>
      </c>
      <c r="E7950" t="s">
        <v>85</v>
      </c>
      <c r="F7950" t="s">
        <v>17</v>
      </c>
      <c r="G7950" t="s">
        <v>25</v>
      </c>
      <c r="H7950" t="s">
        <v>33</v>
      </c>
      <c r="I7950">
        <v>5.16</v>
      </c>
      <c r="J7950">
        <v>3</v>
      </c>
      <c r="K7950">
        <v>0.2</v>
      </c>
      <c r="L7950">
        <v>0.83850000000000002</v>
      </c>
    </row>
    <row r="7951" spans="1:12" x14ac:dyDescent="0.3">
      <c r="A7951" t="s">
        <v>27</v>
      </c>
      <c r="B7951" t="s">
        <v>13</v>
      </c>
      <c r="C7951" t="s">
        <v>14</v>
      </c>
      <c r="D7951" t="s">
        <v>404</v>
      </c>
      <c r="E7951" t="s">
        <v>85</v>
      </c>
      <c r="F7951" t="s">
        <v>17</v>
      </c>
      <c r="G7951" t="s">
        <v>25</v>
      </c>
      <c r="H7951" t="s">
        <v>40</v>
      </c>
      <c r="I7951">
        <v>16.495999999999999</v>
      </c>
      <c r="J7951">
        <v>2</v>
      </c>
      <c r="K7951">
        <v>0.2</v>
      </c>
      <c r="L7951">
        <v>5.5674000000000001</v>
      </c>
    </row>
    <row r="7952" spans="1:12" x14ac:dyDescent="0.3">
      <c r="A7952" t="s">
        <v>27</v>
      </c>
      <c r="B7952" t="s">
        <v>21</v>
      </c>
      <c r="C7952" t="s">
        <v>14</v>
      </c>
      <c r="D7952" t="s">
        <v>298</v>
      </c>
      <c r="E7952" t="s">
        <v>85</v>
      </c>
      <c r="F7952" t="s">
        <v>17</v>
      </c>
      <c r="G7952" t="s">
        <v>25</v>
      </c>
      <c r="H7952" t="s">
        <v>33</v>
      </c>
      <c r="I7952">
        <v>40.776000000000003</v>
      </c>
      <c r="J7952">
        <v>3</v>
      </c>
      <c r="K7952">
        <v>0.2</v>
      </c>
      <c r="L7952">
        <v>4.5872999999999999</v>
      </c>
    </row>
    <row r="7953" spans="1:12" x14ac:dyDescent="0.3">
      <c r="A7953" t="s">
        <v>27</v>
      </c>
      <c r="B7953" t="s">
        <v>21</v>
      </c>
      <c r="C7953" t="s">
        <v>14</v>
      </c>
      <c r="D7953" t="s">
        <v>298</v>
      </c>
      <c r="E7953" t="s">
        <v>85</v>
      </c>
      <c r="F7953" t="s">
        <v>17</v>
      </c>
      <c r="G7953" t="s">
        <v>34</v>
      </c>
      <c r="H7953" t="s">
        <v>35</v>
      </c>
      <c r="I7953">
        <v>63.936</v>
      </c>
      <c r="J7953">
        <v>8</v>
      </c>
      <c r="K7953">
        <v>0.2</v>
      </c>
      <c r="L7953">
        <v>5.5944000000000003</v>
      </c>
    </row>
    <row r="7954" spans="1:12" x14ac:dyDescent="0.3">
      <c r="A7954" t="s">
        <v>27</v>
      </c>
      <c r="B7954" t="s">
        <v>13</v>
      </c>
      <c r="C7954" t="s">
        <v>14</v>
      </c>
      <c r="D7954" t="s">
        <v>84</v>
      </c>
      <c r="E7954" t="s">
        <v>85</v>
      </c>
      <c r="F7954" t="s">
        <v>17</v>
      </c>
      <c r="G7954" t="s">
        <v>25</v>
      </c>
      <c r="H7954" t="s">
        <v>36</v>
      </c>
      <c r="I7954">
        <v>2.9460000000000002</v>
      </c>
      <c r="J7954">
        <v>2</v>
      </c>
      <c r="K7954">
        <v>0.7</v>
      </c>
      <c r="L7954">
        <v>-2.0621999999999998</v>
      </c>
    </row>
    <row r="7955" spans="1:12" x14ac:dyDescent="0.3">
      <c r="A7955" t="s">
        <v>27</v>
      </c>
      <c r="B7955" t="s">
        <v>13</v>
      </c>
      <c r="C7955" t="s">
        <v>14</v>
      </c>
      <c r="D7955" t="s">
        <v>84</v>
      </c>
      <c r="E7955" t="s">
        <v>85</v>
      </c>
      <c r="F7955" t="s">
        <v>17</v>
      </c>
      <c r="G7955" t="s">
        <v>25</v>
      </c>
      <c r="H7955" t="s">
        <v>76</v>
      </c>
      <c r="I7955">
        <v>55.103999999999999</v>
      </c>
      <c r="J7955">
        <v>6</v>
      </c>
      <c r="K7955">
        <v>0.2</v>
      </c>
      <c r="L7955">
        <v>18.5976</v>
      </c>
    </row>
    <row r="7956" spans="1:12" x14ac:dyDescent="0.3">
      <c r="A7956" t="s">
        <v>12</v>
      </c>
      <c r="B7956" t="s">
        <v>13</v>
      </c>
      <c r="C7956" t="s">
        <v>14</v>
      </c>
      <c r="D7956" t="s">
        <v>84</v>
      </c>
      <c r="E7956" t="s">
        <v>85</v>
      </c>
      <c r="F7956" t="s">
        <v>17</v>
      </c>
      <c r="G7956" t="s">
        <v>25</v>
      </c>
      <c r="H7956" t="s">
        <v>40</v>
      </c>
      <c r="I7956">
        <v>8.9039999999999999</v>
      </c>
      <c r="J7956">
        <v>3</v>
      </c>
      <c r="K7956">
        <v>0.2</v>
      </c>
      <c r="L7956">
        <v>3.339</v>
      </c>
    </row>
    <row r="7957" spans="1:12" x14ac:dyDescent="0.3">
      <c r="A7957" t="s">
        <v>12</v>
      </c>
      <c r="B7957" t="s">
        <v>13</v>
      </c>
      <c r="C7957" t="s">
        <v>14</v>
      </c>
      <c r="D7957" t="s">
        <v>84</v>
      </c>
      <c r="E7957" t="s">
        <v>85</v>
      </c>
      <c r="F7957" t="s">
        <v>17</v>
      </c>
      <c r="G7957" t="s">
        <v>25</v>
      </c>
      <c r="H7957" t="s">
        <v>31</v>
      </c>
      <c r="I7957">
        <v>720.06399999999996</v>
      </c>
      <c r="J7957">
        <v>4</v>
      </c>
      <c r="K7957">
        <v>0.2</v>
      </c>
      <c r="L7957">
        <v>-63.005600000000001</v>
      </c>
    </row>
    <row r="7958" spans="1:12" x14ac:dyDescent="0.3">
      <c r="A7958" t="s">
        <v>27</v>
      </c>
      <c r="B7958" t="s">
        <v>21</v>
      </c>
      <c r="C7958" t="s">
        <v>14</v>
      </c>
      <c r="D7958" t="s">
        <v>104</v>
      </c>
      <c r="E7958" t="s">
        <v>85</v>
      </c>
      <c r="F7958" t="s">
        <v>17</v>
      </c>
      <c r="G7958" t="s">
        <v>18</v>
      </c>
      <c r="H7958" t="s">
        <v>20</v>
      </c>
      <c r="I7958">
        <v>170.352</v>
      </c>
      <c r="J7958">
        <v>3</v>
      </c>
      <c r="K7958">
        <v>0.2</v>
      </c>
      <c r="L7958">
        <v>10.647</v>
      </c>
    </row>
    <row r="7959" spans="1:12" x14ac:dyDescent="0.3">
      <c r="A7959" t="s">
        <v>12</v>
      </c>
      <c r="B7959" t="s">
        <v>13</v>
      </c>
      <c r="C7959" t="s">
        <v>14</v>
      </c>
      <c r="D7959" t="s">
        <v>356</v>
      </c>
      <c r="E7959" t="s">
        <v>85</v>
      </c>
      <c r="F7959" t="s">
        <v>17</v>
      </c>
      <c r="G7959" t="s">
        <v>25</v>
      </c>
      <c r="H7959" t="s">
        <v>59</v>
      </c>
      <c r="I7959">
        <v>23.472000000000001</v>
      </c>
      <c r="J7959">
        <v>3</v>
      </c>
      <c r="K7959">
        <v>0.2</v>
      </c>
      <c r="L7959">
        <v>7.6284000000000001</v>
      </c>
    </row>
    <row r="7960" spans="1:12" x14ac:dyDescent="0.3">
      <c r="A7960" t="s">
        <v>12</v>
      </c>
      <c r="B7960" t="s">
        <v>13</v>
      </c>
      <c r="C7960" t="s">
        <v>14</v>
      </c>
      <c r="D7960" t="s">
        <v>356</v>
      </c>
      <c r="E7960" t="s">
        <v>85</v>
      </c>
      <c r="F7960" t="s">
        <v>17</v>
      </c>
      <c r="G7960" t="s">
        <v>25</v>
      </c>
      <c r="H7960" t="s">
        <v>36</v>
      </c>
      <c r="I7960">
        <v>86.058000000000007</v>
      </c>
      <c r="J7960">
        <v>7</v>
      </c>
      <c r="K7960">
        <v>0.7</v>
      </c>
      <c r="L7960">
        <v>-63.109200000000001</v>
      </c>
    </row>
    <row r="7961" spans="1:12" x14ac:dyDescent="0.3">
      <c r="A7961" t="s">
        <v>12</v>
      </c>
      <c r="B7961" t="s">
        <v>13</v>
      </c>
      <c r="C7961" t="s">
        <v>14</v>
      </c>
      <c r="D7961" t="s">
        <v>356</v>
      </c>
      <c r="E7961" t="s">
        <v>85</v>
      </c>
      <c r="F7961" t="s">
        <v>17</v>
      </c>
      <c r="G7961" t="s">
        <v>34</v>
      </c>
      <c r="H7961" t="s">
        <v>35</v>
      </c>
      <c r="I7961">
        <v>108.78400000000001</v>
      </c>
      <c r="J7961">
        <v>2</v>
      </c>
      <c r="K7961">
        <v>0.2</v>
      </c>
      <c r="L7961">
        <v>6.7990000000000004</v>
      </c>
    </row>
    <row r="7962" spans="1:12" x14ac:dyDescent="0.3">
      <c r="A7962" t="s">
        <v>12</v>
      </c>
      <c r="B7962" t="s">
        <v>13</v>
      </c>
      <c r="C7962" t="s">
        <v>14</v>
      </c>
      <c r="D7962" t="s">
        <v>356</v>
      </c>
      <c r="E7962" t="s">
        <v>85</v>
      </c>
      <c r="F7962" t="s">
        <v>17</v>
      </c>
      <c r="G7962" t="s">
        <v>25</v>
      </c>
      <c r="H7962" t="s">
        <v>40</v>
      </c>
      <c r="I7962">
        <v>10.272</v>
      </c>
      <c r="J7962">
        <v>3</v>
      </c>
      <c r="K7962">
        <v>0.2</v>
      </c>
      <c r="L7962">
        <v>3.21</v>
      </c>
    </row>
    <row r="7963" spans="1:12" x14ac:dyDescent="0.3">
      <c r="A7963" t="s">
        <v>27</v>
      </c>
      <c r="B7963" t="s">
        <v>21</v>
      </c>
      <c r="C7963" t="s">
        <v>14</v>
      </c>
      <c r="D7963" t="s">
        <v>374</v>
      </c>
      <c r="E7963" t="s">
        <v>85</v>
      </c>
      <c r="F7963" t="s">
        <v>17</v>
      </c>
      <c r="G7963" t="s">
        <v>25</v>
      </c>
      <c r="H7963" t="s">
        <v>33</v>
      </c>
      <c r="I7963">
        <v>4.3680000000000003</v>
      </c>
      <c r="J7963">
        <v>3</v>
      </c>
      <c r="K7963">
        <v>0.2</v>
      </c>
      <c r="L7963">
        <v>0.38219999999999998</v>
      </c>
    </row>
    <row r="7964" spans="1:12" x14ac:dyDescent="0.3">
      <c r="A7964" t="s">
        <v>12</v>
      </c>
      <c r="B7964" t="s">
        <v>13</v>
      </c>
      <c r="C7964" t="s">
        <v>14</v>
      </c>
      <c r="D7964" t="s">
        <v>84</v>
      </c>
      <c r="E7964" t="s">
        <v>85</v>
      </c>
      <c r="F7964" t="s">
        <v>17</v>
      </c>
      <c r="G7964" t="s">
        <v>25</v>
      </c>
      <c r="H7964" t="s">
        <v>40</v>
      </c>
      <c r="I7964">
        <v>25.92</v>
      </c>
      <c r="J7964">
        <v>5</v>
      </c>
      <c r="K7964">
        <v>0.2</v>
      </c>
      <c r="L7964">
        <v>9.0719999999999992</v>
      </c>
    </row>
    <row r="7965" spans="1:12" x14ac:dyDescent="0.3">
      <c r="A7965" t="s">
        <v>27</v>
      </c>
      <c r="B7965" t="s">
        <v>13</v>
      </c>
      <c r="C7965" t="s">
        <v>14</v>
      </c>
      <c r="D7965" t="s">
        <v>404</v>
      </c>
      <c r="E7965" t="s">
        <v>85</v>
      </c>
      <c r="F7965" t="s">
        <v>17</v>
      </c>
      <c r="G7965" t="s">
        <v>25</v>
      </c>
      <c r="H7965" t="s">
        <v>36</v>
      </c>
      <c r="I7965">
        <v>11.276999999999999</v>
      </c>
      <c r="J7965">
        <v>3</v>
      </c>
      <c r="K7965">
        <v>0.7</v>
      </c>
      <c r="L7965">
        <v>-8.6456999999999997</v>
      </c>
    </row>
    <row r="7966" spans="1:12" x14ac:dyDescent="0.3">
      <c r="A7966" t="s">
        <v>27</v>
      </c>
      <c r="B7966" t="s">
        <v>13</v>
      </c>
      <c r="C7966" t="s">
        <v>14</v>
      </c>
      <c r="D7966" t="s">
        <v>404</v>
      </c>
      <c r="E7966" t="s">
        <v>85</v>
      </c>
      <c r="F7966" t="s">
        <v>17</v>
      </c>
      <c r="G7966" t="s">
        <v>25</v>
      </c>
      <c r="H7966" t="s">
        <v>33</v>
      </c>
      <c r="I7966">
        <v>4.4480000000000004</v>
      </c>
      <c r="J7966">
        <v>2</v>
      </c>
      <c r="K7966">
        <v>0.2</v>
      </c>
      <c r="L7966">
        <v>0.33360000000000001</v>
      </c>
    </row>
    <row r="7967" spans="1:12" x14ac:dyDescent="0.3">
      <c r="A7967" t="s">
        <v>27</v>
      </c>
      <c r="B7967" t="s">
        <v>13</v>
      </c>
      <c r="C7967" t="s">
        <v>14</v>
      </c>
      <c r="D7967" t="s">
        <v>404</v>
      </c>
      <c r="E7967" t="s">
        <v>85</v>
      </c>
      <c r="F7967" t="s">
        <v>17</v>
      </c>
      <c r="G7967" t="s">
        <v>18</v>
      </c>
      <c r="H7967" t="s">
        <v>32</v>
      </c>
      <c r="I7967">
        <v>44.76</v>
      </c>
      <c r="J7967">
        <v>3</v>
      </c>
      <c r="K7967">
        <v>0.2</v>
      </c>
      <c r="L7967">
        <v>14.547000000000001</v>
      </c>
    </row>
    <row r="7968" spans="1:12" x14ac:dyDescent="0.3">
      <c r="A7968" t="s">
        <v>27</v>
      </c>
      <c r="B7968" t="s">
        <v>21</v>
      </c>
      <c r="C7968" t="s">
        <v>14</v>
      </c>
      <c r="D7968" t="s">
        <v>89</v>
      </c>
      <c r="E7968" t="s">
        <v>85</v>
      </c>
      <c r="F7968" t="s">
        <v>17</v>
      </c>
      <c r="G7968" t="s">
        <v>18</v>
      </c>
      <c r="H7968" t="s">
        <v>32</v>
      </c>
      <c r="I7968">
        <v>79.12</v>
      </c>
      <c r="J7968">
        <v>5</v>
      </c>
      <c r="K7968">
        <v>0.2</v>
      </c>
      <c r="L7968">
        <v>13.846</v>
      </c>
    </row>
    <row r="7969" spans="1:12" x14ac:dyDescent="0.3">
      <c r="A7969" t="s">
        <v>27</v>
      </c>
      <c r="B7969" t="s">
        <v>21</v>
      </c>
      <c r="C7969" t="s">
        <v>14</v>
      </c>
      <c r="D7969" t="s">
        <v>104</v>
      </c>
      <c r="E7969" t="s">
        <v>85</v>
      </c>
      <c r="F7969" t="s">
        <v>17</v>
      </c>
      <c r="G7969" t="s">
        <v>25</v>
      </c>
      <c r="H7969" t="s">
        <v>36</v>
      </c>
      <c r="I7969">
        <v>38.088000000000001</v>
      </c>
      <c r="J7969">
        <v>4</v>
      </c>
      <c r="K7969">
        <v>0.7</v>
      </c>
      <c r="L7969">
        <v>-27.9312</v>
      </c>
    </row>
    <row r="7970" spans="1:12" x14ac:dyDescent="0.3">
      <c r="A7970" t="s">
        <v>27</v>
      </c>
      <c r="B7970" t="s">
        <v>21</v>
      </c>
      <c r="C7970" t="s">
        <v>14</v>
      </c>
      <c r="D7970" t="s">
        <v>104</v>
      </c>
      <c r="E7970" t="s">
        <v>85</v>
      </c>
      <c r="F7970" t="s">
        <v>17</v>
      </c>
      <c r="G7970" t="s">
        <v>25</v>
      </c>
      <c r="H7970" t="s">
        <v>36</v>
      </c>
      <c r="I7970">
        <v>2.8079999999999998</v>
      </c>
      <c r="J7970">
        <v>3</v>
      </c>
      <c r="K7970">
        <v>0.7</v>
      </c>
      <c r="L7970">
        <v>-1.9656</v>
      </c>
    </row>
    <row r="7971" spans="1:12" x14ac:dyDescent="0.3">
      <c r="A7971" t="s">
        <v>27</v>
      </c>
      <c r="B7971" t="s">
        <v>21</v>
      </c>
      <c r="C7971" t="s">
        <v>14</v>
      </c>
      <c r="D7971" t="s">
        <v>83</v>
      </c>
      <c r="E7971" t="s">
        <v>85</v>
      </c>
      <c r="F7971" t="s">
        <v>17</v>
      </c>
      <c r="G7971" t="s">
        <v>18</v>
      </c>
      <c r="H7971" t="s">
        <v>32</v>
      </c>
      <c r="I7971">
        <v>692.47199999999998</v>
      </c>
      <c r="J7971">
        <v>11</v>
      </c>
      <c r="K7971">
        <v>0.2</v>
      </c>
      <c r="L7971">
        <v>190.4298</v>
      </c>
    </row>
    <row r="7972" spans="1:12" x14ac:dyDescent="0.3">
      <c r="A7972" t="s">
        <v>27</v>
      </c>
      <c r="B7972" t="s">
        <v>43</v>
      </c>
      <c r="C7972" t="s">
        <v>14</v>
      </c>
      <c r="D7972" t="s">
        <v>404</v>
      </c>
      <c r="E7972" t="s">
        <v>85</v>
      </c>
      <c r="F7972" t="s">
        <v>17</v>
      </c>
      <c r="G7972" t="s">
        <v>25</v>
      </c>
      <c r="H7972" t="s">
        <v>31</v>
      </c>
      <c r="I7972">
        <v>64.784000000000006</v>
      </c>
      <c r="J7972">
        <v>1</v>
      </c>
      <c r="K7972">
        <v>0.2</v>
      </c>
      <c r="L7972">
        <v>-12.956799999999999</v>
      </c>
    </row>
    <row r="7973" spans="1:12" x14ac:dyDescent="0.3">
      <c r="A7973" t="s">
        <v>27</v>
      </c>
      <c r="B7973" t="s">
        <v>13</v>
      </c>
      <c r="C7973" t="s">
        <v>14</v>
      </c>
      <c r="D7973" t="s">
        <v>114</v>
      </c>
      <c r="E7973" t="s">
        <v>85</v>
      </c>
      <c r="F7973" t="s">
        <v>17</v>
      </c>
      <c r="G7973" t="s">
        <v>25</v>
      </c>
      <c r="H7973" t="s">
        <v>40</v>
      </c>
      <c r="I7973">
        <v>5.1840000000000002</v>
      </c>
      <c r="J7973">
        <v>1</v>
      </c>
      <c r="K7973">
        <v>0.2</v>
      </c>
      <c r="L7973">
        <v>1.8144</v>
      </c>
    </row>
    <row r="7974" spans="1:12" x14ac:dyDescent="0.3">
      <c r="A7974" t="s">
        <v>12</v>
      </c>
      <c r="B7974" t="s">
        <v>13</v>
      </c>
      <c r="C7974" t="s">
        <v>14</v>
      </c>
      <c r="D7974" t="s">
        <v>388</v>
      </c>
      <c r="E7974" t="s">
        <v>85</v>
      </c>
      <c r="F7974" t="s">
        <v>17</v>
      </c>
      <c r="G7974" t="s">
        <v>25</v>
      </c>
      <c r="H7974" t="s">
        <v>36</v>
      </c>
      <c r="I7974">
        <v>1598.058</v>
      </c>
      <c r="J7974">
        <v>7</v>
      </c>
      <c r="K7974">
        <v>0.7</v>
      </c>
      <c r="L7974">
        <v>-1065.3720000000001</v>
      </c>
    </row>
    <row r="7975" spans="1:12" x14ac:dyDescent="0.3">
      <c r="A7975" t="s">
        <v>12</v>
      </c>
      <c r="B7975" t="s">
        <v>13</v>
      </c>
      <c r="C7975" t="s">
        <v>14</v>
      </c>
      <c r="D7975" t="s">
        <v>388</v>
      </c>
      <c r="E7975" t="s">
        <v>85</v>
      </c>
      <c r="F7975" t="s">
        <v>17</v>
      </c>
      <c r="G7975" t="s">
        <v>25</v>
      </c>
      <c r="H7975" t="s">
        <v>33</v>
      </c>
      <c r="I7975">
        <v>36.96</v>
      </c>
      <c r="J7975">
        <v>4</v>
      </c>
      <c r="K7975">
        <v>0.2</v>
      </c>
      <c r="L7975">
        <v>12.012</v>
      </c>
    </row>
    <row r="7976" spans="1:12" x14ac:dyDescent="0.3">
      <c r="A7976" t="s">
        <v>27</v>
      </c>
      <c r="B7976" t="s">
        <v>13</v>
      </c>
      <c r="C7976" t="s">
        <v>14</v>
      </c>
      <c r="D7976" t="s">
        <v>89</v>
      </c>
      <c r="E7976" t="s">
        <v>85</v>
      </c>
      <c r="F7976" t="s">
        <v>17</v>
      </c>
      <c r="G7976" t="s">
        <v>25</v>
      </c>
      <c r="H7976" t="s">
        <v>109</v>
      </c>
      <c r="I7976">
        <v>8.8320000000000007</v>
      </c>
      <c r="J7976">
        <v>3</v>
      </c>
      <c r="K7976">
        <v>0.2</v>
      </c>
      <c r="L7976">
        <v>-1.9872000000000001</v>
      </c>
    </row>
    <row r="7977" spans="1:12" x14ac:dyDescent="0.3">
      <c r="A7977" t="s">
        <v>27</v>
      </c>
      <c r="B7977" t="s">
        <v>13</v>
      </c>
      <c r="C7977" t="s">
        <v>14</v>
      </c>
      <c r="D7977" t="s">
        <v>89</v>
      </c>
      <c r="E7977" t="s">
        <v>85</v>
      </c>
      <c r="F7977" t="s">
        <v>17</v>
      </c>
      <c r="G7977" t="s">
        <v>25</v>
      </c>
      <c r="H7977" t="s">
        <v>40</v>
      </c>
      <c r="I7977">
        <v>177.536</v>
      </c>
      <c r="J7977">
        <v>4</v>
      </c>
      <c r="K7977">
        <v>0.2</v>
      </c>
      <c r="L7977">
        <v>62.137599999999999</v>
      </c>
    </row>
    <row r="7978" spans="1:12" x14ac:dyDescent="0.3">
      <c r="A7978" t="s">
        <v>27</v>
      </c>
      <c r="B7978" t="s">
        <v>13</v>
      </c>
      <c r="C7978" t="s">
        <v>14</v>
      </c>
      <c r="D7978" t="s">
        <v>89</v>
      </c>
      <c r="E7978" t="s">
        <v>85</v>
      </c>
      <c r="F7978" t="s">
        <v>17</v>
      </c>
      <c r="G7978" t="s">
        <v>25</v>
      </c>
      <c r="H7978" t="s">
        <v>31</v>
      </c>
      <c r="I7978">
        <v>258.48</v>
      </c>
      <c r="J7978">
        <v>2</v>
      </c>
      <c r="K7978">
        <v>0.2</v>
      </c>
      <c r="L7978">
        <v>-3.2309999999999999</v>
      </c>
    </row>
    <row r="7979" spans="1:12" x14ac:dyDescent="0.3">
      <c r="A7979" t="s">
        <v>27</v>
      </c>
      <c r="B7979" t="s">
        <v>13</v>
      </c>
      <c r="C7979" t="s">
        <v>14</v>
      </c>
      <c r="D7979" t="s">
        <v>89</v>
      </c>
      <c r="E7979" t="s">
        <v>85</v>
      </c>
      <c r="F7979" t="s">
        <v>17</v>
      </c>
      <c r="G7979" t="s">
        <v>18</v>
      </c>
      <c r="H7979" t="s">
        <v>32</v>
      </c>
      <c r="I7979">
        <v>14.135999999999999</v>
      </c>
      <c r="J7979">
        <v>3</v>
      </c>
      <c r="K7979">
        <v>0.2</v>
      </c>
      <c r="L7979">
        <v>4.2408000000000001</v>
      </c>
    </row>
    <row r="7980" spans="1:12" x14ac:dyDescent="0.3">
      <c r="A7980" t="s">
        <v>27</v>
      </c>
      <c r="B7980" t="s">
        <v>13</v>
      </c>
      <c r="C7980" t="s">
        <v>14</v>
      </c>
      <c r="D7980" t="s">
        <v>114</v>
      </c>
      <c r="E7980" t="s">
        <v>85</v>
      </c>
      <c r="F7980" t="s">
        <v>17</v>
      </c>
      <c r="G7980" t="s">
        <v>34</v>
      </c>
      <c r="H7980" t="s">
        <v>35</v>
      </c>
      <c r="I7980">
        <v>40.68</v>
      </c>
      <c r="J7980">
        <v>3</v>
      </c>
      <c r="K7980">
        <v>0.2</v>
      </c>
      <c r="L7980">
        <v>-9.1530000000000005</v>
      </c>
    </row>
    <row r="7981" spans="1:12" x14ac:dyDescent="0.3">
      <c r="A7981" t="s">
        <v>27</v>
      </c>
      <c r="B7981" t="s">
        <v>13</v>
      </c>
      <c r="C7981" t="s">
        <v>14</v>
      </c>
      <c r="D7981" t="s">
        <v>83</v>
      </c>
      <c r="E7981" t="s">
        <v>85</v>
      </c>
      <c r="F7981" t="s">
        <v>17</v>
      </c>
      <c r="G7981" t="s">
        <v>18</v>
      </c>
      <c r="H7981" t="s">
        <v>20</v>
      </c>
      <c r="I7981">
        <v>209.56800000000001</v>
      </c>
      <c r="J7981">
        <v>2</v>
      </c>
      <c r="K7981">
        <v>0.2</v>
      </c>
      <c r="L7981">
        <v>-23.5764</v>
      </c>
    </row>
    <row r="7982" spans="1:12" x14ac:dyDescent="0.3">
      <c r="A7982" t="s">
        <v>27</v>
      </c>
      <c r="B7982" t="s">
        <v>13</v>
      </c>
      <c r="C7982" t="s">
        <v>14</v>
      </c>
      <c r="D7982" t="s">
        <v>84</v>
      </c>
      <c r="E7982" t="s">
        <v>85</v>
      </c>
      <c r="F7982" t="s">
        <v>17</v>
      </c>
      <c r="G7982" t="s">
        <v>25</v>
      </c>
      <c r="H7982" t="s">
        <v>31</v>
      </c>
      <c r="I7982">
        <v>243.92</v>
      </c>
      <c r="J7982">
        <v>5</v>
      </c>
      <c r="K7982">
        <v>0.2</v>
      </c>
      <c r="L7982">
        <v>-54.881999999999998</v>
      </c>
    </row>
    <row r="7983" spans="1:12" x14ac:dyDescent="0.3">
      <c r="A7983" t="s">
        <v>27</v>
      </c>
      <c r="B7983" t="s">
        <v>13</v>
      </c>
      <c r="C7983" t="s">
        <v>14</v>
      </c>
      <c r="D7983" t="s">
        <v>356</v>
      </c>
      <c r="E7983" t="s">
        <v>85</v>
      </c>
      <c r="F7983" t="s">
        <v>17</v>
      </c>
      <c r="G7983" t="s">
        <v>25</v>
      </c>
      <c r="H7983" t="s">
        <v>59</v>
      </c>
      <c r="I7983">
        <v>18.335999999999999</v>
      </c>
      <c r="J7983">
        <v>3</v>
      </c>
      <c r="K7983">
        <v>0.2</v>
      </c>
      <c r="L7983">
        <v>6.6467999999999998</v>
      </c>
    </row>
    <row r="7984" spans="1:12" x14ac:dyDescent="0.3">
      <c r="A7984" t="s">
        <v>27</v>
      </c>
      <c r="B7984" t="s">
        <v>13</v>
      </c>
      <c r="C7984" t="s">
        <v>14</v>
      </c>
      <c r="D7984" t="s">
        <v>356</v>
      </c>
      <c r="E7984" t="s">
        <v>85</v>
      </c>
      <c r="F7984" t="s">
        <v>17</v>
      </c>
      <c r="G7984" t="s">
        <v>25</v>
      </c>
      <c r="H7984" t="s">
        <v>40</v>
      </c>
      <c r="I7984">
        <v>36.287999999999997</v>
      </c>
      <c r="J7984">
        <v>7</v>
      </c>
      <c r="K7984">
        <v>0.2</v>
      </c>
      <c r="L7984">
        <v>12.700799999999999</v>
      </c>
    </row>
    <row r="7985" spans="1:12" x14ac:dyDescent="0.3">
      <c r="A7985" t="s">
        <v>27</v>
      </c>
      <c r="B7985" t="s">
        <v>13</v>
      </c>
      <c r="C7985" t="s">
        <v>14</v>
      </c>
      <c r="D7985" t="s">
        <v>356</v>
      </c>
      <c r="E7985" t="s">
        <v>85</v>
      </c>
      <c r="F7985" t="s">
        <v>17</v>
      </c>
      <c r="G7985" t="s">
        <v>34</v>
      </c>
      <c r="H7985" t="s">
        <v>35</v>
      </c>
      <c r="I7985">
        <v>111.98399999999999</v>
      </c>
      <c r="J7985">
        <v>2</v>
      </c>
      <c r="K7985">
        <v>0.2</v>
      </c>
      <c r="L7985">
        <v>6.9989999999999997</v>
      </c>
    </row>
    <row r="7986" spans="1:12" x14ac:dyDescent="0.3">
      <c r="A7986" t="s">
        <v>27</v>
      </c>
      <c r="B7986" t="s">
        <v>13</v>
      </c>
      <c r="C7986" t="s">
        <v>14</v>
      </c>
      <c r="D7986" t="s">
        <v>356</v>
      </c>
      <c r="E7986" t="s">
        <v>85</v>
      </c>
      <c r="F7986" t="s">
        <v>17</v>
      </c>
      <c r="G7986" t="s">
        <v>25</v>
      </c>
      <c r="H7986" t="s">
        <v>36</v>
      </c>
      <c r="I7986">
        <v>5.97</v>
      </c>
      <c r="J7986">
        <v>5</v>
      </c>
      <c r="K7986">
        <v>0.7</v>
      </c>
      <c r="L7986">
        <v>-4.577</v>
      </c>
    </row>
    <row r="7987" spans="1:12" x14ac:dyDescent="0.3">
      <c r="A7987" t="s">
        <v>27</v>
      </c>
      <c r="B7987" t="s">
        <v>13</v>
      </c>
      <c r="C7987" t="s">
        <v>14</v>
      </c>
      <c r="D7987" t="s">
        <v>356</v>
      </c>
      <c r="E7987" t="s">
        <v>85</v>
      </c>
      <c r="F7987" t="s">
        <v>17</v>
      </c>
      <c r="G7987" t="s">
        <v>25</v>
      </c>
      <c r="H7987" t="s">
        <v>36</v>
      </c>
      <c r="I7987">
        <v>2.508</v>
      </c>
      <c r="J7987">
        <v>2</v>
      </c>
      <c r="K7987">
        <v>0.7</v>
      </c>
      <c r="L7987">
        <v>-1.8391999999999999</v>
      </c>
    </row>
    <row r="7988" spans="1:12" x14ac:dyDescent="0.3">
      <c r="A7988" t="s">
        <v>12</v>
      </c>
      <c r="B7988" t="s">
        <v>21</v>
      </c>
      <c r="C7988" t="s">
        <v>14</v>
      </c>
      <c r="D7988" t="s">
        <v>89</v>
      </c>
      <c r="E7988" t="s">
        <v>85</v>
      </c>
      <c r="F7988" t="s">
        <v>17</v>
      </c>
      <c r="G7988" t="s">
        <v>34</v>
      </c>
      <c r="H7988" t="s">
        <v>35</v>
      </c>
      <c r="I7988">
        <v>467.04</v>
      </c>
      <c r="J7988">
        <v>4</v>
      </c>
      <c r="K7988">
        <v>0.2</v>
      </c>
      <c r="L7988">
        <v>58.38</v>
      </c>
    </row>
    <row r="7989" spans="1:12" x14ac:dyDescent="0.3">
      <c r="A7989" t="s">
        <v>27</v>
      </c>
      <c r="B7989" t="s">
        <v>21</v>
      </c>
      <c r="C7989" t="s">
        <v>14</v>
      </c>
      <c r="D7989" t="s">
        <v>404</v>
      </c>
      <c r="E7989" t="s">
        <v>85</v>
      </c>
      <c r="F7989" t="s">
        <v>17</v>
      </c>
      <c r="G7989" t="s">
        <v>25</v>
      </c>
      <c r="H7989" t="s">
        <v>76</v>
      </c>
      <c r="I7989">
        <v>7.24</v>
      </c>
      <c r="J7989">
        <v>5</v>
      </c>
      <c r="K7989">
        <v>0.2</v>
      </c>
      <c r="L7989">
        <v>1.1765000000000001</v>
      </c>
    </row>
    <row r="7990" spans="1:12" x14ac:dyDescent="0.3">
      <c r="A7990" t="s">
        <v>27</v>
      </c>
      <c r="B7990" t="s">
        <v>21</v>
      </c>
      <c r="C7990" t="s">
        <v>14</v>
      </c>
      <c r="D7990" t="s">
        <v>84</v>
      </c>
      <c r="E7990" t="s">
        <v>85</v>
      </c>
      <c r="F7990" t="s">
        <v>17</v>
      </c>
      <c r="G7990" t="s">
        <v>25</v>
      </c>
      <c r="H7990" t="s">
        <v>59</v>
      </c>
      <c r="I7990">
        <v>55.936</v>
      </c>
      <c r="J7990">
        <v>8</v>
      </c>
      <c r="K7990">
        <v>0.2</v>
      </c>
      <c r="L7990">
        <v>18.878399999999999</v>
      </c>
    </row>
    <row r="7991" spans="1:12" x14ac:dyDescent="0.3">
      <c r="A7991" t="s">
        <v>27</v>
      </c>
      <c r="B7991" t="s">
        <v>21</v>
      </c>
      <c r="C7991" t="s">
        <v>14</v>
      </c>
      <c r="D7991" t="s">
        <v>84</v>
      </c>
      <c r="E7991" t="s">
        <v>85</v>
      </c>
      <c r="F7991" t="s">
        <v>17</v>
      </c>
      <c r="G7991" t="s">
        <v>25</v>
      </c>
      <c r="H7991" t="s">
        <v>26</v>
      </c>
      <c r="I7991">
        <v>18.431999999999999</v>
      </c>
      <c r="J7991">
        <v>8</v>
      </c>
      <c r="K7991">
        <v>0.2</v>
      </c>
      <c r="L7991">
        <v>5.9904000000000002</v>
      </c>
    </row>
    <row r="7992" spans="1:12" x14ac:dyDescent="0.3">
      <c r="A7992" t="s">
        <v>27</v>
      </c>
      <c r="B7992" t="s">
        <v>21</v>
      </c>
      <c r="C7992" t="s">
        <v>14</v>
      </c>
      <c r="D7992" t="s">
        <v>84</v>
      </c>
      <c r="E7992" t="s">
        <v>85</v>
      </c>
      <c r="F7992" t="s">
        <v>17</v>
      </c>
      <c r="G7992" t="s">
        <v>18</v>
      </c>
      <c r="H7992" t="s">
        <v>32</v>
      </c>
      <c r="I7992">
        <v>20.32</v>
      </c>
      <c r="J7992">
        <v>5</v>
      </c>
      <c r="K7992">
        <v>0.2</v>
      </c>
      <c r="L7992">
        <v>3.556</v>
      </c>
    </row>
    <row r="7993" spans="1:12" x14ac:dyDescent="0.3">
      <c r="A7993" t="s">
        <v>61</v>
      </c>
      <c r="B7993" t="s">
        <v>43</v>
      </c>
      <c r="C7993" t="s">
        <v>14</v>
      </c>
      <c r="D7993" t="s">
        <v>404</v>
      </c>
      <c r="E7993" t="s">
        <v>85</v>
      </c>
      <c r="F7993" t="s">
        <v>17</v>
      </c>
      <c r="G7993" t="s">
        <v>25</v>
      </c>
      <c r="H7993" t="s">
        <v>33</v>
      </c>
      <c r="I7993">
        <v>42.048000000000002</v>
      </c>
      <c r="J7993">
        <v>9</v>
      </c>
      <c r="K7993">
        <v>0.2</v>
      </c>
      <c r="L7993">
        <v>5.2560000000000002</v>
      </c>
    </row>
    <row r="7994" spans="1:12" x14ac:dyDescent="0.3">
      <c r="A7994" t="s">
        <v>61</v>
      </c>
      <c r="B7994" t="s">
        <v>43</v>
      </c>
      <c r="C7994" t="s">
        <v>14</v>
      </c>
      <c r="D7994" t="s">
        <v>404</v>
      </c>
      <c r="E7994" t="s">
        <v>85</v>
      </c>
      <c r="F7994" t="s">
        <v>17</v>
      </c>
      <c r="G7994" t="s">
        <v>25</v>
      </c>
      <c r="H7994" t="s">
        <v>33</v>
      </c>
      <c r="I7994">
        <v>67.92</v>
      </c>
      <c r="J7994">
        <v>5</v>
      </c>
      <c r="K7994">
        <v>0.2</v>
      </c>
      <c r="L7994">
        <v>6.7919999999999998</v>
      </c>
    </row>
    <row r="7995" spans="1:12" x14ac:dyDescent="0.3">
      <c r="A7995" t="s">
        <v>61</v>
      </c>
      <c r="B7995" t="s">
        <v>43</v>
      </c>
      <c r="C7995" t="s">
        <v>14</v>
      </c>
      <c r="D7995" t="s">
        <v>374</v>
      </c>
      <c r="E7995" t="s">
        <v>85</v>
      </c>
      <c r="F7995" t="s">
        <v>17</v>
      </c>
      <c r="G7995" t="s">
        <v>18</v>
      </c>
      <c r="H7995" t="s">
        <v>32</v>
      </c>
      <c r="I7995">
        <v>11.808</v>
      </c>
      <c r="J7995">
        <v>2</v>
      </c>
      <c r="K7995">
        <v>0.2</v>
      </c>
      <c r="L7995">
        <v>1.3284</v>
      </c>
    </row>
    <row r="7996" spans="1:12" x14ac:dyDescent="0.3">
      <c r="A7996" t="s">
        <v>61</v>
      </c>
      <c r="B7996" t="s">
        <v>43</v>
      </c>
      <c r="C7996" t="s">
        <v>14</v>
      </c>
      <c r="D7996" t="s">
        <v>374</v>
      </c>
      <c r="E7996" t="s">
        <v>85</v>
      </c>
      <c r="F7996" t="s">
        <v>17</v>
      </c>
      <c r="G7996" t="s">
        <v>18</v>
      </c>
      <c r="H7996" t="s">
        <v>32</v>
      </c>
      <c r="I7996">
        <v>9.6560000000000006</v>
      </c>
      <c r="J7996">
        <v>1</v>
      </c>
      <c r="K7996">
        <v>0.2</v>
      </c>
      <c r="L7996">
        <v>1.5690999999999999</v>
      </c>
    </row>
    <row r="7997" spans="1:12" x14ac:dyDescent="0.3">
      <c r="A7997" t="s">
        <v>61</v>
      </c>
      <c r="B7997" t="s">
        <v>43</v>
      </c>
      <c r="C7997" t="s">
        <v>14</v>
      </c>
      <c r="D7997" t="s">
        <v>374</v>
      </c>
      <c r="E7997" t="s">
        <v>85</v>
      </c>
      <c r="F7997" t="s">
        <v>17</v>
      </c>
      <c r="G7997" t="s">
        <v>25</v>
      </c>
      <c r="H7997" t="s">
        <v>40</v>
      </c>
      <c r="I7997">
        <v>20.736000000000001</v>
      </c>
      <c r="J7997">
        <v>4</v>
      </c>
      <c r="K7997">
        <v>0.2</v>
      </c>
      <c r="L7997">
        <v>7.2576000000000001</v>
      </c>
    </row>
    <row r="7998" spans="1:12" x14ac:dyDescent="0.3">
      <c r="A7998" t="s">
        <v>61</v>
      </c>
      <c r="B7998" t="s">
        <v>43</v>
      </c>
      <c r="C7998" t="s">
        <v>14</v>
      </c>
      <c r="D7998" t="s">
        <v>374</v>
      </c>
      <c r="E7998" t="s">
        <v>85</v>
      </c>
      <c r="F7998" t="s">
        <v>17</v>
      </c>
      <c r="G7998" t="s">
        <v>25</v>
      </c>
      <c r="H7998" t="s">
        <v>36</v>
      </c>
      <c r="I7998">
        <v>27.36</v>
      </c>
      <c r="J7998">
        <v>3</v>
      </c>
      <c r="K7998">
        <v>0.7</v>
      </c>
      <c r="L7998">
        <v>-21.888000000000002</v>
      </c>
    </row>
    <row r="7999" spans="1:12" x14ac:dyDescent="0.3">
      <c r="A7999" t="s">
        <v>61</v>
      </c>
      <c r="B7999" t="s">
        <v>43</v>
      </c>
      <c r="C7999" t="s">
        <v>14</v>
      </c>
      <c r="D7999" t="s">
        <v>374</v>
      </c>
      <c r="E7999" t="s">
        <v>85</v>
      </c>
      <c r="F7999" t="s">
        <v>17</v>
      </c>
      <c r="G7999" t="s">
        <v>18</v>
      </c>
      <c r="H7999" t="s">
        <v>30</v>
      </c>
      <c r="I7999">
        <v>2314.116</v>
      </c>
      <c r="J7999">
        <v>7</v>
      </c>
      <c r="K7999">
        <v>0.4</v>
      </c>
      <c r="L7999">
        <v>-1002.7836</v>
      </c>
    </row>
    <row r="8000" spans="1:12" x14ac:dyDescent="0.3">
      <c r="A8000" t="s">
        <v>61</v>
      </c>
      <c r="B8000" t="s">
        <v>43</v>
      </c>
      <c r="C8000" t="s">
        <v>14</v>
      </c>
      <c r="D8000" t="s">
        <v>374</v>
      </c>
      <c r="E8000" t="s">
        <v>85</v>
      </c>
      <c r="F8000" t="s">
        <v>17</v>
      </c>
      <c r="G8000" t="s">
        <v>25</v>
      </c>
      <c r="H8000" t="s">
        <v>36</v>
      </c>
      <c r="I8000">
        <v>34.235999999999997</v>
      </c>
      <c r="J8000">
        <v>4</v>
      </c>
      <c r="K8000">
        <v>0.7</v>
      </c>
      <c r="L8000">
        <v>-26.247599999999998</v>
      </c>
    </row>
    <row r="8001" spans="1:12" x14ac:dyDescent="0.3">
      <c r="A8001" t="s">
        <v>61</v>
      </c>
      <c r="B8001" t="s">
        <v>43</v>
      </c>
      <c r="C8001" t="s">
        <v>14</v>
      </c>
      <c r="D8001" t="s">
        <v>374</v>
      </c>
      <c r="E8001" t="s">
        <v>85</v>
      </c>
      <c r="F8001" t="s">
        <v>17</v>
      </c>
      <c r="G8001" t="s">
        <v>18</v>
      </c>
      <c r="H8001" t="s">
        <v>32</v>
      </c>
      <c r="I8001">
        <v>19.760000000000002</v>
      </c>
      <c r="J8001">
        <v>2</v>
      </c>
      <c r="K8001">
        <v>0.2</v>
      </c>
      <c r="L8001">
        <v>5.9279999999999999</v>
      </c>
    </row>
    <row r="8002" spans="1:12" x14ac:dyDescent="0.3">
      <c r="A8002" t="s">
        <v>27</v>
      </c>
      <c r="B8002" t="s">
        <v>21</v>
      </c>
      <c r="C8002" t="s">
        <v>14</v>
      </c>
      <c r="D8002" t="s">
        <v>84</v>
      </c>
      <c r="E8002" t="s">
        <v>85</v>
      </c>
      <c r="F8002" t="s">
        <v>17</v>
      </c>
      <c r="G8002" t="s">
        <v>18</v>
      </c>
      <c r="H8002" t="s">
        <v>32</v>
      </c>
      <c r="I8002">
        <v>19.52</v>
      </c>
      <c r="J8002">
        <v>2</v>
      </c>
      <c r="K8002">
        <v>0.2</v>
      </c>
      <c r="L8002">
        <v>5.3680000000000003</v>
      </c>
    </row>
    <row r="8003" spans="1:12" x14ac:dyDescent="0.3">
      <c r="A8003" t="s">
        <v>12</v>
      </c>
      <c r="B8003" t="s">
        <v>13</v>
      </c>
      <c r="C8003" t="s">
        <v>14</v>
      </c>
      <c r="D8003" t="s">
        <v>374</v>
      </c>
      <c r="E8003" t="s">
        <v>85</v>
      </c>
      <c r="F8003" t="s">
        <v>17</v>
      </c>
      <c r="G8003" t="s">
        <v>25</v>
      </c>
      <c r="H8003" t="s">
        <v>40</v>
      </c>
      <c r="I8003">
        <v>12.192</v>
      </c>
      <c r="J8003">
        <v>3</v>
      </c>
      <c r="K8003">
        <v>0.2</v>
      </c>
      <c r="L8003">
        <v>4.1147999999999998</v>
      </c>
    </row>
    <row r="8004" spans="1:12" x14ac:dyDescent="0.3">
      <c r="A8004" t="s">
        <v>12</v>
      </c>
      <c r="B8004" t="s">
        <v>13</v>
      </c>
      <c r="C8004" t="s">
        <v>14</v>
      </c>
      <c r="D8004" t="s">
        <v>374</v>
      </c>
      <c r="E8004" t="s">
        <v>85</v>
      </c>
      <c r="F8004" t="s">
        <v>17</v>
      </c>
      <c r="G8004" t="s">
        <v>25</v>
      </c>
      <c r="H8004" t="s">
        <v>37</v>
      </c>
      <c r="I8004">
        <v>87.168000000000006</v>
      </c>
      <c r="J8004">
        <v>2</v>
      </c>
      <c r="K8004">
        <v>0.2</v>
      </c>
      <c r="L8004">
        <v>8.7167999999999992</v>
      </c>
    </row>
    <row r="8005" spans="1:12" x14ac:dyDescent="0.3">
      <c r="A8005" t="s">
        <v>12</v>
      </c>
      <c r="B8005" t="s">
        <v>13</v>
      </c>
      <c r="C8005" t="s">
        <v>14</v>
      </c>
      <c r="D8005" t="s">
        <v>374</v>
      </c>
      <c r="E8005" t="s">
        <v>85</v>
      </c>
      <c r="F8005" t="s">
        <v>17</v>
      </c>
      <c r="G8005" t="s">
        <v>25</v>
      </c>
      <c r="H8005" t="s">
        <v>33</v>
      </c>
      <c r="I8005">
        <v>31.744</v>
      </c>
      <c r="J8005">
        <v>2</v>
      </c>
      <c r="K8005">
        <v>0.2</v>
      </c>
      <c r="L8005">
        <v>8.3328000000000007</v>
      </c>
    </row>
    <row r="8006" spans="1:12" x14ac:dyDescent="0.3">
      <c r="A8006" t="s">
        <v>27</v>
      </c>
      <c r="B8006" t="s">
        <v>21</v>
      </c>
      <c r="C8006" t="s">
        <v>14</v>
      </c>
      <c r="D8006" t="s">
        <v>434</v>
      </c>
      <c r="E8006" t="s">
        <v>85</v>
      </c>
      <c r="F8006" t="s">
        <v>17</v>
      </c>
      <c r="G8006" t="s">
        <v>18</v>
      </c>
      <c r="H8006" t="s">
        <v>32</v>
      </c>
      <c r="I8006">
        <v>132.22399999999999</v>
      </c>
      <c r="J8006">
        <v>4</v>
      </c>
      <c r="K8006">
        <v>0.2</v>
      </c>
      <c r="L8006">
        <v>-18.180800000000001</v>
      </c>
    </row>
    <row r="8007" spans="1:12" x14ac:dyDescent="0.3">
      <c r="A8007" t="s">
        <v>12</v>
      </c>
      <c r="B8007" t="s">
        <v>21</v>
      </c>
      <c r="C8007" t="s">
        <v>14</v>
      </c>
      <c r="D8007" t="s">
        <v>374</v>
      </c>
      <c r="E8007" t="s">
        <v>85</v>
      </c>
      <c r="F8007" t="s">
        <v>17</v>
      </c>
      <c r="G8007" t="s">
        <v>18</v>
      </c>
      <c r="H8007" t="s">
        <v>20</v>
      </c>
      <c r="I8007">
        <v>314.35199999999998</v>
      </c>
      <c r="J8007">
        <v>3</v>
      </c>
      <c r="K8007">
        <v>0.2</v>
      </c>
      <c r="L8007">
        <v>-35.364600000000003</v>
      </c>
    </row>
    <row r="8008" spans="1:12" x14ac:dyDescent="0.3">
      <c r="A8008" t="s">
        <v>12</v>
      </c>
      <c r="B8008" t="s">
        <v>21</v>
      </c>
      <c r="C8008" t="s">
        <v>14</v>
      </c>
      <c r="D8008" t="s">
        <v>374</v>
      </c>
      <c r="E8008" t="s">
        <v>85</v>
      </c>
      <c r="F8008" t="s">
        <v>17</v>
      </c>
      <c r="G8008" t="s">
        <v>25</v>
      </c>
      <c r="H8008" t="s">
        <v>40</v>
      </c>
      <c r="I8008">
        <v>27.888000000000002</v>
      </c>
      <c r="J8008">
        <v>7</v>
      </c>
      <c r="K8008">
        <v>0.2</v>
      </c>
      <c r="L8008">
        <v>10.109400000000001</v>
      </c>
    </row>
    <row r="8009" spans="1:12" x14ac:dyDescent="0.3">
      <c r="A8009" t="s">
        <v>27</v>
      </c>
      <c r="B8009" t="s">
        <v>13</v>
      </c>
      <c r="C8009" t="s">
        <v>14</v>
      </c>
      <c r="D8009" t="s">
        <v>554</v>
      </c>
      <c r="E8009" t="s">
        <v>85</v>
      </c>
      <c r="F8009" t="s">
        <v>17</v>
      </c>
      <c r="G8009" t="s">
        <v>25</v>
      </c>
      <c r="H8009" t="s">
        <v>109</v>
      </c>
      <c r="I8009">
        <v>88.96</v>
      </c>
      <c r="J8009">
        <v>8</v>
      </c>
      <c r="K8009">
        <v>0.2</v>
      </c>
      <c r="L8009">
        <v>10.007999999999999</v>
      </c>
    </row>
    <row r="8010" spans="1:12" x14ac:dyDescent="0.3">
      <c r="A8010" t="s">
        <v>27</v>
      </c>
      <c r="B8010" t="s">
        <v>13</v>
      </c>
      <c r="C8010" t="s">
        <v>14</v>
      </c>
      <c r="D8010" t="s">
        <v>556</v>
      </c>
      <c r="E8010" t="s">
        <v>85</v>
      </c>
      <c r="F8010" t="s">
        <v>17</v>
      </c>
      <c r="G8010" t="s">
        <v>25</v>
      </c>
      <c r="H8010" t="s">
        <v>40</v>
      </c>
      <c r="I8010">
        <v>163.96</v>
      </c>
      <c r="J8010">
        <v>5</v>
      </c>
      <c r="K8010">
        <v>0.2</v>
      </c>
      <c r="L8010">
        <v>59.435499999999998</v>
      </c>
    </row>
    <row r="8011" spans="1:12" x14ac:dyDescent="0.3">
      <c r="A8011" t="s">
        <v>27</v>
      </c>
      <c r="B8011" t="s">
        <v>13</v>
      </c>
      <c r="C8011" t="s">
        <v>14</v>
      </c>
      <c r="D8011" t="s">
        <v>560</v>
      </c>
      <c r="E8011" t="s">
        <v>85</v>
      </c>
      <c r="F8011" t="s">
        <v>17</v>
      </c>
      <c r="G8011" t="s">
        <v>18</v>
      </c>
      <c r="H8011" t="s">
        <v>32</v>
      </c>
      <c r="I8011">
        <v>72.703999999999994</v>
      </c>
      <c r="J8011">
        <v>4</v>
      </c>
      <c r="K8011">
        <v>0.2</v>
      </c>
      <c r="L8011">
        <v>19.084800000000001</v>
      </c>
    </row>
    <row r="8012" spans="1:12" x14ac:dyDescent="0.3">
      <c r="A8012" t="s">
        <v>27</v>
      </c>
      <c r="B8012" t="s">
        <v>13</v>
      </c>
      <c r="C8012" t="s">
        <v>14</v>
      </c>
      <c r="D8012" t="s">
        <v>560</v>
      </c>
      <c r="E8012" t="s">
        <v>85</v>
      </c>
      <c r="F8012" t="s">
        <v>17</v>
      </c>
      <c r="G8012" t="s">
        <v>25</v>
      </c>
      <c r="H8012" t="s">
        <v>33</v>
      </c>
      <c r="I8012">
        <v>12.263999999999999</v>
      </c>
      <c r="J8012">
        <v>7</v>
      </c>
      <c r="K8012">
        <v>0.2</v>
      </c>
      <c r="L8012">
        <v>1.0730999999999999</v>
      </c>
    </row>
    <row r="8013" spans="1:12" x14ac:dyDescent="0.3">
      <c r="A8013" t="s">
        <v>27</v>
      </c>
      <c r="B8013" t="s">
        <v>13</v>
      </c>
      <c r="C8013" t="s">
        <v>14</v>
      </c>
      <c r="D8013" t="s">
        <v>560</v>
      </c>
      <c r="E8013" t="s">
        <v>85</v>
      </c>
      <c r="F8013" t="s">
        <v>17</v>
      </c>
      <c r="G8013" t="s">
        <v>25</v>
      </c>
      <c r="H8013" t="s">
        <v>31</v>
      </c>
      <c r="I8013">
        <v>218.352</v>
      </c>
      <c r="J8013">
        <v>3</v>
      </c>
      <c r="K8013">
        <v>0.2</v>
      </c>
      <c r="L8013">
        <v>-54.588000000000001</v>
      </c>
    </row>
    <row r="8014" spans="1:12" x14ac:dyDescent="0.3">
      <c r="A8014" t="s">
        <v>27</v>
      </c>
      <c r="B8014" t="s">
        <v>43</v>
      </c>
      <c r="C8014" t="s">
        <v>14</v>
      </c>
      <c r="D8014" t="s">
        <v>89</v>
      </c>
      <c r="E8014" t="s">
        <v>85</v>
      </c>
      <c r="F8014" t="s">
        <v>17</v>
      </c>
      <c r="G8014" t="s">
        <v>25</v>
      </c>
      <c r="H8014" t="s">
        <v>36</v>
      </c>
      <c r="I8014">
        <v>18.239999999999998</v>
      </c>
      <c r="J8014">
        <v>2</v>
      </c>
      <c r="K8014">
        <v>0.7</v>
      </c>
      <c r="L8014">
        <v>-14.592000000000001</v>
      </c>
    </row>
    <row r="8015" spans="1:12" x14ac:dyDescent="0.3">
      <c r="A8015" t="s">
        <v>27</v>
      </c>
      <c r="B8015" t="s">
        <v>13</v>
      </c>
      <c r="C8015" t="s">
        <v>14</v>
      </c>
      <c r="D8015" t="s">
        <v>404</v>
      </c>
      <c r="E8015" t="s">
        <v>85</v>
      </c>
      <c r="F8015" t="s">
        <v>17</v>
      </c>
      <c r="G8015" t="s">
        <v>25</v>
      </c>
      <c r="H8015" t="s">
        <v>40</v>
      </c>
      <c r="I8015">
        <v>3.488</v>
      </c>
      <c r="J8015">
        <v>2</v>
      </c>
      <c r="K8015">
        <v>0.2</v>
      </c>
      <c r="L8015">
        <v>1.1772</v>
      </c>
    </row>
    <row r="8016" spans="1:12" x14ac:dyDescent="0.3">
      <c r="A8016" t="s">
        <v>27</v>
      </c>
      <c r="B8016" t="s">
        <v>13</v>
      </c>
      <c r="C8016" t="s">
        <v>14</v>
      </c>
      <c r="D8016" t="s">
        <v>404</v>
      </c>
      <c r="E8016" t="s">
        <v>85</v>
      </c>
      <c r="F8016" t="s">
        <v>17</v>
      </c>
      <c r="G8016" t="s">
        <v>25</v>
      </c>
      <c r="H8016" t="s">
        <v>40</v>
      </c>
      <c r="I8016">
        <v>143.85599999999999</v>
      </c>
      <c r="J8016">
        <v>9</v>
      </c>
      <c r="K8016">
        <v>0.2</v>
      </c>
      <c r="L8016">
        <v>48.551400000000001</v>
      </c>
    </row>
    <row r="8017" spans="1:12" x14ac:dyDescent="0.3">
      <c r="A8017" t="s">
        <v>27</v>
      </c>
      <c r="B8017" t="s">
        <v>43</v>
      </c>
      <c r="C8017" t="s">
        <v>14</v>
      </c>
      <c r="D8017" t="s">
        <v>556</v>
      </c>
      <c r="E8017" t="s">
        <v>85</v>
      </c>
      <c r="F8017" t="s">
        <v>17</v>
      </c>
      <c r="G8017" t="s">
        <v>34</v>
      </c>
      <c r="H8017" t="s">
        <v>35</v>
      </c>
      <c r="I8017">
        <v>239.976</v>
      </c>
      <c r="J8017">
        <v>3</v>
      </c>
      <c r="K8017">
        <v>0.2</v>
      </c>
      <c r="L8017">
        <v>17.998200000000001</v>
      </c>
    </row>
    <row r="8018" spans="1:12" x14ac:dyDescent="0.3">
      <c r="A8018" t="s">
        <v>27</v>
      </c>
      <c r="B8018" t="s">
        <v>21</v>
      </c>
      <c r="C8018" t="s">
        <v>14</v>
      </c>
      <c r="D8018" t="s">
        <v>84</v>
      </c>
      <c r="E8018" t="s">
        <v>85</v>
      </c>
      <c r="F8018" t="s">
        <v>17</v>
      </c>
      <c r="G8018" t="s">
        <v>18</v>
      </c>
      <c r="H8018" t="s">
        <v>20</v>
      </c>
      <c r="I8018">
        <v>561.58399999999995</v>
      </c>
      <c r="J8018">
        <v>2</v>
      </c>
      <c r="K8018">
        <v>0.2</v>
      </c>
      <c r="L8018">
        <v>70.197999999999993</v>
      </c>
    </row>
    <row r="8019" spans="1:12" x14ac:dyDescent="0.3">
      <c r="A8019" t="s">
        <v>27</v>
      </c>
      <c r="B8019" t="s">
        <v>21</v>
      </c>
      <c r="C8019" t="s">
        <v>14</v>
      </c>
      <c r="D8019" t="s">
        <v>84</v>
      </c>
      <c r="E8019" t="s">
        <v>85</v>
      </c>
      <c r="F8019" t="s">
        <v>17</v>
      </c>
      <c r="G8019" t="s">
        <v>25</v>
      </c>
      <c r="H8019" t="s">
        <v>31</v>
      </c>
      <c r="I8019">
        <v>99.92</v>
      </c>
      <c r="J8019">
        <v>5</v>
      </c>
      <c r="K8019">
        <v>0.2</v>
      </c>
      <c r="L8019">
        <v>-1.2490000000000001</v>
      </c>
    </row>
    <row r="8020" spans="1:12" x14ac:dyDescent="0.3">
      <c r="A8020" t="s">
        <v>27</v>
      </c>
      <c r="B8020" t="s">
        <v>13</v>
      </c>
      <c r="C8020" t="s">
        <v>14</v>
      </c>
      <c r="D8020" t="s">
        <v>556</v>
      </c>
      <c r="E8020" t="s">
        <v>85</v>
      </c>
      <c r="F8020" t="s">
        <v>17</v>
      </c>
      <c r="G8020" t="s">
        <v>25</v>
      </c>
      <c r="H8020" t="s">
        <v>31</v>
      </c>
      <c r="I8020">
        <v>84.96</v>
      </c>
      <c r="J8020">
        <v>6</v>
      </c>
      <c r="K8020">
        <v>0.2</v>
      </c>
      <c r="L8020">
        <v>6.3719999999999999</v>
      </c>
    </row>
    <row r="8021" spans="1:12" x14ac:dyDescent="0.3">
      <c r="A8021" t="s">
        <v>12</v>
      </c>
      <c r="B8021" t="s">
        <v>13</v>
      </c>
      <c r="C8021" t="s">
        <v>14</v>
      </c>
      <c r="D8021" t="s">
        <v>89</v>
      </c>
      <c r="E8021" t="s">
        <v>85</v>
      </c>
      <c r="F8021" t="s">
        <v>17</v>
      </c>
      <c r="G8021" t="s">
        <v>25</v>
      </c>
      <c r="H8021" t="s">
        <v>37</v>
      </c>
      <c r="I8021">
        <v>871.8</v>
      </c>
      <c r="J8021">
        <v>3</v>
      </c>
      <c r="K8021">
        <v>0.2</v>
      </c>
      <c r="L8021">
        <v>87.18</v>
      </c>
    </row>
    <row r="8022" spans="1:12" x14ac:dyDescent="0.3">
      <c r="A8022" t="s">
        <v>61</v>
      </c>
      <c r="B8022" t="s">
        <v>21</v>
      </c>
      <c r="C8022" t="s">
        <v>14</v>
      </c>
      <c r="D8022" t="s">
        <v>374</v>
      </c>
      <c r="E8022" t="s">
        <v>85</v>
      </c>
      <c r="F8022" t="s">
        <v>17</v>
      </c>
      <c r="G8022" t="s">
        <v>18</v>
      </c>
      <c r="H8022" t="s">
        <v>30</v>
      </c>
      <c r="I8022">
        <v>328.59</v>
      </c>
      <c r="J8022">
        <v>3</v>
      </c>
      <c r="K8022">
        <v>0.4</v>
      </c>
      <c r="L8022">
        <v>-147.8655</v>
      </c>
    </row>
    <row r="8023" spans="1:12" x14ac:dyDescent="0.3">
      <c r="A8023" t="s">
        <v>61</v>
      </c>
      <c r="B8023" t="s">
        <v>21</v>
      </c>
      <c r="C8023" t="s">
        <v>14</v>
      </c>
      <c r="D8023" t="s">
        <v>374</v>
      </c>
      <c r="E8023" t="s">
        <v>85</v>
      </c>
      <c r="F8023" t="s">
        <v>17</v>
      </c>
      <c r="G8023" t="s">
        <v>25</v>
      </c>
      <c r="H8023" t="s">
        <v>31</v>
      </c>
      <c r="I8023">
        <v>98.352000000000004</v>
      </c>
      <c r="J8023">
        <v>3</v>
      </c>
      <c r="K8023">
        <v>0.2</v>
      </c>
      <c r="L8023">
        <v>-24.588000000000001</v>
      </c>
    </row>
    <row r="8024" spans="1:12" x14ac:dyDescent="0.3">
      <c r="A8024" t="s">
        <v>61</v>
      </c>
      <c r="B8024" t="s">
        <v>21</v>
      </c>
      <c r="C8024" t="s">
        <v>14</v>
      </c>
      <c r="D8024" t="s">
        <v>298</v>
      </c>
      <c r="E8024" t="s">
        <v>85</v>
      </c>
      <c r="F8024" t="s">
        <v>17</v>
      </c>
      <c r="G8024" t="s">
        <v>25</v>
      </c>
      <c r="H8024" t="s">
        <v>36</v>
      </c>
      <c r="I8024">
        <v>6.1289999999999996</v>
      </c>
      <c r="J8024">
        <v>3</v>
      </c>
      <c r="K8024">
        <v>0.7</v>
      </c>
      <c r="L8024">
        <v>-4.4946000000000002</v>
      </c>
    </row>
    <row r="8025" spans="1:12" x14ac:dyDescent="0.3">
      <c r="A8025" t="s">
        <v>61</v>
      </c>
      <c r="B8025" t="s">
        <v>21</v>
      </c>
      <c r="C8025" t="s">
        <v>14</v>
      </c>
      <c r="D8025" t="s">
        <v>298</v>
      </c>
      <c r="E8025" t="s">
        <v>85</v>
      </c>
      <c r="F8025" t="s">
        <v>17</v>
      </c>
      <c r="G8025" t="s">
        <v>18</v>
      </c>
      <c r="H8025" t="s">
        <v>20</v>
      </c>
      <c r="I8025">
        <v>643.13599999999997</v>
      </c>
      <c r="J8025">
        <v>4</v>
      </c>
      <c r="K8025">
        <v>0.2</v>
      </c>
      <c r="L8025">
        <v>56.2744</v>
      </c>
    </row>
    <row r="8026" spans="1:12" x14ac:dyDescent="0.3">
      <c r="A8026" t="s">
        <v>61</v>
      </c>
      <c r="B8026" t="s">
        <v>21</v>
      </c>
      <c r="C8026" t="s">
        <v>14</v>
      </c>
      <c r="D8026" t="s">
        <v>298</v>
      </c>
      <c r="E8026" t="s">
        <v>85</v>
      </c>
      <c r="F8026" t="s">
        <v>17</v>
      </c>
      <c r="G8026" t="s">
        <v>25</v>
      </c>
      <c r="H8026" t="s">
        <v>40</v>
      </c>
      <c r="I8026">
        <v>20.736000000000001</v>
      </c>
      <c r="J8026">
        <v>4</v>
      </c>
      <c r="K8026">
        <v>0.2</v>
      </c>
      <c r="L8026">
        <v>7.2576000000000001</v>
      </c>
    </row>
    <row r="8027" spans="1:12" x14ac:dyDescent="0.3">
      <c r="A8027" t="s">
        <v>61</v>
      </c>
      <c r="B8027" t="s">
        <v>13</v>
      </c>
      <c r="C8027" t="s">
        <v>14</v>
      </c>
      <c r="D8027" t="s">
        <v>404</v>
      </c>
      <c r="E8027" t="s">
        <v>85</v>
      </c>
      <c r="F8027" t="s">
        <v>17</v>
      </c>
      <c r="G8027" t="s">
        <v>25</v>
      </c>
      <c r="H8027" t="s">
        <v>40</v>
      </c>
      <c r="I8027">
        <v>15.552</v>
      </c>
      <c r="J8027">
        <v>3</v>
      </c>
      <c r="K8027">
        <v>0.2</v>
      </c>
      <c r="L8027">
        <v>5.4432</v>
      </c>
    </row>
    <row r="8028" spans="1:12" x14ac:dyDescent="0.3">
      <c r="A8028" t="s">
        <v>27</v>
      </c>
      <c r="B8028" t="s">
        <v>21</v>
      </c>
      <c r="C8028" t="s">
        <v>14</v>
      </c>
      <c r="D8028" t="s">
        <v>298</v>
      </c>
      <c r="E8028" t="s">
        <v>85</v>
      </c>
      <c r="F8028" t="s">
        <v>17</v>
      </c>
      <c r="G8028" t="s">
        <v>25</v>
      </c>
      <c r="H8028" t="s">
        <v>36</v>
      </c>
      <c r="I8028">
        <v>67.194000000000003</v>
      </c>
      <c r="J8028">
        <v>1</v>
      </c>
      <c r="K8028">
        <v>0.7</v>
      </c>
      <c r="L8028">
        <v>-51.5154</v>
      </c>
    </row>
    <row r="8029" spans="1:12" x14ac:dyDescent="0.3">
      <c r="A8029" t="s">
        <v>27</v>
      </c>
      <c r="B8029" t="s">
        <v>13</v>
      </c>
      <c r="C8029" t="s">
        <v>14</v>
      </c>
      <c r="D8029" t="s">
        <v>404</v>
      </c>
      <c r="E8029" t="s">
        <v>85</v>
      </c>
      <c r="F8029" t="s">
        <v>17</v>
      </c>
      <c r="G8029" t="s">
        <v>34</v>
      </c>
      <c r="H8029" t="s">
        <v>58</v>
      </c>
      <c r="I8029">
        <v>35.167999999999999</v>
      </c>
      <c r="J8029">
        <v>4</v>
      </c>
      <c r="K8029">
        <v>0.2</v>
      </c>
      <c r="L8029">
        <v>8.3523999999999994</v>
      </c>
    </row>
    <row r="8030" spans="1:12" x14ac:dyDescent="0.3">
      <c r="A8030" t="s">
        <v>27</v>
      </c>
      <c r="B8030" t="s">
        <v>13</v>
      </c>
      <c r="C8030" t="s">
        <v>14</v>
      </c>
      <c r="D8030" t="s">
        <v>404</v>
      </c>
      <c r="E8030" t="s">
        <v>85</v>
      </c>
      <c r="F8030" t="s">
        <v>17</v>
      </c>
      <c r="G8030" t="s">
        <v>25</v>
      </c>
      <c r="H8030" t="s">
        <v>40</v>
      </c>
      <c r="I8030">
        <v>123.08799999999999</v>
      </c>
      <c r="J8030">
        <v>7</v>
      </c>
      <c r="K8030">
        <v>0.2</v>
      </c>
      <c r="L8030">
        <v>40.003599999999999</v>
      </c>
    </row>
    <row r="8031" spans="1:12" x14ac:dyDescent="0.3">
      <c r="A8031" t="s">
        <v>167</v>
      </c>
      <c r="B8031" t="s">
        <v>13</v>
      </c>
      <c r="C8031" t="s">
        <v>14</v>
      </c>
      <c r="D8031" t="s">
        <v>89</v>
      </c>
      <c r="E8031" t="s">
        <v>85</v>
      </c>
      <c r="F8031" t="s">
        <v>17</v>
      </c>
      <c r="G8031" t="s">
        <v>25</v>
      </c>
      <c r="H8031" t="s">
        <v>36</v>
      </c>
      <c r="I8031">
        <v>13.428000000000001</v>
      </c>
      <c r="J8031">
        <v>3</v>
      </c>
      <c r="K8031">
        <v>0.7</v>
      </c>
      <c r="L8031">
        <v>-11.19</v>
      </c>
    </row>
    <row r="8032" spans="1:12" x14ac:dyDescent="0.3">
      <c r="A8032" t="s">
        <v>167</v>
      </c>
      <c r="B8032" t="s">
        <v>13</v>
      </c>
      <c r="C8032" t="s">
        <v>14</v>
      </c>
      <c r="D8032" t="s">
        <v>89</v>
      </c>
      <c r="E8032" t="s">
        <v>85</v>
      </c>
      <c r="F8032" t="s">
        <v>17</v>
      </c>
      <c r="G8032" t="s">
        <v>25</v>
      </c>
      <c r="H8032" t="s">
        <v>31</v>
      </c>
      <c r="I8032">
        <v>67.135999999999996</v>
      </c>
      <c r="J8032">
        <v>4</v>
      </c>
      <c r="K8032">
        <v>0.2</v>
      </c>
      <c r="L8032">
        <v>-0.83919999999999995</v>
      </c>
    </row>
    <row r="8033" spans="1:12" x14ac:dyDescent="0.3">
      <c r="A8033" t="s">
        <v>27</v>
      </c>
      <c r="B8033" t="s">
        <v>13</v>
      </c>
      <c r="C8033" t="s">
        <v>14</v>
      </c>
      <c r="D8033" t="s">
        <v>404</v>
      </c>
      <c r="E8033" t="s">
        <v>85</v>
      </c>
      <c r="F8033" t="s">
        <v>17</v>
      </c>
      <c r="G8033" t="s">
        <v>34</v>
      </c>
      <c r="H8033" t="s">
        <v>122</v>
      </c>
      <c r="I8033">
        <v>649</v>
      </c>
      <c r="J8033">
        <v>2</v>
      </c>
      <c r="K8033">
        <v>0.5</v>
      </c>
      <c r="L8033">
        <v>-272.58</v>
      </c>
    </row>
    <row r="8034" spans="1:12" x14ac:dyDescent="0.3">
      <c r="A8034" t="s">
        <v>27</v>
      </c>
      <c r="B8034" t="s">
        <v>13</v>
      </c>
      <c r="C8034" t="s">
        <v>14</v>
      </c>
      <c r="D8034" t="s">
        <v>434</v>
      </c>
      <c r="E8034" t="s">
        <v>85</v>
      </c>
      <c r="F8034" t="s">
        <v>17</v>
      </c>
      <c r="G8034" t="s">
        <v>18</v>
      </c>
      <c r="H8034" t="s">
        <v>20</v>
      </c>
      <c r="I8034">
        <v>390.36799999999999</v>
      </c>
      <c r="J8034">
        <v>2</v>
      </c>
      <c r="K8034">
        <v>0.2</v>
      </c>
      <c r="L8034">
        <v>48.795999999999999</v>
      </c>
    </row>
    <row r="8035" spans="1:12" x14ac:dyDescent="0.3">
      <c r="A8035" t="s">
        <v>27</v>
      </c>
      <c r="B8035" t="s">
        <v>13</v>
      </c>
      <c r="C8035" t="s">
        <v>14</v>
      </c>
      <c r="D8035" t="s">
        <v>434</v>
      </c>
      <c r="E8035" t="s">
        <v>85</v>
      </c>
      <c r="F8035" t="s">
        <v>17</v>
      </c>
      <c r="G8035" t="s">
        <v>18</v>
      </c>
      <c r="H8035" t="s">
        <v>32</v>
      </c>
      <c r="I8035">
        <v>101.52</v>
      </c>
      <c r="J8035">
        <v>5</v>
      </c>
      <c r="K8035">
        <v>0.2</v>
      </c>
      <c r="L8035">
        <v>19.035</v>
      </c>
    </row>
    <row r="8036" spans="1:12" x14ac:dyDescent="0.3">
      <c r="A8036" t="s">
        <v>61</v>
      </c>
      <c r="B8036" t="s">
        <v>13</v>
      </c>
      <c r="C8036" t="s">
        <v>14</v>
      </c>
      <c r="D8036" t="s">
        <v>374</v>
      </c>
      <c r="E8036" t="s">
        <v>85</v>
      </c>
      <c r="F8036" t="s">
        <v>17</v>
      </c>
      <c r="G8036" t="s">
        <v>18</v>
      </c>
      <c r="H8036" t="s">
        <v>32</v>
      </c>
      <c r="I8036">
        <v>88.92</v>
      </c>
      <c r="J8036">
        <v>5</v>
      </c>
      <c r="K8036">
        <v>0.2</v>
      </c>
      <c r="L8036">
        <v>14.4495</v>
      </c>
    </row>
    <row r="8037" spans="1:12" x14ac:dyDescent="0.3">
      <c r="A8037" t="s">
        <v>27</v>
      </c>
      <c r="B8037" t="s">
        <v>13</v>
      </c>
      <c r="C8037" t="s">
        <v>14</v>
      </c>
      <c r="D8037" t="s">
        <v>84</v>
      </c>
      <c r="E8037" t="s">
        <v>85</v>
      </c>
      <c r="F8037" t="s">
        <v>17</v>
      </c>
      <c r="G8037" t="s">
        <v>25</v>
      </c>
      <c r="H8037" t="s">
        <v>40</v>
      </c>
      <c r="I8037">
        <v>42.207999999999998</v>
      </c>
      <c r="J8037">
        <v>2</v>
      </c>
      <c r="K8037">
        <v>0.2</v>
      </c>
      <c r="L8037">
        <v>13.717599999999999</v>
      </c>
    </row>
    <row r="8038" spans="1:12" x14ac:dyDescent="0.3">
      <c r="A8038" t="s">
        <v>27</v>
      </c>
      <c r="B8038" t="s">
        <v>43</v>
      </c>
      <c r="C8038" t="s">
        <v>14</v>
      </c>
      <c r="D8038" t="s">
        <v>114</v>
      </c>
      <c r="E8038" t="s">
        <v>85</v>
      </c>
      <c r="F8038" t="s">
        <v>17</v>
      </c>
      <c r="G8038" t="s">
        <v>25</v>
      </c>
      <c r="H8038" t="s">
        <v>26</v>
      </c>
      <c r="I8038">
        <v>12</v>
      </c>
      <c r="J8038">
        <v>4</v>
      </c>
      <c r="K8038">
        <v>0.2</v>
      </c>
      <c r="L8038">
        <v>4.2</v>
      </c>
    </row>
    <row r="8039" spans="1:12" x14ac:dyDescent="0.3">
      <c r="A8039" t="s">
        <v>27</v>
      </c>
      <c r="B8039" t="s">
        <v>43</v>
      </c>
      <c r="C8039" t="s">
        <v>14</v>
      </c>
      <c r="D8039" t="s">
        <v>114</v>
      </c>
      <c r="E8039" t="s">
        <v>85</v>
      </c>
      <c r="F8039" t="s">
        <v>17</v>
      </c>
      <c r="G8039" t="s">
        <v>25</v>
      </c>
      <c r="H8039" t="s">
        <v>31</v>
      </c>
      <c r="I8039">
        <v>720.06399999999996</v>
      </c>
      <c r="J8039">
        <v>4</v>
      </c>
      <c r="K8039">
        <v>0.2</v>
      </c>
      <c r="L8039">
        <v>-63.005600000000001</v>
      </c>
    </row>
    <row r="8040" spans="1:12" x14ac:dyDescent="0.3">
      <c r="A8040" t="s">
        <v>27</v>
      </c>
      <c r="B8040" t="s">
        <v>43</v>
      </c>
      <c r="C8040" t="s">
        <v>14</v>
      </c>
      <c r="D8040" t="s">
        <v>114</v>
      </c>
      <c r="E8040" t="s">
        <v>85</v>
      </c>
      <c r="F8040" t="s">
        <v>17</v>
      </c>
      <c r="G8040" t="s">
        <v>25</v>
      </c>
      <c r="H8040" t="s">
        <v>31</v>
      </c>
      <c r="I8040">
        <v>25.423999999999999</v>
      </c>
      <c r="J8040">
        <v>1</v>
      </c>
      <c r="K8040">
        <v>0.2</v>
      </c>
      <c r="L8040">
        <v>-4.7670000000000003</v>
      </c>
    </row>
    <row r="8041" spans="1:12" x14ac:dyDescent="0.3">
      <c r="A8041" t="s">
        <v>27</v>
      </c>
      <c r="B8041" t="s">
        <v>43</v>
      </c>
      <c r="C8041" t="s">
        <v>14</v>
      </c>
      <c r="D8041" t="s">
        <v>114</v>
      </c>
      <c r="E8041" t="s">
        <v>85</v>
      </c>
      <c r="F8041" t="s">
        <v>17</v>
      </c>
      <c r="G8041" t="s">
        <v>25</v>
      </c>
      <c r="H8041" t="s">
        <v>33</v>
      </c>
      <c r="I8041">
        <v>2.8159999999999998</v>
      </c>
      <c r="J8041">
        <v>2</v>
      </c>
      <c r="K8041">
        <v>0.2</v>
      </c>
      <c r="L8041">
        <v>0.31680000000000003</v>
      </c>
    </row>
    <row r="8042" spans="1:12" x14ac:dyDescent="0.3">
      <c r="A8042" t="s">
        <v>27</v>
      </c>
      <c r="B8042" t="s">
        <v>43</v>
      </c>
      <c r="C8042" t="s">
        <v>14</v>
      </c>
      <c r="D8042" t="s">
        <v>114</v>
      </c>
      <c r="E8042" t="s">
        <v>85</v>
      </c>
      <c r="F8042" t="s">
        <v>17</v>
      </c>
      <c r="G8042" t="s">
        <v>25</v>
      </c>
      <c r="H8042" t="s">
        <v>36</v>
      </c>
      <c r="I8042">
        <v>3.2040000000000002</v>
      </c>
      <c r="J8042">
        <v>2</v>
      </c>
      <c r="K8042">
        <v>0.7</v>
      </c>
      <c r="L8042">
        <v>-2.5632000000000001</v>
      </c>
    </row>
    <row r="8043" spans="1:12" x14ac:dyDescent="0.3">
      <c r="A8043" t="s">
        <v>12</v>
      </c>
      <c r="B8043" t="s">
        <v>13</v>
      </c>
      <c r="C8043" t="s">
        <v>14</v>
      </c>
      <c r="D8043" t="s">
        <v>83</v>
      </c>
      <c r="E8043" t="s">
        <v>85</v>
      </c>
      <c r="F8043" t="s">
        <v>17</v>
      </c>
      <c r="G8043" t="s">
        <v>25</v>
      </c>
      <c r="H8043" t="s">
        <v>31</v>
      </c>
      <c r="I8043">
        <v>111.672</v>
      </c>
      <c r="J8043">
        <v>9</v>
      </c>
      <c r="K8043">
        <v>0.2</v>
      </c>
      <c r="L8043">
        <v>6.9794999999999998</v>
      </c>
    </row>
    <row r="8044" spans="1:12" x14ac:dyDescent="0.3">
      <c r="A8044" t="s">
        <v>27</v>
      </c>
      <c r="B8044" t="s">
        <v>13</v>
      </c>
      <c r="C8044" t="s">
        <v>14</v>
      </c>
      <c r="D8044" t="s">
        <v>84</v>
      </c>
      <c r="E8044" t="s">
        <v>85</v>
      </c>
      <c r="F8044" t="s">
        <v>17</v>
      </c>
      <c r="G8044" t="s">
        <v>25</v>
      </c>
      <c r="H8044" t="s">
        <v>37</v>
      </c>
      <c r="I8044">
        <v>272.048</v>
      </c>
      <c r="J8044">
        <v>7</v>
      </c>
      <c r="K8044">
        <v>0.2</v>
      </c>
      <c r="L8044">
        <v>30.605399999999999</v>
      </c>
    </row>
    <row r="8045" spans="1:12" x14ac:dyDescent="0.3">
      <c r="A8045" t="s">
        <v>27</v>
      </c>
      <c r="B8045" t="s">
        <v>13</v>
      </c>
      <c r="C8045" t="s">
        <v>14</v>
      </c>
      <c r="D8045" t="s">
        <v>84</v>
      </c>
      <c r="E8045" t="s">
        <v>85</v>
      </c>
      <c r="F8045" t="s">
        <v>17</v>
      </c>
      <c r="G8045" t="s">
        <v>25</v>
      </c>
      <c r="H8045" t="s">
        <v>36</v>
      </c>
      <c r="I8045">
        <v>1614.5820000000001</v>
      </c>
      <c r="J8045">
        <v>6</v>
      </c>
      <c r="K8045">
        <v>0.7</v>
      </c>
      <c r="L8045">
        <v>-1237.8462</v>
      </c>
    </row>
    <row r="8046" spans="1:12" x14ac:dyDescent="0.3">
      <c r="A8046" t="s">
        <v>27</v>
      </c>
      <c r="B8046" t="s">
        <v>13</v>
      </c>
      <c r="C8046" t="s">
        <v>14</v>
      </c>
      <c r="D8046" t="s">
        <v>84</v>
      </c>
      <c r="E8046" t="s">
        <v>85</v>
      </c>
      <c r="F8046" t="s">
        <v>17</v>
      </c>
      <c r="G8046" t="s">
        <v>25</v>
      </c>
      <c r="H8046" t="s">
        <v>76</v>
      </c>
      <c r="I8046">
        <v>24.32</v>
      </c>
      <c r="J8046">
        <v>5</v>
      </c>
      <c r="K8046">
        <v>0.2</v>
      </c>
      <c r="L8046">
        <v>9.1199999999999992</v>
      </c>
    </row>
    <row r="8047" spans="1:12" x14ac:dyDescent="0.3">
      <c r="A8047" t="s">
        <v>27</v>
      </c>
      <c r="B8047" t="s">
        <v>13</v>
      </c>
      <c r="C8047" t="s">
        <v>14</v>
      </c>
      <c r="D8047" t="s">
        <v>84</v>
      </c>
      <c r="E8047" t="s">
        <v>85</v>
      </c>
      <c r="F8047" t="s">
        <v>17</v>
      </c>
      <c r="G8047" t="s">
        <v>34</v>
      </c>
      <c r="H8047" t="s">
        <v>58</v>
      </c>
      <c r="I8047">
        <v>1.5840000000000001</v>
      </c>
      <c r="J8047">
        <v>2</v>
      </c>
      <c r="K8047">
        <v>0.2</v>
      </c>
      <c r="L8047">
        <v>0.47520000000000001</v>
      </c>
    </row>
    <row r="8048" spans="1:12" x14ac:dyDescent="0.3">
      <c r="A8048" t="s">
        <v>27</v>
      </c>
      <c r="B8048" t="s">
        <v>13</v>
      </c>
      <c r="C8048" t="s">
        <v>14</v>
      </c>
      <c r="D8048" t="s">
        <v>84</v>
      </c>
      <c r="E8048" t="s">
        <v>85</v>
      </c>
      <c r="F8048" t="s">
        <v>17</v>
      </c>
      <c r="G8048" t="s">
        <v>18</v>
      </c>
      <c r="H8048" t="s">
        <v>32</v>
      </c>
      <c r="I8048">
        <v>31.984000000000002</v>
      </c>
      <c r="J8048">
        <v>1</v>
      </c>
      <c r="K8048">
        <v>0.2</v>
      </c>
      <c r="L8048">
        <v>0</v>
      </c>
    </row>
    <row r="8049" spans="1:12" x14ac:dyDescent="0.3">
      <c r="A8049" t="s">
        <v>27</v>
      </c>
      <c r="B8049" t="s">
        <v>13</v>
      </c>
      <c r="C8049" t="s">
        <v>14</v>
      </c>
      <c r="D8049" t="s">
        <v>84</v>
      </c>
      <c r="E8049" t="s">
        <v>85</v>
      </c>
      <c r="F8049" t="s">
        <v>17</v>
      </c>
      <c r="G8049" t="s">
        <v>25</v>
      </c>
      <c r="H8049" t="s">
        <v>59</v>
      </c>
      <c r="I8049">
        <v>14.76</v>
      </c>
      <c r="J8049">
        <v>5</v>
      </c>
      <c r="K8049">
        <v>0.2</v>
      </c>
      <c r="L8049">
        <v>4.7969999999999997</v>
      </c>
    </row>
    <row r="8050" spans="1:12" x14ac:dyDescent="0.3">
      <c r="A8050" t="s">
        <v>27</v>
      </c>
      <c r="B8050" t="s">
        <v>13</v>
      </c>
      <c r="C8050" t="s">
        <v>14</v>
      </c>
      <c r="D8050" t="s">
        <v>84</v>
      </c>
      <c r="E8050" t="s">
        <v>85</v>
      </c>
      <c r="F8050" t="s">
        <v>17</v>
      </c>
      <c r="G8050" t="s">
        <v>18</v>
      </c>
      <c r="H8050" t="s">
        <v>20</v>
      </c>
      <c r="I8050">
        <v>423.64800000000002</v>
      </c>
      <c r="J8050">
        <v>2</v>
      </c>
      <c r="K8050">
        <v>0.2</v>
      </c>
      <c r="L8050">
        <v>47.660400000000003</v>
      </c>
    </row>
    <row r="8051" spans="1:12" x14ac:dyDescent="0.3">
      <c r="A8051" t="s">
        <v>27</v>
      </c>
      <c r="B8051" t="s">
        <v>13</v>
      </c>
      <c r="C8051" t="s">
        <v>14</v>
      </c>
      <c r="D8051" t="s">
        <v>374</v>
      </c>
      <c r="E8051" t="s">
        <v>85</v>
      </c>
      <c r="F8051" t="s">
        <v>17</v>
      </c>
      <c r="G8051" t="s">
        <v>34</v>
      </c>
      <c r="H8051" t="s">
        <v>58</v>
      </c>
      <c r="I8051">
        <v>89.567999999999998</v>
      </c>
      <c r="J8051">
        <v>4</v>
      </c>
      <c r="K8051">
        <v>0.2</v>
      </c>
      <c r="L8051">
        <v>-1.1195999999999999</v>
      </c>
    </row>
    <row r="8052" spans="1:12" x14ac:dyDescent="0.3">
      <c r="A8052" t="s">
        <v>27</v>
      </c>
      <c r="B8052" t="s">
        <v>13</v>
      </c>
      <c r="C8052" t="s">
        <v>14</v>
      </c>
      <c r="D8052" t="s">
        <v>374</v>
      </c>
      <c r="E8052" t="s">
        <v>85</v>
      </c>
      <c r="F8052" t="s">
        <v>17</v>
      </c>
      <c r="G8052" t="s">
        <v>25</v>
      </c>
      <c r="H8052" t="s">
        <v>33</v>
      </c>
      <c r="I8052">
        <v>71.959999999999994</v>
      </c>
      <c r="J8052">
        <v>5</v>
      </c>
      <c r="K8052">
        <v>0.2</v>
      </c>
      <c r="L8052">
        <v>7.1959999999999997</v>
      </c>
    </row>
    <row r="8053" spans="1:12" x14ac:dyDescent="0.3">
      <c r="A8053" t="s">
        <v>27</v>
      </c>
      <c r="B8053" t="s">
        <v>13</v>
      </c>
      <c r="C8053" t="s">
        <v>14</v>
      </c>
      <c r="D8053" t="s">
        <v>374</v>
      </c>
      <c r="E8053" t="s">
        <v>85</v>
      </c>
      <c r="F8053" t="s">
        <v>17</v>
      </c>
      <c r="G8053" t="s">
        <v>25</v>
      </c>
      <c r="H8053" t="s">
        <v>40</v>
      </c>
      <c r="I8053">
        <v>15.552</v>
      </c>
      <c r="J8053">
        <v>3</v>
      </c>
      <c r="K8053">
        <v>0.2</v>
      </c>
      <c r="L8053">
        <v>5.4432</v>
      </c>
    </row>
    <row r="8054" spans="1:12" x14ac:dyDescent="0.3">
      <c r="A8054" t="s">
        <v>27</v>
      </c>
      <c r="B8054" t="s">
        <v>13</v>
      </c>
      <c r="C8054" t="s">
        <v>14</v>
      </c>
      <c r="D8054" t="s">
        <v>404</v>
      </c>
      <c r="E8054" t="s">
        <v>85</v>
      </c>
      <c r="F8054" t="s">
        <v>17</v>
      </c>
      <c r="G8054" t="s">
        <v>25</v>
      </c>
      <c r="H8054" t="s">
        <v>36</v>
      </c>
      <c r="I8054">
        <v>1369.7639999999999</v>
      </c>
      <c r="J8054">
        <v>6</v>
      </c>
      <c r="K8054">
        <v>0.7</v>
      </c>
      <c r="L8054">
        <v>-913.17600000000004</v>
      </c>
    </row>
    <row r="8055" spans="1:12" x14ac:dyDescent="0.3">
      <c r="A8055" t="s">
        <v>27</v>
      </c>
      <c r="B8055" t="s">
        <v>13</v>
      </c>
      <c r="C8055" t="s">
        <v>14</v>
      </c>
      <c r="D8055" t="s">
        <v>404</v>
      </c>
      <c r="E8055" t="s">
        <v>85</v>
      </c>
      <c r="F8055" t="s">
        <v>17</v>
      </c>
      <c r="G8055" t="s">
        <v>25</v>
      </c>
      <c r="H8055" t="s">
        <v>31</v>
      </c>
      <c r="I8055">
        <v>294.36799999999999</v>
      </c>
      <c r="J8055">
        <v>4</v>
      </c>
      <c r="K8055">
        <v>0.2</v>
      </c>
      <c r="L8055">
        <v>-58.873600000000003</v>
      </c>
    </row>
    <row r="8056" spans="1:12" x14ac:dyDescent="0.3">
      <c r="A8056" t="s">
        <v>27</v>
      </c>
      <c r="B8056" t="s">
        <v>21</v>
      </c>
      <c r="C8056" t="s">
        <v>14</v>
      </c>
      <c r="D8056" t="s">
        <v>404</v>
      </c>
      <c r="E8056" t="s">
        <v>85</v>
      </c>
      <c r="F8056" t="s">
        <v>17</v>
      </c>
      <c r="G8056" t="s">
        <v>25</v>
      </c>
      <c r="H8056" t="s">
        <v>37</v>
      </c>
      <c r="I8056">
        <v>81.567999999999998</v>
      </c>
      <c r="J8056">
        <v>2</v>
      </c>
      <c r="K8056">
        <v>0.2</v>
      </c>
      <c r="L8056">
        <v>7.1372</v>
      </c>
    </row>
    <row r="8057" spans="1:12" x14ac:dyDescent="0.3">
      <c r="A8057" t="s">
        <v>27</v>
      </c>
      <c r="B8057" t="s">
        <v>21</v>
      </c>
      <c r="C8057" t="s">
        <v>14</v>
      </c>
      <c r="D8057" t="s">
        <v>160</v>
      </c>
      <c r="E8057" t="s">
        <v>85</v>
      </c>
      <c r="F8057" t="s">
        <v>17</v>
      </c>
      <c r="G8057" t="s">
        <v>25</v>
      </c>
      <c r="H8057" t="s">
        <v>36</v>
      </c>
      <c r="I8057">
        <v>6.3360000000000003</v>
      </c>
      <c r="J8057">
        <v>4</v>
      </c>
      <c r="K8057">
        <v>0.7</v>
      </c>
      <c r="L8057">
        <v>-4.6463999999999999</v>
      </c>
    </row>
    <row r="8058" spans="1:12" x14ac:dyDescent="0.3">
      <c r="A8058" t="s">
        <v>27</v>
      </c>
      <c r="B8058" t="s">
        <v>21</v>
      </c>
      <c r="C8058" t="s">
        <v>14</v>
      </c>
      <c r="D8058" t="s">
        <v>160</v>
      </c>
      <c r="E8058" t="s">
        <v>85</v>
      </c>
      <c r="F8058" t="s">
        <v>17</v>
      </c>
      <c r="G8058" t="s">
        <v>25</v>
      </c>
      <c r="H8058" t="s">
        <v>40</v>
      </c>
      <c r="I8058">
        <v>10.48</v>
      </c>
      <c r="J8058">
        <v>1</v>
      </c>
      <c r="K8058">
        <v>0.2</v>
      </c>
      <c r="L8058">
        <v>3.7989999999999999</v>
      </c>
    </row>
    <row r="8059" spans="1:12" x14ac:dyDescent="0.3">
      <c r="A8059" t="s">
        <v>27</v>
      </c>
      <c r="B8059" t="s">
        <v>21</v>
      </c>
      <c r="C8059" t="s">
        <v>14</v>
      </c>
      <c r="D8059" t="s">
        <v>160</v>
      </c>
      <c r="E8059" t="s">
        <v>85</v>
      </c>
      <c r="F8059" t="s">
        <v>17</v>
      </c>
      <c r="G8059" t="s">
        <v>25</v>
      </c>
      <c r="H8059" t="s">
        <v>36</v>
      </c>
      <c r="I8059">
        <v>2.4689999999999999</v>
      </c>
      <c r="J8059">
        <v>1</v>
      </c>
      <c r="K8059">
        <v>0.7</v>
      </c>
      <c r="L8059">
        <v>-1.8106</v>
      </c>
    </row>
    <row r="8060" spans="1:12" x14ac:dyDescent="0.3">
      <c r="A8060" t="s">
        <v>27</v>
      </c>
      <c r="B8060" t="s">
        <v>21</v>
      </c>
      <c r="C8060" t="s">
        <v>14</v>
      </c>
      <c r="D8060" t="s">
        <v>160</v>
      </c>
      <c r="E8060" t="s">
        <v>85</v>
      </c>
      <c r="F8060" t="s">
        <v>17</v>
      </c>
      <c r="G8060" t="s">
        <v>25</v>
      </c>
      <c r="H8060" t="s">
        <v>36</v>
      </c>
      <c r="I8060">
        <v>3.2639999999999998</v>
      </c>
      <c r="J8060">
        <v>2</v>
      </c>
      <c r="K8060">
        <v>0.7</v>
      </c>
      <c r="L8060">
        <v>-2.2848000000000002</v>
      </c>
    </row>
    <row r="8061" spans="1:12" x14ac:dyDescent="0.3">
      <c r="A8061" t="s">
        <v>27</v>
      </c>
      <c r="B8061" t="s">
        <v>13</v>
      </c>
      <c r="C8061" t="s">
        <v>14</v>
      </c>
      <c r="D8061" t="s">
        <v>374</v>
      </c>
      <c r="E8061" t="s">
        <v>85</v>
      </c>
      <c r="F8061" t="s">
        <v>17</v>
      </c>
      <c r="G8061" t="s">
        <v>25</v>
      </c>
      <c r="H8061" t="s">
        <v>26</v>
      </c>
      <c r="I8061">
        <v>59.2</v>
      </c>
      <c r="J8061">
        <v>5</v>
      </c>
      <c r="K8061">
        <v>0.2</v>
      </c>
      <c r="L8061">
        <v>22.2</v>
      </c>
    </row>
    <row r="8062" spans="1:12" x14ac:dyDescent="0.3">
      <c r="A8062" t="s">
        <v>27</v>
      </c>
      <c r="B8062" t="s">
        <v>13</v>
      </c>
      <c r="C8062" t="s">
        <v>14</v>
      </c>
      <c r="D8062" t="s">
        <v>374</v>
      </c>
      <c r="E8062" t="s">
        <v>85</v>
      </c>
      <c r="F8062" t="s">
        <v>17</v>
      </c>
      <c r="G8062" t="s">
        <v>18</v>
      </c>
      <c r="H8062" t="s">
        <v>32</v>
      </c>
      <c r="I8062">
        <v>32.951999999999998</v>
      </c>
      <c r="J8062">
        <v>3</v>
      </c>
      <c r="K8062">
        <v>0.2</v>
      </c>
      <c r="L8062">
        <v>6.5903999999999998</v>
      </c>
    </row>
    <row r="8063" spans="1:12" x14ac:dyDescent="0.3">
      <c r="A8063" t="s">
        <v>27</v>
      </c>
      <c r="B8063" t="s">
        <v>13</v>
      </c>
      <c r="C8063" t="s">
        <v>14</v>
      </c>
      <c r="D8063" t="s">
        <v>374</v>
      </c>
      <c r="E8063" t="s">
        <v>85</v>
      </c>
      <c r="F8063" t="s">
        <v>17</v>
      </c>
      <c r="G8063" t="s">
        <v>18</v>
      </c>
      <c r="H8063" t="s">
        <v>20</v>
      </c>
      <c r="I8063">
        <v>218.376</v>
      </c>
      <c r="J8063">
        <v>3</v>
      </c>
      <c r="K8063">
        <v>0.2</v>
      </c>
      <c r="L8063">
        <v>-10.918799999999999</v>
      </c>
    </row>
    <row r="8064" spans="1:12" x14ac:dyDescent="0.3">
      <c r="A8064" t="s">
        <v>27</v>
      </c>
      <c r="B8064" t="s">
        <v>43</v>
      </c>
      <c r="C8064" t="s">
        <v>14</v>
      </c>
      <c r="D8064" t="s">
        <v>388</v>
      </c>
      <c r="E8064" t="s">
        <v>85</v>
      </c>
      <c r="F8064" t="s">
        <v>17</v>
      </c>
      <c r="G8064" t="s">
        <v>18</v>
      </c>
      <c r="H8064" t="s">
        <v>19</v>
      </c>
      <c r="I8064">
        <v>387.13600000000002</v>
      </c>
      <c r="J8064">
        <v>4</v>
      </c>
      <c r="K8064">
        <v>0.2</v>
      </c>
      <c r="L8064">
        <v>-14.5176</v>
      </c>
    </row>
    <row r="8065" spans="1:12" x14ac:dyDescent="0.3">
      <c r="A8065" t="s">
        <v>27</v>
      </c>
      <c r="B8065" t="s">
        <v>43</v>
      </c>
      <c r="C8065" t="s">
        <v>14</v>
      </c>
      <c r="D8065" t="s">
        <v>388</v>
      </c>
      <c r="E8065" t="s">
        <v>85</v>
      </c>
      <c r="F8065" t="s">
        <v>17</v>
      </c>
      <c r="G8065" t="s">
        <v>34</v>
      </c>
      <c r="H8065" t="s">
        <v>58</v>
      </c>
      <c r="I8065">
        <v>45.408000000000001</v>
      </c>
      <c r="J8065">
        <v>2</v>
      </c>
      <c r="K8065">
        <v>0.2</v>
      </c>
      <c r="L8065">
        <v>11.919600000000001</v>
      </c>
    </row>
    <row r="8066" spans="1:12" x14ac:dyDescent="0.3">
      <c r="A8066" t="s">
        <v>27</v>
      </c>
      <c r="B8066" t="s">
        <v>43</v>
      </c>
      <c r="C8066" t="s">
        <v>14</v>
      </c>
      <c r="D8066" t="s">
        <v>388</v>
      </c>
      <c r="E8066" t="s">
        <v>85</v>
      </c>
      <c r="F8066" t="s">
        <v>17</v>
      </c>
      <c r="G8066" t="s">
        <v>18</v>
      </c>
      <c r="H8066" t="s">
        <v>32</v>
      </c>
      <c r="I8066">
        <v>77.951999999999998</v>
      </c>
      <c r="J8066">
        <v>3</v>
      </c>
      <c r="K8066">
        <v>0.2</v>
      </c>
      <c r="L8066">
        <v>-11.6928</v>
      </c>
    </row>
    <row r="8067" spans="1:12" x14ac:dyDescent="0.3">
      <c r="A8067" t="s">
        <v>27</v>
      </c>
      <c r="B8067" t="s">
        <v>43</v>
      </c>
      <c r="C8067" t="s">
        <v>14</v>
      </c>
      <c r="D8067" t="s">
        <v>388</v>
      </c>
      <c r="E8067" t="s">
        <v>85</v>
      </c>
      <c r="F8067" t="s">
        <v>17</v>
      </c>
      <c r="G8067" t="s">
        <v>25</v>
      </c>
      <c r="H8067" t="s">
        <v>26</v>
      </c>
      <c r="I8067">
        <v>3</v>
      </c>
      <c r="J8067">
        <v>1</v>
      </c>
      <c r="K8067">
        <v>0.2</v>
      </c>
      <c r="L8067">
        <v>1.05</v>
      </c>
    </row>
    <row r="8068" spans="1:12" x14ac:dyDescent="0.3">
      <c r="A8068" t="s">
        <v>27</v>
      </c>
      <c r="B8068" t="s">
        <v>21</v>
      </c>
      <c r="C8068" t="s">
        <v>14</v>
      </c>
      <c r="D8068" t="s">
        <v>114</v>
      </c>
      <c r="E8068" t="s">
        <v>85</v>
      </c>
      <c r="F8068" t="s">
        <v>17</v>
      </c>
      <c r="G8068" t="s">
        <v>25</v>
      </c>
      <c r="H8068" t="s">
        <v>37</v>
      </c>
      <c r="I8068">
        <v>20.768000000000001</v>
      </c>
      <c r="J8068">
        <v>2</v>
      </c>
      <c r="K8068">
        <v>0.2</v>
      </c>
      <c r="L8068">
        <v>2.3363999999999998</v>
      </c>
    </row>
    <row r="8069" spans="1:12" x14ac:dyDescent="0.3">
      <c r="A8069" t="s">
        <v>61</v>
      </c>
      <c r="B8069" t="s">
        <v>21</v>
      </c>
      <c r="C8069" t="s">
        <v>14</v>
      </c>
      <c r="D8069" t="s">
        <v>404</v>
      </c>
      <c r="E8069" t="s">
        <v>85</v>
      </c>
      <c r="F8069" t="s">
        <v>17</v>
      </c>
      <c r="G8069" t="s">
        <v>18</v>
      </c>
      <c r="H8069" t="s">
        <v>20</v>
      </c>
      <c r="I8069">
        <v>97.424000000000007</v>
      </c>
      <c r="J8069">
        <v>2</v>
      </c>
      <c r="K8069">
        <v>0.2</v>
      </c>
      <c r="L8069">
        <v>10.9602</v>
      </c>
    </row>
    <row r="8070" spans="1:12" x14ac:dyDescent="0.3">
      <c r="A8070" t="s">
        <v>27</v>
      </c>
      <c r="B8070" t="s">
        <v>21</v>
      </c>
      <c r="C8070" t="s">
        <v>14</v>
      </c>
      <c r="D8070" t="s">
        <v>404</v>
      </c>
      <c r="E8070" t="s">
        <v>85</v>
      </c>
      <c r="F8070" t="s">
        <v>17</v>
      </c>
      <c r="G8070" t="s">
        <v>34</v>
      </c>
      <c r="H8070" t="s">
        <v>35</v>
      </c>
      <c r="I8070">
        <v>239.976</v>
      </c>
      <c r="J8070">
        <v>3</v>
      </c>
      <c r="K8070">
        <v>0.2</v>
      </c>
      <c r="L8070">
        <v>26.997299999999999</v>
      </c>
    </row>
    <row r="8071" spans="1:12" x14ac:dyDescent="0.3">
      <c r="A8071" t="s">
        <v>27</v>
      </c>
      <c r="B8071" t="s">
        <v>21</v>
      </c>
      <c r="C8071" t="s">
        <v>14</v>
      </c>
      <c r="D8071" t="s">
        <v>404</v>
      </c>
      <c r="E8071" t="s">
        <v>85</v>
      </c>
      <c r="F8071" t="s">
        <v>17</v>
      </c>
      <c r="G8071" t="s">
        <v>18</v>
      </c>
      <c r="H8071" t="s">
        <v>32</v>
      </c>
      <c r="I8071">
        <v>31.167999999999999</v>
      </c>
      <c r="J8071">
        <v>4</v>
      </c>
      <c r="K8071">
        <v>0.2</v>
      </c>
      <c r="L8071">
        <v>9.3504000000000005</v>
      </c>
    </row>
    <row r="8072" spans="1:12" x14ac:dyDescent="0.3">
      <c r="A8072" t="s">
        <v>27</v>
      </c>
      <c r="B8072" t="s">
        <v>21</v>
      </c>
      <c r="C8072" t="s">
        <v>14</v>
      </c>
      <c r="D8072" t="s">
        <v>404</v>
      </c>
      <c r="E8072" t="s">
        <v>85</v>
      </c>
      <c r="F8072" t="s">
        <v>17</v>
      </c>
      <c r="G8072" t="s">
        <v>18</v>
      </c>
      <c r="H8072" t="s">
        <v>30</v>
      </c>
      <c r="I8072">
        <v>120.96</v>
      </c>
      <c r="J8072">
        <v>2</v>
      </c>
      <c r="K8072">
        <v>0.4</v>
      </c>
      <c r="L8072">
        <v>-28.224</v>
      </c>
    </row>
    <row r="8073" spans="1:12" x14ac:dyDescent="0.3">
      <c r="A8073" t="s">
        <v>27</v>
      </c>
      <c r="B8073" t="s">
        <v>21</v>
      </c>
      <c r="C8073" t="s">
        <v>14</v>
      </c>
      <c r="D8073" t="s">
        <v>404</v>
      </c>
      <c r="E8073" t="s">
        <v>85</v>
      </c>
      <c r="F8073" t="s">
        <v>17</v>
      </c>
      <c r="G8073" t="s">
        <v>34</v>
      </c>
      <c r="H8073" t="s">
        <v>35</v>
      </c>
      <c r="I8073">
        <v>2239.9360000000001</v>
      </c>
      <c r="J8073">
        <v>8</v>
      </c>
      <c r="K8073">
        <v>0.2</v>
      </c>
      <c r="L8073">
        <v>223.99359999999999</v>
      </c>
    </row>
    <row r="8074" spans="1:12" x14ac:dyDescent="0.3">
      <c r="A8074" t="s">
        <v>27</v>
      </c>
      <c r="B8074" t="s">
        <v>21</v>
      </c>
      <c r="C8074" t="s">
        <v>14</v>
      </c>
      <c r="D8074" t="s">
        <v>404</v>
      </c>
      <c r="E8074" t="s">
        <v>85</v>
      </c>
      <c r="F8074" t="s">
        <v>17</v>
      </c>
      <c r="G8074" t="s">
        <v>25</v>
      </c>
      <c r="H8074" t="s">
        <v>37</v>
      </c>
      <c r="I8074">
        <v>76.608000000000004</v>
      </c>
      <c r="J8074">
        <v>8</v>
      </c>
      <c r="K8074">
        <v>0.2</v>
      </c>
      <c r="L8074">
        <v>6.7031999999999998</v>
      </c>
    </row>
    <row r="8075" spans="1:12" x14ac:dyDescent="0.3">
      <c r="A8075" t="s">
        <v>27</v>
      </c>
      <c r="B8075" t="s">
        <v>21</v>
      </c>
      <c r="C8075" t="s">
        <v>14</v>
      </c>
      <c r="D8075" t="s">
        <v>404</v>
      </c>
      <c r="E8075" t="s">
        <v>85</v>
      </c>
      <c r="F8075" t="s">
        <v>17</v>
      </c>
      <c r="G8075" t="s">
        <v>25</v>
      </c>
      <c r="H8075" t="s">
        <v>31</v>
      </c>
      <c r="I8075">
        <v>142.77600000000001</v>
      </c>
      <c r="J8075">
        <v>1</v>
      </c>
      <c r="K8075">
        <v>0.2</v>
      </c>
      <c r="L8075">
        <v>17.847000000000001</v>
      </c>
    </row>
    <row r="8076" spans="1:12" x14ac:dyDescent="0.3">
      <c r="A8076" t="s">
        <v>27</v>
      </c>
      <c r="B8076" t="s">
        <v>21</v>
      </c>
      <c r="C8076" t="s">
        <v>14</v>
      </c>
      <c r="D8076" t="s">
        <v>404</v>
      </c>
      <c r="E8076" t="s">
        <v>85</v>
      </c>
      <c r="F8076" t="s">
        <v>17</v>
      </c>
      <c r="G8076" t="s">
        <v>25</v>
      </c>
      <c r="H8076" t="s">
        <v>40</v>
      </c>
      <c r="I8076">
        <v>91.36</v>
      </c>
      <c r="J8076">
        <v>5</v>
      </c>
      <c r="K8076">
        <v>0.2</v>
      </c>
      <c r="L8076">
        <v>29.692</v>
      </c>
    </row>
    <row r="8077" spans="1:12" x14ac:dyDescent="0.3">
      <c r="A8077" t="s">
        <v>27</v>
      </c>
      <c r="B8077" t="s">
        <v>21</v>
      </c>
      <c r="C8077" t="s">
        <v>14</v>
      </c>
      <c r="D8077" t="s">
        <v>160</v>
      </c>
      <c r="E8077" t="s">
        <v>85</v>
      </c>
      <c r="F8077" t="s">
        <v>17</v>
      </c>
      <c r="G8077" t="s">
        <v>34</v>
      </c>
      <c r="H8077" t="s">
        <v>58</v>
      </c>
      <c r="I8077">
        <v>4.7279999999999998</v>
      </c>
      <c r="J8077">
        <v>3</v>
      </c>
      <c r="K8077">
        <v>0.2</v>
      </c>
      <c r="L8077">
        <v>0.70920000000000005</v>
      </c>
    </row>
    <row r="8078" spans="1:12" x14ac:dyDescent="0.3">
      <c r="A8078" t="s">
        <v>27</v>
      </c>
      <c r="B8078" t="s">
        <v>21</v>
      </c>
      <c r="C8078" t="s">
        <v>14</v>
      </c>
      <c r="D8078" t="s">
        <v>160</v>
      </c>
      <c r="E8078" t="s">
        <v>85</v>
      </c>
      <c r="F8078" t="s">
        <v>17</v>
      </c>
      <c r="G8078" t="s">
        <v>18</v>
      </c>
      <c r="H8078" t="s">
        <v>32</v>
      </c>
      <c r="I8078">
        <v>53.351999999999997</v>
      </c>
      <c r="J8078">
        <v>3</v>
      </c>
      <c r="K8078">
        <v>0.2</v>
      </c>
      <c r="L8078">
        <v>16.005600000000001</v>
      </c>
    </row>
    <row r="8079" spans="1:12" x14ac:dyDescent="0.3">
      <c r="A8079" t="s">
        <v>27</v>
      </c>
      <c r="B8079" t="s">
        <v>21</v>
      </c>
      <c r="C8079" t="s">
        <v>14</v>
      </c>
      <c r="D8079" t="s">
        <v>160</v>
      </c>
      <c r="E8079" t="s">
        <v>85</v>
      </c>
      <c r="F8079" t="s">
        <v>17</v>
      </c>
      <c r="G8079" t="s">
        <v>18</v>
      </c>
      <c r="H8079" t="s">
        <v>19</v>
      </c>
      <c r="I8079">
        <v>131.10400000000001</v>
      </c>
      <c r="J8079">
        <v>2</v>
      </c>
      <c r="K8079">
        <v>0.2</v>
      </c>
      <c r="L8079">
        <v>8.1940000000000008</v>
      </c>
    </row>
    <row r="8080" spans="1:12" x14ac:dyDescent="0.3">
      <c r="A8080" t="s">
        <v>27</v>
      </c>
      <c r="B8080" t="s">
        <v>21</v>
      </c>
      <c r="C8080" t="s">
        <v>14</v>
      </c>
      <c r="D8080" t="s">
        <v>160</v>
      </c>
      <c r="E8080" t="s">
        <v>85</v>
      </c>
      <c r="F8080" t="s">
        <v>17</v>
      </c>
      <c r="G8080" t="s">
        <v>25</v>
      </c>
      <c r="H8080" t="s">
        <v>31</v>
      </c>
      <c r="I8080">
        <v>22.512</v>
      </c>
      <c r="J8080">
        <v>3</v>
      </c>
      <c r="K8080">
        <v>0.2</v>
      </c>
      <c r="L8080">
        <v>2.2511999999999999</v>
      </c>
    </row>
    <row r="8081" spans="1:12" x14ac:dyDescent="0.3">
      <c r="A8081" t="s">
        <v>27</v>
      </c>
      <c r="B8081" t="s">
        <v>21</v>
      </c>
      <c r="C8081" t="s">
        <v>14</v>
      </c>
      <c r="D8081" t="s">
        <v>160</v>
      </c>
      <c r="E8081" t="s">
        <v>85</v>
      </c>
      <c r="F8081" t="s">
        <v>17</v>
      </c>
      <c r="G8081" t="s">
        <v>34</v>
      </c>
      <c r="H8081" t="s">
        <v>58</v>
      </c>
      <c r="I8081">
        <v>72.744</v>
      </c>
      <c r="J8081">
        <v>7</v>
      </c>
      <c r="K8081">
        <v>0.2</v>
      </c>
      <c r="L8081">
        <v>-12.7302</v>
      </c>
    </row>
    <row r="8082" spans="1:12" x14ac:dyDescent="0.3">
      <c r="A8082" t="s">
        <v>27</v>
      </c>
      <c r="B8082" t="s">
        <v>21</v>
      </c>
      <c r="C8082" t="s">
        <v>14</v>
      </c>
      <c r="D8082" t="s">
        <v>434</v>
      </c>
      <c r="E8082" t="s">
        <v>85</v>
      </c>
      <c r="F8082" t="s">
        <v>17</v>
      </c>
      <c r="G8082" t="s">
        <v>25</v>
      </c>
      <c r="H8082" t="s">
        <v>36</v>
      </c>
      <c r="I8082">
        <v>8.1</v>
      </c>
      <c r="J8082">
        <v>5</v>
      </c>
      <c r="K8082">
        <v>0.7</v>
      </c>
      <c r="L8082">
        <v>-5.94</v>
      </c>
    </row>
    <row r="8083" spans="1:12" x14ac:dyDescent="0.3">
      <c r="A8083" t="s">
        <v>27</v>
      </c>
      <c r="B8083" t="s">
        <v>43</v>
      </c>
      <c r="C8083" t="s">
        <v>14</v>
      </c>
      <c r="D8083" t="s">
        <v>374</v>
      </c>
      <c r="E8083" t="s">
        <v>85</v>
      </c>
      <c r="F8083" t="s">
        <v>17</v>
      </c>
      <c r="G8083" t="s">
        <v>25</v>
      </c>
      <c r="H8083" t="s">
        <v>26</v>
      </c>
      <c r="I8083">
        <v>4.6079999999999997</v>
      </c>
      <c r="J8083">
        <v>2</v>
      </c>
      <c r="K8083">
        <v>0.2</v>
      </c>
      <c r="L8083">
        <v>1.6704000000000001</v>
      </c>
    </row>
    <row r="8084" spans="1:12" x14ac:dyDescent="0.3">
      <c r="A8084" t="s">
        <v>27</v>
      </c>
      <c r="B8084" t="s">
        <v>13</v>
      </c>
      <c r="C8084" t="s">
        <v>14</v>
      </c>
      <c r="D8084" t="s">
        <v>434</v>
      </c>
      <c r="E8084" t="s">
        <v>85</v>
      </c>
      <c r="F8084" t="s">
        <v>17</v>
      </c>
      <c r="G8084" t="s">
        <v>34</v>
      </c>
      <c r="H8084" t="s">
        <v>58</v>
      </c>
      <c r="I8084">
        <v>95.975999999999999</v>
      </c>
      <c r="J8084">
        <v>3</v>
      </c>
      <c r="K8084">
        <v>0.2</v>
      </c>
      <c r="L8084">
        <v>15.5961</v>
      </c>
    </row>
    <row r="8085" spans="1:12" x14ac:dyDescent="0.3">
      <c r="A8085" t="s">
        <v>27</v>
      </c>
      <c r="B8085" t="s">
        <v>13</v>
      </c>
      <c r="C8085" t="s">
        <v>14</v>
      </c>
      <c r="D8085" t="s">
        <v>434</v>
      </c>
      <c r="E8085" t="s">
        <v>85</v>
      </c>
      <c r="F8085" t="s">
        <v>17</v>
      </c>
      <c r="G8085" t="s">
        <v>34</v>
      </c>
      <c r="H8085" t="s">
        <v>35</v>
      </c>
      <c r="I8085">
        <v>143.928</v>
      </c>
      <c r="J8085">
        <v>9</v>
      </c>
      <c r="K8085">
        <v>0.2</v>
      </c>
      <c r="L8085">
        <v>-32.383800000000001</v>
      </c>
    </row>
    <row r="8086" spans="1:12" x14ac:dyDescent="0.3">
      <c r="A8086" t="s">
        <v>27</v>
      </c>
      <c r="B8086" t="s">
        <v>13</v>
      </c>
      <c r="C8086" t="s">
        <v>14</v>
      </c>
      <c r="D8086" t="s">
        <v>434</v>
      </c>
      <c r="E8086" t="s">
        <v>85</v>
      </c>
      <c r="F8086" t="s">
        <v>17</v>
      </c>
      <c r="G8086" t="s">
        <v>25</v>
      </c>
      <c r="H8086" t="s">
        <v>36</v>
      </c>
      <c r="I8086">
        <v>3.5640000000000001</v>
      </c>
      <c r="J8086">
        <v>2</v>
      </c>
      <c r="K8086">
        <v>0.7</v>
      </c>
      <c r="L8086">
        <v>-2.97</v>
      </c>
    </row>
    <row r="8087" spans="1:12" x14ac:dyDescent="0.3">
      <c r="A8087" t="s">
        <v>27</v>
      </c>
      <c r="B8087" t="s">
        <v>13</v>
      </c>
      <c r="C8087" t="s">
        <v>14</v>
      </c>
      <c r="D8087" t="s">
        <v>434</v>
      </c>
      <c r="E8087" t="s">
        <v>85</v>
      </c>
      <c r="F8087" t="s">
        <v>17</v>
      </c>
      <c r="G8087" t="s">
        <v>25</v>
      </c>
      <c r="H8087" t="s">
        <v>26</v>
      </c>
      <c r="I8087">
        <v>4.9279999999999999</v>
      </c>
      <c r="J8087">
        <v>2</v>
      </c>
      <c r="K8087">
        <v>0.2</v>
      </c>
      <c r="L8087">
        <v>1.7248000000000001</v>
      </c>
    </row>
    <row r="8088" spans="1:12" x14ac:dyDescent="0.3">
      <c r="A8088" t="s">
        <v>27</v>
      </c>
      <c r="B8088" t="s">
        <v>13</v>
      </c>
      <c r="C8088" t="s">
        <v>14</v>
      </c>
      <c r="D8088" t="s">
        <v>83</v>
      </c>
      <c r="E8088" t="s">
        <v>85</v>
      </c>
      <c r="F8088" t="s">
        <v>17</v>
      </c>
      <c r="G8088" t="s">
        <v>18</v>
      </c>
      <c r="H8088" t="s">
        <v>30</v>
      </c>
      <c r="I8088">
        <v>934.95600000000002</v>
      </c>
      <c r="J8088">
        <v>6</v>
      </c>
      <c r="K8088">
        <v>0.4</v>
      </c>
      <c r="L8088">
        <v>-249.32159999999999</v>
      </c>
    </row>
    <row r="8089" spans="1:12" x14ac:dyDescent="0.3">
      <c r="A8089" t="s">
        <v>27</v>
      </c>
      <c r="B8089" t="s">
        <v>13</v>
      </c>
      <c r="C8089" t="s">
        <v>14</v>
      </c>
      <c r="D8089" t="s">
        <v>83</v>
      </c>
      <c r="E8089" t="s">
        <v>85</v>
      </c>
      <c r="F8089" t="s">
        <v>17</v>
      </c>
      <c r="G8089" t="s">
        <v>34</v>
      </c>
      <c r="H8089" t="s">
        <v>58</v>
      </c>
      <c r="I8089">
        <v>46.863999999999997</v>
      </c>
      <c r="J8089">
        <v>2</v>
      </c>
      <c r="K8089">
        <v>0.2</v>
      </c>
      <c r="L8089">
        <v>7.6154000000000002</v>
      </c>
    </row>
    <row r="8090" spans="1:12" x14ac:dyDescent="0.3">
      <c r="A8090" t="s">
        <v>27</v>
      </c>
      <c r="B8090" t="s">
        <v>13</v>
      </c>
      <c r="C8090" t="s">
        <v>14</v>
      </c>
      <c r="D8090" t="s">
        <v>83</v>
      </c>
      <c r="E8090" t="s">
        <v>85</v>
      </c>
      <c r="F8090" t="s">
        <v>17</v>
      </c>
      <c r="G8090" t="s">
        <v>25</v>
      </c>
      <c r="H8090" t="s">
        <v>31</v>
      </c>
      <c r="I8090">
        <v>26.16</v>
      </c>
      <c r="J8090">
        <v>3</v>
      </c>
      <c r="K8090">
        <v>0.2</v>
      </c>
      <c r="L8090">
        <v>1.962</v>
      </c>
    </row>
    <row r="8091" spans="1:12" x14ac:dyDescent="0.3">
      <c r="A8091" t="s">
        <v>27</v>
      </c>
      <c r="B8091" t="s">
        <v>13</v>
      </c>
      <c r="C8091" t="s">
        <v>14</v>
      </c>
      <c r="D8091" t="s">
        <v>83</v>
      </c>
      <c r="E8091" t="s">
        <v>85</v>
      </c>
      <c r="F8091" t="s">
        <v>17</v>
      </c>
      <c r="G8091" t="s">
        <v>25</v>
      </c>
      <c r="H8091" t="s">
        <v>33</v>
      </c>
      <c r="I8091">
        <v>23.128</v>
      </c>
      <c r="J8091">
        <v>7</v>
      </c>
      <c r="K8091">
        <v>0.2</v>
      </c>
      <c r="L8091">
        <v>2.891</v>
      </c>
    </row>
    <row r="8092" spans="1:12" x14ac:dyDescent="0.3">
      <c r="A8092" t="s">
        <v>27</v>
      </c>
      <c r="B8092" t="s">
        <v>13</v>
      </c>
      <c r="C8092" t="s">
        <v>14</v>
      </c>
      <c r="D8092" t="s">
        <v>83</v>
      </c>
      <c r="E8092" t="s">
        <v>85</v>
      </c>
      <c r="F8092" t="s">
        <v>17</v>
      </c>
      <c r="G8092" t="s">
        <v>25</v>
      </c>
      <c r="H8092" t="s">
        <v>37</v>
      </c>
      <c r="I8092">
        <v>59.24</v>
      </c>
      <c r="J8092">
        <v>5</v>
      </c>
      <c r="K8092">
        <v>0.2</v>
      </c>
      <c r="L8092">
        <v>16.291</v>
      </c>
    </row>
    <row r="8093" spans="1:12" x14ac:dyDescent="0.3">
      <c r="A8093" t="s">
        <v>61</v>
      </c>
      <c r="B8093" t="s">
        <v>13</v>
      </c>
      <c r="C8093" t="s">
        <v>14</v>
      </c>
      <c r="D8093" t="s">
        <v>84</v>
      </c>
      <c r="E8093" t="s">
        <v>85</v>
      </c>
      <c r="F8093" t="s">
        <v>17</v>
      </c>
      <c r="G8093" t="s">
        <v>25</v>
      </c>
      <c r="H8093" t="s">
        <v>31</v>
      </c>
      <c r="I8093">
        <v>39.128</v>
      </c>
      <c r="J8093">
        <v>1</v>
      </c>
      <c r="K8093">
        <v>0.2</v>
      </c>
      <c r="L8093">
        <v>-8.8038000000000007</v>
      </c>
    </row>
    <row r="8094" spans="1:12" x14ac:dyDescent="0.3">
      <c r="A8094" t="s">
        <v>27</v>
      </c>
      <c r="B8094" t="s">
        <v>21</v>
      </c>
      <c r="C8094" t="s">
        <v>14</v>
      </c>
      <c r="D8094" t="s">
        <v>89</v>
      </c>
      <c r="E8094" t="s">
        <v>85</v>
      </c>
      <c r="F8094" t="s">
        <v>17</v>
      </c>
      <c r="G8094" t="s">
        <v>34</v>
      </c>
      <c r="H8094" t="s">
        <v>58</v>
      </c>
      <c r="I8094">
        <v>18.527999999999999</v>
      </c>
      <c r="J8094">
        <v>2</v>
      </c>
      <c r="K8094">
        <v>0.2</v>
      </c>
      <c r="L8094">
        <v>4.4004000000000003</v>
      </c>
    </row>
    <row r="8095" spans="1:12" x14ac:dyDescent="0.3">
      <c r="A8095" t="s">
        <v>27</v>
      </c>
      <c r="B8095" t="s">
        <v>21</v>
      </c>
      <c r="C8095" t="s">
        <v>14</v>
      </c>
      <c r="D8095" t="s">
        <v>89</v>
      </c>
      <c r="E8095" t="s">
        <v>85</v>
      </c>
      <c r="F8095" t="s">
        <v>17</v>
      </c>
      <c r="G8095" t="s">
        <v>18</v>
      </c>
      <c r="H8095" t="s">
        <v>30</v>
      </c>
      <c r="I8095">
        <v>1875.258</v>
      </c>
      <c r="J8095">
        <v>7</v>
      </c>
      <c r="K8095">
        <v>0.4</v>
      </c>
      <c r="L8095">
        <v>-968.88329999999996</v>
      </c>
    </row>
    <row r="8096" spans="1:12" x14ac:dyDescent="0.3">
      <c r="A8096" t="s">
        <v>27</v>
      </c>
      <c r="B8096" t="s">
        <v>43</v>
      </c>
      <c r="C8096" t="s">
        <v>14</v>
      </c>
      <c r="D8096" t="s">
        <v>560</v>
      </c>
      <c r="E8096" t="s">
        <v>85</v>
      </c>
      <c r="F8096" t="s">
        <v>17</v>
      </c>
      <c r="G8096" t="s">
        <v>25</v>
      </c>
      <c r="H8096" t="s">
        <v>36</v>
      </c>
      <c r="I8096">
        <v>4.3380000000000001</v>
      </c>
      <c r="J8096">
        <v>3</v>
      </c>
      <c r="K8096">
        <v>0.7</v>
      </c>
      <c r="L8096">
        <v>-3.0366</v>
      </c>
    </row>
    <row r="8097" spans="1:12" x14ac:dyDescent="0.3">
      <c r="A8097" t="s">
        <v>27</v>
      </c>
      <c r="B8097" t="s">
        <v>43</v>
      </c>
      <c r="C8097" t="s">
        <v>14</v>
      </c>
      <c r="D8097" t="s">
        <v>560</v>
      </c>
      <c r="E8097" t="s">
        <v>85</v>
      </c>
      <c r="F8097" t="s">
        <v>17</v>
      </c>
      <c r="G8097" t="s">
        <v>25</v>
      </c>
      <c r="H8097" t="s">
        <v>36</v>
      </c>
      <c r="I8097">
        <v>11.88</v>
      </c>
      <c r="J8097">
        <v>5</v>
      </c>
      <c r="K8097">
        <v>0.7</v>
      </c>
      <c r="L8097">
        <v>-7.92</v>
      </c>
    </row>
    <row r="8098" spans="1:12" x14ac:dyDescent="0.3">
      <c r="A8098" t="s">
        <v>27</v>
      </c>
      <c r="B8098" t="s">
        <v>21</v>
      </c>
      <c r="C8098" t="s">
        <v>14</v>
      </c>
      <c r="D8098" t="s">
        <v>404</v>
      </c>
      <c r="E8098" t="s">
        <v>85</v>
      </c>
      <c r="F8098" t="s">
        <v>17</v>
      </c>
      <c r="G8098" t="s">
        <v>25</v>
      </c>
      <c r="H8098" t="s">
        <v>36</v>
      </c>
      <c r="I8098">
        <v>31.085999999999999</v>
      </c>
      <c r="J8098">
        <v>3</v>
      </c>
      <c r="K8098">
        <v>0.7</v>
      </c>
      <c r="L8098">
        <v>-20.724</v>
      </c>
    </row>
    <row r="8099" spans="1:12" x14ac:dyDescent="0.3">
      <c r="A8099" t="s">
        <v>27</v>
      </c>
      <c r="B8099" t="s">
        <v>21</v>
      </c>
      <c r="C8099" t="s">
        <v>14</v>
      </c>
      <c r="D8099" t="s">
        <v>84</v>
      </c>
      <c r="E8099" t="s">
        <v>85</v>
      </c>
      <c r="F8099" t="s">
        <v>17</v>
      </c>
      <c r="G8099" t="s">
        <v>25</v>
      </c>
      <c r="H8099" t="s">
        <v>36</v>
      </c>
      <c r="I8099">
        <v>11.673</v>
      </c>
      <c r="J8099">
        <v>3</v>
      </c>
      <c r="K8099">
        <v>0.7</v>
      </c>
      <c r="L8099">
        <v>-7.782</v>
      </c>
    </row>
    <row r="8100" spans="1:12" x14ac:dyDescent="0.3">
      <c r="A8100" t="s">
        <v>27</v>
      </c>
      <c r="B8100" t="s">
        <v>21</v>
      </c>
      <c r="C8100" t="s">
        <v>14</v>
      </c>
      <c r="D8100" t="s">
        <v>84</v>
      </c>
      <c r="E8100" t="s">
        <v>85</v>
      </c>
      <c r="F8100" t="s">
        <v>17</v>
      </c>
      <c r="G8100" t="s">
        <v>25</v>
      </c>
      <c r="H8100" t="s">
        <v>59</v>
      </c>
      <c r="I8100">
        <v>64.847999999999999</v>
      </c>
      <c r="J8100">
        <v>7</v>
      </c>
      <c r="K8100">
        <v>0.2</v>
      </c>
      <c r="L8100">
        <v>24.318000000000001</v>
      </c>
    </row>
    <row r="8101" spans="1:12" x14ac:dyDescent="0.3">
      <c r="A8101" t="s">
        <v>12</v>
      </c>
      <c r="B8101" t="s">
        <v>43</v>
      </c>
      <c r="C8101" t="s">
        <v>14</v>
      </c>
      <c r="D8101" t="s">
        <v>434</v>
      </c>
      <c r="E8101" t="s">
        <v>85</v>
      </c>
      <c r="F8101" t="s">
        <v>17</v>
      </c>
      <c r="G8101" t="s">
        <v>34</v>
      </c>
      <c r="H8101" t="s">
        <v>122</v>
      </c>
      <c r="I8101">
        <v>91.474999999999994</v>
      </c>
      <c r="J8101">
        <v>1</v>
      </c>
      <c r="K8101">
        <v>0.5</v>
      </c>
      <c r="L8101">
        <v>-1.8294999999999999</v>
      </c>
    </row>
    <row r="8102" spans="1:12" x14ac:dyDescent="0.3">
      <c r="A8102" t="s">
        <v>27</v>
      </c>
      <c r="B8102" t="s">
        <v>43</v>
      </c>
      <c r="C8102" t="s">
        <v>14</v>
      </c>
      <c r="D8102" t="s">
        <v>44</v>
      </c>
      <c r="E8102" t="s">
        <v>45</v>
      </c>
      <c r="F8102" t="s">
        <v>46</v>
      </c>
      <c r="G8102" t="s">
        <v>25</v>
      </c>
      <c r="H8102" t="s">
        <v>37</v>
      </c>
      <c r="I8102">
        <v>68.81</v>
      </c>
      <c r="J8102">
        <v>5</v>
      </c>
      <c r="K8102">
        <v>0.8</v>
      </c>
      <c r="L8102">
        <v>-123.858</v>
      </c>
    </row>
    <row r="8103" spans="1:12" x14ac:dyDescent="0.3">
      <c r="A8103" t="s">
        <v>27</v>
      </c>
      <c r="B8103" t="s">
        <v>43</v>
      </c>
      <c r="C8103" t="s">
        <v>14</v>
      </c>
      <c r="D8103" t="s">
        <v>44</v>
      </c>
      <c r="E8103" t="s">
        <v>45</v>
      </c>
      <c r="F8103" t="s">
        <v>46</v>
      </c>
      <c r="G8103" t="s">
        <v>25</v>
      </c>
      <c r="H8103" t="s">
        <v>36</v>
      </c>
      <c r="I8103">
        <v>2.544</v>
      </c>
      <c r="J8103">
        <v>3</v>
      </c>
      <c r="K8103">
        <v>0.8</v>
      </c>
      <c r="L8103">
        <v>-3.8159999999999998</v>
      </c>
    </row>
    <row r="8104" spans="1:12" x14ac:dyDescent="0.3">
      <c r="A8104" t="s">
        <v>12</v>
      </c>
      <c r="B8104" t="s">
        <v>43</v>
      </c>
      <c r="C8104" t="s">
        <v>14</v>
      </c>
      <c r="D8104" t="s">
        <v>60</v>
      </c>
      <c r="E8104" t="s">
        <v>45</v>
      </c>
      <c r="F8104" t="s">
        <v>46</v>
      </c>
      <c r="G8104" t="s">
        <v>25</v>
      </c>
      <c r="H8104" t="s">
        <v>40</v>
      </c>
      <c r="I8104">
        <v>29.472000000000001</v>
      </c>
      <c r="J8104">
        <v>3</v>
      </c>
      <c r="K8104">
        <v>0.2</v>
      </c>
      <c r="L8104">
        <v>9.9467999999999996</v>
      </c>
    </row>
    <row r="8105" spans="1:12" x14ac:dyDescent="0.3">
      <c r="A8105" t="s">
        <v>61</v>
      </c>
      <c r="B8105" t="s">
        <v>21</v>
      </c>
      <c r="C8105" t="s">
        <v>14</v>
      </c>
      <c r="D8105" t="s">
        <v>62</v>
      </c>
      <c r="E8105" t="s">
        <v>45</v>
      </c>
      <c r="F8105" t="s">
        <v>46</v>
      </c>
      <c r="G8105" t="s">
        <v>34</v>
      </c>
      <c r="H8105" t="s">
        <v>35</v>
      </c>
      <c r="I8105">
        <v>1097.5440000000001</v>
      </c>
      <c r="J8105">
        <v>7</v>
      </c>
      <c r="K8105">
        <v>0.2</v>
      </c>
      <c r="L8105">
        <v>123.47369999999999</v>
      </c>
    </row>
    <row r="8106" spans="1:12" x14ac:dyDescent="0.3">
      <c r="A8106" t="s">
        <v>61</v>
      </c>
      <c r="B8106" t="s">
        <v>21</v>
      </c>
      <c r="C8106" t="s">
        <v>14</v>
      </c>
      <c r="D8106" t="s">
        <v>62</v>
      </c>
      <c r="E8106" t="s">
        <v>45</v>
      </c>
      <c r="F8106" t="s">
        <v>46</v>
      </c>
      <c r="G8106" t="s">
        <v>18</v>
      </c>
      <c r="H8106" t="s">
        <v>32</v>
      </c>
      <c r="I8106">
        <v>190.92</v>
      </c>
      <c r="J8106">
        <v>5</v>
      </c>
      <c r="K8106">
        <v>0.6</v>
      </c>
      <c r="L8106">
        <v>-147.96299999999999</v>
      </c>
    </row>
    <row r="8107" spans="1:12" x14ac:dyDescent="0.3">
      <c r="A8107" t="s">
        <v>27</v>
      </c>
      <c r="B8107" t="s">
        <v>43</v>
      </c>
      <c r="C8107" t="s">
        <v>14</v>
      </c>
      <c r="D8107" t="s">
        <v>60</v>
      </c>
      <c r="E8107" t="s">
        <v>45</v>
      </c>
      <c r="F8107" t="s">
        <v>46</v>
      </c>
      <c r="G8107" t="s">
        <v>25</v>
      </c>
      <c r="H8107" t="s">
        <v>59</v>
      </c>
      <c r="I8107">
        <v>113.328</v>
      </c>
      <c r="J8107">
        <v>9</v>
      </c>
      <c r="K8107">
        <v>0.2</v>
      </c>
      <c r="L8107">
        <v>35.414999999999999</v>
      </c>
    </row>
    <row r="8108" spans="1:12" x14ac:dyDescent="0.3">
      <c r="A8108" t="s">
        <v>27</v>
      </c>
      <c r="B8108" t="s">
        <v>43</v>
      </c>
      <c r="C8108" t="s">
        <v>14</v>
      </c>
      <c r="D8108" t="s">
        <v>60</v>
      </c>
      <c r="E8108" t="s">
        <v>45</v>
      </c>
      <c r="F8108" t="s">
        <v>46</v>
      </c>
      <c r="G8108" t="s">
        <v>18</v>
      </c>
      <c r="H8108" t="s">
        <v>19</v>
      </c>
      <c r="I8108">
        <v>532.39919999999995</v>
      </c>
      <c r="J8108">
        <v>3</v>
      </c>
      <c r="K8108">
        <v>0.32</v>
      </c>
      <c r="L8108">
        <v>-46.976399999999998</v>
      </c>
    </row>
    <row r="8109" spans="1:12" x14ac:dyDescent="0.3">
      <c r="A8109" t="s">
        <v>27</v>
      </c>
      <c r="B8109" t="s">
        <v>43</v>
      </c>
      <c r="C8109" t="s">
        <v>14</v>
      </c>
      <c r="D8109" t="s">
        <v>60</v>
      </c>
      <c r="E8109" t="s">
        <v>45</v>
      </c>
      <c r="F8109" t="s">
        <v>46</v>
      </c>
      <c r="G8109" t="s">
        <v>18</v>
      </c>
      <c r="H8109" t="s">
        <v>20</v>
      </c>
      <c r="I8109">
        <v>212.05799999999999</v>
      </c>
      <c r="J8109">
        <v>3</v>
      </c>
      <c r="K8109">
        <v>0.3</v>
      </c>
      <c r="L8109">
        <v>-15.147</v>
      </c>
    </row>
    <row r="8110" spans="1:12" x14ac:dyDescent="0.3">
      <c r="A8110" t="s">
        <v>27</v>
      </c>
      <c r="B8110" t="s">
        <v>43</v>
      </c>
      <c r="C8110" t="s">
        <v>14</v>
      </c>
      <c r="D8110" t="s">
        <v>60</v>
      </c>
      <c r="E8110" t="s">
        <v>45</v>
      </c>
      <c r="F8110" t="s">
        <v>46</v>
      </c>
      <c r="G8110" t="s">
        <v>34</v>
      </c>
      <c r="H8110" t="s">
        <v>35</v>
      </c>
      <c r="I8110">
        <v>371.16800000000001</v>
      </c>
      <c r="J8110">
        <v>4</v>
      </c>
      <c r="K8110">
        <v>0.2</v>
      </c>
      <c r="L8110">
        <v>41.756399999999999</v>
      </c>
    </row>
    <row r="8111" spans="1:12" x14ac:dyDescent="0.3">
      <c r="A8111" t="s">
        <v>61</v>
      </c>
      <c r="B8111" t="s">
        <v>21</v>
      </c>
      <c r="C8111" t="s">
        <v>14</v>
      </c>
      <c r="D8111" t="s">
        <v>60</v>
      </c>
      <c r="E8111" t="s">
        <v>45</v>
      </c>
      <c r="F8111" t="s">
        <v>46</v>
      </c>
      <c r="G8111" t="s">
        <v>25</v>
      </c>
      <c r="H8111" t="s">
        <v>36</v>
      </c>
      <c r="I8111">
        <v>1.248</v>
      </c>
      <c r="J8111">
        <v>3</v>
      </c>
      <c r="K8111">
        <v>0.8</v>
      </c>
      <c r="L8111">
        <v>-1.9343999999999999</v>
      </c>
    </row>
    <row r="8112" spans="1:12" x14ac:dyDescent="0.3">
      <c r="A8112" t="s">
        <v>61</v>
      </c>
      <c r="B8112" t="s">
        <v>21</v>
      </c>
      <c r="C8112" t="s">
        <v>14</v>
      </c>
      <c r="D8112" t="s">
        <v>60</v>
      </c>
      <c r="E8112" t="s">
        <v>45</v>
      </c>
      <c r="F8112" t="s">
        <v>46</v>
      </c>
      <c r="G8112" t="s">
        <v>18</v>
      </c>
      <c r="H8112" t="s">
        <v>32</v>
      </c>
      <c r="I8112">
        <v>9.7080000000000002</v>
      </c>
      <c r="J8112">
        <v>3</v>
      </c>
      <c r="K8112">
        <v>0.6</v>
      </c>
      <c r="L8112">
        <v>-5.8247999999999998</v>
      </c>
    </row>
    <row r="8113" spans="1:12" x14ac:dyDescent="0.3">
      <c r="A8113" t="s">
        <v>61</v>
      </c>
      <c r="B8113" t="s">
        <v>21</v>
      </c>
      <c r="C8113" t="s">
        <v>14</v>
      </c>
      <c r="D8113" t="s">
        <v>60</v>
      </c>
      <c r="E8113" t="s">
        <v>45</v>
      </c>
      <c r="F8113" t="s">
        <v>46</v>
      </c>
      <c r="G8113" t="s">
        <v>25</v>
      </c>
      <c r="H8113" t="s">
        <v>31</v>
      </c>
      <c r="I8113">
        <v>27.24</v>
      </c>
      <c r="J8113">
        <v>3</v>
      </c>
      <c r="K8113">
        <v>0.2</v>
      </c>
      <c r="L8113">
        <v>2.7240000000000002</v>
      </c>
    </row>
    <row r="8114" spans="1:12" x14ac:dyDescent="0.3">
      <c r="A8114" t="s">
        <v>12</v>
      </c>
      <c r="B8114" t="s">
        <v>13</v>
      </c>
      <c r="C8114" t="s">
        <v>14</v>
      </c>
      <c r="D8114" t="s">
        <v>60</v>
      </c>
      <c r="E8114" t="s">
        <v>45</v>
      </c>
      <c r="F8114" t="s">
        <v>46</v>
      </c>
      <c r="G8114" t="s">
        <v>18</v>
      </c>
      <c r="H8114" t="s">
        <v>32</v>
      </c>
      <c r="I8114">
        <v>19.3</v>
      </c>
      <c r="J8114">
        <v>5</v>
      </c>
      <c r="K8114">
        <v>0.6</v>
      </c>
      <c r="L8114">
        <v>-14.475</v>
      </c>
    </row>
    <row r="8115" spans="1:12" x14ac:dyDescent="0.3">
      <c r="A8115" t="s">
        <v>12</v>
      </c>
      <c r="B8115" t="s">
        <v>43</v>
      </c>
      <c r="C8115" t="s">
        <v>14</v>
      </c>
      <c r="D8115" t="s">
        <v>60</v>
      </c>
      <c r="E8115" t="s">
        <v>45</v>
      </c>
      <c r="F8115" t="s">
        <v>46</v>
      </c>
      <c r="G8115" t="s">
        <v>25</v>
      </c>
      <c r="H8115" t="s">
        <v>31</v>
      </c>
      <c r="I8115">
        <v>158.36799999999999</v>
      </c>
      <c r="J8115">
        <v>7</v>
      </c>
      <c r="K8115">
        <v>0.2</v>
      </c>
      <c r="L8115">
        <v>13.857200000000001</v>
      </c>
    </row>
    <row r="8116" spans="1:12" x14ac:dyDescent="0.3">
      <c r="A8116" t="s">
        <v>12</v>
      </c>
      <c r="B8116" t="s">
        <v>43</v>
      </c>
      <c r="C8116" t="s">
        <v>14</v>
      </c>
      <c r="D8116" t="s">
        <v>60</v>
      </c>
      <c r="E8116" t="s">
        <v>45</v>
      </c>
      <c r="F8116" t="s">
        <v>46</v>
      </c>
      <c r="G8116" t="s">
        <v>18</v>
      </c>
      <c r="H8116" t="s">
        <v>20</v>
      </c>
      <c r="I8116">
        <v>600.55799999999999</v>
      </c>
      <c r="J8116">
        <v>3</v>
      </c>
      <c r="K8116">
        <v>0.3</v>
      </c>
      <c r="L8116">
        <v>-8.5793999999999997</v>
      </c>
    </row>
    <row r="8117" spans="1:12" x14ac:dyDescent="0.3">
      <c r="A8117" t="s">
        <v>27</v>
      </c>
      <c r="B8117" t="s">
        <v>13</v>
      </c>
      <c r="C8117" t="s">
        <v>14</v>
      </c>
      <c r="D8117" t="s">
        <v>121</v>
      </c>
      <c r="E8117" t="s">
        <v>45</v>
      </c>
      <c r="F8117" t="s">
        <v>46</v>
      </c>
      <c r="G8117" t="s">
        <v>25</v>
      </c>
      <c r="H8117" t="s">
        <v>33</v>
      </c>
      <c r="I8117">
        <v>9.9359999999999999</v>
      </c>
      <c r="J8117">
        <v>3</v>
      </c>
      <c r="K8117">
        <v>0.2</v>
      </c>
      <c r="L8117">
        <v>2.7324000000000002</v>
      </c>
    </row>
    <row r="8118" spans="1:12" x14ac:dyDescent="0.3">
      <c r="A8118" t="s">
        <v>27</v>
      </c>
      <c r="B8118" t="s">
        <v>13</v>
      </c>
      <c r="C8118" t="s">
        <v>14</v>
      </c>
      <c r="D8118" t="s">
        <v>121</v>
      </c>
      <c r="E8118" t="s">
        <v>45</v>
      </c>
      <c r="F8118" t="s">
        <v>46</v>
      </c>
      <c r="G8118" t="s">
        <v>34</v>
      </c>
      <c r="H8118" t="s">
        <v>122</v>
      </c>
      <c r="I8118">
        <v>8159.9520000000002</v>
      </c>
      <c r="J8118">
        <v>8</v>
      </c>
      <c r="K8118">
        <v>0.4</v>
      </c>
      <c r="L8118">
        <v>-1359.992</v>
      </c>
    </row>
    <row r="8119" spans="1:12" x14ac:dyDescent="0.3">
      <c r="A8119" t="s">
        <v>27</v>
      </c>
      <c r="B8119" t="s">
        <v>13</v>
      </c>
      <c r="C8119" t="s">
        <v>14</v>
      </c>
      <c r="D8119" t="s">
        <v>121</v>
      </c>
      <c r="E8119" t="s">
        <v>45</v>
      </c>
      <c r="F8119" t="s">
        <v>46</v>
      </c>
      <c r="G8119" t="s">
        <v>25</v>
      </c>
      <c r="H8119" t="s">
        <v>31</v>
      </c>
      <c r="I8119">
        <v>275.928</v>
      </c>
      <c r="J8119">
        <v>3</v>
      </c>
      <c r="K8119">
        <v>0.2</v>
      </c>
      <c r="L8119">
        <v>-58.634700000000002</v>
      </c>
    </row>
    <row r="8120" spans="1:12" x14ac:dyDescent="0.3">
      <c r="A8120" t="s">
        <v>27</v>
      </c>
      <c r="B8120" t="s">
        <v>13</v>
      </c>
      <c r="C8120" t="s">
        <v>14</v>
      </c>
      <c r="D8120" t="s">
        <v>121</v>
      </c>
      <c r="E8120" t="s">
        <v>45</v>
      </c>
      <c r="F8120" t="s">
        <v>46</v>
      </c>
      <c r="G8120" t="s">
        <v>18</v>
      </c>
      <c r="H8120" t="s">
        <v>20</v>
      </c>
      <c r="I8120">
        <v>1740.06</v>
      </c>
      <c r="J8120">
        <v>9</v>
      </c>
      <c r="K8120">
        <v>0.3</v>
      </c>
      <c r="L8120">
        <v>-24.858000000000001</v>
      </c>
    </row>
    <row r="8121" spans="1:12" x14ac:dyDescent="0.3">
      <c r="A8121" t="s">
        <v>27</v>
      </c>
      <c r="B8121" t="s">
        <v>13</v>
      </c>
      <c r="C8121" t="s">
        <v>14</v>
      </c>
      <c r="D8121" t="s">
        <v>121</v>
      </c>
      <c r="E8121" t="s">
        <v>45</v>
      </c>
      <c r="F8121" t="s">
        <v>46</v>
      </c>
      <c r="G8121" t="s">
        <v>25</v>
      </c>
      <c r="H8121" t="s">
        <v>33</v>
      </c>
      <c r="I8121">
        <v>32.064</v>
      </c>
      <c r="J8121">
        <v>6</v>
      </c>
      <c r="K8121">
        <v>0.2</v>
      </c>
      <c r="L8121">
        <v>6.8136000000000001</v>
      </c>
    </row>
    <row r="8122" spans="1:12" x14ac:dyDescent="0.3">
      <c r="A8122" t="s">
        <v>27</v>
      </c>
      <c r="B8122" t="s">
        <v>13</v>
      </c>
      <c r="C8122" t="s">
        <v>14</v>
      </c>
      <c r="D8122" t="s">
        <v>121</v>
      </c>
      <c r="E8122" t="s">
        <v>45</v>
      </c>
      <c r="F8122" t="s">
        <v>46</v>
      </c>
      <c r="G8122" t="s">
        <v>25</v>
      </c>
      <c r="H8122" t="s">
        <v>37</v>
      </c>
      <c r="I8122">
        <v>177.98</v>
      </c>
      <c r="J8122">
        <v>5</v>
      </c>
      <c r="K8122">
        <v>0.8</v>
      </c>
      <c r="L8122">
        <v>-453.84899999999999</v>
      </c>
    </row>
    <row r="8123" spans="1:12" x14ac:dyDescent="0.3">
      <c r="A8123" t="s">
        <v>27</v>
      </c>
      <c r="B8123" t="s">
        <v>13</v>
      </c>
      <c r="C8123" t="s">
        <v>14</v>
      </c>
      <c r="D8123" t="s">
        <v>121</v>
      </c>
      <c r="E8123" t="s">
        <v>45</v>
      </c>
      <c r="F8123" t="s">
        <v>46</v>
      </c>
      <c r="G8123" t="s">
        <v>34</v>
      </c>
      <c r="H8123" t="s">
        <v>35</v>
      </c>
      <c r="I8123">
        <v>143.976</v>
      </c>
      <c r="J8123">
        <v>3</v>
      </c>
      <c r="K8123">
        <v>0.2</v>
      </c>
      <c r="L8123">
        <v>8.9984999999999999</v>
      </c>
    </row>
    <row r="8124" spans="1:12" x14ac:dyDescent="0.3">
      <c r="A8124" t="s">
        <v>12</v>
      </c>
      <c r="B8124" t="s">
        <v>13</v>
      </c>
      <c r="C8124" t="s">
        <v>14</v>
      </c>
      <c r="D8124" t="s">
        <v>60</v>
      </c>
      <c r="E8124" t="s">
        <v>45</v>
      </c>
      <c r="F8124" t="s">
        <v>46</v>
      </c>
      <c r="G8124" t="s">
        <v>25</v>
      </c>
      <c r="H8124" t="s">
        <v>37</v>
      </c>
      <c r="I8124">
        <v>97.263999999999996</v>
      </c>
      <c r="J8124">
        <v>4</v>
      </c>
      <c r="K8124">
        <v>0.8</v>
      </c>
      <c r="L8124">
        <v>-243.16</v>
      </c>
    </row>
    <row r="8125" spans="1:12" x14ac:dyDescent="0.3">
      <c r="A8125" t="s">
        <v>27</v>
      </c>
      <c r="B8125" t="s">
        <v>21</v>
      </c>
      <c r="C8125" t="s">
        <v>14</v>
      </c>
      <c r="D8125" t="s">
        <v>127</v>
      </c>
      <c r="E8125" t="s">
        <v>45</v>
      </c>
      <c r="F8125" t="s">
        <v>46</v>
      </c>
      <c r="G8125" t="s">
        <v>25</v>
      </c>
      <c r="H8125" t="s">
        <v>31</v>
      </c>
      <c r="I8125">
        <v>37.223999999999997</v>
      </c>
      <c r="J8125">
        <v>3</v>
      </c>
      <c r="K8125">
        <v>0.2</v>
      </c>
      <c r="L8125">
        <v>3.7223999999999999</v>
      </c>
    </row>
    <row r="8126" spans="1:12" x14ac:dyDescent="0.3">
      <c r="A8126" t="s">
        <v>27</v>
      </c>
      <c r="B8126" t="s">
        <v>21</v>
      </c>
      <c r="C8126" t="s">
        <v>14</v>
      </c>
      <c r="D8126" t="s">
        <v>127</v>
      </c>
      <c r="E8126" t="s">
        <v>45</v>
      </c>
      <c r="F8126" t="s">
        <v>46</v>
      </c>
      <c r="G8126" t="s">
        <v>25</v>
      </c>
      <c r="H8126" t="s">
        <v>40</v>
      </c>
      <c r="I8126">
        <v>20.015999999999998</v>
      </c>
      <c r="J8126">
        <v>3</v>
      </c>
      <c r="K8126">
        <v>0.2</v>
      </c>
      <c r="L8126">
        <v>6.2549999999999999</v>
      </c>
    </row>
    <row r="8127" spans="1:12" x14ac:dyDescent="0.3">
      <c r="A8127" t="s">
        <v>12</v>
      </c>
      <c r="B8127" t="s">
        <v>13</v>
      </c>
      <c r="C8127" t="s">
        <v>14</v>
      </c>
      <c r="D8127" t="s">
        <v>134</v>
      </c>
      <c r="E8127" t="s">
        <v>45</v>
      </c>
      <c r="F8127" t="s">
        <v>46</v>
      </c>
      <c r="G8127" t="s">
        <v>25</v>
      </c>
      <c r="H8127" t="s">
        <v>37</v>
      </c>
      <c r="I8127">
        <v>66.284000000000006</v>
      </c>
      <c r="J8127">
        <v>2</v>
      </c>
      <c r="K8127">
        <v>0.8</v>
      </c>
      <c r="L8127">
        <v>-178.96680000000001</v>
      </c>
    </row>
    <row r="8128" spans="1:12" x14ac:dyDescent="0.3">
      <c r="A8128" t="s">
        <v>12</v>
      </c>
      <c r="B8128" t="s">
        <v>21</v>
      </c>
      <c r="C8128" t="s">
        <v>14</v>
      </c>
      <c r="D8128" t="s">
        <v>134</v>
      </c>
      <c r="E8128" t="s">
        <v>45</v>
      </c>
      <c r="F8128" t="s">
        <v>46</v>
      </c>
      <c r="G8128" t="s">
        <v>34</v>
      </c>
      <c r="H8128" t="s">
        <v>58</v>
      </c>
      <c r="I8128">
        <v>20.8</v>
      </c>
      <c r="J8128">
        <v>2</v>
      </c>
      <c r="K8128">
        <v>0.2</v>
      </c>
      <c r="L8128">
        <v>6.5</v>
      </c>
    </row>
    <row r="8129" spans="1:12" x14ac:dyDescent="0.3">
      <c r="A8129" t="s">
        <v>27</v>
      </c>
      <c r="B8129" t="s">
        <v>21</v>
      </c>
      <c r="C8129" t="s">
        <v>14</v>
      </c>
      <c r="D8129" t="s">
        <v>112</v>
      </c>
      <c r="E8129" t="s">
        <v>45</v>
      </c>
      <c r="F8129" t="s">
        <v>46</v>
      </c>
      <c r="G8129" t="s">
        <v>25</v>
      </c>
      <c r="H8129" t="s">
        <v>37</v>
      </c>
      <c r="I8129">
        <v>1.6240000000000001</v>
      </c>
      <c r="J8129">
        <v>2</v>
      </c>
      <c r="K8129">
        <v>0.8</v>
      </c>
      <c r="L8129">
        <v>-4.4660000000000002</v>
      </c>
    </row>
    <row r="8130" spans="1:12" x14ac:dyDescent="0.3">
      <c r="A8130" t="s">
        <v>12</v>
      </c>
      <c r="B8130" t="s">
        <v>21</v>
      </c>
      <c r="C8130" t="s">
        <v>14</v>
      </c>
      <c r="D8130" t="s">
        <v>60</v>
      </c>
      <c r="E8130" t="s">
        <v>45</v>
      </c>
      <c r="F8130" t="s">
        <v>46</v>
      </c>
      <c r="G8130" t="s">
        <v>34</v>
      </c>
      <c r="H8130" t="s">
        <v>122</v>
      </c>
      <c r="I8130">
        <v>3059.982</v>
      </c>
      <c r="J8130">
        <v>3</v>
      </c>
      <c r="K8130">
        <v>0.4</v>
      </c>
      <c r="L8130">
        <v>-509.99700000000001</v>
      </c>
    </row>
    <row r="8131" spans="1:12" x14ac:dyDescent="0.3">
      <c r="A8131" t="s">
        <v>12</v>
      </c>
      <c r="B8131" t="s">
        <v>21</v>
      </c>
      <c r="C8131" t="s">
        <v>14</v>
      </c>
      <c r="D8131" t="s">
        <v>60</v>
      </c>
      <c r="E8131" t="s">
        <v>45</v>
      </c>
      <c r="F8131" t="s">
        <v>46</v>
      </c>
      <c r="G8131" t="s">
        <v>34</v>
      </c>
      <c r="H8131" t="s">
        <v>122</v>
      </c>
      <c r="I8131">
        <v>2519.9580000000001</v>
      </c>
      <c r="J8131">
        <v>7</v>
      </c>
      <c r="K8131">
        <v>0.4</v>
      </c>
      <c r="L8131">
        <v>-251.9958</v>
      </c>
    </row>
    <row r="8132" spans="1:12" x14ac:dyDescent="0.3">
      <c r="A8132" t="s">
        <v>12</v>
      </c>
      <c r="B8132" t="s">
        <v>13</v>
      </c>
      <c r="C8132" t="s">
        <v>14</v>
      </c>
      <c r="D8132" t="s">
        <v>60</v>
      </c>
      <c r="E8132" t="s">
        <v>45</v>
      </c>
      <c r="F8132" t="s">
        <v>46</v>
      </c>
      <c r="G8132" t="s">
        <v>25</v>
      </c>
      <c r="H8132" t="s">
        <v>36</v>
      </c>
      <c r="I8132">
        <v>2.08</v>
      </c>
      <c r="J8132">
        <v>5</v>
      </c>
      <c r="K8132">
        <v>0.8</v>
      </c>
      <c r="L8132">
        <v>-3.4319999999999999</v>
      </c>
    </row>
    <row r="8133" spans="1:12" x14ac:dyDescent="0.3">
      <c r="A8133" t="s">
        <v>12</v>
      </c>
      <c r="B8133" t="s">
        <v>13</v>
      </c>
      <c r="C8133" t="s">
        <v>14</v>
      </c>
      <c r="D8133" t="s">
        <v>60</v>
      </c>
      <c r="E8133" t="s">
        <v>45</v>
      </c>
      <c r="F8133" t="s">
        <v>46</v>
      </c>
      <c r="G8133" t="s">
        <v>34</v>
      </c>
      <c r="H8133" t="s">
        <v>35</v>
      </c>
      <c r="I8133">
        <v>1114.4000000000001</v>
      </c>
      <c r="J8133">
        <v>7</v>
      </c>
      <c r="K8133">
        <v>0.2</v>
      </c>
      <c r="L8133">
        <v>376.11</v>
      </c>
    </row>
    <row r="8134" spans="1:12" x14ac:dyDescent="0.3">
      <c r="A8134" t="s">
        <v>27</v>
      </c>
      <c r="B8134" t="s">
        <v>13</v>
      </c>
      <c r="C8134" t="s">
        <v>14</v>
      </c>
      <c r="D8134" t="s">
        <v>163</v>
      </c>
      <c r="E8134" t="s">
        <v>45</v>
      </c>
      <c r="F8134" t="s">
        <v>46</v>
      </c>
      <c r="G8134" t="s">
        <v>25</v>
      </c>
      <c r="H8134" t="s">
        <v>31</v>
      </c>
      <c r="I8134">
        <v>88.8</v>
      </c>
      <c r="J8134">
        <v>4</v>
      </c>
      <c r="K8134">
        <v>0.2</v>
      </c>
      <c r="L8134">
        <v>-2.2200000000000002</v>
      </c>
    </row>
    <row r="8135" spans="1:12" x14ac:dyDescent="0.3">
      <c r="A8135" t="s">
        <v>27</v>
      </c>
      <c r="B8135" t="s">
        <v>13</v>
      </c>
      <c r="C8135" t="s">
        <v>14</v>
      </c>
      <c r="D8135" t="s">
        <v>169</v>
      </c>
      <c r="E8135" t="s">
        <v>45</v>
      </c>
      <c r="F8135" t="s">
        <v>46</v>
      </c>
      <c r="G8135" t="s">
        <v>25</v>
      </c>
      <c r="H8135" t="s">
        <v>40</v>
      </c>
      <c r="I8135">
        <v>25.92</v>
      </c>
      <c r="J8135">
        <v>5</v>
      </c>
      <c r="K8135">
        <v>0.2</v>
      </c>
      <c r="L8135">
        <v>9.3960000000000008</v>
      </c>
    </row>
    <row r="8136" spans="1:12" x14ac:dyDescent="0.3">
      <c r="A8136" t="s">
        <v>27</v>
      </c>
      <c r="B8136" t="s">
        <v>13</v>
      </c>
      <c r="C8136" t="s">
        <v>14</v>
      </c>
      <c r="D8136" t="s">
        <v>169</v>
      </c>
      <c r="E8136" t="s">
        <v>45</v>
      </c>
      <c r="F8136" t="s">
        <v>46</v>
      </c>
      <c r="G8136" t="s">
        <v>25</v>
      </c>
      <c r="H8136" t="s">
        <v>31</v>
      </c>
      <c r="I8136">
        <v>53.423999999999999</v>
      </c>
      <c r="J8136">
        <v>3</v>
      </c>
      <c r="K8136">
        <v>0.2</v>
      </c>
      <c r="L8136">
        <v>4.6745999999999999</v>
      </c>
    </row>
    <row r="8137" spans="1:12" x14ac:dyDescent="0.3">
      <c r="A8137" t="s">
        <v>27</v>
      </c>
      <c r="B8137" t="s">
        <v>13</v>
      </c>
      <c r="C8137" t="s">
        <v>14</v>
      </c>
      <c r="D8137" t="s">
        <v>60</v>
      </c>
      <c r="E8137" t="s">
        <v>45</v>
      </c>
      <c r="F8137" t="s">
        <v>46</v>
      </c>
      <c r="G8137" t="s">
        <v>25</v>
      </c>
      <c r="H8137" t="s">
        <v>37</v>
      </c>
      <c r="I8137">
        <v>8.6519999999999992</v>
      </c>
      <c r="J8137">
        <v>3</v>
      </c>
      <c r="K8137">
        <v>0.8</v>
      </c>
      <c r="L8137">
        <v>-20.3322</v>
      </c>
    </row>
    <row r="8138" spans="1:12" x14ac:dyDescent="0.3">
      <c r="A8138" t="s">
        <v>27</v>
      </c>
      <c r="B8138" t="s">
        <v>13</v>
      </c>
      <c r="C8138" t="s">
        <v>14</v>
      </c>
      <c r="D8138" t="s">
        <v>60</v>
      </c>
      <c r="E8138" t="s">
        <v>45</v>
      </c>
      <c r="F8138" t="s">
        <v>46</v>
      </c>
      <c r="G8138" t="s">
        <v>25</v>
      </c>
      <c r="H8138" t="s">
        <v>31</v>
      </c>
      <c r="I8138">
        <v>23.832000000000001</v>
      </c>
      <c r="J8138">
        <v>3</v>
      </c>
      <c r="K8138">
        <v>0.2</v>
      </c>
      <c r="L8138">
        <v>2.6810999999999998</v>
      </c>
    </row>
    <row r="8139" spans="1:12" x14ac:dyDescent="0.3">
      <c r="A8139" t="s">
        <v>27</v>
      </c>
      <c r="B8139" t="s">
        <v>13</v>
      </c>
      <c r="C8139" t="s">
        <v>14</v>
      </c>
      <c r="D8139" t="s">
        <v>60</v>
      </c>
      <c r="E8139" t="s">
        <v>45</v>
      </c>
      <c r="F8139" t="s">
        <v>46</v>
      </c>
      <c r="G8139" t="s">
        <v>25</v>
      </c>
      <c r="H8139" t="s">
        <v>36</v>
      </c>
      <c r="I8139">
        <v>12.176</v>
      </c>
      <c r="J8139">
        <v>4</v>
      </c>
      <c r="K8139">
        <v>0.8</v>
      </c>
      <c r="L8139">
        <v>-18.872800000000002</v>
      </c>
    </row>
    <row r="8140" spans="1:12" x14ac:dyDescent="0.3">
      <c r="A8140" t="s">
        <v>12</v>
      </c>
      <c r="B8140" t="s">
        <v>13</v>
      </c>
      <c r="C8140" t="s">
        <v>14</v>
      </c>
      <c r="D8140" t="s">
        <v>60</v>
      </c>
      <c r="E8140" t="s">
        <v>45</v>
      </c>
      <c r="F8140" t="s">
        <v>46</v>
      </c>
      <c r="G8140" t="s">
        <v>25</v>
      </c>
      <c r="H8140" t="s">
        <v>31</v>
      </c>
      <c r="I8140">
        <v>35.951999999999998</v>
      </c>
      <c r="J8140">
        <v>3</v>
      </c>
      <c r="K8140">
        <v>0.2</v>
      </c>
      <c r="L8140">
        <v>3.5952000000000002</v>
      </c>
    </row>
    <row r="8141" spans="1:12" x14ac:dyDescent="0.3">
      <c r="A8141" t="s">
        <v>12</v>
      </c>
      <c r="B8141" t="s">
        <v>13</v>
      </c>
      <c r="C8141" t="s">
        <v>14</v>
      </c>
      <c r="D8141" t="s">
        <v>60</v>
      </c>
      <c r="E8141" t="s">
        <v>45</v>
      </c>
      <c r="F8141" t="s">
        <v>46</v>
      </c>
      <c r="G8141" t="s">
        <v>18</v>
      </c>
      <c r="H8141" t="s">
        <v>19</v>
      </c>
      <c r="I8141">
        <v>2396.2656000000002</v>
      </c>
      <c r="J8141">
        <v>4</v>
      </c>
      <c r="K8141">
        <v>0.32</v>
      </c>
      <c r="L8141">
        <v>-317.15280000000001</v>
      </c>
    </row>
    <row r="8142" spans="1:12" x14ac:dyDescent="0.3">
      <c r="A8142" t="s">
        <v>12</v>
      </c>
      <c r="B8142" t="s">
        <v>13</v>
      </c>
      <c r="C8142" t="s">
        <v>14</v>
      </c>
      <c r="D8142" t="s">
        <v>60</v>
      </c>
      <c r="E8142" t="s">
        <v>45</v>
      </c>
      <c r="F8142" t="s">
        <v>46</v>
      </c>
      <c r="G8142" t="s">
        <v>25</v>
      </c>
      <c r="H8142" t="s">
        <v>31</v>
      </c>
      <c r="I8142">
        <v>131.136</v>
      </c>
      <c r="J8142">
        <v>4</v>
      </c>
      <c r="K8142">
        <v>0.2</v>
      </c>
      <c r="L8142">
        <v>-32.783999999999999</v>
      </c>
    </row>
    <row r="8143" spans="1:12" x14ac:dyDescent="0.3">
      <c r="A8143" t="s">
        <v>12</v>
      </c>
      <c r="B8143" t="s">
        <v>13</v>
      </c>
      <c r="C8143" t="s">
        <v>14</v>
      </c>
      <c r="D8143" t="s">
        <v>60</v>
      </c>
      <c r="E8143" t="s">
        <v>45</v>
      </c>
      <c r="F8143" t="s">
        <v>46</v>
      </c>
      <c r="G8143" t="s">
        <v>34</v>
      </c>
      <c r="H8143" t="s">
        <v>58</v>
      </c>
      <c r="I8143">
        <v>57.584000000000003</v>
      </c>
      <c r="J8143">
        <v>2</v>
      </c>
      <c r="K8143">
        <v>0.2</v>
      </c>
      <c r="L8143">
        <v>0.7198</v>
      </c>
    </row>
    <row r="8144" spans="1:12" x14ac:dyDescent="0.3">
      <c r="A8144" t="s">
        <v>27</v>
      </c>
      <c r="B8144" t="s">
        <v>21</v>
      </c>
      <c r="C8144" t="s">
        <v>14</v>
      </c>
      <c r="D8144" t="s">
        <v>121</v>
      </c>
      <c r="E8144" t="s">
        <v>45</v>
      </c>
      <c r="F8144" t="s">
        <v>46</v>
      </c>
      <c r="G8144" t="s">
        <v>25</v>
      </c>
      <c r="H8144" t="s">
        <v>33</v>
      </c>
      <c r="I8144">
        <v>6.6719999999999997</v>
      </c>
      <c r="J8144">
        <v>6</v>
      </c>
      <c r="K8144">
        <v>0.2</v>
      </c>
      <c r="L8144">
        <v>0.50039999999999996</v>
      </c>
    </row>
    <row r="8145" spans="1:12" x14ac:dyDescent="0.3">
      <c r="A8145" t="s">
        <v>27</v>
      </c>
      <c r="B8145" t="s">
        <v>21</v>
      </c>
      <c r="C8145" t="s">
        <v>14</v>
      </c>
      <c r="D8145" t="s">
        <v>60</v>
      </c>
      <c r="E8145" t="s">
        <v>45</v>
      </c>
      <c r="F8145" t="s">
        <v>46</v>
      </c>
      <c r="G8145" t="s">
        <v>25</v>
      </c>
      <c r="H8145" t="s">
        <v>40</v>
      </c>
      <c r="I8145">
        <v>31.872</v>
      </c>
      <c r="J8145">
        <v>8</v>
      </c>
      <c r="K8145">
        <v>0.2</v>
      </c>
      <c r="L8145">
        <v>11.553599999999999</v>
      </c>
    </row>
    <row r="8146" spans="1:12" x14ac:dyDescent="0.3">
      <c r="A8146" t="s">
        <v>27</v>
      </c>
      <c r="B8146" t="s">
        <v>21</v>
      </c>
      <c r="C8146" t="s">
        <v>14</v>
      </c>
      <c r="D8146" t="s">
        <v>192</v>
      </c>
      <c r="E8146" t="s">
        <v>45</v>
      </c>
      <c r="F8146" t="s">
        <v>46</v>
      </c>
      <c r="G8146" t="s">
        <v>18</v>
      </c>
      <c r="H8146" t="s">
        <v>19</v>
      </c>
      <c r="I8146">
        <v>205.33279999999999</v>
      </c>
      <c r="J8146">
        <v>2</v>
      </c>
      <c r="K8146">
        <v>0.32</v>
      </c>
      <c r="L8146">
        <v>-36.235199999999999</v>
      </c>
    </row>
    <row r="8147" spans="1:12" x14ac:dyDescent="0.3">
      <c r="A8147" t="s">
        <v>12</v>
      </c>
      <c r="B8147" t="s">
        <v>43</v>
      </c>
      <c r="C8147" t="s">
        <v>14</v>
      </c>
      <c r="D8147" t="s">
        <v>194</v>
      </c>
      <c r="E8147" t="s">
        <v>45</v>
      </c>
      <c r="F8147" t="s">
        <v>46</v>
      </c>
      <c r="G8147" t="s">
        <v>34</v>
      </c>
      <c r="H8147" t="s">
        <v>35</v>
      </c>
      <c r="I8147">
        <v>7.992</v>
      </c>
      <c r="J8147">
        <v>1</v>
      </c>
      <c r="K8147">
        <v>0.2</v>
      </c>
      <c r="L8147">
        <v>0.59940000000000004</v>
      </c>
    </row>
    <row r="8148" spans="1:12" x14ac:dyDescent="0.3">
      <c r="A8148" t="s">
        <v>12</v>
      </c>
      <c r="B8148" t="s">
        <v>43</v>
      </c>
      <c r="C8148" t="s">
        <v>14</v>
      </c>
      <c r="D8148" t="s">
        <v>194</v>
      </c>
      <c r="E8148" t="s">
        <v>45</v>
      </c>
      <c r="F8148" t="s">
        <v>46</v>
      </c>
      <c r="G8148" t="s">
        <v>34</v>
      </c>
      <c r="H8148" t="s">
        <v>58</v>
      </c>
      <c r="I8148">
        <v>63.984000000000002</v>
      </c>
      <c r="J8148">
        <v>2</v>
      </c>
      <c r="K8148">
        <v>0.2</v>
      </c>
      <c r="L8148">
        <v>10.397399999999999</v>
      </c>
    </row>
    <row r="8149" spans="1:12" x14ac:dyDescent="0.3">
      <c r="A8149" t="s">
        <v>12</v>
      </c>
      <c r="B8149" t="s">
        <v>43</v>
      </c>
      <c r="C8149" t="s">
        <v>14</v>
      </c>
      <c r="D8149" t="s">
        <v>194</v>
      </c>
      <c r="E8149" t="s">
        <v>45</v>
      </c>
      <c r="F8149" t="s">
        <v>46</v>
      </c>
      <c r="G8149" t="s">
        <v>25</v>
      </c>
      <c r="H8149" t="s">
        <v>33</v>
      </c>
      <c r="I8149">
        <v>70.367999999999995</v>
      </c>
      <c r="J8149">
        <v>2</v>
      </c>
      <c r="K8149">
        <v>0.2</v>
      </c>
      <c r="L8149">
        <v>6.1571999999999996</v>
      </c>
    </row>
    <row r="8150" spans="1:12" x14ac:dyDescent="0.3">
      <c r="A8150" t="s">
        <v>27</v>
      </c>
      <c r="B8150" t="s">
        <v>13</v>
      </c>
      <c r="C8150" t="s">
        <v>14</v>
      </c>
      <c r="D8150" t="s">
        <v>60</v>
      </c>
      <c r="E8150" t="s">
        <v>45</v>
      </c>
      <c r="F8150" t="s">
        <v>46</v>
      </c>
      <c r="G8150" t="s">
        <v>34</v>
      </c>
      <c r="H8150" t="s">
        <v>58</v>
      </c>
      <c r="I8150">
        <v>18.391999999999999</v>
      </c>
      <c r="J8150">
        <v>1</v>
      </c>
      <c r="K8150">
        <v>0.2</v>
      </c>
      <c r="L8150">
        <v>5.2877000000000001</v>
      </c>
    </row>
    <row r="8151" spans="1:12" x14ac:dyDescent="0.3">
      <c r="A8151" t="s">
        <v>27</v>
      </c>
      <c r="B8151" t="s">
        <v>13</v>
      </c>
      <c r="C8151" t="s">
        <v>14</v>
      </c>
      <c r="D8151" t="s">
        <v>60</v>
      </c>
      <c r="E8151" t="s">
        <v>45</v>
      </c>
      <c r="F8151" t="s">
        <v>46</v>
      </c>
      <c r="G8151" t="s">
        <v>25</v>
      </c>
      <c r="H8151" t="s">
        <v>31</v>
      </c>
      <c r="I8151">
        <v>129.56800000000001</v>
      </c>
      <c r="J8151">
        <v>2</v>
      </c>
      <c r="K8151">
        <v>0.2</v>
      </c>
      <c r="L8151">
        <v>-25.913599999999999</v>
      </c>
    </row>
    <row r="8152" spans="1:12" x14ac:dyDescent="0.3">
      <c r="A8152" t="s">
        <v>27</v>
      </c>
      <c r="B8152" t="s">
        <v>13</v>
      </c>
      <c r="C8152" t="s">
        <v>14</v>
      </c>
      <c r="D8152" t="s">
        <v>60</v>
      </c>
      <c r="E8152" t="s">
        <v>45</v>
      </c>
      <c r="F8152" t="s">
        <v>46</v>
      </c>
      <c r="G8152" t="s">
        <v>25</v>
      </c>
      <c r="H8152" t="s">
        <v>36</v>
      </c>
      <c r="I8152">
        <v>14.112</v>
      </c>
      <c r="J8152">
        <v>9</v>
      </c>
      <c r="K8152">
        <v>0.8</v>
      </c>
      <c r="L8152">
        <v>-21.167999999999999</v>
      </c>
    </row>
    <row r="8153" spans="1:12" x14ac:dyDescent="0.3">
      <c r="A8153" t="s">
        <v>27</v>
      </c>
      <c r="B8153" t="s">
        <v>13</v>
      </c>
      <c r="C8153" t="s">
        <v>14</v>
      </c>
      <c r="D8153" t="s">
        <v>44</v>
      </c>
      <c r="E8153" t="s">
        <v>45</v>
      </c>
      <c r="F8153" t="s">
        <v>46</v>
      </c>
      <c r="G8153" t="s">
        <v>34</v>
      </c>
      <c r="H8153" t="s">
        <v>58</v>
      </c>
      <c r="I8153">
        <v>58.112000000000002</v>
      </c>
      <c r="J8153">
        <v>2</v>
      </c>
      <c r="K8153">
        <v>0.2</v>
      </c>
      <c r="L8153">
        <v>7.2640000000000002</v>
      </c>
    </row>
    <row r="8154" spans="1:12" x14ac:dyDescent="0.3">
      <c r="A8154" t="s">
        <v>27</v>
      </c>
      <c r="B8154" t="s">
        <v>13</v>
      </c>
      <c r="C8154" t="s">
        <v>14</v>
      </c>
      <c r="D8154" t="s">
        <v>44</v>
      </c>
      <c r="E8154" t="s">
        <v>45</v>
      </c>
      <c r="F8154" t="s">
        <v>46</v>
      </c>
      <c r="G8154" t="s">
        <v>34</v>
      </c>
      <c r="H8154" t="s">
        <v>35</v>
      </c>
      <c r="I8154">
        <v>100.792</v>
      </c>
      <c r="J8154">
        <v>1</v>
      </c>
      <c r="K8154">
        <v>0.2</v>
      </c>
      <c r="L8154">
        <v>6.2995000000000001</v>
      </c>
    </row>
    <row r="8155" spans="1:12" x14ac:dyDescent="0.3">
      <c r="A8155" t="s">
        <v>27</v>
      </c>
      <c r="B8155" t="s">
        <v>13</v>
      </c>
      <c r="C8155" t="s">
        <v>14</v>
      </c>
      <c r="D8155" t="s">
        <v>44</v>
      </c>
      <c r="E8155" t="s">
        <v>45</v>
      </c>
      <c r="F8155" t="s">
        <v>46</v>
      </c>
      <c r="G8155" t="s">
        <v>18</v>
      </c>
      <c r="H8155" t="s">
        <v>32</v>
      </c>
      <c r="I8155">
        <v>66.111999999999995</v>
      </c>
      <c r="J8155">
        <v>4</v>
      </c>
      <c r="K8155">
        <v>0.6</v>
      </c>
      <c r="L8155">
        <v>-84.2928</v>
      </c>
    </row>
    <row r="8156" spans="1:12" x14ac:dyDescent="0.3">
      <c r="A8156" t="s">
        <v>27</v>
      </c>
      <c r="B8156" t="s">
        <v>13</v>
      </c>
      <c r="C8156" t="s">
        <v>14</v>
      </c>
      <c r="D8156" t="s">
        <v>60</v>
      </c>
      <c r="E8156" t="s">
        <v>45</v>
      </c>
      <c r="F8156" t="s">
        <v>46</v>
      </c>
      <c r="G8156" t="s">
        <v>25</v>
      </c>
      <c r="H8156" t="s">
        <v>76</v>
      </c>
      <c r="I8156">
        <v>10.824</v>
      </c>
      <c r="J8156">
        <v>3</v>
      </c>
      <c r="K8156">
        <v>0.2</v>
      </c>
      <c r="L8156">
        <v>2.5707</v>
      </c>
    </row>
    <row r="8157" spans="1:12" x14ac:dyDescent="0.3">
      <c r="A8157" t="s">
        <v>27</v>
      </c>
      <c r="B8157" t="s">
        <v>13</v>
      </c>
      <c r="C8157" t="s">
        <v>14</v>
      </c>
      <c r="D8157" t="s">
        <v>210</v>
      </c>
      <c r="E8157" t="s">
        <v>45</v>
      </c>
      <c r="F8157" t="s">
        <v>46</v>
      </c>
      <c r="G8157" t="s">
        <v>25</v>
      </c>
      <c r="H8157" t="s">
        <v>33</v>
      </c>
      <c r="I8157">
        <v>9.3439999999999994</v>
      </c>
      <c r="J8157">
        <v>2</v>
      </c>
      <c r="K8157">
        <v>0.2</v>
      </c>
      <c r="L8157">
        <v>1.1679999999999999</v>
      </c>
    </row>
    <row r="8158" spans="1:12" x14ac:dyDescent="0.3">
      <c r="A8158" t="s">
        <v>27</v>
      </c>
      <c r="B8158" t="s">
        <v>13</v>
      </c>
      <c r="C8158" t="s">
        <v>14</v>
      </c>
      <c r="D8158" t="s">
        <v>210</v>
      </c>
      <c r="E8158" t="s">
        <v>45</v>
      </c>
      <c r="F8158" t="s">
        <v>46</v>
      </c>
      <c r="G8158" t="s">
        <v>34</v>
      </c>
      <c r="H8158" t="s">
        <v>58</v>
      </c>
      <c r="I8158">
        <v>31.2</v>
      </c>
      <c r="J8158">
        <v>3</v>
      </c>
      <c r="K8158">
        <v>0.2</v>
      </c>
      <c r="L8158">
        <v>9.75</v>
      </c>
    </row>
    <row r="8159" spans="1:12" x14ac:dyDescent="0.3">
      <c r="A8159" t="s">
        <v>61</v>
      </c>
      <c r="B8159" t="s">
        <v>21</v>
      </c>
      <c r="C8159" t="s">
        <v>14</v>
      </c>
      <c r="D8159" t="s">
        <v>134</v>
      </c>
      <c r="E8159" t="s">
        <v>45</v>
      </c>
      <c r="F8159" t="s">
        <v>46</v>
      </c>
      <c r="G8159" t="s">
        <v>34</v>
      </c>
      <c r="H8159" t="s">
        <v>35</v>
      </c>
      <c r="I8159">
        <v>369.57600000000002</v>
      </c>
      <c r="J8159">
        <v>3</v>
      </c>
      <c r="K8159">
        <v>0.2</v>
      </c>
      <c r="L8159">
        <v>41.577300000000001</v>
      </c>
    </row>
    <row r="8160" spans="1:12" x14ac:dyDescent="0.3">
      <c r="A8160" t="s">
        <v>61</v>
      </c>
      <c r="B8160" t="s">
        <v>21</v>
      </c>
      <c r="C8160" t="s">
        <v>14</v>
      </c>
      <c r="D8160" t="s">
        <v>134</v>
      </c>
      <c r="E8160" t="s">
        <v>45</v>
      </c>
      <c r="F8160" t="s">
        <v>46</v>
      </c>
      <c r="G8160" t="s">
        <v>25</v>
      </c>
      <c r="H8160" t="s">
        <v>26</v>
      </c>
      <c r="I8160">
        <v>15.712</v>
      </c>
      <c r="J8160">
        <v>4</v>
      </c>
      <c r="K8160">
        <v>0.2</v>
      </c>
      <c r="L8160">
        <v>5.6955999999999998</v>
      </c>
    </row>
    <row r="8161" spans="1:12" x14ac:dyDescent="0.3">
      <c r="A8161" t="s">
        <v>27</v>
      </c>
      <c r="B8161" t="s">
        <v>13</v>
      </c>
      <c r="C8161" t="s">
        <v>14</v>
      </c>
      <c r="D8161" t="s">
        <v>154</v>
      </c>
      <c r="E8161" t="s">
        <v>45</v>
      </c>
      <c r="F8161" t="s">
        <v>46</v>
      </c>
      <c r="G8161" t="s">
        <v>25</v>
      </c>
      <c r="H8161" t="s">
        <v>31</v>
      </c>
      <c r="I8161">
        <v>999.43200000000002</v>
      </c>
      <c r="J8161">
        <v>7</v>
      </c>
      <c r="K8161">
        <v>0.2</v>
      </c>
      <c r="L8161">
        <v>124.929</v>
      </c>
    </row>
    <row r="8162" spans="1:12" x14ac:dyDescent="0.3">
      <c r="A8162" t="s">
        <v>27</v>
      </c>
      <c r="B8162" t="s">
        <v>13</v>
      </c>
      <c r="C8162" t="s">
        <v>14</v>
      </c>
      <c r="D8162" t="s">
        <v>154</v>
      </c>
      <c r="E8162" t="s">
        <v>45</v>
      </c>
      <c r="F8162" t="s">
        <v>46</v>
      </c>
      <c r="G8162" t="s">
        <v>25</v>
      </c>
      <c r="H8162" t="s">
        <v>31</v>
      </c>
      <c r="I8162">
        <v>724.08</v>
      </c>
      <c r="J8162">
        <v>14</v>
      </c>
      <c r="K8162">
        <v>0.2</v>
      </c>
      <c r="L8162">
        <v>-135.76499999999999</v>
      </c>
    </row>
    <row r="8163" spans="1:12" x14ac:dyDescent="0.3">
      <c r="A8163" t="s">
        <v>27</v>
      </c>
      <c r="B8163" t="s">
        <v>13</v>
      </c>
      <c r="C8163" t="s">
        <v>14</v>
      </c>
      <c r="D8163" t="s">
        <v>154</v>
      </c>
      <c r="E8163" t="s">
        <v>45</v>
      </c>
      <c r="F8163" t="s">
        <v>46</v>
      </c>
      <c r="G8163" t="s">
        <v>18</v>
      </c>
      <c r="H8163" t="s">
        <v>30</v>
      </c>
      <c r="I8163">
        <v>918.78499999999997</v>
      </c>
      <c r="J8163">
        <v>5</v>
      </c>
      <c r="K8163">
        <v>0.3</v>
      </c>
      <c r="L8163">
        <v>-118.12949999999999</v>
      </c>
    </row>
    <row r="8164" spans="1:12" x14ac:dyDescent="0.3">
      <c r="A8164" t="s">
        <v>27</v>
      </c>
      <c r="B8164" t="s">
        <v>13</v>
      </c>
      <c r="C8164" t="s">
        <v>14</v>
      </c>
      <c r="D8164" t="s">
        <v>154</v>
      </c>
      <c r="E8164" t="s">
        <v>45</v>
      </c>
      <c r="F8164" t="s">
        <v>46</v>
      </c>
      <c r="G8164" t="s">
        <v>25</v>
      </c>
      <c r="H8164" t="s">
        <v>36</v>
      </c>
      <c r="I8164">
        <v>2.7240000000000002</v>
      </c>
      <c r="J8164">
        <v>3</v>
      </c>
      <c r="K8164">
        <v>0.8</v>
      </c>
      <c r="L8164">
        <v>-4.2222</v>
      </c>
    </row>
    <row r="8165" spans="1:12" x14ac:dyDescent="0.3">
      <c r="A8165" t="s">
        <v>12</v>
      </c>
      <c r="B8165" t="s">
        <v>21</v>
      </c>
      <c r="C8165" t="s">
        <v>14</v>
      </c>
      <c r="D8165" t="s">
        <v>134</v>
      </c>
      <c r="E8165" t="s">
        <v>45</v>
      </c>
      <c r="F8165" t="s">
        <v>46</v>
      </c>
      <c r="G8165" t="s">
        <v>25</v>
      </c>
      <c r="H8165" t="s">
        <v>109</v>
      </c>
      <c r="I8165">
        <v>23.76</v>
      </c>
      <c r="J8165">
        <v>3</v>
      </c>
      <c r="K8165">
        <v>0.2</v>
      </c>
      <c r="L8165">
        <v>2.0790000000000002</v>
      </c>
    </row>
    <row r="8166" spans="1:12" x14ac:dyDescent="0.3">
      <c r="A8166" t="s">
        <v>12</v>
      </c>
      <c r="B8166" t="s">
        <v>21</v>
      </c>
      <c r="C8166" t="s">
        <v>14</v>
      </c>
      <c r="D8166" t="s">
        <v>134</v>
      </c>
      <c r="E8166" t="s">
        <v>45</v>
      </c>
      <c r="F8166" t="s">
        <v>46</v>
      </c>
      <c r="G8166" t="s">
        <v>25</v>
      </c>
      <c r="H8166" t="s">
        <v>40</v>
      </c>
      <c r="I8166">
        <v>85.055999999999997</v>
      </c>
      <c r="J8166">
        <v>3</v>
      </c>
      <c r="K8166">
        <v>0.2</v>
      </c>
      <c r="L8166">
        <v>28.706399999999999</v>
      </c>
    </row>
    <row r="8167" spans="1:12" x14ac:dyDescent="0.3">
      <c r="A8167" t="s">
        <v>12</v>
      </c>
      <c r="B8167" t="s">
        <v>21</v>
      </c>
      <c r="C8167" t="s">
        <v>14</v>
      </c>
      <c r="D8167" t="s">
        <v>134</v>
      </c>
      <c r="E8167" t="s">
        <v>45</v>
      </c>
      <c r="F8167" t="s">
        <v>46</v>
      </c>
      <c r="G8167" t="s">
        <v>34</v>
      </c>
      <c r="H8167" t="s">
        <v>35</v>
      </c>
      <c r="I8167">
        <v>381.57600000000002</v>
      </c>
      <c r="J8167">
        <v>3</v>
      </c>
      <c r="K8167">
        <v>0.2</v>
      </c>
      <c r="L8167">
        <v>28.618200000000002</v>
      </c>
    </row>
    <row r="8168" spans="1:12" x14ac:dyDescent="0.3">
      <c r="A8168" t="s">
        <v>27</v>
      </c>
      <c r="B8168" t="s">
        <v>13</v>
      </c>
      <c r="C8168" t="s">
        <v>14</v>
      </c>
      <c r="D8168" t="s">
        <v>221</v>
      </c>
      <c r="E8168" t="s">
        <v>45</v>
      </c>
      <c r="F8168" t="s">
        <v>46</v>
      </c>
      <c r="G8168" t="s">
        <v>25</v>
      </c>
      <c r="H8168" t="s">
        <v>37</v>
      </c>
      <c r="I8168">
        <v>2.6880000000000002</v>
      </c>
      <c r="J8168">
        <v>3</v>
      </c>
      <c r="K8168">
        <v>0.8</v>
      </c>
      <c r="L8168">
        <v>-7.3920000000000003</v>
      </c>
    </row>
    <row r="8169" spans="1:12" x14ac:dyDescent="0.3">
      <c r="A8169" t="s">
        <v>27</v>
      </c>
      <c r="B8169" t="s">
        <v>13</v>
      </c>
      <c r="C8169" t="s">
        <v>14</v>
      </c>
      <c r="D8169" t="s">
        <v>221</v>
      </c>
      <c r="E8169" t="s">
        <v>45</v>
      </c>
      <c r="F8169" t="s">
        <v>46</v>
      </c>
      <c r="G8169" t="s">
        <v>34</v>
      </c>
      <c r="H8169" t="s">
        <v>58</v>
      </c>
      <c r="I8169">
        <v>27.815999999999999</v>
      </c>
      <c r="J8169">
        <v>3</v>
      </c>
      <c r="K8169">
        <v>0.2</v>
      </c>
      <c r="L8169">
        <v>4.5201000000000002</v>
      </c>
    </row>
    <row r="8170" spans="1:12" x14ac:dyDescent="0.3">
      <c r="A8170" t="s">
        <v>27</v>
      </c>
      <c r="B8170" t="s">
        <v>13</v>
      </c>
      <c r="C8170" t="s">
        <v>14</v>
      </c>
      <c r="D8170" t="s">
        <v>221</v>
      </c>
      <c r="E8170" t="s">
        <v>45</v>
      </c>
      <c r="F8170" t="s">
        <v>46</v>
      </c>
      <c r="G8170" t="s">
        <v>18</v>
      </c>
      <c r="H8170" t="s">
        <v>32</v>
      </c>
      <c r="I8170">
        <v>82.524000000000001</v>
      </c>
      <c r="J8170">
        <v>3</v>
      </c>
      <c r="K8170">
        <v>0.6</v>
      </c>
      <c r="L8170">
        <v>-41.262</v>
      </c>
    </row>
    <row r="8171" spans="1:12" x14ac:dyDescent="0.3">
      <c r="A8171" t="s">
        <v>27</v>
      </c>
      <c r="B8171" t="s">
        <v>13</v>
      </c>
      <c r="C8171" t="s">
        <v>14</v>
      </c>
      <c r="D8171" t="s">
        <v>221</v>
      </c>
      <c r="E8171" t="s">
        <v>45</v>
      </c>
      <c r="F8171" t="s">
        <v>46</v>
      </c>
      <c r="G8171" t="s">
        <v>25</v>
      </c>
      <c r="H8171" t="s">
        <v>36</v>
      </c>
      <c r="I8171">
        <v>182.994</v>
      </c>
      <c r="J8171">
        <v>3</v>
      </c>
      <c r="K8171">
        <v>0.8</v>
      </c>
      <c r="L8171">
        <v>-320.23950000000002</v>
      </c>
    </row>
    <row r="8172" spans="1:12" x14ac:dyDescent="0.3">
      <c r="A8172" t="s">
        <v>27</v>
      </c>
      <c r="B8172" t="s">
        <v>13</v>
      </c>
      <c r="C8172" t="s">
        <v>14</v>
      </c>
      <c r="D8172" t="s">
        <v>163</v>
      </c>
      <c r="E8172" t="s">
        <v>45</v>
      </c>
      <c r="F8172" t="s">
        <v>46</v>
      </c>
      <c r="G8172" t="s">
        <v>25</v>
      </c>
      <c r="H8172" t="s">
        <v>59</v>
      </c>
      <c r="I8172">
        <v>17.568000000000001</v>
      </c>
      <c r="J8172">
        <v>2</v>
      </c>
      <c r="K8172">
        <v>0.2</v>
      </c>
      <c r="L8172">
        <v>6.3684000000000003</v>
      </c>
    </row>
    <row r="8173" spans="1:12" x14ac:dyDescent="0.3">
      <c r="A8173" t="s">
        <v>27</v>
      </c>
      <c r="B8173" t="s">
        <v>13</v>
      </c>
      <c r="C8173" t="s">
        <v>14</v>
      </c>
      <c r="D8173" t="s">
        <v>163</v>
      </c>
      <c r="E8173" t="s">
        <v>45</v>
      </c>
      <c r="F8173" t="s">
        <v>46</v>
      </c>
      <c r="G8173" t="s">
        <v>34</v>
      </c>
      <c r="H8173" t="s">
        <v>35</v>
      </c>
      <c r="I8173">
        <v>55.991999999999997</v>
      </c>
      <c r="J8173">
        <v>1</v>
      </c>
      <c r="K8173">
        <v>0.2</v>
      </c>
      <c r="L8173">
        <v>5.5991999999999997</v>
      </c>
    </row>
    <row r="8174" spans="1:12" x14ac:dyDescent="0.3">
      <c r="A8174" t="s">
        <v>27</v>
      </c>
      <c r="B8174" t="s">
        <v>13</v>
      </c>
      <c r="C8174" t="s">
        <v>14</v>
      </c>
      <c r="D8174" t="s">
        <v>134</v>
      </c>
      <c r="E8174" t="s">
        <v>45</v>
      </c>
      <c r="F8174" t="s">
        <v>46</v>
      </c>
      <c r="G8174" t="s">
        <v>25</v>
      </c>
      <c r="H8174" t="s">
        <v>109</v>
      </c>
      <c r="I8174">
        <v>51.52</v>
      </c>
      <c r="J8174">
        <v>5</v>
      </c>
      <c r="K8174">
        <v>0.2</v>
      </c>
      <c r="L8174">
        <v>-10.948</v>
      </c>
    </row>
    <row r="8175" spans="1:12" x14ac:dyDescent="0.3">
      <c r="A8175" t="s">
        <v>27</v>
      </c>
      <c r="B8175" t="s">
        <v>13</v>
      </c>
      <c r="C8175" t="s">
        <v>14</v>
      </c>
      <c r="D8175" t="s">
        <v>134</v>
      </c>
      <c r="E8175" t="s">
        <v>45</v>
      </c>
      <c r="F8175" t="s">
        <v>46</v>
      </c>
      <c r="G8175" t="s">
        <v>25</v>
      </c>
      <c r="H8175" t="s">
        <v>40</v>
      </c>
      <c r="I8175">
        <v>3.528</v>
      </c>
      <c r="J8175">
        <v>1</v>
      </c>
      <c r="K8175">
        <v>0.2</v>
      </c>
      <c r="L8175">
        <v>1.1466000000000001</v>
      </c>
    </row>
    <row r="8176" spans="1:12" x14ac:dyDescent="0.3">
      <c r="A8176" t="s">
        <v>27</v>
      </c>
      <c r="B8176" t="s">
        <v>13</v>
      </c>
      <c r="C8176" t="s">
        <v>14</v>
      </c>
      <c r="D8176" t="s">
        <v>134</v>
      </c>
      <c r="E8176" t="s">
        <v>45</v>
      </c>
      <c r="F8176" t="s">
        <v>46</v>
      </c>
      <c r="G8176" t="s">
        <v>25</v>
      </c>
      <c r="H8176" t="s">
        <v>40</v>
      </c>
      <c r="I8176">
        <v>4.6239999999999997</v>
      </c>
      <c r="J8176">
        <v>1</v>
      </c>
      <c r="K8176">
        <v>0.2</v>
      </c>
      <c r="L8176">
        <v>1.6761999999999999</v>
      </c>
    </row>
    <row r="8177" spans="1:12" x14ac:dyDescent="0.3">
      <c r="A8177" t="s">
        <v>27</v>
      </c>
      <c r="B8177" t="s">
        <v>13</v>
      </c>
      <c r="C8177" t="s">
        <v>14</v>
      </c>
      <c r="D8177" t="s">
        <v>134</v>
      </c>
      <c r="E8177" t="s">
        <v>45</v>
      </c>
      <c r="F8177" t="s">
        <v>46</v>
      </c>
      <c r="G8177" t="s">
        <v>25</v>
      </c>
      <c r="H8177" t="s">
        <v>109</v>
      </c>
      <c r="I8177">
        <v>55.167999999999999</v>
      </c>
      <c r="J8177">
        <v>4</v>
      </c>
      <c r="K8177">
        <v>0.2</v>
      </c>
      <c r="L8177">
        <v>6.2064000000000004</v>
      </c>
    </row>
    <row r="8178" spans="1:12" x14ac:dyDescent="0.3">
      <c r="A8178" t="s">
        <v>12</v>
      </c>
      <c r="B8178" t="s">
        <v>13</v>
      </c>
      <c r="C8178" t="s">
        <v>14</v>
      </c>
      <c r="D8178" t="s">
        <v>221</v>
      </c>
      <c r="E8178" t="s">
        <v>45</v>
      </c>
      <c r="F8178" t="s">
        <v>46</v>
      </c>
      <c r="G8178" t="s">
        <v>25</v>
      </c>
      <c r="H8178" t="s">
        <v>36</v>
      </c>
      <c r="I8178">
        <v>51.183999999999997</v>
      </c>
      <c r="J8178">
        <v>4</v>
      </c>
      <c r="K8178">
        <v>0.8</v>
      </c>
      <c r="L8178">
        <v>-79.3352</v>
      </c>
    </row>
    <row r="8179" spans="1:12" x14ac:dyDescent="0.3">
      <c r="A8179" t="s">
        <v>27</v>
      </c>
      <c r="B8179" t="s">
        <v>21</v>
      </c>
      <c r="C8179" t="s">
        <v>14</v>
      </c>
      <c r="D8179" t="s">
        <v>44</v>
      </c>
      <c r="E8179" t="s">
        <v>45</v>
      </c>
      <c r="F8179" t="s">
        <v>46</v>
      </c>
      <c r="G8179" t="s">
        <v>34</v>
      </c>
      <c r="H8179" t="s">
        <v>35</v>
      </c>
      <c r="I8179">
        <v>21.071999999999999</v>
      </c>
      <c r="J8179">
        <v>3</v>
      </c>
      <c r="K8179">
        <v>0.2</v>
      </c>
      <c r="L8179">
        <v>1.5804</v>
      </c>
    </row>
    <row r="8180" spans="1:12" x14ac:dyDescent="0.3">
      <c r="A8180" t="s">
        <v>12</v>
      </c>
      <c r="B8180" t="s">
        <v>13</v>
      </c>
      <c r="C8180" t="s">
        <v>14</v>
      </c>
      <c r="D8180" t="s">
        <v>60</v>
      </c>
      <c r="E8180" t="s">
        <v>45</v>
      </c>
      <c r="F8180" t="s">
        <v>46</v>
      </c>
      <c r="G8180" t="s">
        <v>25</v>
      </c>
      <c r="H8180" t="s">
        <v>59</v>
      </c>
      <c r="I8180">
        <v>15.648</v>
      </c>
      <c r="J8180">
        <v>2</v>
      </c>
      <c r="K8180">
        <v>0.2</v>
      </c>
      <c r="L8180">
        <v>5.0856000000000003</v>
      </c>
    </row>
    <row r="8181" spans="1:12" x14ac:dyDescent="0.3">
      <c r="A8181" t="s">
        <v>61</v>
      </c>
      <c r="B8181" t="s">
        <v>13</v>
      </c>
      <c r="C8181" t="s">
        <v>14</v>
      </c>
      <c r="D8181" t="s">
        <v>248</v>
      </c>
      <c r="E8181" t="s">
        <v>45</v>
      </c>
      <c r="F8181" t="s">
        <v>46</v>
      </c>
      <c r="G8181" t="s">
        <v>25</v>
      </c>
      <c r="H8181" t="s">
        <v>26</v>
      </c>
      <c r="I8181">
        <v>10.44</v>
      </c>
      <c r="J8181">
        <v>5</v>
      </c>
      <c r="K8181">
        <v>0.2</v>
      </c>
      <c r="L8181">
        <v>3.3929999999999998</v>
      </c>
    </row>
    <row r="8182" spans="1:12" x14ac:dyDescent="0.3">
      <c r="A8182" t="s">
        <v>61</v>
      </c>
      <c r="B8182" t="s">
        <v>13</v>
      </c>
      <c r="C8182" t="s">
        <v>14</v>
      </c>
      <c r="D8182" t="s">
        <v>248</v>
      </c>
      <c r="E8182" t="s">
        <v>45</v>
      </c>
      <c r="F8182" t="s">
        <v>46</v>
      </c>
      <c r="G8182" t="s">
        <v>25</v>
      </c>
      <c r="H8182" t="s">
        <v>36</v>
      </c>
      <c r="I8182">
        <v>18.335999999999999</v>
      </c>
      <c r="J8182">
        <v>4</v>
      </c>
      <c r="K8182">
        <v>0.8</v>
      </c>
      <c r="L8182">
        <v>-32.088000000000001</v>
      </c>
    </row>
    <row r="8183" spans="1:12" x14ac:dyDescent="0.3">
      <c r="A8183" t="s">
        <v>27</v>
      </c>
      <c r="B8183" t="s">
        <v>21</v>
      </c>
      <c r="C8183" t="s">
        <v>14</v>
      </c>
      <c r="D8183" t="s">
        <v>121</v>
      </c>
      <c r="E8183" t="s">
        <v>45</v>
      </c>
      <c r="F8183" t="s">
        <v>46</v>
      </c>
      <c r="G8183" t="s">
        <v>18</v>
      </c>
      <c r="H8183" t="s">
        <v>30</v>
      </c>
      <c r="I8183">
        <v>99.918000000000006</v>
      </c>
      <c r="J8183">
        <v>2</v>
      </c>
      <c r="K8183">
        <v>0.3</v>
      </c>
      <c r="L8183">
        <v>-18.5562</v>
      </c>
    </row>
    <row r="8184" spans="1:12" x14ac:dyDescent="0.3">
      <c r="A8184" t="s">
        <v>27</v>
      </c>
      <c r="B8184" t="s">
        <v>21</v>
      </c>
      <c r="C8184" t="s">
        <v>14</v>
      </c>
      <c r="D8184" t="s">
        <v>121</v>
      </c>
      <c r="E8184" t="s">
        <v>45</v>
      </c>
      <c r="F8184" t="s">
        <v>46</v>
      </c>
      <c r="G8184" t="s">
        <v>18</v>
      </c>
      <c r="H8184" t="s">
        <v>20</v>
      </c>
      <c r="I8184">
        <v>797.94399999999996</v>
      </c>
      <c r="J8184">
        <v>4</v>
      </c>
      <c r="K8184">
        <v>0.3</v>
      </c>
      <c r="L8184">
        <v>-56.996000000000002</v>
      </c>
    </row>
    <row r="8185" spans="1:12" x14ac:dyDescent="0.3">
      <c r="A8185" t="s">
        <v>27</v>
      </c>
      <c r="B8185" t="s">
        <v>21</v>
      </c>
      <c r="C8185" t="s">
        <v>14</v>
      </c>
      <c r="D8185" t="s">
        <v>121</v>
      </c>
      <c r="E8185" t="s">
        <v>45</v>
      </c>
      <c r="F8185" t="s">
        <v>46</v>
      </c>
      <c r="G8185" t="s">
        <v>25</v>
      </c>
      <c r="H8185" t="s">
        <v>36</v>
      </c>
      <c r="I8185">
        <v>8.5679999999999996</v>
      </c>
      <c r="J8185">
        <v>3</v>
      </c>
      <c r="K8185">
        <v>0.8</v>
      </c>
      <c r="L8185">
        <v>-14.5656</v>
      </c>
    </row>
    <row r="8186" spans="1:12" x14ac:dyDescent="0.3">
      <c r="A8186" t="s">
        <v>27</v>
      </c>
      <c r="B8186" t="s">
        <v>21</v>
      </c>
      <c r="C8186" t="s">
        <v>14</v>
      </c>
      <c r="D8186" t="s">
        <v>134</v>
      </c>
      <c r="E8186" t="s">
        <v>45</v>
      </c>
      <c r="F8186" t="s">
        <v>46</v>
      </c>
      <c r="G8186" t="s">
        <v>25</v>
      </c>
      <c r="H8186" t="s">
        <v>59</v>
      </c>
      <c r="I8186">
        <v>149.352</v>
      </c>
      <c r="J8186">
        <v>3</v>
      </c>
      <c r="K8186">
        <v>0.2</v>
      </c>
      <c r="L8186">
        <v>50.406300000000002</v>
      </c>
    </row>
    <row r="8187" spans="1:12" x14ac:dyDescent="0.3">
      <c r="A8187" t="s">
        <v>27</v>
      </c>
      <c r="B8187" t="s">
        <v>21</v>
      </c>
      <c r="C8187" t="s">
        <v>14</v>
      </c>
      <c r="D8187" t="s">
        <v>134</v>
      </c>
      <c r="E8187" t="s">
        <v>45</v>
      </c>
      <c r="F8187" t="s">
        <v>46</v>
      </c>
      <c r="G8187" t="s">
        <v>25</v>
      </c>
      <c r="H8187" t="s">
        <v>31</v>
      </c>
      <c r="I8187">
        <v>12.992000000000001</v>
      </c>
      <c r="J8187">
        <v>1</v>
      </c>
      <c r="K8187">
        <v>0.2</v>
      </c>
      <c r="L8187">
        <v>-0.81200000000000006</v>
      </c>
    </row>
    <row r="8188" spans="1:12" x14ac:dyDescent="0.3">
      <c r="A8188" t="s">
        <v>27</v>
      </c>
      <c r="B8188" t="s">
        <v>13</v>
      </c>
      <c r="C8188" t="s">
        <v>14</v>
      </c>
      <c r="D8188" t="s">
        <v>255</v>
      </c>
      <c r="E8188" t="s">
        <v>45</v>
      </c>
      <c r="F8188" t="s">
        <v>46</v>
      </c>
      <c r="G8188" t="s">
        <v>25</v>
      </c>
      <c r="H8188" t="s">
        <v>33</v>
      </c>
      <c r="I8188">
        <v>27.167999999999999</v>
      </c>
      <c r="J8188">
        <v>2</v>
      </c>
      <c r="K8188">
        <v>0.2</v>
      </c>
      <c r="L8188">
        <v>2.7168000000000001</v>
      </c>
    </row>
    <row r="8189" spans="1:12" x14ac:dyDescent="0.3">
      <c r="A8189" t="s">
        <v>27</v>
      </c>
      <c r="B8189" t="s">
        <v>13</v>
      </c>
      <c r="C8189" t="s">
        <v>14</v>
      </c>
      <c r="D8189" t="s">
        <v>255</v>
      </c>
      <c r="E8189" t="s">
        <v>45</v>
      </c>
      <c r="F8189" t="s">
        <v>46</v>
      </c>
      <c r="G8189" t="s">
        <v>18</v>
      </c>
      <c r="H8189" t="s">
        <v>19</v>
      </c>
      <c r="I8189">
        <v>78.852800000000002</v>
      </c>
      <c r="J8189">
        <v>2</v>
      </c>
      <c r="K8189">
        <v>0.32</v>
      </c>
      <c r="L8189">
        <v>-11.596</v>
      </c>
    </row>
    <row r="8190" spans="1:12" x14ac:dyDescent="0.3">
      <c r="A8190" t="s">
        <v>27</v>
      </c>
      <c r="B8190" t="s">
        <v>43</v>
      </c>
      <c r="C8190" t="s">
        <v>14</v>
      </c>
      <c r="D8190" t="s">
        <v>112</v>
      </c>
      <c r="E8190" t="s">
        <v>45</v>
      </c>
      <c r="F8190" t="s">
        <v>46</v>
      </c>
      <c r="G8190" t="s">
        <v>25</v>
      </c>
      <c r="H8190" t="s">
        <v>26</v>
      </c>
      <c r="I8190">
        <v>7.968</v>
      </c>
      <c r="J8190">
        <v>2</v>
      </c>
      <c r="K8190">
        <v>0.2</v>
      </c>
      <c r="L8190">
        <v>2.5895999999999999</v>
      </c>
    </row>
    <row r="8191" spans="1:12" x14ac:dyDescent="0.3">
      <c r="A8191" t="s">
        <v>27</v>
      </c>
      <c r="B8191" t="s">
        <v>43</v>
      </c>
      <c r="C8191" t="s">
        <v>14</v>
      </c>
      <c r="D8191" t="s">
        <v>112</v>
      </c>
      <c r="E8191" t="s">
        <v>45</v>
      </c>
      <c r="F8191" t="s">
        <v>46</v>
      </c>
      <c r="G8191" t="s">
        <v>25</v>
      </c>
      <c r="H8191" t="s">
        <v>59</v>
      </c>
      <c r="I8191">
        <v>27.968</v>
      </c>
      <c r="J8191">
        <v>4</v>
      </c>
      <c r="K8191">
        <v>0.2</v>
      </c>
      <c r="L8191">
        <v>9.4391999999999996</v>
      </c>
    </row>
    <row r="8192" spans="1:12" x14ac:dyDescent="0.3">
      <c r="A8192" t="s">
        <v>27</v>
      </c>
      <c r="B8192" t="s">
        <v>43</v>
      </c>
      <c r="C8192" t="s">
        <v>14</v>
      </c>
      <c r="D8192" t="s">
        <v>112</v>
      </c>
      <c r="E8192" t="s">
        <v>45</v>
      </c>
      <c r="F8192" t="s">
        <v>46</v>
      </c>
      <c r="G8192" t="s">
        <v>34</v>
      </c>
      <c r="H8192" t="s">
        <v>122</v>
      </c>
      <c r="I8192">
        <v>336.51</v>
      </c>
      <c r="J8192">
        <v>3</v>
      </c>
      <c r="K8192">
        <v>0.4</v>
      </c>
      <c r="L8192">
        <v>44.868000000000002</v>
      </c>
    </row>
    <row r="8193" spans="1:12" x14ac:dyDescent="0.3">
      <c r="A8193" t="s">
        <v>167</v>
      </c>
      <c r="B8193" t="s">
        <v>13</v>
      </c>
      <c r="C8193" t="s">
        <v>14</v>
      </c>
      <c r="D8193" t="s">
        <v>60</v>
      </c>
      <c r="E8193" t="s">
        <v>45</v>
      </c>
      <c r="F8193" t="s">
        <v>46</v>
      </c>
      <c r="G8193" t="s">
        <v>25</v>
      </c>
      <c r="H8193" t="s">
        <v>36</v>
      </c>
      <c r="I8193">
        <v>1.1120000000000001</v>
      </c>
      <c r="J8193">
        <v>2</v>
      </c>
      <c r="K8193">
        <v>0.8</v>
      </c>
      <c r="L8193">
        <v>-1.8904000000000001</v>
      </c>
    </row>
    <row r="8194" spans="1:12" x14ac:dyDescent="0.3">
      <c r="A8194" t="s">
        <v>27</v>
      </c>
      <c r="B8194" t="s">
        <v>13</v>
      </c>
      <c r="C8194" t="s">
        <v>14</v>
      </c>
      <c r="D8194" t="s">
        <v>60</v>
      </c>
      <c r="E8194" t="s">
        <v>45</v>
      </c>
      <c r="F8194" t="s">
        <v>46</v>
      </c>
      <c r="G8194" t="s">
        <v>18</v>
      </c>
      <c r="H8194" t="s">
        <v>20</v>
      </c>
      <c r="I8194">
        <v>107.77200000000001</v>
      </c>
      <c r="J8194">
        <v>2</v>
      </c>
      <c r="K8194">
        <v>0.3</v>
      </c>
      <c r="L8194">
        <v>-29.252400000000002</v>
      </c>
    </row>
    <row r="8195" spans="1:12" x14ac:dyDescent="0.3">
      <c r="A8195" t="s">
        <v>12</v>
      </c>
      <c r="B8195" t="s">
        <v>13</v>
      </c>
      <c r="C8195" t="s">
        <v>14</v>
      </c>
      <c r="D8195" t="s">
        <v>264</v>
      </c>
      <c r="E8195" t="s">
        <v>45</v>
      </c>
      <c r="F8195" t="s">
        <v>46</v>
      </c>
      <c r="G8195" t="s">
        <v>25</v>
      </c>
      <c r="H8195" t="s">
        <v>109</v>
      </c>
      <c r="I8195">
        <v>1.744</v>
      </c>
      <c r="J8195">
        <v>1</v>
      </c>
      <c r="K8195">
        <v>0.2</v>
      </c>
      <c r="L8195">
        <v>-0.3488</v>
      </c>
    </row>
    <row r="8196" spans="1:12" x14ac:dyDescent="0.3">
      <c r="A8196" t="s">
        <v>27</v>
      </c>
      <c r="B8196" t="s">
        <v>13</v>
      </c>
      <c r="C8196" t="s">
        <v>14</v>
      </c>
      <c r="D8196" t="s">
        <v>60</v>
      </c>
      <c r="E8196" t="s">
        <v>45</v>
      </c>
      <c r="F8196" t="s">
        <v>46</v>
      </c>
      <c r="G8196" t="s">
        <v>25</v>
      </c>
      <c r="H8196" t="s">
        <v>36</v>
      </c>
      <c r="I8196">
        <v>2.694</v>
      </c>
      <c r="J8196">
        <v>3</v>
      </c>
      <c r="K8196">
        <v>0.8</v>
      </c>
      <c r="L8196">
        <v>-4.7145000000000001</v>
      </c>
    </row>
    <row r="8197" spans="1:12" x14ac:dyDescent="0.3">
      <c r="A8197" t="s">
        <v>27</v>
      </c>
      <c r="B8197" t="s">
        <v>13</v>
      </c>
      <c r="C8197" t="s">
        <v>14</v>
      </c>
      <c r="D8197" t="s">
        <v>60</v>
      </c>
      <c r="E8197" t="s">
        <v>45</v>
      </c>
      <c r="F8197" t="s">
        <v>46</v>
      </c>
      <c r="G8197" t="s">
        <v>25</v>
      </c>
      <c r="H8197" t="s">
        <v>36</v>
      </c>
      <c r="I8197">
        <v>2.9340000000000002</v>
      </c>
      <c r="J8197">
        <v>3</v>
      </c>
      <c r="K8197">
        <v>0.8</v>
      </c>
      <c r="L8197">
        <v>-4.9878</v>
      </c>
    </row>
    <row r="8198" spans="1:12" x14ac:dyDescent="0.3">
      <c r="A8198" t="s">
        <v>27</v>
      </c>
      <c r="B8198" t="s">
        <v>13</v>
      </c>
      <c r="C8198" t="s">
        <v>14</v>
      </c>
      <c r="D8198" t="s">
        <v>60</v>
      </c>
      <c r="E8198" t="s">
        <v>45</v>
      </c>
      <c r="F8198" t="s">
        <v>46</v>
      </c>
      <c r="G8198" t="s">
        <v>25</v>
      </c>
      <c r="H8198" t="s">
        <v>31</v>
      </c>
      <c r="I8198">
        <v>100.70399999999999</v>
      </c>
      <c r="J8198">
        <v>6</v>
      </c>
      <c r="K8198">
        <v>0.2</v>
      </c>
      <c r="L8198">
        <v>-16.3644</v>
      </c>
    </row>
    <row r="8199" spans="1:12" x14ac:dyDescent="0.3">
      <c r="A8199" t="s">
        <v>27</v>
      </c>
      <c r="B8199" t="s">
        <v>13</v>
      </c>
      <c r="C8199" t="s">
        <v>14</v>
      </c>
      <c r="D8199" t="s">
        <v>60</v>
      </c>
      <c r="E8199" t="s">
        <v>45</v>
      </c>
      <c r="F8199" t="s">
        <v>46</v>
      </c>
      <c r="G8199" t="s">
        <v>18</v>
      </c>
      <c r="H8199" t="s">
        <v>32</v>
      </c>
      <c r="I8199">
        <v>2.3279999999999998</v>
      </c>
      <c r="J8199">
        <v>2</v>
      </c>
      <c r="K8199">
        <v>0.6</v>
      </c>
      <c r="L8199">
        <v>-0.75660000000000005</v>
      </c>
    </row>
    <row r="8200" spans="1:12" x14ac:dyDescent="0.3">
      <c r="A8200" t="s">
        <v>27</v>
      </c>
      <c r="B8200" t="s">
        <v>13</v>
      </c>
      <c r="C8200" t="s">
        <v>14</v>
      </c>
      <c r="D8200" t="s">
        <v>60</v>
      </c>
      <c r="E8200" t="s">
        <v>45</v>
      </c>
      <c r="F8200" t="s">
        <v>46</v>
      </c>
      <c r="G8200" t="s">
        <v>25</v>
      </c>
      <c r="H8200" t="s">
        <v>36</v>
      </c>
      <c r="I8200">
        <v>10.78</v>
      </c>
      <c r="J8200">
        <v>5</v>
      </c>
      <c r="K8200">
        <v>0.8</v>
      </c>
      <c r="L8200">
        <v>-17.248000000000001</v>
      </c>
    </row>
    <row r="8201" spans="1:12" x14ac:dyDescent="0.3">
      <c r="A8201" t="s">
        <v>27</v>
      </c>
      <c r="B8201" t="s">
        <v>13</v>
      </c>
      <c r="C8201" t="s">
        <v>14</v>
      </c>
      <c r="D8201" t="s">
        <v>60</v>
      </c>
      <c r="E8201" t="s">
        <v>45</v>
      </c>
      <c r="F8201" t="s">
        <v>46</v>
      </c>
      <c r="G8201" t="s">
        <v>25</v>
      </c>
      <c r="H8201" t="s">
        <v>76</v>
      </c>
      <c r="I8201">
        <v>58.368000000000002</v>
      </c>
      <c r="J8201">
        <v>12</v>
      </c>
      <c r="K8201">
        <v>0.2</v>
      </c>
      <c r="L8201">
        <v>21.888000000000002</v>
      </c>
    </row>
    <row r="8202" spans="1:12" x14ac:dyDescent="0.3">
      <c r="A8202" t="s">
        <v>27</v>
      </c>
      <c r="B8202" t="s">
        <v>13</v>
      </c>
      <c r="C8202" t="s">
        <v>14</v>
      </c>
      <c r="D8202" t="s">
        <v>60</v>
      </c>
      <c r="E8202" t="s">
        <v>45</v>
      </c>
      <c r="F8202" t="s">
        <v>46</v>
      </c>
      <c r="G8202" t="s">
        <v>25</v>
      </c>
      <c r="H8202" t="s">
        <v>59</v>
      </c>
      <c r="I8202">
        <v>40.968000000000004</v>
      </c>
      <c r="J8202">
        <v>3</v>
      </c>
      <c r="K8202">
        <v>0.2</v>
      </c>
      <c r="L8202">
        <v>13.826700000000001</v>
      </c>
    </row>
    <row r="8203" spans="1:12" x14ac:dyDescent="0.3">
      <c r="A8203" t="s">
        <v>27</v>
      </c>
      <c r="B8203" t="s">
        <v>13</v>
      </c>
      <c r="C8203" t="s">
        <v>14</v>
      </c>
      <c r="D8203" t="s">
        <v>60</v>
      </c>
      <c r="E8203" t="s">
        <v>45</v>
      </c>
      <c r="F8203" t="s">
        <v>46</v>
      </c>
      <c r="G8203" t="s">
        <v>34</v>
      </c>
      <c r="H8203" t="s">
        <v>35</v>
      </c>
      <c r="I8203">
        <v>71.959999999999994</v>
      </c>
      <c r="J8203">
        <v>5</v>
      </c>
      <c r="K8203">
        <v>0.2</v>
      </c>
      <c r="L8203">
        <v>25.186</v>
      </c>
    </row>
    <row r="8204" spans="1:12" x14ac:dyDescent="0.3">
      <c r="A8204" t="s">
        <v>27</v>
      </c>
      <c r="B8204" t="s">
        <v>13</v>
      </c>
      <c r="C8204" t="s">
        <v>14</v>
      </c>
      <c r="D8204" t="s">
        <v>60</v>
      </c>
      <c r="E8204" t="s">
        <v>45</v>
      </c>
      <c r="F8204" t="s">
        <v>46</v>
      </c>
      <c r="G8204" t="s">
        <v>25</v>
      </c>
      <c r="H8204" t="s">
        <v>40</v>
      </c>
      <c r="I8204">
        <v>10.368</v>
      </c>
      <c r="J8204">
        <v>2</v>
      </c>
      <c r="K8204">
        <v>0.2</v>
      </c>
      <c r="L8204">
        <v>3.6288</v>
      </c>
    </row>
    <row r="8205" spans="1:12" x14ac:dyDescent="0.3">
      <c r="A8205" t="s">
        <v>27</v>
      </c>
      <c r="B8205" t="s">
        <v>13</v>
      </c>
      <c r="C8205" t="s">
        <v>14</v>
      </c>
      <c r="D8205" t="s">
        <v>60</v>
      </c>
      <c r="E8205" t="s">
        <v>45</v>
      </c>
      <c r="F8205" t="s">
        <v>46</v>
      </c>
      <c r="G8205" t="s">
        <v>25</v>
      </c>
      <c r="H8205" t="s">
        <v>36</v>
      </c>
      <c r="I8205">
        <v>1.1919999999999999</v>
      </c>
      <c r="J8205">
        <v>2</v>
      </c>
      <c r="K8205">
        <v>0.8</v>
      </c>
      <c r="L8205">
        <v>-2.0264000000000002</v>
      </c>
    </row>
    <row r="8206" spans="1:12" x14ac:dyDescent="0.3">
      <c r="A8206" t="s">
        <v>12</v>
      </c>
      <c r="B8206" t="s">
        <v>43</v>
      </c>
      <c r="C8206" t="s">
        <v>14</v>
      </c>
      <c r="D8206" t="s">
        <v>60</v>
      </c>
      <c r="E8206" t="s">
        <v>45</v>
      </c>
      <c r="F8206" t="s">
        <v>46</v>
      </c>
      <c r="G8206" t="s">
        <v>34</v>
      </c>
      <c r="H8206" t="s">
        <v>58</v>
      </c>
      <c r="I8206">
        <v>258.69600000000003</v>
      </c>
      <c r="J8206">
        <v>3</v>
      </c>
      <c r="K8206">
        <v>0.2</v>
      </c>
      <c r="L8206">
        <v>64.674000000000007</v>
      </c>
    </row>
    <row r="8207" spans="1:12" x14ac:dyDescent="0.3">
      <c r="A8207" t="s">
        <v>27</v>
      </c>
      <c r="B8207" t="s">
        <v>13</v>
      </c>
      <c r="C8207" t="s">
        <v>14</v>
      </c>
      <c r="D8207" t="s">
        <v>60</v>
      </c>
      <c r="E8207" t="s">
        <v>45</v>
      </c>
      <c r="F8207" t="s">
        <v>46</v>
      </c>
      <c r="G8207" t="s">
        <v>34</v>
      </c>
      <c r="H8207" t="s">
        <v>58</v>
      </c>
      <c r="I8207">
        <v>431.928</v>
      </c>
      <c r="J8207">
        <v>9</v>
      </c>
      <c r="K8207">
        <v>0.2</v>
      </c>
      <c r="L8207">
        <v>64.789199999999994</v>
      </c>
    </row>
    <row r="8208" spans="1:12" x14ac:dyDescent="0.3">
      <c r="A8208" t="s">
        <v>27</v>
      </c>
      <c r="B8208" t="s">
        <v>13</v>
      </c>
      <c r="C8208" t="s">
        <v>14</v>
      </c>
      <c r="D8208" t="s">
        <v>60</v>
      </c>
      <c r="E8208" t="s">
        <v>45</v>
      </c>
      <c r="F8208" t="s">
        <v>46</v>
      </c>
      <c r="G8208" t="s">
        <v>18</v>
      </c>
      <c r="H8208" t="s">
        <v>20</v>
      </c>
      <c r="I8208">
        <v>95.983999999999995</v>
      </c>
      <c r="J8208">
        <v>4</v>
      </c>
      <c r="K8208">
        <v>0.3</v>
      </c>
      <c r="L8208">
        <v>-4.1135999999999999</v>
      </c>
    </row>
    <row r="8209" spans="1:12" x14ac:dyDescent="0.3">
      <c r="A8209" t="s">
        <v>27</v>
      </c>
      <c r="B8209" t="s">
        <v>13</v>
      </c>
      <c r="C8209" t="s">
        <v>14</v>
      </c>
      <c r="D8209" t="s">
        <v>60</v>
      </c>
      <c r="E8209" t="s">
        <v>45</v>
      </c>
      <c r="F8209" t="s">
        <v>46</v>
      </c>
      <c r="G8209" t="s">
        <v>25</v>
      </c>
      <c r="H8209" t="s">
        <v>36</v>
      </c>
      <c r="I8209">
        <v>1088.7919999999999</v>
      </c>
      <c r="J8209">
        <v>4</v>
      </c>
      <c r="K8209">
        <v>0.8</v>
      </c>
      <c r="L8209">
        <v>-1850.9464</v>
      </c>
    </row>
    <row r="8210" spans="1:12" x14ac:dyDescent="0.3">
      <c r="A8210" t="s">
        <v>167</v>
      </c>
      <c r="B8210" t="s">
        <v>13</v>
      </c>
      <c r="C8210" t="s">
        <v>14</v>
      </c>
      <c r="D8210" t="s">
        <v>44</v>
      </c>
      <c r="E8210" t="s">
        <v>45</v>
      </c>
      <c r="F8210" t="s">
        <v>46</v>
      </c>
      <c r="G8210" t="s">
        <v>25</v>
      </c>
      <c r="H8210" t="s">
        <v>40</v>
      </c>
      <c r="I8210">
        <v>10.368</v>
      </c>
      <c r="J8210">
        <v>2</v>
      </c>
      <c r="K8210">
        <v>0.2</v>
      </c>
      <c r="L8210">
        <v>3.6288</v>
      </c>
    </row>
    <row r="8211" spans="1:12" x14ac:dyDescent="0.3">
      <c r="A8211" t="s">
        <v>167</v>
      </c>
      <c r="B8211" t="s">
        <v>13</v>
      </c>
      <c r="C8211" t="s">
        <v>14</v>
      </c>
      <c r="D8211" t="s">
        <v>44</v>
      </c>
      <c r="E8211" t="s">
        <v>45</v>
      </c>
      <c r="F8211" t="s">
        <v>46</v>
      </c>
      <c r="G8211" t="s">
        <v>18</v>
      </c>
      <c r="H8211" t="s">
        <v>20</v>
      </c>
      <c r="I8211">
        <v>388.43</v>
      </c>
      <c r="J8211">
        <v>5</v>
      </c>
      <c r="K8211">
        <v>0.3</v>
      </c>
      <c r="L8211">
        <v>-88.784000000000006</v>
      </c>
    </row>
    <row r="8212" spans="1:12" x14ac:dyDescent="0.3">
      <c r="A8212" t="s">
        <v>167</v>
      </c>
      <c r="B8212" t="s">
        <v>13</v>
      </c>
      <c r="C8212" t="s">
        <v>14</v>
      </c>
      <c r="D8212" t="s">
        <v>44</v>
      </c>
      <c r="E8212" t="s">
        <v>45</v>
      </c>
      <c r="F8212" t="s">
        <v>46</v>
      </c>
      <c r="G8212" t="s">
        <v>25</v>
      </c>
      <c r="H8212" t="s">
        <v>40</v>
      </c>
      <c r="I8212">
        <v>14.352</v>
      </c>
      <c r="J8212">
        <v>3</v>
      </c>
      <c r="K8212">
        <v>0.2</v>
      </c>
      <c r="L8212">
        <v>5.2026000000000003</v>
      </c>
    </row>
    <row r="8213" spans="1:12" x14ac:dyDescent="0.3">
      <c r="A8213" t="s">
        <v>167</v>
      </c>
      <c r="B8213" t="s">
        <v>13</v>
      </c>
      <c r="C8213" t="s">
        <v>14</v>
      </c>
      <c r="D8213" t="s">
        <v>44</v>
      </c>
      <c r="E8213" t="s">
        <v>45</v>
      </c>
      <c r="F8213" t="s">
        <v>46</v>
      </c>
      <c r="G8213" t="s">
        <v>34</v>
      </c>
      <c r="H8213" t="s">
        <v>58</v>
      </c>
      <c r="I8213">
        <v>63.991999999999997</v>
      </c>
      <c r="J8213">
        <v>1</v>
      </c>
      <c r="K8213">
        <v>0.2</v>
      </c>
      <c r="L8213">
        <v>-7.1990999999999996</v>
      </c>
    </row>
    <row r="8214" spans="1:12" x14ac:dyDescent="0.3">
      <c r="A8214" t="s">
        <v>27</v>
      </c>
      <c r="B8214" t="s">
        <v>13</v>
      </c>
      <c r="C8214" t="s">
        <v>14</v>
      </c>
      <c r="D8214" t="s">
        <v>60</v>
      </c>
      <c r="E8214" t="s">
        <v>45</v>
      </c>
      <c r="F8214" t="s">
        <v>46</v>
      </c>
      <c r="G8214" t="s">
        <v>25</v>
      </c>
      <c r="H8214" t="s">
        <v>33</v>
      </c>
      <c r="I8214">
        <v>86.352000000000004</v>
      </c>
      <c r="J8214">
        <v>3</v>
      </c>
      <c r="K8214">
        <v>0.2</v>
      </c>
      <c r="L8214">
        <v>5.3970000000000002</v>
      </c>
    </row>
    <row r="8215" spans="1:12" x14ac:dyDescent="0.3">
      <c r="A8215" t="s">
        <v>27</v>
      </c>
      <c r="B8215" t="s">
        <v>13</v>
      </c>
      <c r="C8215" t="s">
        <v>14</v>
      </c>
      <c r="D8215" t="s">
        <v>163</v>
      </c>
      <c r="E8215" t="s">
        <v>45</v>
      </c>
      <c r="F8215" t="s">
        <v>46</v>
      </c>
      <c r="G8215" t="s">
        <v>25</v>
      </c>
      <c r="H8215" t="s">
        <v>36</v>
      </c>
      <c r="I8215">
        <v>2.7719999999999998</v>
      </c>
      <c r="J8215">
        <v>7</v>
      </c>
      <c r="K8215">
        <v>0.8</v>
      </c>
      <c r="L8215">
        <v>-4.851</v>
      </c>
    </row>
    <row r="8216" spans="1:12" x14ac:dyDescent="0.3">
      <c r="A8216" t="s">
        <v>12</v>
      </c>
      <c r="B8216" t="s">
        <v>13</v>
      </c>
      <c r="C8216" t="s">
        <v>14</v>
      </c>
      <c r="D8216" t="s">
        <v>60</v>
      </c>
      <c r="E8216" t="s">
        <v>45</v>
      </c>
      <c r="F8216" t="s">
        <v>46</v>
      </c>
      <c r="G8216" t="s">
        <v>34</v>
      </c>
      <c r="H8216" t="s">
        <v>35</v>
      </c>
      <c r="I8216">
        <v>419.94400000000002</v>
      </c>
      <c r="J8216">
        <v>7</v>
      </c>
      <c r="K8216">
        <v>0.2</v>
      </c>
      <c r="L8216">
        <v>52.493000000000002</v>
      </c>
    </row>
    <row r="8217" spans="1:12" x14ac:dyDescent="0.3">
      <c r="A8217" t="s">
        <v>27</v>
      </c>
      <c r="B8217" t="s">
        <v>13</v>
      </c>
      <c r="C8217" t="s">
        <v>14</v>
      </c>
      <c r="D8217" t="s">
        <v>134</v>
      </c>
      <c r="E8217" t="s">
        <v>45</v>
      </c>
      <c r="F8217" t="s">
        <v>46</v>
      </c>
      <c r="G8217" t="s">
        <v>25</v>
      </c>
      <c r="H8217" t="s">
        <v>36</v>
      </c>
      <c r="I8217">
        <v>1.08</v>
      </c>
      <c r="J8217">
        <v>3</v>
      </c>
      <c r="K8217">
        <v>0.8</v>
      </c>
      <c r="L8217">
        <v>-1.728</v>
      </c>
    </row>
    <row r="8218" spans="1:12" x14ac:dyDescent="0.3">
      <c r="A8218" t="s">
        <v>27</v>
      </c>
      <c r="B8218" t="s">
        <v>13</v>
      </c>
      <c r="C8218" t="s">
        <v>14</v>
      </c>
      <c r="D8218" t="s">
        <v>134</v>
      </c>
      <c r="E8218" t="s">
        <v>45</v>
      </c>
      <c r="F8218" t="s">
        <v>46</v>
      </c>
      <c r="G8218" t="s">
        <v>25</v>
      </c>
      <c r="H8218" t="s">
        <v>37</v>
      </c>
      <c r="I8218">
        <v>7.96</v>
      </c>
      <c r="J8218">
        <v>2</v>
      </c>
      <c r="K8218">
        <v>0.8</v>
      </c>
      <c r="L8218">
        <v>-13.93</v>
      </c>
    </row>
    <row r="8219" spans="1:12" x14ac:dyDescent="0.3">
      <c r="A8219" t="s">
        <v>167</v>
      </c>
      <c r="B8219" t="s">
        <v>13</v>
      </c>
      <c r="C8219" t="s">
        <v>14</v>
      </c>
      <c r="D8219" t="s">
        <v>60</v>
      </c>
      <c r="E8219" t="s">
        <v>45</v>
      </c>
      <c r="F8219" t="s">
        <v>46</v>
      </c>
      <c r="G8219" t="s">
        <v>25</v>
      </c>
      <c r="H8219" t="s">
        <v>31</v>
      </c>
      <c r="I8219">
        <v>220.77600000000001</v>
      </c>
      <c r="J8219">
        <v>3</v>
      </c>
      <c r="K8219">
        <v>0.2</v>
      </c>
      <c r="L8219">
        <v>-44.155200000000001</v>
      </c>
    </row>
    <row r="8220" spans="1:12" x14ac:dyDescent="0.3">
      <c r="A8220" t="s">
        <v>167</v>
      </c>
      <c r="B8220" t="s">
        <v>13</v>
      </c>
      <c r="C8220" t="s">
        <v>14</v>
      </c>
      <c r="D8220" t="s">
        <v>60</v>
      </c>
      <c r="E8220" t="s">
        <v>45</v>
      </c>
      <c r="F8220" t="s">
        <v>46</v>
      </c>
      <c r="G8220" t="s">
        <v>25</v>
      </c>
      <c r="H8220" t="s">
        <v>31</v>
      </c>
      <c r="I8220">
        <v>281.42399999999998</v>
      </c>
      <c r="J8220">
        <v>11</v>
      </c>
      <c r="K8220">
        <v>0.2</v>
      </c>
      <c r="L8220">
        <v>-35.177999999999997</v>
      </c>
    </row>
    <row r="8221" spans="1:12" x14ac:dyDescent="0.3">
      <c r="A8221" t="s">
        <v>61</v>
      </c>
      <c r="B8221" t="s">
        <v>13</v>
      </c>
      <c r="C8221" t="s">
        <v>14</v>
      </c>
      <c r="D8221" t="s">
        <v>44</v>
      </c>
      <c r="E8221" t="s">
        <v>45</v>
      </c>
      <c r="F8221" t="s">
        <v>46</v>
      </c>
      <c r="G8221" t="s">
        <v>18</v>
      </c>
      <c r="H8221" t="s">
        <v>32</v>
      </c>
      <c r="I8221">
        <v>1.988</v>
      </c>
      <c r="J8221">
        <v>1</v>
      </c>
      <c r="K8221">
        <v>0.6</v>
      </c>
      <c r="L8221">
        <v>-1.4413</v>
      </c>
    </row>
    <row r="8222" spans="1:12" x14ac:dyDescent="0.3">
      <c r="A8222" t="s">
        <v>27</v>
      </c>
      <c r="B8222" t="s">
        <v>43</v>
      </c>
      <c r="C8222" t="s">
        <v>14</v>
      </c>
      <c r="D8222" t="s">
        <v>127</v>
      </c>
      <c r="E8222" t="s">
        <v>45</v>
      </c>
      <c r="F8222" t="s">
        <v>46</v>
      </c>
      <c r="G8222" t="s">
        <v>25</v>
      </c>
      <c r="H8222" t="s">
        <v>26</v>
      </c>
      <c r="I8222">
        <v>23.68</v>
      </c>
      <c r="J8222">
        <v>2</v>
      </c>
      <c r="K8222">
        <v>0.2</v>
      </c>
      <c r="L8222">
        <v>8.8800000000000008</v>
      </c>
    </row>
    <row r="8223" spans="1:12" x14ac:dyDescent="0.3">
      <c r="A8223" t="s">
        <v>61</v>
      </c>
      <c r="B8223" t="s">
        <v>21</v>
      </c>
      <c r="C8223" t="s">
        <v>14</v>
      </c>
      <c r="D8223" t="s">
        <v>60</v>
      </c>
      <c r="E8223" t="s">
        <v>45</v>
      </c>
      <c r="F8223" t="s">
        <v>46</v>
      </c>
      <c r="G8223" t="s">
        <v>34</v>
      </c>
      <c r="H8223" t="s">
        <v>35</v>
      </c>
      <c r="I8223">
        <v>946.34400000000005</v>
      </c>
      <c r="J8223">
        <v>7</v>
      </c>
      <c r="K8223">
        <v>0.2</v>
      </c>
      <c r="L8223">
        <v>118.29300000000001</v>
      </c>
    </row>
    <row r="8224" spans="1:12" x14ac:dyDescent="0.3">
      <c r="A8224" t="s">
        <v>61</v>
      </c>
      <c r="B8224" t="s">
        <v>21</v>
      </c>
      <c r="C8224" t="s">
        <v>14</v>
      </c>
      <c r="D8224" t="s">
        <v>60</v>
      </c>
      <c r="E8224" t="s">
        <v>45</v>
      </c>
      <c r="F8224" t="s">
        <v>46</v>
      </c>
      <c r="G8224" t="s">
        <v>34</v>
      </c>
      <c r="H8224" t="s">
        <v>58</v>
      </c>
      <c r="I8224">
        <v>151.19999999999999</v>
      </c>
      <c r="J8224">
        <v>3</v>
      </c>
      <c r="K8224">
        <v>0.2</v>
      </c>
      <c r="L8224">
        <v>32.130000000000003</v>
      </c>
    </row>
    <row r="8225" spans="1:12" x14ac:dyDescent="0.3">
      <c r="A8225" t="s">
        <v>61</v>
      </c>
      <c r="B8225" t="s">
        <v>21</v>
      </c>
      <c r="C8225" t="s">
        <v>14</v>
      </c>
      <c r="D8225" t="s">
        <v>60</v>
      </c>
      <c r="E8225" t="s">
        <v>45</v>
      </c>
      <c r="F8225" t="s">
        <v>46</v>
      </c>
      <c r="G8225" t="s">
        <v>18</v>
      </c>
      <c r="H8225" t="s">
        <v>32</v>
      </c>
      <c r="I8225">
        <v>4.9279999999999999</v>
      </c>
      <c r="J8225">
        <v>4</v>
      </c>
      <c r="K8225">
        <v>0.6</v>
      </c>
      <c r="L8225">
        <v>-1.4783999999999999</v>
      </c>
    </row>
    <row r="8226" spans="1:12" x14ac:dyDescent="0.3">
      <c r="A8226" t="s">
        <v>167</v>
      </c>
      <c r="B8226" t="s">
        <v>13</v>
      </c>
      <c r="C8226" t="s">
        <v>14</v>
      </c>
      <c r="D8226" t="s">
        <v>192</v>
      </c>
      <c r="E8226" t="s">
        <v>45</v>
      </c>
      <c r="F8226" t="s">
        <v>46</v>
      </c>
      <c r="G8226" t="s">
        <v>34</v>
      </c>
      <c r="H8226" t="s">
        <v>58</v>
      </c>
      <c r="I8226">
        <v>263.88</v>
      </c>
      <c r="J8226">
        <v>3</v>
      </c>
      <c r="K8226">
        <v>0.2</v>
      </c>
      <c r="L8226">
        <v>42.880499999999998</v>
      </c>
    </row>
    <row r="8227" spans="1:12" x14ac:dyDescent="0.3">
      <c r="A8227" t="s">
        <v>167</v>
      </c>
      <c r="B8227" t="s">
        <v>13</v>
      </c>
      <c r="C8227" t="s">
        <v>14</v>
      </c>
      <c r="D8227" t="s">
        <v>192</v>
      </c>
      <c r="E8227" t="s">
        <v>45</v>
      </c>
      <c r="F8227" t="s">
        <v>46</v>
      </c>
      <c r="G8227" t="s">
        <v>18</v>
      </c>
      <c r="H8227" t="s">
        <v>20</v>
      </c>
      <c r="I8227">
        <v>2453.4299999999998</v>
      </c>
      <c r="J8227">
        <v>5</v>
      </c>
      <c r="K8227">
        <v>0.3</v>
      </c>
      <c r="L8227">
        <v>-350.49</v>
      </c>
    </row>
    <row r="8228" spans="1:12" x14ac:dyDescent="0.3">
      <c r="A8228" t="s">
        <v>27</v>
      </c>
      <c r="B8228" t="s">
        <v>21</v>
      </c>
      <c r="C8228" t="s">
        <v>14</v>
      </c>
      <c r="D8228" t="s">
        <v>302</v>
      </c>
      <c r="E8228" t="s">
        <v>45</v>
      </c>
      <c r="F8228" t="s">
        <v>46</v>
      </c>
      <c r="G8228" t="s">
        <v>25</v>
      </c>
      <c r="H8228" t="s">
        <v>26</v>
      </c>
      <c r="I8228">
        <v>15.936</v>
      </c>
      <c r="J8228">
        <v>4</v>
      </c>
      <c r="K8228">
        <v>0.2</v>
      </c>
      <c r="L8228">
        <v>5.1791999999999998</v>
      </c>
    </row>
    <row r="8229" spans="1:12" x14ac:dyDescent="0.3">
      <c r="A8229" t="s">
        <v>61</v>
      </c>
      <c r="B8229" t="s">
        <v>21</v>
      </c>
      <c r="C8229" t="s">
        <v>14</v>
      </c>
      <c r="D8229" t="s">
        <v>112</v>
      </c>
      <c r="E8229" t="s">
        <v>45</v>
      </c>
      <c r="F8229" t="s">
        <v>46</v>
      </c>
      <c r="G8229" t="s">
        <v>34</v>
      </c>
      <c r="H8229" t="s">
        <v>58</v>
      </c>
      <c r="I8229">
        <v>159.98400000000001</v>
      </c>
      <c r="J8229">
        <v>2</v>
      </c>
      <c r="K8229">
        <v>0.2</v>
      </c>
      <c r="L8229">
        <v>43.995600000000003</v>
      </c>
    </row>
    <row r="8230" spans="1:12" x14ac:dyDescent="0.3">
      <c r="A8230" t="s">
        <v>61</v>
      </c>
      <c r="B8230" t="s">
        <v>21</v>
      </c>
      <c r="C8230" t="s">
        <v>14</v>
      </c>
      <c r="D8230" t="s">
        <v>112</v>
      </c>
      <c r="E8230" t="s">
        <v>45</v>
      </c>
      <c r="F8230" t="s">
        <v>46</v>
      </c>
      <c r="G8230" t="s">
        <v>18</v>
      </c>
      <c r="H8230" t="s">
        <v>20</v>
      </c>
      <c r="I8230">
        <v>1024.7159999999999</v>
      </c>
      <c r="J8230">
        <v>6</v>
      </c>
      <c r="K8230">
        <v>0.3</v>
      </c>
      <c r="L8230">
        <v>-29.2776</v>
      </c>
    </row>
    <row r="8231" spans="1:12" x14ac:dyDescent="0.3">
      <c r="A8231" t="s">
        <v>167</v>
      </c>
      <c r="B8231" t="s">
        <v>13</v>
      </c>
      <c r="C8231" t="s">
        <v>14</v>
      </c>
      <c r="D8231" t="s">
        <v>60</v>
      </c>
      <c r="E8231" t="s">
        <v>45</v>
      </c>
      <c r="F8231" t="s">
        <v>46</v>
      </c>
      <c r="G8231" t="s">
        <v>18</v>
      </c>
      <c r="H8231" t="s">
        <v>32</v>
      </c>
      <c r="I8231">
        <v>6.6879999999999997</v>
      </c>
      <c r="J8231">
        <v>4</v>
      </c>
      <c r="K8231">
        <v>0.6</v>
      </c>
      <c r="L8231">
        <v>-4.0128000000000004</v>
      </c>
    </row>
    <row r="8232" spans="1:12" x14ac:dyDescent="0.3">
      <c r="A8232" t="s">
        <v>27</v>
      </c>
      <c r="B8232" t="s">
        <v>13</v>
      </c>
      <c r="C8232" t="s">
        <v>14</v>
      </c>
      <c r="D8232" t="s">
        <v>308</v>
      </c>
      <c r="E8232" t="s">
        <v>45</v>
      </c>
      <c r="F8232" t="s">
        <v>46</v>
      </c>
      <c r="G8232" t="s">
        <v>25</v>
      </c>
      <c r="H8232" t="s">
        <v>33</v>
      </c>
      <c r="I8232">
        <v>10.192</v>
      </c>
      <c r="J8232">
        <v>7</v>
      </c>
      <c r="K8232">
        <v>0.2</v>
      </c>
      <c r="L8232">
        <v>3.1850000000000001</v>
      </c>
    </row>
    <row r="8233" spans="1:12" x14ac:dyDescent="0.3">
      <c r="A8233" t="s">
        <v>27</v>
      </c>
      <c r="B8233" t="s">
        <v>13</v>
      </c>
      <c r="C8233" t="s">
        <v>14</v>
      </c>
      <c r="D8233" t="s">
        <v>308</v>
      </c>
      <c r="E8233" t="s">
        <v>45</v>
      </c>
      <c r="F8233" t="s">
        <v>46</v>
      </c>
      <c r="G8233" t="s">
        <v>25</v>
      </c>
      <c r="H8233" t="s">
        <v>31</v>
      </c>
      <c r="I8233">
        <v>16.783999999999999</v>
      </c>
      <c r="J8233">
        <v>1</v>
      </c>
      <c r="K8233">
        <v>0.2</v>
      </c>
      <c r="L8233">
        <v>-0.20979999999999999</v>
      </c>
    </row>
    <row r="8234" spans="1:12" x14ac:dyDescent="0.3">
      <c r="A8234" t="s">
        <v>27</v>
      </c>
      <c r="B8234" t="s">
        <v>13</v>
      </c>
      <c r="C8234" t="s">
        <v>14</v>
      </c>
      <c r="D8234" t="s">
        <v>308</v>
      </c>
      <c r="E8234" t="s">
        <v>45</v>
      </c>
      <c r="F8234" t="s">
        <v>46</v>
      </c>
      <c r="G8234" t="s">
        <v>25</v>
      </c>
      <c r="H8234" t="s">
        <v>33</v>
      </c>
      <c r="I8234">
        <v>13.12</v>
      </c>
      <c r="J8234">
        <v>5</v>
      </c>
      <c r="K8234">
        <v>0.2</v>
      </c>
      <c r="L8234">
        <v>3.7719999999999998</v>
      </c>
    </row>
    <row r="8235" spans="1:12" x14ac:dyDescent="0.3">
      <c r="A8235" t="s">
        <v>27</v>
      </c>
      <c r="B8235" t="s">
        <v>13</v>
      </c>
      <c r="C8235" t="s">
        <v>14</v>
      </c>
      <c r="D8235" t="s">
        <v>163</v>
      </c>
      <c r="E8235" t="s">
        <v>45</v>
      </c>
      <c r="F8235" t="s">
        <v>46</v>
      </c>
      <c r="G8235" t="s">
        <v>25</v>
      </c>
      <c r="H8235" t="s">
        <v>40</v>
      </c>
      <c r="I8235">
        <v>16.056000000000001</v>
      </c>
      <c r="J8235">
        <v>3</v>
      </c>
      <c r="K8235">
        <v>0.2</v>
      </c>
      <c r="L8235">
        <v>5.8202999999999996</v>
      </c>
    </row>
    <row r="8236" spans="1:12" x14ac:dyDescent="0.3">
      <c r="A8236" t="s">
        <v>27</v>
      </c>
      <c r="B8236" t="s">
        <v>13</v>
      </c>
      <c r="C8236" t="s">
        <v>14</v>
      </c>
      <c r="D8236" t="s">
        <v>163</v>
      </c>
      <c r="E8236" t="s">
        <v>45</v>
      </c>
      <c r="F8236" t="s">
        <v>46</v>
      </c>
      <c r="G8236" t="s">
        <v>25</v>
      </c>
      <c r="H8236" t="s">
        <v>40</v>
      </c>
      <c r="I8236">
        <v>223.05600000000001</v>
      </c>
      <c r="J8236">
        <v>9</v>
      </c>
      <c r="K8236">
        <v>0.2</v>
      </c>
      <c r="L8236">
        <v>69.704999999999998</v>
      </c>
    </row>
    <row r="8237" spans="1:12" x14ac:dyDescent="0.3">
      <c r="A8237" t="s">
        <v>27</v>
      </c>
      <c r="B8237" t="s">
        <v>13</v>
      </c>
      <c r="C8237" t="s">
        <v>14</v>
      </c>
      <c r="D8237" t="s">
        <v>163</v>
      </c>
      <c r="E8237" t="s">
        <v>45</v>
      </c>
      <c r="F8237" t="s">
        <v>46</v>
      </c>
      <c r="G8237" t="s">
        <v>25</v>
      </c>
      <c r="H8237" t="s">
        <v>31</v>
      </c>
      <c r="I8237">
        <v>540.048</v>
      </c>
      <c r="J8237">
        <v>3</v>
      </c>
      <c r="K8237">
        <v>0.2</v>
      </c>
      <c r="L8237">
        <v>-47.254199999999997</v>
      </c>
    </row>
    <row r="8238" spans="1:12" x14ac:dyDescent="0.3">
      <c r="A8238" t="s">
        <v>27</v>
      </c>
      <c r="B8238" t="s">
        <v>13</v>
      </c>
      <c r="C8238" t="s">
        <v>14</v>
      </c>
      <c r="D8238" t="s">
        <v>134</v>
      </c>
      <c r="E8238" t="s">
        <v>45</v>
      </c>
      <c r="F8238" t="s">
        <v>46</v>
      </c>
      <c r="G8238" t="s">
        <v>25</v>
      </c>
      <c r="H8238" t="s">
        <v>31</v>
      </c>
      <c r="I8238">
        <v>200.06399999999999</v>
      </c>
      <c r="J8238">
        <v>3</v>
      </c>
      <c r="K8238">
        <v>0.2</v>
      </c>
      <c r="L8238">
        <v>12.504</v>
      </c>
    </row>
    <row r="8239" spans="1:12" x14ac:dyDescent="0.3">
      <c r="A8239" t="s">
        <v>27</v>
      </c>
      <c r="B8239" t="s">
        <v>13</v>
      </c>
      <c r="C8239" t="s">
        <v>14</v>
      </c>
      <c r="D8239" t="s">
        <v>134</v>
      </c>
      <c r="E8239" t="s">
        <v>45</v>
      </c>
      <c r="F8239" t="s">
        <v>46</v>
      </c>
      <c r="G8239" t="s">
        <v>25</v>
      </c>
      <c r="H8239" t="s">
        <v>36</v>
      </c>
      <c r="I8239">
        <v>21.38</v>
      </c>
      <c r="J8239">
        <v>5</v>
      </c>
      <c r="K8239">
        <v>0.8</v>
      </c>
      <c r="L8239">
        <v>-33.139000000000003</v>
      </c>
    </row>
    <row r="8240" spans="1:12" x14ac:dyDescent="0.3">
      <c r="A8240" t="s">
        <v>27</v>
      </c>
      <c r="B8240" t="s">
        <v>13</v>
      </c>
      <c r="C8240" t="s">
        <v>14</v>
      </c>
      <c r="D8240" t="s">
        <v>134</v>
      </c>
      <c r="E8240" t="s">
        <v>45</v>
      </c>
      <c r="F8240" t="s">
        <v>46</v>
      </c>
      <c r="G8240" t="s">
        <v>25</v>
      </c>
      <c r="H8240" t="s">
        <v>36</v>
      </c>
      <c r="I8240">
        <v>6.7439999999999998</v>
      </c>
      <c r="J8240">
        <v>4</v>
      </c>
      <c r="K8240">
        <v>0.8</v>
      </c>
      <c r="L8240">
        <v>-11.4648</v>
      </c>
    </row>
    <row r="8241" spans="1:12" x14ac:dyDescent="0.3">
      <c r="A8241" t="s">
        <v>27</v>
      </c>
      <c r="B8241" t="s">
        <v>21</v>
      </c>
      <c r="C8241" t="s">
        <v>14</v>
      </c>
      <c r="D8241" t="s">
        <v>121</v>
      </c>
      <c r="E8241" t="s">
        <v>45</v>
      </c>
      <c r="F8241" t="s">
        <v>46</v>
      </c>
      <c r="G8241" t="s">
        <v>25</v>
      </c>
      <c r="H8241" t="s">
        <v>40</v>
      </c>
      <c r="I8241">
        <v>335.52</v>
      </c>
      <c r="J8241">
        <v>4</v>
      </c>
      <c r="K8241">
        <v>0.2</v>
      </c>
      <c r="L8241">
        <v>117.432</v>
      </c>
    </row>
    <row r="8242" spans="1:12" x14ac:dyDescent="0.3">
      <c r="A8242" t="s">
        <v>27</v>
      </c>
      <c r="B8242" t="s">
        <v>21</v>
      </c>
      <c r="C8242" t="s">
        <v>14</v>
      </c>
      <c r="D8242" t="s">
        <v>121</v>
      </c>
      <c r="E8242" t="s">
        <v>45</v>
      </c>
      <c r="F8242" t="s">
        <v>46</v>
      </c>
      <c r="G8242" t="s">
        <v>25</v>
      </c>
      <c r="H8242" t="s">
        <v>36</v>
      </c>
      <c r="I8242">
        <v>23.911999999999999</v>
      </c>
      <c r="J8242">
        <v>2</v>
      </c>
      <c r="K8242">
        <v>0.8</v>
      </c>
      <c r="L8242">
        <v>-40.650399999999998</v>
      </c>
    </row>
    <row r="8243" spans="1:12" x14ac:dyDescent="0.3">
      <c r="A8243" t="s">
        <v>27</v>
      </c>
      <c r="B8243" t="s">
        <v>21</v>
      </c>
      <c r="C8243" t="s">
        <v>14</v>
      </c>
      <c r="D8243" t="s">
        <v>121</v>
      </c>
      <c r="E8243" t="s">
        <v>45</v>
      </c>
      <c r="F8243" t="s">
        <v>46</v>
      </c>
      <c r="G8243" t="s">
        <v>25</v>
      </c>
      <c r="H8243" t="s">
        <v>31</v>
      </c>
      <c r="I8243">
        <v>27.056000000000001</v>
      </c>
      <c r="J8243">
        <v>2</v>
      </c>
      <c r="K8243">
        <v>0.2</v>
      </c>
      <c r="L8243">
        <v>2.3673999999999999</v>
      </c>
    </row>
    <row r="8244" spans="1:12" x14ac:dyDescent="0.3">
      <c r="A8244" t="s">
        <v>12</v>
      </c>
      <c r="B8244" t="s">
        <v>43</v>
      </c>
      <c r="C8244" t="s">
        <v>14</v>
      </c>
      <c r="D8244" t="s">
        <v>60</v>
      </c>
      <c r="E8244" t="s">
        <v>45</v>
      </c>
      <c r="F8244" t="s">
        <v>46</v>
      </c>
      <c r="G8244" t="s">
        <v>25</v>
      </c>
      <c r="H8244" t="s">
        <v>37</v>
      </c>
      <c r="I8244">
        <v>9.3239999999999998</v>
      </c>
      <c r="J8244">
        <v>6</v>
      </c>
      <c r="K8244">
        <v>0.8</v>
      </c>
      <c r="L8244">
        <v>-24.708600000000001</v>
      </c>
    </row>
    <row r="8245" spans="1:12" x14ac:dyDescent="0.3">
      <c r="A8245" t="s">
        <v>61</v>
      </c>
      <c r="B8245" t="s">
        <v>13</v>
      </c>
      <c r="C8245" t="s">
        <v>14</v>
      </c>
      <c r="D8245" t="s">
        <v>319</v>
      </c>
      <c r="E8245" t="s">
        <v>45</v>
      </c>
      <c r="F8245" t="s">
        <v>46</v>
      </c>
      <c r="G8245" t="s">
        <v>34</v>
      </c>
      <c r="H8245" t="s">
        <v>58</v>
      </c>
      <c r="I8245">
        <v>21.48</v>
      </c>
      <c r="J8245">
        <v>3</v>
      </c>
      <c r="K8245">
        <v>0.2</v>
      </c>
      <c r="L8245">
        <v>-0.26850000000000002</v>
      </c>
    </row>
    <row r="8246" spans="1:12" x14ac:dyDescent="0.3">
      <c r="A8246" t="s">
        <v>61</v>
      </c>
      <c r="B8246" t="s">
        <v>13</v>
      </c>
      <c r="C8246" t="s">
        <v>14</v>
      </c>
      <c r="D8246" t="s">
        <v>319</v>
      </c>
      <c r="E8246" t="s">
        <v>45</v>
      </c>
      <c r="F8246" t="s">
        <v>46</v>
      </c>
      <c r="G8246" t="s">
        <v>25</v>
      </c>
      <c r="H8246" t="s">
        <v>36</v>
      </c>
      <c r="I8246">
        <v>8.7840000000000007</v>
      </c>
      <c r="J8246">
        <v>4</v>
      </c>
      <c r="K8246">
        <v>0.8</v>
      </c>
      <c r="L8246">
        <v>-13.6152</v>
      </c>
    </row>
    <row r="8247" spans="1:12" x14ac:dyDescent="0.3">
      <c r="A8247" t="s">
        <v>61</v>
      </c>
      <c r="B8247" t="s">
        <v>13</v>
      </c>
      <c r="C8247" t="s">
        <v>14</v>
      </c>
      <c r="D8247" t="s">
        <v>320</v>
      </c>
      <c r="E8247" t="s">
        <v>45</v>
      </c>
      <c r="F8247" t="s">
        <v>46</v>
      </c>
      <c r="G8247" t="s">
        <v>34</v>
      </c>
      <c r="H8247" t="s">
        <v>35</v>
      </c>
      <c r="I8247">
        <v>40.68</v>
      </c>
      <c r="J8247">
        <v>3</v>
      </c>
      <c r="K8247">
        <v>0.2</v>
      </c>
      <c r="L8247">
        <v>-9.1530000000000005</v>
      </c>
    </row>
    <row r="8248" spans="1:12" x14ac:dyDescent="0.3">
      <c r="A8248" t="s">
        <v>61</v>
      </c>
      <c r="B8248" t="s">
        <v>13</v>
      </c>
      <c r="C8248" t="s">
        <v>14</v>
      </c>
      <c r="D8248" t="s">
        <v>320</v>
      </c>
      <c r="E8248" t="s">
        <v>45</v>
      </c>
      <c r="F8248" t="s">
        <v>46</v>
      </c>
      <c r="G8248" t="s">
        <v>18</v>
      </c>
      <c r="H8248" t="s">
        <v>20</v>
      </c>
      <c r="I8248">
        <v>763.28</v>
      </c>
      <c r="J8248">
        <v>5</v>
      </c>
      <c r="K8248">
        <v>0.3</v>
      </c>
      <c r="L8248">
        <v>-21.808</v>
      </c>
    </row>
    <row r="8249" spans="1:12" x14ac:dyDescent="0.3">
      <c r="A8249" t="s">
        <v>27</v>
      </c>
      <c r="B8249" t="s">
        <v>21</v>
      </c>
      <c r="C8249" t="s">
        <v>14</v>
      </c>
      <c r="D8249" t="s">
        <v>321</v>
      </c>
      <c r="E8249" t="s">
        <v>45</v>
      </c>
      <c r="F8249" t="s">
        <v>46</v>
      </c>
      <c r="G8249" t="s">
        <v>25</v>
      </c>
      <c r="H8249" t="s">
        <v>33</v>
      </c>
      <c r="I8249">
        <v>33.488</v>
      </c>
      <c r="J8249">
        <v>7</v>
      </c>
      <c r="K8249">
        <v>0.2</v>
      </c>
      <c r="L8249">
        <v>5.8604000000000003</v>
      </c>
    </row>
    <row r="8250" spans="1:12" x14ac:dyDescent="0.3">
      <c r="A8250" t="s">
        <v>27</v>
      </c>
      <c r="B8250" t="s">
        <v>21</v>
      </c>
      <c r="C8250" t="s">
        <v>14</v>
      </c>
      <c r="D8250" t="s">
        <v>321</v>
      </c>
      <c r="E8250" t="s">
        <v>45</v>
      </c>
      <c r="F8250" t="s">
        <v>46</v>
      </c>
      <c r="G8250" t="s">
        <v>25</v>
      </c>
      <c r="H8250" t="s">
        <v>76</v>
      </c>
      <c r="I8250">
        <v>8.0399999999999991</v>
      </c>
      <c r="J8250">
        <v>5</v>
      </c>
      <c r="K8250">
        <v>0.2</v>
      </c>
      <c r="L8250">
        <v>2.9144999999999999</v>
      </c>
    </row>
    <row r="8251" spans="1:12" x14ac:dyDescent="0.3">
      <c r="A8251" t="s">
        <v>12</v>
      </c>
      <c r="B8251" t="s">
        <v>13</v>
      </c>
      <c r="C8251" t="s">
        <v>14</v>
      </c>
      <c r="D8251" t="s">
        <v>322</v>
      </c>
      <c r="E8251" t="s">
        <v>45</v>
      </c>
      <c r="F8251" t="s">
        <v>46</v>
      </c>
      <c r="G8251" t="s">
        <v>25</v>
      </c>
      <c r="H8251" t="s">
        <v>40</v>
      </c>
      <c r="I8251">
        <v>16.896000000000001</v>
      </c>
      <c r="J8251">
        <v>4</v>
      </c>
      <c r="K8251">
        <v>0.2</v>
      </c>
      <c r="L8251">
        <v>5.28</v>
      </c>
    </row>
    <row r="8252" spans="1:12" x14ac:dyDescent="0.3">
      <c r="A8252" t="s">
        <v>12</v>
      </c>
      <c r="B8252" t="s">
        <v>13</v>
      </c>
      <c r="C8252" t="s">
        <v>14</v>
      </c>
      <c r="D8252" t="s">
        <v>322</v>
      </c>
      <c r="E8252" t="s">
        <v>45</v>
      </c>
      <c r="F8252" t="s">
        <v>46</v>
      </c>
      <c r="G8252" t="s">
        <v>25</v>
      </c>
      <c r="H8252" t="s">
        <v>109</v>
      </c>
      <c r="I8252">
        <v>6.6719999999999997</v>
      </c>
      <c r="J8252">
        <v>1</v>
      </c>
      <c r="K8252">
        <v>0.2</v>
      </c>
      <c r="L8252">
        <v>0.50039999999999996</v>
      </c>
    </row>
    <row r="8253" spans="1:12" x14ac:dyDescent="0.3">
      <c r="A8253" t="s">
        <v>12</v>
      </c>
      <c r="B8253" t="s">
        <v>13</v>
      </c>
      <c r="C8253" t="s">
        <v>14</v>
      </c>
      <c r="D8253" t="s">
        <v>322</v>
      </c>
      <c r="E8253" t="s">
        <v>45</v>
      </c>
      <c r="F8253" t="s">
        <v>46</v>
      </c>
      <c r="G8253" t="s">
        <v>25</v>
      </c>
      <c r="H8253" t="s">
        <v>33</v>
      </c>
      <c r="I8253">
        <v>99.135999999999996</v>
      </c>
      <c r="J8253">
        <v>4</v>
      </c>
      <c r="K8253">
        <v>0.2</v>
      </c>
      <c r="L8253">
        <v>8.6744000000000003</v>
      </c>
    </row>
    <row r="8254" spans="1:12" x14ac:dyDescent="0.3">
      <c r="A8254" t="s">
        <v>12</v>
      </c>
      <c r="B8254" t="s">
        <v>13</v>
      </c>
      <c r="C8254" t="s">
        <v>14</v>
      </c>
      <c r="D8254" t="s">
        <v>322</v>
      </c>
      <c r="E8254" t="s">
        <v>45</v>
      </c>
      <c r="F8254" t="s">
        <v>46</v>
      </c>
      <c r="G8254" t="s">
        <v>18</v>
      </c>
      <c r="H8254" t="s">
        <v>32</v>
      </c>
      <c r="I8254">
        <v>15.992000000000001</v>
      </c>
      <c r="J8254">
        <v>2</v>
      </c>
      <c r="K8254">
        <v>0.6</v>
      </c>
      <c r="L8254">
        <v>-13.993</v>
      </c>
    </row>
    <row r="8255" spans="1:12" x14ac:dyDescent="0.3">
      <c r="A8255" t="s">
        <v>12</v>
      </c>
      <c r="B8255" t="s">
        <v>13</v>
      </c>
      <c r="C8255" t="s">
        <v>14</v>
      </c>
      <c r="D8255" t="s">
        <v>134</v>
      </c>
      <c r="E8255" t="s">
        <v>45</v>
      </c>
      <c r="F8255" t="s">
        <v>46</v>
      </c>
      <c r="G8255" t="s">
        <v>25</v>
      </c>
      <c r="H8255" t="s">
        <v>31</v>
      </c>
      <c r="I8255">
        <v>41.92</v>
      </c>
      <c r="J8255">
        <v>5</v>
      </c>
      <c r="K8255">
        <v>0.2</v>
      </c>
      <c r="L8255">
        <v>3.6680000000000001</v>
      </c>
    </row>
    <row r="8256" spans="1:12" x14ac:dyDescent="0.3">
      <c r="A8256" t="s">
        <v>12</v>
      </c>
      <c r="B8256" t="s">
        <v>13</v>
      </c>
      <c r="C8256" t="s">
        <v>14</v>
      </c>
      <c r="D8256" t="s">
        <v>134</v>
      </c>
      <c r="E8256" t="s">
        <v>45</v>
      </c>
      <c r="F8256" t="s">
        <v>46</v>
      </c>
      <c r="G8256" t="s">
        <v>34</v>
      </c>
      <c r="H8256" t="s">
        <v>58</v>
      </c>
      <c r="I8256">
        <v>297.57600000000002</v>
      </c>
      <c r="J8256">
        <v>3</v>
      </c>
      <c r="K8256">
        <v>0.2</v>
      </c>
      <c r="L8256">
        <v>-7.4394</v>
      </c>
    </row>
    <row r="8257" spans="1:12" x14ac:dyDescent="0.3">
      <c r="A8257" t="s">
        <v>12</v>
      </c>
      <c r="B8257" t="s">
        <v>13</v>
      </c>
      <c r="C8257" t="s">
        <v>14</v>
      </c>
      <c r="D8257" t="s">
        <v>134</v>
      </c>
      <c r="E8257" t="s">
        <v>45</v>
      </c>
      <c r="F8257" t="s">
        <v>46</v>
      </c>
      <c r="G8257" t="s">
        <v>25</v>
      </c>
      <c r="H8257" t="s">
        <v>76</v>
      </c>
      <c r="I8257">
        <v>4.3440000000000003</v>
      </c>
      <c r="J8257">
        <v>3</v>
      </c>
      <c r="K8257">
        <v>0.2</v>
      </c>
      <c r="L8257">
        <v>0.86880000000000002</v>
      </c>
    </row>
    <row r="8258" spans="1:12" x14ac:dyDescent="0.3">
      <c r="A8258" t="s">
        <v>12</v>
      </c>
      <c r="B8258" t="s">
        <v>13</v>
      </c>
      <c r="C8258" t="s">
        <v>14</v>
      </c>
      <c r="D8258" t="s">
        <v>134</v>
      </c>
      <c r="E8258" t="s">
        <v>45</v>
      </c>
      <c r="F8258" t="s">
        <v>46</v>
      </c>
      <c r="G8258" t="s">
        <v>34</v>
      </c>
      <c r="H8258" t="s">
        <v>58</v>
      </c>
      <c r="I8258">
        <v>94.992000000000004</v>
      </c>
      <c r="J8258">
        <v>2</v>
      </c>
      <c r="K8258">
        <v>0.2</v>
      </c>
      <c r="L8258">
        <v>-2.3748</v>
      </c>
    </row>
    <row r="8259" spans="1:12" x14ac:dyDescent="0.3">
      <c r="A8259" t="s">
        <v>12</v>
      </c>
      <c r="B8259" t="s">
        <v>13</v>
      </c>
      <c r="C8259" t="s">
        <v>14</v>
      </c>
      <c r="D8259" t="s">
        <v>134</v>
      </c>
      <c r="E8259" t="s">
        <v>45</v>
      </c>
      <c r="F8259" t="s">
        <v>46</v>
      </c>
      <c r="G8259" t="s">
        <v>25</v>
      </c>
      <c r="H8259" t="s">
        <v>40</v>
      </c>
      <c r="I8259">
        <v>74.352000000000004</v>
      </c>
      <c r="J8259">
        <v>3</v>
      </c>
      <c r="K8259">
        <v>0.2</v>
      </c>
      <c r="L8259">
        <v>23.234999999999999</v>
      </c>
    </row>
    <row r="8260" spans="1:12" x14ac:dyDescent="0.3">
      <c r="A8260" t="s">
        <v>12</v>
      </c>
      <c r="B8260" t="s">
        <v>13</v>
      </c>
      <c r="C8260" t="s">
        <v>14</v>
      </c>
      <c r="D8260" t="s">
        <v>134</v>
      </c>
      <c r="E8260" t="s">
        <v>45</v>
      </c>
      <c r="F8260" t="s">
        <v>46</v>
      </c>
      <c r="G8260" t="s">
        <v>25</v>
      </c>
      <c r="H8260" t="s">
        <v>33</v>
      </c>
      <c r="I8260">
        <v>14.04</v>
      </c>
      <c r="J8260">
        <v>3</v>
      </c>
      <c r="K8260">
        <v>0.2</v>
      </c>
      <c r="L8260">
        <v>1.5794999999999999</v>
      </c>
    </row>
    <row r="8261" spans="1:12" x14ac:dyDescent="0.3">
      <c r="A8261" t="s">
        <v>27</v>
      </c>
      <c r="B8261" t="s">
        <v>13</v>
      </c>
      <c r="C8261" t="s">
        <v>14</v>
      </c>
      <c r="D8261" t="s">
        <v>60</v>
      </c>
      <c r="E8261" t="s">
        <v>45</v>
      </c>
      <c r="F8261" t="s">
        <v>46</v>
      </c>
      <c r="G8261" t="s">
        <v>34</v>
      </c>
      <c r="H8261" t="s">
        <v>35</v>
      </c>
      <c r="I8261">
        <v>16.68</v>
      </c>
      <c r="J8261">
        <v>3</v>
      </c>
      <c r="K8261">
        <v>0.2</v>
      </c>
      <c r="L8261">
        <v>5.2125000000000004</v>
      </c>
    </row>
    <row r="8262" spans="1:12" x14ac:dyDescent="0.3">
      <c r="A8262" t="s">
        <v>27</v>
      </c>
      <c r="B8262" t="s">
        <v>13</v>
      </c>
      <c r="C8262" t="s">
        <v>14</v>
      </c>
      <c r="D8262" t="s">
        <v>327</v>
      </c>
      <c r="E8262" t="s">
        <v>45</v>
      </c>
      <c r="F8262" t="s">
        <v>46</v>
      </c>
      <c r="G8262" t="s">
        <v>34</v>
      </c>
      <c r="H8262" t="s">
        <v>35</v>
      </c>
      <c r="I8262">
        <v>167.96799999999999</v>
      </c>
      <c r="J8262">
        <v>4</v>
      </c>
      <c r="K8262">
        <v>0.2</v>
      </c>
      <c r="L8262">
        <v>62.988</v>
      </c>
    </row>
    <row r="8263" spans="1:12" x14ac:dyDescent="0.3">
      <c r="A8263" t="s">
        <v>27</v>
      </c>
      <c r="B8263" t="s">
        <v>21</v>
      </c>
      <c r="C8263" t="s">
        <v>14</v>
      </c>
      <c r="D8263" t="s">
        <v>60</v>
      </c>
      <c r="E8263" t="s">
        <v>45</v>
      </c>
      <c r="F8263" t="s">
        <v>46</v>
      </c>
      <c r="G8263" t="s">
        <v>18</v>
      </c>
      <c r="H8263" t="s">
        <v>32</v>
      </c>
      <c r="I8263">
        <v>21.936</v>
      </c>
      <c r="J8263">
        <v>2</v>
      </c>
      <c r="K8263">
        <v>0.6</v>
      </c>
      <c r="L8263">
        <v>-10.419600000000001</v>
      </c>
    </row>
    <row r="8264" spans="1:12" x14ac:dyDescent="0.3">
      <c r="A8264" t="s">
        <v>27</v>
      </c>
      <c r="B8264" t="s">
        <v>21</v>
      </c>
      <c r="C8264" t="s">
        <v>14</v>
      </c>
      <c r="D8264" t="s">
        <v>60</v>
      </c>
      <c r="E8264" t="s">
        <v>45</v>
      </c>
      <c r="F8264" t="s">
        <v>46</v>
      </c>
      <c r="G8264" t="s">
        <v>25</v>
      </c>
      <c r="H8264" t="s">
        <v>36</v>
      </c>
      <c r="I8264">
        <v>6.5880000000000001</v>
      </c>
      <c r="J8264">
        <v>3</v>
      </c>
      <c r="K8264">
        <v>0.8</v>
      </c>
      <c r="L8264">
        <v>-10.211399999999999</v>
      </c>
    </row>
    <row r="8265" spans="1:12" x14ac:dyDescent="0.3">
      <c r="A8265" t="s">
        <v>12</v>
      </c>
      <c r="B8265" t="s">
        <v>43</v>
      </c>
      <c r="C8265" t="s">
        <v>14</v>
      </c>
      <c r="D8265" t="s">
        <v>327</v>
      </c>
      <c r="E8265" t="s">
        <v>45</v>
      </c>
      <c r="F8265" t="s">
        <v>46</v>
      </c>
      <c r="G8265" t="s">
        <v>34</v>
      </c>
      <c r="H8265" t="s">
        <v>58</v>
      </c>
      <c r="I8265">
        <v>13.616</v>
      </c>
      <c r="J8265">
        <v>2</v>
      </c>
      <c r="K8265">
        <v>0.2</v>
      </c>
      <c r="L8265">
        <v>3.5741999999999998</v>
      </c>
    </row>
    <row r="8266" spans="1:12" x14ac:dyDescent="0.3">
      <c r="A8266" t="s">
        <v>27</v>
      </c>
      <c r="B8266" t="s">
        <v>13</v>
      </c>
      <c r="C8266" t="s">
        <v>14</v>
      </c>
      <c r="D8266" t="s">
        <v>60</v>
      </c>
      <c r="E8266" t="s">
        <v>45</v>
      </c>
      <c r="F8266" t="s">
        <v>46</v>
      </c>
      <c r="G8266" t="s">
        <v>25</v>
      </c>
      <c r="H8266" t="s">
        <v>40</v>
      </c>
      <c r="I8266">
        <v>14.304</v>
      </c>
      <c r="J8266">
        <v>6</v>
      </c>
      <c r="K8266">
        <v>0.2</v>
      </c>
      <c r="L8266">
        <v>5.0064000000000002</v>
      </c>
    </row>
    <row r="8267" spans="1:12" x14ac:dyDescent="0.3">
      <c r="A8267" t="s">
        <v>27</v>
      </c>
      <c r="B8267" t="s">
        <v>13</v>
      </c>
      <c r="C8267" t="s">
        <v>14</v>
      </c>
      <c r="D8267" t="s">
        <v>134</v>
      </c>
      <c r="E8267" t="s">
        <v>45</v>
      </c>
      <c r="F8267" t="s">
        <v>46</v>
      </c>
      <c r="G8267" t="s">
        <v>25</v>
      </c>
      <c r="H8267" t="s">
        <v>31</v>
      </c>
      <c r="I8267">
        <v>338.04</v>
      </c>
      <c r="J8267">
        <v>3</v>
      </c>
      <c r="K8267">
        <v>0.2</v>
      </c>
      <c r="L8267">
        <v>-33.804000000000002</v>
      </c>
    </row>
    <row r="8268" spans="1:12" x14ac:dyDescent="0.3">
      <c r="A8268" t="s">
        <v>27</v>
      </c>
      <c r="B8268" t="s">
        <v>13</v>
      </c>
      <c r="C8268" t="s">
        <v>14</v>
      </c>
      <c r="D8268" t="s">
        <v>134</v>
      </c>
      <c r="E8268" t="s">
        <v>45</v>
      </c>
      <c r="F8268" t="s">
        <v>46</v>
      </c>
      <c r="G8268" t="s">
        <v>25</v>
      </c>
      <c r="H8268" t="s">
        <v>33</v>
      </c>
      <c r="I8268">
        <v>154.24</v>
      </c>
      <c r="J8268">
        <v>4</v>
      </c>
      <c r="K8268">
        <v>0.2</v>
      </c>
      <c r="L8268">
        <v>17.352</v>
      </c>
    </row>
    <row r="8269" spans="1:12" x14ac:dyDescent="0.3">
      <c r="A8269" t="s">
        <v>27</v>
      </c>
      <c r="B8269" t="s">
        <v>43</v>
      </c>
      <c r="C8269" t="s">
        <v>14</v>
      </c>
      <c r="D8269" t="s">
        <v>60</v>
      </c>
      <c r="E8269" t="s">
        <v>45</v>
      </c>
      <c r="F8269" t="s">
        <v>46</v>
      </c>
      <c r="G8269" t="s">
        <v>25</v>
      </c>
      <c r="H8269" t="s">
        <v>40</v>
      </c>
      <c r="I8269">
        <v>10.368</v>
      </c>
      <c r="J8269">
        <v>2</v>
      </c>
      <c r="K8269">
        <v>0.2</v>
      </c>
      <c r="L8269">
        <v>3.6288</v>
      </c>
    </row>
    <row r="8270" spans="1:12" x14ac:dyDescent="0.3">
      <c r="A8270" t="s">
        <v>27</v>
      </c>
      <c r="B8270" t="s">
        <v>43</v>
      </c>
      <c r="C8270" t="s">
        <v>14</v>
      </c>
      <c r="D8270" t="s">
        <v>60</v>
      </c>
      <c r="E8270" t="s">
        <v>45</v>
      </c>
      <c r="F8270" t="s">
        <v>46</v>
      </c>
      <c r="G8270" t="s">
        <v>25</v>
      </c>
      <c r="H8270" t="s">
        <v>33</v>
      </c>
      <c r="I8270">
        <v>6.24</v>
      </c>
      <c r="J8270">
        <v>3</v>
      </c>
      <c r="K8270">
        <v>0.2</v>
      </c>
      <c r="L8270">
        <v>0.54600000000000004</v>
      </c>
    </row>
    <row r="8271" spans="1:12" x14ac:dyDescent="0.3">
      <c r="A8271" t="s">
        <v>27</v>
      </c>
      <c r="B8271" t="s">
        <v>43</v>
      </c>
      <c r="C8271" t="s">
        <v>14</v>
      </c>
      <c r="D8271" t="s">
        <v>121</v>
      </c>
      <c r="E8271" t="s">
        <v>45</v>
      </c>
      <c r="F8271" t="s">
        <v>46</v>
      </c>
      <c r="G8271" t="s">
        <v>18</v>
      </c>
      <c r="H8271" t="s">
        <v>30</v>
      </c>
      <c r="I8271">
        <v>206.96199999999999</v>
      </c>
      <c r="J8271">
        <v>2</v>
      </c>
      <c r="K8271">
        <v>0.3</v>
      </c>
      <c r="L8271">
        <v>-32.522599999999997</v>
      </c>
    </row>
    <row r="8272" spans="1:12" x14ac:dyDescent="0.3">
      <c r="A8272" t="s">
        <v>12</v>
      </c>
      <c r="B8272" t="s">
        <v>43</v>
      </c>
      <c r="C8272" t="s">
        <v>14</v>
      </c>
      <c r="D8272" t="s">
        <v>44</v>
      </c>
      <c r="E8272" t="s">
        <v>45</v>
      </c>
      <c r="F8272" t="s">
        <v>46</v>
      </c>
      <c r="G8272" t="s">
        <v>25</v>
      </c>
      <c r="H8272" t="s">
        <v>40</v>
      </c>
      <c r="I8272">
        <v>360.71199999999999</v>
      </c>
      <c r="J8272">
        <v>11</v>
      </c>
      <c r="K8272">
        <v>0.2</v>
      </c>
      <c r="L8272">
        <v>130.75810000000001</v>
      </c>
    </row>
    <row r="8273" spans="1:12" x14ac:dyDescent="0.3">
      <c r="A8273" t="s">
        <v>12</v>
      </c>
      <c r="B8273" t="s">
        <v>43</v>
      </c>
      <c r="C8273" t="s">
        <v>14</v>
      </c>
      <c r="D8273" t="s">
        <v>44</v>
      </c>
      <c r="E8273" t="s">
        <v>45</v>
      </c>
      <c r="F8273" t="s">
        <v>46</v>
      </c>
      <c r="G8273" t="s">
        <v>34</v>
      </c>
      <c r="H8273" t="s">
        <v>35</v>
      </c>
      <c r="I8273">
        <v>1718.4</v>
      </c>
      <c r="J8273">
        <v>6</v>
      </c>
      <c r="K8273">
        <v>0.2</v>
      </c>
      <c r="L8273">
        <v>150.36000000000001</v>
      </c>
    </row>
    <row r="8274" spans="1:12" x14ac:dyDescent="0.3">
      <c r="A8274" t="s">
        <v>61</v>
      </c>
      <c r="B8274" t="s">
        <v>43</v>
      </c>
      <c r="C8274" t="s">
        <v>14</v>
      </c>
      <c r="D8274" t="s">
        <v>60</v>
      </c>
      <c r="E8274" t="s">
        <v>45</v>
      </c>
      <c r="F8274" t="s">
        <v>46</v>
      </c>
      <c r="G8274" t="s">
        <v>25</v>
      </c>
      <c r="H8274" t="s">
        <v>36</v>
      </c>
      <c r="I8274">
        <v>41.567999999999998</v>
      </c>
      <c r="J8274">
        <v>6</v>
      </c>
      <c r="K8274">
        <v>0.8</v>
      </c>
      <c r="L8274">
        <v>-66.508799999999994</v>
      </c>
    </row>
    <row r="8275" spans="1:12" x14ac:dyDescent="0.3">
      <c r="A8275" t="s">
        <v>27</v>
      </c>
      <c r="B8275" t="s">
        <v>13</v>
      </c>
      <c r="C8275" t="s">
        <v>14</v>
      </c>
      <c r="D8275" t="s">
        <v>60</v>
      </c>
      <c r="E8275" t="s">
        <v>45</v>
      </c>
      <c r="F8275" t="s">
        <v>46</v>
      </c>
      <c r="G8275" t="s">
        <v>34</v>
      </c>
      <c r="H8275" t="s">
        <v>58</v>
      </c>
      <c r="I8275">
        <v>46.863999999999997</v>
      </c>
      <c r="J8275">
        <v>2</v>
      </c>
      <c r="K8275">
        <v>0.2</v>
      </c>
      <c r="L8275">
        <v>7.6154000000000002</v>
      </c>
    </row>
    <row r="8276" spans="1:12" x14ac:dyDescent="0.3">
      <c r="A8276" t="s">
        <v>27</v>
      </c>
      <c r="B8276" t="s">
        <v>21</v>
      </c>
      <c r="C8276" t="s">
        <v>14</v>
      </c>
      <c r="D8276" t="s">
        <v>134</v>
      </c>
      <c r="E8276" t="s">
        <v>45</v>
      </c>
      <c r="F8276" t="s">
        <v>46</v>
      </c>
      <c r="G8276" t="s">
        <v>25</v>
      </c>
      <c r="H8276" t="s">
        <v>109</v>
      </c>
      <c r="I8276">
        <v>6.976</v>
      </c>
      <c r="J8276">
        <v>4</v>
      </c>
      <c r="K8276">
        <v>0.2</v>
      </c>
      <c r="L8276">
        <v>-1.3952</v>
      </c>
    </row>
    <row r="8277" spans="1:12" x14ac:dyDescent="0.3">
      <c r="A8277" t="s">
        <v>27</v>
      </c>
      <c r="B8277" t="s">
        <v>21</v>
      </c>
      <c r="C8277" t="s">
        <v>14</v>
      </c>
      <c r="D8277" t="s">
        <v>134</v>
      </c>
      <c r="E8277" t="s">
        <v>45</v>
      </c>
      <c r="F8277" t="s">
        <v>46</v>
      </c>
      <c r="G8277" t="s">
        <v>25</v>
      </c>
      <c r="H8277" t="s">
        <v>36</v>
      </c>
      <c r="I8277">
        <v>12.222</v>
      </c>
      <c r="J8277">
        <v>7</v>
      </c>
      <c r="K8277">
        <v>0.8</v>
      </c>
      <c r="L8277">
        <v>-20.1663</v>
      </c>
    </row>
    <row r="8278" spans="1:12" x14ac:dyDescent="0.3">
      <c r="A8278" t="s">
        <v>27</v>
      </c>
      <c r="B8278" t="s">
        <v>21</v>
      </c>
      <c r="C8278" t="s">
        <v>14</v>
      </c>
      <c r="D8278" t="s">
        <v>60</v>
      </c>
      <c r="E8278" t="s">
        <v>45</v>
      </c>
      <c r="F8278" t="s">
        <v>46</v>
      </c>
      <c r="G8278" t="s">
        <v>25</v>
      </c>
      <c r="H8278" t="s">
        <v>31</v>
      </c>
      <c r="I8278">
        <v>60.415999999999997</v>
      </c>
      <c r="J8278">
        <v>2</v>
      </c>
      <c r="K8278">
        <v>0.2</v>
      </c>
      <c r="L8278">
        <v>6.0415999999999999</v>
      </c>
    </row>
    <row r="8279" spans="1:12" x14ac:dyDescent="0.3">
      <c r="A8279" t="s">
        <v>12</v>
      </c>
      <c r="B8279" t="s">
        <v>13</v>
      </c>
      <c r="C8279" t="s">
        <v>14</v>
      </c>
      <c r="D8279" t="s">
        <v>134</v>
      </c>
      <c r="E8279" t="s">
        <v>45</v>
      </c>
      <c r="F8279" t="s">
        <v>46</v>
      </c>
      <c r="G8279" t="s">
        <v>25</v>
      </c>
      <c r="H8279" t="s">
        <v>76</v>
      </c>
      <c r="I8279">
        <v>11.167999999999999</v>
      </c>
      <c r="J8279">
        <v>4</v>
      </c>
      <c r="K8279">
        <v>0.2</v>
      </c>
      <c r="L8279">
        <v>3.6295999999999999</v>
      </c>
    </row>
    <row r="8280" spans="1:12" x14ac:dyDescent="0.3">
      <c r="A8280" t="s">
        <v>12</v>
      </c>
      <c r="B8280" t="s">
        <v>13</v>
      </c>
      <c r="C8280" t="s">
        <v>14</v>
      </c>
      <c r="D8280" t="s">
        <v>134</v>
      </c>
      <c r="E8280" t="s">
        <v>45</v>
      </c>
      <c r="F8280" t="s">
        <v>46</v>
      </c>
      <c r="G8280" t="s">
        <v>25</v>
      </c>
      <c r="H8280" t="s">
        <v>40</v>
      </c>
      <c r="I8280">
        <v>53.951999999999998</v>
      </c>
      <c r="J8280">
        <v>3</v>
      </c>
      <c r="K8280">
        <v>0.2</v>
      </c>
      <c r="L8280">
        <v>17.534400000000002</v>
      </c>
    </row>
    <row r="8281" spans="1:12" x14ac:dyDescent="0.3">
      <c r="A8281" t="s">
        <v>27</v>
      </c>
      <c r="B8281" t="s">
        <v>21</v>
      </c>
      <c r="C8281" t="s">
        <v>14</v>
      </c>
      <c r="D8281" t="s">
        <v>163</v>
      </c>
      <c r="E8281" t="s">
        <v>45</v>
      </c>
      <c r="F8281" t="s">
        <v>46</v>
      </c>
      <c r="G8281" t="s">
        <v>34</v>
      </c>
      <c r="H8281" t="s">
        <v>122</v>
      </c>
      <c r="I8281">
        <v>1439.982</v>
      </c>
      <c r="J8281">
        <v>3</v>
      </c>
      <c r="K8281">
        <v>0.4</v>
      </c>
      <c r="L8281">
        <v>-263.99669999999998</v>
      </c>
    </row>
    <row r="8282" spans="1:12" x14ac:dyDescent="0.3">
      <c r="A8282" t="s">
        <v>27</v>
      </c>
      <c r="B8282" t="s">
        <v>21</v>
      </c>
      <c r="C8282" t="s">
        <v>14</v>
      </c>
      <c r="D8282" t="s">
        <v>163</v>
      </c>
      <c r="E8282" t="s">
        <v>45</v>
      </c>
      <c r="F8282" t="s">
        <v>46</v>
      </c>
      <c r="G8282" t="s">
        <v>25</v>
      </c>
      <c r="H8282" t="s">
        <v>40</v>
      </c>
      <c r="I8282">
        <v>36.287999999999997</v>
      </c>
      <c r="J8282">
        <v>7</v>
      </c>
      <c r="K8282">
        <v>0.2</v>
      </c>
      <c r="L8282">
        <v>12.700799999999999</v>
      </c>
    </row>
    <row r="8283" spans="1:12" x14ac:dyDescent="0.3">
      <c r="A8283" t="s">
        <v>12</v>
      </c>
      <c r="B8283" t="s">
        <v>21</v>
      </c>
      <c r="C8283" t="s">
        <v>14</v>
      </c>
      <c r="D8283" t="s">
        <v>121</v>
      </c>
      <c r="E8283" t="s">
        <v>45</v>
      </c>
      <c r="F8283" t="s">
        <v>46</v>
      </c>
      <c r="G8283" t="s">
        <v>25</v>
      </c>
      <c r="H8283" t="s">
        <v>26</v>
      </c>
      <c r="I8283">
        <v>40.095999999999997</v>
      </c>
      <c r="J8283">
        <v>4</v>
      </c>
      <c r="K8283">
        <v>0.2</v>
      </c>
      <c r="L8283">
        <v>13.532400000000001</v>
      </c>
    </row>
    <row r="8284" spans="1:12" x14ac:dyDescent="0.3">
      <c r="A8284" t="s">
        <v>12</v>
      </c>
      <c r="B8284" t="s">
        <v>21</v>
      </c>
      <c r="C8284" t="s">
        <v>14</v>
      </c>
      <c r="D8284" t="s">
        <v>121</v>
      </c>
      <c r="E8284" t="s">
        <v>45</v>
      </c>
      <c r="F8284" t="s">
        <v>46</v>
      </c>
      <c r="G8284" t="s">
        <v>18</v>
      </c>
      <c r="H8284" t="s">
        <v>32</v>
      </c>
      <c r="I8284">
        <v>40.783999999999999</v>
      </c>
      <c r="J8284">
        <v>2</v>
      </c>
      <c r="K8284">
        <v>0.6</v>
      </c>
      <c r="L8284">
        <v>-30.588000000000001</v>
      </c>
    </row>
    <row r="8285" spans="1:12" x14ac:dyDescent="0.3">
      <c r="A8285" t="s">
        <v>12</v>
      </c>
      <c r="B8285" t="s">
        <v>21</v>
      </c>
      <c r="C8285" t="s">
        <v>14</v>
      </c>
      <c r="D8285" t="s">
        <v>60</v>
      </c>
      <c r="E8285" t="s">
        <v>45</v>
      </c>
      <c r="F8285" t="s">
        <v>46</v>
      </c>
      <c r="G8285" t="s">
        <v>25</v>
      </c>
      <c r="H8285" t="s">
        <v>31</v>
      </c>
      <c r="I8285">
        <v>127.92</v>
      </c>
      <c r="J8285">
        <v>5</v>
      </c>
      <c r="K8285">
        <v>0.2</v>
      </c>
      <c r="L8285">
        <v>-15.99</v>
      </c>
    </row>
    <row r="8286" spans="1:12" x14ac:dyDescent="0.3">
      <c r="A8286" t="s">
        <v>12</v>
      </c>
      <c r="B8286" t="s">
        <v>21</v>
      </c>
      <c r="C8286" t="s">
        <v>14</v>
      </c>
      <c r="D8286" t="s">
        <v>60</v>
      </c>
      <c r="E8286" t="s">
        <v>45</v>
      </c>
      <c r="F8286" t="s">
        <v>46</v>
      </c>
      <c r="G8286" t="s">
        <v>25</v>
      </c>
      <c r="H8286" t="s">
        <v>36</v>
      </c>
      <c r="I8286">
        <v>34.24</v>
      </c>
      <c r="J8286">
        <v>4</v>
      </c>
      <c r="K8286">
        <v>0.8</v>
      </c>
      <c r="L8286">
        <v>-53.072000000000003</v>
      </c>
    </row>
    <row r="8287" spans="1:12" x14ac:dyDescent="0.3">
      <c r="A8287" t="s">
        <v>167</v>
      </c>
      <c r="B8287" t="s">
        <v>13</v>
      </c>
      <c r="C8287" t="s">
        <v>14</v>
      </c>
      <c r="D8287" t="s">
        <v>121</v>
      </c>
      <c r="E8287" t="s">
        <v>45</v>
      </c>
      <c r="F8287" t="s">
        <v>46</v>
      </c>
      <c r="G8287" t="s">
        <v>25</v>
      </c>
      <c r="H8287" t="s">
        <v>31</v>
      </c>
      <c r="I8287">
        <v>49.631999999999998</v>
      </c>
      <c r="J8287">
        <v>4</v>
      </c>
      <c r="K8287">
        <v>0.2</v>
      </c>
      <c r="L8287">
        <v>4.9631999999999996</v>
      </c>
    </row>
    <row r="8288" spans="1:12" x14ac:dyDescent="0.3">
      <c r="A8288" t="s">
        <v>27</v>
      </c>
      <c r="B8288" t="s">
        <v>13</v>
      </c>
      <c r="C8288" t="s">
        <v>14</v>
      </c>
      <c r="D8288" t="s">
        <v>121</v>
      </c>
      <c r="E8288" t="s">
        <v>45</v>
      </c>
      <c r="F8288" t="s">
        <v>46</v>
      </c>
      <c r="G8288" t="s">
        <v>34</v>
      </c>
      <c r="H8288" t="s">
        <v>35</v>
      </c>
      <c r="I8288">
        <v>470.37599999999998</v>
      </c>
      <c r="J8288">
        <v>3</v>
      </c>
      <c r="K8288">
        <v>0.2</v>
      </c>
      <c r="L8288">
        <v>47.037599999999998</v>
      </c>
    </row>
    <row r="8289" spans="1:12" x14ac:dyDescent="0.3">
      <c r="A8289" t="s">
        <v>12</v>
      </c>
      <c r="B8289" t="s">
        <v>13</v>
      </c>
      <c r="C8289" t="s">
        <v>14</v>
      </c>
      <c r="D8289" t="s">
        <v>344</v>
      </c>
      <c r="E8289" t="s">
        <v>45</v>
      </c>
      <c r="F8289" t="s">
        <v>46</v>
      </c>
      <c r="G8289" t="s">
        <v>25</v>
      </c>
      <c r="H8289" t="s">
        <v>26</v>
      </c>
      <c r="I8289">
        <v>6</v>
      </c>
      <c r="J8289">
        <v>2</v>
      </c>
      <c r="K8289">
        <v>0.2</v>
      </c>
      <c r="L8289">
        <v>2.1</v>
      </c>
    </row>
    <row r="8290" spans="1:12" x14ac:dyDescent="0.3">
      <c r="A8290" t="s">
        <v>12</v>
      </c>
      <c r="B8290" t="s">
        <v>21</v>
      </c>
      <c r="C8290" t="s">
        <v>14</v>
      </c>
      <c r="D8290" t="s">
        <v>60</v>
      </c>
      <c r="E8290" t="s">
        <v>45</v>
      </c>
      <c r="F8290" t="s">
        <v>46</v>
      </c>
      <c r="G8290" t="s">
        <v>25</v>
      </c>
      <c r="H8290" t="s">
        <v>40</v>
      </c>
      <c r="I8290">
        <v>273.89600000000002</v>
      </c>
      <c r="J8290">
        <v>7</v>
      </c>
      <c r="K8290">
        <v>0.2</v>
      </c>
      <c r="L8290">
        <v>92.439899999999994</v>
      </c>
    </row>
    <row r="8291" spans="1:12" x14ac:dyDescent="0.3">
      <c r="A8291" t="s">
        <v>12</v>
      </c>
      <c r="B8291" t="s">
        <v>21</v>
      </c>
      <c r="C8291" t="s">
        <v>14</v>
      </c>
      <c r="D8291" t="s">
        <v>60</v>
      </c>
      <c r="E8291" t="s">
        <v>45</v>
      </c>
      <c r="F8291" t="s">
        <v>46</v>
      </c>
      <c r="G8291" t="s">
        <v>34</v>
      </c>
      <c r="H8291" t="s">
        <v>122</v>
      </c>
      <c r="I8291">
        <v>597.13199999999995</v>
      </c>
      <c r="J8291">
        <v>3</v>
      </c>
      <c r="K8291">
        <v>0.4</v>
      </c>
      <c r="L8291">
        <v>49.761000000000003</v>
      </c>
    </row>
    <row r="8292" spans="1:12" x14ac:dyDescent="0.3">
      <c r="A8292" t="s">
        <v>12</v>
      </c>
      <c r="B8292" t="s">
        <v>21</v>
      </c>
      <c r="C8292" t="s">
        <v>14</v>
      </c>
      <c r="D8292" t="s">
        <v>154</v>
      </c>
      <c r="E8292" t="s">
        <v>45</v>
      </c>
      <c r="F8292" t="s">
        <v>46</v>
      </c>
      <c r="G8292" t="s">
        <v>34</v>
      </c>
      <c r="H8292" t="s">
        <v>35</v>
      </c>
      <c r="I8292">
        <v>863.64</v>
      </c>
      <c r="J8292">
        <v>9</v>
      </c>
      <c r="K8292">
        <v>0.2</v>
      </c>
      <c r="L8292">
        <v>107.955</v>
      </c>
    </row>
    <row r="8293" spans="1:12" x14ac:dyDescent="0.3">
      <c r="A8293" t="s">
        <v>12</v>
      </c>
      <c r="B8293" t="s">
        <v>21</v>
      </c>
      <c r="C8293" t="s">
        <v>14</v>
      </c>
      <c r="D8293" t="s">
        <v>154</v>
      </c>
      <c r="E8293" t="s">
        <v>45</v>
      </c>
      <c r="F8293" t="s">
        <v>46</v>
      </c>
      <c r="G8293" t="s">
        <v>25</v>
      </c>
      <c r="H8293" t="s">
        <v>33</v>
      </c>
      <c r="I8293">
        <v>47.616</v>
      </c>
      <c r="J8293">
        <v>3</v>
      </c>
      <c r="K8293">
        <v>0.2</v>
      </c>
      <c r="L8293">
        <v>3.5712000000000002</v>
      </c>
    </row>
    <row r="8294" spans="1:12" x14ac:dyDescent="0.3">
      <c r="A8294" t="s">
        <v>27</v>
      </c>
      <c r="B8294" t="s">
        <v>21</v>
      </c>
      <c r="C8294" t="s">
        <v>14</v>
      </c>
      <c r="D8294" t="s">
        <v>322</v>
      </c>
      <c r="E8294" t="s">
        <v>45</v>
      </c>
      <c r="F8294" t="s">
        <v>46</v>
      </c>
      <c r="G8294" t="s">
        <v>34</v>
      </c>
      <c r="H8294" t="s">
        <v>58</v>
      </c>
      <c r="I8294">
        <v>95.968000000000004</v>
      </c>
      <c r="J8294">
        <v>4</v>
      </c>
      <c r="K8294">
        <v>0.2</v>
      </c>
      <c r="L8294">
        <v>26.391200000000001</v>
      </c>
    </row>
    <row r="8295" spans="1:12" x14ac:dyDescent="0.3">
      <c r="A8295" t="s">
        <v>27</v>
      </c>
      <c r="B8295" t="s">
        <v>21</v>
      </c>
      <c r="C8295" t="s">
        <v>14</v>
      </c>
      <c r="D8295" t="s">
        <v>322</v>
      </c>
      <c r="E8295" t="s">
        <v>45</v>
      </c>
      <c r="F8295" t="s">
        <v>46</v>
      </c>
      <c r="G8295" t="s">
        <v>25</v>
      </c>
      <c r="H8295" t="s">
        <v>40</v>
      </c>
      <c r="I8295">
        <v>10.368</v>
      </c>
      <c r="J8295">
        <v>2</v>
      </c>
      <c r="K8295">
        <v>0.2</v>
      </c>
      <c r="L8295">
        <v>3.6288</v>
      </c>
    </row>
    <row r="8296" spans="1:12" x14ac:dyDescent="0.3">
      <c r="A8296" t="s">
        <v>12</v>
      </c>
      <c r="B8296" t="s">
        <v>13</v>
      </c>
      <c r="C8296" t="s">
        <v>14</v>
      </c>
      <c r="D8296" t="s">
        <v>60</v>
      </c>
      <c r="E8296" t="s">
        <v>45</v>
      </c>
      <c r="F8296" t="s">
        <v>46</v>
      </c>
      <c r="G8296" t="s">
        <v>25</v>
      </c>
      <c r="H8296" t="s">
        <v>37</v>
      </c>
      <c r="I8296">
        <v>294.62</v>
      </c>
      <c r="J8296">
        <v>5</v>
      </c>
      <c r="K8296">
        <v>0.8</v>
      </c>
      <c r="L8296">
        <v>-766.01199999999994</v>
      </c>
    </row>
    <row r="8297" spans="1:12" x14ac:dyDescent="0.3">
      <c r="A8297" t="s">
        <v>12</v>
      </c>
      <c r="B8297" t="s">
        <v>13</v>
      </c>
      <c r="C8297" t="s">
        <v>14</v>
      </c>
      <c r="D8297" t="s">
        <v>60</v>
      </c>
      <c r="E8297" t="s">
        <v>45</v>
      </c>
      <c r="F8297" t="s">
        <v>46</v>
      </c>
      <c r="G8297" t="s">
        <v>18</v>
      </c>
      <c r="H8297" t="s">
        <v>32</v>
      </c>
      <c r="I8297">
        <v>8.7520000000000007</v>
      </c>
      <c r="J8297">
        <v>4</v>
      </c>
      <c r="K8297">
        <v>0.6</v>
      </c>
      <c r="L8297">
        <v>-3.7195999999999998</v>
      </c>
    </row>
    <row r="8298" spans="1:12" x14ac:dyDescent="0.3">
      <c r="A8298" t="s">
        <v>27</v>
      </c>
      <c r="B8298" t="s">
        <v>43</v>
      </c>
      <c r="C8298" t="s">
        <v>14</v>
      </c>
      <c r="D8298" t="s">
        <v>355</v>
      </c>
      <c r="E8298" t="s">
        <v>45</v>
      </c>
      <c r="F8298" t="s">
        <v>46</v>
      </c>
      <c r="G8298" t="s">
        <v>25</v>
      </c>
      <c r="H8298" t="s">
        <v>36</v>
      </c>
      <c r="I8298">
        <v>11.364000000000001</v>
      </c>
      <c r="J8298">
        <v>3</v>
      </c>
      <c r="K8298">
        <v>0.8</v>
      </c>
      <c r="L8298">
        <v>-17.045999999999999</v>
      </c>
    </row>
    <row r="8299" spans="1:12" x14ac:dyDescent="0.3">
      <c r="A8299" t="s">
        <v>167</v>
      </c>
      <c r="B8299" t="s">
        <v>13</v>
      </c>
      <c r="C8299" t="s">
        <v>14</v>
      </c>
      <c r="D8299" t="s">
        <v>60</v>
      </c>
      <c r="E8299" t="s">
        <v>45</v>
      </c>
      <c r="F8299" t="s">
        <v>46</v>
      </c>
      <c r="G8299" t="s">
        <v>34</v>
      </c>
      <c r="H8299" t="s">
        <v>58</v>
      </c>
      <c r="I8299">
        <v>159.98400000000001</v>
      </c>
      <c r="J8299">
        <v>2</v>
      </c>
      <c r="K8299">
        <v>0.2</v>
      </c>
      <c r="L8299">
        <v>35.996400000000001</v>
      </c>
    </row>
    <row r="8300" spans="1:12" x14ac:dyDescent="0.3">
      <c r="A8300" t="s">
        <v>167</v>
      </c>
      <c r="B8300" t="s">
        <v>13</v>
      </c>
      <c r="C8300" t="s">
        <v>14</v>
      </c>
      <c r="D8300" t="s">
        <v>60</v>
      </c>
      <c r="E8300" t="s">
        <v>45</v>
      </c>
      <c r="F8300" t="s">
        <v>46</v>
      </c>
      <c r="G8300" t="s">
        <v>25</v>
      </c>
      <c r="H8300" t="s">
        <v>31</v>
      </c>
      <c r="I8300">
        <v>46.344000000000001</v>
      </c>
      <c r="J8300">
        <v>3</v>
      </c>
      <c r="K8300">
        <v>0.2</v>
      </c>
      <c r="L8300">
        <v>4.6344000000000003</v>
      </c>
    </row>
    <row r="8301" spans="1:12" x14ac:dyDescent="0.3">
      <c r="A8301" t="s">
        <v>27</v>
      </c>
      <c r="B8301" t="s">
        <v>21</v>
      </c>
      <c r="C8301" t="s">
        <v>14</v>
      </c>
      <c r="D8301" t="s">
        <v>44</v>
      </c>
      <c r="E8301" t="s">
        <v>45</v>
      </c>
      <c r="F8301" t="s">
        <v>46</v>
      </c>
      <c r="G8301" t="s">
        <v>25</v>
      </c>
      <c r="H8301" t="s">
        <v>40</v>
      </c>
      <c r="I8301">
        <v>9.3919999999999995</v>
      </c>
      <c r="J8301">
        <v>2</v>
      </c>
      <c r="K8301">
        <v>0.2</v>
      </c>
      <c r="L8301">
        <v>3.2871999999999999</v>
      </c>
    </row>
    <row r="8302" spans="1:12" x14ac:dyDescent="0.3">
      <c r="A8302" t="s">
        <v>27</v>
      </c>
      <c r="B8302" t="s">
        <v>21</v>
      </c>
      <c r="C8302" t="s">
        <v>14</v>
      </c>
      <c r="D8302" t="s">
        <v>44</v>
      </c>
      <c r="E8302" t="s">
        <v>45</v>
      </c>
      <c r="F8302" t="s">
        <v>46</v>
      </c>
      <c r="G8302" t="s">
        <v>25</v>
      </c>
      <c r="H8302" t="s">
        <v>33</v>
      </c>
      <c r="I8302">
        <v>9.3279999999999994</v>
      </c>
      <c r="J8302">
        <v>1</v>
      </c>
      <c r="K8302">
        <v>0.2</v>
      </c>
      <c r="L8302">
        <v>0.81620000000000004</v>
      </c>
    </row>
    <row r="8303" spans="1:12" x14ac:dyDescent="0.3">
      <c r="A8303" t="s">
        <v>27</v>
      </c>
      <c r="B8303" t="s">
        <v>21</v>
      </c>
      <c r="C8303" t="s">
        <v>14</v>
      </c>
      <c r="D8303" t="s">
        <v>60</v>
      </c>
      <c r="E8303" t="s">
        <v>45</v>
      </c>
      <c r="F8303" t="s">
        <v>46</v>
      </c>
      <c r="G8303" t="s">
        <v>25</v>
      </c>
      <c r="H8303" t="s">
        <v>40</v>
      </c>
      <c r="I8303">
        <v>15.552</v>
      </c>
      <c r="J8303">
        <v>3</v>
      </c>
      <c r="K8303">
        <v>0.2</v>
      </c>
      <c r="L8303">
        <v>5.4432</v>
      </c>
    </row>
    <row r="8304" spans="1:12" x14ac:dyDescent="0.3">
      <c r="A8304" t="s">
        <v>27</v>
      </c>
      <c r="B8304" t="s">
        <v>43</v>
      </c>
      <c r="C8304" t="s">
        <v>14</v>
      </c>
      <c r="D8304" t="s">
        <v>60</v>
      </c>
      <c r="E8304" t="s">
        <v>45</v>
      </c>
      <c r="F8304" t="s">
        <v>46</v>
      </c>
      <c r="G8304" t="s">
        <v>25</v>
      </c>
      <c r="H8304" t="s">
        <v>26</v>
      </c>
      <c r="I8304">
        <v>23.68</v>
      </c>
      <c r="J8304">
        <v>2</v>
      </c>
      <c r="K8304">
        <v>0.2</v>
      </c>
      <c r="L8304">
        <v>8.8800000000000008</v>
      </c>
    </row>
    <row r="8305" spans="1:12" x14ac:dyDescent="0.3">
      <c r="A8305" t="s">
        <v>167</v>
      </c>
      <c r="B8305" t="s">
        <v>21</v>
      </c>
      <c r="C8305" t="s">
        <v>14</v>
      </c>
      <c r="D8305" t="s">
        <v>364</v>
      </c>
      <c r="E8305" t="s">
        <v>45</v>
      </c>
      <c r="F8305" t="s">
        <v>46</v>
      </c>
      <c r="G8305" t="s">
        <v>25</v>
      </c>
      <c r="H8305" t="s">
        <v>36</v>
      </c>
      <c r="I8305">
        <v>0.876</v>
      </c>
      <c r="J8305">
        <v>1</v>
      </c>
      <c r="K8305">
        <v>0.8</v>
      </c>
      <c r="L8305">
        <v>-1.4016</v>
      </c>
    </row>
    <row r="8306" spans="1:12" x14ac:dyDescent="0.3">
      <c r="A8306" t="s">
        <v>27</v>
      </c>
      <c r="B8306" t="s">
        <v>13</v>
      </c>
      <c r="C8306" t="s">
        <v>14</v>
      </c>
      <c r="D8306" t="s">
        <v>127</v>
      </c>
      <c r="E8306" t="s">
        <v>45</v>
      </c>
      <c r="F8306" t="s">
        <v>46</v>
      </c>
      <c r="G8306" t="s">
        <v>18</v>
      </c>
      <c r="H8306" t="s">
        <v>32</v>
      </c>
      <c r="I8306">
        <v>14.76</v>
      </c>
      <c r="J8306">
        <v>5</v>
      </c>
      <c r="K8306">
        <v>0.6</v>
      </c>
      <c r="L8306">
        <v>-11.439</v>
      </c>
    </row>
    <row r="8307" spans="1:12" x14ac:dyDescent="0.3">
      <c r="A8307" t="s">
        <v>27</v>
      </c>
      <c r="B8307" t="s">
        <v>13</v>
      </c>
      <c r="C8307" t="s">
        <v>14</v>
      </c>
      <c r="D8307" t="s">
        <v>127</v>
      </c>
      <c r="E8307" t="s">
        <v>45</v>
      </c>
      <c r="F8307" t="s">
        <v>46</v>
      </c>
      <c r="G8307" t="s">
        <v>25</v>
      </c>
      <c r="H8307" t="s">
        <v>36</v>
      </c>
      <c r="I8307">
        <v>3.6560000000000001</v>
      </c>
      <c r="J8307">
        <v>4</v>
      </c>
      <c r="K8307">
        <v>0.8</v>
      </c>
      <c r="L8307">
        <v>-5.8495999999999997</v>
      </c>
    </row>
    <row r="8308" spans="1:12" x14ac:dyDescent="0.3">
      <c r="A8308" t="s">
        <v>27</v>
      </c>
      <c r="B8308" t="s">
        <v>13</v>
      </c>
      <c r="C8308" t="s">
        <v>14</v>
      </c>
      <c r="D8308" t="s">
        <v>369</v>
      </c>
      <c r="E8308" t="s">
        <v>45</v>
      </c>
      <c r="F8308" t="s">
        <v>46</v>
      </c>
      <c r="G8308" t="s">
        <v>18</v>
      </c>
      <c r="H8308" t="s">
        <v>20</v>
      </c>
      <c r="I8308">
        <v>233.05799999999999</v>
      </c>
      <c r="J8308">
        <v>3</v>
      </c>
      <c r="K8308">
        <v>0.3</v>
      </c>
      <c r="L8308">
        <v>-53.270400000000002</v>
      </c>
    </row>
    <row r="8309" spans="1:12" x14ac:dyDescent="0.3">
      <c r="A8309" t="s">
        <v>27</v>
      </c>
      <c r="B8309" t="s">
        <v>43</v>
      </c>
      <c r="C8309" t="s">
        <v>14</v>
      </c>
      <c r="D8309" t="s">
        <v>134</v>
      </c>
      <c r="E8309" t="s">
        <v>45</v>
      </c>
      <c r="F8309" t="s">
        <v>46</v>
      </c>
      <c r="G8309" t="s">
        <v>18</v>
      </c>
      <c r="H8309" t="s">
        <v>32</v>
      </c>
      <c r="I8309">
        <v>22.608000000000001</v>
      </c>
      <c r="J8309">
        <v>3</v>
      </c>
      <c r="K8309">
        <v>0.6</v>
      </c>
      <c r="L8309">
        <v>-10.1736</v>
      </c>
    </row>
    <row r="8310" spans="1:12" x14ac:dyDescent="0.3">
      <c r="A8310" t="s">
        <v>27</v>
      </c>
      <c r="B8310" t="s">
        <v>13</v>
      </c>
      <c r="C8310" t="s">
        <v>14</v>
      </c>
      <c r="D8310" t="s">
        <v>210</v>
      </c>
      <c r="E8310" t="s">
        <v>45</v>
      </c>
      <c r="F8310" t="s">
        <v>46</v>
      </c>
      <c r="G8310" t="s">
        <v>34</v>
      </c>
      <c r="H8310" t="s">
        <v>58</v>
      </c>
      <c r="I8310">
        <v>191.976</v>
      </c>
      <c r="J8310">
        <v>3</v>
      </c>
      <c r="K8310">
        <v>0.2</v>
      </c>
      <c r="L8310">
        <v>23.997</v>
      </c>
    </row>
    <row r="8311" spans="1:12" x14ac:dyDescent="0.3">
      <c r="A8311" t="s">
        <v>27</v>
      </c>
      <c r="B8311" t="s">
        <v>13</v>
      </c>
      <c r="C8311" t="s">
        <v>14</v>
      </c>
      <c r="D8311" t="s">
        <v>210</v>
      </c>
      <c r="E8311" t="s">
        <v>45</v>
      </c>
      <c r="F8311" t="s">
        <v>46</v>
      </c>
      <c r="G8311" t="s">
        <v>25</v>
      </c>
      <c r="H8311" t="s">
        <v>40</v>
      </c>
      <c r="I8311">
        <v>8.2880000000000003</v>
      </c>
      <c r="J8311">
        <v>2</v>
      </c>
      <c r="K8311">
        <v>0.2</v>
      </c>
      <c r="L8311">
        <v>3.0044</v>
      </c>
    </row>
    <row r="8312" spans="1:12" x14ac:dyDescent="0.3">
      <c r="A8312" t="s">
        <v>27</v>
      </c>
      <c r="B8312" t="s">
        <v>13</v>
      </c>
      <c r="C8312" t="s">
        <v>14</v>
      </c>
      <c r="D8312" t="s">
        <v>210</v>
      </c>
      <c r="E8312" t="s">
        <v>45</v>
      </c>
      <c r="F8312" t="s">
        <v>46</v>
      </c>
      <c r="G8312" t="s">
        <v>18</v>
      </c>
      <c r="H8312" t="s">
        <v>32</v>
      </c>
      <c r="I8312">
        <v>139.91999999999999</v>
      </c>
      <c r="J8312">
        <v>5</v>
      </c>
      <c r="K8312">
        <v>0.6</v>
      </c>
      <c r="L8312">
        <v>-150.41399999999999</v>
      </c>
    </row>
    <row r="8313" spans="1:12" x14ac:dyDescent="0.3">
      <c r="A8313" t="s">
        <v>27</v>
      </c>
      <c r="B8313" t="s">
        <v>13</v>
      </c>
      <c r="C8313" t="s">
        <v>14</v>
      </c>
      <c r="D8313" t="s">
        <v>210</v>
      </c>
      <c r="E8313" t="s">
        <v>45</v>
      </c>
      <c r="F8313" t="s">
        <v>46</v>
      </c>
      <c r="G8313" t="s">
        <v>25</v>
      </c>
      <c r="H8313" t="s">
        <v>33</v>
      </c>
      <c r="I8313">
        <v>15.872</v>
      </c>
      <c r="J8313">
        <v>1</v>
      </c>
      <c r="K8313">
        <v>0.2</v>
      </c>
      <c r="L8313">
        <v>1.1903999999999999</v>
      </c>
    </row>
    <row r="8314" spans="1:12" x14ac:dyDescent="0.3">
      <c r="A8314" t="s">
        <v>27</v>
      </c>
      <c r="B8314" t="s">
        <v>13</v>
      </c>
      <c r="C8314" t="s">
        <v>14</v>
      </c>
      <c r="D8314" t="s">
        <v>210</v>
      </c>
      <c r="E8314" t="s">
        <v>45</v>
      </c>
      <c r="F8314" t="s">
        <v>46</v>
      </c>
      <c r="G8314" t="s">
        <v>25</v>
      </c>
      <c r="H8314" t="s">
        <v>36</v>
      </c>
      <c r="I8314">
        <v>6.2859999999999996</v>
      </c>
      <c r="J8314">
        <v>7</v>
      </c>
      <c r="K8314">
        <v>0.8</v>
      </c>
      <c r="L8314">
        <v>-11.000500000000001</v>
      </c>
    </row>
    <row r="8315" spans="1:12" x14ac:dyDescent="0.3">
      <c r="A8315" t="s">
        <v>27</v>
      </c>
      <c r="B8315" t="s">
        <v>21</v>
      </c>
      <c r="C8315" t="s">
        <v>14</v>
      </c>
      <c r="D8315" t="s">
        <v>372</v>
      </c>
      <c r="E8315" t="s">
        <v>45</v>
      </c>
      <c r="F8315" t="s">
        <v>46</v>
      </c>
      <c r="G8315" t="s">
        <v>18</v>
      </c>
      <c r="H8315" t="s">
        <v>20</v>
      </c>
      <c r="I8315">
        <v>305.31200000000001</v>
      </c>
      <c r="J8315">
        <v>2</v>
      </c>
      <c r="K8315">
        <v>0.3</v>
      </c>
      <c r="L8315">
        <v>-8.7232000000000003</v>
      </c>
    </row>
    <row r="8316" spans="1:12" x14ac:dyDescent="0.3">
      <c r="A8316" t="s">
        <v>27</v>
      </c>
      <c r="B8316" t="s">
        <v>43</v>
      </c>
      <c r="C8316" t="s">
        <v>14</v>
      </c>
      <c r="D8316" t="s">
        <v>60</v>
      </c>
      <c r="E8316" t="s">
        <v>45</v>
      </c>
      <c r="F8316" t="s">
        <v>46</v>
      </c>
      <c r="G8316" t="s">
        <v>25</v>
      </c>
      <c r="H8316" t="s">
        <v>36</v>
      </c>
      <c r="I8316">
        <v>9.2639999999999993</v>
      </c>
      <c r="J8316">
        <v>3</v>
      </c>
      <c r="K8316">
        <v>0.8</v>
      </c>
      <c r="L8316">
        <v>-13.896000000000001</v>
      </c>
    </row>
    <row r="8317" spans="1:12" x14ac:dyDescent="0.3">
      <c r="A8317" t="s">
        <v>12</v>
      </c>
      <c r="B8317" t="s">
        <v>21</v>
      </c>
      <c r="C8317" t="s">
        <v>14</v>
      </c>
      <c r="D8317" t="s">
        <v>60</v>
      </c>
      <c r="E8317" t="s">
        <v>45</v>
      </c>
      <c r="F8317" t="s">
        <v>46</v>
      </c>
      <c r="G8317" t="s">
        <v>25</v>
      </c>
      <c r="H8317" t="s">
        <v>31</v>
      </c>
      <c r="I8317">
        <v>61.792000000000002</v>
      </c>
      <c r="J8317">
        <v>4</v>
      </c>
      <c r="K8317">
        <v>0.2</v>
      </c>
      <c r="L8317">
        <v>6.1791999999999998</v>
      </c>
    </row>
    <row r="8318" spans="1:12" x14ac:dyDescent="0.3">
      <c r="A8318" t="s">
        <v>27</v>
      </c>
      <c r="B8318" t="s">
        <v>21</v>
      </c>
      <c r="C8318" t="s">
        <v>14</v>
      </c>
      <c r="D8318" t="s">
        <v>163</v>
      </c>
      <c r="E8318" t="s">
        <v>45</v>
      </c>
      <c r="F8318" t="s">
        <v>46</v>
      </c>
      <c r="G8318" t="s">
        <v>25</v>
      </c>
      <c r="H8318" t="s">
        <v>76</v>
      </c>
      <c r="I8318">
        <v>2.8959999999999999</v>
      </c>
      <c r="J8318">
        <v>2</v>
      </c>
      <c r="K8318">
        <v>0.2</v>
      </c>
      <c r="L8318">
        <v>0.47060000000000002</v>
      </c>
    </row>
    <row r="8319" spans="1:12" x14ac:dyDescent="0.3">
      <c r="A8319" t="s">
        <v>27</v>
      </c>
      <c r="B8319" t="s">
        <v>21</v>
      </c>
      <c r="C8319" t="s">
        <v>14</v>
      </c>
      <c r="D8319" t="s">
        <v>163</v>
      </c>
      <c r="E8319" t="s">
        <v>45</v>
      </c>
      <c r="F8319" t="s">
        <v>46</v>
      </c>
      <c r="G8319" t="s">
        <v>34</v>
      </c>
      <c r="H8319" t="s">
        <v>35</v>
      </c>
      <c r="I8319">
        <v>124.792</v>
      </c>
      <c r="J8319">
        <v>1</v>
      </c>
      <c r="K8319">
        <v>0.2</v>
      </c>
      <c r="L8319">
        <v>15.599</v>
      </c>
    </row>
    <row r="8320" spans="1:12" x14ac:dyDescent="0.3">
      <c r="A8320" t="s">
        <v>61</v>
      </c>
      <c r="B8320" t="s">
        <v>21</v>
      </c>
      <c r="C8320" t="s">
        <v>14</v>
      </c>
      <c r="D8320" t="s">
        <v>60</v>
      </c>
      <c r="E8320" t="s">
        <v>45</v>
      </c>
      <c r="F8320" t="s">
        <v>46</v>
      </c>
      <c r="G8320" t="s">
        <v>25</v>
      </c>
      <c r="H8320" t="s">
        <v>40</v>
      </c>
      <c r="I8320">
        <v>27.216000000000001</v>
      </c>
      <c r="J8320">
        <v>3</v>
      </c>
      <c r="K8320">
        <v>0.2</v>
      </c>
      <c r="L8320">
        <v>9.8658000000000001</v>
      </c>
    </row>
    <row r="8321" spans="1:12" x14ac:dyDescent="0.3">
      <c r="A8321" t="s">
        <v>27</v>
      </c>
      <c r="B8321" t="s">
        <v>13</v>
      </c>
      <c r="C8321" t="s">
        <v>14</v>
      </c>
      <c r="D8321" t="s">
        <v>121</v>
      </c>
      <c r="E8321" t="s">
        <v>45</v>
      </c>
      <c r="F8321" t="s">
        <v>46</v>
      </c>
      <c r="G8321" t="s">
        <v>25</v>
      </c>
      <c r="H8321" t="s">
        <v>40</v>
      </c>
      <c r="I8321">
        <v>70.08</v>
      </c>
      <c r="J8321">
        <v>5</v>
      </c>
      <c r="K8321">
        <v>0.2</v>
      </c>
      <c r="L8321">
        <v>24.527999999999999</v>
      </c>
    </row>
    <row r="8322" spans="1:12" x14ac:dyDescent="0.3">
      <c r="A8322" t="s">
        <v>27</v>
      </c>
      <c r="B8322" t="s">
        <v>13</v>
      </c>
      <c r="C8322" t="s">
        <v>14</v>
      </c>
      <c r="D8322" t="s">
        <v>121</v>
      </c>
      <c r="E8322" t="s">
        <v>45</v>
      </c>
      <c r="F8322" t="s">
        <v>46</v>
      </c>
      <c r="G8322" t="s">
        <v>25</v>
      </c>
      <c r="H8322" t="s">
        <v>36</v>
      </c>
      <c r="I8322">
        <v>1.272</v>
      </c>
      <c r="J8322">
        <v>2</v>
      </c>
      <c r="K8322">
        <v>0.8</v>
      </c>
      <c r="L8322">
        <v>-2.1623999999999999</v>
      </c>
    </row>
    <row r="8323" spans="1:12" x14ac:dyDescent="0.3">
      <c r="A8323" t="s">
        <v>27</v>
      </c>
      <c r="B8323" t="s">
        <v>13</v>
      </c>
      <c r="C8323" t="s">
        <v>14</v>
      </c>
      <c r="D8323" t="s">
        <v>121</v>
      </c>
      <c r="E8323" t="s">
        <v>45</v>
      </c>
      <c r="F8323" t="s">
        <v>46</v>
      </c>
      <c r="G8323" t="s">
        <v>18</v>
      </c>
      <c r="H8323" t="s">
        <v>30</v>
      </c>
      <c r="I8323">
        <v>557.58500000000004</v>
      </c>
      <c r="J8323">
        <v>5</v>
      </c>
      <c r="K8323">
        <v>0.3</v>
      </c>
      <c r="L8323">
        <v>0</v>
      </c>
    </row>
    <row r="8324" spans="1:12" x14ac:dyDescent="0.3">
      <c r="A8324" t="s">
        <v>27</v>
      </c>
      <c r="B8324" t="s">
        <v>21</v>
      </c>
      <c r="C8324" t="s">
        <v>14</v>
      </c>
      <c r="D8324" t="s">
        <v>194</v>
      </c>
      <c r="E8324" t="s">
        <v>45</v>
      </c>
      <c r="F8324" t="s">
        <v>46</v>
      </c>
      <c r="G8324" t="s">
        <v>18</v>
      </c>
      <c r="H8324" t="s">
        <v>19</v>
      </c>
      <c r="I8324">
        <v>956.66480000000001</v>
      </c>
      <c r="J8324">
        <v>7</v>
      </c>
      <c r="K8324">
        <v>0.32</v>
      </c>
      <c r="L8324">
        <v>-225.0976</v>
      </c>
    </row>
    <row r="8325" spans="1:12" x14ac:dyDescent="0.3">
      <c r="A8325" t="s">
        <v>27</v>
      </c>
      <c r="B8325" t="s">
        <v>21</v>
      </c>
      <c r="C8325" t="s">
        <v>14</v>
      </c>
      <c r="D8325" t="s">
        <v>154</v>
      </c>
      <c r="E8325" t="s">
        <v>45</v>
      </c>
      <c r="F8325" t="s">
        <v>46</v>
      </c>
      <c r="G8325" t="s">
        <v>25</v>
      </c>
      <c r="H8325" t="s">
        <v>36</v>
      </c>
      <c r="I8325">
        <v>1.3440000000000001</v>
      </c>
      <c r="J8325">
        <v>4</v>
      </c>
      <c r="K8325">
        <v>0.8</v>
      </c>
      <c r="L8325">
        <v>-2.1503999999999999</v>
      </c>
    </row>
    <row r="8326" spans="1:12" x14ac:dyDescent="0.3">
      <c r="A8326" t="s">
        <v>27</v>
      </c>
      <c r="B8326" t="s">
        <v>21</v>
      </c>
      <c r="C8326" t="s">
        <v>14</v>
      </c>
      <c r="D8326" t="s">
        <v>154</v>
      </c>
      <c r="E8326" t="s">
        <v>45</v>
      </c>
      <c r="F8326" t="s">
        <v>46</v>
      </c>
      <c r="G8326" t="s">
        <v>25</v>
      </c>
      <c r="H8326" t="s">
        <v>36</v>
      </c>
      <c r="I8326">
        <v>8.2720000000000002</v>
      </c>
      <c r="J8326">
        <v>4</v>
      </c>
      <c r="K8326">
        <v>0.8</v>
      </c>
      <c r="L8326">
        <v>-13.6488</v>
      </c>
    </row>
    <row r="8327" spans="1:12" x14ac:dyDescent="0.3">
      <c r="A8327" t="s">
        <v>27</v>
      </c>
      <c r="B8327" t="s">
        <v>21</v>
      </c>
      <c r="C8327" t="s">
        <v>14</v>
      </c>
      <c r="D8327" t="s">
        <v>154</v>
      </c>
      <c r="E8327" t="s">
        <v>45</v>
      </c>
      <c r="F8327" t="s">
        <v>46</v>
      </c>
      <c r="G8327" t="s">
        <v>18</v>
      </c>
      <c r="H8327" t="s">
        <v>32</v>
      </c>
      <c r="I8327">
        <v>12.544</v>
      </c>
      <c r="J8327">
        <v>7</v>
      </c>
      <c r="K8327">
        <v>0.6</v>
      </c>
      <c r="L8327">
        <v>-9.0944000000000003</v>
      </c>
    </row>
    <row r="8328" spans="1:12" x14ac:dyDescent="0.3">
      <c r="A8328" t="s">
        <v>27</v>
      </c>
      <c r="B8328" t="s">
        <v>13</v>
      </c>
      <c r="C8328" t="s">
        <v>14</v>
      </c>
      <c r="D8328" t="s">
        <v>60</v>
      </c>
      <c r="E8328" t="s">
        <v>45</v>
      </c>
      <c r="F8328" t="s">
        <v>46</v>
      </c>
      <c r="G8328" t="s">
        <v>34</v>
      </c>
      <c r="H8328" t="s">
        <v>35</v>
      </c>
      <c r="I8328">
        <v>54.368000000000002</v>
      </c>
      <c r="J8328">
        <v>4</v>
      </c>
      <c r="K8328">
        <v>0.2</v>
      </c>
      <c r="L8328">
        <v>4.0776000000000003</v>
      </c>
    </row>
    <row r="8329" spans="1:12" x14ac:dyDescent="0.3">
      <c r="A8329" t="s">
        <v>27</v>
      </c>
      <c r="B8329" t="s">
        <v>13</v>
      </c>
      <c r="C8329" t="s">
        <v>14</v>
      </c>
      <c r="D8329" t="s">
        <v>134</v>
      </c>
      <c r="E8329" t="s">
        <v>45</v>
      </c>
      <c r="F8329" t="s">
        <v>46</v>
      </c>
      <c r="G8329" t="s">
        <v>25</v>
      </c>
      <c r="H8329" t="s">
        <v>109</v>
      </c>
      <c r="I8329">
        <v>11.183999999999999</v>
      </c>
      <c r="J8329">
        <v>1</v>
      </c>
      <c r="K8329">
        <v>0.2</v>
      </c>
      <c r="L8329">
        <v>0.83879999999999999</v>
      </c>
    </row>
    <row r="8330" spans="1:12" x14ac:dyDescent="0.3">
      <c r="A8330" t="s">
        <v>27</v>
      </c>
      <c r="B8330" t="s">
        <v>13</v>
      </c>
      <c r="C8330" t="s">
        <v>14</v>
      </c>
      <c r="D8330" t="s">
        <v>134</v>
      </c>
      <c r="E8330" t="s">
        <v>45</v>
      </c>
      <c r="F8330" t="s">
        <v>46</v>
      </c>
      <c r="G8330" t="s">
        <v>25</v>
      </c>
      <c r="H8330" t="s">
        <v>31</v>
      </c>
      <c r="I8330">
        <v>153.584</v>
      </c>
      <c r="J8330">
        <v>2</v>
      </c>
      <c r="K8330">
        <v>0.2</v>
      </c>
      <c r="L8330">
        <v>-32.636600000000001</v>
      </c>
    </row>
    <row r="8331" spans="1:12" x14ac:dyDescent="0.3">
      <c r="A8331" t="s">
        <v>12</v>
      </c>
      <c r="B8331" t="s">
        <v>13</v>
      </c>
      <c r="C8331" t="s">
        <v>14</v>
      </c>
      <c r="D8331" t="s">
        <v>60</v>
      </c>
      <c r="E8331" t="s">
        <v>45</v>
      </c>
      <c r="F8331" t="s">
        <v>46</v>
      </c>
      <c r="G8331" t="s">
        <v>18</v>
      </c>
      <c r="H8331" t="s">
        <v>30</v>
      </c>
      <c r="I8331">
        <v>300.93</v>
      </c>
      <c r="J8331">
        <v>5</v>
      </c>
      <c r="K8331">
        <v>0.3</v>
      </c>
      <c r="L8331">
        <v>-34.392000000000003</v>
      </c>
    </row>
    <row r="8332" spans="1:12" x14ac:dyDescent="0.3">
      <c r="A8332" t="s">
        <v>12</v>
      </c>
      <c r="B8332" t="s">
        <v>13</v>
      </c>
      <c r="C8332" t="s">
        <v>14</v>
      </c>
      <c r="D8332" t="s">
        <v>60</v>
      </c>
      <c r="E8332" t="s">
        <v>45</v>
      </c>
      <c r="F8332" t="s">
        <v>46</v>
      </c>
      <c r="G8332" t="s">
        <v>34</v>
      </c>
      <c r="H8332" t="s">
        <v>35</v>
      </c>
      <c r="I8332">
        <v>719.96</v>
      </c>
      <c r="J8332">
        <v>5</v>
      </c>
      <c r="K8332">
        <v>0.2</v>
      </c>
      <c r="L8332">
        <v>53.997</v>
      </c>
    </row>
    <row r="8333" spans="1:12" x14ac:dyDescent="0.3">
      <c r="A8333" t="s">
        <v>167</v>
      </c>
      <c r="B8333" t="s">
        <v>13</v>
      </c>
      <c r="C8333" t="s">
        <v>14</v>
      </c>
      <c r="D8333" t="s">
        <v>60</v>
      </c>
      <c r="E8333" t="s">
        <v>45</v>
      </c>
      <c r="F8333" t="s">
        <v>46</v>
      </c>
      <c r="G8333" t="s">
        <v>25</v>
      </c>
      <c r="H8333" t="s">
        <v>37</v>
      </c>
      <c r="I8333">
        <v>32.783999999999999</v>
      </c>
      <c r="J8333">
        <v>4</v>
      </c>
      <c r="K8333">
        <v>0.8</v>
      </c>
      <c r="L8333">
        <v>-85.238399999999999</v>
      </c>
    </row>
    <row r="8334" spans="1:12" x14ac:dyDescent="0.3">
      <c r="A8334" t="s">
        <v>27</v>
      </c>
      <c r="B8334" t="s">
        <v>13</v>
      </c>
      <c r="C8334" t="s">
        <v>14</v>
      </c>
      <c r="D8334" t="s">
        <v>60</v>
      </c>
      <c r="E8334" t="s">
        <v>45</v>
      </c>
      <c r="F8334" t="s">
        <v>46</v>
      </c>
      <c r="G8334" t="s">
        <v>25</v>
      </c>
      <c r="H8334" t="s">
        <v>59</v>
      </c>
      <c r="I8334">
        <v>604.65599999999995</v>
      </c>
      <c r="J8334">
        <v>9</v>
      </c>
      <c r="K8334">
        <v>0.2</v>
      </c>
      <c r="L8334">
        <v>204.07140000000001</v>
      </c>
    </row>
    <row r="8335" spans="1:12" x14ac:dyDescent="0.3">
      <c r="A8335" t="s">
        <v>27</v>
      </c>
      <c r="B8335" t="s">
        <v>13</v>
      </c>
      <c r="C8335" t="s">
        <v>14</v>
      </c>
      <c r="D8335" t="s">
        <v>60</v>
      </c>
      <c r="E8335" t="s">
        <v>45</v>
      </c>
      <c r="F8335" t="s">
        <v>46</v>
      </c>
      <c r="G8335" t="s">
        <v>25</v>
      </c>
      <c r="H8335" t="s">
        <v>33</v>
      </c>
      <c r="I8335">
        <v>42.048000000000002</v>
      </c>
      <c r="J8335">
        <v>9</v>
      </c>
      <c r="K8335">
        <v>0.2</v>
      </c>
      <c r="L8335">
        <v>5.2560000000000002</v>
      </c>
    </row>
    <row r="8336" spans="1:12" x14ac:dyDescent="0.3">
      <c r="A8336" t="s">
        <v>27</v>
      </c>
      <c r="B8336" t="s">
        <v>13</v>
      </c>
      <c r="C8336" t="s">
        <v>14</v>
      </c>
      <c r="D8336" t="s">
        <v>60</v>
      </c>
      <c r="E8336" t="s">
        <v>45</v>
      </c>
      <c r="F8336" t="s">
        <v>46</v>
      </c>
      <c r="G8336" t="s">
        <v>34</v>
      </c>
      <c r="H8336" t="s">
        <v>58</v>
      </c>
      <c r="I8336">
        <v>25.488</v>
      </c>
      <c r="J8336">
        <v>2</v>
      </c>
      <c r="K8336">
        <v>0.2</v>
      </c>
      <c r="L8336">
        <v>4.4603999999999999</v>
      </c>
    </row>
    <row r="8337" spans="1:12" x14ac:dyDescent="0.3">
      <c r="A8337" t="s">
        <v>27</v>
      </c>
      <c r="B8337" t="s">
        <v>13</v>
      </c>
      <c r="C8337" t="s">
        <v>14</v>
      </c>
      <c r="D8337" t="s">
        <v>60</v>
      </c>
      <c r="E8337" t="s">
        <v>45</v>
      </c>
      <c r="F8337" t="s">
        <v>46</v>
      </c>
      <c r="G8337" t="s">
        <v>25</v>
      </c>
      <c r="H8337" t="s">
        <v>36</v>
      </c>
      <c r="I8337">
        <v>6.9</v>
      </c>
      <c r="J8337">
        <v>3</v>
      </c>
      <c r="K8337">
        <v>0.8</v>
      </c>
      <c r="L8337">
        <v>-12.074999999999999</v>
      </c>
    </row>
    <row r="8338" spans="1:12" x14ac:dyDescent="0.3">
      <c r="A8338" t="s">
        <v>27</v>
      </c>
      <c r="B8338" t="s">
        <v>13</v>
      </c>
      <c r="C8338" t="s">
        <v>14</v>
      </c>
      <c r="D8338" t="s">
        <v>60</v>
      </c>
      <c r="E8338" t="s">
        <v>45</v>
      </c>
      <c r="F8338" t="s">
        <v>46</v>
      </c>
      <c r="G8338" t="s">
        <v>25</v>
      </c>
      <c r="H8338" t="s">
        <v>36</v>
      </c>
      <c r="I8338">
        <v>9.6479999999999997</v>
      </c>
      <c r="J8338">
        <v>6</v>
      </c>
      <c r="K8338">
        <v>0.8</v>
      </c>
      <c r="L8338">
        <v>-16.884</v>
      </c>
    </row>
    <row r="8339" spans="1:12" x14ac:dyDescent="0.3">
      <c r="A8339" t="s">
        <v>27</v>
      </c>
      <c r="B8339" t="s">
        <v>13</v>
      </c>
      <c r="C8339" t="s">
        <v>14</v>
      </c>
      <c r="D8339" t="s">
        <v>60</v>
      </c>
      <c r="E8339" t="s">
        <v>45</v>
      </c>
      <c r="F8339" t="s">
        <v>46</v>
      </c>
      <c r="G8339" t="s">
        <v>25</v>
      </c>
      <c r="H8339" t="s">
        <v>40</v>
      </c>
      <c r="I8339">
        <v>7.968</v>
      </c>
      <c r="J8339">
        <v>2</v>
      </c>
      <c r="K8339">
        <v>0.2</v>
      </c>
      <c r="L8339">
        <v>2.8883999999999999</v>
      </c>
    </row>
    <row r="8340" spans="1:12" x14ac:dyDescent="0.3">
      <c r="A8340" t="s">
        <v>27</v>
      </c>
      <c r="B8340" t="s">
        <v>21</v>
      </c>
      <c r="C8340" t="s">
        <v>14</v>
      </c>
      <c r="D8340" t="s">
        <v>60</v>
      </c>
      <c r="E8340" t="s">
        <v>45</v>
      </c>
      <c r="F8340" t="s">
        <v>46</v>
      </c>
      <c r="G8340" t="s">
        <v>18</v>
      </c>
      <c r="H8340" t="s">
        <v>32</v>
      </c>
      <c r="I8340">
        <v>51.712000000000003</v>
      </c>
      <c r="J8340">
        <v>8</v>
      </c>
      <c r="K8340">
        <v>0.6</v>
      </c>
      <c r="L8340">
        <v>-32.32</v>
      </c>
    </row>
    <row r="8341" spans="1:12" x14ac:dyDescent="0.3">
      <c r="A8341" t="s">
        <v>12</v>
      </c>
      <c r="B8341" t="s">
        <v>13</v>
      </c>
      <c r="C8341" t="s">
        <v>14</v>
      </c>
      <c r="D8341" t="s">
        <v>322</v>
      </c>
      <c r="E8341" t="s">
        <v>45</v>
      </c>
      <c r="F8341" t="s">
        <v>46</v>
      </c>
      <c r="G8341" t="s">
        <v>34</v>
      </c>
      <c r="H8341" t="s">
        <v>58</v>
      </c>
      <c r="I8341">
        <v>1399.944</v>
      </c>
      <c r="J8341">
        <v>7</v>
      </c>
      <c r="K8341">
        <v>0.2</v>
      </c>
      <c r="L8341">
        <v>52.497900000000001</v>
      </c>
    </row>
    <row r="8342" spans="1:12" x14ac:dyDescent="0.3">
      <c r="A8342" t="s">
        <v>27</v>
      </c>
      <c r="B8342" t="s">
        <v>21</v>
      </c>
      <c r="C8342" t="s">
        <v>14</v>
      </c>
      <c r="D8342" t="s">
        <v>407</v>
      </c>
      <c r="E8342" t="s">
        <v>45</v>
      </c>
      <c r="F8342" t="s">
        <v>46</v>
      </c>
      <c r="G8342" t="s">
        <v>25</v>
      </c>
      <c r="H8342" t="s">
        <v>59</v>
      </c>
      <c r="I8342">
        <v>6.6079999999999997</v>
      </c>
      <c r="J8342">
        <v>2</v>
      </c>
      <c r="K8342">
        <v>0.2</v>
      </c>
      <c r="L8342">
        <v>2.1476000000000002</v>
      </c>
    </row>
    <row r="8343" spans="1:12" x14ac:dyDescent="0.3">
      <c r="A8343" t="s">
        <v>27</v>
      </c>
      <c r="B8343" t="s">
        <v>21</v>
      </c>
      <c r="C8343" t="s">
        <v>14</v>
      </c>
      <c r="D8343" t="s">
        <v>154</v>
      </c>
      <c r="E8343" t="s">
        <v>45</v>
      </c>
      <c r="F8343" t="s">
        <v>46</v>
      </c>
      <c r="G8343" t="s">
        <v>34</v>
      </c>
      <c r="H8343" t="s">
        <v>58</v>
      </c>
      <c r="I8343">
        <v>24.672000000000001</v>
      </c>
      <c r="J8343">
        <v>3</v>
      </c>
      <c r="K8343">
        <v>0.2</v>
      </c>
      <c r="L8343">
        <v>0</v>
      </c>
    </row>
    <row r="8344" spans="1:12" x14ac:dyDescent="0.3">
      <c r="A8344" t="s">
        <v>27</v>
      </c>
      <c r="B8344" t="s">
        <v>21</v>
      </c>
      <c r="C8344" t="s">
        <v>14</v>
      </c>
      <c r="D8344" t="s">
        <v>154</v>
      </c>
      <c r="E8344" t="s">
        <v>45</v>
      </c>
      <c r="F8344" t="s">
        <v>46</v>
      </c>
      <c r="G8344" t="s">
        <v>25</v>
      </c>
      <c r="H8344" t="s">
        <v>26</v>
      </c>
      <c r="I8344">
        <v>2.52</v>
      </c>
      <c r="J8344">
        <v>1</v>
      </c>
      <c r="K8344">
        <v>0.2</v>
      </c>
      <c r="L8344">
        <v>0.88200000000000001</v>
      </c>
    </row>
    <row r="8345" spans="1:12" x14ac:dyDescent="0.3">
      <c r="A8345" t="s">
        <v>27</v>
      </c>
      <c r="B8345" t="s">
        <v>21</v>
      </c>
      <c r="C8345" t="s">
        <v>14</v>
      </c>
      <c r="D8345" t="s">
        <v>154</v>
      </c>
      <c r="E8345" t="s">
        <v>45</v>
      </c>
      <c r="F8345" t="s">
        <v>46</v>
      </c>
      <c r="G8345" t="s">
        <v>18</v>
      </c>
      <c r="H8345" t="s">
        <v>30</v>
      </c>
      <c r="I8345">
        <v>1218.7349999999999</v>
      </c>
      <c r="J8345">
        <v>5</v>
      </c>
      <c r="K8345">
        <v>0.3</v>
      </c>
      <c r="L8345">
        <v>-121.87350000000001</v>
      </c>
    </row>
    <row r="8346" spans="1:12" x14ac:dyDescent="0.3">
      <c r="A8346" t="s">
        <v>27</v>
      </c>
      <c r="B8346" t="s">
        <v>21</v>
      </c>
      <c r="C8346" t="s">
        <v>14</v>
      </c>
      <c r="D8346" t="s">
        <v>154</v>
      </c>
      <c r="E8346" t="s">
        <v>45</v>
      </c>
      <c r="F8346" t="s">
        <v>46</v>
      </c>
      <c r="G8346" t="s">
        <v>25</v>
      </c>
      <c r="H8346" t="s">
        <v>26</v>
      </c>
      <c r="I8346">
        <v>5.9039999999999999</v>
      </c>
      <c r="J8346">
        <v>2</v>
      </c>
      <c r="K8346">
        <v>0.2</v>
      </c>
      <c r="L8346">
        <v>1.9925999999999999</v>
      </c>
    </row>
    <row r="8347" spans="1:12" x14ac:dyDescent="0.3">
      <c r="A8347" t="s">
        <v>27</v>
      </c>
      <c r="B8347" t="s">
        <v>21</v>
      </c>
      <c r="C8347" t="s">
        <v>14</v>
      </c>
      <c r="D8347" t="s">
        <v>154</v>
      </c>
      <c r="E8347" t="s">
        <v>45</v>
      </c>
      <c r="F8347" t="s">
        <v>46</v>
      </c>
      <c r="G8347" t="s">
        <v>25</v>
      </c>
      <c r="H8347" t="s">
        <v>40</v>
      </c>
      <c r="I8347">
        <v>15.696</v>
      </c>
      <c r="J8347">
        <v>3</v>
      </c>
      <c r="K8347">
        <v>0.2</v>
      </c>
      <c r="L8347">
        <v>5.1012000000000004</v>
      </c>
    </row>
    <row r="8348" spans="1:12" x14ac:dyDescent="0.3">
      <c r="A8348" t="s">
        <v>27</v>
      </c>
      <c r="B8348" t="s">
        <v>21</v>
      </c>
      <c r="C8348" t="s">
        <v>14</v>
      </c>
      <c r="D8348" t="s">
        <v>154</v>
      </c>
      <c r="E8348" t="s">
        <v>45</v>
      </c>
      <c r="F8348" t="s">
        <v>46</v>
      </c>
      <c r="G8348" t="s">
        <v>18</v>
      </c>
      <c r="H8348" t="s">
        <v>32</v>
      </c>
      <c r="I8348">
        <v>6.0960000000000001</v>
      </c>
      <c r="J8348">
        <v>3</v>
      </c>
      <c r="K8348">
        <v>0.6</v>
      </c>
      <c r="L8348">
        <v>-3.9624000000000001</v>
      </c>
    </row>
    <row r="8349" spans="1:12" x14ac:dyDescent="0.3">
      <c r="A8349" t="s">
        <v>167</v>
      </c>
      <c r="B8349" t="s">
        <v>13</v>
      </c>
      <c r="C8349" t="s">
        <v>14</v>
      </c>
      <c r="D8349" t="s">
        <v>192</v>
      </c>
      <c r="E8349" t="s">
        <v>45</v>
      </c>
      <c r="F8349" t="s">
        <v>46</v>
      </c>
      <c r="G8349" t="s">
        <v>34</v>
      </c>
      <c r="H8349" t="s">
        <v>58</v>
      </c>
      <c r="I8349">
        <v>79.512</v>
      </c>
      <c r="J8349">
        <v>3</v>
      </c>
      <c r="K8349">
        <v>0.2</v>
      </c>
      <c r="L8349">
        <v>20.8719</v>
      </c>
    </row>
    <row r="8350" spans="1:12" x14ac:dyDescent="0.3">
      <c r="A8350" t="s">
        <v>167</v>
      </c>
      <c r="B8350" t="s">
        <v>13</v>
      </c>
      <c r="C8350" t="s">
        <v>14</v>
      </c>
      <c r="D8350" t="s">
        <v>192</v>
      </c>
      <c r="E8350" t="s">
        <v>45</v>
      </c>
      <c r="F8350" t="s">
        <v>46</v>
      </c>
      <c r="G8350" t="s">
        <v>25</v>
      </c>
      <c r="H8350" t="s">
        <v>40</v>
      </c>
      <c r="I8350">
        <v>28.352</v>
      </c>
      <c r="J8350">
        <v>1</v>
      </c>
      <c r="K8350">
        <v>0.2</v>
      </c>
      <c r="L8350">
        <v>9.5687999999999995</v>
      </c>
    </row>
    <row r="8351" spans="1:12" x14ac:dyDescent="0.3">
      <c r="A8351" t="s">
        <v>12</v>
      </c>
      <c r="B8351" t="s">
        <v>13</v>
      </c>
      <c r="C8351" t="s">
        <v>14</v>
      </c>
      <c r="D8351" t="s">
        <v>60</v>
      </c>
      <c r="E8351" t="s">
        <v>45</v>
      </c>
      <c r="F8351" t="s">
        <v>46</v>
      </c>
      <c r="G8351" t="s">
        <v>18</v>
      </c>
      <c r="H8351" t="s">
        <v>32</v>
      </c>
      <c r="I8351">
        <v>23.975999999999999</v>
      </c>
      <c r="J8351">
        <v>3</v>
      </c>
      <c r="K8351">
        <v>0.6</v>
      </c>
      <c r="L8351">
        <v>-14.3856</v>
      </c>
    </row>
    <row r="8352" spans="1:12" x14ac:dyDescent="0.3">
      <c r="A8352" t="s">
        <v>27</v>
      </c>
      <c r="B8352" t="s">
        <v>43</v>
      </c>
      <c r="C8352" t="s">
        <v>14</v>
      </c>
      <c r="D8352" t="s">
        <v>414</v>
      </c>
      <c r="E8352" t="s">
        <v>45</v>
      </c>
      <c r="F8352" t="s">
        <v>46</v>
      </c>
      <c r="G8352" t="s">
        <v>34</v>
      </c>
      <c r="H8352" t="s">
        <v>58</v>
      </c>
      <c r="I8352">
        <v>27.167999999999999</v>
      </c>
      <c r="J8352">
        <v>4</v>
      </c>
      <c r="K8352">
        <v>0.2</v>
      </c>
      <c r="L8352">
        <v>-1.3584000000000001</v>
      </c>
    </row>
    <row r="8353" spans="1:12" x14ac:dyDescent="0.3">
      <c r="A8353" t="s">
        <v>27</v>
      </c>
      <c r="B8353" t="s">
        <v>13</v>
      </c>
      <c r="C8353" t="s">
        <v>14</v>
      </c>
      <c r="D8353" t="s">
        <v>134</v>
      </c>
      <c r="E8353" t="s">
        <v>45</v>
      </c>
      <c r="F8353" t="s">
        <v>46</v>
      </c>
      <c r="G8353" t="s">
        <v>25</v>
      </c>
      <c r="H8353" t="s">
        <v>37</v>
      </c>
      <c r="I8353">
        <v>32.192</v>
      </c>
      <c r="J8353">
        <v>2</v>
      </c>
      <c r="K8353">
        <v>0.8</v>
      </c>
      <c r="L8353">
        <v>-80.48</v>
      </c>
    </row>
    <row r="8354" spans="1:12" x14ac:dyDescent="0.3">
      <c r="A8354" t="s">
        <v>27</v>
      </c>
      <c r="B8354" t="s">
        <v>13</v>
      </c>
      <c r="C8354" t="s">
        <v>14</v>
      </c>
      <c r="D8354" t="s">
        <v>134</v>
      </c>
      <c r="E8354" t="s">
        <v>45</v>
      </c>
      <c r="F8354" t="s">
        <v>46</v>
      </c>
      <c r="G8354" t="s">
        <v>34</v>
      </c>
      <c r="H8354" t="s">
        <v>58</v>
      </c>
      <c r="I8354">
        <v>50.12</v>
      </c>
      <c r="J8354">
        <v>7</v>
      </c>
      <c r="K8354">
        <v>0.2</v>
      </c>
      <c r="L8354">
        <v>-0.62649999999999995</v>
      </c>
    </row>
    <row r="8355" spans="1:12" x14ac:dyDescent="0.3">
      <c r="A8355" t="s">
        <v>27</v>
      </c>
      <c r="B8355" t="s">
        <v>13</v>
      </c>
      <c r="C8355" t="s">
        <v>14</v>
      </c>
      <c r="D8355" t="s">
        <v>134</v>
      </c>
      <c r="E8355" t="s">
        <v>45</v>
      </c>
      <c r="F8355" t="s">
        <v>46</v>
      </c>
      <c r="G8355" t="s">
        <v>34</v>
      </c>
      <c r="H8355" t="s">
        <v>58</v>
      </c>
      <c r="I8355">
        <v>47.975999999999999</v>
      </c>
      <c r="J8355">
        <v>3</v>
      </c>
      <c r="K8355">
        <v>0.2</v>
      </c>
      <c r="L8355">
        <v>1.7990999999999999</v>
      </c>
    </row>
    <row r="8356" spans="1:12" x14ac:dyDescent="0.3">
      <c r="A8356" t="s">
        <v>27</v>
      </c>
      <c r="B8356" t="s">
        <v>21</v>
      </c>
      <c r="C8356" t="s">
        <v>14</v>
      </c>
      <c r="D8356" t="s">
        <v>419</v>
      </c>
      <c r="E8356" t="s">
        <v>45</v>
      </c>
      <c r="F8356" t="s">
        <v>46</v>
      </c>
      <c r="G8356" t="s">
        <v>18</v>
      </c>
      <c r="H8356" t="s">
        <v>32</v>
      </c>
      <c r="I8356">
        <v>58.36</v>
      </c>
      <c r="J8356">
        <v>5</v>
      </c>
      <c r="K8356">
        <v>0.6</v>
      </c>
      <c r="L8356">
        <v>-24.803000000000001</v>
      </c>
    </row>
    <row r="8357" spans="1:12" x14ac:dyDescent="0.3">
      <c r="A8357" t="s">
        <v>27</v>
      </c>
      <c r="B8357" t="s">
        <v>21</v>
      </c>
      <c r="C8357" t="s">
        <v>14</v>
      </c>
      <c r="D8357" t="s">
        <v>419</v>
      </c>
      <c r="E8357" t="s">
        <v>45</v>
      </c>
      <c r="F8357" t="s">
        <v>46</v>
      </c>
      <c r="G8357" t="s">
        <v>25</v>
      </c>
      <c r="H8357" t="s">
        <v>33</v>
      </c>
      <c r="I8357">
        <v>16.463999999999999</v>
      </c>
      <c r="J8357">
        <v>7</v>
      </c>
      <c r="K8357">
        <v>0.2</v>
      </c>
      <c r="L8357">
        <v>1.4406000000000001</v>
      </c>
    </row>
    <row r="8358" spans="1:12" x14ac:dyDescent="0.3">
      <c r="A8358" t="s">
        <v>27</v>
      </c>
      <c r="B8358" t="s">
        <v>21</v>
      </c>
      <c r="C8358" t="s">
        <v>14</v>
      </c>
      <c r="D8358" t="s">
        <v>419</v>
      </c>
      <c r="E8358" t="s">
        <v>45</v>
      </c>
      <c r="F8358" t="s">
        <v>46</v>
      </c>
      <c r="G8358" t="s">
        <v>18</v>
      </c>
      <c r="H8358" t="s">
        <v>32</v>
      </c>
      <c r="I8358">
        <v>39.96</v>
      </c>
      <c r="J8358">
        <v>5</v>
      </c>
      <c r="K8358">
        <v>0.6</v>
      </c>
      <c r="L8358">
        <v>-23.975999999999999</v>
      </c>
    </row>
    <row r="8359" spans="1:12" x14ac:dyDescent="0.3">
      <c r="A8359" t="s">
        <v>27</v>
      </c>
      <c r="B8359" t="s">
        <v>13</v>
      </c>
      <c r="C8359" t="s">
        <v>14</v>
      </c>
      <c r="D8359" t="s">
        <v>320</v>
      </c>
      <c r="E8359" t="s">
        <v>45</v>
      </c>
      <c r="F8359" t="s">
        <v>46</v>
      </c>
      <c r="G8359" t="s">
        <v>18</v>
      </c>
      <c r="H8359" t="s">
        <v>20</v>
      </c>
      <c r="I8359">
        <v>47.515999999999998</v>
      </c>
      <c r="J8359">
        <v>2</v>
      </c>
      <c r="K8359">
        <v>0.3</v>
      </c>
      <c r="L8359">
        <v>-2.0364</v>
      </c>
    </row>
    <row r="8360" spans="1:12" x14ac:dyDescent="0.3">
      <c r="A8360" t="s">
        <v>61</v>
      </c>
      <c r="B8360" t="s">
        <v>13</v>
      </c>
      <c r="C8360" t="s">
        <v>14</v>
      </c>
      <c r="D8360" t="s">
        <v>154</v>
      </c>
      <c r="E8360" t="s">
        <v>45</v>
      </c>
      <c r="F8360" t="s">
        <v>46</v>
      </c>
      <c r="G8360" t="s">
        <v>25</v>
      </c>
      <c r="H8360" t="s">
        <v>33</v>
      </c>
      <c r="I8360">
        <v>8.9280000000000008</v>
      </c>
      <c r="J8360">
        <v>2</v>
      </c>
      <c r="K8360">
        <v>0.2</v>
      </c>
      <c r="L8360">
        <v>0.55800000000000005</v>
      </c>
    </row>
    <row r="8361" spans="1:12" x14ac:dyDescent="0.3">
      <c r="A8361" t="s">
        <v>61</v>
      </c>
      <c r="B8361" t="s">
        <v>13</v>
      </c>
      <c r="C8361" t="s">
        <v>14</v>
      </c>
      <c r="D8361" t="s">
        <v>154</v>
      </c>
      <c r="E8361" t="s">
        <v>45</v>
      </c>
      <c r="F8361" t="s">
        <v>46</v>
      </c>
      <c r="G8361" t="s">
        <v>25</v>
      </c>
      <c r="H8361" t="s">
        <v>31</v>
      </c>
      <c r="I8361">
        <v>47.584000000000003</v>
      </c>
      <c r="J8361">
        <v>2</v>
      </c>
      <c r="K8361">
        <v>0.2</v>
      </c>
      <c r="L8361">
        <v>-2.9740000000000002</v>
      </c>
    </row>
    <row r="8362" spans="1:12" x14ac:dyDescent="0.3">
      <c r="A8362" t="s">
        <v>27</v>
      </c>
      <c r="B8362" t="s">
        <v>43</v>
      </c>
      <c r="C8362" t="s">
        <v>14</v>
      </c>
      <c r="D8362" t="s">
        <v>60</v>
      </c>
      <c r="E8362" t="s">
        <v>45</v>
      </c>
      <c r="F8362" t="s">
        <v>46</v>
      </c>
      <c r="G8362" t="s">
        <v>25</v>
      </c>
      <c r="H8362" t="s">
        <v>40</v>
      </c>
      <c r="I8362">
        <v>33.792000000000002</v>
      </c>
      <c r="J8362">
        <v>8</v>
      </c>
      <c r="K8362">
        <v>0.2</v>
      </c>
      <c r="L8362">
        <v>10.56</v>
      </c>
    </row>
    <row r="8363" spans="1:12" x14ac:dyDescent="0.3">
      <c r="A8363" t="s">
        <v>27</v>
      </c>
      <c r="B8363" t="s">
        <v>43</v>
      </c>
      <c r="C8363" t="s">
        <v>14</v>
      </c>
      <c r="D8363" t="s">
        <v>60</v>
      </c>
      <c r="E8363" t="s">
        <v>45</v>
      </c>
      <c r="F8363" t="s">
        <v>46</v>
      </c>
      <c r="G8363" t="s">
        <v>18</v>
      </c>
      <c r="H8363" t="s">
        <v>19</v>
      </c>
      <c r="I8363">
        <v>300.53280000000001</v>
      </c>
      <c r="J8363">
        <v>2</v>
      </c>
      <c r="K8363">
        <v>0.32</v>
      </c>
      <c r="L8363">
        <v>-97.231200000000001</v>
      </c>
    </row>
    <row r="8364" spans="1:12" x14ac:dyDescent="0.3">
      <c r="A8364" t="s">
        <v>27</v>
      </c>
      <c r="B8364" t="s">
        <v>43</v>
      </c>
      <c r="C8364" t="s">
        <v>14</v>
      </c>
      <c r="D8364" t="s">
        <v>60</v>
      </c>
      <c r="E8364" t="s">
        <v>45</v>
      </c>
      <c r="F8364" t="s">
        <v>46</v>
      </c>
      <c r="G8364" t="s">
        <v>25</v>
      </c>
      <c r="H8364" t="s">
        <v>36</v>
      </c>
      <c r="I8364">
        <v>2.7240000000000002</v>
      </c>
      <c r="J8364">
        <v>2</v>
      </c>
      <c r="K8364">
        <v>0.8</v>
      </c>
      <c r="L8364">
        <v>-4.3583999999999996</v>
      </c>
    </row>
    <row r="8365" spans="1:12" x14ac:dyDescent="0.3">
      <c r="A8365" t="s">
        <v>27</v>
      </c>
      <c r="B8365" t="s">
        <v>43</v>
      </c>
      <c r="C8365" t="s">
        <v>14</v>
      </c>
      <c r="D8365" t="s">
        <v>60</v>
      </c>
      <c r="E8365" t="s">
        <v>45</v>
      </c>
      <c r="F8365" t="s">
        <v>46</v>
      </c>
      <c r="G8365" t="s">
        <v>25</v>
      </c>
      <c r="H8365" t="s">
        <v>59</v>
      </c>
      <c r="I8365">
        <v>3.2639999999999998</v>
      </c>
      <c r="J8365">
        <v>2</v>
      </c>
      <c r="K8365">
        <v>0.2</v>
      </c>
      <c r="L8365">
        <v>1.1015999999999999</v>
      </c>
    </row>
    <row r="8366" spans="1:12" x14ac:dyDescent="0.3">
      <c r="A8366" t="s">
        <v>27</v>
      </c>
      <c r="B8366" t="s">
        <v>13</v>
      </c>
      <c r="C8366" t="s">
        <v>14</v>
      </c>
      <c r="D8366" t="s">
        <v>194</v>
      </c>
      <c r="E8366" t="s">
        <v>45</v>
      </c>
      <c r="F8366" t="s">
        <v>46</v>
      </c>
      <c r="G8366" t="s">
        <v>25</v>
      </c>
      <c r="H8366" t="s">
        <v>31</v>
      </c>
      <c r="I8366">
        <v>143.72800000000001</v>
      </c>
      <c r="J8366">
        <v>2</v>
      </c>
      <c r="K8366">
        <v>0.2</v>
      </c>
      <c r="L8366">
        <v>-32.338799999999999</v>
      </c>
    </row>
    <row r="8367" spans="1:12" x14ac:dyDescent="0.3">
      <c r="A8367" t="s">
        <v>27</v>
      </c>
      <c r="B8367" t="s">
        <v>13</v>
      </c>
      <c r="C8367" t="s">
        <v>14</v>
      </c>
      <c r="D8367" t="s">
        <v>60</v>
      </c>
      <c r="E8367" t="s">
        <v>45</v>
      </c>
      <c r="F8367" t="s">
        <v>46</v>
      </c>
      <c r="G8367" t="s">
        <v>18</v>
      </c>
      <c r="H8367" t="s">
        <v>20</v>
      </c>
      <c r="I8367">
        <v>408.42200000000003</v>
      </c>
      <c r="J8367">
        <v>2</v>
      </c>
      <c r="K8367">
        <v>0.3</v>
      </c>
      <c r="L8367">
        <v>-5.8346</v>
      </c>
    </row>
    <row r="8368" spans="1:12" x14ac:dyDescent="0.3">
      <c r="A8368" t="s">
        <v>61</v>
      </c>
      <c r="B8368" t="s">
        <v>13</v>
      </c>
      <c r="C8368" t="s">
        <v>14</v>
      </c>
      <c r="D8368" t="s">
        <v>134</v>
      </c>
      <c r="E8368" t="s">
        <v>45</v>
      </c>
      <c r="F8368" t="s">
        <v>46</v>
      </c>
      <c r="G8368" t="s">
        <v>25</v>
      </c>
      <c r="H8368" t="s">
        <v>33</v>
      </c>
      <c r="I8368">
        <v>5.952</v>
      </c>
      <c r="J8368">
        <v>1</v>
      </c>
      <c r="K8368">
        <v>0.2</v>
      </c>
      <c r="L8368">
        <v>0.372</v>
      </c>
    </row>
    <row r="8369" spans="1:12" x14ac:dyDescent="0.3">
      <c r="A8369" t="s">
        <v>12</v>
      </c>
      <c r="B8369" t="s">
        <v>43</v>
      </c>
      <c r="C8369" t="s">
        <v>14</v>
      </c>
      <c r="D8369" t="s">
        <v>163</v>
      </c>
      <c r="E8369" t="s">
        <v>45</v>
      </c>
      <c r="F8369" t="s">
        <v>46</v>
      </c>
      <c r="G8369" t="s">
        <v>25</v>
      </c>
      <c r="H8369" t="s">
        <v>36</v>
      </c>
      <c r="I8369">
        <v>3.8820000000000001</v>
      </c>
      <c r="J8369">
        <v>3</v>
      </c>
      <c r="K8369">
        <v>0.8</v>
      </c>
      <c r="L8369">
        <v>-5.8230000000000004</v>
      </c>
    </row>
    <row r="8370" spans="1:12" x14ac:dyDescent="0.3">
      <c r="A8370" t="s">
        <v>27</v>
      </c>
      <c r="B8370" t="s">
        <v>13</v>
      </c>
      <c r="C8370" t="s">
        <v>14</v>
      </c>
      <c r="D8370" t="s">
        <v>319</v>
      </c>
      <c r="E8370" t="s">
        <v>45</v>
      </c>
      <c r="F8370" t="s">
        <v>46</v>
      </c>
      <c r="G8370" t="s">
        <v>18</v>
      </c>
      <c r="H8370" t="s">
        <v>30</v>
      </c>
      <c r="I8370">
        <v>244.006</v>
      </c>
      <c r="J8370">
        <v>2</v>
      </c>
      <c r="K8370">
        <v>0.3</v>
      </c>
      <c r="L8370">
        <v>-31.372199999999999</v>
      </c>
    </row>
    <row r="8371" spans="1:12" x14ac:dyDescent="0.3">
      <c r="A8371" t="s">
        <v>27</v>
      </c>
      <c r="B8371" t="s">
        <v>13</v>
      </c>
      <c r="C8371" t="s">
        <v>14</v>
      </c>
      <c r="D8371" t="s">
        <v>319</v>
      </c>
      <c r="E8371" t="s">
        <v>45</v>
      </c>
      <c r="F8371" t="s">
        <v>46</v>
      </c>
      <c r="G8371" t="s">
        <v>25</v>
      </c>
      <c r="H8371" t="s">
        <v>40</v>
      </c>
      <c r="I8371">
        <v>15.936</v>
      </c>
      <c r="J8371">
        <v>4</v>
      </c>
      <c r="K8371">
        <v>0.2</v>
      </c>
      <c r="L8371">
        <v>5.3784000000000001</v>
      </c>
    </row>
    <row r="8372" spans="1:12" x14ac:dyDescent="0.3">
      <c r="A8372" t="s">
        <v>27</v>
      </c>
      <c r="B8372" t="s">
        <v>43</v>
      </c>
      <c r="C8372" t="s">
        <v>14</v>
      </c>
      <c r="D8372" t="s">
        <v>431</v>
      </c>
      <c r="E8372" t="s">
        <v>45</v>
      </c>
      <c r="F8372" t="s">
        <v>46</v>
      </c>
      <c r="G8372" t="s">
        <v>25</v>
      </c>
      <c r="H8372" t="s">
        <v>31</v>
      </c>
      <c r="I8372">
        <v>727.29600000000005</v>
      </c>
      <c r="J8372">
        <v>8</v>
      </c>
      <c r="K8372">
        <v>0.2</v>
      </c>
      <c r="L8372">
        <v>-172.7328</v>
      </c>
    </row>
    <row r="8373" spans="1:12" x14ac:dyDescent="0.3">
      <c r="A8373" t="s">
        <v>27</v>
      </c>
      <c r="B8373" t="s">
        <v>43</v>
      </c>
      <c r="C8373" t="s">
        <v>14</v>
      </c>
      <c r="D8373" t="s">
        <v>431</v>
      </c>
      <c r="E8373" t="s">
        <v>45</v>
      </c>
      <c r="F8373" t="s">
        <v>46</v>
      </c>
      <c r="G8373" t="s">
        <v>18</v>
      </c>
      <c r="H8373" t="s">
        <v>32</v>
      </c>
      <c r="I8373">
        <v>22.608000000000001</v>
      </c>
      <c r="J8373">
        <v>3</v>
      </c>
      <c r="K8373">
        <v>0.6</v>
      </c>
      <c r="L8373">
        <v>-10.1736</v>
      </c>
    </row>
    <row r="8374" spans="1:12" x14ac:dyDescent="0.3">
      <c r="A8374" t="s">
        <v>27</v>
      </c>
      <c r="B8374" t="s">
        <v>43</v>
      </c>
      <c r="C8374" t="s">
        <v>14</v>
      </c>
      <c r="D8374" t="s">
        <v>431</v>
      </c>
      <c r="E8374" t="s">
        <v>45</v>
      </c>
      <c r="F8374" t="s">
        <v>46</v>
      </c>
      <c r="G8374" t="s">
        <v>34</v>
      </c>
      <c r="H8374" t="s">
        <v>58</v>
      </c>
      <c r="I8374">
        <v>666.4</v>
      </c>
      <c r="J8374">
        <v>7</v>
      </c>
      <c r="K8374">
        <v>0.2</v>
      </c>
      <c r="L8374">
        <v>-33.32</v>
      </c>
    </row>
    <row r="8375" spans="1:12" x14ac:dyDescent="0.3">
      <c r="A8375" t="s">
        <v>27</v>
      </c>
      <c r="B8375" t="s">
        <v>13</v>
      </c>
      <c r="C8375" t="s">
        <v>14</v>
      </c>
      <c r="D8375" t="s">
        <v>264</v>
      </c>
      <c r="E8375" t="s">
        <v>45</v>
      </c>
      <c r="F8375" t="s">
        <v>46</v>
      </c>
      <c r="G8375" t="s">
        <v>18</v>
      </c>
      <c r="H8375" t="s">
        <v>19</v>
      </c>
      <c r="I8375">
        <v>327.7328</v>
      </c>
      <c r="J8375">
        <v>2</v>
      </c>
      <c r="K8375">
        <v>0.32</v>
      </c>
      <c r="L8375">
        <v>-14.4588</v>
      </c>
    </row>
    <row r="8376" spans="1:12" x14ac:dyDescent="0.3">
      <c r="A8376" t="s">
        <v>27</v>
      </c>
      <c r="B8376" t="s">
        <v>13</v>
      </c>
      <c r="C8376" t="s">
        <v>14</v>
      </c>
      <c r="D8376" t="s">
        <v>134</v>
      </c>
      <c r="E8376" t="s">
        <v>45</v>
      </c>
      <c r="F8376" t="s">
        <v>46</v>
      </c>
      <c r="G8376" t="s">
        <v>25</v>
      </c>
      <c r="H8376" t="s">
        <v>40</v>
      </c>
      <c r="I8376">
        <v>26.88</v>
      </c>
      <c r="J8376">
        <v>8</v>
      </c>
      <c r="K8376">
        <v>0.2</v>
      </c>
      <c r="L8376">
        <v>9.7439999999999998</v>
      </c>
    </row>
    <row r="8377" spans="1:12" x14ac:dyDescent="0.3">
      <c r="A8377" t="s">
        <v>27</v>
      </c>
      <c r="B8377" t="s">
        <v>43</v>
      </c>
      <c r="C8377" t="s">
        <v>14</v>
      </c>
      <c r="D8377" t="s">
        <v>134</v>
      </c>
      <c r="E8377" t="s">
        <v>45</v>
      </c>
      <c r="F8377" t="s">
        <v>46</v>
      </c>
      <c r="G8377" t="s">
        <v>25</v>
      </c>
      <c r="H8377" t="s">
        <v>31</v>
      </c>
      <c r="I8377">
        <v>342.86399999999998</v>
      </c>
      <c r="J8377">
        <v>3</v>
      </c>
      <c r="K8377">
        <v>0.2</v>
      </c>
      <c r="L8377">
        <v>38.572200000000002</v>
      </c>
    </row>
    <row r="8378" spans="1:12" x14ac:dyDescent="0.3">
      <c r="A8378" t="s">
        <v>27</v>
      </c>
      <c r="B8378" t="s">
        <v>43</v>
      </c>
      <c r="C8378" t="s">
        <v>14</v>
      </c>
      <c r="D8378" t="s">
        <v>134</v>
      </c>
      <c r="E8378" t="s">
        <v>45</v>
      </c>
      <c r="F8378" t="s">
        <v>46</v>
      </c>
      <c r="G8378" t="s">
        <v>18</v>
      </c>
      <c r="H8378" t="s">
        <v>32</v>
      </c>
      <c r="I8378">
        <v>16.739999999999998</v>
      </c>
      <c r="J8378">
        <v>5</v>
      </c>
      <c r="K8378">
        <v>0.6</v>
      </c>
      <c r="L8378">
        <v>-14.228999999999999</v>
      </c>
    </row>
    <row r="8379" spans="1:12" x14ac:dyDescent="0.3">
      <c r="A8379" t="s">
        <v>27</v>
      </c>
      <c r="B8379" t="s">
        <v>43</v>
      </c>
      <c r="C8379" t="s">
        <v>14</v>
      </c>
      <c r="D8379" t="s">
        <v>134</v>
      </c>
      <c r="E8379" t="s">
        <v>45</v>
      </c>
      <c r="F8379" t="s">
        <v>46</v>
      </c>
      <c r="G8379" t="s">
        <v>18</v>
      </c>
      <c r="H8379" t="s">
        <v>20</v>
      </c>
      <c r="I8379">
        <v>981.37199999999996</v>
      </c>
      <c r="J8379">
        <v>2</v>
      </c>
      <c r="K8379">
        <v>0.3</v>
      </c>
      <c r="L8379">
        <v>-140.196</v>
      </c>
    </row>
    <row r="8380" spans="1:12" x14ac:dyDescent="0.3">
      <c r="A8380" t="s">
        <v>27</v>
      </c>
      <c r="B8380" t="s">
        <v>13</v>
      </c>
      <c r="C8380" t="s">
        <v>14</v>
      </c>
      <c r="D8380" t="s">
        <v>60</v>
      </c>
      <c r="E8380" t="s">
        <v>45</v>
      </c>
      <c r="F8380" t="s">
        <v>46</v>
      </c>
      <c r="G8380" t="s">
        <v>25</v>
      </c>
      <c r="H8380" t="s">
        <v>36</v>
      </c>
      <c r="I8380">
        <v>252.78399999999999</v>
      </c>
      <c r="J8380">
        <v>4</v>
      </c>
      <c r="K8380">
        <v>0.8</v>
      </c>
      <c r="L8380">
        <v>-417.09359999999998</v>
      </c>
    </row>
    <row r="8381" spans="1:12" x14ac:dyDescent="0.3">
      <c r="A8381" t="s">
        <v>27</v>
      </c>
      <c r="B8381" t="s">
        <v>13</v>
      </c>
      <c r="C8381" t="s">
        <v>14</v>
      </c>
      <c r="D8381" t="s">
        <v>60</v>
      </c>
      <c r="E8381" t="s">
        <v>45</v>
      </c>
      <c r="F8381" t="s">
        <v>46</v>
      </c>
      <c r="G8381" t="s">
        <v>34</v>
      </c>
      <c r="H8381" t="s">
        <v>58</v>
      </c>
      <c r="I8381">
        <v>127.98399999999999</v>
      </c>
      <c r="J8381">
        <v>2</v>
      </c>
      <c r="K8381">
        <v>0.2</v>
      </c>
      <c r="L8381">
        <v>15.997999999999999</v>
      </c>
    </row>
    <row r="8382" spans="1:12" x14ac:dyDescent="0.3">
      <c r="A8382" t="s">
        <v>27</v>
      </c>
      <c r="B8382" t="s">
        <v>13</v>
      </c>
      <c r="C8382" t="s">
        <v>14</v>
      </c>
      <c r="D8382" t="s">
        <v>60</v>
      </c>
      <c r="E8382" t="s">
        <v>45</v>
      </c>
      <c r="F8382" t="s">
        <v>46</v>
      </c>
      <c r="G8382" t="s">
        <v>18</v>
      </c>
      <c r="H8382" t="s">
        <v>32</v>
      </c>
      <c r="I8382">
        <v>3.984</v>
      </c>
      <c r="J8382">
        <v>2</v>
      </c>
      <c r="K8382">
        <v>0.6</v>
      </c>
      <c r="L8382">
        <v>-2.6892</v>
      </c>
    </row>
    <row r="8383" spans="1:12" x14ac:dyDescent="0.3">
      <c r="A8383" t="s">
        <v>27</v>
      </c>
      <c r="B8383" t="s">
        <v>13</v>
      </c>
      <c r="C8383" t="s">
        <v>14</v>
      </c>
      <c r="D8383" t="s">
        <v>60</v>
      </c>
      <c r="E8383" t="s">
        <v>45</v>
      </c>
      <c r="F8383" t="s">
        <v>46</v>
      </c>
      <c r="G8383" t="s">
        <v>25</v>
      </c>
      <c r="H8383" t="s">
        <v>37</v>
      </c>
      <c r="I8383">
        <v>12.992000000000001</v>
      </c>
      <c r="J8383">
        <v>2</v>
      </c>
      <c r="K8383">
        <v>0.8</v>
      </c>
      <c r="L8383">
        <v>-32.479999999999997</v>
      </c>
    </row>
    <row r="8384" spans="1:12" x14ac:dyDescent="0.3">
      <c r="A8384" t="s">
        <v>27</v>
      </c>
      <c r="B8384" t="s">
        <v>21</v>
      </c>
      <c r="C8384" t="s">
        <v>14</v>
      </c>
      <c r="D8384" t="s">
        <v>44</v>
      </c>
      <c r="E8384" t="s">
        <v>45</v>
      </c>
      <c r="F8384" t="s">
        <v>46</v>
      </c>
      <c r="G8384" t="s">
        <v>25</v>
      </c>
      <c r="H8384" t="s">
        <v>26</v>
      </c>
      <c r="I8384">
        <v>33.119999999999997</v>
      </c>
      <c r="J8384">
        <v>4</v>
      </c>
      <c r="K8384">
        <v>0.2</v>
      </c>
      <c r="L8384">
        <v>11.592000000000001</v>
      </c>
    </row>
    <row r="8385" spans="1:12" x14ac:dyDescent="0.3">
      <c r="A8385" t="s">
        <v>27</v>
      </c>
      <c r="B8385" t="s">
        <v>21</v>
      </c>
      <c r="C8385" t="s">
        <v>14</v>
      </c>
      <c r="D8385" t="s">
        <v>44</v>
      </c>
      <c r="E8385" t="s">
        <v>45</v>
      </c>
      <c r="F8385" t="s">
        <v>46</v>
      </c>
      <c r="G8385" t="s">
        <v>18</v>
      </c>
      <c r="H8385" t="s">
        <v>19</v>
      </c>
      <c r="I8385">
        <v>220.26560000000001</v>
      </c>
      <c r="J8385">
        <v>4</v>
      </c>
      <c r="K8385">
        <v>0.32</v>
      </c>
      <c r="L8385">
        <v>-42.1096</v>
      </c>
    </row>
    <row r="8386" spans="1:12" x14ac:dyDescent="0.3">
      <c r="A8386" t="s">
        <v>27</v>
      </c>
      <c r="B8386" t="s">
        <v>21</v>
      </c>
      <c r="C8386" t="s">
        <v>14</v>
      </c>
      <c r="D8386" t="s">
        <v>60</v>
      </c>
      <c r="E8386" t="s">
        <v>45</v>
      </c>
      <c r="F8386" t="s">
        <v>46</v>
      </c>
      <c r="G8386" t="s">
        <v>25</v>
      </c>
      <c r="H8386" t="s">
        <v>26</v>
      </c>
      <c r="I8386">
        <v>15.712</v>
      </c>
      <c r="J8386">
        <v>4</v>
      </c>
      <c r="K8386">
        <v>0.2</v>
      </c>
      <c r="L8386">
        <v>5.6955999999999998</v>
      </c>
    </row>
    <row r="8387" spans="1:12" x14ac:dyDescent="0.3">
      <c r="A8387" t="s">
        <v>27</v>
      </c>
      <c r="B8387" t="s">
        <v>43</v>
      </c>
      <c r="C8387" t="s">
        <v>14</v>
      </c>
      <c r="D8387" t="s">
        <v>134</v>
      </c>
      <c r="E8387" t="s">
        <v>45</v>
      </c>
      <c r="F8387" t="s">
        <v>46</v>
      </c>
      <c r="G8387" t="s">
        <v>25</v>
      </c>
      <c r="H8387" t="s">
        <v>36</v>
      </c>
      <c r="I8387">
        <v>30.56</v>
      </c>
      <c r="J8387">
        <v>5</v>
      </c>
      <c r="K8387">
        <v>0.8</v>
      </c>
      <c r="L8387">
        <v>-45.84</v>
      </c>
    </row>
    <row r="8388" spans="1:12" x14ac:dyDescent="0.3">
      <c r="A8388" t="s">
        <v>27</v>
      </c>
      <c r="B8388" t="s">
        <v>43</v>
      </c>
      <c r="C8388" t="s">
        <v>14</v>
      </c>
      <c r="D8388" t="s">
        <v>134</v>
      </c>
      <c r="E8388" t="s">
        <v>45</v>
      </c>
      <c r="F8388" t="s">
        <v>46</v>
      </c>
      <c r="G8388" t="s">
        <v>25</v>
      </c>
      <c r="H8388" t="s">
        <v>31</v>
      </c>
      <c r="I8388">
        <v>77.951999999999998</v>
      </c>
      <c r="J8388">
        <v>3</v>
      </c>
      <c r="K8388">
        <v>0.2</v>
      </c>
      <c r="L8388">
        <v>-15.590400000000001</v>
      </c>
    </row>
    <row r="8389" spans="1:12" x14ac:dyDescent="0.3">
      <c r="A8389" t="s">
        <v>27</v>
      </c>
      <c r="B8389" t="s">
        <v>43</v>
      </c>
      <c r="C8389" t="s">
        <v>14</v>
      </c>
      <c r="D8389" t="s">
        <v>134</v>
      </c>
      <c r="E8389" t="s">
        <v>45</v>
      </c>
      <c r="F8389" t="s">
        <v>46</v>
      </c>
      <c r="G8389" t="s">
        <v>34</v>
      </c>
      <c r="H8389" t="s">
        <v>35</v>
      </c>
      <c r="I8389">
        <v>67.992000000000004</v>
      </c>
      <c r="J8389">
        <v>1</v>
      </c>
      <c r="K8389">
        <v>0.2</v>
      </c>
      <c r="L8389">
        <v>8.4990000000000006</v>
      </c>
    </row>
    <row r="8390" spans="1:12" x14ac:dyDescent="0.3">
      <c r="A8390" t="s">
        <v>27</v>
      </c>
      <c r="B8390" t="s">
        <v>43</v>
      </c>
      <c r="C8390" t="s">
        <v>14</v>
      </c>
      <c r="D8390" t="s">
        <v>134</v>
      </c>
      <c r="E8390" t="s">
        <v>45</v>
      </c>
      <c r="F8390" t="s">
        <v>46</v>
      </c>
      <c r="G8390" t="s">
        <v>25</v>
      </c>
      <c r="H8390" t="s">
        <v>59</v>
      </c>
      <c r="I8390">
        <v>12.224</v>
      </c>
      <c r="J8390">
        <v>2</v>
      </c>
      <c r="K8390">
        <v>0.2</v>
      </c>
      <c r="L8390">
        <v>4.4311999999999996</v>
      </c>
    </row>
    <row r="8391" spans="1:12" x14ac:dyDescent="0.3">
      <c r="A8391" t="s">
        <v>27</v>
      </c>
      <c r="B8391" t="s">
        <v>43</v>
      </c>
      <c r="C8391" t="s">
        <v>14</v>
      </c>
      <c r="D8391" t="s">
        <v>134</v>
      </c>
      <c r="E8391" t="s">
        <v>45</v>
      </c>
      <c r="F8391" t="s">
        <v>46</v>
      </c>
      <c r="G8391" t="s">
        <v>34</v>
      </c>
      <c r="H8391" t="s">
        <v>58</v>
      </c>
      <c r="I8391">
        <v>44.783999999999999</v>
      </c>
      <c r="J8391">
        <v>2</v>
      </c>
      <c r="K8391">
        <v>0.2</v>
      </c>
      <c r="L8391">
        <v>-0.55979999999999996</v>
      </c>
    </row>
    <row r="8392" spans="1:12" x14ac:dyDescent="0.3">
      <c r="A8392" t="s">
        <v>27</v>
      </c>
      <c r="B8392" t="s">
        <v>43</v>
      </c>
      <c r="C8392" t="s">
        <v>14</v>
      </c>
      <c r="D8392" t="s">
        <v>134</v>
      </c>
      <c r="E8392" t="s">
        <v>45</v>
      </c>
      <c r="F8392" t="s">
        <v>46</v>
      </c>
      <c r="G8392" t="s">
        <v>18</v>
      </c>
      <c r="H8392" t="s">
        <v>32</v>
      </c>
      <c r="I8392">
        <v>22.847999999999999</v>
      </c>
      <c r="J8392">
        <v>3</v>
      </c>
      <c r="K8392">
        <v>0.6</v>
      </c>
      <c r="L8392">
        <v>-17.7072</v>
      </c>
    </row>
    <row r="8393" spans="1:12" x14ac:dyDescent="0.3">
      <c r="A8393" t="s">
        <v>167</v>
      </c>
      <c r="B8393" t="s">
        <v>21</v>
      </c>
      <c r="C8393" t="s">
        <v>14</v>
      </c>
      <c r="D8393" t="s">
        <v>121</v>
      </c>
      <c r="E8393" t="s">
        <v>45</v>
      </c>
      <c r="F8393" t="s">
        <v>46</v>
      </c>
      <c r="G8393" t="s">
        <v>25</v>
      </c>
      <c r="H8393" t="s">
        <v>36</v>
      </c>
      <c r="I8393">
        <v>210.392</v>
      </c>
      <c r="J8393">
        <v>2</v>
      </c>
      <c r="K8393">
        <v>0.8</v>
      </c>
      <c r="L8393">
        <v>-336.62720000000002</v>
      </c>
    </row>
    <row r="8394" spans="1:12" x14ac:dyDescent="0.3">
      <c r="A8394" t="s">
        <v>27</v>
      </c>
      <c r="B8394" t="s">
        <v>21</v>
      </c>
      <c r="C8394" t="s">
        <v>14</v>
      </c>
      <c r="D8394" t="s">
        <v>163</v>
      </c>
      <c r="E8394" t="s">
        <v>45</v>
      </c>
      <c r="F8394" t="s">
        <v>46</v>
      </c>
      <c r="G8394" t="s">
        <v>18</v>
      </c>
      <c r="H8394" t="s">
        <v>20</v>
      </c>
      <c r="I8394">
        <v>347.80200000000002</v>
      </c>
      <c r="J8394">
        <v>7</v>
      </c>
      <c r="K8394">
        <v>0.3</v>
      </c>
      <c r="L8394">
        <v>-24.843</v>
      </c>
    </row>
    <row r="8395" spans="1:12" x14ac:dyDescent="0.3">
      <c r="A8395" t="s">
        <v>12</v>
      </c>
      <c r="B8395" t="s">
        <v>13</v>
      </c>
      <c r="C8395" t="s">
        <v>14</v>
      </c>
      <c r="D8395" t="s">
        <v>60</v>
      </c>
      <c r="E8395" t="s">
        <v>45</v>
      </c>
      <c r="F8395" t="s">
        <v>46</v>
      </c>
      <c r="G8395" t="s">
        <v>25</v>
      </c>
      <c r="H8395" t="s">
        <v>36</v>
      </c>
      <c r="I8395">
        <v>5.18</v>
      </c>
      <c r="J8395">
        <v>5</v>
      </c>
      <c r="K8395">
        <v>0.8</v>
      </c>
      <c r="L8395">
        <v>-8.0289999999999999</v>
      </c>
    </row>
    <row r="8396" spans="1:12" x14ac:dyDescent="0.3">
      <c r="A8396" t="s">
        <v>61</v>
      </c>
      <c r="B8396" t="s">
        <v>21</v>
      </c>
      <c r="C8396" t="s">
        <v>14</v>
      </c>
      <c r="D8396" t="s">
        <v>60</v>
      </c>
      <c r="E8396" t="s">
        <v>45</v>
      </c>
      <c r="F8396" t="s">
        <v>46</v>
      </c>
      <c r="G8396" t="s">
        <v>25</v>
      </c>
      <c r="H8396" t="s">
        <v>36</v>
      </c>
      <c r="I8396">
        <v>26.045999999999999</v>
      </c>
      <c r="J8396">
        <v>3</v>
      </c>
      <c r="K8396">
        <v>0.8</v>
      </c>
      <c r="L8396">
        <v>-44.278199999999998</v>
      </c>
    </row>
    <row r="8397" spans="1:12" x14ac:dyDescent="0.3">
      <c r="A8397" t="s">
        <v>61</v>
      </c>
      <c r="B8397" t="s">
        <v>21</v>
      </c>
      <c r="C8397" t="s">
        <v>14</v>
      </c>
      <c r="D8397" t="s">
        <v>60</v>
      </c>
      <c r="E8397" t="s">
        <v>45</v>
      </c>
      <c r="F8397" t="s">
        <v>46</v>
      </c>
      <c r="G8397" t="s">
        <v>25</v>
      </c>
      <c r="H8397" t="s">
        <v>59</v>
      </c>
      <c r="I8397">
        <v>74.352000000000004</v>
      </c>
      <c r="J8397">
        <v>3</v>
      </c>
      <c r="K8397">
        <v>0.2</v>
      </c>
      <c r="L8397">
        <v>26.9526</v>
      </c>
    </row>
    <row r="8398" spans="1:12" x14ac:dyDescent="0.3">
      <c r="A8398" t="s">
        <v>27</v>
      </c>
      <c r="B8398" t="s">
        <v>21</v>
      </c>
      <c r="C8398" t="s">
        <v>14</v>
      </c>
      <c r="D8398" t="s">
        <v>440</v>
      </c>
      <c r="E8398" t="s">
        <v>45</v>
      </c>
      <c r="F8398" t="s">
        <v>46</v>
      </c>
      <c r="G8398" t="s">
        <v>25</v>
      </c>
      <c r="H8398" t="s">
        <v>36</v>
      </c>
      <c r="I8398">
        <v>6.37</v>
      </c>
      <c r="J8398">
        <v>7</v>
      </c>
      <c r="K8398">
        <v>0.8</v>
      </c>
      <c r="L8398">
        <v>-9.5549999999999997</v>
      </c>
    </row>
    <row r="8399" spans="1:12" x14ac:dyDescent="0.3">
      <c r="A8399" t="s">
        <v>61</v>
      </c>
      <c r="B8399" t="s">
        <v>13</v>
      </c>
      <c r="C8399" t="s">
        <v>14</v>
      </c>
      <c r="D8399" t="s">
        <v>60</v>
      </c>
      <c r="E8399" t="s">
        <v>45</v>
      </c>
      <c r="F8399" t="s">
        <v>46</v>
      </c>
      <c r="G8399" t="s">
        <v>25</v>
      </c>
      <c r="H8399" t="s">
        <v>36</v>
      </c>
      <c r="I8399">
        <v>3.6480000000000001</v>
      </c>
      <c r="J8399">
        <v>3</v>
      </c>
      <c r="K8399">
        <v>0.8</v>
      </c>
      <c r="L8399">
        <v>-6.0191999999999997</v>
      </c>
    </row>
    <row r="8400" spans="1:12" x14ac:dyDescent="0.3">
      <c r="A8400" t="s">
        <v>61</v>
      </c>
      <c r="B8400" t="s">
        <v>13</v>
      </c>
      <c r="C8400" t="s">
        <v>14</v>
      </c>
      <c r="D8400" t="s">
        <v>60</v>
      </c>
      <c r="E8400" t="s">
        <v>45</v>
      </c>
      <c r="F8400" t="s">
        <v>46</v>
      </c>
      <c r="G8400" t="s">
        <v>25</v>
      </c>
      <c r="H8400" t="s">
        <v>40</v>
      </c>
      <c r="I8400">
        <v>31.103999999999999</v>
      </c>
      <c r="J8400">
        <v>6</v>
      </c>
      <c r="K8400">
        <v>0.2</v>
      </c>
      <c r="L8400">
        <v>10.8864</v>
      </c>
    </row>
    <row r="8401" spans="1:12" x14ac:dyDescent="0.3">
      <c r="A8401" t="s">
        <v>27</v>
      </c>
      <c r="B8401" t="s">
        <v>21</v>
      </c>
      <c r="C8401" t="s">
        <v>14</v>
      </c>
      <c r="D8401" t="s">
        <v>441</v>
      </c>
      <c r="E8401" t="s">
        <v>45</v>
      </c>
      <c r="F8401" t="s">
        <v>46</v>
      </c>
      <c r="G8401" t="s">
        <v>25</v>
      </c>
      <c r="H8401" t="s">
        <v>59</v>
      </c>
      <c r="I8401">
        <v>13.391999999999999</v>
      </c>
      <c r="J8401">
        <v>3</v>
      </c>
      <c r="K8401">
        <v>0.2</v>
      </c>
      <c r="L8401">
        <v>5.0220000000000002</v>
      </c>
    </row>
    <row r="8402" spans="1:12" x14ac:dyDescent="0.3">
      <c r="A8402" t="s">
        <v>27</v>
      </c>
      <c r="B8402" t="s">
        <v>21</v>
      </c>
      <c r="C8402" t="s">
        <v>14</v>
      </c>
      <c r="D8402" t="s">
        <v>441</v>
      </c>
      <c r="E8402" t="s">
        <v>45</v>
      </c>
      <c r="F8402" t="s">
        <v>46</v>
      </c>
      <c r="G8402" t="s">
        <v>25</v>
      </c>
      <c r="H8402" t="s">
        <v>36</v>
      </c>
      <c r="I8402">
        <v>11.228</v>
      </c>
      <c r="J8402">
        <v>7</v>
      </c>
      <c r="K8402">
        <v>0.8</v>
      </c>
      <c r="L8402">
        <v>-18.526199999999999</v>
      </c>
    </row>
    <row r="8403" spans="1:12" x14ac:dyDescent="0.3">
      <c r="A8403" t="s">
        <v>27</v>
      </c>
      <c r="B8403" t="s">
        <v>13</v>
      </c>
      <c r="C8403" t="s">
        <v>14</v>
      </c>
      <c r="D8403" t="s">
        <v>60</v>
      </c>
      <c r="E8403" t="s">
        <v>45</v>
      </c>
      <c r="F8403" t="s">
        <v>46</v>
      </c>
      <c r="G8403" t="s">
        <v>25</v>
      </c>
      <c r="H8403" t="s">
        <v>36</v>
      </c>
      <c r="I8403">
        <v>26.045999999999999</v>
      </c>
      <c r="J8403">
        <v>3</v>
      </c>
      <c r="K8403">
        <v>0.8</v>
      </c>
      <c r="L8403">
        <v>-44.278199999999998</v>
      </c>
    </row>
    <row r="8404" spans="1:12" x14ac:dyDescent="0.3">
      <c r="A8404" t="s">
        <v>27</v>
      </c>
      <c r="B8404" t="s">
        <v>13</v>
      </c>
      <c r="C8404" t="s">
        <v>14</v>
      </c>
      <c r="D8404" t="s">
        <v>60</v>
      </c>
      <c r="E8404" t="s">
        <v>45</v>
      </c>
      <c r="F8404" t="s">
        <v>46</v>
      </c>
      <c r="G8404" t="s">
        <v>25</v>
      </c>
      <c r="H8404" t="s">
        <v>36</v>
      </c>
      <c r="I8404">
        <v>2.8959999999999999</v>
      </c>
      <c r="J8404">
        <v>1</v>
      </c>
      <c r="K8404">
        <v>0.8</v>
      </c>
      <c r="L8404">
        <v>-4.7784000000000004</v>
      </c>
    </row>
    <row r="8405" spans="1:12" x14ac:dyDescent="0.3">
      <c r="A8405" t="s">
        <v>27</v>
      </c>
      <c r="B8405" t="s">
        <v>13</v>
      </c>
      <c r="C8405" t="s">
        <v>14</v>
      </c>
      <c r="D8405" t="s">
        <v>60</v>
      </c>
      <c r="E8405" t="s">
        <v>45</v>
      </c>
      <c r="F8405" t="s">
        <v>46</v>
      </c>
      <c r="G8405" t="s">
        <v>25</v>
      </c>
      <c r="H8405" t="s">
        <v>31</v>
      </c>
      <c r="I8405">
        <v>32.543999999999997</v>
      </c>
      <c r="J8405">
        <v>2</v>
      </c>
      <c r="K8405">
        <v>0.2</v>
      </c>
      <c r="L8405">
        <v>-7.7291999999999996</v>
      </c>
    </row>
    <row r="8406" spans="1:12" x14ac:dyDescent="0.3">
      <c r="A8406" t="s">
        <v>27</v>
      </c>
      <c r="B8406" t="s">
        <v>21</v>
      </c>
      <c r="C8406" t="s">
        <v>14</v>
      </c>
      <c r="D8406" t="s">
        <v>60</v>
      </c>
      <c r="E8406" t="s">
        <v>45</v>
      </c>
      <c r="F8406" t="s">
        <v>46</v>
      </c>
      <c r="G8406" t="s">
        <v>18</v>
      </c>
      <c r="H8406" t="s">
        <v>20</v>
      </c>
      <c r="I8406">
        <v>318.43</v>
      </c>
      <c r="J8406">
        <v>5</v>
      </c>
      <c r="K8406">
        <v>0.3</v>
      </c>
      <c r="L8406">
        <v>-77.332999999999998</v>
      </c>
    </row>
    <row r="8407" spans="1:12" x14ac:dyDescent="0.3">
      <c r="A8407" t="s">
        <v>27</v>
      </c>
      <c r="B8407" t="s">
        <v>21</v>
      </c>
      <c r="C8407" t="s">
        <v>14</v>
      </c>
      <c r="D8407" t="s">
        <v>60</v>
      </c>
      <c r="E8407" t="s">
        <v>45</v>
      </c>
      <c r="F8407" t="s">
        <v>46</v>
      </c>
      <c r="G8407" t="s">
        <v>34</v>
      </c>
      <c r="H8407" t="s">
        <v>35</v>
      </c>
      <c r="I8407">
        <v>122.92</v>
      </c>
      <c r="J8407">
        <v>7</v>
      </c>
      <c r="K8407">
        <v>0.2</v>
      </c>
      <c r="L8407">
        <v>46.094999999999999</v>
      </c>
    </row>
    <row r="8408" spans="1:12" x14ac:dyDescent="0.3">
      <c r="A8408" t="s">
        <v>27</v>
      </c>
      <c r="B8408" t="s">
        <v>21</v>
      </c>
      <c r="C8408" t="s">
        <v>14</v>
      </c>
      <c r="D8408" t="s">
        <v>60</v>
      </c>
      <c r="E8408" t="s">
        <v>45</v>
      </c>
      <c r="F8408" t="s">
        <v>46</v>
      </c>
      <c r="G8408" t="s">
        <v>18</v>
      </c>
      <c r="H8408" t="s">
        <v>32</v>
      </c>
      <c r="I8408">
        <v>7.0679999999999996</v>
      </c>
      <c r="J8408">
        <v>3</v>
      </c>
      <c r="K8408">
        <v>0.6</v>
      </c>
      <c r="L8408">
        <v>-2.8271999999999999</v>
      </c>
    </row>
    <row r="8409" spans="1:12" x14ac:dyDescent="0.3">
      <c r="A8409" t="s">
        <v>27</v>
      </c>
      <c r="B8409" t="s">
        <v>13</v>
      </c>
      <c r="C8409" t="s">
        <v>14</v>
      </c>
      <c r="D8409" t="s">
        <v>127</v>
      </c>
      <c r="E8409" t="s">
        <v>45</v>
      </c>
      <c r="F8409" t="s">
        <v>46</v>
      </c>
      <c r="G8409" t="s">
        <v>34</v>
      </c>
      <c r="H8409" t="s">
        <v>35</v>
      </c>
      <c r="I8409">
        <v>219.8</v>
      </c>
      <c r="J8409">
        <v>5</v>
      </c>
      <c r="K8409">
        <v>0.2</v>
      </c>
      <c r="L8409">
        <v>24.727499999999999</v>
      </c>
    </row>
    <row r="8410" spans="1:12" x14ac:dyDescent="0.3">
      <c r="A8410" t="s">
        <v>27</v>
      </c>
      <c r="B8410" t="s">
        <v>13</v>
      </c>
      <c r="C8410" t="s">
        <v>14</v>
      </c>
      <c r="D8410" t="s">
        <v>127</v>
      </c>
      <c r="E8410" t="s">
        <v>45</v>
      </c>
      <c r="F8410" t="s">
        <v>46</v>
      </c>
      <c r="G8410" t="s">
        <v>18</v>
      </c>
      <c r="H8410" t="s">
        <v>20</v>
      </c>
      <c r="I8410">
        <v>317.05799999999999</v>
      </c>
      <c r="J8410">
        <v>3</v>
      </c>
      <c r="K8410">
        <v>0.3</v>
      </c>
      <c r="L8410">
        <v>-18.117599999999999</v>
      </c>
    </row>
    <row r="8411" spans="1:12" x14ac:dyDescent="0.3">
      <c r="A8411" t="s">
        <v>61</v>
      </c>
      <c r="B8411" t="s">
        <v>21</v>
      </c>
      <c r="C8411" t="s">
        <v>14</v>
      </c>
      <c r="D8411" t="s">
        <v>112</v>
      </c>
      <c r="E8411" t="s">
        <v>45</v>
      </c>
      <c r="F8411" t="s">
        <v>46</v>
      </c>
      <c r="G8411" t="s">
        <v>25</v>
      </c>
      <c r="H8411" t="s">
        <v>40</v>
      </c>
      <c r="I8411">
        <v>20.736000000000001</v>
      </c>
      <c r="J8411">
        <v>4</v>
      </c>
      <c r="K8411">
        <v>0.2</v>
      </c>
      <c r="L8411">
        <v>7.2576000000000001</v>
      </c>
    </row>
    <row r="8412" spans="1:12" x14ac:dyDescent="0.3">
      <c r="A8412" t="s">
        <v>61</v>
      </c>
      <c r="B8412" t="s">
        <v>13</v>
      </c>
      <c r="C8412" t="s">
        <v>14</v>
      </c>
      <c r="D8412" t="s">
        <v>134</v>
      </c>
      <c r="E8412" t="s">
        <v>45</v>
      </c>
      <c r="F8412" t="s">
        <v>46</v>
      </c>
      <c r="G8412" t="s">
        <v>25</v>
      </c>
      <c r="H8412" t="s">
        <v>36</v>
      </c>
      <c r="I8412">
        <v>30.96</v>
      </c>
      <c r="J8412">
        <v>8</v>
      </c>
      <c r="K8412">
        <v>0.8</v>
      </c>
      <c r="L8412">
        <v>-52.631999999999998</v>
      </c>
    </row>
    <row r="8413" spans="1:12" x14ac:dyDescent="0.3">
      <c r="A8413" t="s">
        <v>12</v>
      </c>
      <c r="B8413" t="s">
        <v>21</v>
      </c>
      <c r="C8413" t="s">
        <v>14</v>
      </c>
      <c r="D8413" t="s">
        <v>210</v>
      </c>
      <c r="E8413" t="s">
        <v>45</v>
      </c>
      <c r="F8413" t="s">
        <v>46</v>
      </c>
      <c r="G8413" t="s">
        <v>25</v>
      </c>
      <c r="H8413" t="s">
        <v>59</v>
      </c>
      <c r="I8413">
        <v>12.984</v>
      </c>
      <c r="J8413">
        <v>3</v>
      </c>
      <c r="K8413">
        <v>0.2</v>
      </c>
      <c r="L8413">
        <v>4.7066999999999997</v>
      </c>
    </row>
    <row r="8414" spans="1:12" x14ac:dyDescent="0.3">
      <c r="A8414" t="s">
        <v>12</v>
      </c>
      <c r="B8414" t="s">
        <v>21</v>
      </c>
      <c r="C8414" t="s">
        <v>14</v>
      </c>
      <c r="D8414" t="s">
        <v>210</v>
      </c>
      <c r="E8414" t="s">
        <v>45</v>
      </c>
      <c r="F8414" t="s">
        <v>46</v>
      </c>
      <c r="G8414" t="s">
        <v>34</v>
      </c>
      <c r="H8414" t="s">
        <v>35</v>
      </c>
      <c r="I8414">
        <v>217.584</v>
      </c>
      <c r="J8414">
        <v>2</v>
      </c>
      <c r="K8414">
        <v>0.2</v>
      </c>
      <c r="L8414">
        <v>19.038599999999999</v>
      </c>
    </row>
    <row r="8415" spans="1:12" x14ac:dyDescent="0.3">
      <c r="A8415" t="s">
        <v>12</v>
      </c>
      <c r="B8415" t="s">
        <v>21</v>
      </c>
      <c r="C8415" t="s">
        <v>14</v>
      </c>
      <c r="D8415" t="s">
        <v>210</v>
      </c>
      <c r="E8415" t="s">
        <v>45</v>
      </c>
      <c r="F8415" t="s">
        <v>46</v>
      </c>
      <c r="G8415" t="s">
        <v>34</v>
      </c>
      <c r="H8415" t="s">
        <v>35</v>
      </c>
      <c r="I8415">
        <v>328.77600000000001</v>
      </c>
      <c r="J8415">
        <v>3</v>
      </c>
      <c r="K8415">
        <v>0.2</v>
      </c>
      <c r="L8415">
        <v>28.767900000000001</v>
      </c>
    </row>
    <row r="8416" spans="1:12" x14ac:dyDescent="0.3">
      <c r="A8416" t="s">
        <v>12</v>
      </c>
      <c r="B8416" t="s">
        <v>21</v>
      </c>
      <c r="C8416" t="s">
        <v>14</v>
      </c>
      <c r="D8416" t="s">
        <v>210</v>
      </c>
      <c r="E8416" t="s">
        <v>45</v>
      </c>
      <c r="F8416" t="s">
        <v>46</v>
      </c>
      <c r="G8416" t="s">
        <v>25</v>
      </c>
      <c r="H8416" t="s">
        <v>36</v>
      </c>
      <c r="I8416">
        <v>2.286</v>
      </c>
      <c r="J8416">
        <v>3</v>
      </c>
      <c r="K8416">
        <v>0.8</v>
      </c>
      <c r="L8416">
        <v>-3.6576</v>
      </c>
    </row>
    <row r="8417" spans="1:12" x14ac:dyDescent="0.3">
      <c r="A8417" t="s">
        <v>12</v>
      </c>
      <c r="B8417" t="s">
        <v>21</v>
      </c>
      <c r="C8417" t="s">
        <v>14</v>
      </c>
      <c r="D8417" t="s">
        <v>210</v>
      </c>
      <c r="E8417" t="s">
        <v>45</v>
      </c>
      <c r="F8417" t="s">
        <v>46</v>
      </c>
      <c r="G8417" t="s">
        <v>34</v>
      </c>
      <c r="H8417" t="s">
        <v>58</v>
      </c>
      <c r="I8417">
        <v>47.984000000000002</v>
      </c>
      <c r="J8417">
        <v>2</v>
      </c>
      <c r="K8417">
        <v>0.2</v>
      </c>
      <c r="L8417">
        <v>14.395200000000001</v>
      </c>
    </row>
    <row r="8418" spans="1:12" x14ac:dyDescent="0.3">
      <c r="A8418" t="s">
        <v>12</v>
      </c>
      <c r="B8418" t="s">
        <v>21</v>
      </c>
      <c r="C8418" t="s">
        <v>14</v>
      </c>
      <c r="D8418" t="s">
        <v>255</v>
      </c>
      <c r="E8418" t="s">
        <v>45</v>
      </c>
      <c r="F8418" t="s">
        <v>46</v>
      </c>
      <c r="G8418" t="s">
        <v>18</v>
      </c>
      <c r="H8418" t="s">
        <v>32</v>
      </c>
      <c r="I8418">
        <v>341.96</v>
      </c>
      <c r="J8418">
        <v>5</v>
      </c>
      <c r="K8418">
        <v>0.6</v>
      </c>
      <c r="L8418">
        <v>-427.45</v>
      </c>
    </row>
    <row r="8419" spans="1:12" x14ac:dyDescent="0.3">
      <c r="A8419" t="s">
        <v>27</v>
      </c>
      <c r="B8419" t="s">
        <v>13</v>
      </c>
      <c r="C8419" t="s">
        <v>14</v>
      </c>
      <c r="D8419" t="s">
        <v>60</v>
      </c>
      <c r="E8419" t="s">
        <v>45</v>
      </c>
      <c r="F8419" t="s">
        <v>46</v>
      </c>
      <c r="G8419" t="s">
        <v>25</v>
      </c>
      <c r="H8419" t="s">
        <v>36</v>
      </c>
      <c r="I8419">
        <v>896.99</v>
      </c>
      <c r="J8419">
        <v>5</v>
      </c>
      <c r="K8419">
        <v>0.8</v>
      </c>
      <c r="L8419">
        <v>-1480.0335</v>
      </c>
    </row>
    <row r="8420" spans="1:12" x14ac:dyDescent="0.3">
      <c r="A8420" t="s">
        <v>27</v>
      </c>
      <c r="B8420" t="s">
        <v>13</v>
      </c>
      <c r="C8420" t="s">
        <v>14</v>
      </c>
      <c r="D8420" t="s">
        <v>60</v>
      </c>
      <c r="E8420" t="s">
        <v>45</v>
      </c>
      <c r="F8420" t="s">
        <v>46</v>
      </c>
      <c r="G8420" t="s">
        <v>25</v>
      </c>
      <c r="H8420" t="s">
        <v>36</v>
      </c>
      <c r="I8420">
        <v>1.234</v>
      </c>
      <c r="J8420">
        <v>1</v>
      </c>
      <c r="K8420">
        <v>0.8</v>
      </c>
      <c r="L8420">
        <v>-1.9743999999999999</v>
      </c>
    </row>
    <row r="8421" spans="1:12" x14ac:dyDescent="0.3">
      <c r="A8421" t="s">
        <v>27</v>
      </c>
      <c r="B8421" t="s">
        <v>13</v>
      </c>
      <c r="C8421" t="s">
        <v>14</v>
      </c>
      <c r="D8421" t="s">
        <v>60</v>
      </c>
      <c r="E8421" t="s">
        <v>45</v>
      </c>
      <c r="F8421" t="s">
        <v>46</v>
      </c>
      <c r="G8421" t="s">
        <v>25</v>
      </c>
      <c r="H8421" t="s">
        <v>33</v>
      </c>
      <c r="I8421">
        <v>67.56</v>
      </c>
      <c r="J8421">
        <v>3</v>
      </c>
      <c r="K8421">
        <v>0.2</v>
      </c>
      <c r="L8421">
        <v>6.7560000000000002</v>
      </c>
    </row>
    <row r="8422" spans="1:12" x14ac:dyDescent="0.3">
      <c r="A8422" t="s">
        <v>27</v>
      </c>
      <c r="B8422" t="s">
        <v>13</v>
      </c>
      <c r="C8422" t="s">
        <v>14</v>
      </c>
      <c r="D8422" t="s">
        <v>60</v>
      </c>
      <c r="E8422" t="s">
        <v>45</v>
      </c>
      <c r="F8422" t="s">
        <v>46</v>
      </c>
      <c r="G8422" t="s">
        <v>25</v>
      </c>
      <c r="H8422" t="s">
        <v>40</v>
      </c>
      <c r="I8422">
        <v>21.72</v>
      </c>
      <c r="J8422">
        <v>5</v>
      </c>
      <c r="K8422">
        <v>0.2</v>
      </c>
      <c r="L8422">
        <v>7.8734999999999999</v>
      </c>
    </row>
    <row r="8423" spans="1:12" x14ac:dyDescent="0.3">
      <c r="A8423" t="s">
        <v>27</v>
      </c>
      <c r="B8423" t="s">
        <v>13</v>
      </c>
      <c r="C8423" t="s">
        <v>14</v>
      </c>
      <c r="D8423" t="s">
        <v>60</v>
      </c>
      <c r="E8423" t="s">
        <v>45</v>
      </c>
      <c r="F8423" t="s">
        <v>46</v>
      </c>
      <c r="G8423" t="s">
        <v>25</v>
      </c>
      <c r="H8423" t="s">
        <v>40</v>
      </c>
      <c r="I8423">
        <v>262.33600000000001</v>
      </c>
      <c r="J8423">
        <v>8</v>
      </c>
      <c r="K8423">
        <v>0.2</v>
      </c>
      <c r="L8423">
        <v>95.096800000000002</v>
      </c>
    </row>
    <row r="8424" spans="1:12" x14ac:dyDescent="0.3">
      <c r="A8424" t="s">
        <v>27</v>
      </c>
      <c r="B8424" t="s">
        <v>13</v>
      </c>
      <c r="C8424" t="s">
        <v>14</v>
      </c>
      <c r="D8424" t="s">
        <v>60</v>
      </c>
      <c r="E8424" t="s">
        <v>45</v>
      </c>
      <c r="F8424" t="s">
        <v>46</v>
      </c>
      <c r="G8424" t="s">
        <v>34</v>
      </c>
      <c r="H8424" t="s">
        <v>35</v>
      </c>
      <c r="I8424">
        <v>148.47999999999999</v>
      </c>
      <c r="J8424">
        <v>2</v>
      </c>
      <c r="K8424">
        <v>0.2</v>
      </c>
      <c r="L8424">
        <v>16.704000000000001</v>
      </c>
    </row>
    <row r="8425" spans="1:12" x14ac:dyDescent="0.3">
      <c r="A8425" t="s">
        <v>27</v>
      </c>
      <c r="B8425" t="s">
        <v>13</v>
      </c>
      <c r="C8425" t="s">
        <v>14</v>
      </c>
      <c r="D8425" t="s">
        <v>60</v>
      </c>
      <c r="E8425" t="s">
        <v>45</v>
      </c>
      <c r="F8425" t="s">
        <v>46</v>
      </c>
      <c r="G8425" t="s">
        <v>34</v>
      </c>
      <c r="H8425" t="s">
        <v>35</v>
      </c>
      <c r="I8425">
        <v>241.17599999999999</v>
      </c>
      <c r="J8425">
        <v>3</v>
      </c>
      <c r="K8425">
        <v>0.2</v>
      </c>
      <c r="L8425">
        <v>15.073499999999999</v>
      </c>
    </row>
    <row r="8426" spans="1:12" x14ac:dyDescent="0.3">
      <c r="A8426" t="s">
        <v>12</v>
      </c>
      <c r="B8426" t="s">
        <v>21</v>
      </c>
      <c r="C8426" t="s">
        <v>14</v>
      </c>
      <c r="D8426" t="s">
        <v>60</v>
      </c>
      <c r="E8426" t="s">
        <v>45</v>
      </c>
      <c r="F8426" t="s">
        <v>46</v>
      </c>
      <c r="G8426" t="s">
        <v>18</v>
      </c>
      <c r="H8426" t="s">
        <v>32</v>
      </c>
      <c r="I8426">
        <v>9.5519999999999996</v>
      </c>
      <c r="J8426">
        <v>3</v>
      </c>
      <c r="K8426">
        <v>0.6</v>
      </c>
      <c r="L8426">
        <v>-3.8208000000000002</v>
      </c>
    </row>
    <row r="8427" spans="1:12" x14ac:dyDescent="0.3">
      <c r="A8427" t="s">
        <v>27</v>
      </c>
      <c r="B8427" t="s">
        <v>21</v>
      </c>
      <c r="C8427" t="s">
        <v>14</v>
      </c>
      <c r="D8427" t="s">
        <v>134</v>
      </c>
      <c r="E8427" t="s">
        <v>45</v>
      </c>
      <c r="F8427" t="s">
        <v>46</v>
      </c>
      <c r="G8427" t="s">
        <v>25</v>
      </c>
      <c r="H8427" t="s">
        <v>40</v>
      </c>
      <c r="I8427">
        <v>10.368</v>
      </c>
      <c r="J8427">
        <v>2</v>
      </c>
      <c r="K8427">
        <v>0.2</v>
      </c>
      <c r="L8427">
        <v>3.6288</v>
      </c>
    </row>
    <row r="8428" spans="1:12" x14ac:dyDescent="0.3">
      <c r="A8428" t="s">
        <v>27</v>
      </c>
      <c r="B8428" t="s">
        <v>21</v>
      </c>
      <c r="C8428" t="s">
        <v>14</v>
      </c>
      <c r="D8428" t="s">
        <v>134</v>
      </c>
      <c r="E8428" t="s">
        <v>45</v>
      </c>
      <c r="F8428" t="s">
        <v>46</v>
      </c>
      <c r="G8428" t="s">
        <v>25</v>
      </c>
      <c r="H8428" t="s">
        <v>40</v>
      </c>
      <c r="I8428">
        <v>14.352</v>
      </c>
      <c r="J8428">
        <v>3</v>
      </c>
      <c r="K8428">
        <v>0.2</v>
      </c>
      <c r="L8428">
        <v>4.4850000000000003</v>
      </c>
    </row>
    <row r="8429" spans="1:12" x14ac:dyDescent="0.3">
      <c r="A8429" t="s">
        <v>61</v>
      </c>
      <c r="B8429" t="s">
        <v>21</v>
      </c>
      <c r="C8429" t="s">
        <v>14</v>
      </c>
      <c r="D8429" t="s">
        <v>449</v>
      </c>
      <c r="E8429" t="s">
        <v>45</v>
      </c>
      <c r="F8429" t="s">
        <v>46</v>
      </c>
      <c r="G8429" t="s">
        <v>25</v>
      </c>
      <c r="H8429" t="s">
        <v>31</v>
      </c>
      <c r="I8429">
        <v>111.672</v>
      </c>
      <c r="J8429">
        <v>9</v>
      </c>
      <c r="K8429">
        <v>0.2</v>
      </c>
      <c r="L8429">
        <v>6.9794999999999998</v>
      </c>
    </row>
    <row r="8430" spans="1:12" x14ac:dyDescent="0.3">
      <c r="A8430" t="s">
        <v>27</v>
      </c>
      <c r="B8430" t="s">
        <v>43</v>
      </c>
      <c r="C8430" t="s">
        <v>14</v>
      </c>
      <c r="D8430" t="s">
        <v>60</v>
      </c>
      <c r="E8430" t="s">
        <v>45</v>
      </c>
      <c r="F8430" t="s">
        <v>46</v>
      </c>
      <c r="G8430" t="s">
        <v>25</v>
      </c>
      <c r="H8430" t="s">
        <v>36</v>
      </c>
      <c r="I8430">
        <v>13.776</v>
      </c>
      <c r="J8430">
        <v>6</v>
      </c>
      <c r="K8430">
        <v>0.8</v>
      </c>
      <c r="L8430">
        <v>-22.041599999999999</v>
      </c>
    </row>
    <row r="8431" spans="1:12" x14ac:dyDescent="0.3">
      <c r="A8431" t="s">
        <v>27</v>
      </c>
      <c r="B8431" t="s">
        <v>43</v>
      </c>
      <c r="C8431" t="s">
        <v>14</v>
      </c>
      <c r="D8431" t="s">
        <v>60</v>
      </c>
      <c r="E8431" t="s">
        <v>45</v>
      </c>
      <c r="F8431" t="s">
        <v>46</v>
      </c>
      <c r="G8431" t="s">
        <v>25</v>
      </c>
      <c r="H8431" t="s">
        <v>40</v>
      </c>
      <c r="I8431">
        <v>10.272</v>
      </c>
      <c r="J8431">
        <v>3</v>
      </c>
      <c r="K8431">
        <v>0.2</v>
      </c>
      <c r="L8431">
        <v>3.21</v>
      </c>
    </row>
    <row r="8432" spans="1:12" x14ac:dyDescent="0.3">
      <c r="A8432" t="s">
        <v>12</v>
      </c>
      <c r="B8432" t="s">
        <v>13</v>
      </c>
      <c r="C8432" t="s">
        <v>14</v>
      </c>
      <c r="D8432" t="s">
        <v>134</v>
      </c>
      <c r="E8432" t="s">
        <v>45</v>
      </c>
      <c r="F8432" t="s">
        <v>46</v>
      </c>
      <c r="G8432" t="s">
        <v>25</v>
      </c>
      <c r="H8432" t="s">
        <v>40</v>
      </c>
      <c r="I8432">
        <v>6.8479999999999999</v>
      </c>
      <c r="J8432">
        <v>2</v>
      </c>
      <c r="K8432">
        <v>0.2</v>
      </c>
      <c r="L8432">
        <v>2.14</v>
      </c>
    </row>
    <row r="8433" spans="1:12" x14ac:dyDescent="0.3">
      <c r="A8433" t="s">
        <v>61</v>
      </c>
      <c r="B8433" t="s">
        <v>13</v>
      </c>
      <c r="C8433" t="s">
        <v>14</v>
      </c>
      <c r="D8433" t="s">
        <v>112</v>
      </c>
      <c r="E8433" t="s">
        <v>45</v>
      </c>
      <c r="F8433" t="s">
        <v>46</v>
      </c>
      <c r="G8433" t="s">
        <v>25</v>
      </c>
      <c r="H8433" t="s">
        <v>36</v>
      </c>
      <c r="I8433">
        <v>6.9279999999999999</v>
      </c>
      <c r="J8433">
        <v>1</v>
      </c>
      <c r="K8433">
        <v>0.8</v>
      </c>
      <c r="L8433">
        <v>-11.0848</v>
      </c>
    </row>
    <row r="8434" spans="1:12" x14ac:dyDescent="0.3">
      <c r="A8434" t="s">
        <v>27</v>
      </c>
      <c r="B8434" t="s">
        <v>13</v>
      </c>
      <c r="C8434" t="s">
        <v>14</v>
      </c>
      <c r="D8434" t="s">
        <v>60</v>
      </c>
      <c r="E8434" t="s">
        <v>45</v>
      </c>
      <c r="F8434" t="s">
        <v>46</v>
      </c>
      <c r="G8434" t="s">
        <v>18</v>
      </c>
      <c r="H8434" t="s">
        <v>32</v>
      </c>
      <c r="I8434">
        <v>65.424000000000007</v>
      </c>
      <c r="J8434">
        <v>4</v>
      </c>
      <c r="K8434">
        <v>0.6</v>
      </c>
      <c r="L8434">
        <v>-52.339199999999998</v>
      </c>
    </row>
    <row r="8435" spans="1:12" x14ac:dyDescent="0.3">
      <c r="A8435" t="s">
        <v>167</v>
      </c>
      <c r="B8435" t="s">
        <v>13</v>
      </c>
      <c r="C8435" t="s">
        <v>14</v>
      </c>
      <c r="D8435" t="s">
        <v>134</v>
      </c>
      <c r="E8435" t="s">
        <v>45</v>
      </c>
      <c r="F8435" t="s">
        <v>46</v>
      </c>
      <c r="G8435" t="s">
        <v>18</v>
      </c>
      <c r="H8435" t="s">
        <v>32</v>
      </c>
      <c r="I8435">
        <v>16.192</v>
      </c>
      <c r="J8435">
        <v>2</v>
      </c>
      <c r="K8435">
        <v>0.6</v>
      </c>
      <c r="L8435">
        <v>-8.5007999999999999</v>
      </c>
    </row>
    <row r="8436" spans="1:12" x14ac:dyDescent="0.3">
      <c r="A8436" t="s">
        <v>167</v>
      </c>
      <c r="B8436" t="s">
        <v>13</v>
      </c>
      <c r="C8436" t="s">
        <v>14</v>
      </c>
      <c r="D8436" t="s">
        <v>134</v>
      </c>
      <c r="E8436" t="s">
        <v>45</v>
      </c>
      <c r="F8436" t="s">
        <v>46</v>
      </c>
      <c r="G8436" t="s">
        <v>18</v>
      </c>
      <c r="H8436" t="s">
        <v>30</v>
      </c>
      <c r="I8436">
        <v>251.006</v>
      </c>
      <c r="J8436">
        <v>2</v>
      </c>
      <c r="K8436">
        <v>0.3</v>
      </c>
      <c r="L8436">
        <v>-68.130200000000002</v>
      </c>
    </row>
    <row r="8437" spans="1:12" x14ac:dyDescent="0.3">
      <c r="A8437" t="s">
        <v>167</v>
      </c>
      <c r="B8437" t="s">
        <v>13</v>
      </c>
      <c r="C8437" t="s">
        <v>14</v>
      </c>
      <c r="D8437" t="s">
        <v>134</v>
      </c>
      <c r="E8437" t="s">
        <v>45</v>
      </c>
      <c r="F8437" t="s">
        <v>46</v>
      </c>
      <c r="G8437" t="s">
        <v>25</v>
      </c>
      <c r="H8437" t="s">
        <v>31</v>
      </c>
      <c r="I8437">
        <v>54.192</v>
      </c>
      <c r="J8437">
        <v>6</v>
      </c>
      <c r="K8437">
        <v>0.2</v>
      </c>
      <c r="L8437">
        <v>4.0644</v>
      </c>
    </row>
    <row r="8438" spans="1:12" x14ac:dyDescent="0.3">
      <c r="A8438" t="s">
        <v>12</v>
      </c>
      <c r="B8438" t="s">
        <v>21</v>
      </c>
      <c r="C8438" t="s">
        <v>14</v>
      </c>
      <c r="D8438" t="s">
        <v>134</v>
      </c>
      <c r="E8438" t="s">
        <v>45</v>
      </c>
      <c r="F8438" t="s">
        <v>46</v>
      </c>
      <c r="G8438" t="s">
        <v>34</v>
      </c>
      <c r="H8438" t="s">
        <v>35</v>
      </c>
      <c r="I8438">
        <v>492.76799999999997</v>
      </c>
      <c r="J8438">
        <v>4</v>
      </c>
      <c r="K8438">
        <v>0.2</v>
      </c>
      <c r="L8438">
        <v>55.436399999999999</v>
      </c>
    </row>
    <row r="8439" spans="1:12" x14ac:dyDescent="0.3">
      <c r="A8439" t="s">
        <v>167</v>
      </c>
      <c r="B8439" t="s">
        <v>13</v>
      </c>
      <c r="C8439" t="s">
        <v>14</v>
      </c>
      <c r="D8439" t="s">
        <v>163</v>
      </c>
      <c r="E8439" t="s">
        <v>45</v>
      </c>
      <c r="F8439" t="s">
        <v>46</v>
      </c>
      <c r="G8439" t="s">
        <v>25</v>
      </c>
      <c r="H8439" t="s">
        <v>40</v>
      </c>
      <c r="I8439">
        <v>10.368</v>
      </c>
      <c r="J8439">
        <v>2</v>
      </c>
      <c r="K8439">
        <v>0.2</v>
      </c>
      <c r="L8439">
        <v>3.6288</v>
      </c>
    </row>
    <row r="8440" spans="1:12" x14ac:dyDescent="0.3">
      <c r="A8440" t="s">
        <v>167</v>
      </c>
      <c r="B8440" t="s">
        <v>13</v>
      </c>
      <c r="C8440" t="s">
        <v>14</v>
      </c>
      <c r="D8440" t="s">
        <v>163</v>
      </c>
      <c r="E8440" t="s">
        <v>45</v>
      </c>
      <c r="F8440" t="s">
        <v>46</v>
      </c>
      <c r="G8440" t="s">
        <v>34</v>
      </c>
      <c r="H8440" t="s">
        <v>58</v>
      </c>
      <c r="I8440">
        <v>95.736000000000004</v>
      </c>
      <c r="J8440">
        <v>3</v>
      </c>
      <c r="K8440">
        <v>0.2</v>
      </c>
      <c r="L8440">
        <v>20.343900000000001</v>
      </c>
    </row>
    <row r="8441" spans="1:12" x14ac:dyDescent="0.3">
      <c r="A8441" t="s">
        <v>27</v>
      </c>
      <c r="B8441" t="s">
        <v>13</v>
      </c>
      <c r="C8441" t="s">
        <v>14</v>
      </c>
      <c r="D8441" t="s">
        <v>327</v>
      </c>
      <c r="E8441" t="s">
        <v>45</v>
      </c>
      <c r="F8441" t="s">
        <v>46</v>
      </c>
      <c r="G8441" t="s">
        <v>34</v>
      </c>
      <c r="H8441" t="s">
        <v>35</v>
      </c>
      <c r="I8441">
        <v>201.584</v>
      </c>
      <c r="J8441">
        <v>2</v>
      </c>
      <c r="K8441">
        <v>0.2</v>
      </c>
      <c r="L8441">
        <v>20.1584</v>
      </c>
    </row>
    <row r="8442" spans="1:12" x14ac:dyDescent="0.3">
      <c r="A8442" t="s">
        <v>27</v>
      </c>
      <c r="B8442" t="s">
        <v>13</v>
      </c>
      <c r="C8442" t="s">
        <v>14</v>
      </c>
      <c r="D8442" t="s">
        <v>327</v>
      </c>
      <c r="E8442" t="s">
        <v>45</v>
      </c>
      <c r="F8442" t="s">
        <v>46</v>
      </c>
      <c r="G8442" t="s">
        <v>25</v>
      </c>
      <c r="H8442" t="s">
        <v>36</v>
      </c>
      <c r="I8442">
        <v>3.3919999999999999</v>
      </c>
      <c r="J8442">
        <v>4</v>
      </c>
      <c r="K8442">
        <v>0.8</v>
      </c>
      <c r="L8442">
        <v>-5.0880000000000001</v>
      </c>
    </row>
    <row r="8443" spans="1:12" x14ac:dyDescent="0.3">
      <c r="A8443" t="s">
        <v>27</v>
      </c>
      <c r="B8443" t="s">
        <v>13</v>
      </c>
      <c r="C8443" t="s">
        <v>14</v>
      </c>
      <c r="D8443" t="s">
        <v>327</v>
      </c>
      <c r="E8443" t="s">
        <v>45</v>
      </c>
      <c r="F8443" t="s">
        <v>46</v>
      </c>
      <c r="G8443" t="s">
        <v>18</v>
      </c>
      <c r="H8443" t="s">
        <v>19</v>
      </c>
      <c r="I8443">
        <v>193.06559999999999</v>
      </c>
      <c r="J8443">
        <v>4</v>
      </c>
      <c r="K8443">
        <v>0.32</v>
      </c>
      <c r="L8443">
        <v>-19.874400000000001</v>
      </c>
    </row>
    <row r="8444" spans="1:12" x14ac:dyDescent="0.3">
      <c r="A8444" t="s">
        <v>27</v>
      </c>
      <c r="B8444" t="s">
        <v>13</v>
      </c>
      <c r="C8444" t="s">
        <v>14</v>
      </c>
      <c r="D8444" t="s">
        <v>327</v>
      </c>
      <c r="E8444" t="s">
        <v>45</v>
      </c>
      <c r="F8444" t="s">
        <v>46</v>
      </c>
      <c r="G8444" t="s">
        <v>25</v>
      </c>
      <c r="H8444" t="s">
        <v>40</v>
      </c>
      <c r="I8444">
        <v>15.552</v>
      </c>
      <c r="J8444">
        <v>3</v>
      </c>
      <c r="K8444">
        <v>0.2</v>
      </c>
      <c r="L8444">
        <v>5.4432</v>
      </c>
    </row>
    <row r="8445" spans="1:12" x14ac:dyDescent="0.3">
      <c r="A8445" t="s">
        <v>27</v>
      </c>
      <c r="B8445" t="s">
        <v>13</v>
      </c>
      <c r="C8445" t="s">
        <v>14</v>
      </c>
      <c r="D8445" t="s">
        <v>327</v>
      </c>
      <c r="E8445" t="s">
        <v>45</v>
      </c>
      <c r="F8445" t="s">
        <v>46</v>
      </c>
      <c r="G8445" t="s">
        <v>25</v>
      </c>
      <c r="H8445" t="s">
        <v>40</v>
      </c>
      <c r="I8445">
        <v>11.648</v>
      </c>
      <c r="J8445">
        <v>2</v>
      </c>
      <c r="K8445">
        <v>0.2</v>
      </c>
      <c r="L8445">
        <v>4.0768000000000004</v>
      </c>
    </row>
    <row r="8446" spans="1:12" x14ac:dyDescent="0.3">
      <c r="A8446" t="s">
        <v>27</v>
      </c>
      <c r="B8446" t="s">
        <v>13</v>
      </c>
      <c r="C8446" t="s">
        <v>14</v>
      </c>
      <c r="D8446" t="s">
        <v>327</v>
      </c>
      <c r="E8446" t="s">
        <v>45</v>
      </c>
      <c r="F8446" t="s">
        <v>46</v>
      </c>
      <c r="G8446" t="s">
        <v>34</v>
      </c>
      <c r="H8446" t="s">
        <v>122</v>
      </c>
      <c r="I8446">
        <v>418.8</v>
      </c>
      <c r="J8446">
        <v>2</v>
      </c>
      <c r="K8446">
        <v>0.4</v>
      </c>
      <c r="L8446">
        <v>-97.72</v>
      </c>
    </row>
    <row r="8447" spans="1:12" x14ac:dyDescent="0.3">
      <c r="A8447" t="s">
        <v>27</v>
      </c>
      <c r="B8447" t="s">
        <v>13</v>
      </c>
      <c r="C8447" t="s">
        <v>14</v>
      </c>
      <c r="D8447" t="s">
        <v>327</v>
      </c>
      <c r="E8447" t="s">
        <v>45</v>
      </c>
      <c r="F8447" t="s">
        <v>46</v>
      </c>
      <c r="G8447" t="s">
        <v>25</v>
      </c>
      <c r="H8447" t="s">
        <v>31</v>
      </c>
      <c r="I8447">
        <v>509.488</v>
      </c>
      <c r="J8447">
        <v>7</v>
      </c>
      <c r="K8447">
        <v>0.2</v>
      </c>
      <c r="L8447">
        <v>-127.372</v>
      </c>
    </row>
    <row r="8448" spans="1:12" x14ac:dyDescent="0.3">
      <c r="A8448" t="s">
        <v>27</v>
      </c>
      <c r="B8448" t="s">
        <v>13</v>
      </c>
      <c r="C8448" t="s">
        <v>14</v>
      </c>
      <c r="D8448" t="s">
        <v>134</v>
      </c>
      <c r="E8448" t="s">
        <v>45</v>
      </c>
      <c r="F8448" t="s">
        <v>46</v>
      </c>
      <c r="G8448" t="s">
        <v>34</v>
      </c>
      <c r="H8448" t="s">
        <v>35</v>
      </c>
      <c r="I8448">
        <v>657.55200000000002</v>
      </c>
      <c r="J8448">
        <v>6</v>
      </c>
      <c r="K8448">
        <v>0.2</v>
      </c>
      <c r="L8448">
        <v>49.316400000000002</v>
      </c>
    </row>
    <row r="8449" spans="1:12" x14ac:dyDescent="0.3">
      <c r="A8449" t="s">
        <v>12</v>
      </c>
      <c r="B8449" t="s">
        <v>13</v>
      </c>
      <c r="C8449" t="s">
        <v>14</v>
      </c>
      <c r="D8449" t="s">
        <v>369</v>
      </c>
      <c r="E8449" t="s">
        <v>45</v>
      </c>
      <c r="F8449" t="s">
        <v>46</v>
      </c>
      <c r="G8449" t="s">
        <v>25</v>
      </c>
      <c r="H8449" t="s">
        <v>40</v>
      </c>
      <c r="I8449">
        <v>28.672000000000001</v>
      </c>
      <c r="J8449">
        <v>8</v>
      </c>
      <c r="K8449">
        <v>0.2</v>
      </c>
      <c r="L8449">
        <v>10.393599999999999</v>
      </c>
    </row>
    <row r="8450" spans="1:12" x14ac:dyDescent="0.3">
      <c r="A8450" t="s">
        <v>12</v>
      </c>
      <c r="B8450" t="s">
        <v>13</v>
      </c>
      <c r="C8450" t="s">
        <v>14</v>
      </c>
      <c r="D8450" t="s">
        <v>369</v>
      </c>
      <c r="E8450" t="s">
        <v>45</v>
      </c>
      <c r="F8450" t="s">
        <v>46</v>
      </c>
      <c r="G8450" t="s">
        <v>25</v>
      </c>
      <c r="H8450" t="s">
        <v>37</v>
      </c>
      <c r="I8450">
        <v>29.312000000000001</v>
      </c>
      <c r="J8450">
        <v>8</v>
      </c>
      <c r="K8450">
        <v>0.8</v>
      </c>
      <c r="L8450">
        <v>-74.745599999999996</v>
      </c>
    </row>
    <row r="8451" spans="1:12" x14ac:dyDescent="0.3">
      <c r="A8451" t="s">
        <v>12</v>
      </c>
      <c r="B8451" t="s">
        <v>43</v>
      </c>
      <c r="C8451" t="s">
        <v>14</v>
      </c>
      <c r="D8451" t="s">
        <v>134</v>
      </c>
      <c r="E8451" t="s">
        <v>45</v>
      </c>
      <c r="F8451" t="s">
        <v>46</v>
      </c>
      <c r="G8451" t="s">
        <v>18</v>
      </c>
      <c r="H8451" t="s">
        <v>32</v>
      </c>
      <c r="I8451">
        <v>15.007999999999999</v>
      </c>
      <c r="J8451">
        <v>4</v>
      </c>
      <c r="K8451">
        <v>0.6</v>
      </c>
      <c r="L8451">
        <v>-12.006399999999999</v>
      </c>
    </row>
    <row r="8452" spans="1:12" x14ac:dyDescent="0.3">
      <c r="A8452" t="s">
        <v>27</v>
      </c>
      <c r="B8452" t="s">
        <v>21</v>
      </c>
      <c r="C8452" t="s">
        <v>14</v>
      </c>
      <c r="D8452" t="s">
        <v>364</v>
      </c>
      <c r="E8452" t="s">
        <v>45</v>
      </c>
      <c r="F8452" t="s">
        <v>46</v>
      </c>
      <c r="G8452" t="s">
        <v>25</v>
      </c>
      <c r="H8452" t="s">
        <v>40</v>
      </c>
      <c r="I8452">
        <v>5.1840000000000002</v>
      </c>
      <c r="J8452">
        <v>1</v>
      </c>
      <c r="K8452">
        <v>0.2</v>
      </c>
      <c r="L8452">
        <v>1.8144</v>
      </c>
    </row>
    <row r="8453" spans="1:12" x14ac:dyDescent="0.3">
      <c r="A8453" t="s">
        <v>12</v>
      </c>
      <c r="B8453" t="s">
        <v>13</v>
      </c>
      <c r="C8453" t="s">
        <v>14</v>
      </c>
      <c r="D8453" t="s">
        <v>60</v>
      </c>
      <c r="E8453" t="s">
        <v>45</v>
      </c>
      <c r="F8453" t="s">
        <v>46</v>
      </c>
      <c r="G8453" t="s">
        <v>25</v>
      </c>
      <c r="H8453" t="s">
        <v>109</v>
      </c>
      <c r="I8453">
        <v>2.92</v>
      </c>
      <c r="J8453">
        <v>1</v>
      </c>
      <c r="K8453">
        <v>0.2</v>
      </c>
      <c r="L8453">
        <v>0.36499999999999999</v>
      </c>
    </row>
    <row r="8454" spans="1:12" x14ac:dyDescent="0.3">
      <c r="A8454" t="s">
        <v>12</v>
      </c>
      <c r="B8454" t="s">
        <v>21</v>
      </c>
      <c r="C8454" t="s">
        <v>14</v>
      </c>
      <c r="D8454" t="s">
        <v>134</v>
      </c>
      <c r="E8454" t="s">
        <v>45</v>
      </c>
      <c r="F8454" t="s">
        <v>46</v>
      </c>
      <c r="G8454" t="s">
        <v>34</v>
      </c>
      <c r="H8454" t="s">
        <v>58</v>
      </c>
      <c r="I8454">
        <v>58.415999999999997</v>
      </c>
      <c r="J8454">
        <v>2</v>
      </c>
      <c r="K8454">
        <v>0.2</v>
      </c>
      <c r="L8454">
        <v>16.794599999999999</v>
      </c>
    </row>
    <row r="8455" spans="1:12" x14ac:dyDescent="0.3">
      <c r="A8455" t="s">
        <v>61</v>
      </c>
      <c r="B8455" t="s">
        <v>21</v>
      </c>
      <c r="C8455" t="s">
        <v>14</v>
      </c>
      <c r="D8455" t="s">
        <v>121</v>
      </c>
      <c r="E8455" t="s">
        <v>45</v>
      </c>
      <c r="F8455" t="s">
        <v>46</v>
      </c>
      <c r="G8455" t="s">
        <v>18</v>
      </c>
      <c r="H8455" t="s">
        <v>30</v>
      </c>
      <c r="I8455">
        <v>718.11599999999999</v>
      </c>
      <c r="J8455">
        <v>6</v>
      </c>
      <c r="K8455">
        <v>0.3</v>
      </c>
      <c r="L8455">
        <v>-71.811599999999999</v>
      </c>
    </row>
    <row r="8456" spans="1:12" x14ac:dyDescent="0.3">
      <c r="A8456" t="s">
        <v>61</v>
      </c>
      <c r="B8456" t="s">
        <v>21</v>
      </c>
      <c r="C8456" t="s">
        <v>14</v>
      </c>
      <c r="D8456" t="s">
        <v>121</v>
      </c>
      <c r="E8456" t="s">
        <v>45</v>
      </c>
      <c r="F8456" t="s">
        <v>46</v>
      </c>
      <c r="G8456" t="s">
        <v>25</v>
      </c>
      <c r="H8456" t="s">
        <v>33</v>
      </c>
      <c r="I8456">
        <v>31.776</v>
      </c>
      <c r="J8456">
        <v>4</v>
      </c>
      <c r="K8456">
        <v>0.2</v>
      </c>
      <c r="L8456">
        <v>8.7384000000000004</v>
      </c>
    </row>
    <row r="8457" spans="1:12" x14ac:dyDescent="0.3">
      <c r="A8457" t="s">
        <v>27</v>
      </c>
      <c r="B8457" t="s">
        <v>13</v>
      </c>
      <c r="C8457" t="s">
        <v>14</v>
      </c>
      <c r="D8457" t="s">
        <v>134</v>
      </c>
      <c r="E8457" t="s">
        <v>45</v>
      </c>
      <c r="F8457" t="s">
        <v>46</v>
      </c>
      <c r="G8457" t="s">
        <v>25</v>
      </c>
      <c r="H8457" t="s">
        <v>33</v>
      </c>
      <c r="I8457">
        <v>23.832000000000001</v>
      </c>
      <c r="J8457">
        <v>3</v>
      </c>
      <c r="K8457">
        <v>0.2</v>
      </c>
      <c r="L8457">
        <v>6.5537999999999998</v>
      </c>
    </row>
    <row r="8458" spans="1:12" x14ac:dyDescent="0.3">
      <c r="A8458" t="s">
        <v>27</v>
      </c>
      <c r="B8458" t="s">
        <v>21</v>
      </c>
      <c r="C8458" t="s">
        <v>14</v>
      </c>
      <c r="D8458" t="s">
        <v>364</v>
      </c>
      <c r="E8458" t="s">
        <v>45</v>
      </c>
      <c r="F8458" t="s">
        <v>46</v>
      </c>
      <c r="G8458" t="s">
        <v>18</v>
      </c>
      <c r="H8458" t="s">
        <v>32</v>
      </c>
      <c r="I8458">
        <v>6.3680000000000003</v>
      </c>
      <c r="J8458">
        <v>2</v>
      </c>
      <c r="K8458">
        <v>0.6</v>
      </c>
      <c r="L8458">
        <v>-2.5472000000000001</v>
      </c>
    </row>
    <row r="8459" spans="1:12" x14ac:dyDescent="0.3">
      <c r="A8459" t="s">
        <v>27</v>
      </c>
      <c r="B8459" t="s">
        <v>21</v>
      </c>
      <c r="C8459" t="s">
        <v>14</v>
      </c>
      <c r="D8459" t="s">
        <v>364</v>
      </c>
      <c r="E8459" t="s">
        <v>45</v>
      </c>
      <c r="F8459" t="s">
        <v>46</v>
      </c>
      <c r="G8459" t="s">
        <v>25</v>
      </c>
      <c r="H8459" t="s">
        <v>37</v>
      </c>
      <c r="I8459">
        <v>34.176000000000002</v>
      </c>
      <c r="J8459">
        <v>3</v>
      </c>
      <c r="K8459">
        <v>0.8</v>
      </c>
      <c r="L8459">
        <v>-87.148799999999994</v>
      </c>
    </row>
    <row r="8460" spans="1:12" x14ac:dyDescent="0.3">
      <c r="A8460" t="s">
        <v>27</v>
      </c>
      <c r="B8460" t="s">
        <v>21</v>
      </c>
      <c r="C8460" t="s">
        <v>14</v>
      </c>
      <c r="D8460" t="s">
        <v>364</v>
      </c>
      <c r="E8460" t="s">
        <v>45</v>
      </c>
      <c r="F8460" t="s">
        <v>46</v>
      </c>
      <c r="G8460" t="s">
        <v>34</v>
      </c>
      <c r="H8460" t="s">
        <v>58</v>
      </c>
      <c r="I8460">
        <v>5.5439999999999996</v>
      </c>
      <c r="J8460">
        <v>7</v>
      </c>
      <c r="K8460">
        <v>0.2</v>
      </c>
      <c r="L8460">
        <v>1.6632</v>
      </c>
    </row>
    <row r="8461" spans="1:12" x14ac:dyDescent="0.3">
      <c r="A8461" t="s">
        <v>27</v>
      </c>
      <c r="B8461" t="s">
        <v>13</v>
      </c>
      <c r="C8461" t="s">
        <v>14</v>
      </c>
      <c r="D8461" t="s">
        <v>60</v>
      </c>
      <c r="E8461" t="s">
        <v>45</v>
      </c>
      <c r="F8461" t="s">
        <v>46</v>
      </c>
      <c r="G8461" t="s">
        <v>25</v>
      </c>
      <c r="H8461" t="s">
        <v>33</v>
      </c>
      <c r="I8461">
        <v>35.712000000000003</v>
      </c>
      <c r="J8461">
        <v>8</v>
      </c>
      <c r="K8461">
        <v>0.2</v>
      </c>
      <c r="L8461">
        <v>2.2320000000000002</v>
      </c>
    </row>
    <row r="8462" spans="1:12" x14ac:dyDescent="0.3">
      <c r="A8462" t="s">
        <v>61</v>
      </c>
      <c r="B8462" t="s">
        <v>21</v>
      </c>
      <c r="C8462" t="s">
        <v>14</v>
      </c>
      <c r="D8462" t="s">
        <v>461</v>
      </c>
      <c r="E8462" t="s">
        <v>45</v>
      </c>
      <c r="F8462" t="s">
        <v>46</v>
      </c>
      <c r="G8462" t="s">
        <v>25</v>
      </c>
      <c r="H8462" t="s">
        <v>40</v>
      </c>
      <c r="I8462">
        <v>42.783999999999999</v>
      </c>
      <c r="J8462">
        <v>7</v>
      </c>
      <c r="K8462">
        <v>0.2</v>
      </c>
      <c r="L8462">
        <v>15.5092</v>
      </c>
    </row>
    <row r="8463" spans="1:12" x14ac:dyDescent="0.3">
      <c r="A8463" t="s">
        <v>61</v>
      </c>
      <c r="B8463" t="s">
        <v>21</v>
      </c>
      <c r="C8463" t="s">
        <v>14</v>
      </c>
      <c r="D8463" t="s">
        <v>461</v>
      </c>
      <c r="E8463" t="s">
        <v>45</v>
      </c>
      <c r="F8463" t="s">
        <v>46</v>
      </c>
      <c r="G8463" t="s">
        <v>18</v>
      </c>
      <c r="H8463" t="s">
        <v>20</v>
      </c>
      <c r="I8463">
        <v>563.42999999999995</v>
      </c>
      <c r="J8463">
        <v>5</v>
      </c>
      <c r="K8463">
        <v>0.3</v>
      </c>
      <c r="L8463">
        <v>-56.343000000000004</v>
      </c>
    </row>
    <row r="8464" spans="1:12" x14ac:dyDescent="0.3">
      <c r="A8464" t="s">
        <v>27</v>
      </c>
      <c r="B8464" t="s">
        <v>21</v>
      </c>
      <c r="C8464" t="s">
        <v>14</v>
      </c>
      <c r="D8464" t="s">
        <v>60</v>
      </c>
      <c r="E8464" t="s">
        <v>45</v>
      </c>
      <c r="F8464" t="s">
        <v>46</v>
      </c>
      <c r="G8464" t="s">
        <v>18</v>
      </c>
      <c r="H8464" t="s">
        <v>30</v>
      </c>
      <c r="I8464">
        <v>99.372</v>
      </c>
      <c r="J8464">
        <v>2</v>
      </c>
      <c r="K8464">
        <v>0.3</v>
      </c>
      <c r="L8464">
        <v>-1.4196</v>
      </c>
    </row>
    <row r="8465" spans="1:12" x14ac:dyDescent="0.3">
      <c r="A8465" t="s">
        <v>27</v>
      </c>
      <c r="B8465" t="s">
        <v>21</v>
      </c>
      <c r="C8465" t="s">
        <v>14</v>
      </c>
      <c r="D8465" t="s">
        <v>60</v>
      </c>
      <c r="E8465" t="s">
        <v>45</v>
      </c>
      <c r="F8465" t="s">
        <v>46</v>
      </c>
      <c r="G8465" t="s">
        <v>25</v>
      </c>
      <c r="H8465" t="s">
        <v>33</v>
      </c>
      <c r="I8465">
        <v>1.3440000000000001</v>
      </c>
      <c r="J8465">
        <v>1</v>
      </c>
      <c r="K8465">
        <v>0.2</v>
      </c>
      <c r="L8465">
        <v>0.504</v>
      </c>
    </row>
    <row r="8466" spans="1:12" x14ac:dyDescent="0.3">
      <c r="A8466" t="s">
        <v>12</v>
      </c>
      <c r="B8466" t="s">
        <v>43</v>
      </c>
      <c r="C8466" t="s">
        <v>14</v>
      </c>
      <c r="D8466" t="s">
        <v>60</v>
      </c>
      <c r="E8466" t="s">
        <v>45</v>
      </c>
      <c r="F8466" t="s">
        <v>46</v>
      </c>
      <c r="G8466" t="s">
        <v>34</v>
      </c>
      <c r="H8466" t="s">
        <v>35</v>
      </c>
      <c r="I8466">
        <v>119.96</v>
      </c>
      <c r="J8466">
        <v>5</v>
      </c>
      <c r="K8466">
        <v>0.2</v>
      </c>
      <c r="L8466">
        <v>11.996</v>
      </c>
    </row>
    <row r="8467" spans="1:12" x14ac:dyDescent="0.3">
      <c r="A8467" t="s">
        <v>27</v>
      </c>
      <c r="B8467" t="s">
        <v>13</v>
      </c>
      <c r="C8467" t="s">
        <v>14</v>
      </c>
      <c r="D8467" t="s">
        <v>60</v>
      </c>
      <c r="E8467" t="s">
        <v>45</v>
      </c>
      <c r="F8467" t="s">
        <v>46</v>
      </c>
      <c r="G8467" t="s">
        <v>25</v>
      </c>
      <c r="H8467" t="s">
        <v>33</v>
      </c>
      <c r="I8467">
        <v>3.9119999999999999</v>
      </c>
      <c r="J8467">
        <v>1</v>
      </c>
      <c r="K8467">
        <v>0.2</v>
      </c>
      <c r="L8467">
        <v>1.0268999999999999</v>
      </c>
    </row>
    <row r="8468" spans="1:12" x14ac:dyDescent="0.3">
      <c r="A8468" t="s">
        <v>27</v>
      </c>
      <c r="B8468" t="s">
        <v>13</v>
      </c>
      <c r="C8468" t="s">
        <v>14</v>
      </c>
      <c r="D8468" t="s">
        <v>60</v>
      </c>
      <c r="E8468" t="s">
        <v>45</v>
      </c>
      <c r="F8468" t="s">
        <v>46</v>
      </c>
      <c r="G8468" t="s">
        <v>25</v>
      </c>
      <c r="H8468" t="s">
        <v>33</v>
      </c>
      <c r="I8468">
        <v>62.375999999999998</v>
      </c>
      <c r="J8468">
        <v>3</v>
      </c>
      <c r="K8468">
        <v>0.2</v>
      </c>
      <c r="L8468">
        <v>7.0172999999999996</v>
      </c>
    </row>
    <row r="8469" spans="1:12" x14ac:dyDescent="0.3">
      <c r="A8469" t="s">
        <v>27</v>
      </c>
      <c r="B8469" t="s">
        <v>21</v>
      </c>
      <c r="C8469" t="s">
        <v>14</v>
      </c>
      <c r="D8469" t="s">
        <v>134</v>
      </c>
      <c r="E8469" t="s">
        <v>45</v>
      </c>
      <c r="F8469" t="s">
        <v>46</v>
      </c>
      <c r="G8469" t="s">
        <v>25</v>
      </c>
      <c r="H8469" t="s">
        <v>31</v>
      </c>
      <c r="I8469">
        <v>107.44</v>
      </c>
      <c r="J8469">
        <v>10</v>
      </c>
      <c r="K8469">
        <v>0.2</v>
      </c>
      <c r="L8469">
        <v>10.744</v>
      </c>
    </row>
    <row r="8470" spans="1:12" x14ac:dyDescent="0.3">
      <c r="A8470" t="s">
        <v>12</v>
      </c>
      <c r="B8470" t="s">
        <v>13</v>
      </c>
      <c r="C8470" t="s">
        <v>14</v>
      </c>
      <c r="D8470" t="s">
        <v>121</v>
      </c>
      <c r="E8470" t="s">
        <v>45</v>
      </c>
      <c r="F8470" t="s">
        <v>46</v>
      </c>
      <c r="G8470" t="s">
        <v>25</v>
      </c>
      <c r="H8470" t="s">
        <v>36</v>
      </c>
      <c r="I8470">
        <v>3.5640000000000001</v>
      </c>
      <c r="J8470">
        <v>3</v>
      </c>
      <c r="K8470">
        <v>0.8</v>
      </c>
      <c r="L8470">
        <v>-6.2370000000000001</v>
      </c>
    </row>
    <row r="8471" spans="1:12" x14ac:dyDescent="0.3">
      <c r="A8471" t="s">
        <v>12</v>
      </c>
      <c r="B8471" t="s">
        <v>13</v>
      </c>
      <c r="C8471" t="s">
        <v>14</v>
      </c>
      <c r="D8471" t="s">
        <v>121</v>
      </c>
      <c r="E8471" t="s">
        <v>45</v>
      </c>
      <c r="F8471" t="s">
        <v>46</v>
      </c>
      <c r="G8471" t="s">
        <v>34</v>
      </c>
      <c r="H8471" t="s">
        <v>35</v>
      </c>
      <c r="I8471">
        <v>823.96</v>
      </c>
      <c r="J8471">
        <v>5</v>
      </c>
      <c r="K8471">
        <v>0.2</v>
      </c>
      <c r="L8471">
        <v>51.497500000000002</v>
      </c>
    </row>
    <row r="8472" spans="1:12" x14ac:dyDescent="0.3">
      <c r="A8472" t="s">
        <v>12</v>
      </c>
      <c r="B8472" t="s">
        <v>13</v>
      </c>
      <c r="C8472" t="s">
        <v>14</v>
      </c>
      <c r="D8472" t="s">
        <v>121</v>
      </c>
      <c r="E8472" t="s">
        <v>45</v>
      </c>
      <c r="F8472" t="s">
        <v>46</v>
      </c>
      <c r="G8472" t="s">
        <v>25</v>
      </c>
      <c r="H8472" t="s">
        <v>33</v>
      </c>
      <c r="I8472">
        <v>10.272</v>
      </c>
      <c r="J8472">
        <v>3</v>
      </c>
      <c r="K8472">
        <v>0.2</v>
      </c>
      <c r="L8472">
        <v>0.89880000000000004</v>
      </c>
    </row>
    <row r="8473" spans="1:12" x14ac:dyDescent="0.3">
      <c r="A8473" t="s">
        <v>27</v>
      </c>
      <c r="B8473" t="s">
        <v>13</v>
      </c>
      <c r="C8473" t="s">
        <v>14</v>
      </c>
      <c r="D8473" t="s">
        <v>60</v>
      </c>
      <c r="E8473" t="s">
        <v>45</v>
      </c>
      <c r="F8473" t="s">
        <v>46</v>
      </c>
      <c r="G8473" t="s">
        <v>34</v>
      </c>
      <c r="H8473" t="s">
        <v>58</v>
      </c>
      <c r="I8473">
        <v>279.94400000000002</v>
      </c>
      <c r="J8473">
        <v>7</v>
      </c>
      <c r="K8473">
        <v>0.2</v>
      </c>
      <c r="L8473">
        <v>48.990200000000002</v>
      </c>
    </row>
    <row r="8474" spans="1:12" x14ac:dyDescent="0.3">
      <c r="A8474" t="s">
        <v>27</v>
      </c>
      <c r="B8474" t="s">
        <v>21</v>
      </c>
      <c r="C8474" t="s">
        <v>14</v>
      </c>
      <c r="D8474" t="s">
        <v>121</v>
      </c>
      <c r="E8474" t="s">
        <v>45</v>
      </c>
      <c r="F8474" t="s">
        <v>46</v>
      </c>
      <c r="G8474" t="s">
        <v>25</v>
      </c>
      <c r="H8474" t="s">
        <v>76</v>
      </c>
      <c r="I8474">
        <v>3.552</v>
      </c>
      <c r="J8474">
        <v>3</v>
      </c>
      <c r="K8474">
        <v>0.2</v>
      </c>
      <c r="L8474">
        <v>1.2432000000000001</v>
      </c>
    </row>
    <row r="8475" spans="1:12" x14ac:dyDescent="0.3">
      <c r="A8475" t="s">
        <v>27</v>
      </c>
      <c r="B8475" t="s">
        <v>21</v>
      </c>
      <c r="C8475" t="s">
        <v>14</v>
      </c>
      <c r="D8475" t="s">
        <v>121</v>
      </c>
      <c r="E8475" t="s">
        <v>45</v>
      </c>
      <c r="F8475" t="s">
        <v>46</v>
      </c>
      <c r="G8475" t="s">
        <v>25</v>
      </c>
      <c r="H8475" t="s">
        <v>40</v>
      </c>
      <c r="I8475">
        <v>15.552</v>
      </c>
      <c r="J8475">
        <v>3</v>
      </c>
      <c r="K8475">
        <v>0.2</v>
      </c>
      <c r="L8475">
        <v>5.4432</v>
      </c>
    </row>
    <row r="8476" spans="1:12" x14ac:dyDescent="0.3">
      <c r="A8476" t="s">
        <v>27</v>
      </c>
      <c r="B8476" t="s">
        <v>13</v>
      </c>
      <c r="C8476" t="s">
        <v>14</v>
      </c>
      <c r="D8476" t="s">
        <v>469</v>
      </c>
      <c r="E8476" t="s">
        <v>45</v>
      </c>
      <c r="F8476" t="s">
        <v>46</v>
      </c>
      <c r="G8476" t="s">
        <v>25</v>
      </c>
      <c r="H8476" t="s">
        <v>76</v>
      </c>
      <c r="I8476">
        <v>2.3679999999999999</v>
      </c>
      <c r="J8476">
        <v>2</v>
      </c>
      <c r="K8476">
        <v>0.2</v>
      </c>
      <c r="L8476">
        <v>0.82879999999999998</v>
      </c>
    </row>
    <row r="8477" spans="1:12" x14ac:dyDescent="0.3">
      <c r="A8477" t="s">
        <v>27</v>
      </c>
      <c r="B8477" t="s">
        <v>21</v>
      </c>
      <c r="C8477" t="s">
        <v>14</v>
      </c>
      <c r="D8477" t="s">
        <v>470</v>
      </c>
      <c r="E8477" t="s">
        <v>45</v>
      </c>
      <c r="F8477" t="s">
        <v>46</v>
      </c>
      <c r="G8477" t="s">
        <v>25</v>
      </c>
      <c r="H8477" t="s">
        <v>40</v>
      </c>
      <c r="I8477">
        <v>10.368</v>
      </c>
      <c r="J8477">
        <v>2</v>
      </c>
      <c r="K8477">
        <v>0.2</v>
      </c>
      <c r="L8477">
        <v>3.6288</v>
      </c>
    </row>
    <row r="8478" spans="1:12" x14ac:dyDescent="0.3">
      <c r="A8478" t="s">
        <v>61</v>
      </c>
      <c r="B8478" t="s">
        <v>13</v>
      </c>
      <c r="C8478" t="s">
        <v>14</v>
      </c>
      <c r="D8478" t="s">
        <v>441</v>
      </c>
      <c r="E8478" t="s">
        <v>45</v>
      </c>
      <c r="F8478" t="s">
        <v>46</v>
      </c>
      <c r="G8478" t="s">
        <v>34</v>
      </c>
      <c r="H8478" t="s">
        <v>35</v>
      </c>
      <c r="I8478">
        <v>470.37599999999998</v>
      </c>
      <c r="J8478">
        <v>3</v>
      </c>
      <c r="K8478">
        <v>0.2</v>
      </c>
      <c r="L8478">
        <v>52.917299999999997</v>
      </c>
    </row>
    <row r="8479" spans="1:12" x14ac:dyDescent="0.3">
      <c r="A8479" t="s">
        <v>61</v>
      </c>
      <c r="B8479" t="s">
        <v>13</v>
      </c>
      <c r="C8479" t="s">
        <v>14</v>
      </c>
      <c r="D8479" t="s">
        <v>169</v>
      </c>
      <c r="E8479" t="s">
        <v>45</v>
      </c>
      <c r="F8479" t="s">
        <v>46</v>
      </c>
      <c r="G8479" t="s">
        <v>18</v>
      </c>
      <c r="H8479" t="s">
        <v>19</v>
      </c>
      <c r="I8479">
        <v>241.33199999999999</v>
      </c>
      <c r="J8479">
        <v>5</v>
      </c>
      <c r="K8479">
        <v>0.32</v>
      </c>
      <c r="L8479">
        <v>-14.196</v>
      </c>
    </row>
    <row r="8480" spans="1:12" x14ac:dyDescent="0.3">
      <c r="A8480" t="s">
        <v>61</v>
      </c>
      <c r="B8480" t="s">
        <v>13</v>
      </c>
      <c r="C8480" t="s">
        <v>14</v>
      </c>
      <c r="D8480" t="s">
        <v>169</v>
      </c>
      <c r="E8480" t="s">
        <v>45</v>
      </c>
      <c r="F8480" t="s">
        <v>46</v>
      </c>
      <c r="G8480" t="s">
        <v>25</v>
      </c>
      <c r="H8480" t="s">
        <v>40</v>
      </c>
      <c r="I8480">
        <v>5.1840000000000002</v>
      </c>
      <c r="J8480">
        <v>1</v>
      </c>
      <c r="K8480">
        <v>0.2</v>
      </c>
      <c r="L8480">
        <v>1.8792</v>
      </c>
    </row>
    <row r="8481" spans="1:12" x14ac:dyDescent="0.3">
      <c r="A8481" t="s">
        <v>61</v>
      </c>
      <c r="B8481" t="s">
        <v>13</v>
      </c>
      <c r="C8481" t="s">
        <v>14</v>
      </c>
      <c r="D8481" t="s">
        <v>169</v>
      </c>
      <c r="E8481" t="s">
        <v>45</v>
      </c>
      <c r="F8481" t="s">
        <v>46</v>
      </c>
      <c r="G8481" t="s">
        <v>25</v>
      </c>
      <c r="H8481" t="s">
        <v>33</v>
      </c>
      <c r="I8481">
        <v>145.54400000000001</v>
      </c>
      <c r="J8481">
        <v>7</v>
      </c>
      <c r="K8481">
        <v>0.2</v>
      </c>
      <c r="L8481">
        <v>16.373699999999999</v>
      </c>
    </row>
    <row r="8482" spans="1:12" x14ac:dyDescent="0.3">
      <c r="A8482" t="s">
        <v>27</v>
      </c>
      <c r="B8482" t="s">
        <v>13</v>
      </c>
      <c r="C8482" t="s">
        <v>14</v>
      </c>
      <c r="D8482" t="s">
        <v>127</v>
      </c>
      <c r="E8482" t="s">
        <v>45</v>
      </c>
      <c r="F8482" t="s">
        <v>46</v>
      </c>
      <c r="G8482" t="s">
        <v>25</v>
      </c>
      <c r="H8482" t="s">
        <v>59</v>
      </c>
      <c r="I8482">
        <v>28.751999999999999</v>
      </c>
      <c r="J8482">
        <v>3</v>
      </c>
      <c r="K8482">
        <v>0.2</v>
      </c>
      <c r="L8482">
        <v>9.3444000000000003</v>
      </c>
    </row>
    <row r="8483" spans="1:12" x14ac:dyDescent="0.3">
      <c r="A8483" t="s">
        <v>27</v>
      </c>
      <c r="B8483" t="s">
        <v>13</v>
      </c>
      <c r="C8483" t="s">
        <v>14</v>
      </c>
      <c r="D8483" t="s">
        <v>127</v>
      </c>
      <c r="E8483" t="s">
        <v>45</v>
      </c>
      <c r="F8483" t="s">
        <v>46</v>
      </c>
      <c r="G8483" t="s">
        <v>25</v>
      </c>
      <c r="H8483" t="s">
        <v>40</v>
      </c>
      <c r="I8483">
        <v>27.216000000000001</v>
      </c>
      <c r="J8483">
        <v>3</v>
      </c>
      <c r="K8483">
        <v>0.2</v>
      </c>
      <c r="L8483">
        <v>9.8658000000000001</v>
      </c>
    </row>
    <row r="8484" spans="1:12" x14ac:dyDescent="0.3">
      <c r="A8484" t="s">
        <v>27</v>
      </c>
      <c r="B8484" t="s">
        <v>13</v>
      </c>
      <c r="C8484" t="s">
        <v>14</v>
      </c>
      <c r="D8484" t="s">
        <v>127</v>
      </c>
      <c r="E8484" t="s">
        <v>45</v>
      </c>
      <c r="F8484" t="s">
        <v>46</v>
      </c>
      <c r="G8484" t="s">
        <v>18</v>
      </c>
      <c r="H8484" t="s">
        <v>20</v>
      </c>
      <c r="I8484">
        <v>197.37200000000001</v>
      </c>
      <c r="J8484">
        <v>2</v>
      </c>
      <c r="K8484">
        <v>0.3</v>
      </c>
      <c r="L8484">
        <v>-25.3764</v>
      </c>
    </row>
    <row r="8485" spans="1:12" x14ac:dyDescent="0.3">
      <c r="A8485" t="s">
        <v>27</v>
      </c>
      <c r="B8485" t="s">
        <v>43</v>
      </c>
      <c r="C8485" t="s">
        <v>14</v>
      </c>
      <c r="D8485" t="s">
        <v>112</v>
      </c>
      <c r="E8485" t="s">
        <v>45</v>
      </c>
      <c r="F8485" t="s">
        <v>46</v>
      </c>
      <c r="G8485" t="s">
        <v>25</v>
      </c>
      <c r="H8485" t="s">
        <v>33</v>
      </c>
      <c r="I8485">
        <v>6.3680000000000003</v>
      </c>
      <c r="J8485">
        <v>2</v>
      </c>
      <c r="K8485">
        <v>0.2</v>
      </c>
      <c r="L8485">
        <v>1.0347999999999999</v>
      </c>
    </row>
    <row r="8486" spans="1:12" x14ac:dyDescent="0.3">
      <c r="A8486" t="s">
        <v>27</v>
      </c>
      <c r="B8486" t="s">
        <v>43</v>
      </c>
      <c r="C8486" t="s">
        <v>14</v>
      </c>
      <c r="D8486" t="s">
        <v>112</v>
      </c>
      <c r="E8486" t="s">
        <v>45</v>
      </c>
      <c r="F8486" t="s">
        <v>46</v>
      </c>
      <c r="G8486" t="s">
        <v>25</v>
      </c>
      <c r="H8486" t="s">
        <v>26</v>
      </c>
      <c r="I8486">
        <v>48.847999999999999</v>
      </c>
      <c r="J8486">
        <v>2</v>
      </c>
      <c r="K8486">
        <v>0.2</v>
      </c>
      <c r="L8486">
        <v>15.8756</v>
      </c>
    </row>
    <row r="8487" spans="1:12" x14ac:dyDescent="0.3">
      <c r="A8487" t="s">
        <v>27</v>
      </c>
      <c r="B8487" t="s">
        <v>43</v>
      </c>
      <c r="C8487" t="s">
        <v>14</v>
      </c>
      <c r="D8487" t="s">
        <v>112</v>
      </c>
      <c r="E8487" t="s">
        <v>45</v>
      </c>
      <c r="F8487" t="s">
        <v>46</v>
      </c>
      <c r="G8487" t="s">
        <v>25</v>
      </c>
      <c r="H8487" t="s">
        <v>40</v>
      </c>
      <c r="I8487">
        <v>19.648</v>
      </c>
      <c r="J8487">
        <v>2</v>
      </c>
      <c r="K8487">
        <v>0.2</v>
      </c>
      <c r="L8487">
        <v>6.6311999999999998</v>
      </c>
    </row>
    <row r="8488" spans="1:12" x14ac:dyDescent="0.3">
      <c r="A8488" t="s">
        <v>27</v>
      </c>
      <c r="B8488" t="s">
        <v>43</v>
      </c>
      <c r="C8488" t="s">
        <v>14</v>
      </c>
      <c r="D8488" t="s">
        <v>112</v>
      </c>
      <c r="E8488" t="s">
        <v>45</v>
      </c>
      <c r="F8488" t="s">
        <v>46</v>
      </c>
      <c r="G8488" t="s">
        <v>18</v>
      </c>
      <c r="H8488" t="s">
        <v>20</v>
      </c>
      <c r="I8488">
        <v>255.108</v>
      </c>
      <c r="J8488">
        <v>6</v>
      </c>
      <c r="K8488">
        <v>0.3</v>
      </c>
      <c r="L8488">
        <v>-18.222000000000001</v>
      </c>
    </row>
    <row r="8489" spans="1:12" x14ac:dyDescent="0.3">
      <c r="A8489" t="s">
        <v>27</v>
      </c>
      <c r="B8489" t="s">
        <v>21</v>
      </c>
      <c r="C8489" t="s">
        <v>14</v>
      </c>
      <c r="D8489" t="s">
        <v>121</v>
      </c>
      <c r="E8489" t="s">
        <v>45</v>
      </c>
      <c r="F8489" t="s">
        <v>46</v>
      </c>
      <c r="G8489" t="s">
        <v>25</v>
      </c>
      <c r="H8489" t="s">
        <v>36</v>
      </c>
      <c r="I8489">
        <v>5.7279999999999998</v>
      </c>
      <c r="J8489">
        <v>8</v>
      </c>
      <c r="K8489">
        <v>0.8</v>
      </c>
      <c r="L8489">
        <v>-9.1647999999999996</v>
      </c>
    </row>
    <row r="8490" spans="1:12" x14ac:dyDescent="0.3">
      <c r="A8490" t="s">
        <v>27</v>
      </c>
      <c r="B8490" t="s">
        <v>21</v>
      </c>
      <c r="C8490" t="s">
        <v>14</v>
      </c>
      <c r="D8490" t="s">
        <v>121</v>
      </c>
      <c r="E8490" t="s">
        <v>45</v>
      </c>
      <c r="F8490" t="s">
        <v>46</v>
      </c>
      <c r="G8490" t="s">
        <v>25</v>
      </c>
      <c r="H8490" t="s">
        <v>40</v>
      </c>
      <c r="I8490">
        <v>42.24</v>
      </c>
      <c r="J8490">
        <v>10</v>
      </c>
      <c r="K8490">
        <v>0.2</v>
      </c>
      <c r="L8490">
        <v>13.2</v>
      </c>
    </row>
    <row r="8491" spans="1:12" x14ac:dyDescent="0.3">
      <c r="A8491" t="s">
        <v>27</v>
      </c>
      <c r="B8491" t="s">
        <v>13</v>
      </c>
      <c r="C8491" t="s">
        <v>14</v>
      </c>
      <c r="D8491" t="s">
        <v>121</v>
      </c>
      <c r="E8491" t="s">
        <v>45</v>
      </c>
      <c r="F8491" t="s">
        <v>46</v>
      </c>
      <c r="G8491" t="s">
        <v>18</v>
      </c>
      <c r="H8491" t="s">
        <v>30</v>
      </c>
      <c r="I8491">
        <v>637.89599999999996</v>
      </c>
      <c r="J8491">
        <v>3</v>
      </c>
      <c r="K8491">
        <v>0.3</v>
      </c>
      <c r="L8491">
        <v>-127.5792</v>
      </c>
    </row>
    <row r="8492" spans="1:12" x14ac:dyDescent="0.3">
      <c r="A8492" t="s">
        <v>27</v>
      </c>
      <c r="B8492" t="s">
        <v>13</v>
      </c>
      <c r="C8492" t="s">
        <v>14</v>
      </c>
      <c r="D8492" t="s">
        <v>121</v>
      </c>
      <c r="E8492" t="s">
        <v>45</v>
      </c>
      <c r="F8492" t="s">
        <v>46</v>
      </c>
      <c r="G8492" t="s">
        <v>34</v>
      </c>
      <c r="H8492" t="s">
        <v>122</v>
      </c>
      <c r="I8492">
        <v>287.91000000000003</v>
      </c>
      <c r="J8492">
        <v>3</v>
      </c>
      <c r="K8492">
        <v>0.4</v>
      </c>
      <c r="L8492">
        <v>33.589500000000001</v>
      </c>
    </row>
    <row r="8493" spans="1:12" x14ac:dyDescent="0.3">
      <c r="A8493" t="s">
        <v>27</v>
      </c>
      <c r="B8493" t="s">
        <v>13</v>
      </c>
      <c r="C8493" t="s">
        <v>14</v>
      </c>
      <c r="D8493" t="s">
        <v>121</v>
      </c>
      <c r="E8493" t="s">
        <v>45</v>
      </c>
      <c r="F8493" t="s">
        <v>46</v>
      </c>
      <c r="G8493" t="s">
        <v>25</v>
      </c>
      <c r="H8493" t="s">
        <v>59</v>
      </c>
      <c r="I8493">
        <v>36.6</v>
      </c>
      <c r="J8493">
        <v>3</v>
      </c>
      <c r="K8493">
        <v>0.2</v>
      </c>
      <c r="L8493">
        <v>11.895</v>
      </c>
    </row>
    <row r="8494" spans="1:12" x14ac:dyDescent="0.3">
      <c r="A8494" t="s">
        <v>61</v>
      </c>
      <c r="B8494" t="s">
        <v>21</v>
      </c>
      <c r="C8494" t="s">
        <v>14</v>
      </c>
      <c r="D8494" t="s">
        <v>474</v>
      </c>
      <c r="E8494" t="s">
        <v>45</v>
      </c>
      <c r="F8494" t="s">
        <v>46</v>
      </c>
      <c r="G8494" t="s">
        <v>25</v>
      </c>
      <c r="H8494" t="s">
        <v>40</v>
      </c>
      <c r="I8494">
        <v>29.664000000000001</v>
      </c>
      <c r="J8494">
        <v>4</v>
      </c>
      <c r="K8494">
        <v>0.2</v>
      </c>
      <c r="L8494">
        <v>10.0116</v>
      </c>
    </row>
    <row r="8495" spans="1:12" x14ac:dyDescent="0.3">
      <c r="A8495" t="s">
        <v>61</v>
      </c>
      <c r="B8495" t="s">
        <v>21</v>
      </c>
      <c r="C8495" t="s">
        <v>14</v>
      </c>
      <c r="D8495" t="s">
        <v>474</v>
      </c>
      <c r="E8495" t="s">
        <v>45</v>
      </c>
      <c r="F8495" t="s">
        <v>46</v>
      </c>
      <c r="G8495" t="s">
        <v>25</v>
      </c>
      <c r="H8495" t="s">
        <v>33</v>
      </c>
      <c r="I8495">
        <v>9.1839999999999993</v>
      </c>
      <c r="J8495">
        <v>7</v>
      </c>
      <c r="K8495">
        <v>0.2</v>
      </c>
      <c r="L8495">
        <v>2.87</v>
      </c>
    </row>
    <row r="8496" spans="1:12" x14ac:dyDescent="0.3">
      <c r="A8496" t="s">
        <v>61</v>
      </c>
      <c r="B8496" t="s">
        <v>21</v>
      </c>
      <c r="C8496" t="s">
        <v>14</v>
      </c>
      <c r="D8496" t="s">
        <v>474</v>
      </c>
      <c r="E8496" t="s">
        <v>45</v>
      </c>
      <c r="F8496" t="s">
        <v>46</v>
      </c>
      <c r="G8496" t="s">
        <v>34</v>
      </c>
      <c r="H8496" t="s">
        <v>35</v>
      </c>
      <c r="I8496">
        <v>153.584</v>
      </c>
      <c r="J8496">
        <v>2</v>
      </c>
      <c r="K8496">
        <v>0.2</v>
      </c>
      <c r="L8496">
        <v>13.438599999999999</v>
      </c>
    </row>
    <row r="8497" spans="1:12" x14ac:dyDescent="0.3">
      <c r="A8497" t="s">
        <v>61</v>
      </c>
      <c r="B8497" t="s">
        <v>21</v>
      </c>
      <c r="C8497" t="s">
        <v>14</v>
      </c>
      <c r="D8497" t="s">
        <v>474</v>
      </c>
      <c r="E8497" t="s">
        <v>45</v>
      </c>
      <c r="F8497" t="s">
        <v>46</v>
      </c>
      <c r="G8497" t="s">
        <v>25</v>
      </c>
      <c r="H8497" t="s">
        <v>36</v>
      </c>
      <c r="I8497">
        <v>12.864000000000001</v>
      </c>
      <c r="J8497">
        <v>8</v>
      </c>
      <c r="K8497">
        <v>0.8</v>
      </c>
      <c r="L8497">
        <v>-22.512</v>
      </c>
    </row>
    <row r="8498" spans="1:12" x14ac:dyDescent="0.3">
      <c r="A8498" t="s">
        <v>27</v>
      </c>
      <c r="B8498" t="s">
        <v>21</v>
      </c>
      <c r="C8498" t="s">
        <v>14</v>
      </c>
      <c r="D8498" t="s">
        <v>60</v>
      </c>
      <c r="E8498" t="s">
        <v>45</v>
      </c>
      <c r="F8498" t="s">
        <v>46</v>
      </c>
      <c r="G8498" t="s">
        <v>25</v>
      </c>
      <c r="H8498" t="s">
        <v>36</v>
      </c>
      <c r="I8498">
        <v>9.1560000000000006</v>
      </c>
      <c r="J8498">
        <v>3</v>
      </c>
      <c r="K8498">
        <v>0.8</v>
      </c>
      <c r="L8498">
        <v>-13.734</v>
      </c>
    </row>
    <row r="8499" spans="1:12" x14ac:dyDescent="0.3">
      <c r="A8499" t="s">
        <v>61</v>
      </c>
      <c r="B8499" t="s">
        <v>13</v>
      </c>
      <c r="C8499" t="s">
        <v>14</v>
      </c>
      <c r="D8499" t="s">
        <v>134</v>
      </c>
      <c r="E8499" t="s">
        <v>45</v>
      </c>
      <c r="F8499" t="s">
        <v>46</v>
      </c>
      <c r="G8499" t="s">
        <v>25</v>
      </c>
      <c r="H8499" t="s">
        <v>36</v>
      </c>
      <c r="I8499">
        <v>13.14</v>
      </c>
      <c r="J8499">
        <v>9</v>
      </c>
      <c r="K8499">
        <v>0.8</v>
      </c>
      <c r="L8499">
        <v>-21.681000000000001</v>
      </c>
    </row>
    <row r="8500" spans="1:12" x14ac:dyDescent="0.3">
      <c r="A8500" t="s">
        <v>61</v>
      </c>
      <c r="B8500" t="s">
        <v>13</v>
      </c>
      <c r="C8500" t="s">
        <v>14</v>
      </c>
      <c r="D8500" t="s">
        <v>134</v>
      </c>
      <c r="E8500" t="s">
        <v>45</v>
      </c>
      <c r="F8500" t="s">
        <v>46</v>
      </c>
      <c r="G8500" t="s">
        <v>25</v>
      </c>
      <c r="H8500" t="s">
        <v>36</v>
      </c>
      <c r="I8500">
        <v>10.023999999999999</v>
      </c>
      <c r="J8500">
        <v>4</v>
      </c>
      <c r="K8500">
        <v>0.8</v>
      </c>
      <c r="L8500">
        <v>-16.5396</v>
      </c>
    </row>
    <row r="8501" spans="1:12" x14ac:dyDescent="0.3">
      <c r="A8501" t="s">
        <v>61</v>
      </c>
      <c r="B8501" t="s">
        <v>13</v>
      </c>
      <c r="C8501" t="s">
        <v>14</v>
      </c>
      <c r="D8501" t="s">
        <v>134</v>
      </c>
      <c r="E8501" t="s">
        <v>45</v>
      </c>
      <c r="F8501" t="s">
        <v>46</v>
      </c>
      <c r="G8501" t="s">
        <v>18</v>
      </c>
      <c r="H8501" t="s">
        <v>19</v>
      </c>
      <c r="I8501">
        <v>156.37280000000001</v>
      </c>
      <c r="J8501">
        <v>2</v>
      </c>
      <c r="K8501">
        <v>0.32</v>
      </c>
      <c r="L8501">
        <v>-52.890799999999999</v>
      </c>
    </row>
    <row r="8502" spans="1:12" x14ac:dyDescent="0.3">
      <c r="A8502" t="s">
        <v>27</v>
      </c>
      <c r="B8502" t="s">
        <v>13</v>
      </c>
      <c r="C8502" t="s">
        <v>14</v>
      </c>
      <c r="D8502" t="s">
        <v>60</v>
      </c>
      <c r="E8502" t="s">
        <v>45</v>
      </c>
      <c r="F8502" t="s">
        <v>46</v>
      </c>
      <c r="G8502" t="s">
        <v>25</v>
      </c>
      <c r="H8502" t="s">
        <v>37</v>
      </c>
      <c r="I8502">
        <v>2.2639999999999998</v>
      </c>
      <c r="J8502">
        <v>1</v>
      </c>
      <c r="K8502">
        <v>0.8</v>
      </c>
      <c r="L8502">
        <v>-5.2072000000000003</v>
      </c>
    </row>
    <row r="8503" spans="1:12" x14ac:dyDescent="0.3">
      <c r="A8503" t="s">
        <v>27</v>
      </c>
      <c r="B8503" t="s">
        <v>13</v>
      </c>
      <c r="C8503" t="s">
        <v>14</v>
      </c>
      <c r="D8503" t="s">
        <v>60</v>
      </c>
      <c r="E8503" t="s">
        <v>45</v>
      </c>
      <c r="F8503" t="s">
        <v>46</v>
      </c>
      <c r="G8503" t="s">
        <v>25</v>
      </c>
      <c r="H8503" t="s">
        <v>37</v>
      </c>
      <c r="I8503">
        <v>0.44400000000000001</v>
      </c>
      <c r="J8503">
        <v>1</v>
      </c>
      <c r="K8503">
        <v>0.8</v>
      </c>
      <c r="L8503">
        <v>-1.1100000000000001</v>
      </c>
    </row>
    <row r="8504" spans="1:12" x14ac:dyDescent="0.3">
      <c r="A8504" t="s">
        <v>27</v>
      </c>
      <c r="B8504" t="s">
        <v>13</v>
      </c>
      <c r="C8504" t="s">
        <v>14</v>
      </c>
      <c r="D8504" t="s">
        <v>60</v>
      </c>
      <c r="E8504" t="s">
        <v>45</v>
      </c>
      <c r="F8504" t="s">
        <v>46</v>
      </c>
      <c r="G8504" t="s">
        <v>25</v>
      </c>
      <c r="H8504" t="s">
        <v>40</v>
      </c>
      <c r="I8504">
        <v>146.17599999999999</v>
      </c>
      <c r="J8504">
        <v>8</v>
      </c>
      <c r="K8504">
        <v>0.2</v>
      </c>
      <c r="L8504">
        <v>47.507199999999997</v>
      </c>
    </row>
    <row r="8505" spans="1:12" x14ac:dyDescent="0.3">
      <c r="A8505" t="s">
        <v>27</v>
      </c>
      <c r="B8505" t="s">
        <v>13</v>
      </c>
      <c r="C8505" t="s">
        <v>14</v>
      </c>
      <c r="D8505" t="s">
        <v>60</v>
      </c>
      <c r="E8505" t="s">
        <v>45</v>
      </c>
      <c r="F8505" t="s">
        <v>46</v>
      </c>
      <c r="G8505" t="s">
        <v>25</v>
      </c>
      <c r="H8505" t="s">
        <v>36</v>
      </c>
      <c r="I8505">
        <v>4.3120000000000003</v>
      </c>
      <c r="J8505">
        <v>2</v>
      </c>
      <c r="K8505">
        <v>0.8</v>
      </c>
      <c r="L8505">
        <v>-6.8992000000000004</v>
      </c>
    </row>
    <row r="8506" spans="1:12" x14ac:dyDescent="0.3">
      <c r="A8506" t="s">
        <v>27</v>
      </c>
      <c r="B8506" t="s">
        <v>21</v>
      </c>
      <c r="C8506" t="s">
        <v>14</v>
      </c>
      <c r="D8506" t="s">
        <v>60</v>
      </c>
      <c r="E8506" t="s">
        <v>45</v>
      </c>
      <c r="F8506" t="s">
        <v>46</v>
      </c>
      <c r="G8506" t="s">
        <v>25</v>
      </c>
      <c r="H8506" t="s">
        <v>26</v>
      </c>
      <c r="I8506">
        <v>8.8559999999999999</v>
      </c>
      <c r="J8506">
        <v>3</v>
      </c>
      <c r="K8506">
        <v>0.2</v>
      </c>
      <c r="L8506">
        <v>2.9889000000000001</v>
      </c>
    </row>
    <row r="8507" spans="1:12" x14ac:dyDescent="0.3">
      <c r="A8507" t="s">
        <v>27</v>
      </c>
      <c r="B8507" t="s">
        <v>21</v>
      </c>
      <c r="C8507" t="s">
        <v>14</v>
      </c>
      <c r="D8507" t="s">
        <v>60</v>
      </c>
      <c r="E8507" t="s">
        <v>45</v>
      </c>
      <c r="F8507" t="s">
        <v>46</v>
      </c>
      <c r="G8507" t="s">
        <v>34</v>
      </c>
      <c r="H8507" t="s">
        <v>35</v>
      </c>
      <c r="I8507">
        <v>158.376</v>
      </c>
      <c r="J8507">
        <v>3</v>
      </c>
      <c r="K8507">
        <v>0.2</v>
      </c>
      <c r="L8507">
        <v>13.857900000000001</v>
      </c>
    </row>
    <row r="8508" spans="1:12" x14ac:dyDescent="0.3">
      <c r="A8508" t="s">
        <v>61</v>
      </c>
      <c r="B8508" t="s">
        <v>21</v>
      </c>
      <c r="C8508" t="s">
        <v>14</v>
      </c>
      <c r="D8508" t="s">
        <v>479</v>
      </c>
      <c r="E8508" t="s">
        <v>45</v>
      </c>
      <c r="F8508" t="s">
        <v>46</v>
      </c>
      <c r="G8508" t="s">
        <v>25</v>
      </c>
      <c r="H8508" t="s">
        <v>36</v>
      </c>
      <c r="I8508">
        <v>6.9240000000000004</v>
      </c>
      <c r="J8508">
        <v>6</v>
      </c>
      <c r="K8508">
        <v>0.8</v>
      </c>
      <c r="L8508">
        <v>-10.385999999999999</v>
      </c>
    </row>
    <row r="8509" spans="1:12" x14ac:dyDescent="0.3">
      <c r="A8509" t="s">
        <v>27</v>
      </c>
      <c r="B8509" t="s">
        <v>13</v>
      </c>
      <c r="C8509" t="s">
        <v>14</v>
      </c>
      <c r="D8509" t="s">
        <v>163</v>
      </c>
      <c r="E8509" t="s">
        <v>45</v>
      </c>
      <c r="F8509" t="s">
        <v>46</v>
      </c>
      <c r="G8509" t="s">
        <v>25</v>
      </c>
      <c r="H8509" t="s">
        <v>36</v>
      </c>
      <c r="I8509">
        <v>9.7620000000000005</v>
      </c>
      <c r="J8509">
        <v>3</v>
      </c>
      <c r="K8509">
        <v>0.8</v>
      </c>
      <c r="L8509">
        <v>-15.1311</v>
      </c>
    </row>
    <row r="8510" spans="1:12" x14ac:dyDescent="0.3">
      <c r="A8510" t="s">
        <v>27</v>
      </c>
      <c r="B8510" t="s">
        <v>13</v>
      </c>
      <c r="C8510" t="s">
        <v>14</v>
      </c>
      <c r="D8510" t="s">
        <v>163</v>
      </c>
      <c r="E8510" t="s">
        <v>45</v>
      </c>
      <c r="F8510" t="s">
        <v>46</v>
      </c>
      <c r="G8510" t="s">
        <v>25</v>
      </c>
      <c r="H8510" t="s">
        <v>31</v>
      </c>
      <c r="I8510">
        <v>13.72</v>
      </c>
      <c r="J8510">
        <v>1</v>
      </c>
      <c r="K8510">
        <v>0.2</v>
      </c>
      <c r="L8510">
        <v>1.2004999999999999</v>
      </c>
    </row>
    <row r="8511" spans="1:12" x14ac:dyDescent="0.3">
      <c r="A8511" t="s">
        <v>27</v>
      </c>
      <c r="B8511" t="s">
        <v>13</v>
      </c>
      <c r="C8511" t="s">
        <v>14</v>
      </c>
      <c r="D8511" t="s">
        <v>163</v>
      </c>
      <c r="E8511" t="s">
        <v>45</v>
      </c>
      <c r="F8511" t="s">
        <v>46</v>
      </c>
      <c r="G8511" t="s">
        <v>34</v>
      </c>
      <c r="H8511" t="s">
        <v>58</v>
      </c>
      <c r="I8511">
        <v>55.2</v>
      </c>
      <c r="J8511">
        <v>1</v>
      </c>
      <c r="K8511">
        <v>0.2</v>
      </c>
      <c r="L8511">
        <v>-2.0699999999999998</v>
      </c>
    </row>
    <row r="8512" spans="1:12" x14ac:dyDescent="0.3">
      <c r="A8512" t="s">
        <v>27</v>
      </c>
      <c r="B8512" t="s">
        <v>13</v>
      </c>
      <c r="C8512" t="s">
        <v>14</v>
      </c>
      <c r="D8512" t="s">
        <v>163</v>
      </c>
      <c r="E8512" t="s">
        <v>45</v>
      </c>
      <c r="F8512" t="s">
        <v>46</v>
      </c>
      <c r="G8512" t="s">
        <v>25</v>
      </c>
      <c r="H8512" t="s">
        <v>31</v>
      </c>
      <c r="I8512">
        <v>259.13600000000002</v>
      </c>
      <c r="J8512">
        <v>4</v>
      </c>
      <c r="K8512">
        <v>0.2</v>
      </c>
      <c r="L8512">
        <v>-58.305599999999998</v>
      </c>
    </row>
    <row r="8513" spans="1:12" x14ac:dyDescent="0.3">
      <c r="A8513" t="s">
        <v>27</v>
      </c>
      <c r="B8513" t="s">
        <v>13</v>
      </c>
      <c r="C8513" t="s">
        <v>14</v>
      </c>
      <c r="D8513" t="s">
        <v>60</v>
      </c>
      <c r="E8513" t="s">
        <v>45</v>
      </c>
      <c r="F8513" t="s">
        <v>46</v>
      </c>
      <c r="G8513" t="s">
        <v>25</v>
      </c>
      <c r="H8513" t="s">
        <v>36</v>
      </c>
      <c r="I8513">
        <v>4.24</v>
      </c>
      <c r="J8513">
        <v>5</v>
      </c>
      <c r="K8513">
        <v>0.8</v>
      </c>
      <c r="L8513">
        <v>-6.36</v>
      </c>
    </row>
    <row r="8514" spans="1:12" x14ac:dyDescent="0.3">
      <c r="A8514" t="s">
        <v>27</v>
      </c>
      <c r="B8514" t="s">
        <v>21</v>
      </c>
      <c r="C8514" t="s">
        <v>14</v>
      </c>
      <c r="D8514" t="s">
        <v>481</v>
      </c>
      <c r="E8514" t="s">
        <v>45</v>
      </c>
      <c r="F8514" t="s">
        <v>46</v>
      </c>
      <c r="G8514" t="s">
        <v>25</v>
      </c>
      <c r="H8514" t="s">
        <v>36</v>
      </c>
      <c r="I8514">
        <v>6.8739999999999997</v>
      </c>
      <c r="J8514">
        <v>7</v>
      </c>
      <c r="K8514">
        <v>0.8</v>
      </c>
      <c r="L8514">
        <v>-10.6547</v>
      </c>
    </row>
    <row r="8515" spans="1:12" x14ac:dyDescent="0.3">
      <c r="A8515" t="s">
        <v>27</v>
      </c>
      <c r="B8515" t="s">
        <v>21</v>
      </c>
      <c r="C8515" t="s">
        <v>14</v>
      </c>
      <c r="D8515" t="s">
        <v>481</v>
      </c>
      <c r="E8515" t="s">
        <v>45</v>
      </c>
      <c r="F8515" t="s">
        <v>46</v>
      </c>
      <c r="G8515" t="s">
        <v>25</v>
      </c>
      <c r="H8515" t="s">
        <v>36</v>
      </c>
      <c r="I8515">
        <v>1.996</v>
      </c>
      <c r="J8515">
        <v>1</v>
      </c>
      <c r="K8515">
        <v>0.8</v>
      </c>
      <c r="L8515">
        <v>-3.2934000000000001</v>
      </c>
    </row>
    <row r="8516" spans="1:12" x14ac:dyDescent="0.3">
      <c r="A8516" t="s">
        <v>27</v>
      </c>
      <c r="B8516" t="s">
        <v>21</v>
      </c>
      <c r="C8516" t="s">
        <v>14</v>
      </c>
      <c r="D8516" t="s">
        <v>481</v>
      </c>
      <c r="E8516" t="s">
        <v>45</v>
      </c>
      <c r="F8516" t="s">
        <v>46</v>
      </c>
      <c r="G8516" t="s">
        <v>25</v>
      </c>
      <c r="H8516" t="s">
        <v>31</v>
      </c>
      <c r="I8516">
        <v>8.9280000000000008</v>
      </c>
      <c r="J8516">
        <v>2</v>
      </c>
      <c r="K8516">
        <v>0.2</v>
      </c>
      <c r="L8516">
        <v>0.66959999999999997</v>
      </c>
    </row>
    <row r="8517" spans="1:12" x14ac:dyDescent="0.3">
      <c r="A8517" t="s">
        <v>167</v>
      </c>
      <c r="B8517" t="s">
        <v>13</v>
      </c>
      <c r="C8517" t="s">
        <v>14</v>
      </c>
      <c r="D8517" t="s">
        <v>60</v>
      </c>
      <c r="E8517" t="s">
        <v>45</v>
      </c>
      <c r="F8517" t="s">
        <v>46</v>
      </c>
      <c r="G8517" t="s">
        <v>25</v>
      </c>
      <c r="H8517" t="s">
        <v>40</v>
      </c>
      <c r="I8517">
        <v>21.12</v>
      </c>
      <c r="J8517">
        <v>5</v>
      </c>
      <c r="K8517">
        <v>0.2</v>
      </c>
      <c r="L8517">
        <v>6.6</v>
      </c>
    </row>
    <row r="8518" spans="1:12" x14ac:dyDescent="0.3">
      <c r="A8518" t="s">
        <v>27</v>
      </c>
      <c r="B8518" t="s">
        <v>21</v>
      </c>
      <c r="C8518" t="s">
        <v>14</v>
      </c>
      <c r="D8518" t="s">
        <v>134</v>
      </c>
      <c r="E8518" t="s">
        <v>45</v>
      </c>
      <c r="F8518" t="s">
        <v>46</v>
      </c>
      <c r="G8518" t="s">
        <v>18</v>
      </c>
      <c r="H8518" t="s">
        <v>32</v>
      </c>
      <c r="I8518">
        <v>332.02800000000002</v>
      </c>
      <c r="J8518">
        <v>9</v>
      </c>
      <c r="K8518">
        <v>0.6</v>
      </c>
      <c r="L8518">
        <v>-348.62939999999998</v>
      </c>
    </row>
    <row r="8519" spans="1:12" x14ac:dyDescent="0.3">
      <c r="A8519" t="s">
        <v>27</v>
      </c>
      <c r="B8519" t="s">
        <v>21</v>
      </c>
      <c r="C8519" t="s">
        <v>14</v>
      </c>
      <c r="D8519" t="s">
        <v>134</v>
      </c>
      <c r="E8519" t="s">
        <v>45</v>
      </c>
      <c r="F8519" t="s">
        <v>46</v>
      </c>
      <c r="G8519" t="s">
        <v>25</v>
      </c>
      <c r="H8519" t="s">
        <v>36</v>
      </c>
      <c r="I8519">
        <v>11.394</v>
      </c>
      <c r="J8519">
        <v>9</v>
      </c>
      <c r="K8519">
        <v>0.8</v>
      </c>
      <c r="L8519">
        <v>-17.660699999999999</v>
      </c>
    </row>
    <row r="8520" spans="1:12" x14ac:dyDescent="0.3">
      <c r="A8520" t="s">
        <v>27</v>
      </c>
      <c r="B8520" t="s">
        <v>21</v>
      </c>
      <c r="C8520" t="s">
        <v>14</v>
      </c>
      <c r="D8520" t="s">
        <v>134</v>
      </c>
      <c r="E8520" t="s">
        <v>45</v>
      </c>
      <c r="F8520" t="s">
        <v>46</v>
      </c>
      <c r="G8520" t="s">
        <v>25</v>
      </c>
      <c r="H8520" t="s">
        <v>40</v>
      </c>
      <c r="I8520">
        <v>15.552</v>
      </c>
      <c r="J8520">
        <v>3</v>
      </c>
      <c r="K8520">
        <v>0.2</v>
      </c>
      <c r="L8520">
        <v>5.6375999999999999</v>
      </c>
    </row>
    <row r="8521" spans="1:12" x14ac:dyDescent="0.3">
      <c r="A8521" t="s">
        <v>27</v>
      </c>
      <c r="B8521" t="s">
        <v>21</v>
      </c>
      <c r="C8521" t="s">
        <v>14</v>
      </c>
      <c r="D8521" t="s">
        <v>134</v>
      </c>
      <c r="E8521" t="s">
        <v>45</v>
      </c>
      <c r="F8521" t="s">
        <v>46</v>
      </c>
      <c r="G8521" t="s">
        <v>25</v>
      </c>
      <c r="H8521" t="s">
        <v>40</v>
      </c>
      <c r="I8521">
        <v>31.103999999999999</v>
      </c>
      <c r="J8521">
        <v>6</v>
      </c>
      <c r="K8521">
        <v>0.2</v>
      </c>
      <c r="L8521">
        <v>11.2752</v>
      </c>
    </row>
    <row r="8522" spans="1:12" x14ac:dyDescent="0.3">
      <c r="A8522" t="s">
        <v>27</v>
      </c>
      <c r="B8522" t="s">
        <v>21</v>
      </c>
      <c r="C8522" t="s">
        <v>14</v>
      </c>
      <c r="D8522" t="s">
        <v>134</v>
      </c>
      <c r="E8522" t="s">
        <v>45</v>
      </c>
      <c r="F8522" t="s">
        <v>46</v>
      </c>
      <c r="G8522" t="s">
        <v>25</v>
      </c>
      <c r="H8522" t="s">
        <v>36</v>
      </c>
      <c r="I8522">
        <v>6.3159999999999998</v>
      </c>
      <c r="J8522">
        <v>1</v>
      </c>
      <c r="K8522">
        <v>0.8</v>
      </c>
      <c r="L8522">
        <v>-10.4214</v>
      </c>
    </row>
    <row r="8523" spans="1:12" x14ac:dyDescent="0.3">
      <c r="A8523" t="s">
        <v>27</v>
      </c>
      <c r="B8523" t="s">
        <v>13</v>
      </c>
      <c r="C8523" t="s">
        <v>14</v>
      </c>
      <c r="D8523" t="s">
        <v>60</v>
      </c>
      <c r="E8523" t="s">
        <v>45</v>
      </c>
      <c r="F8523" t="s">
        <v>46</v>
      </c>
      <c r="G8523" t="s">
        <v>18</v>
      </c>
      <c r="H8523" t="s">
        <v>30</v>
      </c>
      <c r="I8523">
        <v>863.12800000000004</v>
      </c>
      <c r="J8523">
        <v>8</v>
      </c>
      <c r="K8523">
        <v>0.3</v>
      </c>
      <c r="L8523">
        <v>-160.29519999999999</v>
      </c>
    </row>
    <row r="8524" spans="1:12" x14ac:dyDescent="0.3">
      <c r="A8524" t="s">
        <v>27</v>
      </c>
      <c r="B8524" t="s">
        <v>13</v>
      </c>
      <c r="C8524" t="s">
        <v>14</v>
      </c>
      <c r="D8524" t="s">
        <v>60</v>
      </c>
      <c r="E8524" t="s">
        <v>45</v>
      </c>
      <c r="F8524" t="s">
        <v>46</v>
      </c>
      <c r="G8524" t="s">
        <v>25</v>
      </c>
      <c r="H8524" t="s">
        <v>36</v>
      </c>
      <c r="I8524">
        <v>3.5640000000000001</v>
      </c>
      <c r="J8524">
        <v>3</v>
      </c>
      <c r="K8524">
        <v>0.8</v>
      </c>
      <c r="L8524">
        <v>-6.2370000000000001</v>
      </c>
    </row>
    <row r="8525" spans="1:12" x14ac:dyDescent="0.3">
      <c r="A8525" t="s">
        <v>27</v>
      </c>
      <c r="B8525" t="s">
        <v>13</v>
      </c>
      <c r="C8525" t="s">
        <v>14</v>
      </c>
      <c r="D8525" t="s">
        <v>60</v>
      </c>
      <c r="E8525" t="s">
        <v>45</v>
      </c>
      <c r="F8525" t="s">
        <v>46</v>
      </c>
      <c r="G8525" t="s">
        <v>18</v>
      </c>
      <c r="H8525" t="s">
        <v>19</v>
      </c>
      <c r="I8525">
        <v>956.66480000000001</v>
      </c>
      <c r="J8525">
        <v>7</v>
      </c>
      <c r="K8525">
        <v>0.32</v>
      </c>
      <c r="L8525">
        <v>-225.0976</v>
      </c>
    </row>
    <row r="8526" spans="1:12" x14ac:dyDescent="0.3">
      <c r="A8526" t="s">
        <v>27</v>
      </c>
      <c r="B8526" t="s">
        <v>13</v>
      </c>
      <c r="C8526" t="s">
        <v>14</v>
      </c>
      <c r="D8526" t="s">
        <v>60</v>
      </c>
      <c r="E8526" t="s">
        <v>45</v>
      </c>
      <c r="F8526" t="s">
        <v>46</v>
      </c>
      <c r="G8526" t="s">
        <v>25</v>
      </c>
      <c r="H8526" t="s">
        <v>36</v>
      </c>
      <c r="I8526">
        <v>12.587999999999999</v>
      </c>
      <c r="J8526">
        <v>3</v>
      </c>
      <c r="K8526">
        <v>0.8</v>
      </c>
      <c r="L8526">
        <v>-20.140799999999999</v>
      </c>
    </row>
    <row r="8527" spans="1:12" x14ac:dyDescent="0.3">
      <c r="A8527" t="s">
        <v>27</v>
      </c>
      <c r="B8527" t="s">
        <v>13</v>
      </c>
      <c r="C8527" t="s">
        <v>14</v>
      </c>
      <c r="D8527" t="s">
        <v>60</v>
      </c>
      <c r="E8527" t="s">
        <v>45</v>
      </c>
      <c r="F8527" t="s">
        <v>46</v>
      </c>
      <c r="G8527" t="s">
        <v>34</v>
      </c>
      <c r="H8527" t="s">
        <v>58</v>
      </c>
      <c r="I8527">
        <v>171.96</v>
      </c>
      <c r="J8527">
        <v>5</v>
      </c>
      <c r="K8527">
        <v>0.2</v>
      </c>
      <c r="L8527">
        <v>45.139499999999998</v>
      </c>
    </row>
    <row r="8528" spans="1:12" x14ac:dyDescent="0.3">
      <c r="A8528" t="s">
        <v>27</v>
      </c>
      <c r="B8528" t="s">
        <v>21</v>
      </c>
      <c r="C8528" t="s">
        <v>14</v>
      </c>
      <c r="D8528" t="s">
        <v>134</v>
      </c>
      <c r="E8528" t="s">
        <v>45</v>
      </c>
      <c r="F8528" t="s">
        <v>46</v>
      </c>
      <c r="G8528" t="s">
        <v>25</v>
      </c>
      <c r="H8528" t="s">
        <v>37</v>
      </c>
      <c r="I8528">
        <v>48.631999999999998</v>
      </c>
      <c r="J8528">
        <v>2</v>
      </c>
      <c r="K8528">
        <v>0.8</v>
      </c>
      <c r="L8528">
        <v>-121.58</v>
      </c>
    </row>
    <row r="8529" spans="1:12" x14ac:dyDescent="0.3">
      <c r="A8529" t="s">
        <v>12</v>
      </c>
      <c r="B8529" t="s">
        <v>21</v>
      </c>
      <c r="C8529" t="s">
        <v>14</v>
      </c>
      <c r="D8529" t="s">
        <v>485</v>
      </c>
      <c r="E8529" t="s">
        <v>45</v>
      </c>
      <c r="F8529" t="s">
        <v>46</v>
      </c>
      <c r="G8529" t="s">
        <v>18</v>
      </c>
      <c r="H8529" t="s">
        <v>19</v>
      </c>
      <c r="I8529">
        <v>246.1328</v>
      </c>
      <c r="J8529">
        <v>2</v>
      </c>
      <c r="K8529">
        <v>0.32</v>
      </c>
      <c r="L8529">
        <v>-76.011600000000001</v>
      </c>
    </row>
    <row r="8530" spans="1:12" x14ac:dyDescent="0.3">
      <c r="A8530" t="s">
        <v>12</v>
      </c>
      <c r="B8530" t="s">
        <v>21</v>
      </c>
      <c r="C8530" t="s">
        <v>14</v>
      </c>
      <c r="D8530" t="s">
        <v>485</v>
      </c>
      <c r="E8530" t="s">
        <v>45</v>
      </c>
      <c r="F8530" t="s">
        <v>46</v>
      </c>
      <c r="G8530" t="s">
        <v>25</v>
      </c>
      <c r="H8530" t="s">
        <v>26</v>
      </c>
      <c r="I8530">
        <v>11.696</v>
      </c>
      <c r="J8530">
        <v>2</v>
      </c>
      <c r="K8530">
        <v>0.2</v>
      </c>
      <c r="L8530">
        <v>3.9474</v>
      </c>
    </row>
    <row r="8531" spans="1:12" x14ac:dyDescent="0.3">
      <c r="A8531" t="s">
        <v>12</v>
      </c>
      <c r="B8531" t="s">
        <v>21</v>
      </c>
      <c r="C8531" t="s">
        <v>14</v>
      </c>
      <c r="D8531" t="s">
        <v>485</v>
      </c>
      <c r="E8531" t="s">
        <v>45</v>
      </c>
      <c r="F8531" t="s">
        <v>46</v>
      </c>
      <c r="G8531" t="s">
        <v>34</v>
      </c>
      <c r="H8531" t="s">
        <v>161</v>
      </c>
      <c r="I8531">
        <v>439.99200000000002</v>
      </c>
      <c r="J8531">
        <v>1</v>
      </c>
      <c r="K8531">
        <v>0.2</v>
      </c>
      <c r="L8531">
        <v>164.99700000000001</v>
      </c>
    </row>
    <row r="8532" spans="1:12" x14ac:dyDescent="0.3">
      <c r="A8532" t="s">
        <v>27</v>
      </c>
      <c r="B8532" t="s">
        <v>21</v>
      </c>
      <c r="C8532" t="s">
        <v>14</v>
      </c>
      <c r="D8532" t="s">
        <v>60</v>
      </c>
      <c r="E8532" t="s">
        <v>45</v>
      </c>
      <c r="F8532" t="s">
        <v>46</v>
      </c>
      <c r="G8532" t="s">
        <v>25</v>
      </c>
      <c r="H8532" t="s">
        <v>36</v>
      </c>
      <c r="I8532">
        <v>33.28</v>
      </c>
      <c r="J8532">
        <v>5</v>
      </c>
      <c r="K8532">
        <v>0.8</v>
      </c>
      <c r="L8532">
        <v>-49.92</v>
      </c>
    </row>
    <row r="8533" spans="1:12" x14ac:dyDescent="0.3">
      <c r="A8533" t="s">
        <v>27</v>
      </c>
      <c r="B8533" t="s">
        <v>21</v>
      </c>
      <c r="C8533" t="s">
        <v>14</v>
      </c>
      <c r="D8533" t="s">
        <v>60</v>
      </c>
      <c r="E8533" t="s">
        <v>45</v>
      </c>
      <c r="F8533" t="s">
        <v>46</v>
      </c>
      <c r="G8533" t="s">
        <v>25</v>
      </c>
      <c r="H8533" t="s">
        <v>40</v>
      </c>
      <c r="I8533">
        <v>14.087999999999999</v>
      </c>
      <c r="J8533">
        <v>3</v>
      </c>
      <c r="K8533">
        <v>0.2</v>
      </c>
      <c r="L8533">
        <v>4.9307999999999996</v>
      </c>
    </row>
    <row r="8534" spans="1:12" x14ac:dyDescent="0.3">
      <c r="A8534" t="s">
        <v>167</v>
      </c>
      <c r="B8534" t="s">
        <v>13</v>
      </c>
      <c r="C8534" t="s">
        <v>14</v>
      </c>
      <c r="D8534" t="s">
        <v>487</v>
      </c>
      <c r="E8534" t="s">
        <v>45</v>
      </c>
      <c r="F8534" t="s">
        <v>46</v>
      </c>
      <c r="G8534" t="s">
        <v>25</v>
      </c>
      <c r="H8534" t="s">
        <v>59</v>
      </c>
      <c r="I8534">
        <v>59.752000000000002</v>
      </c>
      <c r="J8534">
        <v>7</v>
      </c>
      <c r="K8534">
        <v>0.2</v>
      </c>
      <c r="L8534">
        <v>19.4194</v>
      </c>
    </row>
    <row r="8535" spans="1:12" x14ac:dyDescent="0.3">
      <c r="A8535" t="s">
        <v>27</v>
      </c>
      <c r="B8535" t="s">
        <v>21</v>
      </c>
      <c r="C8535" t="s">
        <v>14</v>
      </c>
      <c r="D8535" t="s">
        <v>134</v>
      </c>
      <c r="E8535" t="s">
        <v>45</v>
      </c>
      <c r="F8535" t="s">
        <v>46</v>
      </c>
      <c r="G8535" t="s">
        <v>25</v>
      </c>
      <c r="H8535" t="s">
        <v>33</v>
      </c>
      <c r="I8535">
        <v>70.367999999999995</v>
      </c>
      <c r="J8535">
        <v>2</v>
      </c>
      <c r="K8535">
        <v>0.2</v>
      </c>
      <c r="L8535">
        <v>6.1571999999999996</v>
      </c>
    </row>
    <row r="8536" spans="1:12" x14ac:dyDescent="0.3">
      <c r="A8536" t="s">
        <v>27</v>
      </c>
      <c r="B8536" t="s">
        <v>21</v>
      </c>
      <c r="C8536" t="s">
        <v>14</v>
      </c>
      <c r="D8536" t="s">
        <v>134</v>
      </c>
      <c r="E8536" t="s">
        <v>45</v>
      </c>
      <c r="F8536" t="s">
        <v>46</v>
      </c>
      <c r="G8536" t="s">
        <v>34</v>
      </c>
      <c r="H8536" t="s">
        <v>35</v>
      </c>
      <c r="I8536">
        <v>59.96</v>
      </c>
      <c r="J8536">
        <v>5</v>
      </c>
      <c r="K8536">
        <v>0.2</v>
      </c>
      <c r="L8536">
        <v>21.735499999999998</v>
      </c>
    </row>
    <row r="8537" spans="1:12" x14ac:dyDescent="0.3">
      <c r="A8537" t="s">
        <v>27</v>
      </c>
      <c r="B8537" t="s">
        <v>13</v>
      </c>
      <c r="C8537" t="s">
        <v>14</v>
      </c>
      <c r="D8537" t="s">
        <v>485</v>
      </c>
      <c r="E8537" t="s">
        <v>45</v>
      </c>
      <c r="F8537" t="s">
        <v>46</v>
      </c>
      <c r="G8537" t="s">
        <v>25</v>
      </c>
      <c r="H8537" t="s">
        <v>40</v>
      </c>
      <c r="I8537">
        <v>10.368</v>
      </c>
      <c r="J8537">
        <v>2</v>
      </c>
      <c r="K8537">
        <v>0.2</v>
      </c>
      <c r="L8537">
        <v>3.6288</v>
      </c>
    </row>
    <row r="8538" spans="1:12" x14ac:dyDescent="0.3">
      <c r="A8538" t="s">
        <v>27</v>
      </c>
      <c r="B8538" t="s">
        <v>13</v>
      </c>
      <c r="C8538" t="s">
        <v>14</v>
      </c>
      <c r="D8538" t="s">
        <v>485</v>
      </c>
      <c r="E8538" t="s">
        <v>45</v>
      </c>
      <c r="F8538" t="s">
        <v>46</v>
      </c>
      <c r="G8538" t="s">
        <v>25</v>
      </c>
      <c r="H8538" t="s">
        <v>40</v>
      </c>
      <c r="I8538">
        <v>23.68</v>
      </c>
      <c r="J8538">
        <v>4</v>
      </c>
      <c r="K8538">
        <v>0.2</v>
      </c>
      <c r="L8538">
        <v>7.4</v>
      </c>
    </row>
    <row r="8539" spans="1:12" x14ac:dyDescent="0.3">
      <c r="A8539" t="s">
        <v>27</v>
      </c>
      <c r="B8539" t="s">
        <v>43</v>
      </c>
      <c r="C8539" t="s">
        <v>14</v>
      </c>
      <c r="D8539" t="s">
        <v>60</v>
      </c>
      <c r="E8539" t="s">
        <v>45</v>
      </c>
      <c r="F8539" t="s">
        <v>46</v>
      </c>
      <c r="G8539" t="s">
        <v>25</v>
      </c>
      <c r="H8539" t="s">
        <v>36</v>
      </c>
      <c r="I8539">
        <v>16.27</v>
      </c>
      <c r="J8539">
        <v>5</v>
      </c>
      <c r="K8539">
        <v>0.8</v>
      </c>
      <c r="L8539">
        <v>-25.218499999999999</v>
      </c>
    </row>
    <row r="8540" spans="1:12" x14ac:dyDescent="0.3">
      <c r="A8540" t="s">
        <v>27</v>
      </c>
      <c r="B8540" t="s">
        <v>43</v>
      </c>
      <c r="C8540" t="s">
        <v>14</v>
      </c>
      <c r="D8540" t="s">
        <v>60</v>
      </c>
      <c r="E8540" t="s">
        <v>45</v>
      </c>
      <c r="F8540" t="s">
        <v>46</v>
      </c>
      <c r="G8540" t="s">
        <v>25</v>
      </c>
      <c r="H8540" t="s">
        <v>109</v>
      </c>
      <c r="I8540">
        <v>69.12</v>
      </c>
      <c r="J8540">
        <v>9</v>
      </c>
      <c r="K8540">
        <v>0.2</v>
      </c>
      <c r="L8540">
        <v>-14.688000000000001</v>
      </c>
    </row>
    <row r="8541" spans="1:12" x14ac:dyDescent="0.3">
      <c r="A8541" t="s">
        <v>27</v>
      </c>
      <c r="B8541" t="s">
        <v>43</v>
      </c>
      <c r="C8541" t="s">
        <v>14</v>
      </c>
      <c r="D8541" t="s">
        <v>60</v>
      </c>
      <c r="E8541" t="s">
        <v>45</v>
      </c>
      <c r="F8541" t="s">
        <v>46</v>
      </c>
      <c r="G8541" t="s">
        <v>25</v>
      </c>
      <c r="H8541" t="s">
        <v>36</v>
      </c>
      <c r="I8541">
        <v>4.47</v>
      </c>
      <c r="J8541">
        <v>3</v>
      </c>
      <c r="K8541">
        <v>0.8</v>
      </c>
      <c r="L8541">
        <v>-7.8224999999999998</v>
      </c>
    </row>
    <row r="8542" spans="1:12" x14ac:dyDescent="0.3">
      <c r="A8542" t="s">
        <v>27</v>
      </c>
      <c r="B8542" t="s">
        <v>21</v>
      </c>
      <c r="C8542" t="s">
        <v>14</v>
      </c>
      <c r="D8542" t="s">
        <v>60</v>
      </c>
      <c r="E8542" t="s">
        <v>45</v>
      </c>
      <c r="F8542" t="s">
        <v>46</v>
      </c>
      <c r="G8542" t="s">
        <v>25</v>
      </c>
      <c r="H8542" t="s">
        <v>40</v>
      </c>
      <c r="I8542">
        <v>25.92</v>
      </c>
      <c r="J8542">
        <v>5</v>
      </c>
      <c r="K8542">
        <v>0.2</v>
      </c>
      <c r="L8542">
        <v>9.0719999999999992</v>
      </c>
    </row>
    <row r="8543" spans="1:12" x14ac:dyDescent="0.3">
      <c r="A8543" t="s">
        <v>27</v>
      </c>
      <c r="B8543" t="s">
        <v>21</v>
      </c>
      <c r="C8543" t="s">
        <v>14</v>
      </c>
      <c r="D8543" t="s">
        <v>60</v>
      </c>
      <c r="E8543" t="s">
        <v>45</v>
      </c>
      <c r="F8543" t="s">
        <v>46</v>
      </c>
      <c r="G8543" t="s">
        <v>25</v>
      </c>
      <c r="H8543" t="s">
        <v>76</v>
      </c>
      <c r="I8543">
        <v>21.312000000000001</v>
      </c>
      <c r="J8543">
        <v>6</v>
      </c>
      <c r="K8543">
        <v>0.2</v>
      </c>
      <c r="L8543">
        <v>7.1928000000000001</v>
      </c>
    </row>
    <row r="8544" spans="1:12" x14ac:dyDescent="0.3">
      <c r="A8544" t="s">
        <v>61</v>
      </c>
      <c r="B8544" t="s">
        <v>13</v>
      </c>
      <c r="C8544" t="s">
        <v>14</v>
      </c>
      <c r="D8544" t="s">
        <v>60</v>
      </c>
      <c r="E8544" t="s">
        <v>45</v>
      </c>
      <c r="F8544" t="s">
        <v>46</v>
      </c>
      <c r="G8544" t="s">
        <v>25</v>
      </c>
      <c r="H8544" t="s">
        <v>31</v>
      </c>
      <c r="I8544">
        <v>10.784000000000001</v>
      </c>
      <c r="J8544">
        <v>1</v>
      </c>
      <c r="K8544">
        <v>0.2</v>
      </c>
      <c r="L8544">
        <v>0.80879999999999996</v>
      </c>
    </row>
    <row r="8545" spans="1:12" x14ac:dyDescent="0.3">
      <c r="A8545" t="s">
        <v>27</v>
      </c>
      <c r="B8545" t="s">
        <v>13</v>
      </c>
      <c r="C8545" t="s">
        <v>14</v>
      </c>
      <c r="D8545" t="s">
        <v>60</v>
      </c>
      <c r="E8545" t="s">
        <v>45</v>
      </c>
      <c r="F8545" t="s">
        <v>46</v>
      </c>
      <c r="G8545" t="s">
        <v>25</v>
      </c>
      <c r="H8545" t="s">
        <v>36</v>
      </c>
      <c r="I8545">
        <v>2.2959999999999998</v>
      </c>
      <c r="J8545">
        <v>2</v>
      </c>
      <c r="K8545">
        <v>0.8</v>
      </c>
      <c r="L8545">
        <v>-3.9032</v>
      </c>
    </row>
    <row r="8546" spans="1:12" x14ac:dyDescent="0.3">
      <c r="A8546" t="s">
        <v>27</v>
      </c>
      <c r="B8546" t="s">
        <v>21</v>
      </c>
      <c r="C8546" t="s">
        <v>14</v>
      </c>
      <c r="D8546" t="s">
        <v>320</v>
      </c>
      <c r="E8546" t="s">
        <v>45</v>
      </c>
      <c r="F8546" t="s">
        <v>46</v>
      </c>
      <c r="G8546" t="s">
        <v>25</v>
      </c>
      <c r="H8546" t="s">
        <v>59</v>
      </c>
      <c r="I8546">
        <v>49.567999999999998</v>
      </c>
      <c r="J8546">
        <v>2</v>
      </c>
      <c r="K8546">
        <v>0.2</v>
      </c>
      <c r="L8546">
        <v>17.968399999999999</v>
      </c>
    </row>
    <row r="8547" spans="1:12" x14ac:dyDescent="0.3">
      <c r="A8547" t="s">
        <v>61</v>
      </c>
      <c r="B8547" t="s">
        <v>13</v>
      </c>
      <c r="C8547" t="s">
        <v>14</v>
      </c>
      <c r="D8547" t="s">
        <v>121</v>
      </c>
      <c r="E8547" t="s">
        <v>45</v>
      </c>
      <c r="F8547" t="s">
        <v>46</v>
      </c>
      <c r="G8547" t="s">
        <v>18</v>
      </c>
      <c r="H8547" t="s">
        <v>20</v>
      </c>
      <c r="I8547">
        <v>127.869</v>
      </c>
      <c r="J8547">
        <v>3</v>
      </c>
      <c r="K8547">
        <v>0.3</v>
      </c>
      <c r="L8547">
        <v>-9.1334999999999997</v>
      </c>
    </row>
    <row r="8548" spans="1:12" x14ac:dyDescent="0.3">
      <c r="A8548" t="s">
        <v>27</v>
      </c>
      <c r="B8548" t="s">
        <v>13</v>
      </c>
      <c r="C8548" t="s">
        <v>14</v>
      </c>
      <c r="D8548" t="s">
        <v>60</v>
      </c>
      <c r="E8548" t="s">
        <v>45</v>
      </c>
      <c r="F8548" t="s">
        <v>46</v>
      </c>
      <c r="G8548" t="s">
        <v>25</v>
      </c>
      <c r="H8548" t="s">
        <v>36</v>
      </c>
      <c r="I8548">
        <v>10.476000000000001</v>
      </c>
      <c r="J8548">
        <v>6</v>
      </c>
      <c r="K8548">
        <v>0.8</v>
      </c>
      <c r="L8548">
        <v>-17.285399999999999</v>
      </c>
    </row>
    <row r="8549" spans="1:12" x14ac:dyDescent="0.3">
      <c r="A8549" t="s">
        <v>27</v>
      </c>
      <c r="B8549" t="s">
        <v>43</v>
      </c>
      <c r="C8549" t="s">
        <v>14</v>
      </c>
      <c r="D8549" t="s">
        <v>60</v>
      </c>
      <c r="E8549" t="s">
        <v>45</v>
      </c>
      <c r="F8549" t="s">
        <v>46</v>
      </c>
      <c r="G8549" t="s">
        <v>25</v>
      </c>
      <c r="H8549" t="s">
        <v>37</v>
      </c>
      <c r="I8549">
        <v>62.79</v>
      </c>
      <c r="J8549">
        <v>3</v>
      </c>
      <c r="K8549">
        <v>0.8</v>
      </c>
      <c r="L8549">
        <v>-166.39349999999999</v>
      </c>
    </row>
    <row r="8550" spans="1:12" x14ac:dyDescent="0.3">
      <c r="A8550" t="s">
        <v>27</v>
      </c>
      <c r="B8550" t="s">
        <v>43</v>
      </c>
      <c r="C8550" t="s">
        <v>14</v>
      </c>
      <c r="D8550" t="s">
        <v>60</v>
      </c>
      <c r="E8550" t="s">
        <v>45</v>
      </c>
      <c r="F8550" t="s">
        <v>46</v>
      </c>
      <c r="G8550" t="s">
        <v>25</v>
      </c>
      <c r="H8550" t="s">
        <v>76</v>
      </c>
      <c r="I8550">
        <v>28.44</v>
      </c>
      <c r="J8550">
        <v>9</v>
      </c>
      <c r="K8550">
        <v>0.2</v>
      </c>
      <c r="L8550">
        <v>4.266</v>
      </c>
    </row>
    <row r="8551" spans="1:12" x14ac:dyDescent="0.3">
      <c r="A8551" t="s">
        <v>12</v>
      </c>
      <c r="B8551" t="s">
        <v>21</v>
      </c>
      <c r="C8551" t="s">
        <v>14</v>
      </c>
      <c r="D8551" t="s">
        <v>60</v>
      </c>
      <c r="E8551" t="s">
        <v>45</v>
      </c>
      <c r="F8551" t="s">
        <v>46</v>
      </c>
      <c r="G8551" t="s">
        <v>34</v>
      </c>
      <c r="H8551" t="s">
        <v>58</v>
      </c>
      <c r="I8551">
        <v>134.376</v>
      </c>
      <c r="J8551">
        <v>3</v>
      </c>
      <c r="K8551">
        <v>0.2</v>
      </c>
      <c r="L8551">
        <v>6.7187999999999999</v>
      </c>
    </row>
    <row r="8552" spans="1:12" x14ac:dyDescent="0.3">
      <c r="A8552" t="s">
        <v>27</v>
      </c>
      <c r="B8552" t="s">
        <v>21</v>
      </c>
      <c r="C8552" t="s">
        <v>14</v>
      </c>
      <c r="D8552" t="s">
        <v>44</v>
      </c>
      <c r="E8552" t="s">
        <v>45</v>
      </c>
      <c r="F8552" t="s">
        <v>46</v>
      </c>
      <c r="G8552" t="s">
        <v>25</v>
      </c>
      <c r="H8552" t="s">
        <v>36</v>
      </c>
      <c r="I8552">
        <v>11.06</v>
      </c>
      <c r="J8552">
        <v>10</v>
      </c>
      <c r="K8552">
        <v>0.8</v>
      </c>
      <c r="L8552">
        <v>-18.802</v>
      </c>
    </row>
    <row r="8553" spans="1:12" x14ac:dyDescent="0.3">
      <c r="A8553" t="s">
        <v>27</v>
      </c>
      <c r="B8553" t="s">
        <v>21</v>
      </c>
      <c r="C8553" t="s">
        <v>14</v>
      </c>
      <c r="D8553" t="s">
        <v>44</v>
      </c>
      <c r="E8553" t="s">
        <v>45</v>
      </c>
      <c r="F8553" t="s">
        <v>46</v>
      </c>
      <c r="G8553" t="s">
        <v>18</v>
      </c>
      <c r="H8553" t="s">
        <v>19</v>
      </c>
      <c r="I8553">
        <v>623.46479999999997</v>
      </c>
      <c r="J8553">
        <v>7</v>
      </c>
      <c r="K8553">
        <v>0.32</v>
      </c>
      <c r="L8553">
        <v>-119.1918</v>
      </c>
    </row>
    <row r="8554" spans="1:12" x14ac:dyDescent="0.3">
      <c r="A8554" t="s">
        <v>27</v>
      </c>
      <c r="B8554" t="s">
        <v>21</v>
      </c>
      <c r="C8554" t="s">
        <v>14</v>
      </c>
      <c r="D8554" t="s">
        <v>44</v>
      </c>
      <c r="E8554" t="s">
        <v>45</v>
      </c>
      <c r="F8554" t="s">
        <v>46</v>
      </c>
      <c r="G8554" t="s">
        <v>25</v>
      </c>
      <c r="H8554" t="s">
        <v>31</v>
      </c>
      <c r="I8554">
        <v>772.68</v>
      </c>
      <c r="J8554">
        <v>5</v>
      </c>
      <c r="K8554">
        <v>0.2</v>
      </c>
      <c r="L8554">
        <v>-57.951000000000001</v>
      </c>
    </row>
    <row r="8555" spans="1:12" x14ac:dyDescent="0.3">
      <c r="A8555" t="s">
        <v>27</v>
      </c>
      <c r="B8555" t="s">
        <v>43</v>
      </c>
      <c r="C8555" t="s">
        <v>14</v>
      </c>
      <c r="D8555" t="s">
        <v>163</v>
      </c>
      <c r="E8555" t="s">
        <v>45</v>
      </c>
      <c r="F8555" t="s">
        <v>46</v>
      </c>
      <c r="G8555" t="s">
        <v>25</v>
      </c>
      <c r="H8555" t="s">
        <v>33</v>
      </c>
      <c r="I8555">
        <v>5.2480000000000002</v>
      </c>
      <c r="J8555">
        <v>2</v>
      </c>
      <c r="K8555">
        <v>0.2</v>
      </c>
      <c r="L8555">
        <v>0.59040000000000004</v>
      </c>
    </row>
    <row r="8556" spans="1:12" x14ac:dyDescent="0.3">
      <c r="A8556" t="s">
        <v>27</v>
      </c>
      <c r="B8556" t="s">
        <v>43</v>
      </c>
      <c r="C8556" t="s">
        <v>14</v>
      </c>
      <c r="D8556" t="s">
        <v>163</v>
      </c>
      <c r="E8556" t="s">
        <v>45</v>
      </c>
      <c r="F8556" t="s">
        <v>46</v>
      </c>
      <c r="G8556" t="s">
        <v>25</v>
      </c>
      <c r="H8556" t="s">
        <v>31</v>
      </c>
      <c r="I8556">
        <v>74.415999999999997</v>
      </c>
      <c r="J8556">
        <v>2</v>
      </c>
      <c r="K8556">
        <v>0.2</v>
      </c>
      <c r="L8556">
        <v>-14.8832</v>
      </c>
    </row>
    <row r="8557" spans="1:12" x14ac:dyDescent="0.3">
      <c r="A8557" t="s">
        <v>27</v>
      </c>
      <c r="B8557" t="s">
        <v>43</v>
      </c>
      <c r="C8557" t="s">
        <v>14</v>
      </c>
      <c r="D8557" t="s">
        <v>163</v>
      </c>
      <c r="E8557" t="s">
        <v>45</v>
      </c>
      <c r="F8557" t="s">
        <v>46</v>
      </c>
      <c r="G8557" t="s">
        <v>25</v>
      </c>
      <c r="H8557" t="s">
        <v>40</v>
      </c>
      <c r="I8557">
        <v>6.8479999999999999</v>
      </c>
      <c r="J8557">
        <v>2</v>
      </c>
      <c r="K8557">
        <v>0.2</v>
      </c>
      <c r="L8557">
        <v>2.14</v>
      </c>
    </row>
    <row r="8558" spans="1:12" x14ac:dyDescent="0.3">
      <c r="A8558" t="s">
        <v>27</v>
      </c>
      <c r="B8558" t="s">
        <v>43</v>
      </c>
      <c r="C8558" t="s">
        <v>14</v>
      </c>
      <c r="D8558" t="s">
        <v>163</v>
      </c>
      <c r="E8558" t="s">
        <v>45</v>
      </c>
      <c r="F8558" t="s">
        <v>46</v>
      </c>
      <c r="G8558" t="s">
        <v>18</v>
      </c>
      <c r="H8558" t="s">
        <v>32</v>
      </c>
      <c r="I8558">
        <v>7.9960000000000004</v>
      </c>
      <c r="J8558">
        <v>1</v>
      </c>
      <c r="K8558">
        <v>0.6</v>
      </c>
      <c r="L8558">
        <v>-6.9965000000000002</v>
      </c>
    </row>
    <row r="8559" spans="1:12" x14ac:dyDescent="0.3">
      <c r="A8559" t="s">
        <v>27</v>
      </c>
      <c r="B8559" t="s">
        <v>21</v>
      </c>
      <c r="C8559" t="s">
        <v>14</v>
      </c>
      <c r="D8559" t="s">
        <v>60</v>
      </c>
      <c r="E8559" t="s">
        <v>45</v>
      </c>
      <c r="F8559" t="s">
        <v>46</v>
      </c>
      <c r="G8559" t="s">
        <v>25</v>
      </c>
      <c r="H8559" t="s">
        <v>37</v>
      </c>
      <c r="I8559">
        <v>8.7119999999999997</v>
      </c>
      <c r="J8559">
        <v>2</v>
      </c>
      <c r="K8559">
        <v>0.8</v>
      </c>
      <c r="L8559">
        <v>-19.602</v>
      </c>
    </row>
    <row r="8560" spans="1:12" x14ac:dyDescent="0.3">
      <c r="A8560" t="s">
        <v>27</v>
      </c>
      <c r="B8560" t="s">
        <v>13</v>
      </c>
      <c r="C8560" t="s">
        <v>14</v>
      </c>
      <c r="D8560" t="s">
        <v>194</v>
      </c>
      <c r="E8560" t="s">
        <v>45</v>
      </c>
      <c r="F8560" t="s">
        <v>46</v>
      </c>
      <c r="G8560" t="s">
        <v>25</v>
      </c>
      <c r="H8560" t="s">
        <v>40</v>
      </c>
      <c r="I8560">
        <v>36.287999999999997</v>
      </c>
      <c r="J8560">
        <v>7</v>
      </c>
      <c r="K8560">
        <v>0.2</v>
      </c>
      <c r="L8560">
        <v>12.700799999999999</v>
      </c>
    </row>
    <row r="8561" spans="1:12" x14ac:dyDescent="0.3">
      <c r="A8561" t="s">
        <v>27</v>
      </c>
      <c r="B8561" t="s">
        <v>13</v>
      </c>
      <c r="C8561" t="s">
        <v>14</v>
      </c>
      <c r="D8561" t="s">
        <v>194</v>
      </c>
      <c r="E8561" t="s">
        <v>45</v>
      </c>
      <c r="F8561" t="s">
        <v>46</v>
      </c>
      <c r="G8561" t="s">
        <v>18</v>
      </c>
      <c r="H8561" t="s">
        <v>32</v>
      </c>
      <c r="I8561">
        <v>56.567999999999998</v>
      </c>
      <c r="J8561">
        <v>2</v>
      </c>
      <c r="K8561">
        <v>0.6</v>
      </c>
      <c r="L8561">
        <v>-74.952600000000004</v>
      </c>
    </row>
    <row r="8562" spans="1:12" x14ac:dyDescent="0.3">
      <c r="A8562" t="s">
        <v>12</v>
      </c>
      <c r="B8562" t="s">
        <v>13</v>
      </c>
      <c r="C8562" t="s">
        <v>14</v>
      </c>
      <c r="D8562" t="s">
        <v>134</v>
      </c>
      <c r="E8562" t="s">
        <v>45</v>
      </c>
      <c r="F8562" t="s">
        <v>46</v>
      </c>
      <c r="G8562" t="s">
        <v>34</v>
      </c>
      <c r="H8562" t="s">
        <v>58</v>
      </c>
      <c r="I8562">
        <v>15.576000000000001</v>
      </c>
      <c r="J8562">
        <v>3</v>
      </c>
      <c r="K8562">
        <v>0.2</v>
      </c>
      <c r="L8562">
        <v>3.3098999999999998</v>
      </c>
    </row>
    <row r="8563" spans="1:12" x14ac:dyDescent="0.3">
      <c r="A8563" t="s">
        <v>27</v>
      </c>
      <c r="B8563" t="s">
        <v>13</v>
      </c>
      <c r="C8563" t="s">
        <v>14</v>
      </c>
      <c r="D8563" t="s">
        <v>163</v>
      </c>
      <c r="E8563" t="s">
        <v>45</v>
      </c>
      <c r="F8563" t="s">
        <v>46</v>
      </c>
      <c r="G8563" t="s">
        <v>34</v>
      </c>
      <c r="H8563" t="s">
        <v>58</v>
      </c>
      <c r="I8563">
        <v>22.367999999999999</v>
      </c>
      <c r="J8563">
        <v>4</v>
      </c>
      <c r="K8563">
        <v>0.2</v>
      </c>
      <c r="L8563">
        <v>6.4307999999999996</v>
      </c>
    </row>
    <row r="8564" spans="1:12" x14ac:dyDescent="0.3">
      <c r="A8564" t="s">
        <v>61</v>
      </c>
      <c r="B8564" t="s">
        <v>21</v>
      </c>
      <c r="C8564" t="s">
        <v>14</v>
      </c>
      <c r="D8564" t="s">
        <v>121</v>
      </c>
      <c r="E8564" t="s">
        <v>45</v>
      </c>
      <c r="F8564" t="s">
        <v>46</v>
      </c>
      <c r="G8564" t="s">
        <v>34</v>
      </c>
      <c r="H8564" t="s">
        <v>58</v>
      </c>
      <c r="I8564">
        <v>113.52</v>
      </c>
      <c r="J8564">
        <v>5</v>
      </c>
      <c r="K8564">
        <v>0.2</v>
      </c>
      <c r="L8564">
        <v>29.798999999999999</v>
      </c>
    </row>
    <row r="8565" spans="1:12" x14ac:dyDescent="0.3">
      <c r="A8565" t="s">
        <v>61</v>
      </c>
      <c r="B8565" t="s">
        <v>21</v>
      </c>
      <c r="C8565" t="s">
        <v>14</v>
      </c>
      <c r="D8565" t="s">
        <v>121</v>
      </c>
      <c r="E8565" t="s">
        <v>45</v>
      </c>
      <c r="F8565" t="s">
        <v>46</v>
      </c>
      <c r="G8565" t="s">
        <v>34</v>
      </c>
      <c r="H8565" t="s">
        <v>35</v>
      </c>
      <c r="I8565">
        <v>359.88</v>
      </c>
      <c r="J8565">
        <v>3</v>
      </c>
      <c r="K8565">
        <v>0.2</v>
      </c>
      <c r="L8565">
        <v>22.4925</v>
      </c>
    </row>
    <row r="8566" spans="1:12" x14ac:dyDescent="0.3">
      <c r="A8566" t="s">
        <v>27</v>
      </c>
      <c r="B8566" t="s">
        <v>13</v>
      </c>
      <c r="C8566" t="s">
        <v>14</v>
      </c>
      <c r="D8566" t="s">
        <v>60</v>
      </c>
      <c r="E8566" t="s">
        <v>45</v>
      </c>
      <c r="F8566" t="s">
        <v>46</v>
      </c>
      <c r="G8566" t="s">
        <v>18</v>
      </c>
      <c r="H8566" t="s">
        <v>20</v>
      </c>
      <c r="I8566">
        <v>683.14400000000001</v>
      </c>
      <c r="J8566">
        <v>4</v>
      </c>
      <c r="K8566">
        <v>0.3</v>
      </c>
      <c r="L8566">
        <v>0</v>
      </c>
    </row>
    <row r="8567" spans="1:12" x14ac:dyDescent="0.3">
      <c r="A8567" t="s">
        <v>27</v>
      </c>
      <c r="B8567" t="s">
        <v>13</v>
      </c>
      <c r="C8567" t="s">
        <v>14</v>
      </c>
      <c r="D8567" t="s">
        <v>60</v>
      </c>
      <c r="E8567" t="s">
        <v>45</v>
      </c>
      <c r="F8567" t="s">
        <v>46</v>
      </c>
      <c r="G8567" t="s">
        <v>25</v>
      </c>
      <c r="H8567" t="s">
        <v>36</v>
      </c>
      <c r="I8567">
        <v>1.476</v>
      </c>
      <c r="J8567">
        <v>3</v>
      </c>
      <c r="K8567">
        <v>0.8</v>
      </c>
      <c r="L8567">
        <v>-2.214</v>
      </c>
    </row>
    <row r="8568" spans="1:12" x14ac:dyDescent="0.3">
      <c r="A8568" t="s">
        <v>27</v>
      </c>
      <c r="B8568" t="s">
        <v>13</v>
      </c>
      <c r="C8568" t="s">
        <v>14</v>
      </c>
      <c r="D8568" t="s">
        <v>60</v>
      </c>
      <c r="E8568" t="s">
        <v>45</v>
      </c>
      <c r="F8568" t="s">
        <v>46</v>
      </c>
      <c r="G8568" t="s">
        <v>25</v>
      </c>
      <c r="H8568" t="s">
        <v>109</v>
      </c>
      <c r="I8568">
        <v>40.712000000000003</v>
      </c>
      <c r="J8568">
        <v>7</v>
      </c>
      <c r="K8568">
        <v>0.2</v>
      </c>
      <c r="L8568">
        <v>3.5623</v>
      </c>
    </row>
    <row r="8569" spans="1:12" x14ac:dyDescent="0.3">
      <c r="A8569" t="s">
        <v>27</v>
      </c>
      <c r="B8569" t="s">
        <v>13</v>
      </c>
      <c r="C8569" t="s">
        <v>14</v>
      </c>
      <c r="D8569" t="s">
        <v>121</v>
      </c>
      <c r="E8569" t="s">
        <v>45</v>
      </c>
      <c r="F8569" t="s">
        <v>46</v>
      </c>
      <c r="G8569" t="s">
        <v>25</v>
      </c>
      <c r="H8569" t="s">
        <v>37</v>
      </c>
      <c r="I8569">
        <v>463.24799999999999</v>
      </c>
      <c r="J8569">
        <v>8</v>
      </c>
      <c r="K8569">
        <v>0.8</v>
      </c>
      <c r="L8569">
        <v>-1181.2824000000001</v>
      </c>
    </row>
    <row r="8570" spans="1:12" x14ac:dyDescent="0.3">
      <c r="A8570" t="s">
        <v>27</v>
      </c>
      <c r="B8570" t="s">
        <v>13</v>
      </c>
      <c r="C8570" t="s">
        <v>14</v>
      </c>
      <c r="D8570" t="s">
        <v>121</v>
      </c>
      <c r="E8570" t="s">
        <v>45</v>
      </c>
      <c r="F8570" t="s">
        <v>46</v>
      </c>
      <c r="G8570" t="s">
        <v>34</v>
      </c>
      <c r="H8570" t="s">
        <v>58</v>
      </c>
      <c r="I8570">
        <v>383.952</v>
      </c>
      <c r="J8570">
        <v>6</v>
      </c>
      <c r="K8570">
        <v>0.2</v>
      </c>
      <c r="L8570">
        <v>47.994</v>
      </c>
    </row>
    <row r="8571" spans="1:12" x14ac:dyDescent="0.3">
      <c r="A8571" t="s">
        <v>12</v>
      </c>
      <c r="B8571" t="s">
        <v>43</v>
      </c>
      <c r="C8571" t="s">
        <v>14</v>
      </c>
      <c r="D8571" t="s">
        <v>163</v>
      </c>
      <c r="E8571" t="s">
        <v>45</v>
      </c>
      <c r="F8571" t="s">
        <v>46</v>
      </c>
      <c r="G8571" t="s">
        <v>34</v>
      </c>
      <c r="H8571" t="s">
        <v>35</v>
      </c>
      <c r="I8571">
        <v>758.35199999999998</v>
      </c>
      <c r="J8571">
        <v>6</v>
      </c>
      <c r="K8571">
        <v>0.2</v>
      </c>
      <c r="L8571">
        <v>265.42320000000001</v>
      </c>
    </row>
    <row r="8572" spans="1:12" x14ac:dyDescent="0.3">
      <c r="A8572" t="s">
        <v>27</v>
      </c>
      <c r="B8572" t="s">
        <v>13</v>
      </c>
      <c r="C8572" t="s">
        <v>14</v>
      </c>
      <c r="D8572" t="s">
        <v>60</v>
      </c>
      <c r="E8572" t="s">
        <v>45</v>
      </c>
      <c r="F8572" t="s">
        <v>46</v>
      </c>
      <c r="G8572" t="s">
        <v>25</v>
      </c>
      <c r="H8572" t="s">
        <v>76</v>
      </c>
      <c r="I8572">
        <v>1.8240000000000001</v>
      </c>
      <c r="J8572">
        <v>2</v>
      </c>
      <c r="K8572">
        <v>0.2</v>
      </c>
      <c r="L8572">
        <v>0.61560000000000004</v>
      </c>
    </row>
    <row r="8573" spans="1:12" x14ac:dyDescent="0.3">
      <c r="A8573" t="s">
        <v>27</v>
      </c>
      <c r="B8573" t="s">
        <v>13</v>
      </c>
      <c r="C8573" t="s">
        <v>14</v>
      </c>
      <c r="D8573" t="s">
        <v>60</v>
      </c>
      <c r="E8573" t="s">
        <v>45</v>
      </c>
      <c r="F8573" t="s">
        <v>46</v>
      </c>
      <c r="G8573" t="s">
        <v>25</v>
      </c>
      <c r="H8573" t="s">
        <v>37</v>
      </c>
      <c r="I8573">
        <v>18.32</v>
      </c>
      <c r="J8573">
        <v>5</v>
      </c>
      <c r="K8573">
        <v>0.8</v>
      </c>
      <c r="L8573">
        <v>-46.716000000000001</v>
      </c>
    </row>
    <row r="8574" spans="1:12" x14ac:dyDescent="0.3">
      <c r="A8574" t="s">
        <v>27</v>
      </c>
      <c r="B8574" t="s">
        <v>13</v>
      </c>
      <c r="C8574" t="s">
        <v>14</v>
      </c>
      <c r="D8574" t="s">
        <v>60</v>
      </c>
      <c r="E8574" t="s">
        <v>45</v>
      </c>
      <c r="F8574" t="s">
        <v>46</v>
      </c>
      <c r="G8574" t="s">
        <v>25</v>
      </c>
      <c r="H8574" t="s">
        <v>31</v>
      </c>
      <c r="I8574">
        <v>48.816000000000003</v>
      </c>
      <c r="J8574">
        <v>3</v>
      </c>
      <c r="K8574">
        <v>0.2</v>
      </c>
      <c r="L8574">
        <v>-11.5938</v>
      </c>
    </row>
    <row r="8575" spans="1:12" x14ac:dyDescent="0.3">
      <c r="A8575" t="s">
        <v>27</v>
      </c>
      <c r="B8575" t="s">
        <v>13</v>
      </c>
      <c r="C8575" t="s">
        <v>14</v>
      </c>
      <c r="D8575" t="s">
        <v>60</v>
      </c>
      <c r="E8575" t="s">
        <v>45</v>
      </c>
      <c r="F8575" t="s">
        <v>46</v>
      </c>
      <c r="G8575" t="s">
        <v>25</v>
      </c>
      <c r="H8575" t="s">
        <v>36</v>
      </c>
      <c r="I8575">
        <v>1.1879999999999999</v>
      </c>
      <c r="J8575">
        <v>1</v>
      </c>
      <c r="K8575">
        <v>0.8</v>
      </c>
      <c r="L8575">
        <v>-1.9601999999999999</v>
      </c>
    </row>
    <row r="8576" spans="1:12" x14ac:dyDescent="0.3">
      <c r="A8576" t="s">
        <v>12</v>
      </c>
      <c r="B8576" t="s">
        <v>21</v>
      </c>
      <c r="C8576" t="s">
        <v>14</v>
      </c>
      <c r="D8576" t="s">
        <v>60</v>
      </c>
      <c r="E8576" t="s">
        <v>45</v>
      </c>
      <c r="F8576" t="s">
        <v>46</v>
      </c>
      <c r="G8576" t="s">
        <v>18</v>
      </c>
      <c r="H8576" t="s">
        <v>20</v>
      </c>
      <c r="I8576">
        <v>674.05799999999999</v>
      </c>
      <c r="J8576">
        <v>3</v>
      </c>
      <c r="K8576">
        <v>0.3</v>
      </c>
      <c r="L8576">
        <v>-19.258800000000001</v>
      </c>
    </row>
    <row r="8577" spans="1:12" x14ac:dyDescent="0.3">
      <c r="A8577" t="s">
        <v>12</v>
      </c>
      <c r="B8577" t="s">
        <v>13</v>
      </c>
      <c r="C8577" t="s">
        <v>14</v>
      </c>
      <c r="D8577" t="s">
        <v>515</v>
      </c>
      <c r="E8577" t="s">
        <v>45</v>
      </c>
      <c r="F8577" t="s">
        <v>46</v>
      </c>
      <c r="G8577" t="s">
        <v>25</v>
      </c>
      <c r="H8577" t="s">
        <v>33</v>
      </c>
      <c r="I8577">
        <v>67.144000000000005</v>
      </c>
      <c r="J8577">
        <v>7</v>
      </c>
      <c r="K8577">
        <v>0.2</v>
      </c>
      <c r="L8577">
        <v>5.8750999999999998</v>
      </c>
    </row>
    <row r="8578" spans="1:12" x14ac:dyDescent="0.3">
      <c r="A8578" t="s">
        <v>12</v>
      </c>
      <c r="B8578" t="s">
        <v>13</v>
      </c>
      <c r="C8578" t="s">
        <v>14</v>
      </c>
      <c r="D8578" t="s">
        <v>515</v>
      </c>
      <c r="E8578" t="s">
        <v>45</v>
      </c>
      <c r="F8578" t="s">
        <v>46</v>
      </c>
      <c r="G8578" t="s">
        <v>18</v>
      </c>
      <c r="H8578" t="s">
        <v>20</v>
      </c>
      <c r="I8578">
        <v>254.05799999999999</v>
      </c>
      <c r="J8578">
        <v>3</v>
      </c>
      <c r="K8578">
        <v>0.3</v>
      </c>
      <c r="L8578">
        <v>-32.6646</v>
      </c>
    </row>
    <row r="8579" spans="1:12" x14ac:dyDescent="0.3">
      <c r="A8579" t="s">
        <v>27</v>
      </c>
      <c r="B8579" t="s">
        <v>13</v>
      </c>
      <c r="C8579" t="s">
        <v>14</v>
      </c>
      <c r="D8579" t="s">
        <v>322</v>
      </c>
      <c r="E8579" t="s">
        <v>45</v>
      </c>
      <c r="F8579" t="s">
        <v>46</v>
      </c>
      <c r="G8579" t="s">
        <v>25</v>
      </c>
      <c r="H8579" t="s">
        <v>36</v>
      </c>
      <c r="I8579">
        <v>2.512</v>
      </c>
      <c r="J8579">
        <v>2</v>
      </c>
      <c r="K8579">
        <v>0.8</v>
      </c>
      <c r="L8579">
        <v>-4.3959999999999999</v>
      </c>
    </row>
    <row r="8580" spans="1:12" x14ac:dyDescent="0.3">
      <c r="A8580" t="s">
        <v>27</v>
      </c>
      <c r="B8580" t="s">
        <v>13</v>
      </c>
      <c r="C8580" t="s">
        <v>14</v>
      </c>
      <c r="D8580" t="s">
        <v>322</v>
      </c>
      <c r="E8580" t="s">
        <v>45</v>
      </c>
      <c r="F8580" t="s">
        <v>46</v>
      </c>
      <c r="G8580" t="s">
        <v>25</v>
      </c>
      <c r="H8580" t="s">
        <v>76</v>
      </c>
      <c r="I8580">
        <v>18.864000000000001</v>
      </c>
      <c r="J8580">
        <v>9</v>
      </c>
      <c r="K8580">
        <v>0.2</v>
      </c>
      <c r="L8580">
        <v>6.1307999999999998</v>
      </c>
    </row>
    <row r="8581" spans="1:12" x14ac:dyDescent="0.3">
      <c r="A8581" t="s">
        <v>12</v>
      </c>
      <c r="B8581" t="s">
        <v>13</v>
      </c>
      <c r="C8581" t="s">
        <v>14</v>
      </c>
      <c r="D8581" t="s">
        <v>134</v>
      </c>
      <c r="E8581" t="s">
        <v>45</v>
      </c>
      <c r="F8581" t="s">
        <v>46</v>
      </c>
      <c r="G8581" t="s">
        <v>34</v>
      </c>
      <c r="H8581" t="s">
        <v>58</v>
      </c>
      <c r="I8581">
        <v>398.4</v>
      </c>
      <c r="J8581">
        <v>5</v>
      </c>
      <c r="K8581">
        <v>0.2</v>
      </c>
      <c r="L8581">
        <v>84.66</v>
      </c>
    </row>
    <row r="8582" spans="1:12" x14ac:dyDescent="0.3">
      <c r="A8582" t="s">
        <v>12</v>
      </c>
      <c r="B8582" t="s">
        <v>13</v>
      </c>
      <c r="C8582" t="s">
        <v>14</v>
      </c>
      <c r="D8582" t="s">
        <v>134</v>
      </c>
      <c r="E8582" t="s">
        <v>45</v>
      </c>
      <c r="F8582" t="s">
        <v>46</v>
      </c>
      <c r="G8582" t="s">
        <v>25</v>
      </c>
      <c r="H8582" t="s">
        <v>33</v>
      </c>
      <c r="I8582">
        <v>7.056</v>
      </c>
      <c r="J8582">
        <v>3</v>
      </c>
      <c r="K8582">
        <v>0.2</v>
      </c>
      <c r="L8582">
        <v>0.79379999999999995</v>
      </c>
    </row>
    <row r="8583" spans="1:12" x14ac:dyDescent="0.3">
      <c r="A8583" t="s">
        <v>12</v>
      </c>
      <c r="B8583" t="s">
        <v>13</v>
      </c>
      <c r="C8583" t="s">
        <v>14</v>
      </c>
      <c r="D8583" t="s">
        <v>134</v>
      </c>
      <c r="E8583" t="s">
        <v>45</v>
      </c>
      <c r="F8583" t="s">
        <v>46</v>
      </c>
      <c r="G8583" t="s">
        <v>18</v>
      </c>
      <c r="H8583" t="s">
        <v>19</v>
      </c>
      <c r="I8583">
        <v>1352.3976</v>
      </c>
      <c r="J8583">
        <v>9</v>
      </c>
      <c r="K8583">
        <v>0.32</v>
      </c>
      <c r="L8583">
        <v>-437.54039999999998</v>
      </c>
    </row>
    <row r="8584" spans="1:12" x14ac:dyDescent="0.3">
      <c r="A8584" t="s">
        <v>12</v>
      </c>
      <c r="B8584" t="s">
        <v>13</v>
      </c>
      <c r="C8584" t="s">
        <v>14</v>
      </c>
      <c r="D8584" t="s">
        <v>60</v>
      </c>
      <c r="E8584" t="s">
        <v>45</v>
      </c>
      <c r="F8584" t="s">
        <v>46</v>
      </c>
      <c r="G8584" t="s">
        <v>18</v>
      </c>
      <c r="H8584" t="s">
        <v>30</v>
      </c>
      <c r="I8584">
        <v>744.1</v>
      </c>
      <c r="J8584">
        <v>5</v>
      </c>
      <c r="K8584">
        <v>0.3</v>
      </c>
      <c r="L8584">
        <v>-95.67</v>
      </c>
    </row>
    <row r="8585" spans="1:12" x14ac:dyDescent="0.3">
      <c r="A8585" t="s">
        <v>12</v>
      </c>
      <c r="B8585" t="s">
        <v>13</v>
      </c>
      <c r="C8585" t="s">
        <v>14</v>
      </c>
      <c r="D8585" t="s">
        <v>60</v>
      </c>
      <c r="E8585" t="s">
        <v>45</v>
      </c>
      <c r="F8585" t="s">
        <v>46</v>
      </c>
      <c r="G8585" t="s">
        <v>25</v>
      </c>
      <c r="H8585" t="s">
        <v>31</v>
      </c>
      <c r="I8585">
        <v>44.84</v>
      </c>
      <c r="J8585">
        <v>5</v>
      </c>
      <c r="K8585">
        <v>0.2</v>
      </c>
      <c r="L8585">
        <v>5.6050000000000004</v>
      </c>
    </row>
    <row r="8586" spans="1:12" x14ac:dyDescent="0.3">
      <c r="A8586" t="s">
        <v>12</v>
      </c>
      <c r="B8586" t="s">
        <v>13</v>
      </c>
      <c r="C8586" t="s">
        <v>14</v>
      </c>
      <c r="D8586" t="s">
        <v>60</v>
      </c>
      <c r="E8586" t="s">
        <v>45</v>
      </c>
      <c r="F8586" t="s">
        <v>46</v>
      </c>
      <c r="G8586" t="s">
        <v>18</v>
      </c>
      <c r="H8586" t="s">
        <v>30</v>
      </c>
      <c r="I8586">
        <v>401.59</v>
      </c>
      <c r="J8586">
        <v>2</v>
      </c>
      <c r="K8586">
        <v>0.3</v>
      </c>
      <c r="L8586">
        <v>-131.95099999999999</v>
      </c>
    </row>
    <row r="8587" spans="1:12" x14ac:dyDescent="0.3">
      <c r="A8587" t="s">
        <v>27</v>
      </c>
      <c r="B8587" t="s">
        <v>43</v>
      </c>
      <c r="C8587" t="s">
        <v>14</v>
      </c>
      <c r="D8587" t="s">
        <v>134</v>
      </c>
      <c r="E8587" t="s">
        <v>45</v>
      </c>
      <c r="F8587" t="s">
        <v>46</v>
      </c>
      <c r="G8587" t="s">
        <v>25</v>
      </c>
      <c r="H8587" t="s">
        <v>36</v>
      </c>
      <c r="I8587">
        <v>5.7919999999999998</v>
      </c>
      <c r="J8587">
        <v>2</v>
      </c>
      <c r="K8587">
        <v>0.8</v>
      </c>
      <c r="L8587">
        <v>-9.5568000000000008</v>
      </c>
    </row>
    <row r="8588" spans="1:12" x14ac:dyDescent="0.3">
      <c r="A8588" t="s">
        <v>167</v>
      </c>
      <c r="B8588" t="s">
        <v>13</v>
      </c>
      <c r="C8588" t="s">
        <v>14</v>
      </c>
      <c r="D8588" t="s">
        <v>134</v>
      </c>
      <c r="E8588" t="s">
        <v>45</v>
      </c>
      <c r="F8588" t="s">
        <v>46</v>
      </c>
      <c r="G8588" t="s">
        <v>25</v>
      </c>
      <c r="H8588" t="s">
        <v>33</v>
      </c>
      <c r="I8588">
        <v>4.4480000000000004</v>
      </c>
      <c r="J8588">
        <v>2</v>
      </c>
      <c r="K8588">
        <v>0.2</v>
      </c>
      <c r="L8588">
        <v>0.33360000000000001</v>
      </c>
    </row>
    <row r="8589" spans="1:12" x14ac:dyDescent="0.3">
      <c r="A8589" t="s">
        <v>167</v>
      </c>
      <c r="B8589" t="s">
        <v>13</v>
      </c>
      <c r="C8589" t="s">
        <v>14</v>
      </c>
      <c r="D8589" t="s">
        <v>134</v>
      </c>
      <c r="E8589" t="s">
        <v>45</v>
      </c>
      <c r="F8589" t="s">
        <v>46</v>
      </c>
      <c r="G8589" t="s">
        <v>25</v>
      </c>
      <c r="H8589" t="s">
        <v>40</v>
      </c>
      <c r="I8589">
        <v>5.1840000000000002</v>
      </c>
      <c r="J8589">
        <v>1</v>
      </c>
      <c r="K8589">
        <v>0.2</v>
      </c>
      <c r="L8589">
        <v>1.8792</v>
      </c>
    </row>
    <row r="8590" spans="1:12" x14ac:dyDescent="0.3">
      <c r="A8590" t="s">
        <v>167</v>
      </c>
      <c r="B8590" t="s">
        <v>13</v>
      </c>
      <c r="C8590" t="s">
        <v>14</v>
      </c>
      <c r="D8590" t="s">
        <v>134</v>
      </c>
      <c r="E8590" t="s">
        <v>45</v>
      </c>
      <c r="F8590" t="s">
        <v>46</v>
      </c>
      <c r="G8590" t="s">
        <v>25</v>
      </c>
      <c r="H8590" t="s">
        <v>40</v>
      </c>
      <c r="I8590">
        <v>15.552</v>
      </c>
      <c r="J8590">
        <v>3</v>
      </c>
      <c r="K8590">
        <v>0.2</v>
      </c>
      <c r="L8590">
        <v>5.4432</v>
      </c>
    </row>
    <row r="8591" spans="1:12" x14ac:dyDescent="0.3">
      <c r="A8591" t="s">
        <v>12</v>
      </c>
      <c r="B8591" t="s">
        <v>13</v>
      </c>
      <c r="C8591" t="s">
        <v>14</v>
      </c>
      <c r="D8591" t="s">
        <v>134</v>
      </c>
      <c r="E8591" t="s">
        <v>45</v>
      </c>
      <c r="F8591" t="s">
        <v>46</v>
      </c>
      <c r="G8591" t="s">
        <v>25</v>
      </c>
      <c r="H8591" t="s">
        <v>40</v>
      </c>
      <c r="I8591">
        <v>15.552</v>
      </c>
      <c r="J8591">
        <v>3</v>
      </c>
      <c r="K8591">
        <v>0.2</v>
      </c>
      <c r="L8591">
        <v>5.4432</v>
      </c>
    </row>
    <row r="8592" spans="1:12" x14ac:dyDescent="0.3">
      <c r="A8592" t="s">
        <v>27</v>
      </c>
      <c r="B8592" t="s">
        <v>13</v>
      </c>
      <c r="C8592" t="s">
        <v>14</v>
      </c>
      <c r="D8592" t="s">
        <v>525</v>
      </c>
      <c r="E8592" t="s">
        <v>45</v>
      </c>
      <c r="F8592" t="s">
        <v>46</v>
      </c>
      <c r="G8592" t="s">
        <v>25</v>
      </c>
      <c r="H8592" t="s">
        <v>36</v>
      </c>
      <c r="I8592">
        <v>2.0720000000000001</v>
      </c>
      <c r="J8592">
        <v>2</v>
      </c>
      <c r="K8592">
        <v>0.8</v>
      </c>
      <c r="L8592">
        <v>-3.5224000000000002</v>
      </c>
    </row>
    <row r="8593" spans="1:12" x14ac:dyDescent="0.3">
      <c r="A8593" t="s">
        <v>27</v>
      </c>
      <c r="B8593" t="s">
        <v>13</v>
      </c>
      <c r="C8593" t="s">
        <v>14</v>
      </c>
      <c r="D8593" t="s">
        <v>525</v>
      </c>
      <c r="E8593" t="s">
        <v>45</v>
      </c>
      <c r="F8593" t="s">
        <v>46</v>
      </c>
      <c r="G8593" t="s">
        <v>18</v>
      </c>
      <c r="H8593" t="s">
        <v>19</v>
      </c>
      <c r="I8593">
        <v>328.39920000000001</v>
      </c>
      <c r="J8593">
        <v>3</v>
      </c>
      <c r="K8593">
        <v>0.32</v>
      </c>
      <c r="L8593">
        <v>-91.758600000000001</v>
      </c>
    </row>
    <row r="8594" spans="1:12" x14ac:dyDescent="0.3">
      <c r="A8594" t="s">
        <v>27</v>
      </c>
      <c r="B8594" t="s">
        <v>13</v>
      </c>
      <c r="C8594" t="s">
        <v>14</v>
      </c>
      <c r="D8594" t="s">
        <v>112</v>
      </c>
      <c r="E8594" t="s">
        <v>45</v>
      </c>
      <c r="F8594" t="s">
        <v>46</v>
      </c>
      <c r="G8594" t="s">
        <v>34</v>
      </c>
      <c r="H8594" t="s">
        <v>58</v>
      </c>
      <c r="I8594">
        <v>167.952</v>
      </c>
      <c r="J8594">
        <v>6</v>
      </c>
      <c r="K8594">
        <v>0.2</v>
      </c>
      <c r="L8594">
        <v>-27.292200000000001</v>
      </c>
    </row>
    <row r="8595" spans="1:12" x14ac:dyDescent="0.3">
      <c r="A8595" t="s">
        <v>27</v>
      </c>
      <c r="B8595" t="s">
        <v>13</v>
      </c>
      <c r="C8595" t="s">
        <v>14</v>
      </c>
      <c r="D8595" t="s">
        <v>112</v>
      </c>
      <c r="E8595" t="s">
        <v>45</v>
      </c>
      <c r="F8595" t="s">
        <v>46</v>
      </c>
      <c r="G8595" t="s">
        <v>25</v>
      </c>
      <c r="H8595" t="s">
        <v>33</v>
      </c>
      <c r="I8595">
        <v>45.04</v>
      </c>
      <c r="J8595">
        <v>2</v>
      </c>
      <c r="K8595">
        <v>0.2</v>
      </c>
      <c r="L8595">
        <v>4.5039999999999996</v>
      </c>
    </row>
    <row r="8596" spans="1:12" x14ac:dyDescent="0.3">
      <c r="A8596" t="s">
        <v>27</v>
      </c>
      <c r="B8596" t="s">
        <v>13</v>
      </c>
      <c r="C8596" t="s">
        <v>14</v>
      </c>
      <c r="D8596" t="s">
        <v>255</v>
      </c>
      <c r="E8596" t="s">
        <v>45</v>
      </c>
      <c r="F8596" t="s">
        <v>46</v>
      </c>
      <c r="G8596" t="s">
        <v>25</v>
      </c>
      <c r="H8596" t="s">
        <v>109</v>
      </c>
      <c r="I8596">
        <v>3930.0720000000001</v>
      </c>
      <c r="J8596">
        <v>3</v>
      </c>
      <c r="K8596">
        <v>0.2</v>
      </c>
      <c r="L8596">
        <v>-786.01440000000002</v>
      </c>
    </row>
    <row r="8597" spans="1:12" x14ac:dyDescent="0.3">
      <c r="A8597" t="s">
        <v>27</v>
      </c>
      <c r="B8597" t="s">
        <v>13</v>
      </c>
      <c r="C8597" t="s">
        <v>14</v>
      </c>
      <c r="D8597" t="s">
        <v>255</v>
      </c>
      <c r="E8597" t="s">
        <v>45</v>
      </c>
      <c r="F8597" t="s">
        <v>46</v>
      </c>
      <c r="G8597" t="s">
        <v>25</v>
      </c>
      <c r="H8597" t="s">
        <v>76</v>
      </c>
      <c r="I8597">
        <v>2.3039999999999998</v>
      </c>
      <c r="J8597">
        <v>1</v>
      </c>
      <c r="K8597">
        <v>0.2</v>
      </c>
      <c r="L8597">
        <v>0.77759999999999996</v>
      </c>
    </row>
    <row r="8598" spans="1:12" x14ac:dyDescent="0.3">
      <c r="A8598" t="s">
        <v>27</v>
      </c>
      <c r="B8598" t="s">
        <v>13</v>
      </c>
      <c r="C8598" t="s">
        <v>14</v>
      </c>
      <c r="D8598" t="s">
        <v>255</v>
      </c>
      <c r="E8598" t="s">
        <v>45</v>
      </c>
      <c r="F8598" t="s">
        <v>46</v>
      </c>
      <c r="G8598" t="s">
        <v>34</v>
      </c>
      <c r="H8598" t="s">
        <v>35</v>
      </c>
      <c r="I8598">
        <v>431.976</v>
      </c>
      <c r="J8598">
        <v>3</v>
      </c>
      <c r="K8598">
        <v>0.2</v>
      </c>
      <c r="L8598">
        <v>32.398200000000003</v>
      </c>
    </row>
    <row r="8599" spans="1:12" x14ac:dyDescent="0.3">
      <c r="A8599" t="s">
        <v>27</v>
      </c>
      <c r="B8599" t="s">
        <v>13</v>
      </c>
      <c r="C8599" t="s">
        <v>14</v>
      </c>
      <c r="D8599" t="s">
        <v>255</v>
      </c>
      <c r="E8599" t="s">
        <v>45</v>
      </c>
      <c r="F8599" t="s">
        <v>46</v>
      </c>
      <c r="G8599" t="s">
        <v>34</v>
      </c>
      <c r="H8599" t="s">
        <v>58</v>
      </c>
      <c r="I8599">
        <v>41.72</v>
      </c>
      <c r="J8599">
        <v>7</v>
      </c>
      <c r="K8599">
        <v>0.2</v>
      </c>
      <c r="L8599">
        <v>5.7365000000000004</v>
      </c>
    </row>
    <row r="8600" spans="1:12" x14ac:dyDescent="0.3">
      <c r="A8600" t="s">
        <v>27</v>
      </c>
      <c r="B8600" t="s">
        <v>21</v>
      </c>
      <c r="C8600" t="s">
        <v>14</v>
      </c>
      <c r="D8600" t="s">
        <v>322</v>
      </c>
      <c r="E8600" t="s">
        <v>45</v>
      </c>
      <c r="F8600" t="s">
        <v>46</v>
      </c>
      <c r="G8600" t="s">
        <v>25</v>
      </c>
      <c r="H8600" t="s">
        <v>36</v>
      </c>
      <c r="I8600">
        <v>3.3180000000000001</v>
      </c>
      <c r="J8600">
        <v>3</v>
      </c>
      <c r="K8600">
        <v>0.8</v>
      </c>
      <c r="L8600">
        <v>-5.6406000000000001</v>
      </c>
    </row>
    <row r="8601" spans="1:12" x14ac:dyDescent="0.3">
      <c r="A8601" t="s">
        <v>61</v>
      </c>
      <c r="B8601" t="s">
        <v>43</v>
      </c>
      <c r="C8601" t="s">
        <v>14</v>
      </c>
      <c r="D8601" t="s">
        <v>60</v>
      </c>
      <c r="E8601" t="s">
        <v>45</v>
      </c>
      <c r="F8601" t="s">
        <v>46</v>
      </c>
      <c r="G8601" t="s">
        <v>34</v>
      </c>
      <c r="H8601" t="s">
        <v>35</v>
      </c>
      <c r="I8601">
        <v>196.77600000000001</v>
      </c>
      <c r="J8601">
        <v>3</v>
      </c>
      <c r="K8601">
        <v>0.2</v>
      </c>
      <c r="L8601">
        <v>14.7582</v>
      </c>
    </row>
    <row r="8602" spans="1:12" x14ac:dyDescent="0.3">
      <c r="A8602" t="s">
        <v>61</v>
      </c>
      <c r="B8602" t="s">
        <v>43</v>
      </c>
      <c r="C8602" t="s">
        <v>14</v>
      </c>
      <c r="D8602" t="s">
        <v>60</v>
      </c>
      <c r="E8602" t="s">
        <v>45</v>
      </c>
      <c r="F8602" t="s">
        <v>46</v>
      </c>
      <c r="G8602" t="s">
        <v>25</v>
      </c>
      <c r="H8602" t="s">
        <v>36</v>
      </c>
      <c r="I8602">
        <v>2.92</v>
      </c>
      <c r="J8602">
        <v>2</v>
      </c>
      <c r="K8602">
        <v>0.8</v>
      </c>
      <c r="L8602">
        <v>-4.8179999999999996</v>
      </c>
    </row>
    <row r="8603" spans="1:12" x14ac:dyDescent="0.3">
      <c r="A8603" t="s">
        <v>61</v>
      </c>
      <c r="B8603" t="s">
        <v>43</v>
      </c>
      <c r="C8603" t="s">
        <v>14</v>
      </c>
      <c r="D8603" t="s">
        <v>60</v>
      </c>
      <c r="E8603" t="s">
        <v>45</v>
      </c>
      <c r="F8603" t="s">
        <v>46</v>
      </c>
      <c r="G8603" t="s">
        <v>18</v>
      </c>
      <c r="H8603" t="s">
        <v>30</v>
      </c>
      <c r="I8603">
        <v>200.79499999999999</v>
      </c>
      <c r="J8603">
        <v>1</v>
      </c>
      <c r="K8603">
        <v>0.3</v>
      </c>
      <c r="L8603">
        <v>-22.948</v>
      </c>
    </row>
    <row r="8604" spans="1:12" x14ac:dyDescent="0.3">
      <c r="A8604" t="s">
        <v>61</v>
      </c>
      <c r="B8604" t="s">
        <v>43</v>
      </c>
      <c r="C8604" t="s">
        <v>14</v>
      </c>
      <c r="D8604" t="s">
        <v>60</v>
      </c>
      <c r="E8604" t="s">
        <v>45</v>
      </c>
      <c r="F8604" t="s">
        <v>46</v>
      </c>
      <c r="G8604" t="s">
        <v>34</v>
      </c>
      <c r="H8604" t="s">
        <v>58</v>
      </c>
      <c r="I8604">
        <v>46.688000000000002</v>
      </c>
      <c r="J8604">
        <v>4</v>
      </c>
      <c r="K8604">
        <v>0.2</v>
      </c>
      <c r="L8604">
        <v>-2.9180000000000001</v>
      </c>
    </row>
    <row r="8605" spans="1:12" x14ac:dyDescent="0.3">
      <c r="A8605" t="s">
        <v>61</v>
      </c>
      <c r="B8605" t="s">
        <v>43</v>
      </c>
      <c r="C8605" t="s">
        <v>14</v>
      </c>
      <c r="D8605" t="s">
        <v>60</v>
      </c>
      <c r="E8605" t="s">
        <v>45</v>
      </c>
      <c r="F8605" t="s">
        <v>46</v>
      </c>
      <c r="G8605" t="s">
        <v>25</v>
      </c>
      <c r="H8605" t="s">
        <v>33</v>
      </c>
      <c r="I8605">
        <v>21.864000000000001</v>
      </c>
      <c r="J8605">
        <v>3</v>
      </c>
      <c r="K8605">
        <v>0.2</v>
      </c>
      <c r="L8605">
        <v>3.5529000000000002</v>
      </c>
    </row>
    <row r="8606" spans="1:12" x14ac:dyDescent="0.3">
      <c r="A8606" t="s">
        <v>27</v>
      </c>
      <c r="B8606" t="s">
        <v>43</v>
      </c>
      <c r="C8606" t="s">
        <v>14</v>
      </c>
      <c r="D8606" t="s">
        <v>461</v>
      </c>
      <c r="E8606" t="s">
        <v>45</v>
      </c>
      <c r="F8606" t="s">
        <v>46</v>
      </c>
      <c r="G8606" t="s">
        <v>18</v>
      </c>
      <c r="H8606" t="s">
        <v>20</v>
      </c>
      <c r="I8606">
        <v>340.11599999999999</v>
      </c>
      <c r="J8606">
        <v>6</v>
      </c>
      <c r="K8606">
        <v>0.3</v>
      </c>
      <c r="L8606">
        <v>-9.7175999999999991</v>
      </c>
    </row>
    <row r="8607" spans="1:12" x14ac:dyDescent="0.3">
      <c r="A8607" t="s">
        <v>27</v>
      </c>
      <c r="B8607" t="s">
        <v>13</v>
      </c>
      <c r="C8607" t="s">
        <v>14</v>
      </c>
      <c r="D8607" t="s">
        <v>60</v>
      </c>
      <c r="E8607" t="s">
        <v>45</v>
      </c>
      <c r="F8607" t="s">
        <v>46</v>
      </c>
      <c r="G8607" t="s">
        <v>25</v>
      </c>
      <c r="H8607" t="s">
        <v>40</v>
      </c>
      <c r="I8607">
        <v>17.904</v>
      </c>
      <c r="J8607">
        <v>2</v>
      </c>
      <c r="K8607">
        <v>0.2</v>
      </c>
      <c r="L8607">
        <v>6.2664</v>
      </c>
    </row>
    <row r="8608" spans="1:12" x14ac:dyDescent="0.3">
      <c r="A8608" t="s">
        <v>27</v>
      </c>
      <c r="B8608" t="s">
        <v>13</v>
      </c>
      <c r="C8608" t="s">
        <v>14</v>
      </c>
      <c r="D8608" t="s">
        <v>60</v>
      </c>
      <c r="E8608" t="s">
        <v>45</v>
      </c>
      <c r="F8608" t="s">
        <v>46</v>
      </c>
      <c r="G8608" t="s">
        <v>18</v>
      </c>
      <c r="H8608" t="s">
        <v>20</v>
      </c>
      <c r="I8608">
        <v>966.7</v>
      </c>
      <c r="J8608">
        <v>5</v>
      </c>
      <c r="K8608">
        <v>0.3</v>
      </c>
      <c r="L8608">
        <v>-13.81</v>
      </c>
    </row>
    <row r="8609" spans="1:12" x14ac:dyDescent="0.3">
      <c r="A8609" t="s">
        <v>27</v>
      </c>
      <c r="B8609" t="s">
        <v>13</v>
      </c>
      <c r="C8609" t="s">
        <v>14</v>
      </c>
      <c r="D8609" t="s">
        <v>60</v>
      </c>
      <c r="E8609" t="s">
        <v>45</v>
      </c>
      <c r="F8609" t="s">
        <v>46</v>
      </c>
      <c r="G8609" t="s">
        <v>25</v>
      </c>
      <c r="H8609" t="s">
        <v>40</v>
      </c>
      <c r="I8609">
        <v>182.11199999999999</v>
      </c>
      <c r="J8609">
        <v>6</v>
      </c>
      <c r="K8609">
        <v>0.2</v>
      </c>
      <c r="L8609">
        <v>61.462800000000001</v>
      </c>
    </row>
    <row r="8610" spans="1:12" x14ac:dyDescent="0.3">
      <c r="A8610" t="s">
        <v>27</v>
      </c>
      <c r="B8610" t="s">
        <v>13</v>
      </c>
      <c r="C8610" t="s">
        <v>14</v>
      </c>
      <c r="D8610" t="s">
        <v>60</v>
      </c>
      <c r="E8610" t="s">
        <v>45</v>
      </c>
      <c r="F8610" t="s">
        <v>46</v>
      </c>
      <c r="G8610" t="s">
        <v>25</v>
      </c>
      <c r="H8610" t="s">
        <v>40</v>
      </c>
      <c r="I8610">
        <v>89.567999999999998</v>
      </c>
      <c r="J8610">
        <v>2</v>
      </c>
      <c r="K8610">
        <v>0.2</v>
      </c>
      <c r="L8610">
        <v>32.468400000000003</v>
      </c>
    </row>
    <row r="8611" spans="1:12" x14ac:dyDescent="0.3">
      <c r="A8611" t="s">
        <v>61</v>
      </c>
      <c r="B8611" t="s">
        <v>43</v>
      </c>
      <c r="C8611" t="s">
        <v>14</v>
      </c>
      <c r="D8611" t="s">
        <v>248</v>
      </c>
      <c r="E8611" t="s">
        <v>45</v>
      </c>
      <c r="F8611" t="s">
        <v>46</v>
      </c>
      <c r="G8611" t="s">
        <v>18</v>
      </c>
      <c r="H8611" t="s">
        <v>32</v>
      </c>
      <c r="I8611">
        <v>8.5440000000000005</v>
      </c>
      <c r="J8611">
        <v>2</v>
      </c>
      <c r="K8611">
        <v>0.6</v>
      </c>
      <c r="L8611">
        <v>-7.476</v>
      </c>
    </row>
    <row r="8612" spans="1:12" x14ac:dyDescent="0.3">
      <c r="A8612" t="s">
        <v>61</v>
      </c>
      <c r="B8612" t="s">
        <v>13</v>
      </c>
      <c r="C8612" t="s">
        <v>14</v>
      </c>
      <c r="D8612" t="s">
        <v>60</v>
      </c>
      <c r="E8612" t="s">
        <v>45</v>
      </c>
      <c r="F8612" t="s">
        <v>46</v>
      </c>
      <c r="G8612" t="s">
        <v>18</v>
      </c>
      <c r="H8612" t="s">
        <v>20</v>
      </c>
      <c r="I8612">
        <v>191.05799999999999</v>
      </c>
      <c r="J8612">
        <v>3</v>
      </c>
      <c r="K8612">
        <v>0.3</v>
      </c>
      <c r="L8612">
        <v>-46.399799999999999</v>
      </c>
    </row>
    <row r="8613" spans="1:12" x14ac:dyDescent="0.3">
      <c r="A8613" t="s">
        <v>61</v>
      </c>
      <c r="B8613" t="s">
        <v>13</v>
      </c>
      <c r="C8613" t="s">
        <v>14</v>
      </c>
      <c r="D8613" t="s">
        <v>60</v>
      </c>
      <c r="E8613" t="s">
        <v>45</v>
      </c>
      <c r="F8613" t="s">
        <v>46</v>
      </c>
      <c r="G8613" t="s">
        <v>25</v>
      </c>
      <c r="H8613" t="s">
        <v>33</v>
      </c>
      <c r="I8613">
        <v>13.04</v>
      </c>
      <c r="J8613">
        <v>5</v>
      </c>
      <c r="K8613">
        <v>0.2</v>
      </c>
      <c r="L8613">
        <v>3.9119999999999999</v>
      </c>
    </row>
    <row r="8614" spans="1:12" x14ac:dyDescent="0.3">
      <c r="A8614" t="s">
        <v>61</v>
      </c>
      <c r="B8614" t="s">
        <v>13</v>
      </c>
      <c r="C8614" t="s">
        <v>14</v>
      </c>
      <c r="D8614" t="s">
        <v>60</v>
      </c>
      <c r="E8614" t="s">
        <v>45</v>
      </c>
      <c r="F8614" t="s">
        <v>46</v>
      </c>
      <c r="G8614" t="s">
        <v>25</v>
      </c>
      <c r="H8614" t="s">
        <v>36</v>
      </c>
      <c r="I8614">
        <v>1525.1880000000001</v>
      </c>
      <c r="J8614">
        <v>6</v>
      </c>
      <c r="K8614">
        <v>0.8</v>
      </c>
      <c r="L8614">
        <v>-2287.7820000000002</v>
      </c>
    </row>
    <row r="8615" spans="1:12" x14ac:dyDescent="0.3">
      <c r="A8615" t="s">
        <v>27</v>
      </c>
      <c r="B8615" t="s">
        <v>13</v>
      </c>
      <c r="C8615" t="s">
        <v>14</v>
      </c>
      <c r="D8615" t="s">
        <v>60</v>
      </c>
      <c r="E8615" t="s">
        <v>45</v>
      </c>
      <c r="F8615" t="s">
        <v>46</v>
      </c>
      <c r="G8615" t="s">
        <v>34</v>
      </c>
      <c r="H8615" t="s">
        <v>35</v>
      </c>
      <c r="I8615">
        <v>31.92</v>
      </c>
      <c r="J8615">
        <v>2</v>
      </c>
      <c r="K8615">
        <v>0.2</v>
      </c>
      <c r="L8615">
        <v>2.3940000000000001</v>
      </c>
    </row>
    <row r="8616" spans="1:12" x14ac:dyDescent="0.3">
      <c r="A8616" t="s">
        <v>27</v>
      </c>
      <c r="B8616" t="s">
        <v>21</v>
      </c>
      <c r="C8616" t="s">
        <v>14</v>
      </c>
      <c r="D8616" t="s">
        <v>134</v>
      </c>
      <c r="E8616" t="s">
        <v>45</v>
      </c>
      <c r="F8616" t="s">
        <v>46</v>
      </c>
      <c r="G8616" t="s">
        <v>25</v>
      </c>
      <c r="H8616" t="s">
        <v>59</v>
      </c>
      <c r="I8616">
        <v>1.6319999999999999</v>
      </c>
      <c r="J8616">
        <v>1</v>
      </c>
      <c r="K8616">
        <v>0.2</v>
      </c>
      <c r="L8616">
        <v>0.55079999999999996</v>
      </c>
    </row>
    <row r="8617" spans="1:12" x14ac:dyDescent="0.3">
      <c r="A8617" t="s">
        <v>27</v>
      </c>
      <c r="B8617" t="s">
        <v>21</v>
      </c>
      <c r="C8617" t="s">
        <v>14</v>
      </c>
      <c r="D8617" t="s">
        <v>134</v>
      </c>
      <c r="E8617" t="s">
        <v>45</v>
      </c>
      <c r="F8617" t="s">
        <v>46</v>
      </c>
      <c r="G8617" t="s">
        <v>34</v>
      </c>
      <c r="H8617" t="s">
        <v>35</v>
      </c>
      <c r="I8617">
        <v>267.95999999999998</v>
      </c>
      <c r="J8617">
        <v>5</v>
      </c>
      <c r="K8617">
        <v>0.2</v>
      </c>
      <c r="L8617">
        <v>16.747499999999999</v>
      </c>
    </row>
    <row r="8618" spans="1:12" x14ac:dyDescent="0.3">
      <c r="A8618" t="s">
        <v>27</v>
      </c>
      <c r="B8618" t="s">
        <v>21</v>
      </c>
      <c r="C8618" t="s">
        <v>14</v>
      </c>
      <c r="D8618" t="s">
        <v>134</v>
      </c>
      <c r="E8618" t="s">
        <v>45</v>
      </c>
      <c r="F8618" t="s">
        <v>46</v>
      </c>
      <c r="G8618" t="s">
        <v>25</v>
      </c>
      <c r="H8618" t="s">
        <v>40</v>
      </c>
      <c r="I8618">
        <v>41.92</v>
      </c>
      <c r="J8618">
        <v>4</v>
      </c>
      <c r="K8618">
        <v>0.2</v>
      </c>
      <c r="L8618">
        <v>15.196</v>
      </c>
    </row>
    <row r="8619" spans="1:12" x14ac:dyDescent="0.3">
      <c r="A8619" t="s">
        <v>27</v>
      </c>
      <c r="B8619" t="s">
        <v>21</v>
      </c>
      <c r="C8619" t="s">
        <v>14</v>
      </c>
      <c r="D8619" t="s">
        <v>134</v>
      </c>
      <c r="E8619" t="s">
        <v>45</v>
      </c>
      <c r="F8619" t="s">
        <v>46</v>
      </c>
      <c r="G8619" t="s">
        <v>34</v>
      </c>
      <c r="H8619" t="s">
        <v>35</v>
      </c>
      <c r="I8619">
        <v>329.584</v>
      </c>
      <c r="J8619">
        <v>2</v>
      </c>
      <c r="K8619">
        <v>0.2</v>
      </c>
      <c r="L8619">
        <v>37.078200000000002</v>
      </c>
    </row>
    <row r="8620" spans="1:12" x14ac:dyDescent="0.3">
      <c r="A8620" t="s">
        <v>61</v>
      </c>
      <c r="B8620" t="s">
        <v>21</v>
      </c>
      <c r="C8620" t="s">
        <v>14</v>
      </c>
      <c r="D8620" t="s">
        <v>134</v>
      </c>
      <c r="E8620" t="s">
        <v>45</v>
      </c>
      <c r="F8620" t="s">
        <v>46</v>
      </c>
      <c r="G8620" t="s">
        <v>25</v>
      </c>
      <c r="H8620" t="s">
        <v>31</v>
      </c>
      <c r="I8620">
        <v>720.76</v>
      </c>
      <c r="J8620">
        <v>5</v>
      </c>
      <c r="K8620">
        <v>0.2</v>
      </c>
      <c r="L8620">
        <v>54.057000000000002</v>
      </c>
    </row>
    <row r="8621" spans="1:12" x14ac:dyDescent="0.3">
      <c r="A8621" t="s">
        <v>27</v>
      </c>
      <c r="B8621" t="s">
        <v>13</v>
      </c>
      <c r="C8621" t="s">
        <v>14</v>
      </c>
      <c r="D8621" t="s">
        <v>60</v>
      </c>
      <c r="E8621" t="s">
        <v>45</v>
      </c>
      <c r="F8621" t="s">
        <v>46</v>
      </c>
      <c r="G8621" t="s">
        <v>34</v>
      </c>
      <c r="H8621" t="s">
        <v>35</v>
      </c>
      <c r="I8621">
        <v>151.19200000000001</v>
      </c>
      <c r="J8621">
        <v>1</v>
      </c>
      <c r="K8621">
        <v>0.2</v>
      </c>
      <c r="L8621">
        <v>13.2293</v>
      </c>
    </row>
    <row r="8622" spans="1:12" x14ac:dyDescent="0.3">
      <c r="A8622" t="s">
        <v>27</v>
      </c>
      <c r="B8622" t="s">
        <v>21</v>
      </c>
      <c r="C8622" t="s">
        <v>14</v>
      </c>
      <c r="D8622" t="s">
        <v>60</v>
      </c>
      <c r="E8622" t="s">
        <v>45</v>
      </c>
      <c r="F8622" t="s">
        <v>46</v>
      </c>
      <c r="G8622" t="s">
        <v>25</v>
      </c>
      <c r="H8622" t="s">
        <v>40</v>
      </c>
      <c r="I8622">
        <v>15.552</v>
      </c>
      <c r="J8622">
        <v>3</v>
      </c>
      <c r="K8622">
        <v>0.2</v>
      </c>
      <c r="L8622">
        <v>5.4432</v>
      </c>
    </row>
    <row r="8623" spans="1:12" x14ac:dyDescent="0.3">
      <c r="A8623" t="s">
        <v>27</v>
      </c>
      <c r="B8623" t="s">
        <v>21</v>
      </c>
      <c r="C8623" t="s">
        <v>14</v>
      </c>
      <c r="D8623" t="s">
        <v>60</v>
      </c>
      <c r="E8623" t="s">
        <v>45</v>
      </c>
      <c r="F8623" t="s">
        <v>46</v>
      </c>
      <c r="G8623" t="s">
        <v>18</v>
      </c>
      <c r="H8623" t="s">
        <v>30</v>
      </c>
      <c r="I8623">
        <v>347.36099999999999</v>
      </c>
      <c r="J8623">
        <v>7</v>
      </c>
      <c r="K8623">
        <v>0.3</v>
      </c>
      <c r="L8623">
        <v>-69.472200000000001</v>
      </c>
    </row>
    <row r="8624" spans="1:12" x14ac:dyDescent="0.3">
      <c r="A8624" t="s">
        <v>27</v>
      </c>
      <c r="B8624" t="s">
        <v>21</v>
      </c>
      <c r="C8624" t="s">
        <v>14</v>
      </c>
      <c r="D8624" t="s">
        <v>60</v>
      </c>
      <c r="E8624" t="s">
        <v>45</v>
      </c>
      <c r="F8624" t="s">
        <v>46</v>
      </c>
      <c r="G8624" t="s">
        <v>25</v>
      </c>
      <c r="H8624" t="s">
        <v>40</v>
      </c>
      <c r="I8624">
        <v>10.368</v>
      </c>
      <c r="J8624">
        <v>2</v>
      </c>
      <c r="K8624">
        <v>0.2</v>
      </c>
      <c r="L8624">
        <v>3.6288</v>
      </c>
    </row>
    <row r="8625" spans="1:12" x14ac:dyDescent="0.3">
      <c r="A8625" t="s">
        <v>12</v>
      </c>
      <c r="B8625" t="s">
        <v>21</v>
      </c>
      <c r="C8625" t="s">
        <v>14</v>
      </c>
      <c r="D8625" t="s">
        <v>60</v>
      </c>
      <c r="E8625" t="s">
        <v>45</v>
      </c>
      <c r="F8625" t="s">
        <v>46</v>
      </c>
      <c r="G8625" t="s">
        <v>25</v>
      </c>
      <c r="H8625" t="s">
        <v>40</v>
      </c>
      <c r="I8625">
        <v>25.92</v>
      </c>
      <c r="J8625">
        <v>5</v>
      </c>
      <c r="K8625">
        <v>0.2</v>
      </c>
      <c r="L8625">
        <v>9.0719999999999992</v>
      </c>
    </row>
    <row r="8626" spans="1:12" x14ac:dyDescent="0.3">
      <c r="A8626" t="s">
        <v>12</v>
      </c>
      <c r="B8626" t="s">
        <v>21</v>
      </c>
      <c r="C8626" t="s">
        <v>14</v>
      </c>
      <c r="D8626" t="s">
        <v>60</v>
      </c>
      <c r="E8626" t="s">
        <v>45</v>
      </c>
      <c r="F8626" t="s">
        <v>46</v>
      </c>
      <c r="G8626" t="s">
        <v>25</v>
      </c>
      <c r="H8626" t="s">
        <v>76</v>
      </c>
      <c r="I8626">
        <v>15.808</v>
      </c>
      <c r="J8626">
        <v>8</v>
      </c>
      <c r="K8626">
        <v>0.2</v>
      </c>
      <c r="L8626">
        <v>5.3352000000000004</v>
      </c>
    </row>
    <row r="8627" spans="1:12" x14ac:dyDescent="0.3">
      <c r="A8627" t="s">
        <v>12</v>
      </c>
      <c r="B8627" t="s">
        <v>21</v>
      </c>
      <c r="C8627" t="s">
        <v>14</v>
      </c>
      <c r="D8627" t="s">
        <v>60</v>
      </c>
      <c r="E8627" t="s">
        <v>45</v>
      </c>
      <c r="F8627" t="s">
        <v>46</v>
      </c>
      <c r="G8627" t="s">
        <v>25</v>
      </c>
      <c r="H8627" t="s">
        <v>40</v>
      </c>
      <c r="I8627">
        <v>10.368</v>
      </c>
      <c r="J8627">
        <v>2</v>
      </c>
      <c r="K8627">
        <v>0.2</v>
      </c>
      <c r="L8627">
        <v>3.7584</v>
      </c>
    </row>
    <row r="8628" spans="1:12" x14ac:dyDescent="0.3">
      <c r="A8628" t="s">
        <v>61</v>
      </c>
      <c r="B8628" t="s">
        <v>13</v>
      </c>
      <c r="C8628" t="s">
        <v>14</v>
      </c>
      <c r="D8628" t="s">
        <v>60</v>
      </c>
      <c r="E8628" t="s">
        <v>45</v>
      </c>
      <c r="F8628" t="s">
        <v>46</v>
      </c>
      <c r="G8628" t="s">
        <v>25</v>
      </c>
      <c r="H8628" t="s">
        <v>40</v>
      </c>
      <c r="I8628">
        <v>36.287999999999997</v>
      </c>
      <c r="J8628">
        <v>7</v>
      </c>
      <c r="K8628">
        <v>0.2</v>
      </c>
      <c r="L8628">
        <v>12.700799999999999</v>
      </c>
    </row>
    <row r="8629" spans="1:12" x14ac:dyDescent="0.3">
      <c r="A8629" t="s">
        <v>61</v>
      </c>
      <c r="B8629" t="s">
        <v>13</v>
      </c>
      <c r="C8629" t="s">
        <v>14</v>
      </c>
      <c r="D8629" t="s">
        <v>60</v>
      </c>
      <c r="E8629" t="s">
        <v>45</v>
      </c>
      <c r="F8629" t="s">
        <v>46</v>
      </c>
      <c r="G8629" t="s">
        <v>34</v>
      </c>
      <c r="H8629" t="s">
        <v>35</v>
      </c>
      <c r="I8629">
        <v>150.38399999999999</v>
      </c>
      <c r="J8629">
        <v>2</v>
      </c>
      <c r="K8629">
        <v>0.2</v>
      </c>
      <c r="L8629">
        <v>15.038399999999999</v>
      </c>
    </row>
    <row r="8630" spans="1:12" x14ac:dyDescent="0.3">
      <c r="A8630" t="s">
        <v>27</v>
      </c>
      <c r="B8630" t="s">
        <v>43</v>
      </c>
      <c r="C8630" t="s">
        <v>14</v>
      </c>
      <c r="D8630" t="s">
        <v>60</v>
      </c>
      <c r="E8630" t="s">
        <v>45</v>
      </c>
      <c r="F8630" t="s">
        <v>46</v>
      </c>
      <c r="G8630" t="s">
        <v>25</v>
      </c>
      <c r="H8630" t="s">
        <v>59</v>
      </c>
      <c r="I8630">
        <v>20.936</v>
      </c>
      <c r="J8630">
        <v>1</v>
      </c>
      <c r="K8630">
        <v>0.2</v>
      </c>
      <c r="L8630">
        <v>7.0659000000000001</v>
      </c>
    </row>
    <row r="8631" spans="1:12" x14ac:dyDescent="0.3">
      <c r="A8631" t="s">
        <v>12</v>
      </c>
      <c r="B8631" t="s">
        <v>13</v>
      </c>
      <c r="C8631" t="s">
        <v>14</v>
      </c>
      <c r="D8631" t="s">
        <v>60</v>
      </c>
      <c r="E8631" t="s">
        <v>45</v>
      </c>
      <c r="F8631" t="s">
        <v>46</v>
      </c>
      <c r="G8631" t="s">
        <v>25</v>
      </c>
      <c r="H8631" t="s">
        <v>40</v>
      </c>
      <c r="I8631">
        <v>16.175999999999998</v>
      </c>
      <c r="J8631">
        <v>3</v>
      </c>
      <c r="K8631">
        <v>0.2</v>
      </c>
      <c r="L8631">
        <v>6.0659999999999998</v>
      </c>
    </row>
    <row r="8632" spans="1:12" x14ac:dyDescent="0.3">
      <c r="A8632" t="s">
        <v>27</v>
      </c>
      <c r="B8632" t="s">
        <v>43</v>
      </c>
      <c r="C8632" t="s">
        <v>14</v>
      </c>
      <c r="D8632" t="s">
        <v>121</v>
      </c>
      <c r="E8632" t="s">
        <v>45</v>
      </c>
      <c r="F8632" t="s">
        <v>46</v>
      </c>
      <c r="G8632" t="s">
        <v>25</v>
      </c>
      <c r="H8632" t="s">
        <v>36</v>
      </c>
      <c r="I8632">
        <v>3.5920000000000001</v>
      </c>
      <c r="J8632">
        <v>4</v>
      </c>
      <c r="K8632">
        <v>0.8</v>
      </c>
      <c r="L8632">
        <v>-6.2859999999999996</v>
      </c>
    </row>
    <row r="8633" spans="1:12" x14ac:dyDescent="0.3">
      <c r="A8633" t="s">
        <v>61</v>
      </c>
      <c r="B8633" t="s">
        <v>13</v>
      </c>
      <c r="C8633" t="s">
        <v>14</v>
      </c>
      <c r="D8633" t="s">
        <v>60</v>
      </c>
      <c r="E8633" t="s">
        <v>45</v>
      </c>
      <c r="F8633" t="s">
        <v>46</v>
      </c>
      <c r="G8633" t="s">
        <v>25</v>
      </c>
      <c r="H8633" t="s">
        <v>31</v>
      </c>
      <c r="I8633">
        <v>18.16</v>
      </c>
      <c r="J8633">
        <v>2</v>
      </c>
      <c r="K8633">
        <v>0.2</v>
      </c>
      <c r="L8633">
        <v>1.8160000000000001</v>
      </c>
    </row>
    <row r="8634" spans="1:12" x14ac:dyDescent="0.3">
      <c r="A8634" t="s">
        <v>27</v>
      </c>
      <c r="B8634" t="s">
        <v>21</v>
      </c>
      <c r="C8634" t="s">
        <v>14</v>
      </c>
      <c r="D8634" t="s">
        <v>534</v>
      </c>
      <c r="E8634" t="s">
        <v>45</v>
      </c>
      <c r="F8634" t="s">
        <v>46</v>
      </c>
      <c r="G8634" t="s">
        <v>25</v>
      </c>
      <c r="H8634" t="s">
        <v>40</v>
      </c>
      <c r="I8634">
        <v>115.29600000000001</v>
      </c>
      <c r="J8634">
        <v>3</v>
      </c>
      <c r="K8634">
        <v>0.2</v>
      </c>
      <c r="L8634">
        <v>40.3536</v>
      </c>
    </row>
    <row r="8635" spans="1:12" x14ac:dyDescent="0.3">
      <c r="A8635" t="s">
        <v>27</v>
      </c>
      <c r="B8635" t="s">
        <v>21</v>
      </c>
      <c r="C8635" t="s">
        <v>14</v>
      </c>
      <c r="D8635" t="s">
        <v>60</v>
      </c>
      <c r="E8635" t="s">
        <v>45</v>
      </c>
      <c r="F8635" t="s">
        <v>46</v>
      </c>
      <c r="G8635" t="s">
        <v>25</v>
      </c>
      <c r="H8635" t="s">
        <v>33</v>
      </c>
      <c r="I8635">
        <v>2.6720000000000002</v>
      </c>
      <c r="J8635">
        <v>1</v>
      </c>
      <c r="K8635">
        <v>0.2</v>
      </c>
      <c r="L8635">
        <v>0.33400000000000002</v>
      </c>
    </row>
    <row r="8636" spans="1:12" x14ac:dyDescent="0.3">
      <c r="A8636" t="s">
        <v>27</v>
      </c>
      <c r="B8636" t="s">
        <v>21</v>
      </c>
      <c r="C8636" t="s">
        <v>14</v>
      </c>
      <c r="D8636" t="s">
        <v>60</v>
      </c>
      <c r="E8636" t="s">
        <v>45</v>
      </c>
      <c r="F8636" t="s">
        <v>46</v>
      </c>
      <c r="G8636" t="s">
        <v>25</v>
      </c>
      <c r="H8636" t="s">
        <v>109</v>
      </c>
      <c r="I8636">
        <v>16.655999999999999</v>
      </c>
      <c r="J8636">
        <v>6</v>
      </c>
      <c r="K8636">
        <v>0.2</v>
      </c>
      <c r="L8636">
        <v>-3.1230000000000002</v>
      </c>
    </row>
    <row r="8637" spans="1:12" x14ac:dyDescent="0.3">
      <c r="A8637" t="s">
        <v>27</v>
      </c>
      <c r="B8637" t="s">
        <v>21</v>
      </c>
      <c r="C8637" t="s">
        <v>14</v>
      </c>
      <c r="D8637" t="s">
        <v>60</v>
      </c>
      <c r="E8637" t="s">
        <v>45</v>
      </c>
      <c r="F8637" t="s">
        <v>46</v>
      </c>
      <c r="G8637" t="s">
        <v>34</v>
      </c>
      <c r="H8637" t="s">
        <v>58</v>
      </c>
      <c r="I8637">
        <v>79.512</v>
      </c>
      <c r="J8637">
        <v>3</v>
      </c>
      <c r="K8637">
        <v>0.2</v>
      </c>
      <c r="L8637">
        <v>20.8719</v>
      </c>
    </row>
    <row r="8638" spans="1:12" x14ac:dyDescent="0.3">
      <c r="A8638" t="s">
        <v>27</v>
      </c>
      <c r="B8638" t="s">
        <v>21</v>
      </c>
      <c r="C8638" t="s">
        <v>14</v>
      </c>
      <c r="D8638" t="s">
        <v>60</v>
      </c>
      <c r="E8638" t="s">
        <v>45</v>
      </c>
      <c r="F8638" t="s">
        <v>46</v>
      </c>
      <c r="G8638" t="s">
        <v>25</v>
      </c>
      <c r="H8638" t="s">
        <v>40</v>
      </c>
      <c r="I8638">
        <v>36.287999999999997</v>
      </c>
      <c r="J8638">
        <v>7</v>
      </c>
      <c r="K8638">
        <v>0.2</v>
      </c>
      <c r="L8638">
        <v>12.700799999999999</v>
      </c>
    </row>
    <row r="8639" spans="1:12" x14ac:dyDescent="0.3">
      <c r="A8639" t="s">
        <v>27</v>
      </c>
      <c r="B8639" t="s">
        <v>21</v>
      </c>
      <c r="C8639" t="s">
        <v>14</v>
      </c>
      <c r="D8639" t="s">
        <v>60</v>
      </c>
      <c r="E8639" t="s">
        <v>45</v>
      </c>
      <c r="F8639" t="s">
        <v>46</v>
      </c>
      <c r="G8639" t="s">
        <v>18</v>
      </c>
      <c r="H8639" t="s">
        <v>19</v>
      </c>
      <c r="I8639">
        <v>67.993200000000002</v>
      </c>
      <c r="J8639">
        <v>1</v>
      </c>
      <c r="K8639">
        <v>0.32</v>
      </c>
      <c r="L8639">
        <v>-12.998699999999999</v>
      </c>
    </row>
    <row r="8640" spans="1:12" x14ac:dyDescent="0.3">
      <c r="A8640" t="s">
        <v>12</v>
      </c>
      <c r="B8640" t="s">
        <v>21</v>
      </c>
      <c r="C8640" t="s">
        <v>14</v>
      </c>
      <c r="D8640" t="s">
        <v>60</v>
      </c>
      <c r="E8640" t="s">
        <v>45</v>
      </c>
      <c r="F8640" t="s">
        <v>46</v>
      </c>
      <c r="G8640" t="s">
        <v>25</v>
      </c>
      <c r="H8640" t="s">
        <v>31</v>
      </c>
      <c r="I8640">
        <v>14.16</v>
      </c>
      <c r="J8640">
        <v>1</v>
      </c>
      <c r="K8640">
        <v>0.2</v>
      </c>
      <c r="L8640">
        <v>1.0620000000000001</v>
      </c>
    </row>
    <row r="8641" spans="1:12" x14ac:dyDescent="0.3">
      <c r="A8641" t="s">
        <v>12</v>
      </c>
      <c r="B8641" t="s">
        <v>21</v>
      </c>
      <c r="C8641" t="s">
        <v>14</v>
      </c>
      <c r="D8641" t="s">
        <v>60</v>
      </c>
      <c r="E8641" t="s">
        <v>45</v>
      </c>
      <c r="F8641" t="s">
        <v>46</v>
      </c>
      <c r="G8641" t="s">
        <v>25</v>
      </c>
      <c r="H8641" t="s">
        <v>40</v>
      </c>
      <c r="I8641">
        <v>79.92</v>
      </c>
      <c r="J8641">
        <v>5</v>
      </c>
      <c r="K8641">
        <v>0.2</v>
      </c>
      <c r="L8641">
        <v>27.972000000000001</v>
      </c>
    </row>
    <row r="8642" spans="1:12" x14ac:dyDescent="0.3">
      <c r="A8642" t="s">
        <v>27</v>
      </c>
      <c r="B8642" t="s">
        <v>21</v>
      </c>
      <c r="C8642" t="s">
        <v>14</v>
      </c>
      <c r="D8642" t="s">
        <v>134</v>
      </c>
      <c r="E8642" t="s">
        <v>45</v>
      </c>
      <c r="F8642" t="s">
        <v>46</v>
      </c>
      <c r="G8642" t="s">
        <v>25</v>
      </c>
      <c r="H8642" t="s">
        <v>59</v>
      </c>
      <c r="I8642">
        <v>15.84</v>
      </c>
      <c r="J8642">
        <v>2</v>
      </c>
      <c r="K8642">
        <v>0.2</v>
      </c>
      <c r="L8642">
        <v>5.5439999999999996</v>
      </c>
    </row>
    <row r="8643" spans="1:12" x14ac:dyDescent="0.3">
      <c r="A8643" t="s">
        <v>27</v>
      </c>
      <c r="B8643" t="s">
        <v>21</v>
      </c>
      <c r="C8643" t="s">
        <v>14</v>
      </c>
      <c r="D8643" t="s">
        <v>134</v>
      </c>
      <c r="E8643" t="s">
        <v>45</v>
      </c>
      <c r="F8643" t="s">
        <v>46</v>
      </c>
      <c r="G8643" t="s">
        <v>25</v>
      </c>
      <c r="H8643" t="s">
        <v>40</v>
      </c>
      <c r="I8643">
        <v>8.4480000000000004</v>
      </c>
      <c r="J8643">
        <v>2</v>
      </c>
      <c r="K8643">
        <v>0.2</v>
      </c>
      <c r="L8643">
        <v>2.64</v>
      </c>
    </row>
    <row r="8644" spans="1:12" x14ac:dyDescent="0.3">
      <c r="A8644" t="s">
        <v>27</v>
      </c>
      <c r="B8644" t="s">
        <v>43</v>
      </c>
      <c r="C8644" t="s">
        <v>14</v>
      </c>
      <c r="D8644" t="s">
        <v>60</v>
      </c>
      <c r="E8644" t="s">
        <v>45</v>
      </c>
      <c r="F8644" t="s">
        <v>46</v>
      </c>
      <c r="G8644" t="s">
        <v>18</v>
      </c>
      <c r="H8644" t="s">
        <v>20</v>
      </c>
      <c r="I8644">
        <v>275.05799999999999</v>
      </c>
      <c r="J8644">
        <v>3</v>
      </c>
      <c r="K8644">
        <v>0.3</v>
      </c>
      <c r="L8644">
        <v>-90.376199999999997</v>
      </c>
    </row>
    <row r="8645" spans="1:12" x14ac:dyDescent="0.3">
      <c r="A8645" t="s">
        <v>167</v>
      </c>
      <c r="B8645" t="s">
        <v>13</v>
      </c>
      <c r="C8645" t="s">
        <v>14</v>
      </c>
      <c r="D8645" t="s">
        <v>210</v>
      </c>
      <c r="E8645" t="s">
        <v>45</v>
      </c>
      <c r="F8645" t="s">
        <v>46</v>
      </c>
      <c r="G8645" t="s">
        <v>25</v>
      </c>
      <c r="H8645" t="s">
        <v>26</v>
      </c>
      <c r="I8645">
        <v>11.84</v>
      </c>
      <c r="J8645">
        <v>1</v>
      </c>
      <c r="K8645">
        <v>0.2</v>
      </c>
      <c r="L8645">
        <v>4.4400000000000004</v>
      </c>
    </row>
    <row r="8646" spans="1:12" x14ac:dyDescent="0.3">
      <c r="A8646" t="s">
        <v>27</v>
      </c>
      <c r="B8646" t="s">
        <v>21</v>
      </c>
      <c r="C8646" t="s">
        <v>14</v>
      </c>
      <c r="D8646" t="s">
        <v>60</v>
      </c>
      <c r="E8646" t="s">
        <v>45</v>
      </c>
      <c r="F8646" t="s">
        <v>46</v>
      </c>
      <c r="G8646" t="s">
        <v>34</v>
      </c>
      <c r="H8646" t="s">
        <v>35</v>
      </c>
      <c r="I8646">
        <v>946.34400000000005</v>
      </c>
      <c r="J8646">
        <v>7</v>
      </c>
      <c r="K8646">
        <v>0.2</v>
      </c>
      <c r="L8646">
        <v>118.29300000000001</v>
      </c>
    </row>
    <row r="8647" spans="1:12" x14ac:dyDescent="0.3">
      <c r="A8647" t="s">
        <v>27</v>
      </c>
      <c r="B8647" t="s">
        <v>13</v>
      </c>
      <c r="C8647" t="s">
        <v>14</v>
      </c>
      <c r="D8647" t="s">
        <v>44</v>
      </c>
      <c r="E8647" t="s">
        <v>45</v>
      </c>
      <c r="F8647" t="s">
        <v>46</v>
      </c>
      <c r="G8647" t="s">
        <v>25</v>
      </c>
      <c r="H8647" t="s">
        <v>37</v>
      </c>
      <c r="I8647">
        <v>3.16</v>
      </c>
      <c r="J8647">
        <v>4</v>
      </c>
      <c r="K8647">
        <v>0.8</v>
      </c>
      <c r="L8647">
        <v>-8.532</v>
      </c>
    </row>
    <row r="8648" spans="1:12" x14ac:dyDescent="0.3">
      <c r="A8648" t="s">
        <v>27</v>
      </c>
      <c r="B8648" t="s">
        <v>13</v>
      </c>
      <c r="C8648" t="s">
        <v>14</v>
      </c>
      <c r="D8648" t="s">
        <v>44</v>
      </c>
      <c r="E8648" t="s">
        <v>45</v>
      </c>
      <c r="F8648" t="s">
        <v>46</v>
      </c>
      <c r="G8648" t="s">
        <v>34</v>
      </c>
      <c r="H8648" t="s">
        <v>161</v>
      </c>
      <c r="I8648">
        <v>1999.96</v>
      </c>
      <c r="J8648">
        <v>5</v>
      </c>
      <c r="K8648">
        <v>0.2</v>
      </c>
      <c r="L8648">
        <v>624.98749999999995</v>
      </c>
    </row>
    <row r="8649" spans="1:12" x14ac:dyDescent="0.3">
      <c r="A8649" t="s">
        <v>27</v>
      </c>
      <c r="B8649" t="s">
        <v>43</v>
      </c>
      <c r="C8649" t="s">
        <v>14</v>
      </c>
      <c r="D8649" t="s">
        <v>121</v>
      </c>
      <c r="E8649" t="s">
        <v>45</v>
      </c>
      <c r="F8649" t="s">
        <v>46</v>
      </c>
      <c r="G8649" t="s">
        <v>25</v>
      </c>
      <c r="H8649" t="s">
        <v>26</v>
      </c>
      <c r="I8649">
        <v>60.143999999999998</v>
      </c>
      <c r="J8649">
        <v>6</v>
      </c>
      <c r="K8649">
        <v>0.2</v>
      </c>
      <c r="L8649">
        <v>20.2986</v>
      </c>
    </row>
    <row r="8650" spans="1:12" x14ac:dyDescent="0.3">
      <c r="A8650" t="s">
        <v>12</v>
      </c>
      <c r="B8650" t="s">
        <v>21</v>
      </c>
      <c r="C8650" t="s">
        <v>14</v>
      </c>
      <c r="D8650" t="s">
        <v>60</v>
      </c>
      <c r="E8650" t="s">
        <v>45</v>
      </c>
      <c r="F8650" t="s">
        <v>46</v>
      </c>
      <c r="G8650" t="s">
        <v>34</v>
      </c>
      <c r="H8650" t="s">
        <v>58</v>
      </c>
      <c r="I8650">
        <v>85.2</v>
      </c>
      <c r="J8650">
        <v>6</v>
      </c>
      <c r="K8650">
        <v>0.2</v>
      </c>
      <c r="L8650">
        <v>20.234999999999999</v>
      </c>
    </row>
    <row r="8651" spans="1:12" x14ac:dyDescent="0.3">
      <c r="A8651" t="s">
        <v>27</v>
      </c>
      <c r="B8651" t="s">
        <v>13</v>
      </c>
      <c r="C8651" t="s">
        <v>14</v>
      </c>
      <c r="D8651" t="s">
        <v>525</v>
      </c>
      <c r="E8651" t="s">
        <v>45</v>
      </c>
      <c r="F8651" t="s">
        <v>46</v>
      </c>
      <c r="G8651" t="s">
        <v>25</v>
      </c>
      <c r="H8651" t="s">
        <v>31</v>
      </c>
      <c r="I8651">
        <v>23.968</v>
      </c>
      <c r="J8651">
        <v>2</v>
      </c>
      <c r="K8651">
        <v>0.2</v>
      </c>
      <c r="L8651">
        <v>2.3967999999999998</v>
      </c>
    </row>
    <row r="8652" spans="1:12" x14ac:dyDescent="0.3">
      <c r="A8652" t="s">
        <v>61</v>
      </c>
      <c r="B8652" t="s">
        <v>13</v>
      </c>
      <c r="C8652" t="s">
        <v>14</v>
      </c>
      <c r="D8652" t="s">
        <v>320</v>
      </c>
      <c r="E8652" t="s">
        <v>45</v>
      </c>
      <c r="F8652" t="s">
        <v>46</v>
      </c>
      <c r="G8652" t="s">
        <v>34</v>
      </c>
      <c r="H8652" t="s">
        <v>35</v>
      </c>
      <c r="I8652">
        <v>575.96799999999996</v>
      </c>
      <c r="J8652">
        <v>4</v>
      </c>
      <c r="K8652">
        <v>0.2</v>
      </c>
      <c r="L8652">
        <v>43.197600000000001</v>
      </c>
    </row>
    <row r="8653" spans="1:12" x14ac:dyDescent="0.3">
      <c r="A8653" t="s">
        <v>61</v>
      </c>
      <c r="B8653" t="s">
        <v>13</v>
      </c>
      <c r="C8653" t="s">
        <v>14</v>
      </c>
      <c r="D8653" t="s">
        <v>320</v>
      </c>
      <c r="E8653" t="s">
        <v>45</v>
      </c>
      <c r="F8653" t="s">
        <v>46</v>
      </c>
      <c r="G8653" t="s">
        <v>25</v>
      </c>
      <c r="H8653" t="s">
        <v>40</v>
      </c>
      <c r="I8653">
        <v>10.368</v>
      </c>
      <c r="J8653">
        <v>2</v>
      </c>
      <c r="K8653">
        <v>0.2</v>
      </c>
      <c r="L8653">
        <v>3.6288</v>
      </c>
    </row>
    <row r="8654" spans="1:12" x14ac:dyDescent="0.3">
      <c r="A8654" t="s">
        <v>27</v>
      </c>
      <c r="B8654" t="s">
        <v>21</v>
      </c>
      <c r="C8654" t="s">
        <v>14</v>
      </c>
      <c r="D8654" t="s">
        <v>134</v>
      </c>
      <c r="E8654" t="s">
        <v>45</v>
      </c>
      <c r="F8654" t="s">
        <v>46</v>
      </c>
      <c r="G8654" t="s">
        <v>25</v>
      </c>
      <c r="H8654" t="s">
        <v>31</v>
      </c>
      <c r="I8654">
        <v>61.792000000000002</v>
      </c>
      <c r="J8654">
        <v>4</v>
      </c>
      <c r="K8654">
        <v>0.2</v>
      </c>
      <c r="L8654">
        <v>6.1791999999999998</v>
      </c>
    </row>
    <row r="8655" spans="1:12" x14ac:dyDescent="0.3">
      <c r="A8655" t="s">
        <v>27</v>
      </c>
      <c r="B8655" t="s">
        <v>21</v>
      </c>
      <c r="C8655" t="s">
        <v>14</v>
      </c>
      <c r="D8655" t="s">
        <v>134</v>
      </c>
      <c r="E8655" t="s">
        <v>45</v>
      </c>
      <c r="F8655" t="s">
        <v>46</v>
      </c>
      <c r="G8655" t="s">
        <v>18</v>
      </c>
      <c r="H8655" t="s">
        <v>19</v>
      </c>
      <c r="I8655">
        <v>205.9992</v>
      </c>
      <c r="J8655">
        <v>3</v>
      </c>
      <c r="K8655">
        <v>0.32</v>
      </c>
      <c r="L8655">
        <v>-27.264600000000002</v>
      </c>
    </row>
    <row r="8656" spans="1:12" x14ac:dyDescent="0.3">
      <c r="A8656" t="s">
        <v>27</v>
      </c>
      <c r="B8656" t="s">
        <v>21</v>
      </c>
      <c r="C8656" t="s">
        <v>14</v>
      </c>
      <c r="D8656" t="s">
        <v>134</v>
      </c>
      <c r="E8656" t="s">
        <v>45</v>
      </c>
      <c r="F8656" t="s">
        <v>46</v>
      </c>
      <c r="G8656" t="s">
        <v>25</v>
      </c>
      <c r="H8656" t="s">
        <v>31</v>
      </c>
      <c r="I8656">
        <v>33.488</v>
      </c>
      <c r="J8656">
        <v>7</v>
      </c>
      <c r="K8656">
        <v>0.2</v>
      </c>
      <c r="L8656">
        <v>-1.2558</v>
      </c>
    </row>
    <row r="8657" spans="1:12" x14ac:dyDescent="0.3">
      <c r="A8657" t="s">
        <v>27</v>
      </c>
      <c r="B8657" t="s">
        <v>21</v>
      </c>
      <c r="C8657" t="s">
        <v>14</v>
      </c>
      <c r="D8657" t="s">
        <v>134</v>
      </c>
      <c r="E8657" t="s">
        <v>45</v>
      </c>
      <c r="F8657" t="s">
        <v>46</v>
      </c>
      <c r="G8657" t="s">
        <v>25</v>
      </c>
      <c r="H8657" t="s">
        <v>109</v>
      </c>
      <c r="I8657">
        <v>23.04</v>
      </c>
      <c r="J8657">
        <v>3</v>
      </c>
      <c r="K8657">
        <v>0.2</v>
      </c>
      <c r="L8657">
        <v>-4.8959999999999999</v>
      </c>
    </row>
    <row r="8658" spans="1:12" x14ac:dyDescent="0.3">
      <c r="A8658" t="s">
        <v>27</v>
      </c>
      <c r="B8658" t="s">
        <v>21</v>
      </c>
      <c r="C8658" t="s">
        <v>14</v>
      </c>
      <c r="D8658" t="s">
        <v>134</v>
      </c>
      <c r="E8658" t="s">
        <v>45</v>
      </c>
      <c r="F8658" t="s">
        <v>46</v>
      </c>
      <c r="G8658" t="s">
        <v>25</v>
      </c>
      <c r="H8658" t="s">
        <v>36</v>
      </c>
      <c r="I8658">
        <v>1.3620000000000001</v>
      </c>
      <c r="J8658">
        <v>1</v>
      </c>
      <c r="K8658">
        <v>0.8</v>
      </c>
      <c r="L8658">
        <v>-2.1791999999999998</v>
      </c>
    </row>
    <row r="8659" spans="1:12" x14ac:dyDescent="0.3">
      <c r="A8659" t="s">
        <v>27</v>
      </c>
      <c r="B8659" t="s">
        <v>21</v>
      </c>
      <c r="C8659" t="s">
        <v>14</v>
      </c>
      <c r="D8659" t="s">
        <v>134</v>
      </c>
      <c r="E8659" t="s">
        <v>45</v>
      </c>
      <c r="F8659" t="s">
        <v>46</v>
      </c>
      <c r="G8659" t="s">
        <v>18</v>
      </c>
      <c r="H8659" t="s">
        <v>32</v>
      </c>
      <c r="I8659">
        <v>14.76</v>
      </c>
      <c r="J8659">
        <v>5</v>
      </c>
      <c r="K8659">
        <v>0.6</v>
      </c>
      <c r="L8659">
        <v>-11.439</v>
      </c>
    </row>
    <row r="8660" spans="1:12" x14ac:dyDescent="0.3">
      <c r="A8660" t="s">
        <v>27</v>
      </c>
      <c r="B8660" t="s">
        <v>13</v>
      </c>
      <c r="C8660" t="s">
        <v>14</v>
      </c>
      <c r="D8660" t="s">
        <v>327</v>
      </c>
      <c r="E8660" t="s">
        <v>45</v>
      </c>
      <c r="F8660" t="s">
        <v>46</v>
      </c>
      <c r="G8660" t="s">
        <v>34</v>
      </c>
      <c r="H8660" t="s">
        <v>35</v>
      </c>
      <c r="I8660">
        <v>95.992000000000004</v>
      </c>
      <c r="J8660">
        <v>1</v>
      </c>
      <c r="K8660">
        <v>0.2</v>
      </c>
      <c r="L8660">
        <v>9.5991999999999997</v>
      </c>
    </row>
    <row r="8661" spans="1:12" x14ac:dyDescent="0.3">
      <c r="A8661" t="s">
        <v>27</v>
      </c>
      <c r="B8661" t="s">
        <v>13</v>
      </c>
      <c r="C8661" t="s">
        <v>14</v>
      </c>
      <c r="D8661" t="s">
        <v>327</v>
      </c>
      <c r="E8661" t="s">
        <v>45</v>
      </c>
      <c r="F8661" t="s">
        <v>46</v>
      </c>
      <c r="G8661" t="s">
        <v>25</v>
      </c>
      <c r="H8661" t="s">
        <v>26</v>
      </c>
      <c r="I8661">
        <v>13.215999999999999</v>
      </c>
      <c r="J8661">
        <v>4</v>
      </c>
      <c r="K8661">
        <v>0.2</v>
      </c>
      <c r="L8661">
        <v>4.2952000000000004</v>
      </c>
    </row>
    <row r="8662" spans="1:12" x14ac:dyDescent="0.3">
      <c r="A8662" t="s">
        <v>27</v>
      </c>
      <c r="B8662" t="s">
        <v>43</v>
      </c>
      <c r="C8662" t="s">
        <v>14</v>
      </c>
      <c r="D8662" t="s">
        <v>60</v>
      </c>
      <c r="E8662" t="s">
        <v>45</v>
      </c>
      <c r="F8662" t="s">
        <v>46</v>
      </c>
      <c r="G8662" t="s">
        <v>25</v>
      </c>
      <c r="H8662" t="s">
        <v>40</v>
      </c>
      <c r="I8662">
        <v>20.736000000000001</v>
      </c>
      <c r="J8662">
        <v>4</v>
      </c>
      <c r="K8662">
        <v>0.2</v>
      </c>
      <c r="L8662">
        <v>7.2576000000000001</v>
      </c>
    </row>
    <row r="8663" spans="1:12" x14ac:dyDescent="0.3">
      <c r="A8663" t="s">
        <v>27</v>
      </c>
      <c r="B8663" t="s">
        <v>13</v>
      </c>
      <c r="C8663" t="s">
        <v>14</v>
      </c>
      <c r="D8663" t="s">
        <v>534</v>
      </c>
      <c r="E8663" t="s">
        <v>45</v>
      </c>
      <c r="F8663" t="s">
        <v>46</v>
      </c>
      <c r="G8663" t="s">
        <v>25</v>
      </c>
      <c r="H8663" t="s">
        <v>59</v>
      </c>
      <c r="I8663">
        <v>7.08</v>
      </c>
      <c r="J8663">
        <v>3</v>
      </c>
      <c r="K8663">
        <v>0.2</v>
      </c>
      <c r="L8663">
        <v>2.4780000000000002</v>
      </c>
    </row>
    <row r="8664" spans="1:12" x14ac:dyDescent="0.3">
      <c r="A8664" t="s">
        <v>27</v>
      </c>
      <c r="B8664" t="s">
        <v>13</v>
      </c>
      <c r="C8664" t="s">
        <v>14</v>
      </c>
      <c r="D8664" t="s">
        <v>322</v>
      </c>
      <c r="E8664" t="s">
        <v>45</v>
      </c>
      <c r="F8664" t="s">
        <v>46</v>
      </c>
      <c r="G8664" t="s">
        <v>25</v>
      </c>
      <c r="H8664" t="s">
        <v>37</v>
      </c>
      <c r="I8664">
        <v>19.568000000000001</v>
      </c>
      <c r="J8664">
        <v>2</v>
      </c>
      <c r="K8664">
        <v>0.8</v>
      </c>
      <c r="L8664">
        <v>-52.833599999999997</v>
      </c>
    </row>
    <row r="8665" spans="1:12" x14ac:dyDescent="0.3">
      <c r="A8665" t="s">
        <v>27</v>
      </c>
      <c r="B8665" t="s">
        <v>13</v>
      </c>
      <c r="C8665" t="s">
        <v>14</v>
      </c>
      <c r="D8665" t="s">
        <v>322</v>
      </c>
      <c r="E8665" t="s">
        <v>45</v>
      </c>
      <c r="F8665" t="s">
        <v>46</v>
      </c>
      <c r="G8665" t="s">
        <v>25</v>
      </c>
      <c r="H8665" t="s">
        <v>36</v>
      </c>
      <c r="I8665">
        <v>310.392</v>
      </c>
      <c r="J8665">
        <v>4</v>
      </c>
      <c r="K8665">
        <v>0.8</v>
      </c>
      <c r="L8665">
        <v>-512.14679999999998</v>
      </c>
    </row>
    <row r="8666" spans="1:12" x14ac:dyDescent="0.3">
      <c r="A8666" t="s">
        <v>61</v>
      </c>
      <c r="B8666" t="s">
        <v>13</v>
      </c>
      <c r="C8666" t="s">
        <v>14</v>
      </c>
      <c r="D8666" t="s">
        <v>60</v>
      </c>
      <c r="E8666" t="s">
        <v>45</v>
      </c>
      <c r="F8666" t="s">
        <v>46</v>
      </c>
      <c r="G8666" t="s">
        <v>25</v>
      </c>
      <c r="H8666" t="s">
        <v>40</v>
      </c>
      <c r="I8666">
        <v>173.488</v>
      </c>
      <c r="J8666">
        <v>7</v>
      </c>
      <c r="K8666">
        <v>0.2</v>
      </c>
      <c r="L8666">
        <v>54.215000000000003</v>
      </c>
    </row>
    <row r="8667" spans="1:12" x14ac:dyDescent="0.3">
      <c r="A8667" t="s">
        <v>61</v>
      </c>
      <c r="B8667" t="s">
        <v>13</v>
      </c>
      <c r="C8667" t="s">
        <v>14</v>
      </c>
      <c r="D8667" t="s">
        <v>469</v>
      </c>
      <c r="E8667" t="s">
        <v>45</v>
      </c>
      <c r="F8667" t="s">
        <v>46</v>
      </c>
      <c r="G8667" t="s">
        <v>25</v>
      </c>
      <c r="H8667" t="s">
        <v>36</v>
      </c>
      <c r="I8667">
        <v>2.0680000000000001</v>
      </c>
      <c r="J8667">
        <v>1</v>
      </c>
      <c r="K8667">
        <v>0.8</v>
      </c>
      <c r="L8667">
        <v>-3.4121999999999999</v>
      </c>
    </row>
    <row r="8668" spans="1:12" x14ac:dyDescent="0.3">
      <c r="A8668" t="s">
        <v>61</v>
      </c>
      <c r="B8668" t="s">
        <v>13</v>
      </c>
      <c r="C8668" t="s">
        <v>14</v>
      </c>
      <c r="D8668" t="s">
        <v>469</v>
      </c>
      <c r="E8668" t="s">
        <v>45</v>
      </c>
      <c r="F8668" t="s">
        <v>46</v>
      </c>
      <c r="G8668" t="s">
        <v>25</v>
      </c>
      <c r="H8668" t="s">
        <v>40</v>
      </c>
      <c r="I8668">
        <v>83.84</v>
      </c>
      <c r="J8668">
        <v>8</v>
      </c>
      <c r="K8668">
        <v>0.2</v>
      </c>
      <c r="L8668">
        <v>30.391999999999999</v>
      </c>
    </row>
    <row r="8669" spans="1:12" x14ac:dyDescent="0.3">
      <c r="A8669" t="s">
        <v>27</v>
      </c>
      <c r="B8669" t="s">
        <v>13</v>
      </c>
      <c r="C8669" t="s">
        <v>14</v>
      </c>
      <c r="D8669" t="s">
        <v>163</v>
      </c>
      <c r="E8669" t="s">
        <v>45</v>
      </c>
      <c r="F8669" t="s">
        <v>46</v>
      </c>
      <c r="G8669" t="s">
        <v>25</v>
      </c>
      <c r="H8669" t="s">
        <v>31</v>
      </c>
      <c r="I8669">
        <v>152.68799999999999</v>
      </c>
      <c r="J8669">
        <v>2</v>
      </c>
      <c r="K8669">
        <v>0.2</v>
      </c>
      <c r="L8669">
        <v>-26.720400000000001</v>
      </c>
    </row>
    <row r="8670" spans="1:12" x14ac:dyDescent="0.3">
      <c r="A8670" t="s">
        <v>27</v>
      </c>
      <c r="B8670" t="s">
        <v>13</v>
      </c>
      <c r="C8670" t="s">
        <v>14</v>
      </c>
      <c r="D8670" t="s">
        <v>163</v>
      </c>
      <c r="E8670" t="s">
        <v>45</v>
      </c>
      <c r="F8670" t="s">
        <v>46</v>
      </c>
      <c r="G8670" t="s">
        <v>25</v>
      </c>
      <c r="H8670" t="s">
        <v>76</v>
      </c>
      <c r="I8670">
        <v>3.488</v>
      </c>
      <c r="J8670">
        <v>2</v>
      </c>
      <c r="K8670">
        <v>0.2</v>
      </c>
      <c r="L8670">
        <v>0.56679999999999997</v>
      </c>
    </row>
    <row r="8671" spans="1:12" x14ac:dyDescent="0.3">
      <c r="A8671" t="s">
        <v>27</v>
      </c>
      <c r="B8671" t="s">
        <v>13</v>
      </c>
      <c r="C8671" t="s">
        <v>14</v>
      </c>
      <c r="D8671" t="s">
        <v>163</v>
      </c>
      <c r="E8671" t="s">
        <v>45</v>
      </c>
      <c r="F8671" t="s">
        <v>46</v>
      </c>
      <c r="G8671" t="s">
        <v>25</v>
      </c>
      <c r="H8671" t="s">
        <v>109</v>
      </c>
      <c r="I8671">
        <v>5.8879999999999999</v>
      </c>
      <c r="J8671">
        <v>2</v>
      </c>
      <c r="K8671">
        <v>0.2</v>
      </c>
      <c r="L8671">
        <v>-1.3248</v>
      </c>
    </row>
    <row r="8672" spans="1:12" x14ac:dyDescent="0.3">
      <c r="A8672" t="s">
        <v>61</v>
      </c>
      <c r="B8672" t="s">
        <v>43</v>
      </c>
      <c r="C8672" t="s">
        <v>14</v>
      </c>
      <c r="D8672" t="s">
        <v>60</v>
      </c>
      <c r="E8672" t="s">
        <v>45</v>
      </c>
      <c r="F8672" t="s">
        <v>46</v>
      </c>
      <c r="G8672" t="s">
        <v>25</v>
      </c>
      <c r="H8672" t="s">
        <v>31</v>
      </c>
      <c r="I8672">
        <v>151.05600000000001</v>
      </c>
      <c r="J8672">
        <v>9</v>
      </c>
      <c r="K8672">
        <v>0.2</v>
      </c>
      <c r="L8672">
        <v>7.5528000000000004</v>
      </c>
    </row>
    <row r="8673" spans="1:12" x14ac:dyDescent="0.3">
      <c r="A8673" t="s">
        <v>167</v>
      </c>
      <c r="B8673" t="s">
        <v>13</v>
      </c>
      <c r="C8673" t="s">
        <v>14</v>
      </c>
      <c r="D8673" t="s">
        <v>355</v>
      </c>
      <c r="E8673" t="s">
        <v>45</v>
      </c>
      <c r="F8673" t="s">
        <v>46</v>
      </c>
      <c r="G8673" t="s">
        <v>18</v>
      </c>
      <c r="H8673" t="s">
        <v>32</v>
      </c>
      <c r="I8673">
        <v>25.16</v>
      </c>
      <c r="J8673">
        <v>5</v>
      </c>
      <c r="K8673">
        <v>0.6</v>
      </c>
      <c r="L8673">
        <v>-11.321999999999999</v>
      </c>
    </row>
    <row r="8674" spans="1:12" x14ac:dyDescent="0.3">
      <c r="A8674" t="s">
        <v>27</v>
      </c>
      <c r="B8674" t="s">
        <v>13</v>
      </c>
      <c r="C8674" t="s">
        <v>14</v>
      </c>
      <c r="D8674" t="s">
        <v>60</v>
      </c>
      <c r="E8674" t="s">
        <v>45</v>
      </c>
      <c r="F8674" t="s">
        <v>46</v>
      </c>
      <c r="G8674" t="s">
        <v>25</v>
      </c>
      <c r="H8674" t="s">
        <v>36</v>
      </c>
      <c r="I8674">
        <v>6.2160000000000002</v>
      </c>
      <c r="J8674">
        <v>6</v>
      </c>
      <c r="K8674">
        <v>0.8</v>
      </c>
      <c r="L8674">
        <v>-9.6348000000000003</v>
      </c>
    </row>
    <row r="8675" spans="1:12" x14ac:dyDescent="0.3">
      <c r="A8675" t="s">
        <v>27</v>
      </c>
      <c r="B8675" t="s">
        <v>13</v>
      </c>
      <c r="C8675" t="s">
        <v>14</v>
      </c>
      <c r="D8675" t="s">
        <v>60</v>
      </c>
      <c r="E8675" t="s">
        <v>45</v>
      </c>
      <c r="F8675" t="s">
        <v>46</v>
      </c>
      <c r="G8675" t="s">
        <v>25</v>
      </c>
      <c r="H8675" t="s">
        <v>33</v>
      </c>
      <c r="I8675">
        <v>23.616</v>
      </c>
      <c r="J8675">
        <v>9</v>
      </c>
      <c r="K8675">
        <v>0.2</v>
      </c>
      <c r="L8675">
        <v>2.6568000000000001</v>
      </c>
    </row>
    <row r="8676" spans="1:12" x14ac:dyDescent="0.3">
      <c r="A8676" t="s">
        <v>27</v>
      </c>
      <c r="B8676" t="s">
        <v>13</v>
      </c>
      <c r="C8676" t="s">
        <v>14</v>
      </c>
      <c r="D8676" t="s">
        <v>60</v>
      </c>
      <c r="E8676" t="s">
        <v>45</v>
      </c>
      <c r="F8676" t="s">
        <v>46</v>
      </c>
      <c r="G8676" t="s">
        <v>34</v>
      </c>
      <c r="H8676" t="s">
        <v>58</v>
      </c>
      <c r="I8676">
        <v>24.032</v>
      </c>
      <c r="J8676">
        <v>2</v>
      </c>
      <c r="K8676">
        <v>0.2</v>
      </c>
      <c r="L8676">
        <v>-0.6008</v>
      </c>
    </row>
    <row r="8677" spans="1:12" x14ac:dyDescent="0.3">
      <c r="A8677" t="s">
        <v>27</v>
      </c>
      <c r="B8677" t="s">
        <v>13</v>
      </c>
      <c r="C8677" t="s">
        <v>14</v>
      </c>
      <c r="D8677" t="s">
        <v>60</v>
      </c>
      <c r="E8677" t="s">
        <v>45</v>
      </c>
      <c r="F8677" t="s">
        <v>46</v>
      </c>
      <c r="G8677" t="s">
        <v>25</v>
      </c>
      <c r="H8677" t="s">
        <v>26</v>
      </c>
      <c r="I8677">
        <v>2.0880000000000001</v>
      </c>
      <c r="J8677">
        <v>1</v>
      </c>
      <c r="K8677">
        <v>0.2</v>
      </c>
      <c r="L8677">
        <v>0.67859999999999998</v>
      </c>
    </row>
    <row r="8678" spans="1:12" x14ac:dyDescent="0.3">
      <c r="A8678" t="s">
        <v>27</v>
      </c>
      <c r="B8678" t="s">
        <v>13</v>
      </c>
      <c r="C8678" t="s">
        <v>14</v>
      </c>
      <c r="D8678" t="s">
        <v>60</v>
      </c>
      <c r="E8678" t="s">
        <v>45</v>
      </c>
      <c r="F8678" t="s">
        <v>46</v>
      </c>
      <c r="G8678" t="s">
        <v>25</v>
      </c>
      <c r="H8678" t="s">
        <v>36</v>
      </c>
      <c r="I8678">
        <v>4.4880000000000004</v>
      </c>
      <c r="J8678">
        <v>6</v>
      </c>
      <c r="K8678">
        <v>0.8</v>
      </c>
      <c r="L8678">
        <v>-6.7320000000000002</v>
      </c>
    </row>
    <row r="8679" spans="1:12" x14ac:dyDescent="0.3">
      <c r="A8679" t="s">
        <v>27</v>
      </c>
      <c r="B8679" t="s">
        <v>13</v>
      </c>
      <c r="C8679" t="s">
        <v>14</v>
      </c>
      <c r="D8679" t="s">
        <v>127</v>
      </c>
      <c r="E8679" t="s">
        <v>45</v>
      </c>
      <c r="F8679" t="s">
        <v>46</v>
      </c>
      <c r="G8679" t="s">
        <v>25</v>
      </c>
      <c r="H8679" t="s">
        <v>37</v>
      </c>
      <c r="I8679">
        <v>19.431999999999999</v>
      </c>
      <c r="J8679">
        <v>2</v>
      </c>
      <c r="K8679">
        <v>0.8</v>
      </c>
      <c r="L8679">
        <v>-49.551600000000001</v>
      </c>
    </row>
    <row r="8680" spans="1:12" x14ac:dyDescent="0.3">
      <c r="A8680" t="s">
        <v>27</v>
      </c>
      <c r="B8680" t="s">
        <v>13</v>
      </c>
      <c r="C8680" t="s">
        <v>14</v>
      </c>
      <c r="D8680" t="s">
        <v>127</v>
      </c>
      <c r="E8680" t="s">
        <v>45</v>
      </c>
      <c r="F8680" t="s">
        <v>46</v>
      </c>
      <c r="G8680" t="s">
        <v>34</v>
      </c>
      <c r="H8680" t="s">
        <v>58</v>
      </c>
      <c r="I8680">
        <v>65.44</v>
      </c>
      <c r="J8680">
        <v>5</v>
      </c>
      <c r="K8680">
        <v>0.2</v>
      </c>
      <c r="L8680">
        <v>-8.18</v>
      </c>
    </row>
    <row r="8681" spans="1:12" x14ac:dyDescent="0.3">
      <c r="A8681" t="s">
        <v>27</v>
      </c>
      <c r="B8681" t="s">
        <v>43</v>
      </c>
      <c r="C8681" t="s">
        <v>14</v>
      </c>
      <c r="D8681" t="s">
        <v>474</v>
      </c>
      <c r="E8681" t="s">
        <v>45</v>
      </c>
      <c r="F8681" t="s">
        <v>46</v>
      </c>
      <c r="G8681" t="s">
        <v>25</v>
      </c>
      <c r="H8681" t="s">
        <v>40</v>
      </c>
      <c r="I8681">
        <v>20.96</v>
      </c>
      <c r="J8681">
        <v>4</v>
      </c>
      <c r="K8681">
        <v>0.2</v>
      </c>
      <c r="L8681">
        <v>6.8120000000000003</v>
      </c>
    </row>
    <row r="8682" spans="1:12" x14ac:dyDescent="0.3">
      <c r="A8682" t="s">
        <v>27</v>
      </c>
      <c r="B8682" t="s">
        <v>43</v>
      </c>
      <c r="C8682" t="s">
        <v>14</v>
      </c>
      <c r="D8682" t="s">
        <v>481</v>
      </c>
      <c r="E8682" t="s">
        <v>45</v>
      </c>
      <c r="F8682" t="s">
        <v>46</v>
      </c>
      <c r="G8682" t="s">
        <v>34</v>
      </c>
      <c r="H8682" t="s">
        <v>58</v>
      </c>
      <c r="I8682">
        <v>27.696000000000002</v>
      </c>
      <c r="J8682">
        <v>3</v>
      </c>
      <c r="K8682">
        <v>0.2</v>
      </c>
      <c r="L8682">
        <v>3.4620000000000002</v>
      </c>
    </row>
    <row r="8683" spans="1:12" x14ac:dyDescent="0.3">
      <c r="A8683" t="s">
        <v>27</v>
      </c>
      <c r="B8683" t="s">
        <v>43</v>
      </c>
      <c r="C8683" t="s">
        <v>14</v>
      </c>
      <c r="D8683" t="s">
        <v>481</v>
      </c>
      <c r="E8683" t="s">
        <v>45</v>
      </c>
      <c r="F8683" t="s">
        <v>46</v>
      </c>
      <c r="G8683" t="s">
        <v>25</v>
      </c>
      <c r="H8683" t="s">
        <v>37</v>
      </c>
      <c r="I8683">
        <v>73.164000000000001</v>
      </c>
      <c r="J8683">
        <v>6</v>
      </c>
      <c r="K8683">
        <v>0.8</v>
      </c>
      <c r="L8683">
        <v>-186.56819999999999</v>
      </c>
    </row>
    <row r="8684" spans="1:12" x14ac:dyDescent="0.3">
      <c r="A8684" t="s">
        <v>27</v>
      </c>
      <c r="B8684" t="s">
        <v>13</v>
      </c>
      <c r="C8684" t="s">
        <v>14</v>
      </c>
      <c r="D8684" t="s">
        <v>60</v>
      </c>
      <c r="E8684" t="s">
        <v>45</v>
      </c>
      <c r="F8684" t="s">
        <v>46</v>
      </c>
      <c r="G8684" t="s">
        <v>25</v>
      </c>
      <c r="H8684" t="s">
        <v>40</v>
      </c>
      <c r="I8684">
        <v>117.456</v>
      </c>
      <c r="J8684">
        <v>3</v>
      </c>
      <c r="K8684">
        <v>0.2</v>
      </c>
      <c r="L8684">
        <v>44.045999999999999</v>
      </c>
    </row>
    <row r="8685" spans="1:12" x14ac:dyDescent="0.3">
      <c r="A8685" t="s">
        <v>27</v>
      </c>
      <c r="B8685" t="s">
        <v>13</v>
      </c>
      <c r="C8685" t="s">
        <v>14</v>
      </c>
      <c r="D8685" t="s">
        <v>60</v>
      </c>
      <c r="E8685" t="s">
        <v>45</v>
      </c>
      <c r="F8685" t="s">
        <v>46</v>
      </c>
      <c r="G8685" t="s">
        <v>25</v>
      </c>
      <c r="H8685" t="s">
        <v>40</v>
      </c>
      <c r="I8685">
        <v>25.92</v>
      </c>
      <c r="J8685">
        <v>5</v>
      </c>
      <c r="K8685">
        <v>0.2</v>
      </c>
      <c r="L8685">
        <v>9.0719999999999992</v>
      </c>
    </row>
    <row r="8686" spans="1:12" x14ac:dyDescent="0.3">
      <c r="A8686" t="s">
        <v>27</v>
      </c>
      <c r="B8686" t="s">
        <v>13</v>
      </c>
      <c r="C8686" t="s">
        <v>14</v>
      </c>
      <c r="D8686" t="s">
        <v>60</v>
      </c>
      <c r="E8686" t="s">
        <v>45</v>
      </c>
      <c r="F8686" t="s">
        <v>46</v>
      </c>
      <c r="G8686" t="s">
        <v>25</v>
      </c>
      <c r="H8686" t="s">
        <v>36</v>
      </c>
      <c r="I8686">
        <v>6.33</v>
      </c>
      <c r="J8686">
        <v>5</v>
      </c>
      <c r="K8686">
        <v>0.8</v>
      </c>
      <c r="L8686">
        <v>-9.8115000000000006</v>
      </c>
    </row>
    <row r="8687" spans="1:12" x14ac:dyDescent="0.3">
      <c r="A8687" t="s">
        <v>27</v>
      </c>
      <c r="B8687" t="s">
        <v>13</v>
      </c>
      <c r="C8687" t="s">
        <v>14</v>
      </c>
      <c r="D8687" t="s">
        <v>60</v>
      </c>
      <c r="E8687" t="s">
        <v>45</v>
      </c>
      <c r="F8687" t="s">
        <v>46</v>
      </c>
      <c r="G8687" t="s">
        <v>25</v>
      </c>
      <c r="H8687" t="s">
        <v>40</v>
      </c>
      <c r="I8687">
        <v>75.88</v>
      </c>
      <c r="J8687">
        <v>5</v>
      </c>
      <c r="K8687">
        <v>0.2</v>
      </c>
      <c r="L8687">
        <v>26.558</v>
      </c>
    </row>
    <row r="8688" spans="1:12" x14ac:dyDescent="0.3">
      <c r="A8688" t="s">
        <v>12</v>
      </c>
      <c r="B8688" t="s">
        <v>13</v>
      </c>
      <c r="C8688" t="s">
        <v>14</v>
      </c>
      <c r="D8688" t="s">
        <v>60</v>
      </c>
      <c r="E8688" t="s">
        <v>45</v>
      </c>
      <c r="F8688" t="s">
        <v>46</v>
      </c>
      <c r="G8688" t="s">
        <v>25</v>
      </c>
      <c r="H8688" t="s">
        <v>40</v>
      </c>
      <c r="I8688">
        <v>51.015999999999998</v>
      </c>
      <c r="J8688">
        <v>7</v>
      </c>
      <c r="K8688">
        <v>0.2</v>
      </c>
      <c r="L8688">
        <v>15.942500000000001</v>
      </c>
    </row>
    <row r="8689" spans="1:12" x14ac:dyDescent="0.3">
      <c r="A8689" t="s">
        <v>12</v>
      </c>
      <c r="B8689" t="s">
        <v>13</v>
      </c>
      <c r="C8689" t="s">
        <v>14</v>
      </c>
      <c r="D8689" t="s">
        <v>60</v>
      </c>
      <c r="E8689" t="s">
        <v>45</v>
      </c>
      <c r="F8689" t="s">
        <v>46</v>
      </c>
      <c r="G8689" t="s">
        <v>25</v>
      </c>
      <c r="H8689" t="s">
        <v>76</v>
      </c>
      <c r="I8689">
        <v>25.248000000000001</v>
      </c>
      <c r="J8689">
        <v>4</v>
      </c>
      <c r="K8689">
        <v>0.2</v>
      </c>
      <c r="L8689">
        <v>7.89</v>
      </c>
    </row>
    <row r="8690" spans="1:12" x14ac:dyDescent="0.3">
      <c r="A8690" t="s">
        <v>12</v>
      </c>
      <c r="B8690" t="s">
        <v>13</v>
      </c>
      <c r="C8690" t="s">
        <v>14</v>
      </c>
      <c r="D8690" t="s">
        <v>60</v>
      </c>
      <c r="E8690" t="s">
        <v>45</v>
      </c>
      <c r="F8690" t="s">
        <v>46</v>
      </c>
      <c r="G8690" t="s">
        <v>18</v>
      </c>
      <c r="H8690" t="s">
        <v>20</v>
      </c>
      <c r="I8690">
        <v>56.686</v>
      </c>
      <c r="J8690">
        <v>1</v>
      </c>
      <c r="K8690">
        <v>0.3</v>
      </c>
      <c r="L8690">
        <v>-14.5764</v>
      </c>
    </row>
    <row r="8691" spans="1:12" x14ac:dyDescent="0.3">
      <c r="A8691" t="s">
        <v>27</v>
      </c>
      <c r="B8691" t="s">
        <v>13</v>
      </c>
      <c r="C8691" t="s">
        <v>14</v>
      </c>
      <c r="D8691" t="s">
        <v>302</v>
      </c>
      <c r="E8691" t="s">
        <v>45</v>
      </c>
      <c r="F8691" t="s">
        <v>46</v>
      </c>
      <c r="G8691" t="s">
        <v>34</v>
      </c>
      <c r="H8691" t="s">
        <v>35</v>
      </c>
      <c r="I8691">
        <v>88.775999999999996</v>
      </c>
      <c r="J8691">
        <v>3</v>
      </c>
      <c r="K8691">
        <v>0.2</v>
      </c>
      <c r="L8691">
        <v>7.7679</v>
      </c>
    </row>
    <row r="8692" spans="1:12" x14ac:dyDescent="0.3">
      <c r="A8692" t="s">
        <v>27</v>
      </c>
      <c r="B8692" t="s">
        <v>21</v>
      </c>
      <c r="C8692" t="s">
        <v>14</v>
      </c>
      <c r="D8692" t="s">
        <v>327</v>
      </c>
      <c r="E8692" t="s">
        <v>45</v>
      </c>
      <c r="F8692" t="s">
        <v>46</v>
      </c>
      <c r="G8692" t="s">
        <v>25</v>
      </c>
      <c r="H8692" t="s">
        <v>26</v>
      </c>
      <c r="I8692">
        <v>9.8559999999999999</v>
      </c>
      <c r="J8692">
        <v>4</v>
      </c>
      <c r="K8692">
        <v>0.2</v>
      </c>
      <c r="L8692">
        <v>3.4496000000000002</v>
      </c>
    </row>
    <row r="8693" spans="1:12" x14ac:dyDescent="0.3">
      <c r="A8693" t="s">
        <v>27</v>
      </c>
      <c r="B8693" t="s">
        <v>13</v>
      </c>
      <c r="C8693" t="s">
        <v>14</v>
      </c>
      <c r="D8693" t="s">
        <v>134</v>
      </c>
      <c r="E8693" t="s">
        <v>45</v>
      </c>
      <c r="F8693" t="s">
        <v>46</v>
      </c>
      <c r="G8693" t="s">
        <v>34</v>
      </c>
      <c r="H8693" t="s">
        <v>35</v>
      </c>
      <c r="I8693">
        <v>195.96</v>
      </c>
      <c r="J8693">
        <v>5</v>
      </c>
      <c r="K8693">
        <v>0.2</v>
      </c>
      <c r="L8693">
        <v>19.596</v>
      </c>
    </row>
    <row r="8694" spans="1:12" x14ac:dyDescent="0.3">
      <c r="A8694" t="s">
        <v>12</v>
      </c>
      <c r="B8694" t="s">
        <v>43</v>
      </c>
      <c r="C8694" t="s">
        <v>14</v>
      </c>
      <c r="D8694" t="s">
        <v>419</v>
      </c>
      <c r="E8694" t="s">
        <v>45</v>
      </c>
      <c r="F8694" t="s">
        <v>46</v>
      </c>
      <c r="G8694" t="s">
        <v>25</v>
      </c>
      <c r="H8694" t="s">
        <v>40</v>
      </c>
      <c r="I8694">
        <v>74.352000000000004</v>
      </c>
      <c r="J8694">
        <v>3</v>
      </c>
      <c r="K8694">
        <v>0.2</v>
      </c>
      <c r="L8694">
        <v>23.234999999999999</v>
      </c>
    </row>
    <row r="8695" spans="1:12" x14ac:dyDescent="0.3">
      <c r="A8695" t="s">
        <v>27</v>
      </c>
      <c r="B8695" t="s">
        <v>13</v>
      </c>
      <c r="C8695" t="s">
        <v>14</v>
      </c>
      <c r="D8695" t="s">
        <v>134</v>
      </c>
      <c r="E8695" t="s">
        <v>45</v>
      </c>
      <c r="F8695" t="s">
        <v>46</v>
      </c>
      <c r="G8695" t="s">
        <v>18</v>
      </c>
      <c r="H8695" t="s">
        <v>32</v>
      </c>
      <c r="I8695">
        <v>108.4</v>
      </c>
      <c r="J8695">
        <v>5</v>
      </c>
      <c r="K8695">
        <v>0.6</v>
      </c>
      <c r="L8695">
        <v>-105.69</v>
      </c>
    </row>
    <row r="8696" spans="1:12" x14ac:dyDescent="0.3">
      <c r="A8696" t="s">
        <v>27</v>
      </c>
      <c r="B8696" t="s">
        <v>21</v>
      </c>
      <c r="C8696" t="s">
        <v>14</v>
      </c>
      <c r="D8696" t="s">
        <v>127</v>
      </c>
      <c r="E8696" t="s">
        <v>45</v>
      </c>
      <c r="F8696" t="s">
        <v>46</v>
      </c>
      <c r="G8696" t="s">
        <v>18</v>
      </c>
      <c r="H8696" t="s">
        <v>32</v>
      </c>
      <c r="I8696">
        <v>38.08</v>
      </c>
      <c r="J8696">
        <v>5</v>
      </c>
      <c r="K8696">
        <v>0.6</v>
      </c>
      <c r="L8696">
        <v>-29.512</v>
      </c>
    </row>
    <row r="8697" spans="1:12" x14ac:dyDescent="0.3">
      <c r="A8697" t="s">
        <v>61</v>
      </c>
      <c r="B8697" t="s">
        <v>13</v>
      </c>
      <c r="C8697" t="s">
        <v>14</v>
      </c>
      <c r="D8697" t="s">
        <v>163</v>
      </c>
      <c r="E8697" t="s">
        <v>45</v>
      </c>
      <c r="F8697" t="s">
        <v>46</v>
      </c>
      <c r="G8697" t="s">
        <v>25</v>
      </c>
      <c r="H8697" t="s">
        <v>36</v>
      </c>
      <c r="I8697">
        <v>32.783999999999999</v>
      </c>
      <c r="J8697">
        <v>4</v>
      </c>
      <c r="K8697">
        <v>0.8</v>
      </c>
      <c r="L8697">
        <v>-52.4544</v>
      </c>
    </row>
    <row r="8698" spans="1:12" x14ac:dyDescent="0.3">
      <c r="A8698" t="s">
        <v>61</v>
      </c>
      <c r="B8698" t="s">
        <v>13</v>
      </c>
      <c r="C8698" t="s">
        <v>14</v>
      </c>
      <c r="D8698" t="s">
        <v>163</v>
      </c>
      <c r="E8698" t="s">
        <v>45</v>
      </c>
      <c r="F8698" t="s">
        <v>46</v>
      </c>
      <c r="G8698" t="s">
        <v>34</v>
      </c>
      <c r="H8698" t="s">
        <v>58</v>
      </c>
      <c r="I8698">
        <v>47.984000000000002</v>
      </c>
      <c r="J8698">
        <v>2</v>
      </c>
      <c r="K8698">
        <v>0.2</v>
      </c>
      <c r="L8698">
        <v>14.395200000000001</v>
      </c>
    </row>
    <row r="8699" spans="1:12" x14ac:dyDescent="0.3">
      <c r="A8699" t="s">
        <v>61</v>
      </c>
      <c r="B8699" t="s">
        <v>13</v>
      </c>
      <c r="C8699" t="s">
        <v>14</v>
      </c>
      <c r="D8699" t="s">
        <v>163</v>
      </c>
      <c r="E8699" t="s">
        <v>45</v>
      </c>
      <c r="F8699" t="s">
        <v>46</v>
      </c>
      <c r="G8699" t="s">
        <v>34</v>
      </c>
      <c r="H8699" t="s">
        <v>58</v>
      </c>
      <c r="I8699">
        <v>62.591999999999999</v>
      </c>
      <c r="J8699">
        <v>8</v>
      </c>
      <c r="K8699">
        <v>0.2</v>
      </c>
      <c r="L8699">
        <v>13.300800000000001</v>
      </c>
    </row>
    <row r="8700" spans="1:12" x14ac:dyDescent="0.3">
      <c r="A8700" t="s">
        <v>61</v>
      </c>
      <c r="B8700" t="s">
        <v>13</v>
      </c>
      <c r="C8700" t="s">
        <v>14</v>
      </c>
      <c r="D8700" t="s">
        <v>163</v>
      </c>
      <c r="E8700" t="s">
        <v>45</v>
      </c>
      <c r="F8700" t="s">
        <v>46</v>
      </c>
      <c r="G8700" t="s">
        <v>25</v>
      </c>
      <c r="H8700" t="s">
        <v>36</v>
      </c>
      <c r="I8700">
        <v>4.2759999999999998</v>
      </c>
      <c r="J8700">
        <v>1</v>
      </c>
      <c r="K8700">
        <v>0.8</v>
      </c>
      <c r="L8700">
        <v>-6.6277999999999997</v>
      </c>
    </row>
    <row r="8701" spans="1:12" x14ac:dyDescent="0.3">
      <c r="A8701" t="s">
        <v>27</v>
      </c>
      <c r="B8701" t="s">
        <v>43</v>
      </c>
      <c r="C8701" t="s">
        <v>14</v>
      </c>
      <c r="D8701" t="s">
        <v>134</v>
      </c>
      <c r="E8701" t="s">
        <v>45</v>
      </c>
      <c r="F8701" t="s">
        <v>46</v>
      </c>
      <c r="G8701" t="s">
        <v>25</v>
      </c>
      <c r="H8701" t="s">
        <v>33</v>
      </c>
      <c r="I8701">
        <v>5.2480000000000002</v>
      </c>
      <c r="J8701">
        <v>2</v>
      </c>
      <c r="K8701">
        <v>0.2</v>
      </c>
      <c r="L8701">
        <v>0.59040000000000004</v>
      </c>
    </row>
    <row r="8702" spans="1:12" x14ac:dyDescent="0.3">
      <c r="A8702" t="s">
        <v>61</v>
      </c>
      <c r="B8702" t="s">
        <v>13</v>
      </c>
      <c r="C8702" t="s">
        <v>14</v>
      </c>
      <c r="D8702" t="s">
        <v>60</v>
      </c>
      <c r="E8702" t="s">
        <v>45</v>
      </c>
      <c r="F8702" t="s">
        <v>46</v>
      </c>
      <c r="G8702" t="s">
        <v>18</v>
      </c>
      <c r="H8702" t="s">
        <v>20</v>
      </c>
      <c r="I8702">
        <v>899.43</v>
      </c>
      <c r="J8702">
        <v>5</v>
      </c>
      <c r="K8702">
        <v>0.3</v>
      </c>
      <c r="L8702">
        <v>-12.849</v>
      </c>
    </row>
    <row r="8703" spans="1:12" x14ac:dyDescent="0.3">
      <c r="A8703" t="s">
        <v>61</v>
      </c>
      <c r="B8703" t="s">
        <v>13</v>
      </c>
      <c r="C8703" t="s">
        <v>14</v>
      </c>
      <c r="D8703" t="s">
        <v>60</v>
      </c>
      <c r="E8703" t="s">
        <v>45</v>
      </c>
      <c r="F8703" t="s">
        <v>46</v>
      </c>
      <c r="G8703" t="s">
        <v>25</v>
      </c>
      <c r="H8703" t="s">
        <v>33</v>
      </c>
      <c r="I8703">
        <v>46.2</v>
      </c>
      <c r="J8703">
        <v>5</v>
      </c>
      <c r="K8703">
        <v>0.2</v>
      </c>
      <c r="L8703">
        <v>5.7750000000000004</v>
      </c>
    </row>
    <row r="8704" spans="1:12" x14ac:dyDescent="0.3">
      <c r="A8704" t="s">
        <v>61</v>
      </c>
      <c r="B8704" t="s">
        <v>13</v>
      </c>
      <c r="C8704" t="s">
        <v>14</v>
      </c>
      <c r="D8704" t="s">
        <v>60</v>
      </c>
      <c r="E8704" t="s">
        <v>45</v>
      </c>
      <c r="F8704" t="s">
        <v>46</v>
      </c>
      <c r="G8704" t="s">
        <v>25</v>
      </c>
      <c r="H8704" t="s">
        <v>40</v>
      </c>
      <c r="I8704">
        <v>47.951999999999998</v>
      </c>
      <c r="J8704">
        <v>3</v>
      </c>
      <c r="K8704">
        <v>0.2</v>
      </c>
      <c r="L8704">
        <v>16.183800000000002</v>
      </c>
    </row>
    <row r="8705" spans="1:12" x14ac:dyDescent="0.3">
      <c r="A8705" t="s">
        <v>61</v>
      </c>
      <c r="B8705" t="s">
        <v>13</v>
      </c>
      <c r="C8705" t="s">
        <v>14</v>
      </c>
      <c r="D8705" t="s">
        <v>60</v>
      </c>
      <c r="E8705" t="s">
        <v>45</v>
      </c>
      <c r="F8705" t="s">
        <v>46</v>
      </c>
      <c r="G8705" t="s">
        <v>34</v>
      </c>
      <c r="H8705" t="s">
        <v>35</v>
      </c>
      <c r="I8705">
        <v>7.992</v>
      </c>
      <c r="J8705">
        <v>1</v>
      </c>
      <c r="K8705">
        <v>0.2</v>
      </c>
      <c r="L8705">
        <v>0.69930000000000003</v>
      </c>
    </row>
    <row r="8706" spans="1:12" x14ac:dyDescent="0.3">
      <c r="A8706" t="s">
        <v>61</v>
      </c>
      <c r="B8706" t="s">
        <v>13</v>
      </c>
      <c r="C8706" t="s">
        <v>14</v>
      </c>
      <c r="D8706" t="s">
        <v>60</v>
      </c>
      <c r="E8706" t="s">
        <v>45</v>
      </c>
      <c r="F8706" t="s">
        <v>46</v>
      </c>
      <c r="G8706" t="s">
        <v>25</v>
      </c>
      <c r="H8706" t="s">
        <v>40</v>
      </c>
      <c r="I8706">
        <v>76.864000000000004</v>
      </c>
      <c r="J8706">
        <v>2</v>
      </c>
      <c r="K8706">
        <v>0.2</v>
      </c>
      <c r="L8706">
        <v>26.9024</v>
      </c>
    </row>
    <row r="8707" spans="1:12" x14ac:dyDescent="0.3">
      <c r="A8707" t="s">
        <v>27</v>
      </c>
      <c r="B8707" t="s">
        <v>13</v>
      </c>
      <c r="C8707" t="s">
        <v>14</v>
      </c>
      <c r="D8707" t="s">
        <v>327</v>
      </c>
      <c r="E8707" t="s">
        <v>45</v>
      </c>
      <c r="F8707" t="s">
        <v>46</v>
      </c>
      <c r="G8707" t="s">
        <v>18</v>
      </c>
      <c r="H8707" t="s">
        <v>30</v>
      </c>
      <c r="I8707">
        <v>974.98800000000006</v>
      </c>
      <c r="J8707">
        <v>4</v>
      </c>
      <c r="K8707">
        <v>0.3</v>
      </c>
      <c r="L8707">
        <v>-97.498800000000003</v>
      </c>
    </row>
    <row r="8708" spans="1:12" x14ac:dyDescent="0.3">
      <c r="A8708" t="s">
        <v>12</v>
      </c>
      <c r="B8708" t="s">
        <v>43</v>
      </c>
      <c r="C8708" t="s">
        <v>14</v>
      </c>
      <c r="D8708" t="s">
        <v>60</v>
      </c>
      <c r="E8708" t="s">
        <v>45</v>
      </c>
      <c r="F8708" t="s">
        <v>46</v>
      </c>
      <c r="G8708" t="s">
        <v>18</v>
      </c>
      <c r="H8708" t="s">
        <v>32</v>
      </c>
      <c r="I8708">
        <v>103.5</v>
      </c>
      <c r="J8708">
        <v>5</v>
      </c>
      <c r="K8708">
        <v>0.6</v>
      </c>
      <c r="L8708">
        <v>-77.625</v>
      </c>
    </row>
    <row r="8709" spans="1:12" x14ac:dyDescent="0.3">
      <c r="A8709" t="s">
        <v>12</v>
      </c>
      <c r="B8709" t="s">
        <v>43</v>
      </c>
      <c r="C8709" t="s">
        <v>14</v>
      </c>
      <c r="D8709" t="s">
        <v>60</v>
      </c>
      <c r="E8709" t="s">
        <v>45</v>
      </c>
      <c r="F8709" t="s">
        <v>46</v>
      </c>
      <c r="G8709" t="s">
        <v>25</v>
      </c>
      <c r="H8709" t="s">
        <v>26</v>
      </c>
      <c r="I8709">
        <v>2.464</v>
      </c>
      <c r="J8709">
        <v>1</v>
      </c>
      <c r="K8709">
        <v>0.2</v>
      </c>
      <c r="L8709">
        <v>0.86240000000000006</v>
      </c>
    </row>
    <row r="8710" spans="1:12" x14ac:dyDescent="0.3">
      <c r="A8710" t="s">
        <v>12</v>
      </c>
      <c r="B8710" t="s">
        <v>43</v>
      </c>
      <c r="C8710" t="s">
        <v>14</v>
      </c>
      <c r="D8710" t="s">
        <v>60</v>
      </c>
      <c r="E8710" t="s">
        <v>45</v>
      </c>
      <c r="F8710" t="s">
        <v>46</v>
      </c>
      <c r="G8710" t="s">
        <v>25</v>
      </c>
      <c r="H8710" t="s">
        <v>31</v>
      </c>
      <c r="I8710">
        <v>8.7200000000000006</v>
      </c>
      <c r="J8710">
        <v>1</v>
      </c>
      <c r="K8710">
        <v>0.2</v>
      </c>
      <c r="L8710">
        <v>0.65400000000000003</v>
      </c>
    </row>
    <row r="8711" spans="1:12" x14ac:dyDescent="0.3">
      <c r="A8711" t="s">
        <v>27</v>
      </c>
      <c r="B8711" t="s">
        <v>13</v>
      </c>
      <c r="C8711" t="s">
        <v>14</v>
      </c>
      <c r="D8711" t="s">
        <v>60</v>
      </c>
      <c r="E8711" t="s">
        <v>45</v>
      </c>
      <c r="F8711" t="s">
        <v>46</v>
      </c>
      <c r="G8711" t="s">
        <v>25</v>
      </c>
      <c r="H8711" t="s">
        <v>33</v>
      </c>
      <c r="I8711">
        <v>3.44</v>
      </c>
      <c r="J8711">
        <v>2</v>
      </c>
      <c r="K8711">
        <v>0.2</v>
      </c>
      <c r="L8711">
        <v>0.55900000000000005</v>
      </c>
    </row>
    <row r="8712" spans="1:12" x14ac:dyDescent="0.3">
      <c r="A8712" t="s">
        <v>27</v>
      </c>
      <c r="B8712" t="s">
        <v>43</v>
      </c>
      <c r="C8712" t="s">
        <v>14</v>
      </c>
      <c r="D8712" t="s">
        <v>60</v>
      </c>
      <c r="E8712" t="s">
        <v>45</v>
      </c>
      <c r="F8712" t="s">
        <v>46</v>
      </c>
      <c r="G8712" t="s">
        <v>25</v>
      </c>
      <c r="H8712" t="s">
        <v>26</v>
      </c>
      <c r="I8712">
        <v>100.24</v>
      </c>
      <c r="J8712">
        <v>10</v>
      </c>
      <c r="K8712">
        <v>0.2</v>
      </c>
      <c r="L8712">
        <v>33.831000000000003</v>
      </c>
    </row>
    <row r="8713" spans="1:12" x14ac:dyDescent="0.3">
      <c r="A8713" t="s">
        <v>12</v>
      </c>
      <c r="B8713" t="s">
        <v>13</v>
      </c>
      <c r="C8713" t="s">
        <v>14</v>
      </c>
      <c r="D8713" t="s">
        <v>60</v>
      </c>
      <c r="E8713" t="s">
        <v>45</v>
      </c>
      <c r="F8713" t="s">
        <v>46</v>
      </c>
      <c r="G8713" t="s">
        <v>34</v>
      </c>
      <c r="H8713" t="s">
        <v>58</v>
      </c>
      <c r="I8713">
        <v>24</v>
      </c>
      <c r="J8713">
        <v>2</v>
      </c>
      <c r="K8713">
        <v>0.2</v>
      </c>
      <c r="L8713">
        <v>-2.7</v>
      </c>
    </row>
    <row r="8714" spans="1:12" x14ac:dyDescent="0.3">
      <c r="A8714" t="s">
        <v>12</v>
      </c>
      <c r="B8714" t="s">
        <v>13</v>
      </c>
      <c r="C8714" t="s">
        <v>14</v>
      </c>
      <c r="D8714" t="s">
        <v>60</v>
      </c>
      <c r="E8714" t="s">
        <v>45</v>
      </c>
      <c r="F8714" t="s">
        <v>46</v>
      </c>
      <c r="G8714" t="s">
        <v>25</v>
      </c>
      <c r="H8714" t="s">
        <v>40</v>
      </c>
      <c r="I8714">
        <v>15.552</v>
      </c>
      <c r="J8714">
        <v>3</v>
      </c>
      <c r="K8714">
        <v>0.2</v>
      </c>
      <c r="L8714">
        <v>5.4432</v>
      </c>
    </row>
    <row r="8715" spans="1:12" x14ac:dyDescent="0.3">
      <c r="A8715" t="s">
        <v>12</v>
      </c>
      <c r="B8715" t="s">
        <v>13</v>
      </c>
      <c r="C8715" t="s">
        <v>14</v>
      </c>
      <c r="D8715" t="s">
        <v>60</v>
      </c>
      <c r="E8715" t="s">
        <v>45</v>
      </c>
      <c r="F8715" t="s">
        <v>46</v>
      </c>
      <c r="G8715" t="s">
        <v>34</v>
      </c>
      <c r="H8715" t="s">
        <v>58</v>
      </c>
      <c r="I8715">
        <v>26.175999999999998</v>
      </c>
      <c r="J8715">
        <v>2</v>
      </c>
      <c r="K8715">
        <v>0.2</v>
      </c>
      <c r="L8715">
        <v>-3.2719999999999998</v>
      </c>
    </row>
    <row r="8716" spans="1:12" x14ac:dyDescent="0.3">
      <c r="A8716" t="s">
        <v>27</v>
      </c>
      <c r="B8716" t="s">
        <v>43</v>
      </c>
      <c r="C8716" t="s">
        <v>14</v>
      </c>
      <c r="D8716" t="s">
        <v>320</v>
      </c>
      <c r="E8716" t="s">
        <v>45</v>
      </c>
      <c r="F8716" t="s">
        <v>46</v>
      </c>
      <c r="G8716" t="s">
        <v>25</v>
      </c>
      <c r="H8716" t="s">
        <v>26</v>
      </c>
      <c r="I8716">
        <v>6.9359999999999999</v>
      </c>
      <c r="J8716">
        <v>3</v>
      </c>
      <c r="K8716">
        <v>0.2</v>
      </c>
      <c r="L8716">
        <v>2.3409</v>
      </c>
    </row>
    <row r="8717" spans="1:12" x14ac:dyDescent="0.3">
      <c r="A8717" t="s">
        <v>27</v>
      </c>
      <c r="B8717" t="s">
        <v>43</v>
      </c>
      <c r="C8717" t="s">
        <v>14</v>
      </c>
      <c r="D8717" t="s">
        <v>320</v>
      </c>
      <c r="E8717" t="s">
        <v>45</v>
      </c>
      <c r="F8717" t="s">
        <v>46</v>
      </c>
      <c r="G8717" t="s">
        <v>25</v>
      </c>
      <c r="H8717" t="s">
        <v>36</v>
      </c>
      <c r="I8717">
        <v>4.4279999999999999</v>
      </c>
      <c r="J8717">
        <v>3</v>
      </c>
      <c r="K8717">
        <v>0.8</v>
      </c>
      <c r="L8717">
        <v>-6.8634000000000004</v>
      </c>
    </row>
    <row r="8718" spans="1:12" x14ac:dyDescent="0.3">
      <c r="A8718" t="s">
        <v>61</v>
      </c>
      <c r="B8718" t="s">
        <v>21</v>
      </c>
      <c r="C8718" t="s">
        <v>14</v>
      </c>
      <c r="D8718" t="s">
        <v>154</v>
      </c>
      <c r="E8718" t="s">
        <v>45</v>
      </c>
      <c r="F8718" t="s">
        <v>46</v>
      </c>
      <c r="G8718" t="s">
        <v>25</v>
      </c>
      <c r="H8718" t="s">
        <v>37</v>
      </c>
      <c r="I8718">
        <v>33.619999999999997</v>
      </c>
      <c r="J8718">
        <v>5</v>
      </c>
      <c r="K8718">
        <v>0.8</v>
      </c>
      <c r="L8718">
        <v>-90.774000000000001</v>
      </c>
    </row>
    <row r="8719" spans="1:12" x14ac:dyDescent="0.3">
      <c r="A8719" t="s">
        <v>12</v>
      </c>
      <c r="B8719" t="s">
        <v>13</v>
      </c>
      <c r="C8719" t="s">
        <v>14</v>
      </c>
      <c r="D8719" t="s">
        <v>525</v>
      </c>
      <c r="E8719" t="s">
        <v>45</v>
      </c>
      <c r="F8719" t="s">
        <v>46</v>
      </c>
      <c r="G8719" t="s">
        <v>25</v>
      </c>
      <c r="H8719" t="s">
        <v>36</v>
      </c>
      <c r="I8719">
        <v>243.99199999999999</v>
      </c>
      <c r="J8719">
        <v>4</v>
      </c>
      <c r="K8719">
        <v>0.8</v>
      </c>
      <c r="L8719">
        <v>-426.98599999999999</v>
      </c>
    </row>
    <row r="8720" spans="1:12" x14ac:dyDescent="0.3">
      <c r="A8720" t="s">
        <v>12</v>
      </c>
      <c r="B8720" t="s">
        <v>13</v>
      </c>
      <c r="C8720" t="s">
        <v>14</v>
      </c>
      <c r="D8720" t="s">
        <v>525</v>
      </c>
      <c r="E8720" t="s">
        <v>45</v>
      </c>
      <c r="F8720" t="s">
        <v>46</v>
      </c>
      <c r="G8720" t="s">
        <v>25</v>
      </c>
      <c r="H8720" t="s">
        <v>33</v>
      </c>
      <c r="I8720">
        <v>7.12</v>
      </c>
      <c r="J8720">
        <v>5</v>
      </c>
      <c r="K8720">
        <v>0.2</v>
      </c>
      <c r="L8720">
        <v>0.71199999999999997</v>
      </c>
    </row>
    <row r="8721" spans="1:12" x14ac:dyDescent="0.3">
      <c r="A8721" t="s">
        <v>27</v>
      </c>
      <c r="B8721" t="s">
        <v>13</v>
      </c>
      <c r="C8721" t="s">
        <v>14</v>
      </c>
      <c r="D8721" t="s">
        <v>60</v>
      </c>
      <c r="E8721" t="s">
        <v>45</v>
      </c>
      <c r="F8721" t="s">
        <v>46</v>
      </c>
      <c r="G8721" t="s">
        <v>25</v>
      </c>
      <c r="H8721" t="s">
        <v>33</v>
      </c>
      <c r="I8721">
        <v>2.6880000000000002</v>
      </c>
      <c r="J8721">
        <v>2</v>
      </c>
      <c r="K8721">
        <v>0.2</v>
      </c>
      <c r="L8721">
        <v>1.008</v>
      </c>
    </row>
    <row r="8722" spans="1:12" x14ac:dyDescent="0.3">
      <c r="A8722" t="s">
        <v>27</v>
      </c>
      <c r="B8722" t="s">
        <v>13</v>
      </c>
      <c r="C8722" t="s">
        <v>14</v>
      </c>
      <c r="D8722" t="s">
        <v>60</v>
      </c>
      <c r="E8722" t="s">
        <v>45</v>
      </c>
      <c r="F8722" t="s">
        <v>46</v>
      </c>
      <c r="G8722" t="s">
        <v>18</v>
      </c>
      <c r="H8722" t="s">
        <v>20</v>
      </c>
      <c r="I8722">
        <v>317.05799999999999</v>
      </c>
      <c r="J8722">
        <v>3</v>
      </c>
      <c r="K8722">
        <v>0.3</v>
      </c>
      <c r="L8722">
        <v>-18.117599999999999</v>
      </c>
    </row>
    <row r="8723" spans="1:12" x14ac:dyDescent="0.3">
      <c r="A8723" t="s">
        <v>27</v>
      </c>
      <c r="B8723" t="s">
        <v>13</v>
      </c>
      <c r="C8723" t="s">
        <v>14</v>
      </c>
      <c r="D8723" t="s">
        <v>60</v>
      </c>
      <c r="E8723" t="s">
        <v>45</v>
      </c>
      <c r="F8723" t="s">
        <v>46</v>
      </c>
      <c r="G8723" t="s">
        <v>25</v>
      </c>
      <c r="H8723" t="s">
        <v>59</v>
      </c>
      <c r="I8723">
        <v>149.352</v>
      </c>
      <c r="J8723">
        <v>3</v>
      </c>
      <c r="K8723">
        <v>0.2</v>
      </c>
      <c r="L8723">
        <v>50.406300000000002</v>
      </c>
    </row>
    <row r="8724" spans="1:12" x14ac:dyDescent="0.3">
      <c r="A8724" t="s">
        <v>27</v>
      </c>
      <c r="B8724" t="s">
        <v>13</v>
      </c>
      <c r="C8724" t="s">
        <v>14</v>
      </c>
      <c r="D8724" t="s">
        <v>60</v>
      </c>
      <c r="E8724" t="s">
        <v>45</v>
      </c>
      <c r="F8724" t="s">
        <v>46</v>
      </c>
      <c r="G8724" t="s">
        <v>34</v>
      </c>
      <c r="H8724" t="s">
        <v>58</v>
      </c>
      <c r="I8724">
        <v>227.976</v>
      </c>
      <c r="J8724">
        <v>3</v>
      </c>
      <c r="K8724">
        <v>0.2</v>
      </c>
      <c r="L8724">
        <v>28.497</v>
      </c>
    </row>
    <row r="8725" spans="1:12" x14ac:dyDescent="0.3">
      <c r="A8725" t="s">
        <v>27</v>
      </c>
      <c r="B8725" t="s">
        <v>13</v>
      </c>
      <c r="C8725" t="s">
        <v>14</v>
      </c>
      <c r="D8725" t="s">
        <v>571</v>
      </c>
      <c r="E8725" t="s">
        <v>45</v>
      </c>
      <c r="F8725" t="s">
        <v>46</v>
      </c>
      <c r="G8725" t="s">
        <v>18</v>
      </c>
      <c r="H8725" t="s">
        <v>30</v>
      </c>
      <c r="I8725">
        <v>102.438</v>
      </c>
      <c r="J8725">
        <v>1</v>
      </c>
      <c r="K8725">
        <v>0.3</v>
      </c>
      <c r="L8725">
        <v>-13.1706</v>
      </c>
    </row>
    <row r="8726" spans="1:12" x14ac:dyDescent="0.3">
      <c r="A8726" t="s">
        <v>27</v>
      </c>
      <c r="B8726" t="s">
        <v>13</v>
      </c>
      <c r="C8726" t="s">
        <v>14</v>
      </c>
      <c r="D8726" t="s">
        <v>571</v>
      </c>
      <c r="E8726" t="s">
        <v>45</v>
      </c>
      <c r="F8726" t="s">
        <v>46</v>
      </c>
      <c r="G8726" t="s">
        <v>18</v>
      </c>
      <c r="H8726" t="s">
        <v>20</v>
      </c>
      <c r="I8726">
        <v>199.304</v>
      </c>
      <c r="J8726">
        <v>4</v>
      </c>
      <c r="K8726">
        <v>0.3</v>
      </c>
      <c r="L8726">
        <v>-8.5416000000000007</v>
      </c>
    </row>
    <row r="8727" spans="1:12" x14ac:dyDescent="0.3">
      <c r="A8727" t="s">
        <v>61</v>
      </c>
      <c r="B8727" t="s">
        <v>21</v>
      </c>
      <c r="C8727" t="s">
        <v>14</v>
      </c>
      <c r="D8727" t="s">
        <v>154</v>
      </c>
      <c r="E8727" t="s">
        <v>45</v>
      </c>
      <c r="F8727" t="s">
        <v>46</v>
      </c>
      <c r="G8727" t="s">
        <v>25</v>
      </c>
      <c r="H8727" t="s">
        <v>36</v>
      </c>
      <c r="I8727">
        <v>42.616</v>
      </c>
      <c r="J8727">
        <v>7</v>
      </c>
      <c r="K8727">
        <v>0.8</v>
      </c>
      <c r="L8727">
        <v>-68.185599999999994</v>
      </c>
    </row>
    <row r="8728" spans="1:12" x14ac:dyDescent="0.3">
      <c r="A8728" t="s">
        <v>61</v>
      </c>
      <c r="B8728" t="s">
        <v>21</v>
      </c>
      <c r="C8728" t="s">
        <v>14</v>
      </c>
      <c r="D8728" t="s">
        <v>154</v>
      </c>
      <c r="E8728" t="s">
        <v>45</v>
      </c>
      <c r="F8728" t="s">
        <v>46</v>
      </c>
      <c r="G8728" t="s">
        <v>34</v>
      </c>
      <c r="H8728" t="s">
        <v>161</v>
      </c>
      <c r="I8728">
        <v>319.98399999999998</v>
      </c>
      <c r="J8728">
        <v>2</v>
      </c>
      <c r="K8728">
        <v>0.2</v>
      </c>
      <c r="L8728">
        <v>107.99460000000001</v>
      </c>
    </row>
    <row r="8729" spans="1:12" x14ac:dyDescent="0.3">
      <c r="A8729" t="s">
        <v>61</v>
      </c>
      <c r="B8729" t="s">
        <v>21</v>
      </c>
      <c r="C8729" t="s">
        <v>14</v>
      </c>
      <c r="D8729" t="s">
        <v>154</v>
      </c>
      <c r="E8729" t="s">
        <v>45</v>
      </c>
      <c r="F8729" t="s">
        <v>46</v>
      </c>
      <c r="G8729" t="s">
        <v>25</v>
      </c>
      <c r="H8729" t="s">
        <v>76</v>
      </c>
      <c r="I8729">
        <v>45.92</v>
      </c>
      <c r="J8729">
        <v>5</v>
      </c>
      <c r="K8729">
        <v>0.2</v>
      </c>
      <c r="L8729">
        <v>15.497999999999999</v>
      </c>
    </row>
    <row r="8730" spans="1:12" x14ac:dyDescent="0.3">
      <c r="A8730" t="s">
        <v>61</v>
      </c>
      <c r="B8730" t="s">
        <v>21</v>
      </c>
      <c r="C8730" t="s">
        <v>14</v>
      </c>
      <c r="D8730" t="s">
        <v>154</v>
      </c>
      <c r="E8730" t="s">
        <v>45</v>
      </c>
      <c r="F8730" t="s">
        <v>46</v>
      </c>
      <c r="G8730" t="s">
        <v>18</v>
      </c>
      <c r="H8730" t="s">
        <v>32</v>
      </c>
      <c r="I8730">
        <v>21.184000000000001</v>
      </c>
      <c r="J8730">
        <v>2</v>
      </c>
      <c r="K8730">
        <v>0.6</v>
      </c>
      <c r="L8730">
        <v>-11.651199999999999</v>
      </c>
    </row>
    <row r="8731" spans="1:12" x14ac:dyDescent="0.3">
      <c r="A8731" t="s">
        <v>61</v>
      </c>
      <c r="B8731" t="s">
        <v>21</v>
      </c>
      <c r="C8731" t="s">
        <v>14</v>
      </c>
      <c r="D8731" t="s">
        <v>154</v>
      </c>
      <c r="E8731" t="s">
        <v>45</v>
      </c>
      <c r="F8731" t="s">
        <v>46</v>
      </c>
      <c r="G8731" t="s">
        <v>25</v>
      </c>
      <c r="H8731" t="s">
        <v>40</v>
      </c>
      <c r="I8731">
        <v>20.736000000000001</v>
      </c>
      <c r="J8731">
        <v>4</v>
      </c>
      <c r="K8731">
        <v>0.2</v>
      </c>
      <c r="L8731">
        <v>7.2576000000000001</v>
      </c>
    </row>
    <row r="8732" spans="1:12" x14ac:dyDescent="0.3">
      <c r="A8732" t="s">
        <v>61</v>
      </c>
      <c r="B8732" t="s">
        <v>21</v>
      </c>
      <c r="C8732" t="s">
        <v>14</v>
      </c>
      <c r="D8732" t="s">
        <v>154</v>
      </c>
      <c r="E8732" t="s">
        <v>45</v>
      </c>
      <c r="F8732" t="s">
        <v>46</v>
      </c>
      <c r="G8732" t="s">
        <v>18</v>
      </c>
      <c r="H8732" t="s">
        <v>20</v>
      </c>
      <c r="I8732">
        <v>213.43</v>
      </c>
      <c r="J8732">
        <v>5</v>
      </c>
      <c r="K8732">
        <v>0.3</v>
      </c>
      <c r="L8732">
        <v>-39.637</v>
      </c>
    </row>
    <row r="8733" spans="1:12" x14ac:dyDescent="0.3">
      <c r="A8733" t="s">
        <v>12</v>
      </c>
      <c r="B8733" t="s">
        <v>13</v>
      </c>
      <c r="C8733" t="s">
        <v>14</v>
      </c>
      <c r="D8733" t="s">
        <v>302</v>
      </c>
      <c r="E8733" t="s">
        <v>45</v>
      </c>
      <c r="F8733" t="s">
        <v>46</v>
      </c>
      <c r="G8733" t="s">
        <v>25</v>
      </c>
      <c r="H8733" t="s">
        <v>40</v>
      </c>
      <c r="I8733">
        <v>219.84</v>
      </c>
      <c r="J8733">
        <v>5</v>
      </c>
      <c r="K8733">
        <v>0.2</v>
      </c>
      <c r="L8733">
        <v>79.691999999999993</v>
      </c>
    </row>
    <row r="8734" spans="1:12" x14ac:dyDescent="0.3">
      <c r="A8734" t="s">
        <v>27</v>
      </c>
      <c r="B8734" t="s">
        <v>21</v>
      </c>
      <c r="C8734" t="s">
        <v>14</v>
      </c>
      <c r="D8734" t="s">
        <v>60</v>
      </c>
      <c r="E8734" t="s">
        <v>45</v>
      </c>
      <c r="F8734" t="s">
        <v>46</v>
      </c>
      <c r="G8734" t="s">
        <v>25</v>
      </c>
      <c r="H8734" t="s">
        <v>33</v>
      </c>
      <c r="I8734">
        <v>12.16</v>
      </c>
      <c r="J8734">
        <v>5</v>
      </c>
      <c r="K8734">
        <v>0.2</v>
      </c>
      <c r="L8734">
        <v>2.1280000000000001</v>
      </c>
    </row>
    <row r="8735" spans="1:12" x14ac:dyDescent="0.3">
      <c r="A8735" t="s">
        <v>27</v>
      </c>
      <c r="B8735" t="s">
        <v>13</v>
      </c>
      <c r="C8735" t="s">
        <v>14</v>
      </c>
      <c r="D8735" t="s">
        <v>121</v>
      </c>
      <c r="E8735" t="s">
        <v>45</v>
      </c>
      <c r="F8735" t="s">
        <v>46</v>
      </c>
      <c r="G8735" t="s">
        <v>25</v>
      </c>
      <c r="H8735" t="s">
        <v>31</v>
      </c>
      <c r="I8735">
        <v>93.456000000000003</v>
      </c>
      <c r="J8735">
        <v>3</v>
      </c>
      <c r="K8735">
        <v>0.2</v>
      </c>
      <c r="L8735">
        <v>-17.523</v>
      </c>
    </row>
    <row r="8736" spans="1:12" x14ac:dyDescent="0.3">
      <c r="A8736" t="s">
        <v>167</v>
      </c>
      <c r="B8736" t="s">
        <v>13</v>
      </c>
      <c r="C8736" t="s">
        <v>14</v>
      </c>
      <c r="D8736" t="s">
        <v>60</v>
      </c>
      <c r="E8736" t="s">
        <v>45</v>
      </c>
      <c r="F8736" t="s">
        <v>46</v>
      </c>
      <c r="G8736" t="s">
        <v>18</v>
      </c>
      <c r="H8736" t="s">
        <v>32</v>
      </c>
      <c r="I8736">
        <v>20.103999999999999</v>
      </c>
      <c r="J8736">
        <v>2</v>
      </c>
      <c r="K8736">
        <v>0.6</v>
      </c>
      <c r="L8736">
        <v>-16.585799999999999</v>
      </c>
    </row>
    <row r="8737" spans="1:12" x14ac:dyDescent="0.3">
      <c r="A8737" t="s">
        <v>167</v>
      </c>
      <c r="B8737" t="s">
        <v>13</v>
      </c>
      <c r="C8737" t="s">
        <v>14</v>
      </c>
      <c r="D8737" t="s">
        <v>60</v>
      </c>
      <c r="E8737" t="s">
        <v>45</v>
      </c>
      <c r="F8737" t="s">
        <v>46</v>
      </c>
      <c r="G8737" t="s">
        <v>25</v>
      </c>
      <c r="H8737" t="s">
        <v>36</v>
      </c>
      <c r="I8737">
        <v>3.798</v>
      </c>
      <c r="J8737">
        <v>1</v>
      </c>
      <c r="K8737">
        <v>0.8</v>
      </c>
      <c r="L8737">
        <v>-6.0768000000000004</v>
      </c>
    </row>
    <row r="8738" spans="1:12" x14ac:dyDescent="0.3">
      <c r="A8738" t="s">
        <v>167</v>
      </c>
      <c r="B8738" t="s">
        <v>13</v>
      </c>
      <c r="C8738" t="s">
        <v>14</v>
      </c>
      <c r="D8738" t="s">
        <v>60</v>
      </c>
      <c r="E8738" t="s">
        <v>45</v>
      </c>
      <c r="F8738" t="s">
        <v>46</v>
      </c>
      <c r="G8738" t="s">
        <v>18</v>
      </c>
      <c r="H8738" t="s">
        <v>32</v>
      </c>
      <c r="I8738">
        <v>7.88</v>
      </c>
      <c r="J8738">
        <v>5</v>
      </c>
      <c r="K8738">
        <v>0.6</v>
      </c>
      <c r="L8738">
        <v>-3.94</v>
      </c>
    </row>
    <row r="8739" spans="1:12" x14ac:dyDescent="0.3">
      <c r="A8739" t="s">
        <v>27</v>
      </c>
      <c r="B8739" t="s">
        <v>21</v>
      </c>
      <c r="C8739" t="s">
        <v>14</v>
      </c>
      <c r="D8739" t="s">
        <v>60</v>
      </c>
      <c r="E8739" t="s">
        <v>45</v>
      </c>
      <c r="F8739" t="s">
        <v>46</v>
      </c>
      <c r="G8739" t="s">
        <v>25</v>
      </c>
      <c r="H8739" t="s">
        <v>40</v>
      </c>
      <c r="I8739">
        <v>98.376000000000005</v>
      </c>
      <c r="J8739">
        <v>3</v>
      </c>
      <c r="K8739">
        <v>0.2</v>
      </c>
      <c r="L8739">
        <v>35.661299999999997</v>
      </c>
    </row>
    <row r="8740" spans="1:12" x14ac:dyDescent="0.3">
      <c r="A8740" t="s">
        <v>27</v>
      </c>
      <c r="B8740" t="s">
        <v>21</v>
      </c>
      <c r="C8740" t="s">
        <v>14</v>
      </c>
      <c r="D8740" t="s">
        <v>60</v>
      </c>
      <c r="E8740" t="s">
        <v>45</v>
      </c>
      <c r="F8740" t="s">
        <v>46</v>
      </c>
      <c r="G8740" t="s">
        <v>18</v>
      </c>
      <c r="H8740" t="s">
        <v>32</v>
      </c>
      <c r="I8740">
        <v>22.38</v>
      </c>
      <c r="J8740">
        <v>3</v>
      </c>
      <c r="K8740">
        <v>0.6</v>
      </c>
      <c r="L8740">
        <v>-7.8330000000000002</v>
      </c>
    </row>
    <row r="8741" spans="1:12" x14ac:dyDescent="0.3">
      <c r="A8741" t="s">
        <v>27</v>
      </c>
      <c r="B8741" t="s">
        <v>21</v>
      </c>
      <c r="C8741" t="s">
        <v>14</v>
      </c>
      <c r="D8741" t="s">
        <v>121</v>
      </c>
      <c r="E8741" t="s">
        <v>45</v>
      </c>
      <c r="F8741" t="s">
        <v>46</v>
      </c>
      <c r="G8741" t="s">
        <v>25</v>
      </c>
      <c r="H8741" t="s">
        <v>40</v>
      </c>
      <c r="I8741">
        <v>10.368</v>
      </c>
      <c r="J8741">
        <v>2</v>
      </c>
      <c r="K8741">
        <v>0.2</v>
      </c>
      <c r="L8741">
        <v>3.6288</v>
      </c>
    </row>
    <row r="8742" spans="1:12" x14ac:dyDescent="0.3">
      <c r="A8742" t="s">
        <v>12</v>
      </c>
      <c r="B8742" t="s">
        <v>13</v>
      </c>
      <c r="C8742" t="s">
        <v>14</v>
      </c>
      <c r="D8742" t="s">
        <v>577</v>
      </c>
      <c r="E8742" t="s">
        <v>45</v>
      </c>
      <c r="F8742" t="s">
        <v>46</v>
      </c>
      <c r="G8742" t="s">
        <v>25</v>
      </c>
      <c r="H8742" t="s">
        <v>36</v>
      </c>
      <c r="I8742">
        <v>10.78</v>
      </c>
      <c r="J8742">
        <v>5</v>
      </c>
      <c r="K8742">
        <v>0.8</v>
      </c>
      <c r="L8742">
        <v>-17.248000000000001</v>
      </c>
    </row>
    <row r="8743" spans="1:12" x14ac:dyDescent="0.3">
      <c r="A8743" t="s">
        <v>12</v>
      </c>
      <c r="B8743" t="s">
        <v>13</v>
      </c>
      <c r="C8743" t="s">
        <v>14</v>
      </c>
      <c r="D8743" t="s">
        <v>577</v>
      </c>
      <c r="E8743" t="s">
        <v>45</v>
      </c>
      <c r="F8743" t="s">
        <v>46</v>
      </c>
      <c r="G8743" t="s">
        <v>34</v>
      </c>
      <c r="H8743" t="s">
        <v>58</v>
      </c>
      <c r="I8743">
        <v>119.976</v>
      </c>
      <c r="J8743">
        <v>3</v>
      </c>
      <c r="K8743">
        <v>0.2</v>
      </c>
      <c r="L8743">
        <v>-17.996400000000001</v>
      </c>
    </row>
    <row r="8744" spans="1:12" x14ac:dyDescent="0.3">
      <c r="A8744" t="s">
        <v>167</v>
      </c>
      <c r="B8744" t="s">
        <v>13</v>
      </c>
      <c r="C8744" t="s">
        <v>14</v>
      </c>
      <c r="D8744" t="s">
        <v>134</v>
      </c>
      <c r="E8744" t="s">
        <v>45</v>
      </c>
      <c r="F8744" t="s">
        <v>46</v>
      </c>
      <c r="G8744" t="s">
        <v>18</v>
      </c>
      <c r="H8744" t="s">
        <v>32</v>
      </c>
      <c r="I8744">
        <v>131.376</v>
      </c>
      <c r="J8744">
        <v>6</v>
      </c>
      <c r="K8744">
        <v>0.6</v>
      </c>
      <c r="L8744">
        <v>-95.247600000000006</v>
      </c>
    </row>
    <row r="8745" spans="1:12" x14ac:dyDescent="0.3">
      <c r="A8745" t="s">
        <v>167</v>
      </c>
      <c r="B8745" t="s">
        <v>13</v>
      </c>
      <c r="C8745" t="s">
        <v>14</v>
      </c>
      <c r="D8745" t="s">
        <v>134</v>
      </c>
      <c r="E8745" t="s">
        <v>45</v>
      </c>
      <c r="F8745" t="s">
        <v>46</v>
      </c>
      <c r="G8745" t="s">
        <v>25</v>
      </c>
      <c r="H8745" t="s">
        <v>40</v>
      </c>
      <c r="I8745">
        <v>5.3440000000000003</v>
      </c>
      <c r="J8745">
        <v>1</v>
      </c>
      <c r="K8745">
        <v>0.2</v>
      </c>
      <c r="L8745">
        <v>1.8704000000000001</v>
      </c>
    </row>
    <row r="8746" spans="1:12" x14ac:dyDescent="0.3">
      <c r="A8746" t="s">
        <v>12</v>
      </c>
      <c r="B8746" t="s">
        <v>21</v>
      </c>
      <c r="C8746" t="s">
        <v>14</v>
      </c>
      <c r="D8746" t="s">
        <v>320</v>
      </c>
      <c r="E8746" t="s">
        <v>45</v>
      </c>
      <c r="F8746" t="s">
        <v>46</v>
      </c>
      <c r="G8746" t="s">
        <v>34</v>
      </c>
      <c r="H8746" t="s">
        <v>58</v>
      </c>
      <c r="I8746">
        <v>95.975999999999999</v>
      </c>
      <c r="J8746">
        <v>3</v>
      </c>
      <c r="K8746">
        <v>0.2</v>
      </c>
      <c r="L8746">
        <v>-10.7973</v>
      </c>
    </row>
    <row r="8747" spans="1:12" x14ac:dyDescent="0.3">
      <c r="A8747" t="s">
        <v>167</v>
      </c>
      <c r="B8747" t="s">
        <v>13</v>
      </c>
      <c r="C8747" t="s">
        <v>14</v>
      </c>
      <c r="D8747" t="s">
        <v>320</v>
      </c>
      <c r="E8747" t="s">
        <v>45</v>
      </c>
      <c r="F8747" t="s">
        <v>46</v>
      </c>
      <c r="G8747" t="s">
        <v>25</v>
      </c>
      <c r="H8747" t="s">
        <v>40</v>
      </c>
      <c r="I8747">
        <v>36.543999999999997</v>
      </c>
      <c r="J8747">
        <v>2</v>
      </c>
      <c r="K8747">
        <v>0.2</v>
      </c>
      <c r="L8747">
        <v>11.876799999999999</v>
      </c>
    </row>
    <row r="8748" spans="1:12" x14ac:dyDescent="0.3">
      <c r="A8748" t="s">
        <v>27</v>
      </c>
      <c r="B8748" t="s">
        <v>21</v>
      </c>
      <c r="C8748" t="s">
        <v>14</v>
      </c>
      <c r="D8748" t="s">
        <v>134</v>
      </c>
      <c r="E8748" t="s">
        <v>45</v>
      </c>
      <c r="F8748" t="s">
        <v>46</v>
      </c>
      <c r="G8748" t="s">
        <v>34</v>
      </c>
      <c r="H8748" t="s">
        <v>122</v>
      </c>
      <c r="I8748">
        <v>479.988</v>
      </c>
      <c r="J8748">
        <v>2</v>
      </c>
      <c r="K8748">
        <v>0.4</v>
      </c>
      <c r="L8748">
        <v>55.998600000000003</v>
      </c>
    </row>
    <row r="8749" spans="1:12" x14ac:dyDescent="0.3">
      <c r="A8749" t="s">
        <v>27</v>
      </c>
      <c r="B8749" t="s">
        <v>13</v>
      </c>
      <c r="C8749" t="s">
        <v>14</v>
      </c>
      <c r="D8749" t="s">
        <v>60</v>
      </c>
      <c r="E8749" t="s">
        <v>45</v>
      </c>
      <c r="F8749" t="s">
        <v>46</v>
      </c>
      <c r="G8749" t="s">
        <v>25</v>
      </c>
      <c r="H8749" t="s">
        <v>33</v>
      </c>
      <c r="I8749">
        <v>31.744</v>
      </c>
      <c r="J8749">
        <v>2</v>
      </c>
      <c r="K8749">
        <v>0.2</v>
      </c>
      <c r="L8749">
        <v>8.3328000000000007</v>
      </c>
    </row>
    <row r="8750" spans="1:12" x14ac:dyDescent="0.3">
      <c r="A8750" t="s">
        <v>61</v>
      </c>
      <c r="B8750" t="s">
        <v>13</v>
      </c>
      <c r="C8750" t="s">
        <v>14</v>
      </c>
      <c r="D8750" t="s">
        <v>579</v>
      </c>
      <c r="E8750" t="s">
        <v>45</v>
      </c>
      <c r="F8750" t="s">
        <v>46</v>
      </c>
      <c r="G8750" t="s">
        <v>25</v>
      </c>
      <c r="H8750" t="s">
        <v>37</v>
      </c>
      <c r="I8750">
        <v>1.3919999999999999</v>
      </c>
      <c r="J8750">
        <v>2</v>
      </c>
      <c r="K8750">
        <v>0.8</v>
      </c>
      <c r="L8750">
        <v>-3.7584</v>
      </c>
    </row>
    <row r="8751" spans="1:12" x14ac:dyDescent="0.3">
      <c r="A8751" t="s">
        <v>27</v>
      </c>
      <c r="B8751" t="s">
        <v>21</v>
      </c>
      <c r="C8751" t="s">
        <v>14</v>
      </c>
      <c r="D8751" t="s">
        <v>485</v>
      </c>
      <c r="E8751" t="s">
        <v>45</v>
      </c>
      <c r="F8751" t="s">
        <v>46</v>
      </c>
      <c r="G8751" t="s">
        <v>25</v>
      </c>
      <c r="H8751" t="s">
        <v>40</v>
      </c>
      <c r="I8751">
        <v>5.1840000000000002</v>
      </c>
      <c r="J8751">
        <v>1</v>
      </c>
      <c r="K8751">
        <v>0.2</v>
      </c>
      <c r="L8751">
        <v>1.8144</v>
      </c>
    </row>
    <row r="8752" spans="1:12" x14ac:dyDescent="0.3">
      <c r="A8752" t="s">
        <v>27</v>
      </c>
      <c r="B8752" t="s">
        <v>21</v>
      </c>
      <c r="C8752" t="s">
        <v>14</v>
      </c>
      <c r="D8752" t="s">
        <v>134</v>
      </c>
      <c r="E8752" t="s">
        <v>45</v>
      </c>
      <c r="F8752" t="s">
        <v>46</v>
      </c>
      <c r="G8752" t="s">
        <v>25</v>
      </c>
      <c r="H8752" t="s">
        <v>40</v>
      </c>
      <c r="I8752">
        <v>9.2479999999999993</v>
      </c>
      <c r="J8752">
        <v>2</v>
      </c>
      <c r="K8752">
        <v>0.2</v>
      </c>
      <c r="L8752">
        <v>3.3523999999999998</v>
      </c>
    </row>
    <row r="8753" spans="1:12" x14ac:dyDescent="0.3">
      <c r="A8753" t="s">
        <v>27</v>
      </c>
      <c r="B8753" t="s">
        <v>21</v>
      </c>
      <c r="C8753" t="s">
        <v>14</v>
      </c>
      <c r="D8753" t="s">
        <v>134</v>
      </c>
      <c r="E8753" t="s">
        <v>45</v>
      </c>
      <c r="F8753" t="s">
        <v>46</v>
      </c>
      <c r="G8753" t="s">
        <v>25</v>
      </c>
      <c r="H8753" t="s">
        <v>36</v>
      </c>
      <c r="I8753">
        <v>1.964</v>
      </c>
      <c r="J8753">
        <v>2</v>
      </c>
      <c r="K8753">
        <v>0.8</v>
      </c>
      <c r="L8753">
        <v>-3.2406000000000001</v>
      </c>
    </row>
    <row r="8754" spans="1:12" x14ac:dyDescent="0.3">
      <c r="A8754" t="s">
        <v>27</v>
      </c>
      <c r="B8754" t="s">
        <v>21</v>
      </c>
      <c r="C8754" t="s">
        <v>14</v>
      </c>
      <c r="D8754" t="s">
        <v>134</v>
      </c>
      <c r="E8754" t="s">
        <v>45</v>
      </c>
      <c r="F8754" t="s">
        <v>46</v>
      </c>
      <c r="G8754" t="s">
        <v>25</v>
      </c>
      <c r="H8754" t="s">
        <v>40</v>
      </c>
      <c r="I8754">
        <v>82.656000000000006</v>
      </c>
      <c r="J8754">
        <v>9</v>
      </c>
      <c r="K8754">
        <v>0.2</v>
      </c>
      <c r="L8754">
        <v>30.995999999999999</v>
      </c>
    </row>
    <row r="8755" spans="1:12" x14ac:dyDescent="0.3">
      <c r="A8755" t="s">
        <v>27</v>
      </c>
      <c r="B8755" t="s">
        <v>13</v>
      </c>
      <c r="C8755" t="s">
        <v>14</v>
      </c>
      <c r="D8755" t="s">
        <v>481</v>
      </c>
      <c r="E8755" t="s">
        <v>45</v>
      </c>
      <c r="F8755" t="s">
        <v>46</v>
      </c>
      <c r="G8755" t="s">
        <v>25</v>
      </c>
      <c r="H8755" t="s">
        <v>33</v>
      </c>
      <c r="I8755">
        <v>4.4480000000000004</v>
      </c>
      <c r="J8755">
        <v>2</v>
      </c>
      <c r="K8755">
        <v>0.2</v>
      </c>
      <c r="L8755">
        <v>0.33360000000000001</v>
      </c>
    </row>
    <row r="8756" spans="1:12" x14ac:dyDescent="0.3">
      <c r="A8756" t="s">
        <v>27</v>
      </c>
      <c r="B8756" t="s">
        <v>13</v>
      </c>
      <c r="C8756" t="s">
        <v>14</v>
      </c>
      <c r="D8756" t="s">
        <v>481</v>
      </c>
      <c r="E8756" t="s">
        <v>45</v>
      </c>
      <c r="F8756" t="s">
        <v>46</v>
      </c>
      <c r="G8756" t="s">
        <v>25</v>
      </c>
      <c r="H8756" t="s">
        <v>40</v>
      </c>
      <c r="I8756">
        <v>5.1840000000000002</v>
      </c>
      <c r="J8756">
        <v>1</v>
      </c>
      <c r="K8756">
        <v>0.2</v>
      </c>
      <c r="L8756">
        <v>1.8144</v>
      </c>
    </row>
    <row r="8757" spans="1:12" x14ac:dyDescent="0.3">
      <c r="A8757" t="s">
        <v>27</v>
      </c>
      <c r="B8757" t="s">
        <v>13</v>
      </c>
      <c r="C8757" t="s">
        <v>14</v>
      </c>
      <c r="D8757" t="s">
        <v>481</v>
      </c>
      <c r="E8757" t="s">
        <v>45</v>
      </c>
      <c r="F8757" t="s">
        <v>46</v>
      </c>
      <c r="G8757" t="s">
        <v>25</v>
      </c>
      <c r="H8757" t="s">
        <v>33</v>
      </c>
      <c r="I8757">
        <v>175.92</v>
      </c>
      <c r="J8757">
        <v>5</v>
      </c>
      <c r="K8757">
        <v>0.2</v>
      </c>
      <c r="L8757">
        <v>15.393000000000001</v>
      </c>
    </row>
    <row r="8758" spans="1:12" x14ac:dyDescent="0.3">
      <c r="A8758" t="s">
        <v>27</v>
      </c>
      <c r="B8758" t="s">
        <v>13</v>
      </c>
      <c r="C8758" t="s">
        <v>14</v>
      </c>
      <c r="D8758" t="s">
        <v>481</v>
      </c>
      <c r="E8758" t="s">
        <v>45</v>
      </c>
      <c r="F8758" t="s">
        <v>46</v>
      </c>
      <c r="G8758" t="s">
        <v>25</v>
      </c>
      <c r="H8758" t="s">
        <v>36</v>
      </c>
      <c r="I8758">
        <v>4.7519999999999998</v>
      </c>
      <c r="J8758">
        <v>4</v>
      </c>
      <c r="K8758">
        <v>0.8</v>
      </c>
      <c r="L8758">
        <v>-8.3160000000000007</v>
      </c>
    </row>
    <row r="8759" spans="1:12" x14ac:dyDescent="0.3">
      <c r="A8759" t="s">
        <v>27</v>
      </c>
      <c r="B8759" t="s">
        <v>13</v>
      </c>
      <c r="C8759" t="s">
        <v>14</v>
      </c>
      <c r="D8759" t="s">
        <v>481</v>
      </c>
      <c r="E8759" t="s">
        <v>45</v>
      </c>
      <c r="F8759" t="s">
        <v>46</v>
      </c>
      <c r="G8759" t="s">
        <v>25</v>
      </c>
      <c r="H8759" t="s">
        <v>109</v>
      </c>
      <c r="I8759">
        <v>13.343999999999999</v>
      </c>
      <c r="J8759">
        <v>2</v>
      </c>
      <c r="K8759">
        <v>0.2</v>
      </c>
      <c r="L8759">
        <v>1.0007999999999999</v>
      </c>
    </row>
    <row r="8760" spans="1:12" x14ac:dyDescent="0.3">
      <c r="A8760" t="s">
        <v>12</v>
      </c>
      <c r="B8760" t="s">
        <v>21</v>
      </c>
      <c r="C8760" t="s">
        <v>14</v>
      </c>
      <c r="D8760" t="s">
        <v>192</v>
      </c>
      <c r="E8760" t="s">
        <v>45</v>
      </c>
      <c r="F8760" t="s">
        <v>46</v>
      </c>
      <c r="G8760" t="s">
        <v>25</v>
      </c>
      <c r="H8760" t="s">
        <v>40</v>
      </c>
      <c r="I8760">
        <v>19.648</v>
      </c>
      <c r="J8760">
        <v>2</v>
      </c>
      <c r="K8760">
        <v>0.2</v>
      </c>
      <c r="L8760">
        <v>6.6311999999999998</v>
      </c>
    </row>
    <row r="8761" spans="1:12" x14ac:dyDescent="0.3">
      <c r="A8761" t="s">
        <v>27</v>
      </c>
      <c r="B8761" t="s">
        <v>13</v>
      </c>
      <c r="C8761" t="s">
        <v>14</v>
      </c>
      <c r="D8761" t="s">
        <v>60</v>
      </c>
      <c r="E8761" t="s">
        <v>45</v>
      </c>
      <c r="F8761" t="s">
        <v>46</v>
      </c>
      <c r="G8761" t="s">
        <v>34</v>
      </c>
      <c r="H8761" t="s">
        <v>35</v>
      </c>
      <c r="I8761">
        <v>971.88</v>
      </c>
      <c r="J8761">
        <v>3</v>
      </c>
      <c r="K8761">
        <v>0.2</v>
      </c>
      <c r="L8761">
        <v>109.3365</v>
      </c>
    </row>
    <row r="8762" spans="1:12" x14ac:dyDescent="0.3">
      <c r="A8762" t="s">
        <v>27</v>
      </c>
      <c r="B8762" t="s">
        <v>21</v>
      </c>
      <c r="C8762" t="s">
        <v>14</v>
      </c>
      <c r="D8762" t="s">
        <v>60</v>
      </c>
      <c r="E8762" t="s">
        <v>45</v>
      </c>
      <c r="F8762" t="s">
        <v>46</v>
      </c>
      <c r="G8762" t="s">
        <v>34</v>
      </c>
      <c r="H8762" t="s">
        <v>58</v>
      </c>
      <c r="I8762">
        <v>143.96</v>
      </c>
      <c r="J8762">
        <v>5</v>
      </c>
      <c r="K8762">
        <v>0.2</v>
      </c>
      <c r="L8762">
        <v>1.7995000000000001</v>
      </c>
    </row>
    <row r="8763" spans="1:12" x14ac:dyDescent="0.3">
      <c r="A8763" t="s">
        <v>27</v>
      </c>
      <c r="B8763" t="s">
        <v>21</v>
      </c>
      <c r="C8763" t="s">
        <v>14</v>
      </c>
      <c r="D8763" t="s">
        <v>60</v>
      </c>
      <c r="E8763" t="s">
        <v>45</v>
      </c>
      <c r="F8763" t="s">
        <v>46</v>
      </c>
      <c r="G8763" t="s">
        <v>34</v>
      </c>
      <c r="H8763" t="s">
        <v>161</v>
      </c>
      <c r="I8763">
        <v>2399.96</v>
      </c>
      <c r="J8763">
        <v>5</v>
      </c>
      <c r="K8763">
        <v>0.2</v>
      </c>
      <c r="L8763">
        <v>569.9905</v>
      </c>
    </row>
    <row r="8764" spans="1:12" x14ac:dyDescent="0.3">
      <c r="A8764" t="s">
        <v>27</v>
      </c>
      <c r="B8764" t="s">
        <v>21</v>
      </c>
      <c r="C8764" t="s">
        <v>14</v>
      </c>
      <c r="D8764" t="s">
        <v>60</v>
      </c>
      <c r="E8764" t="s">
        <v>45</v>
      </c>
      <c r="F8764" t="s">
        <v>46</v>
      </c>
      <c r="G8764" t="s">
        <v>25</v>
      </c>
      <c r="H8764" t="s">
        <v>40</v>
      </c>
      <c r="I8764">
        <v>74.352000000000004</v>
      </c>
      <c r="J8764">
        <v>3</v>
      </c>
      <c r="K8764">
        <v>0.2</v>
      </c>
      <c r="L8764">
        <v>23.234999999999999</v>
      </c>
    </row>
    <row r="8765" spans="1:12" x14ac:dyDescent="0.3">
      <c r="A8765" t="s">
        <v>27</v>
      </c>
      <c r="B8765" t="s">
        <v>21</v>
      </c>
      <c r="C8765" t="s">
        <v>14</v>
      </c>
      <c r="D8765" t="s">
        <v>60</v>
      </c>
      <c r="E8765" t="s">
        <v>45</v>
      </c>
      <c r="F8765" t="s">
        <v>46</v>
      </c>
      <c r="G8765" t="s">
        <v>25</v>
      </c>
      <c r="H8765" t="s">
        <v>37</v>
      </c>
      <c r="I8765">
        <v>87.168000000000006</v>
      </c>
      <c r="J8765">
        <v>8</v>
      </c>
      <c r="K8765">
        <v>0.8</v>
      </c>
      <c r="L8765">
        <v>-226.63679999999999</v>
      </c>
    </row>
    <row r="8766" spans="1:12" x14ac:dyDescent="0.3">
      <c r="A8766" t="s">
        <v>27</v>
      </c>
      <c r="B8766" t="s">
        <v>21</v>
      </c>
      <c r="C8766" t="s">
        <v>14</v>
      </c>
      <c r="D8766" t="s">
        <v>60</v>
      </c>
      <c r="E8766" t="s">
        <v>45</v>
      </c>
      <c r="F8766" t="s">
        <v>46</v>
      </c>
      <c r="G8766" t="s">
        <v>25</v>
      </c>
      <c r="H8766" t="s">
        <v>31</v>
      </c>
      <c r="I8766">
        <v>32.231999999999999</v>
      </c>
      <c r="J8766">
        <v>3</v>
      </c>
      <c r="K8766">
        <v>0.2</v>
      </c>
      <c r="L8766">
        <v>2.4174000000000002</v>
      </c>
    </row>
    <row r="8767" spans="1:12" x14ac:dyDescent="0.3">
      <c r="A8767" t="s">
        <v>27</v>
      </c>
      <c r="B8767" t="s">
        <v>43</v>
      </c>
      <c r="C8767" t="s">
        <v>14</v>
      </c>
      <c r="D8767" t="s">
        <v>60</v>
      </c>
      <c r="E8767" t="s">
        <v>45</v>
      </c>
      <c r="F8767" t="s">
        <v>46</v>
      </c>
      <c r="G8767" t="s">
        <v>25</v>
      </c>
      <c r="H8767" t="s">
        <v>109</v>
      </c>
      <c r="I8767">
        <v>5.5519999999999996</v>
      </c>
      <c r="J8767">
        <v>2</v>
      </c>
      <c r="K8767">
        <v>0.2</v>
      </c>
      <c r="L8767">
        <v>-1.0409999999999999</v>
      </c>
    </row>
    <row r="8768" spans="1:12" x14ac:dyDescent="0.3">
      <c r="A8768" t="s">
        <v>27</v>
      </c>
      <c r="B8768" t="s">
        <v>43</v>
      </c>
      <c r="C8768" t="s">
        <v>14</v>
      </c>
      <c r="D8768" t="s">
        <v>60</v>
      </c>
      <c r="E8768" t="s">
        <v>45</v>
      </c>
      <c r="F8768" t="s">
        <v>46</v>
      </c>
      <c r="G8768" t="s">
        <v>25</v>
      </c>
      <c r="H8768" t="s">
        <v>33</v>
      </c>
      <c r="I8768">
        <v>8.016</v>
      </c>
      <c r="J8768">
        <v>3</v>
      </c>
      <c r="K8768">
        <v>0.2</v>
      </c>
      <c r="L8768">
        <v>1.002</v>
      </c>
    </row>
    <row r="8769" spans="1:12" x14ac:dyDescent="0.3">
      <c r="A8769" t="s">
        <v>27</v>
      </c>
      <c r="B8769" t="s">
        <v>43</v>
      </c>
      <c r="C8769" t="s">
        <v>14</v>
      </c>
      <c r="D8769" t="s">
        <v>60</v>
      </c>
      <c r="E8769" t="s">
        <v>45</v>
      </c>
      <c r="F8769" t="s">
        <v>46</v>
      </c>
      <c r="G8769" t="s">
        <v>18</v>
      </c>
      <c r="H8769" t="s">
        <v>20</v>
      </c>
      <c r="I8769">
        <v>74.591999999999999</v>
      </c>
      <c r="J8769">
        <v>4</v>
      </c>
      <c r="K8769">
        <v>0.3</v>
      </c>
      <c r="L8769">
        <v>-2.1312000000000002</v>
      </c>
    </row>
    <row r="8770" spans="1:12" x14ac:dyDescent="0.3">
      <c r="A8770" t="s">
        <v>27</v>
      </c>
      <c r="B8770" t="s">
        <v>43</v>
      </c>
      <c r="C8770" t="s">
        <v>14</v>
      </c>
      <c r="D8770" t="s">
        <v>60</v>
      </c>
      <c r="E8770" t="s">
        <v>45</v>
      </c>
      <c r="F8770" t="s">
        <v>46</v>
      </c>
      <c r="G8770" t="s">
        <v>18</v>
      </c>
      <c r="H8770" t="s">
        <v>32</v>
      </c>
      <c r="I8770">
        <v>16.783999999999999</v>
      </c>
      <c r="J8770">
        <v>2</v>
      </c>
      <c r="K8770">
        <v>0.6</v>
      </c>
      <c r="L8770">
        <v>-22.238800000000001</v>
      </c>
    </row>
    <row r="8771" spans="1:12" x14ac:dyDescent="0.3">
      <c r="A8771" t="s">
        <v>27</v>
      </c>
      <c r="B8771" t="s">
        <v>43</v>
      </c>
      <c r="C8771" t="s">
        <v>14</v>
      </c>
      <c r="D8771" t="s">
        <v>60</v>
      </c>
      <c r="E8771" t="s">
        <v>45</v>
      </c>
      <c r="F8771" t="s">
        <v>46</v>
      </c>
      <c r="G8771" t="s">
        <v>25</v>
      </c>
      <c r="H8771" t="s">
        <v>37</v>
      </c>
      <c r="I8771">
        <v>38.863999999999997</v>
      </c>
      <c r="J8771">
        <v>4</v>
      </c>
      <c r="K8771">
        <v>0.8</v>
      </c>
      <c r="L8771">
        <v>-99.103200000000001</v>
      </c>
    </row>
    <row r="8772" spans="1:12" x14ac:dyDescent="0.3">
      <c r="A8772" t="s">
        <v>12</v>
      </c>
      <c r="B8772" t="s">
        <v>21</v>
      </c>
      <c r="C8772" t="s">
        <v>14</v>
      </c>
      <c r="D8772" t="s">
        <v>60</v>
      </c>
      <c r="E8772" t="s">
        <v>45</v>
      </c>
      <c r="F8772" t="s">
        <v>46</v>
      </c>
      <c r="G8772" t="s">
        <v>18</v>
      </c>
      <c r="H8772" t="s">
        <v>20</v>
      </c>
      <c r="I8772">
        <v>155.37200000000001</v>
      </c>
      <c r="J8772">
        <v>2</v>
      </c>
      <c r="K8772">
        <v>0.3</v>
      </c>
      <c r="L8772">
        <v>-35.513599999999997</v>
      </c>
    </row>
    <row r="8773" spans="1:12" x14ac:dyDescent="0.3">
      <c r="A8773" t="s">
        <v>27</v>
      </c>
      <c r="B8773" t="s">
        <v>21</v>
      </c>
      <c r="C8773" t="s">
        <v>14</v>
      </c>
      <c r="D8773" t="s">
        <v>60</v>
      </c>
      <c r="E8773" t="s">
        <v>45</v>
      </c>
      <c r="F8773" t="s">
        <v>46</v>
      </c>
      <c r="G8773" t="s">
        <v>34</v>
      </c>
      <c r="H8773" t="s">
        <v>122</v>
      </c>
      <c r="I8773">
        <v>559.71</v>
      </c>
      <c r="J8773">
        <v>3</v>
      </c>
      <c r="K8773">
        <v>0.4</v>
      </c>
      <c r="L8773">
        <v>-121.2705</v>
      </c>
    </row>
    <row r="8774" spans="1:12" x14ac:dyDescent="0.3">
      <c r="A8774" t="s">
        <v>61</v>
      </c>
      <c r="B8774" t="s">
        <v>13</v>
      </c>
      <c r="C8774" t="s">
        <v>14</v>
      </c>
      <c r="D8774" t="s">
        <v>60</v>
      </c>
      <c r="E8774" t="s">
        <v>45</v>
      </c>
      <c r="F8774" t="s">
        <v>46</v>
      </c>
      <c r="G8774" t="s">
        <v>25</v>
      </c>
      <c r="H8774" t="s">
        <v>33</v>
      </c>
      <c r="I8774">
        <v>37.840000000000003</v>
      </c>
      <c r="J8774">
        <v>2</v>
      </c>
      <c r="K8774">
        <v>0.2</v>
      </c>
      <c r="L8774">
        <v>2.8380000000000001</v>
      </c>
    </row>
    <row r="8775" spans="1:12" x14ac:dyDescent="0.3">
      <c r="A8775" t="s">
        <v>61</v>
      </c>
      <c r="B8775" t="s">
        <v>13</v>
      </c>
      <c r="C8775" t="s">
        <v>14</v>
      </c>
      <c r="D8775" t="s">
        <v>60</v>
      </c>
      <c r="E8775" t="s">
        <v>45</v>
      </c>
      <c r="F8775" t="s">
        <v>46</v>
      </c>
      <c r="G8775" t="s">
        <v>25</v>
      </c>
      <c r="H8775" t="s">
        <v>76</v>
      </c>
      <c r="I8775">
        <v>5.4720000000000004</v>
      </c>
      <c r="J8775">
        <v>6</v>
      </c>
      <c r="K8775">
        <v>0.2</v>
      </c>
      <c r="L8775">
        <v>1.8468</v>
      </c>
    </row>
    <row r="8776" spans="1:12" x14ac:dyDescent="0.3">
      <c r="A8776" t="s">
        <v>27</v>
      </c>
      <c r="B8776" t="s">
        <v>13</v>
      </c>
      <c r="C8776" t="s">
        <v>14</v>
      </c>
      <c r="D8776" t="s">
        <v>327</v>
      </c>
      <c r="E8776" t="s">
        <v>45</v>
      </c>
      <c r="F8776" t="s">
        <v>46</v>
      </c>
      <c r="G8776" t="s">
        <v>18</v>
      </c>
      <c r="H8776" t="s">
        <v>30</v>
      </c>
      <c r="I8776">
        <v>890.84100000000001</v>
      </c>
      <c r="J8776">
        <v>3</v>
      </c>
      <c r="K8776">
        <v>0.3</v>
      </c>
      <c r="L8776">
        <v>-152.71559999999999</v>
      </c>
    </row>
    <row r="8777" spans="1:12" x14ac:dyDescent="0.3">
      <c r="A8777" t="s">
        <v>27</v>
      </c>
      <c r="B8777" t="s">
        <v>13</v>
      </c>
      <c r="C8777" t="s">
        <v>14</v>
      </c>
      <c r="D8777" t="s">
        <v>60</v>
      </c>
      <c r="E8777" t="s">
        <v>45</v>
      </c>
      <c r="F8777" t="s">
        <v>46</v>
      </c>
      <c r="G8777" t="s">
        <v>25</v>
      </c>
      <c r="H8777" t="s">
        <v>37</v>
      </c>
      <c r="I8777">
        <v>176.77199999999999</v>
      </c>
      <c r="J8777">
        <v>3</v>
      </c>
      <c r="K8777">
        <v>0.8</v>
      </c>
      <c r="L8777">
        <v>-459.60719999999998</v>
      </c>
    </row>
    <row r="8778" spans="1:12" x14ac:dyDescent="0.3">
      <c r="A8778" t="s">
        <v>12</v>
      </c>
      <c r="B8778" t="s">
        <v>13</v>
      </c>
      <c r="C8778" t="s">
        <v>14</v>
      </c>
      <c r="D8778" t="s">
        <v>60</v>
      </c>
      <c r="E8778" t="s">
        <v>45</v>
      </c>
      <c r="F8778" t="s">
        <v>46</v>
      </c>
      <c r="G8778" t="s">
        <v>18</v>
      </c>
      <c r="H8778" t="s">
        <v>20</v>
      </c>
      <c r="I8778">
        <v>85.245999999999995</v>
      </c>
      <c r="J8778">
        <v>2</v>
      </c>
      <c r="K8778">
        <v>0.3</v>
      </c>
      <c r="L8778">
        <v>-6.0890000000000004</v>
      </c>
    </row>
    <row r="8779" spans="1:12" x14ac:dyDescent="0.3">
      <c r="A8779" t="s">
        <v>12</v>
      </c>
      <c r="B8779" t="s">
        <v>13</v>
      </c>
      <c r="C8779" t="s">
        <v>14</v>
      </c>
      <c r="D8779" t="s">
        <v>60</v>
      </c>
      <c r="E8779" t="s">
        <v>45</v>
      </c>
      <c r="F8779" t="s">
        <v>46</v>
      </c>
      <c r="G8779" t="s">
        <v>18</v>
      </c>
      <c r="H8779" t="s">
        <v>32</v>
      </c>
      <c r="I8779">
        <v>32.712000000000003</v>
      </c>
      <c r="J8779">
        <v>2</v>
      </c>
      <c r="K8779">
        <v>0.6</v>
      </c>
      <c r="L8779">
        <v>-26.169599999999999</v>
      </c>
    </row>
    <row r="8780" spans="1:12" x14ac:dyDescent="0.3">
      <c r="A8780" t="s">
        <v>61</v>
      </c>
      <c r="B8780" t="s">
        <v>21</v>
      </c>
      <c r="C8780" t="s">
        <v>14</v>
      </c>
      <c r="D8780" t="s">
        <v>264</v>
      </c>
      <c r="E8780" t="s">
        <v>45</v>
      </c>
      <c r="F8780" t="s">
        <v>46</v>
      </c>
      <c r="G8780" t="s">
        <v>25</v>
      </c>
      <c r="H8780" t="s">
        <v>40</v>
      </c>
      <c r="I8780">
        <v>10.688000000000001</v>
      </c>
      <c r="J8780">
        <v>2</v>
      </c>
      <c r="K8780">
        <v>0.2</v>
      </c>
      <c r="L8780">
        <v>3.7408000000000001</v>
      </c>
    </row>
    <row r="8781" spans="1:12" x14ac:dyDescent="0.3">
      <c r="A8781" t="s">
        <v>61</v>
      </c>
      <c r="B8781" t="s">
        <v>21</v>
      </c>
      <c r="C8781" t="s">
        <v>14</v>
      </c>
      <c r="D8781" t="s">
        <v>264</v>
      </c>
      <c r="E8781" t="s">
        <v>45</v>
      </c>
      <c r="F8781" t="s">
        <v>46</v>
      </c>
      <c r="G8781" t="s">
        <v>25</v>
      </c>
      <c r="H8781" t="s">
        <v>31</v>
      </c>
      <c r="I8781">
        <v>237.096</v>
      </c>
      <c r="J8781">
        <v>3</v>
      </c>
      <c r="K8781">
        <v>0.2</v>
      </c>
      <c r="L8781">
        <v>20.745899999999999</v>
      </c>
    </row>
    <row r="8782" spans="1:12" x14ac:dyDescent="0.3">
      <c r="A8782" t="s">
        <v>12</v>
      </c>
      <c r="B8782" t="s">
        <v>43</v>
      </c>
      <c r="C8782" t="s">
        <v>14</v>
      </c>
      <c r="D8782" t="s">
        <v>60</v>
      </c>
      <c r="E8782" t="s">
        <v>45</v>
      </c>
      <c r="F8782" t="s">
        <v>46</v>
      </c>
      <c r="G8782" t="s">
        <v>25</v>
      </c>
      <c r="H8782" t="s">
        <v>33</v>
      </c>
      <c r="I8782">
        <v>9.9120000000000008</v>
      </c>
      <c r="J8782">
        <v>3</v>
      </c>
      <c r="K8782">
        <v>0.2</v>
      </c>
      <c r="L8782">
        <v>3.2214</v>
      </c>
    </row>
    <row r="8783" spans="1:12" x14ac:dyDescent="0.3">
      <c r="A8783" t="s">
        <v>12</v>
      </c>
      <c r="B8783" t="s">
        <v>43</v>
      </c>
      <c r="C8783" t="s">
        <v>14</v>
      </c>
      <c r="D8783" t="s">
        <v>60</v>
      </c>
      <c r="E8783" t="s">
        <v>45</v>
      </c>
      <c r="F8783" t="s">
        <v>46</v>
      </c>
      <c r="G8783" t="s">
        <v>18</v>
      </c>
      <c r="H8783" t="s">
        <v>20</v>
      </c>
      <c r="I8783">
        <v>318.43</v>
      </c>
      <c r="J8783">
        <v>5</v>
      </c>
      <c r="K8783">
        <v>0.3</v>
      </c>
      <c r="L8783">
        <v>-77.332999999999998</v>
      </c>
    </row>
    <row r="8784" spans="1:12" x14ac:dyDescent="0.3">
      <c r="A8784" t="s">
        <v>12</v>
      </c>
      <c r="B8784" t="s">
        <v>43</v>
      </c>
      <c r="C8784" t="s">
        <v>14</v>
      </c>
      <c r="D8784" t="s">
        <v>60</v>
      </c>
      <c r="E8784" t="s">
        <v>45</v>
      </c>
      <c r="F8784" t="s">
        <v>46</v>
      </c>
      <c r="G8784" t="s">
        <v>25</v>
      </c>
      <c r="H8784" t="s">
        <v>36</v>
      </c>
      <c r="I8784">
        <v>5.8</v>
      </c>
      <c r="J8784">
        <v>5</v>
      </c>
      <c r="K8784">
        <v>0.8</v>
      </c>
      <c r="L8784">
        <v>-10.15</v>
      </c>
    </row>
    <row r="8785" spans="1:12" x14ac:dyDescent="0.3">
      <c r="A8785" t="s">
        <v>12</v>
      </c>
      <c r="B8785" t="s">
        <v>43</v>
      </c>
      <c r="C8785" t="s">
        <v>14</v>
      </c>
      <c r="D8785" t="s">
        <v>60</v>
      </c>
      <c r="E8785" t="s">
        <v>45</v>
      </c>
      <c r="F8785" t="s">
        <v>46</v>
      </c>
      <c r="G8785" t="s">
        <v>34</v>
      </c>
      <c r="H8785" t="s">
        <v>35</v>
      </c>
      <c r="I8785">
        <v>1415.76</v>
      </c>
      <c r="J8785">
        <v>6</v>
      </c>
      <c r="K8785">
        <v>0.2</v>
      </c>
      <c r="L8785">
        <v>88.484999999999999</v>
      </c>
    </row>
    <row r="8786" spans="1:12" x14ac:dyDescent="0.3">
      <c r="A8786" t="s">
        <v>27</v>
      </c>
      <c r="B8786" t="s">
        <v>13</v>
      </c>
      <c r="C8786" t="s">
        <v>14</v>
      </c>
      <c r="D8786" t="s">
        <v>60</v>
      </c>
      <c r="E8786" t="s">
        <v>45</v>
      </c>
      <c r="F8786" t="s">
        <v>46</v>
      </c>
      <c r="G8786" t="s">
        <v>25</v>
      </c>
      <c r="H8786" t="s">
        <v>40</v>
      </c>
      <c r="I8786">
        <v>10.272</v>
      </c>
      <c r="J8786">
        <v>3</v>
      </c>
      <c r="K8786">
        <v>0.2</v>
      </c>
      <c r="L8786">
        <v>3.21</v>
      </c>
    </row>
    <row r="8787" spans="1:12" x14ac:dyDescent="0.3">
      <c r="A8787" t="s">
        <v>27</v>
      </c>
      <c r="B8787" t="s">
        <v>13</v>
      </c>
      <c r="C8787" t="s">
        <v>14</v>
      </c>
      <c r="D8787" t="s">
        <v>60</v>
      </c>
      <c r="E8787" t="s">
        <v>45</v>
      </c>
      <c r="F8787" t="s">
        <v>46</v>
      </c>
      <c r="G8787" t="s">
        <v>18</v>
      </c>
      <c r="H8787" t="s">
        <v>30</v>
      </c>
      <c r="I8787">
        <v>512.19000000000005</v>
      </c>
      <c r="J8787">
        <v>5</v>
      </c>
      <c r="K8787">
        <v>0.3</v>
      </c>
      <c r="L8787">
        <v>-65.852999999999994</v>
      </c>
    </row>
    <row r="8788" spans="1:12" x14ac:dyDescent="0.3">
      <c r="A8788" t="s">
        <v>27</v>
      </c>
      <c r="B8788" t="s">
        <v>13</v>
      </c>
      <c r="C8788" t="s">
        <v>14</v>
      </c>
      <c r="D8788" t="s">
        <v>60</v>
      </c>
      <c r="E8788" t="s">
        <v>45</v>
      </c>
      <c r="F8788" t="s">
        <v>46</v>
      </c>
      <c r="G8788" t="s">
        <v>25</v>
      </c>
      <c r="H8788" t="s">
        <v>37</v>
      </c>
      <c r="I8788">
        <v>1.556</v>
      </c>
      <c r="J8788">
        <v>2</v>
      </c>
      <c r="K8788">
        <v>0.8</v>
      </c>
      <c r="L8788">
        <v>-4.2012</v>
      </c>
    </row>
    <row r="8789" spans="1:12" x14ac:dyDescent="0.3">
      <c r="A8789" t="s">
        <v>27</v>
      </c>
      <c r="B8789" t="s">
        <v>13</v>
      </c>
      <c r="C8789" t="s">
        <v>14</v>
      </c>
      <c r="D8789" t="s">
        <v>60</v>
      </c>
      <c r="E8789" t="s">
        <v>45</v>
      </c>
      <c r="F8789" t="s">
        <v>46</v>
      </c>
      <c r="G8789" t="s">
        <v>18</v>
      </c>
      <c r="H8789" t="s">
        <v>32</v>
      </c>
      <c r="I8789">
        <v>13.592000000000001</v>
      </c>
      <c r="J8789">
        <v>2</v>
      </c>
      <c r="K8789">
        <v>0.6</v>
      </c>
      <c r="L8789">
        <v>-14.271599999999999</v>
      </c>
    </row>
    <row r="8790" spans="1:12" x14ac:dyDescent="0.3">
      <c r="A8790" t="s">
        <v>27</v>
      </c>
      <c r="B8790" t="s">
        <v>21</v>
      </c>
      <c r="C8790" t="s">
        <v>14</v>
      </c>
      <c r="D8790" t="s">
        <v>194</v>
      </c>
      <c r="E8790" t="s">
        <v>45</v>
      </c>
      <c r="F8790" t="s">
        <v>46</v>
      </c>
      <c r="G8790" t="s">
        <v>34</v>
      </c>
      <c r="H8790" t="s">
        <v>35</v>
      </c>
      <c r="I8790">
        <v>719.952</v>
      </c>
      <c r="J8790">
        <v>6</v>
      </c>
      <c r="K8790">
        <v>0.2</v>
      </c>
      <c r="L8790">
        <v>71.995199999999997</v>
      </c>
    </row>
    <row r="8791" spans="1:12" x14ac:dyDescent="0.3">
      <c r="A8791" t="s">
        <v>27</v>
      </c>
      <c r="B8791" t="s">
        <v>21</v>
      </c>
      <c r="C8791" t="s">
        <v>14</v>
      </c>
      <c r="D8791" t="s">
        <v>194</v>
      </c>
      <c r="E8791" t="s">
        <v>45</v>
      </c>
      <c r="F8791" t="s">
        <v>46</v>
      </c>
      <c r="G8791" t="s">
        <v>34</v>
      </c>
      <c r="H8791" t="s">
        <v>35</v>
      </c>
      <c r="I8791">
        <v>755.94399999999996</v>
      </c>
      <c r="J8791">
        <v>7</v>
      </c>
      <c r="K8791">
        <v>0.2</v>
      </c>
      <c r="L8791">
        <v>66.145099999999999</v>
      </c>
    </row>
    <row r="8792" spans="1:12" x14ac:dyDescent="0.3">
      <c r="A8792" t="s">
        <v>27</v>
      </c>
      <c r="B8792" t="s">
        <v>21</v>
      </c>
      <c r="C8792" t="s">
        <v>14</v>
      </c>
      <c r="D8792" t="s">
        <v>194</v>
      </c>
      <c r="E8792" t="s">
        <v>45</v>
      </c>
      <c r="F8792" t="s">
        <v>46</v>
      </c>
      <c r="G8792" t="s">
        <v>25</v>
      </c>
      <c r="H8792" t="s">
        <v>36</v>
      </c>
      <c r="I8792">
        <v>11.98</v>
      </c>
      <c r="J8792">
        <v>5</v>
      </c>
      <c r="K8792">
        <v>0.8</v>
      </c>
      <c r="L8792">
        <v>-19.167999999999999</v>
      </c>
    </row>
    <row r="8793" spans="1:12" x14ac:dyDescent="0.3">
      <c r="A8793" t="s">
        <v>27</v>
      </c>
      <c r="B8793" t="s">
        <v>21</v>
      </c>
      <c r="C8793" t="s">
        <v>14</v>
      </c>
      <c r="D8793" t="s">
        <v>194</v>
      </c>
      <c r="E8793" t="s">
        <v>45</v>
      </c>
      <c r="F8793" t="s">
        <v>46</v>
      </c>
      <c r="G8793" t="s">
        <v>25</v>
      </c>
      <c r="H8793" t="s">
        <v>36</v>
      </c>
      <c r="I8793">
        <v>0.89800000000000002</v>
      </c>
      <c r="J8793">
        <v>1</v>
      </c>
      <c r="K8793">
        <v>0.8</v>
      </c>
      <c r="L8793">
        <v>-1.5714999999999999</v>
      </c>
    </row>
    <row r="8794" spans="1:12" x14ac:dyDescent="0.3">
      <c r="A8794" t="s">
        <v>61</v>
      </c>
      <c r="B8794" t="s">
        <v>21</v>
      </c>
      <c r="C8794" t="s">
        <v>14</v>
      </c>
      <c r="D8794" t="s">
        <v>60</v>
      </c>
      <c r="E8794" t="s">
        <v>45</v>
      </c>
      <c r="F8794" t="s">
        <v>46</v>
      </c>
      <c r="G8794" t="s">
        <v>18</v>
      </c>
      <c r="H8794" t="s">
        <v>32</v>
      </c>
      <c r="I8794">
        <v>21.204000000000001</v>
      </c>
      <c r="J8794">
        <v>3</v>
      </c>
      <c r="K8794">
        <v>0.6</v>
      </c>
      <c r="L8794">
        <v>-11.6622</v>
      </c>
    </row>
    <row r="8795" spans="1:12" x14ac:dyDescent="0.3">
      <c r="A8795" t="s">
        <v>61</v>
      </c>
      <c r="B8795" t="s">
        <v>21</v>
      </c>
      <c r="C8795" t="s">
        <v>14</v>
      </c>
      <c r="D8795" t="s">
        <v>60</v>
      </c>
      <c r="E8795" t="s">
        <v>45</v>
      </c>
      <c r="F8795" t="s">
        <v>46</v>
      </c>
      <c r="G8795" t="s">
        <v>34</v>
      </c>
      <c r="H8795" t="s">
        <v>58</v>
      </c>
      <c r="I8795">
        <v>47.975999999999999</v>
      </c>
      <c r="J8795">
        <v>3</v>
      </c>
      <c r="K8795">
        <v>0.2</v>
      </c>
      <c r="L8795">
        <v>8.3957999999999995</v>
      </c>
    </row>
    <row r="8796" spans="1:12" x14ac:dyDescent="0.3">
      <c r="A8796" t="s">
        <v>61</v>
      </c>
      <c r="B8796" t="s">
        <v>21</v>
      </c>
      <c r="C8796" t="s">
        <v>14</v>
      </c>
      <c r="D8796" t="s">
        <v>60</v>
      </c>
      <c r="E8796" t="s">
        <v>45</v>
      </c>
      <c r="F8796" t="s">
        <v>46</v>
      </c>
      <c r="G8796" t="s">
        <v>25</v>
      </c>
      <c r="H8796" t="s">
        <v>40</v>
      </c>
      <c r="I8796">
        <v>20.736000000000001</v>
      </c>
      <c r="J8796">
        <v>4</v>
      </c>
      <c r="K8796">
        <v>0.2</v>
      </c>
      <c r="L8796">
        <v>7.2576000000000001</v>
      </c>
    </row>
    <row r="8797" spans="1:12" x14ac:dyDescent="0.3">
      <c r="A8797" t="s">
        <v>61</v>
      </c>
      <c r="B8797" t="s">
        <v>13</v>
      </c>
      <c r="C8797" t="s">
        <v>14</v>
      </c>
      <c r="D8797" t="s">
        <v>134</v>
      </c>
      <c r="E8797" t="s">
        <v>45</v>
      </c>
      <c r="F8797" t="s">
        <v>46</v>
      </c>
      <c r="G8797" t="s">
        <v>25</v>
      </c>
      <c r="H8797" t="s">
        <v>31</v>
      </c>
      <c r="I8797">
        <v>264.32</v>
      </c>
      <c r="J8797">
        <v>2</v>
      </c>
      <c r="K8797">
        <v>0.2</v>
      </c>
      <c r="L8797">
        <v>19.824000000000002</v>
      </c>
    </row>
    <row r="8798" spans="1:12" x14ac:dyDescent="0.3">
      <c r="A8798" t="s">
        <v>61</v>
      </c>
      <c r="B8798" t="s">
        <v>43</v>
      </c>
      <c r="C8798" t="s">
        <v>14</v>
      </c>
      <c r="D8798" t="s">
        <v>264</v>
      </c>
      <c r="E8798" t="s">
        <v>45</v>
      </c>
      <c r="F8798" t="s">
        <v>46</v>
      </c>
      <c r="G8798" t="s">
        <v>25</v>
      </c>
      <c r="H8798" t="s">
        <v>59</v>
      </c>
      <c r="I8798">
        <v>335.72</v>
      </c>
      <c r="J8798">
        <v>5</v>
      </c>
      <c r="K8798">
        <v>0.2</v>
      </c>
      <c r="L8798">
        <v>113.30549999999999</v>
      </c>
    </row>
    <row r="8799" spans="1:12" x14ac:dyDescent="0.3">
      <c r="A8799" t="s">
        <v>61</v>
      </c>
      <c r="B8799" t="s">
        <v>43</v>
      </c>
      <c r="C8799" t="s">
        <v>14</v>
      </c>
      <c r="D8799" t="s">
        <v>264</v>
      </c>
      <c r="E8799" t="s">
        <v>45</v>
      </c>
      <c r="F8799" t="s">
        <v>46</v>
      </c>
      <c r="G8799" t="s">
        <v>34</v>
      </c>
      <c r="H8799" t="s">
        <v>35</v>
      </c>
      <c r="I8799">
        <v>251.94399999999999</v>
      </c>
      <c r="J8799">
        <v>7</v>
      </c>
      <c r="K8799">
        <v>0.2</v>
      </c>
      <c r="L8799">
        <v>88.180400000000006</v>
      </c>
    </row>
    <row r="8800" spans="1:12" x14ac:dyDescent="0.3">
      <c r="A8800" t="s">
        <v>61</v>
      </c>
      <c r="B8800" t="s">
        <v>43</v>
      </c>
      <c r="C8800" t="s">
        <v>14</v>
      </c>
      <c r="D8800" t="s">
        <v>264</v>
      </c>
      <c r="E8800" t="s">
        <v>45</v>
      </c>
      <c r="F8800" t="s">
        <v>46</v>
      </c>
      <c r="G8800" t="s">
        <v>18</v>
      </c>
      <c r="H8800" t="s">
        <v>20</v>
      </c>
      <c r="I8800">
        <v>127.30200000000001</v>
      </c>
      <c r="J8800">
        <v>7</v>
      </c>
      <c r="K8800">
        <v>0.3</v>
      </c>
      <c r="L8800">
        <v>-9.093</v>
      </c>
    </row>
    <row r="8801" spans="1:12" x14ac:dyDescent="0.3">
      <c r="A8801" t="s">
        <v>61</v>
      </c>
      <c r="B8801" t="s">
        <v>13</v>
      </c>
      <c r="C8801" t="s">
        <v>14</v>
      </c>
      <c r="D8801" t="s">
        <v>134</v>
      </c>
      <c r="E8801" t="s">
        <v>45</v>
      </c>
      <c r="F8801" t="s">
        <v>46</v>
      </c>
      <c r="G8801" t="s">
        <v>34</v>
      </c>
      <c r="H8801" t="s">
        <v>58</v>
      </c>
      <c r="I8801">
        <v>119.44799999999999</v>
      </c>
      <c r="J8801">
        <v>3</v>
      </c>
      <c r="K8801">
        <v>0.2</v>
      </c>
      <c r="L8801">
        <v>-13.437900000000001</v>
      </c>
    </row>
    <row r="8802" spans="1:12" x14ac:dyDescent="0.3">
      <c r="A8802" t="s">
        <v>61</v>
      </c>
      <c r="B8802" t="s">
        <v>13</v>
      </c>
      <c r="C8802" t="s">
        <v>14</v>
      </c>
      <c r="D8802" t="s">
        <v>134</v>
      </c>
      <c r="E8802" t="s">
        <v>45</v>
      </c>
      <c r="F8802" t="s">
        <v>46</v>
      </c>
      <c r="G8802" t="s">
        <v>25</v>
      </c>
      <c r="H8802" t="s">
        <v>31</v>
      </c>
      <c r="I8802">
        <v>118.16</v>
      </c>
      <c r="J8802">
        <v>2</v>
      </c>
      <c r="K8802">
        <v>0.2</v>
      </c>
      <c r="L8802">
        <v>-25.109000000000002</v>
      </c>
    </row>
    <row r="8803" spans="1:12" x14ac:dyDescent="0.3">
      <c r="A8803" t="s">
        <v>27</v>
      </c>
      <c r="B8803" t="s">
        <v>13</v>
      </c>
      <c r="C8803" t="s">
        <v>14</v>
      </c>
      <c r="D8803" t="s">
        <v>194</v>
      </c>
      <c r="E8803" t="s">
        <v>45</v>
      </c>
      <c r="F8803" t="s">
        <v>46</v>
      </c>
      <c r="G8803" t="s">
        <v>18</v>
      </c>
      <c r="H8803" t="s">
        <v>32</v>
      </c>
      <c r="I8803">
        <v>76.727999999999994</v>
      </c>
      <c r="J8803">
        <v>3</v>
      </c>
      <c r="K8803">
        <v>0.6</v>
      </c>
      <c r="L8803">
        <v>-53.709600000000002</v>
      </c>
    </row>
    <row r="8804" spans="1:12" x14ac:dyDescent="0.3">
      <c r="A8804" t="s">
        <v>27</v>
      </c>
      <c r="B8804" t="s">
        <v>13</v>
      </c>
      <c r="C8804" t="s">
        <v>14</v>
      </c>
      <c r="D8804" t="s">
        <v>194</v>
      </c>
      <c r="E8804" t="s">
        <v>45</v>
      </c>
      <c r="F8804" t="s">
        <v>46</v>
      </c>
      <c r="G8804" t="s">
        <v>25</v>
      </c>
      <c r="H8804" t="s">
        <v>36</v>
      </c>
      <c r="I8804">
        <v>10.43</v>
      </c>
      <c r="J8804">
        <v>7</v>
      </c>
      <c r="K8804">
        <v>0.8</v>
      </c>
      <c r="L8804">
        <v>-18.252500000000001</v>
      </c>
    </row>
    <row r="8805" spans="1:12" x14ac:dyDescent="0.3">
      <c r="A8805" t="s">
        <v>61</v>
      </c>
      <c r="B8805" t="s">
        <v>43</v>
      </c>
      <c r="C8805" t="s">
        <v>14</v>
      </c>
      <c r="D8805" t="s">
        <v>60</v>
      </c>
      <c r="E8805" t="s">
        <v>45</v>
      </c>
      <c r="F8805" t="s">
        <v>46</v>
      </c>
      <c r="G8805" t="s">
        <v>25</v>
      </c>
      <c r="H8805" t="s">
        <v>40</v>
      </c>
      <c r="I8805">
        <v>163.96</v>
      </c>
      <c r="J8805">
        <v>5</v>
      </c>
      <c r="K8805">
        <v>0.2</v>
      </c>
      <c r="L8805">
        <v>59.435499999999998</v>
      </c>
    </row>
    <row r="8806" spans="1:12" x14ac:dyDescent="0.3">
      <c r="A8806" t="s">
        <v>61</v>
      </c>
      <c r="B8806" t="s">
        <v>43</v>
      </c>
      <c r="C8806" t="s">
        <v>14</v>
      </c>
      <c r="D8806" t="s">
        <v>60</v>
      </c>
      <c r="E8806" t="s">
        <v>45</v>
      </c>
      <c r="F8806" t="s">
        <v>46</v>
      </c>
      <c r="G8806" t="s">
        <v>25</v>
      </c>
      <c r="H8806" t="s">
        <v>36</v>
      </c>
      <c r="I8806">
        <v>5.2320000000000002</v>
      </c>
      <c r="J8806">
        <v>4</v>
      </c>
      <c r="K8806">
        <v>0.8</v>
      </c>
      <c r="L8806">
        <v>-8.1096000000000004</v>
      </c>
    </row>
    <row r="8807" spans="1:12" x14ac:dyDescent="0.3">
      <c r="A8807" t="s">
        <v>27</v>
      </c>
      <c r="B8807" t="s">
        <v>21</v>
      </c>
      <c r="C8807" t="s">
        <v>14</v>
      </c>
      <c r="D8807" t="s">
        <v>163</v>
      </c>
      <c r="E8807" t="s">
        <v>45</v>
      </c>
      <c r="F8807" t="s">
        <v>46</v>
      </c>
      <c r="G8807" t="s">
        <v>18</v>
      </c>
      <c r="H8807" t="s">
        <v>20</v>
      </c>
      <c r="I8807">
        <v>179.886</v>
      </c>
      <c r="J8807">
        <v>1</v>
      </c>
      <c r="K8807">
        <v>0.3</v>
      </c>
      <c r="L8807">
        <v>-2.5697999999999999</v>
      </c>
    </row>
    <row r="8808" spans="1:12" x14ac:dyDescent="0.3">
      <c r="A8808" t="s">
        <v>27</v>
      </c>
      <c r="B8808" t="s">
        <v>13</v>
      </c>
      <c r="C8808" t="s">
        <v>14</v>
      </c>
      <c r="D8808" t="s">
        <v>320</v>
      </c>
      <c r="E8808" t="s">
        <v>45</v>
      </c>
      <c r="F8808" t="s">
        <v>46</v>
      </c>
      <c r="G8808" t="s">
        <v>25</v>
      </c>
      <c r="H8808" t="s">
        <v>33</v>
      </c>
      <c r="I8808">
        <v>17.856000000000002</v>
      </c>
      <c r="J8808">
        <v>4</v>
      </c>
      <c r="K8808">
        <v>0.2</v>
      </c>
      <c r="L8808">
        <v>4.2408000000000001</v>
      </c>
    </row>
    <row r="8809" spans="1:12" x14ac:dyDescent="0.3">
      <c r="A8809" t="s">
        <v>61</v>
      </c>
      <c r="B8809" t="s">
        <v>43</v>
      </c>
      <c r="C8809" t="s">
        <v>14</v>
      </c>
      <c r="D8809" t="s">
        <v>134</v>
      </c>
      <c r="E8809" t="s">
        <v>45</v>
      </c>
      <c r="F8809" t="s">
        <v>46</v>
      </c>
      <c r="G8809" t="s">
        <v>25</v>
      </c>
      <c r="H8809" t="s">
        <v>59</v>
      </c>
      <c r="I8809">
        <v>114.848</v>
      </c>
      <c r="J8809">
        <v>4</v>
      </c>
      <c r="K8809">
        <v>0.2</v>
      </c>
      <c r="L8809">
        <v>35.89</v>
      </c>
    </row>
    <row r="8810" spans="1:12" x14ac:dyDescent="0.3">
      <c r="A8810" t="s">
        <v>27</v>
      </c>
      <c r="B8810" t="s">
        <v>13</v>
      </c>
      <c r="C8810" t="s">
        <v>14</v>
      </c>
      <c r="D8810" t="s">
        <v>60</v>
      </c>
      <c r="E8810" t="s">
        <v>45</v>
      </c>
      <c r="F8810" t="s">
        <v>46</v>
      </c>
      <c r="G8810" t="s">
        <v>25</v>
      </c>
      <c r="H8810" t="s">
        <v>40</v>
      </c>
      <c r="I8810">
        <v>10.688000000000001</v>
      </c>
      <c r="J8810">
        <v>2</v>
      </c>
      <c r="K8810">
        <v>0.2</v>
      </c>
      <c r="L8810">
        <v>3.7408000000000001</v>
      </c>
    </row>
    <row r="8811" spans="1:12" x14ac:dyDescent="0.3">
      <c r="A8811" t="s">
        <v>27</v>
      </c>
      <c r="B8811" t="s">
        <v>21</v>
      </c>
      <c r="C8811" t="s">
        <v>14</v>
      </c>
      <c r="D8811" t="s">
        <v>60</v>
      </c>
      <c r="E8811" t="s">
        <v>45</v>
      </c>
      <c r="F8811" t="s">
        <v>46</v>
      </c>
      <c r="G8811" t="s">
        <v>25</v>
      </c>
      <c r="H8811" t="s">
        <v>40</v>
      </c>
      <c r="I8811">
        <v>15.552</v>
      </c>
      <c r="J8811">
        <v>3</v>
      </c>
      <c r="K8811">
        <v>0.2</v>
      </c>
      <c r="L8811">
        <v>5.4432</v>
      </c>
    </row>
    <row r="8812" spans="1:12" x14ac:dyDescent="0.3">
      <c r="A8812" t="s">
        <v>61</v>
      </c>
      <c r="B8812" t="s">
        <v>13</v>
      </c>
      <c r="C8812" t="s">
        <v>14</v>
      </c>
      <c r="D8812" t="s">
        <v>327</v>
      </c>
      <c r="E8812" t="s">
        <v>45</v>
      </c>
      <c r="F8812" t="s">
        <v>46</v>
      </c>
      <c r="G8812" t="s">
        <v>25</v>
      </c>
      <c r="H8812" t="s">
        <v>40</v>
      </c>
      <c r="I8812">
        <v>10.368</v>
      </c>
      <c r="J8812">
        <v>2</v>
      </c>
      <c r="K8812">
        <v>0.2</v>
      </c>
      <c r="L8812">
        <v>3.6288</v>
      </c>
    </row>
    <row r="8813" spans="1:12" x14ac:dyDescent="0.3">
      <c r="A8813" t="s">
        <v>61</v>
      </c>
      <c r="B8813" t="s">
        <v>21</v>
      </c>
      <c r="C8813" t="s">
        <v>14</v>
      </c>
      <c r="D8813" t="s">
        <v>134</v>
      </c>
      <c r="E8813" t="s">
        <v>45</v>
      </c>
      <c r="F8813" t="s">
        <v>46</v>
      </c>
      <c r="G8813" t="s">
        <v>34</v>
      </c>
      <c r="H8813" t="s">
        <v>58</v>
      </c>
      <c r="I8813">
        <v>39.984000000000002</v>
      </c>
      <c r="J8813">
        <v>2</v>
      </c>
      <c r="K8813">
        <v>0.2</v>
      </c>
      <c r="L8813">
        <v>-1.4994000000000001</v>
      </c>
    </row>
    <row r="8814" spans="1:12" x14ac:dyDescent="0.3">
      <c r="A8814" t="s">
        <v>27</v>
      </c>
      <c r="B8814" t="s">
        <v>13</v>
      </c>
      <c r="C8814" t="s">
        <v>14</v>
      </c>
      <c r="D8814" t="s">
        <v>192</v>
      </c>
      <c r="E8814" t="s">
        <v>45</v>
      </c>
      <c r="F8814" t="s">
        <v>46</v>
      </c>
      <c r="G8814" t="s">
        <v>34</v>
      </c>
      <c r="H8814" t="s">
        <v>35</v>
      </c>
      <c r="I8814">
        <v>307.16800000000001</v>
      </c>
      <c r="J8814">
        <v>4</v>
      </c>
      <c r="K8814">
        <v>0.2</v>
      </c>
      <c r="L8814">
        <v>30.716799999999999</v>
      </c>
    </row>
    <row r="8815" spans="1:12" x14ac:dyDescent="0.3">
      <c r="A8815" t="s">
        <v>27</v>
      </c>
      <c r="B8815" t="s">
        <v>13</v>
      </c>
      <c r="C8815" t="s">
        <v>14</v>
      </c>
      <c r="D8815" t="s">
        <v>60</v>
      </c>
      <c r="E8815" t="s">
        <v>45</v>
      </c>
      <c r="F8815" t="s">
        <v>46</v>
      </c>
      <c r="G8815" t="s">
        <v>34</v>
      </c>
      <c r="H8815" t="s">
        <v>35</v>
      </c>
      <c r="I8815">
        <v>19.135999999999999</v>
      </c>
      <c r="J8815">
        <v>2</v>
      </c>
      <c r="K8815">
        <v>0.2</v>
      </c>
      <c r="L8815">
        <v>1.9136</v>
      </c>
    </row>
    <row r="8816" spans="1:12" x14ac:dyDescent="0.3">
      <c r="A8816" t="s">
        <v>27</v>
      </c>
      <c r="B8816" t="s">
        <v>13</v>
      </c>
      <c r="C8816" t="s">
        <v>14</v>
      </c>
      <c r="D8816" t="s">
        <v>431</v>
      </c>
      <c r="E8816" t="s">
        <v>45</v>
      </c>
      <c r="F8816" t="s">
        <v>46</v>
      </c>
      <c r="G8816" t="s">
        <v>18</v>
      </c>
      <c r="H8816" t="s">
        <v>30</v>
      </c>
      <c r="I8816">
        <v>124.404</v>
      </c>
      <c r="J8816">
        <v>4</v>
      </c>
      <c r="K8816">
        <v>0.3</v>
      </c>
      <c r="L8816">
        <v>-21.3264</v>
      </c>
    </row>
    <row r="8817" spans="1:12" x14ac:dyDescent="0.3">
      <c r="A8817" t="s">
        <v>27</v>
      </c>
      <c r="B8817" t="s">
        <v>13</v>
      </c>
      <c r="C8817" t="s">
        <v>14</v>
      </c>
      <c r="D8817" t="s">
        <v>60</v>
      </c>
      <c r="E8817" t="s">
        <v>45</v>
      </c>
      <c r="F8817" t="s">
        <v>46</v>
      </c>
      <c r="G8817" t="s">
        <v>18</v>
      </c>
      <c r="H8817" t="s">
        <v>32</v>
      </c>
      <c r="I8817">
        <v>16.192</v>
      </c>
      <c r="J8817">
        <v>2</v>
      </c>
      <c r="K8817">
        <v>0.6</v>
      </c>
      <c r="L8817">
        <v>-6.8815999999999997</v>
      </c>
    </row>
    <row r="8818" spans="1:12" x14ac:dyDescent="0.3">
      <c r="A8818" t="s">
        <v>27</v>
      </c>
      <c r="B8818" t="s">
        <v>13</v>
      </c>
      <c r="C8818" t="s">
        <v>14</v>
      </c>
      <c r="D8818" t="s">
        <v>302</v>
      </c>
      <c r="E8818" t="s">
        <v>45</v>
      </c>
      <c r="F8818" t="s">
        <v>46</v>
      </c>
      <c r="G8818" t="s">
        <v>25</v>
      </c>
      <c r="H8818" t="s">
        <v>31</v>
      </c>
      <c r="I8818">
        <v>18.936</v>
      </c>
      <c r="J8818">
        <v>3</v>
      </c>
      <c r="K8818">
        <v>0.2</v>
      </c>
      <c r="L8818">
        <v>-3.7871999999999999</v>
      </c>
    </row>
    <row r="8819" spans="1:12" x14ac:dyDescent="0.3">
      <c r="A8819" t="s">
        <v>27</v>
      </c>
      <c r="B8819" t="s">
        <v>13</v>
      </c>
      <c r="C8819" t="s">
        <v>14</v>
      </c>
      <c r="D8819" t="s">
        <v>302</v>
      </c>
      <c r="E8819" t="s">
        <v>45</v>
      </c>
      <c r="F8819" t="s">
        <v>46</v>
      </c>
      <c r="G8819" t="s">
        <v>25</v>
      </c>
      <c r="H8819" t="s">
        <v>31</v>
      </c>
      <c r="I8819">
        <v>12.672000000000001</v>
      </c>
      <c r="J8819">
        <v>3</v>
      </c>
      <c r="K8819">
        <v>0.2</v>
      </c>
      <c r="L8819">
        <v>-3.1680000000000001</v>
      </c>
    </row>
    <row r="8820" spans="1:12" x14ac:dyDescent="0.3">
      <c r="A8820" t="s">
        <v>27</v>
      </c>
      <c r="B8820" t="s">
        <v>13</v>
      </c>
      <c r="C8820" t="s">
        <v>14</v>
      </c>
      <c r="D8820" t="s">
        <v>302</v>
      </c>
      <c r="E8820" t="s">
        <v>45</v>
      </c>
      <c r="F8820" t="s">
        <v>46</v>
      </c>
      <c r="G8820" t="s">
        <v>25</v>
      </c>
      <c r="H8820" t="s">
        <v>26</v>
      </c>
      <c r="I8820">
        <v>5.04</v>
      </c>
      <c r="J8820">
        <v>2</v>
      </c>
      <c r="K8820">
        <v>0.2</v>
      </c>
      <c r="L8820">
        <v>1.764</v>
      </c>
    </row>
    <row r="8821" spans="1:12" x14ac:dyDescent="0.3">
      <c r="A8821" t="s">
        <v>27</v>
      </c>
      <c r="B8821" t="s">
        <v>13</v>
      </c>
      <c r="C8821" t="s">
        <v>14</v>
      </c>
      <c r="D8821" t="s">
        <v>60</v>
      </c>
      <c r="E8821" t="s">
        <v>45</v>
      </c>
      <c r="F8821" t="s">
        <v>46</v>
      </c>
      <c r="G8821" t="s">
        <v>25</v>
      </c>
      <c r="H8821" t="s">
        <v>40</v>
      </c>
      <c r="I8821">
        <v>76.64</v>
      </c>
      <c r="J8821">
        <v>2</v>
      </c>
      <c r="K8821">
        <v>0.2</v>
      </c>
      <c r="L8821">
        <v>26.824000000000002</v>
      </c>
    </row>
    <row r="8822" spans="1:12" x14ac:dyDescent="0.3">
      <c r="A8822" t="s">
        <v>27</v>
      </c>
      <c r="B8822" t="s">
        <v>43</v>
      </c>
      <c r="C8822" t="s">
        <v>14</v>
      </c>
      <c r="D8822" t="s">
        <v>134</v>
      </c>
      <c r="E8822" t="s">
        <v>45</v>
      </c>
      <c r="F8822" t="s">
        <v>46</v>
      </c>
      <c r="G8822" t="s">
        <v>25</v>
      </c>
      <c r="H8822" t="s">
        <v>59</v>
      </c>
      <c r="I8822">
        <v>4.4640000000000004</v>
      </c>
      <c r="J8822">
        <v>1</v>
      </c>
      <c r="K8822">
        <v>0.2</v>
      </c>
      <c r="L8822">
        <v>1.6739999999999999</v>
      </c>
    </row>
    <row r="8823" spans="1:12" x14ac:dyDescent="0.3">
      <c r="A8823" t="s">
        <v>27</v>
      </c>
      <c r="B8823" t="s">
        <v>43</v>
      </c>
      <c r="C8823" t="s">
        <v>14</v>
      </c>
      <c r="D8823" t="s">
        <v>134</v>
      </c>
      <c r="E8823" t="s">
        <v>45</v>
      </c>
      <c r="F8823" t="s">
        <v>46</v>
      </c>
      <c r="G8823" t="s">
        <v>25</v>
      </c>
      <c r="H8823" t="s">
        <v>36</v>
      </c>
      <c r="I8823">
        <v>3.96</v>
      </c>
      <c r="J8823">
        <v>10</v>
      </c>
      <c r="K8823">
        <v>0.8</v>
      </c>
      <c r="L8823">
        <v>-6.93</v>
      </c>
    </row>
    <row r="8824" spans="1:12" x14ac:dyDescent="0.3">
      <c r="A8824" t="s">
        <v>12</v>
      </c>
      <c r="B8824" t="s">
        <v>43</v>
      </c>
      <c r="C8824" t="s">
        <v>14</v>
      </c>
      <c r="D8824" t="s">
        <v>248</v>
      </c>
      <c r="E8824" t="s">
        <v>45</v>
      </c>
      <c r="F8824" t="s">
        <v>46</v>
      </c>
      <c r="G8824" t="s">
        <v>25</v>
      </c>
      <c r="H8824" t="s">
        <v>33</v>
      </c>
      <c r="I8824">
        <v>30.384</v>
      </c>
      <c r="J8824">
        <v>1</v>
      </c>
      <c r="K8824">
        <v>0.2</v>
      </c>
      <c r="L8824">
        <v>3.798</v>
      </c>
    </row>
    <row r="8825" spans="1:12" x14ac:dyDescent="0.3">
      <c r="A8825" t="s">
        <v>61</v>
      </c>
      <c r="B8825" t="s">
        <v>43</v>
      </c>
      <c r="C8825" t="s">
        <v>14</v>
      </c>
      <c r="D8825" t="s">
        <v>134</v>
      </c>
      <c r="E8825" t="s">
        <v>45</v>
      </c>
      <c r="F8825" t="s">
        <v>46</v>
      </c>
      <c r="G8825" t="s">
        <v>18</v>
      </c>
      <c r="H8825" t="s">
        <v>30</v>
      </c>
      <c r="I8825">
        <v>298.11599999999999</v>
      </c>
      <c r="J8825">
        <v>6</v>
      </c>
      <c r="K8825">
        <v>0.3</v>
      </c>
      <c r="L8825">
        <v>-4.2587999999999999</v>
      </c>
    </row>
    <row r="8826" spans="1:12" x14ac:dyDescent="0.3">
      <c r="A8826" t="s">
        <v>27</v>
      </c>
      <c r="B8826" t="s">
        <v>13</v>
      </c>
      <c r="C8826" t="s">
        <v>14</v>
      </c>
      <c r="D8826" t="s">
        <v>134</v>
      </c>
      <c r="E8826" t="s">
        <v>45</v>
      </c>
      <c r="F8826" t="s">
        <v>46</v>
      </c>
      <c r="G8826" t="s">
        <v>25</v>
      </c>
      <c r="H8826" t="s">
        <v>36</v>
      </c>
      <c r="I8826">
        <v>39.582000000000001</v>
      </c>
      <c r="J8826">
        <v>9</v>
      </c>
      <c r="K8826">
        <v>0.8</v>
      </c>
      <c r="L8826">
        <v>-59.372999999999998</v>
      </c>
    </row>
    <row r="8827" spans="1:12" x14ac:dyDescent="0.3">
      <c r="A8827" t="s">
        <v>27</v>
      </c>
      <c r="B8827" t="s">
        <v>13</v>
      </c>
      <c r="C8827" t="s">
        <v>14</v>
      </c>
      <c r="D8827" t="s">
        <v>134</v>
      </c>
      <c r="E8827" t="s">
        <v>45</v>
      </c>
      <c r="F8827" t="s">
        <v>46</v>
      </c>
      <c r="G8827" t="s">
        <v>25</v>
      </c>
      <c r="H8827" t="s">
        <v>109</v>
      </c>
      <c r="I8827">
        <v>44.688000000000002</v>
      </c>
      <c r="J8827">
        <v>7</v>
      </c>
      <c r="K8827">
        <v>0.2</v>
      </c>
      <c r="L8827">
        <v>5.0274000000000001</v>
      </c>
    </row>
    <row r="8828" spans="1:12" x14ac:dyDescent="0.3">
      <c r="A8828" t="s">
        <v>27</v>
      </c>
      <c r="B8828" t="s">
        <v>13</v>
      </c>
      <c r="C8828" t="s">
        <v>14</v>
      </c>
      <c r="D8828" t="s">
        <v>134</v>
      </c>
      <c r="E8828" t="s">
        <v>45</v>
      </c>
      <c r="F8828" t="s">
        <v>46</v>
      </c>
      <c r="G8828" t="s">
        <v>25</v>
      </c>
      <c r="H8828" t="s">
        <v>33</v>
      </c>
      <c r="I8828">
        <v>31.744</v>
      </c>
      <c r="J8828">
        <v>2</v>
      </c>
      <c r="K8828">
        <v>0.2</v>
      </c>
      <c r="L8828">
        <v>2.3807999999999998</v>
      </c>
    </row>
    <row r="8829" spans="1:12" x14ac:dyDescent="0.3">
      <c r="A8829" t="s">
        <v>27</v>
      </c>
      <c r="B8829" t="s">
        <v>13</v>
      </c>
      <c r="C8829" t="s">
        <v>14</v>
      </c>
      <c r="D8829" t="s">
        <v>134</v>
      </c>
      <c r="E8829" t="s">
        <v>45</v>
      </c>
      <c r="F8829" t="s">
        <v>46</v>
      </c>
      <c r="G8829" t="s">
        <v>25</v>
      </c>
      <c r="H8829" t="s">
        <v>36</v>
      </c>
      <c r="I8829">
        <v>40.98</v>
      </c>
      <c r="J8829">
        <v>5</v>
      </c>
      <c r="K8829">
        <v>0.8</v>
      </c>
      <c r="L8829">
        <v>-65.567999999999998</v>
      </c>
    </row>
    <row r="8830" spans="1:12" x14ac:dyDescent="0.3">
      <c r="A8830" t="s">
        <v>27</v>
      </c>
      <c r="B8830" t="s">
        <v>13</v>
      </c>
      <c r="C8830" t="s">
        <v>14</v>
      </c>
      <c r="D8830" t="s">
        <v>134</v>
      </c>
      <c r="E8830" t="s">
        <v>45</v>
      </c>
      <c r="F8830" t="s">
        <v>46</v>
      </c>
      <c r="G8830" t="s">
        <v>25</v>
      </c>
      <c r="H8830" t="s">
        <v>36</v>
      </c>
      <c r="I8830">
        <v>3.1680000000000001</v>
      </c>
      <c r="J8830">
        <v>3</v>
      </c>
      <c r="K8830">
        <v>0.8</v>
      </c>
      <c r="L8830">
        <v>-5.0688000000000004</v>
      </c>
    </row>
    <row r="8831" spans="1:12" x14ac:dyDescent="0.3">
      <c r="A8831" t="s">
        <v>27</v>
      </c>
      <c r="B8831" t="s">
        <v>13</v>
      </c>
      <c r="C8831" t="s">
        <v>14</v>
      </c>
      <c r="D8831" t="s">
        <v>320</v>
      </c>
      <c r="E8831" t="s">
        <v>45</v>
      </c>
      <c r="F8831" t="s">
        <v>46</v>
      </c>
      <c r="G8831" t="s">
        <v>25</v>
      </c>
      <c r="H8831" t="s">
        <v>76</v>
      </c>
      <c r="I8831">
        <v>18.84</v>
      </c>
      <c r="J8831">
        <v>5</v>
      </c>
      <c r="K8831">
        <v>0.2</v>
      </c>
      <c r="L8831">
        <v>-3.5325000000000002</v>
      </c>
    </row>
    <row r="8832" spans="1:12" x14ac:dyDescent="0.3">
      <c r="A8832" t="s">
        <v>27</v>
      </c>
      <c r="B8832" t="s">
        <v>13</v>
      </c>
      <c r="C8832" t="s">
        <v>14</v>
      </c>
      <c r="D8832" t="s">
        <v>320</v>
      </c>
      <c r="E8832" t="s">
        <v>45</v>
      </c>
      <c r="F8832" t="s">
        <v>46</v>
      </c>
      <c r="G8832" t="s">
        <v>18</v>
      </c>
      <c r="H8832" t="s">
        <v>20</v>
      </c>
      <c r="I8832">
        <v>362.25</v>
      </c>
      <c r="J8832">
        <v>6</v>
      </c>
      <c r="K8832">
        <v>0.3</v>
      </c>
      <c r="L8832">
        <v>0</v>
      </c>
    </row>
    <row r="8833" spans="1:12" x14ac:dyDescent="0.3">
      <c r="A8833" t="s">
        <v>27</v>
      </c>
      <c r="B8833" t="s">
        <v>13</v>
      </c>
      <c r="C8833" t="s">
        <v>14</v>
      </c>
      <c r="D8833" t="s">
        <v>320</v>
      </c>
      <c r="E8833" t="s">
        <v>45</v>
      </c>
      <c r="F8833" t="s">
        <v>46</v>
      </c>
      <c r="G8833" t="s">
        <v>18</v>
      </c>
      <c r="H8833" t="s">
        <v>32</v>
      </c>
      <c r="I8833">
        <v>63.552</v>
      </c>
      <c r="J8833">
        <v>6</v>
      </c>
      <c r="K8833">
        <v>0.6</v>
      </c>
      <c r="L8833">
        <v>-34.953600000000002</v>
      </c>
    </row>
    <row r="8834" spans="1:12" x14ac:dyDescent="0.3">
      <c r="A8834" t="s">
        <v>27</v>
      </c>
      <c r="B8834" t="s">
        <v>13</v>
      </c>
      <c r="C8834" t="s">
        <v>14</v>
      </c>
      <c r="D8834" t="s">
        <v>320</v>
      </c>
      <c r="E8834" t="s">
        <v>45</v>
      </c>
      <c r="F8834" t="s">
        <v>46</v>
      </c>
      <c r="G8834" t="s">
        <v>25</v>
      </c>
      <c r="H8834" t="s">
        <v>31</v>
      </c>
      <c r="I8834">
        <v>129.55199999999999</v>
      </c>
      <c r="J8834">
        <v>3</v>
      </c>
      <c r="K8834">
        <v>0.2</v>
      </c>
      <c r="L8834">
        <v>-22.671600000000002</v>
      </c>
    </row>
    <row r="8835" spans="1:12" x14ac:dyDescent="0.3">
      <c r="A8835" t="s">
        <v>27</v>
      </c>
      <c r="B8835" t="s">
        <v>13</v>
      </c>
      <c r="C8835" t="s">
        <v>14</v>
      </c>
      <c r="D8835" t="s">
        <v>60</v>
      </c>
      <c r="E8835" t="s">
        <v>45</v>
      </c>
      <c r="F8835" t="s">
        <v>46</v>
      </c>
      <c r="G8835" t="s">
        <v>25</v>
      </c>
      <c r="H8835" t="s">
        <v>40</v>
      </c>
      <c r="I8835">
        <v>16.448</v>
      </c>
      <c r="J8835">
        <v>2</v>
      </c>
      <c r="K8835">
        <v>0.2</v>
      </c>
      <c r="L8835">
        <v>5.5511999999999997</v>
      </c>
    </row>
    <row r="8836" spans="1:12" x14ac:dyDescent="0.3">
      <c r="A8836" t="s">
        <v>27</v>
      </c>
      <c r="B8836" t="s">
        <v>21</v>
      </c>
      <c r="C8836" t="s">
        <v>14</v>
      </c>
      <c r="D8836" t="s">
        <v>134</v>
      </c>
      <c r="E8836" t="s">
        <v>45</v>
      </c>
      <c r="F8836" t="s">
        <v>46</v>
      </c>
      <c r="G8836" t="s">
        <v>25</v>
      </c>
      <c r="H8836" t="s">
        <v>37</v>
      </c>
      <c r="I8836">
        <v>4.992</v>
      </c>
      <c r="J8836">
        <v>3</v>
      </c>
      <c r="K8836">
        <v>0.8</v>
      </c>
      <c r="L8836">
        <v>-12.979200000000001</v>
      </c>
    </row>
    <row r="8837" spans="1:12" x14ac:dyDescent="0.3">
      <c r="A8837" t="s">
        <v>27</v>
      </c>
      <c r="B8837" t="s">
        <v>21</v>
      </c>
      <c r="C8837" t="s">
        <v>14</v>
      </c>
      <c r="D8837" t="s">
        <v>134</v>
      </c>
      <c r="E8837" t="s">
        <v>45</v>
      </c>
      <c r="F8837" t="s">
        <v>46</v>
      </c>
      <c r="G8837" t="s">
        <v>25</v>
      </c>
      <c r="H8837" t="s">
        <v>59</v>
      </c>
      <c r="I8837">
        <v>87.92</v>
      </c>
      <c r="J8837">
        <v>5</v>
      </c>
      <c r="K8837">
        <v>0.2</v>
      </c>
      <c r="L8837">
        <v>29.672999999999998</v>
      </c>
    </row>
    <row r="8838" spans="1:12" x14ac:dyDescent="0.3">
      <c r="A8838" t="s">
        <v>27</v>
      </c>
      <c r="B8838" t="s">
        <v>21</v>
      </c>
      <c r="C8838" t="s">
        <v>14</v>
      </c>
      <c r="D8838" t="s">
        <v>134</v>
      </c>
      <c r="E8838" t="s">
        <v>45</v>
      </c>
      <c r="F8838" t="s">
        <v>46</v>
      </c>
      <c r="G8838" t="s">
        <v>18</v>
      </c>
      <c r="H8838" t="s">
        <v>20</v>
      </c>
      <c r="I8838">
        <v>657.93</v>
      </c>
      <c r="J8838">
        <v>5</v>
      </c>
      <c r="K8838">
        <v>0.3</v>
      </c>
      <c r="L8838">
        <v>-93.99</v>
      </c>
    </row>
    <row r="8839" spans="1:12" x14ac:dyDescent="0.3">
      <c r="A8839" t="s">
        <v>27</v>
      </c>
      <c r="B8839" t="s">
        <v>21</v>
      </c>
      <c r="C8839" t="s">
        <v>14</v>
      </c>
      <c r="D8839" t="s">
        <v>134</v>
      </c>
      <c r="E8839" t="s">
        <v>45</v>
      </c>
      <c r="F8839" t="s">
        <v>46</v>
      </c>
      <c r="G8839" t="s">
        <v>25</v>
      </c>
      <c r="H8839" t="s">
        <v>36</v>
      </c>
      <c r="I8839">
        <v>1.044</v>
      </c>
      <c r="J8839">
        <v>1</v>
      </c>
      <c r="K8839">
        <v>0.8</v>
      </c>
      <c r="L8839">
        <v>-1.827</v>
      </c>
    </row>
    <row r="8840" spans="1:12" x14ac:dyDescent="0.3">
      <c r="A8840" t="s">
        <v>27</v>
      </c>
      <c r="B8840" t="s">
        <v>13</v>
      </c>
      <c r="C8840" t="s">
        <v>14</v>
      </c>
      <c r="D8840" t="s">
        <v>121</v>
      </c>
      <c r="E8840" t="s">
        <v>45</v>
      </c>
      <c r="F8840" t="s">
        <v>46</v>
      </c>
      <c r="G8840" t="s">
        <v>34</v>
      </c>
      <c r="H8840" t="s">
        <v>58</v>
      </c>
      <c r="I8840">
        <v>106.08</v>
      </c>
      <c r="J8840">
        <v>6</v>
      </c>
      <c r="K8840">
        <v>0.2</v>
      </c>
      <c r="L8840">
        <v>-9.282</v>
      </c>
    </row>
    <row r="8841" spans="1:12" x14ac:dyDescent="0.3">
      <c r="A8841" t="s">
        <v>27</v>
      </c>
      <c r="B8841" t="s">
        <v>13</v>
      </c>
      <c r="C8841" t="s">
        <v>14</v>
      </c>
      <c r="D8841" t="s">
        <v>192</v>
      </c>
      <c r="E8841" t="s">
        <v>45</v>
      </c>
      <c r="F8841" t="s">
        <v>46</v>
      </c>
      <c r="G8841" t="s">
        <v>18</v>
      </c>
      <c r="H8841" t="s">
        <v>32</v>
      </c>
      <c r="I8841">
        <v>23.076000000000001</v>
      </c>
      <c r="J8841">
        <v>3</v>
      </c>
      <c r="K8841">
        <v>0.6</v>
      </c>
      <c r="L8841">
        <v>-10.9611</v>
      </c>
    </row>
    <row r="8842" spans="1:12" x14ac:dyDescent="0.3">
      <c r="A8842" t="s">
        <v>27</v>
      </c>
      <c r="B8842" t="s">
        <v>13</v>
      </c>
      <c r="C8842" t="s">
        <v>14</v>
      </c>
      <c r="D8842" t="s">
        <v>192</v>
      </c>
      <c r="E8842" t="s">
        <v>45</v>
      </c>
      <c r="F8842" t="s">
        <v>46</v>
      </c>
      <c r="G8842" t="s">
        <v>25</v>
      </c>
      <c r="H8842" t="s">
        <v>40</v>
      </c>
      <c r="I8842">
        <v>25.92</v>
      </c>
      <c r="J8842">
        <v>5</v>
      </c>
      <c r="K8842">
        <v>0.2</v>
      </c>
      <c r="L8842">
        <v>9.0719999999999992</v>
      </c>
    </row>
    <row r="8843" spans="1:12" x14ac:dyDescent="0.3">
      <c r="A8843" t="s">
        <v>61</v>
      </c>
      <c r="B8843" t="s">
        <v>13</v>
      </c>
      <c r="C8843" t="s">
        <v>14</v>
      </c>
      <c r="D8843" t="s">
        <v>60</v>
      </c>
      <c r="E8843" t="s">
        <v>45</v>
      </c>
      <c r="F8843" t="s">
        <v>46</v>
      </c>
      <c r="G8843" t="s">
        <v>25</v>
      </c>
      <c r="H8843" t="s">
        <v>40</v>
      </c>
      <c r="I8843">
        <v>47.951999999999998</v>
      </c>
      <c r="J8843">
        <v>3</v>
      </c>
      <c r="K8843">
        <v>0.2</v>
      </c>
      <c r="L8843">
        <v>16.183800000000002</v>
      </c>
    </row>
    <row r="8844" spans="1:12" x14ac:dyDescent="0.3">
      <c r="A8844" t="s">
        <v>61</v>
      </c>
      <c r="B8844" t="s">
        <v>13</v>
      </c>
      <c r="C8844" t="s">
        <v>14</v>
      </c>
      <c r="D8844" t="s">
        <v>60</v>
      </c>
      <c r="E8844" t="s">
        <v>45</v>
      </c>
      <c r="F8844" t="s">
        <v>46</v>
      </c>
      <c r="G8844" t="s">
        <v>25</v>
      </c>
      <c r="H8844" t="s">
        <v>36</v>
      </c>
      <c r="I8844">
        <v>0.98399999999999999</v>
      </c>
      <c r="J8844">
        <v>2</v>
      </c>
      <c r="K8844">
        <v>0.8</v>
      </c>
      <c r="L8844">
        <v>-1.476</v>
      </c>
    </row>
    <row r="8845" spans="1:12" x14ac:dyDescent="0.3">
      <c r="A8845" t="s">
        <v>61</v>
      </c>
      <c r="B8845" t="s">
        <v>13</v>
      </c>
      <c r="C8845" t="s">
        <v>14</v>
      </c>
      <c r="D8845" t="s">
        <v>60</v>
      </c>
      <c r="E8845" t="s">
        <v>45</v>
      </c>
      <c r="F8845" t="s">
        <v>46</v>
      </c>
      <c r="G8845" t="s">
        <v>18</v>
      </c>
      <c r="H8845" t="s">
        <v>32</v>
      </c>
      <c r="I8845">
        <v>75.384</v>
      </c>
      <c r="J8845">
        <v>9</v>
      </c>
      <c r="K8845">
        <v>0.6</v>
      </c>
      <c r="L8845">
        <v>-20.730599999999999</v>
      </c>
    </row>
    <row r="8846" spans="1:12" x14ac:dyDescent="0.3">
      <c r="A8846" t="s">
        <v>61</v>
      </c>
      <c r="B8846" t="s">
        <v>13</v>
      </c>
      <c r="C8846" t="s">
        <v>14</v>
      </c>
      <c r="D8846" t="s">
        <v>60</v>
      </c>
      <c r="E8846" t="s">
        <v>45</v>
      </c>
      <c r="F8846" t="s">
        <v>46</v>
      </c>
      <c r="G8846" t="s">
        <v>25</v>
      </c>
      <c r="H8846" t="s">
        <v>26</v>
      </c>
      <c r="I8846">
        <v>4.6079999999999997</v>
      </c>
      <c r="J8846">
        <v>2</v>
      </c>
      <c r="K8846">
        <v>0.2</v>
      </c>
      <c r="L8846">
        <v>1.6704000000000001</v>
      </c>
    </row>
    <row r="8847" spans="1:12" x14ac:dyDescent="0.3">
      <c r="A8847" t="s">
        <v>27</v>
      </c>
      <c r="B8847" t="s">
        <v>13</v>
      </c>
      <c r="C8847" t="s">
        <v>14</v>
      </c>
      <c r="D8847" t="s">
        <v>194</v>
      </c>
      <c r="E8847" t="s">
        <v>45</v>
      </c>
      <c r="F8847" t="s">
        <v>46</v>
      </c>
      <c r="G8847" t="s">
        <v>25</v>
      </c>
      <c r="H8847" t="s">
        <v>31</v>
      </c>
      <c r="I8847">
        <v>454.56</v>
      </c>
      <c r="J8847">
        <v>5</v>
      </c>
      <c r="K8847">
        <v>0.2</v>
      </c>
      <c r="L8847">
        <v>-107.958</v>
      </c>
    </row>
    <row r="8848" spans="1:12" x14ac:dyDescent="0.3">
      <c r="A8848" t="s">
        <v>27</v>
      </c>
      <c r="B8848" t="s">
        <v>13</v>
      </c>
      <c r="C8848" t="s">
        <v>14</v>
      </c>
      <c r="D8848" t="s">
        <v>194</v>
      </c>
      <c r="E8848" t="s">
        <v>45</v>
      </c>
      <c r="F8848" t="s">
        <v>46</v>
      </c>
      <c r="G8848" t="s">
        <v>18</v>
      </c>
      <c r="H8848" t="s">
        <v>32</v>
      </c>
      <c r="I8848">
        <v>141.41999999999999</v>
      </c>
      <c r="J8848">
        <v>5</v>
      </c>
      <c r="K8848">
        <v>0.6</v>
      </c>
      <c r="L8848">
        <v>-187.38149999999999</v>
      </c>
    </row>
    <row r="8849" spans="1:12" x14ac:dyDescent="0.3">
      <c r="A8849" t="s">
        <v>27</v>
      </c>
      <c r="B8849" t="s">
        <v>13</v>
      </c>
      <c r="C8849" t="s">
        <v>14</v>
      </c>
      <c r="D8849" t="s">
        <v>194</v>
      </c>
      <c r="E8849" t="s">
        <v>45</v>
      </c>
      <c r="F8849" t="s">
        <v>46</v>
      </c>
      <c r="G8849" t="s">
        <v>18</v>
      </c>
      <c r="H8849" t="s">
        <v>20</v>
      </c>
      <c r="I8849">
        <v>310.74400000000003</v>
      </c>
      <c r="J8849">
        <v>4</v>
      </c>
      <c r="K8849">
        <v>0.3</v>
      </c>
      <c r="L8849">
        <v>-26.635200000000001</v>
      </c>
    </row>
    <row r="8850" spans="1:12" x14ac:dyDescent="0.3">
      <c r="A8850" t="s">
        <v>27</v>
      </c>
      <c r="B8850" t="s">
        <v>13</v>
      </c>
      <c r="C8850" t="s">
        <v>14</v>
      </c>
      <c r="D8850" t="s">
        <v>194</v>
      </c>
      <c r="E8850" t="s">
        <v>45</v>
      </c>
      <c r="F8850" t="s">
        <v>46</v>
      </c>
      <c r="G8850" t="s">
        <v>25</v>
      </c>
      <c r="H8850" t="s">
        <v>33</v>
      </c>
      <c r="I8850">
        <v>12.736000000000001</v>
      </c>
      <c r="J8850">
        <v>4</v>
      </c>
      <c r="K8850">
        <v>0.2</v>
      </c>
      <c r="L8850">
        <v>2.2288000000000001</v>
      </c>
    </row>
    <row r="8851" spans="1:12" x14ac:dyDescent="0.3">
      <c r="A8851" t="s">
        <v>27</v>
      </c>
      <c r="B8851" t="s">
        <v>13</v>
      </c>
      <c r="C8851" t="s">
        <v>14</v>
      </c>
      <c r="D8851" t="s">
        <v>194</v>
      </c>
      <c r="E8851" t="s">
        <v>45</v>
      </c>
      <c r="F8851" t="s">
        <v>46</v>
      </c>
      <c r="G8851" t="s">
        <v>25</v>
      </c>
      <c r="H8851" t="s">
        <v>36</v>
      </c>
      <c r="I8851">
        <v>6.47</v>
      </c>
      <c r="J8851">
        <v>5</v>
      </c>
      <c r="K8851">
        <v>0.8</v>
      </c>
      <c r="L8851">
        <v>-9.7050000000000001</v>
      </c>
    </row>
    <row r="8852" spans="1:12" x14ac:dyDescent="0.3">
      <c r="A8852" t="s">
        <v>27</v>
      </c>
      <c r="B8852" t="s">
        <v>13</v>
      </c>
      <c r="C8852" t="s">
        <v>14</v>
      </c>
      <c r="D8852" t="s">
        <v>194</v>
      </c>
      <c r="E8852" t="s">
        <v>45</v>
      </c>
      <c r="F8852" t="s">
        <v>46</v>
      </c>
      <c r="G8852" t="s">
        <v>25</v>
      </c>
      <c r="H8852" t="s">
        <v>36</v>
      </c>
      <c r="I8852">
        <v>13.747999999999999</v>
      </c>
      <c r="J8852">
        <v>14</v>
      </c>
      <c r="K8852">
        <v>0.8</v>
      </c>
      <c r="L8852">
        <v>-22.684200000000001</v>
      </c>
    </row>
    <row r="8853" spans="1:12" x14ac:dyDescent="0.3">
      <c r="A8853" t="s">
        <v>27</v>
      </c>
      <c r="B8853" t="s">
        <v>13</v>
      </c>
      <c r="C8853" t="s">
        <v>14</v>
      </c>
      <c r="D8853" t="s">
        <v>194</v>
      </c>
      <c r="E8853" t="s">
        <v>45</v>
      </c>
      <c r="F8853" t="s">
        <v>46</v>
      </c>
      <c r="G8853" t="s">
        <v>25</v>
      </c>
      <c r="H8853" t="s">
        <v>37</v>
      </c>
      <c r="I8853">
        <v>15.224</v>
      </c>
      <c r="J8853">
        <v>2</v>
      </c>
      <c r="K8853">
        <v>0.8</v>
      </c>
      <c r="L8853">
        <v>-38.821199999999997</v>
      </c>
    </row>
    <row r="8854" spans="1:12" x14ac:dyDescent="0.3">
      <c r="A8854" t="s">
        <v>61</v>
      </c>
      <c r="B8854" t="s">
        <v>43</v>
      </c>
      <c r="C8854" t="s">
        <v>14</v>
      </c>
      <c r="D8854" t="s">
        <v>60</v>
      </c>
      <c r="E8854" t="s">
        <v>45</v>
      </c>
      <c r="F8854" t="s">
        <v>46</v>
      </c>
      <c r="G8854" t="s">
        <v>18</v>
      </c>
      <c r="H8854" t="s">
        <v>19</v>
      </c>
      <c r="I8854">
        <v>89.066400000000002</v>
      </c>
      <c r="J8854">
        <v>1</v>
      </c>
      <c r="K8854">
        <v>0.32</v>
      </c>
      <c r="L8854">
        <v>-17.0274</v>
      </c>
    </row>
    <row r="8855" spans="1:12" x14ac:dyDescent="0.3">
      <c r="A8855" t="s">
        <v>61</v>
      </c>
      <c r="B8855" t="s">
        <v>43</v>
      </c>
      <c r="C8855" t="s">
        <v>14</v>
      </c>
      <c r="D8855" t="s">
        <v>60</v>
      </c>
      <c r="E8855" t="s">
        <v>45</v>
      </c>
      <c r="F8855" t="s">
        <v>46</v>
      </c>
      <c r="G8855" t="s">
        <v>25</v>
      </c>
      <c r="H8855" t="s">
        <v>33</v>
      </c>
      <c r="I8855">
        <v>175.44</v>
      </c>
      <c r="J8855">
        <v>6</v>
      </c>
      <c r="K8855">
        <v>0.2</v>
      </c>
      <c r="L8855">
        <v>52.631999999999998</v>
      </c>
    </row>
    <row r="8856" spans="1:12" x14ac:dyDescent="0.3">
      <c r="A8856" t="s">
        <v>61</v>
      </c>
      <c r="B8856" t="s">
        <v>43</v>
      </c>
      <c r="C8856" t="s">
        <v>14</v>
      </c>
      <c r="D8856" t="s">
        <v>60</v>
      </c>
      <c r="E8856" t="s">
        <v>45</v>
      </c>
      <c r="F8856" t="s">
        <v>46</v>
      </c>
      <c r="G8856" t="s">
        <v>34</v>
      </c>
      <c r="H8856" t="s">
        <v>35</v>
      </c>
      <c r="I8856">
        <v>438.33600000000001</v>
      </c>
      <c r="J8856">
        <v>4</v>
      </c>
      <c r="K8856">
        <v>0.2</v>
      </c>
      <c r="L8856">
        <v>-87.667199999999994</v>
      </c>
    </row>
    <row r="8857" spans="1:12" x14ac:dyDescent="0.3">
      <c r="A8857" t="s">
        <v>12</v>
      </c>
      <c r="B8857" t="s">
        <v>13</v>
      </c>
      <c r="C8857" t="s">
        <v>14</v>
      </c>
      <c r="D8857" t="s">
        <v>372</v>
      </c>
      <c r="E8857" t="s">
        <v>45</v>
      </c>
      <c r="F8857" t="s">
        <v>46</v>
      </c>
      <c r="G8857" t="s">
        <v>18</v>
      </c>
      <c r="H8857" t="s">
        <v>20</v>
      </c>
      <c r="I8857">
        <v>248.43</v>
      </c>
      <c r="J8857">
        <v>5</v>
      </c>
      <c r="K8857">
        <v>0.3</v>
      </c>
      <c r="L8857">
        <v>-17.745000000000001</v>
      </c>
    </row>
    <row r="8858" spans="1:12" x14ac:dyDescent="0.3">
      <c r="A8858" t="s">
        <v>12</v>
      </c>
      <c r="B8858" t="s">
        <v>13</v>
      </c>
      <c r="C8858" t="s">
        <v>14</v>
      </c>
      <c r="D8858" t="s">
        <v>372</v>
      </c>
      <c r="E8858" t="s">
        <v>45</v>
      </c>
      <c r="F8858" t="s">
        <v>46</v>
      </c>
      <c r="G8858" t="s">
        <v>25</v>
      </c>
      <c r="H8858" t="s">
        <v>37</v>
      </c>
      <c r="I8858">
        <v>11.648</v>
      </c>
      <c r="J8858">
        <v>4</v>
      </c>
      <c r="K8858">
        <v>0.8</v>
      </c>
      <c r="L8858">
        <v>-30.8672</v>
      </c>
    </row>
    <row r="8859" spans="1:12" x14ac:dyDescent="0.3">
      <c r="A8859" t="s">
        <v>12</v>
      </c>
      <c r="B8859" t="s">
        <v>13</v>
      </c>
      <c r="C8859" t="s">
        <v>14</v>
      </c>
      <c r="D8859" t="s">
        <v>372</v>
      </c>
      <c r="E8859" t="s">
        <v>45</v>
      </c>
      <c r="F8859" t="s">
        <v>46</v>
      </c>
      <c r="G8859" t="s">
        <v>18</v>
      </c>
      <c r="H8859" t="s">
        <v>20</v>
      </c>
      <c r="I8859">
        <v>85.245999999999995</v>
      </c>
      <c r="J8859">
        <v>2</v>
      </c>
      <c r="K8859">
        <v>0.3</v>
      </c>
      <c r="L8859">
        <v>-1.2178</v>
      </c>
    </row>
    <row r="8860" spans="1:12" x14ac:dyDescent="0.3">
      <c r="A8860" t="s">
        <v>12</v>
      </c>
      <c r="B8860" t="s">
        <v>21</v>
      </c>
      <c r="C8860" t="s">
        <v>14</v>
      </c>
      <c r="D8860" t="s">
        <v>112</v>
      </c>
      <c r="E8860" t="s">
        <v>45</v>
      </c>
      <c r="F8860" t="s">
        <v>46</v>
      </c>
      <c r="G8860" t="s">
        <v>25</v>
      </c>
      <c r="H8860" t="s">
        <v>33</v>
      </c>
      <c r="I8860">
        <v>20.64</v>
      </c>
      <c r="J8860">
        <v>5</v>
      </c>
      <c r="K8860">
        <v>0.2</v>
      </c>
      <c r="L8860">
        <v>2.3220000000000001</v>
      </c>
    </row>
    <row r="8861" spans="1:12" x14ac:dyDescent="0.3">
      <c r="A8861" t="s">
        <v>27</v>
      </c>
      <c r="B8861" t="s">
        <v>13</v>
      </c>
      <c r="C8861" t="s">
        <v>14</v>
      </c>
      <c r="D8861" t="s">
        <v>60</v>
      </c>
      <c r="E8861" t="s">
        <v>45</v>
      </c>
      <c r="F8861" t="s">
        <v>46</v>
      </c>
      <c r="G8861" t="s">
        <v>25</v>
      </c>
      <c r="H8861" t="s">
        <v>36</v>
      </c>
      <c r="I8861">
        <v>2.9340000000000002</v>
      </c>
      <c r="J8861">
        <v>3</v>
      </c>
      <c r="K8861">
        <v>0.8</v>
      </c>
      <c r="L8861">
        <v>-4.9878</v>
      </c>
    </row>
    <row r="8862" spans="1:12" x14ac:dyDescent="0.3">
      <c r="A8862" t="s">
        <v>27</v>
      </c>
      <c r="B8862" t="s">
        <v>13</v>
      </c>
      <c r="C8862" t="s">
        <v>14</v>
      </c>
      <c r="D8862" t="s">
        <v>60</v>
      </c>
      <c r="E8862" t="s">
        <v>45</v>
      </c>
      <c r="F8862" t="s">
        <v>46</v>
      </c>
      <c r="G8862" t="s">
        <v>34</v>
      </c>
      <c r="H8862" t="s">
        <v>58</v>
      </c>
      <c r="I8862">
        <v>18.527999999999999</v>
      </c>
      <c r="J8862">
        <v>2</v>
      </c>
      <c r="K8862">
        <v>0.2</v>
      </c>
      <c r="L8862">
        <v>4.4004000000000003</v>
      </c>
    </row>
    <row r="8863" spans="1:12" x14ac:dyDescent="0.3">
      <c r="A8863" t="s">
        <v>27</v>
      </c>
      <c r="B8863" t="s">
        <v>13</v>
      </c>
      <c r="C8863" t="s">
        <v>14</v>
      </c>
      <c r="D8863" t="s">
        <v>60</v>
      </c>
      <c r="E8863" t="s">
        <v>45</v>
      </c>
      <c r="F8863" t="s">
        <v>46</v>
      </c>
      <c r="G8863" t="s">
        <v>25</v>
      </c>
      <c r="H8863" t="s">
        <v>31</v>
      </c>
      <c r="I8863">
        <v>670.75199999999995</v>
      </c>
      <c r="J8863">
        <v>3</v>
      </c>
      <c r="K8863">
        <v>0.2</v>
      </c>
      <c r="L8863">
        <v>-125.76600000000001</v>
      </c>
    </row>
    <row r="8864" spans="1:12" x14ac:dyDescent="0.3">
      <c r="A8864" t="s">
        <v>27</v>
      </c>
      <c r="B8864" t="s">
        <v>21</v>
      </c>
      <c r="C8864" t="s">
        <v>14</v>
      </c>
      <c r="D8864" t="s">
        <v>134</v>
      </c>
      <c r="E8864" t="s">
        <v>45</v>
      </c>
      <c r="F8864" t="s">
        <v>46</v>
      </c>
      <c r="G8864" t="s">
        <v>18</v>
      </c>
      <c r="H8864" t="s">
        <v>32</v>
      </c>
      <c r="I8864">
        <v>72.78</v>
      </c>
      <c r="J8864">
        <v>3</v>
      </c>
      <c r="K8864">
        <v>0.6</v>
      </c>
      <c r="L8864">
        <v>-70.960499999999996</v>
      </c>
    </row>
    <row r="8865" spans="1:12" x14ac:dyDescent="0.3">
      <c r="A8865" t="s">
        <v>27</v>
      </c>
      <c r="B8865" t="s">
        <v>21</v>
      </c>
      <c r="C8865" t="s">
        <v>14</v>
      </c>
      <c r="D8865" t="s">
        <v>461</v>
      </c>
      <c r="E8865" t="s">
        <v>45</v>
      </c>
      <c r="F8865" t="s">
        <v>46</v>
      </c>
      <c r="G8865" t="s">
        <v>25</v>
      </c>
      <c r="H8865" t="s">
        <v>40</v>
      </c>
      <c r="I8865">
        <v>16.032</v>
      </c>
      <c r="J8865">
        <v>3</v>
      </c>
      <c r="K8865">
        <v>0.2</v>
      </c>
      <c r="L8865">
        <v>5.6112000000000002</v>
      </c>
    </row>
    <row r="8866" spans="1:12" x14ac:dyDescent="0.3">
      <c r="A8866" t="s">
        <v>27</v>
      </c>
      <c r="B8866" t="s">
        <v>13</v>
      </c>
      <c r="C8866" t="s">
        <v>14</v>
      </c>
      <c r="D8866" t="s">
        <v>134</v>
      </c>
      <c r="E8866" t="s">
        <v>45</v>
      </c>
      <c r="F8866" t="s">
        <v>46</v>
      </c>
      <c r="G8866" t="s">
        <v>18</v>
      </c>
      <c r="H8866" t="s">
        <v>32</v>
      </c>
      <c r="I8866">
        <v>44.46</v>
      </c>
      <c r="J8866">
        <v>5</v>
      </c>
      <c r="K8866">
        <v>0.6</v>
      </c>
      <c r="L8866">
        <v>-17.783999999999999</v>
      </c>
    </row>
    <row r="8867" spans="1:12" x14ac:dyDescent="0.3">
      <c r="A8867" t="s">
        <v>27</v>
      </c>
      <c r="B8867" t="s">
        <v>13</v>
      </c>
      <c r="C8867" t="s">
        <v>14</v>
      </c>
      <c r="D8867" t="s">
        <v>134</v>
      </c>
      <c r="E8867" t="s">
        <v>45</v>
      </c>
      <c r="F8867" t="s">
        <v>46</v>
      </c>
      <c r="G8867" t="s">
        <v>25</v>
      </c>
      <c r="H8867" t="s">
        <v>31</v>
      </c>
      <c r="I8867">
        <v>314.08800000000002</v>
      </c>
      <c r="J8867">
        <v>3</v>
      </c>
      <c r="K8867">
        <v>0.2</v>
      </c>
      <c r="L8867">
        <v>19.630500000000001</v>
      </c>
    </row>
    <row r="8868" spans="1:12" x14ac:dyDescent="0.3">
      <c r="A8868" t="s">
        <v>27</v>
      </c>
      <c r="B8868" t="s">
        <v>13</v>
      </c>
      <c r="C8868" t="s">
        <v>14</v>
      </c>
      <c r="D8868" t="s">
        <v>134</v>
      </c>
      <c r="E8868" t="s">
        <v>45</v>
      </c>
      <c r="F8868" t="s">
        <v>46</v>
      </c>
      <c r="G8868" t="s">
        <v>25</v>
      </c>
      <c r="H8868" t="s">
        <v>76</v>
      </c>
      <c r="I8868">
        <v>4.3440000000000003</v>
      </c>
      <c r="J8868">
        <v>3</v>
      </c>
      <c r="K8868">
        <v>0.2</v>
      </c>
      <c r="L8868">
        <v>0.86880000000000002</v>
      </c>
    </row>
    <row r="8869" spans="1:12" x14ac:dyDescent="0.3">
      <c r="A8869" t="s">
        <v>27</v>
      </c>
      <c r="B8869" t="s">
        <v>13</v>
      </c>
      <c r="C8869" t="s">
        <v>14</v>
      </c>
      <c r="D8869" t="s">
        <v>134</v>
      </c>
      <c r="E8869" t="s">
        <v>45</v>
      </c>
      <c r="F8869" t="s">
        <v>46</v>
      </c>
      <c r="G8869" t="s">
        <v>18</v>
      </c>
      <c r="H8869" t="s">
        <v>32</v>
      </c>
      <c r="I8869">
        <v>31.776</v>
      </c>
      <c r="J8869">
        <v>3</v>
      </c>
      <c r="K8869">
        <v>0.6</v>
      </c>
      <c r="L8869">
        <v>-19.0656</v>
      </c>
    </row>
    <row r="8870" spans="1:12" x14ac:dyDescent="0.3">
      <c r="A8870" t="s">
        <v>27</v>
      </c>
      <c r="B8870" t="s">
        <v>13</v>
      </c>
      <c r="C8870" t="s">
        <v>14</v>
      </c>
      <c r="D8870" t="s">
        <v>134</v>
      </c>
      <c r="E8870" t="s">
        <v>45</v>
      </c>
      <c r="F8870" t="s">
        <v>46</v>
      </c>
      <c r="G8870" t="s">
        <v>25</v>
      </c>
      <c r="H8870" t="s">
        <v>26</v>
      </c>
      <c r="I8870">
        <v>4.9279999999999999</v>
      </c>
      <c r="J8870">
        <v>2</v>
      </c>
      <c r="K8870">
        <v>0.2</v>
      </c>
      <c r="L8870">
        <v>1.7248000000000001</v>
      </c>
    </row>
    <row r="8871" spans="1:12" x14ac:dyDescent="0.3">
      <c r="A8871" t="s">
        <v>27</v>
      </c>
      <c r="B8871" t="s">
        <v>13</v>
      </c>
      <c r="C8871" t="s">
        <v>14</v>
      </c>
      <c r="D8871" t="s">
        <v>134</v>
      </c>
      <c r="E8871" t="s">
        <v>45</v>
      </c>
      <c r="F8871" t="s">
        <v>46</v>
      </c>
      <c r="G8871" t="s">
        <v>25</v>
      </c>
      <c r="H8871" t="s">
        <v>36</v>
      </c>
      <c r="I8871">
        <v>1.788</v>
      </c>
      <c r="J8871">
        <v>3</v>
      </c>
      <c r="K8871">
        <v>0.8</v>
      </c>
      <c r="L8871">
        <v>-3.0396000000000001</v>
      </c>
    </row>
    <row r="8872" spans="1:12" x14ac:dyDescent="0.3">
      <c r="A8872" t="s">
        <v>27</v>
      </c>
      <c r="B8872" t="s">
        <v>13</v>
      </c>
      <c r="C8872" t="s">
        <v>14</v>
      </c>
      <c r="D8872" t="s">
        <v>134</v>
      </c>
      <c r="E8872" t="s">
        <v>45</v>
      </c>
      <c r="F8872" t="s">
        <v>46</v>
      </c>
      <c r="G8872" t="s">
        <v>25</v>
      </c>
      <c r="H8872" t="s">
        <v>76</v>
      </c>
      <c r="I8872">
        <v>15.071999999999999</v>
      </c>
      <c r="J8872">
        <v>4</v>
      </c>
      <c r="K8872">
        <v>0.2</v>
      </c>
      <c r="L8872">
        <v>-3.7679999999999998</v>
      </c>
    </row>
    <row r="8873" spans="1:12" x14ac:dyDescent="0.3">
      <c r="A8873" t="s">
        <v>27</v>
      </c>
      <c r="B8873" t="s">
        <v>13</v>
      </c>
      <c r="C8873" t="s">
        <v>14</v>
      </c>
      <c r="D8873" t="s">
        <v>154</v>
      </c>
      <c r="E8873" t="s">
        <v>45</v>
      </c>
      <c r="F8873" t="s">
        <v>46</v>
      </c>
      <c r="G8873" t="s">
        <v>25</v>
      </c>
      <c r="H8873" t="s">
        <v>31</v>
      </c>
      <c r="I8873">
        <v>12.624000000000001</v>
      </c>
      <c r="J8873">
        <v>2</v>
      </c>
      <c r="K8873">
        <v>0.2</v>
      </c>
      <c r="L8873">
        <v>-2.5247999999999999</v>
      </c>
    </row>
    <row r="8874" spans="1:12" x14ac:dyDescent="0.3">
      <c r="A8874" t="s">
        <v>27</v>
      </c>
      <c r="B8874" t="s">
        <v>13</v>
      </c>
      <c r="C8874" t="s">
        <v>14</v>
      </c>
      <c r="D8874" t="s">
        <v>60</v>
      </c>
      <c r="E8874" t="s">
        <v>45</v>
      </c>
      <c r="F8874" t="s">
        <v>46</v>
      </c>
      <c r="G8874" t="s">
        <v>25</v>
      </c>
      <c r="H8874" t="s">
        <v>31</v>
      </c>
      <c r="I8874">
        <v>137.352</v>
      </c>
      <c r="J8874">
        <v>3</v>
      </c>
      <c r="K8874">
        <v>0.2</v>
      </c>
      <c r="L8874">
        <v>8.5845000000000002</v>
      </c>
    </row>
    <row r="8875" spans="1:12" x14ac:dyDescent="0.3">
      <c r="A8875" t="s">
        <v>27</v>
      </c>
      <c r="B8875" t="s">
        <v>13</v>
      </c>
      <c r="C8875" t="s">
        <v>14</v>
      </c>
      <c r="D8875" t="s">
        <v>60</v>
      </c>
      <c r="E8875" t="s">
        <v>45</v>
      </c>
      <c r="F8875" t="s">
        <v>46</v>
      </c>
      <c r="G8875" t="s">
        <v>18</v>
      </c>
      <c r="H8875" t="s">
        <v>30</v>
      </c>
      <c r="I8875">
        <v>376.50900000000001</v>
      </c>
      <c r="J8875">
        <v>3</v>
      </c>
      <c r="K8875">
        <v>0.3</v>
      </c>
      <c r="L8875">
        <v>-43.029600000000002</v>
      </c>
    </row>
    <row r="8876" spans="1:12" x14ac:dyDescent="0.3">
      <c r="A8876" t="s">
        <v>27</v>
      </c>
      <c r="B8876" t="s">
        <v>43</v>
      </c>
      <c r="C8876" t="s">
        <v>14</v>
      </c>
      <c r="D8876" t="s">
        <v>515</v>
      </c>
      <c r="E8876" t="s">
        <v>45</v>
      </c>
      <c r="F8876" t="s">
        <v>46</v>
      </c>
      <c r="G8876" t="s">
        <v>18</v>
      </c>
      <c r="H8876" t="s">
        <v>20</v>
      </c>
      <c r="I8876">
        <v>512.35799999999995</v>
      </c>
      <c r="J8876">
        <v>3</v>
      </c>
      <c r="K8876">
        <v>0.3</v>
      </c>
      <c r="L8876">
        <v>-14.6388</v>
      </c>
    </row>
    <row r="8877" spans="1:12" x14ac:dyDescent="0.3">
      <c r="A8877" t="s">
        <v>27</v>
      </c>
      <c r="B8877" t="s">
        <v>43</v>
      </c>
      <c r="C8877" t="s">
        <v>14</v>
      </c>
      <c r="D8877" t="s">
        <v>515</v>
      </c>
      <c r="E8877" t="s">
        <v>45</v>
      </c>
      <c r="F8877" t="s">
        <v>46</v>
      </c>
      <c r="G8877" t="s">
        <v>25</v>
      </c>
      <c r="H8877" t="s">
        <v>76</v>
      </c>
      <c r="I8877">
        <v>3.488</v>
      </c>
      <c r="J8877">
        <v>2</v>
      </c>
      <c r="K8877">
        <v>0.2</v>
      </c>
      <c r="L8877">
        <v>0.56679999999999997</v>
      </c>
    </row>
    <row r="8878" spans="1:12" x14ac:dyDescent="0.3">
      <c r="A8878" t="s">
        <v>27</v>
      </c>
      <c r="B8878" t="s">
        <v>43</v>
      </c>
      <c r="C8878" t="s">
        <v>14</v>
      </c>
      <c r="D8878" t="s">
        <v>515</v>
      </c>
      <c r="E8878" t="s">
        <v>45</v>
      </c>
      <c r="F8878" t="s">
        <v>46</v>
      </c>
      <c r="G8878" t="s">
        <v>25</v>
      </c>
      <c r="H8878" t="s">
        <v>33</v>
      </c>
      <c r="I8878">
        <v>22.288</v>
      </c>
      <c r="J8878">
        <v>7</v>
      </c>
      <c r="K8878">
        <v>0.2</v>
      </c>
      <c r="L8878">
        <v>3.9003999999999999</v>
      </c>
    </row>
    <row r="8879" spans="1:12" x14ac:dyDescent="0.3">
      <c r="A8879" t="s">
        <v>27</v>
      </c>
      <c r="B8879" t="s">
        <v>43</v>
      </c>
      <c r="C8879" t="s">
        <v>14</v>
      </c>
      <c r="D8879" t="s">
        <v>515</v>
      </c>
      <c r="E8879" t="s">
        <v>45</v>
      </c>
      <c r="F8879" t="s">
        <v>46</v>
      </c>
      <c r="G8879" t="s">
        <v>25</v>
      </c>
      <c r="H8879" t="s">
        <v>40</v>
      </c>
      <c r="I8879">
        <v>16.032</v>
      </c>
      <c r="J8879">
        <v>3</v>
      </c>
      <c r="K8879">
        <v>0.2</v>
      </c>
      <c r="L8879">
        <v>5.6112000000000002</v>
      </c>
    </row>
    <row r="8880" spans="1:12" x14ac:dyDescent="0.3">
      <c r="A8880" t="s">
        <v>61</v>
      </c>
      <c r="B8880" t="s">
        <v>13</v>
      </c>
      <c r="C8880" t="s">
        <v>14</v>
      </c>
      <c r="D8880" t="s">
        <v>134</v>
      </c>
      <c r="E8880" t="s">
        <v>45</v>
      </c>
      <c r="F8880" t="s">
        <v>46</v>
      </c>
      <c r="G8880" t="s">
        <v>25</v>
      </c>
      <c r="H8880" t="s">
        <v>33</v>
      </c>
      <c r="I8880">
        <v>45.04</v>
      </c>
      <c r="J8880">
        <v>2</v>
      </c>
      <c r="K8880">
        <v>0.2</v>
      </c>
      <c r="L8880">
        <v>4.5039999999999996</v>
      </c>
    </row>
    <row r="8881" spans="1:12" x14ac:dyDescent="0.3">
      <c r="A8881" t="s">
        <v>27</v>
      </c>
      <c r="B8881" t="s">
        <v>13</v>
      </c>
      <c r="C8881" t="s">
        <v>14</v>
      </c>
      <c r="D8881" t="s">
        <v>60</v>
      </c>
      <c r="E8881" t="s">
        <v>45</v>
      </c>
      <c r="F8881" t="s">
        <v>46</v>
      </c>
      <c r="G8881" t="s">
        <v>25</v>
      </c>
      <c r="H8881" t="s">
        <v>36</v>
      </c>
      <c r="I8881">
        <v>15.624000000000001</v>
      </c>
      <c r="J8881">
        <v>2</v>
      </c>
      <c r="K8881">
        <v>0.8</v>
      </c>
      <c r="L8881">
        <v>-24.9984</v>
      </c>
    </row>
    <row r="8882" spans="1:12" x14ac:dyDescent="0.3">
      <c r="A8882" t="s">
        <v>12</v>
      </c>
      <c r="B8882" t="s">
        <v>13</v>
      </c>
      <c r="C8882" t="s">
        <v>14</v>
      </c>
      <c r="D8882" t="s">
        <v>320</v>
      </c>
      <c r="E8882" t="s">
        <v>45</v>
      </c>
      <c r="F8882" t="s">
        <v>46</v>
      </c>
      <c r="G8882" t="s">
        <v>25</v>
      </c>
      <c r="H8882" t="s">
        <v>33</v>
      </c>
      <c r="I8882">
        <v>31.744</v>
      </c>
      <c r="J8882">
        <v>2</v>
      </c>
      <c r="K8882">
        <v>0.2</v>
      </c>
      <c r="L8882">
        <v>3.968</v>
      </c>
    </row>
    <row r="8883" spans="1:12" x14ac:dyDescent="0.3">
      <c r="A8883" t="s">
        <v>12</v>
      </c>
      <c r="B8883" t="s">
        <v>13</v>
      </c>
      <c r="C8883" t="s">
        <v>14</v>
      </c>
      <c r="D8883" t="s">
        <v>320</v>
      </c>
      <c r="E8883" t="s">
        <v>45</v>
      </c>
      <c r="F8883" t="s">
        <v>46</v>
      </c>
      <c r="G8883" t="s">
        <v>25</v>
      </c>
      <c r="H8883" t="s">
        <v>37</v>
      </c>
      <c r="I8883">
        <v>5.4320000000000004</v>
      </c>
      <c r="J8883">
        <v>2</v>
      </c>
      <c r="K8883">
        <v>0.8</v>
      </c>
      <c r="L8883">
        <v>-13.58</v>
      </c>
    </row>
    <row r="8884" spans="1:12" x14ac:dyDescent="0.3">
      <c r="A8884" t="s">
        <v>12</v>
      </c>
      <c r="B8884" t="s">
        <v>13</v>
      </c>
      <c r="C8884" t="s">
        <v>14</v>
      </c>
      <c r="D8884" t="s">
        <v>320</v>
      </c>
      <c r="E8884" t="s">
        <v>45</v>
      </c>
      <c r="F8884" t="s">
        <v>46</v>
      </c>
      <c r="G8884" t="s">
        <v>18</v>
      </c>
      <c r="H8884" t="s">
        <v>30</v>
      </c>
      <c r="I8884">
        <v>913.43</v>
      </c>
      <c r="J8884">
        <v>5</v>
      </c>
      <c r="K8884">
        <v>0.3</v>
      </c>
      <c r="L8884">
        <v>-169.637</v>
      </c>
    </row>
    <row r="8885" spans="1:12" x14ac:dyDescent="0.3">
      <c r="A8885" t="s">
        <v>12</v>
      </c>
      <c r="B8885" t="s">
        <v>13</v>
      </c>
      <c r="C8885" t="s">
        <v>14</v>
      </c>
      <c r="D8885" t="s">
        <v>320</v>
      </c>
      <c r="E8885" t="s">
        <v>45</v>
      </c>
      <c r="F8885" t="s">
        <v>46</v>
      </c>
      <c r="G8885" t="s">
        <v>25</v>
      </c>
      <c r="H8885" t="s">
        <v>31</v>
      </c>
      <c r="I8885">
        <v>372.14400000000001</v>
      </c>
      <c r="J8885">
        <v>3</v>
      </c>
      <c r="K8885">
        <v>0.2</v>
      </c>
      <c r="L8885">
        <v>27.910799999999998</v>
      </c>
    </row>
    <row r="8886" spans="1:12" x14ac:dyDescent="0.3">
      <c r="A8886" t="s">
        <v>61</v>
      </c>
      <c r="B8886" t="s">
        <v>13</v>
      </c>
      <c r="C8886" t="s">
        <v>14</v>
      </c>
      <c r="D8886" t="s">
        <v>44</v>
      </c>
      <c r="E8886" t="s">
        <v>45</v>
      </c>
      <c r="F8886" t="s">
        <v>46</v>
      </c>
      <c r="G8886" t="s">
        <v>25</v>
      </c>
      <c r="H8886" t="s">
        <v>36</v>
      </c>
      <c r="I8886">
        <v>4.984</v>
      </c>
      <c r="J8886">
        <v>1</v>
      </c>
      <c r="K8886">
        <v>0.8</v>
      </c>
      <c r="L8886">
        <v>-8.4727999999999994</v>
      </c>
    </row>
    <row r="8887" spans="1:12" x14ac:dyDescent="0.3">
      <c r="A8887" t="s">
        <v>27</v>
      </c>
      <c r="B8887" t="s">
        <v>21</v>
      </c>
      <c r="C8887" t="s">
        <v>14</v>
      </c>
      <c r="D8887" t="s">
        <v>60</v>
      </c>
      <c r="E8887" t="s">
        <v>45</v>
      </c>
      <c r="F8887" t="s">
        <v>46</v>
      </c>
      <c r="G8887" t="s">
        <v>25</v>
      </c>
      <c r="H8887" t="s">
        <v>31</v>
      </c>
      <c r="I8887">
        <v>64.784000000000006</v>
      </c>
      <c r="J8887">
        <v>1</v>
      </c>
      <c r="K8887">
        <v>0.2</v>
      </c>
      <c r="L8887">
        <v>-14.5764</v>
      </c>
    </row>
    <row r="8888" spans="1:12" x14ac:dyDescent="0.3">
      <c r="A8888" t="s">
        <v>27</v>
      </c>
      <c r="B8888" t="s">
        <v>21</v>
      </c>
      <c r="C8888" t="s">
        <v>14</v>
      </c>
      <c r="D8888" t="s">
        <v>60</v>
      </c>
      <c r="E8888" t="s">
        <v>45</v>
      </c>
      <c r="F8888" t="s">
        <v>46</v>
      </c>
      <c r="G8888" t="s">
        <v>25</v>
      </c>
      <c r="H8888" t="s">
        <v>40</v>
      </c>
      <c r="I8888">
        <v>15.552</v>
      </c>
      <c r="J8888">
        <v>3</v>
      </c>
      <c r="K8888">
        <v>0.2</v>
      </c>
      <c r="L8888">
        <v>5.6375999999999999</v>
      </c>
    </row>
    <row r="8889" spans="1:12" x14ac:dyDescent="0.3">
      <c r="A8889" t="s">
        <v>27</v>
      </c>
      <c r="B8889" t="s">
        <v>21</v>
      </c>
      <c r="C8889" t="s">
        <v>14</v>
      </c>
      <c r="D8889" t="s">
        <v>60</v>
      </c>
      <c r="E8889" t="s">
        <v>45</v>
      </c>
      <c r="F8889" t="s">
        <v>46</v>
      </c>
      <c r="G8889" t="s">
        <v>25</v>
      </c>
      <c r="H8889" t="s">
        <v>59</v>
      </c>
      <c r="I8889">
        <v>223.88800000000001</v>
      </c>
      <c r="J8889">
        <v>7</v>
      </c>
      <c r="K8889">
        <v>0.2</v>
      </c>
      <c r="L8889">
        <v>69.965000000000003</v>
      </c>
    </row>
    <row r="8890" spans="1:12" x14ac:dyDescent="0.3">
      <c r="A8890" t="s">
        <v>27</v>
      </c>
      <c r="B8890" t="s">
        <v>21</v>
      </c>
      <c r="C8890" t="s">
        <v>14</v>
      </c>
      <c r="D8890" t="s">
        <v>60</v>
      </c>
      <c r="E8890" t="s">
        <v>45</v>
      </c>
      <c r="F8890" t="s">
        <v>46</v>
      </c>
      <c r="G8890" t="s">
        <v>18</v>
      </c>
      <c r="H8890" t="s">
        <v>20</v>
      </c>
      <c r="I8890">
        <v>241.5</v>
      </c>
      <c r="J8890">
        <v>4</v>
      </c>
      <c r="K8890">
        <v>0.3</v>
      </c>
      <c r="L8890">
        <v>0</v>
      </c>
    </row>
    <row r="8891" spans="1:12" x14ac:dyDescent="0.3">
      <c r="A8891" t="s">
        <v>61</v>
      </c>
      <c r="B8891" t="s">
        <v>43</v>
      </c>
      <c r="C8891" t="s">
        <v>14</v>
      </c>
      <c r="D8891" t="s">
        <v>60</v>
      </c>
      <c r="E8891" t="s">
        <v>45</v>
      </c>
      <c r="F8891" t="s">
        <v>46</v>
      </c>
      <c r="G8891" t="s">
        <v>25</v>
      </c>
      <c r="H8891" t="s">
        <v>36</v>
      </c>
      <c r="I8891">
        <v>7.68</v>
      </c>
      <c r="J8891">
        <v>5</v>
      </c>
      <c r="K8891">
        <v>0.8</v>
      </c>
      <c r="L8891">
        <v>-11.52</v>
      </c>
    </row>
    <row r="8892" spans="1:12" x14ac:dyDescent="0.3">
      <c r="A8892" t="s">
        <v>27</v>
      </c>
      <c r="B8892" t="s">
        <v>13</v>
      </c>
      <c r="C8892" t="s">
        <v>14</v>
      </c>
      <c r="D8892" t="s">
        <v>134</v>
      </c>
      <c r="E8892" t="s">
        <v>45</v>
      </c>
      <c r="F8892" t="s">
        <v>46</v>
      </c>
      <c r="G8892" t="s">
        <v>18</v>
      </c>
      <c r="H8892" t="s">
        <v>30</v>
      </c>
      <c r="I8892">
        <v>933.40800000000002</v>
      </c>
      <c r="J8892">
        <v>4</v>
      </c>
      <c r="K8892">
        <v>0.3</v>
      </c>
      <c r="L8892">
        <v>-173.34719999999999</v>
      </c>
    </row>
    <row r="8893" spans="1:12" x14ac:dyDescent="0.3">
      <c r="A8893" t="s">
        <v>27</v>
      </c>
      <c r="B8893" t="s">
        <v>21</v>
      </c>
      <c r="C8893" t="s">
        <v>14</v>
      </c>
      <c r="D8893" t="s">
        <v>154</v>
      </c>
      <c r="E8893" t="s">
        <v>45</v>
      </c>
      <c r="F8893" t="s">
        <v>46</v>
      </c>
      <c r="G8893" t="s">
        <v>25</v>
      </c>
      <c r="H8893" t="s">
        <v>40</v>
      </c>
      <c r="I8893">
        <v>51.84</v>
      </c>
      <c r="J8893">
        <v>10</v>
      </c>
      <c r="K8893">
        <v>0.2</v>
      </c>
      <c r="L8893">
        <v>18.143999999999998</v>
      </c>
    </row>
    <row r="8894" spans="1:12" x14ac:dyDescent="0.3">
      <c r="A8894" t="s">
        <v>27</v>
      </c>
      <c r="B8894" t="s">
        <v>21</v>
      </c>
      <c r="C8894" t="s">
        <v>14</v>
      </c>
      <c r="D8894" t="s">
        <v>154</v>
      </c>
      <c r="E8894" t="s">
        <v>45</v>
      </c>
      <c r="F8894" t="s">
        <v>46</v>
      </c>
      <c r="G8894" t="s">
        <v>34</v>
      </c>
      <c r="H8894" t="s">
        <v>58</v>
      </c>
      <c r="I8894">
        <v>165.6</v>
      </c>
      <c r="J8894">
        <v>3</v>
      </c>
      <c r="K8894">
        <v>0.2</v>
      </c>
      <c r="L8894">
        <v>-6.21</v>
      </c>
    </row>
    <row r="8895" spans="1:12" x14ac:dyDescent="0.3">
      <c r="A8895" t="s">
        <v>12</v>
      </c>
      <c r="B8895" t="s">
        <v>21</v>
      </c>
      <c r="C8895" t="s">
        <v>14</v>
      </c>
      <c r="D8895" t="s">
        <v>419</v>
      </c>
      <c r="E8895" t="s">
        <v>45</v>
      </c>
      <c r="F8895" t="s">
        <v>46</v>
      </c>
      <c r="G8895" t="s">
        <v>25</v>
      </c>
      <c r="H8895" t="s">
        <v>76</v>
      </c>
      <c r="I8895">
        <v>6.048</v>
      </c>
      <c r="J8895">
        <v>4</v>
      </c>
      <c r="K8895">
        <v>0.2</v>
      </c>
      <c r="L8895">
        <v>-1.3608</v>
      </c>
    </row>
    <row r="8896" spans="1:12" x14ac:dyDescent="0.3">
      <c r="A8896" t="s">
        <v>12</v>
      </c>
      <c r="B8896" t="s">
        <v>21</v>
      </c>
      <c r="C8896" t="s">
        <v>14</v>
      </c>
      <c r="D8896" t="s">
        <v>419</v>
      </c>
      <c r="E8896" t="s">
        <v>45</v>
      </c>
      <c r="F8896" t="s">
        <v>46</v>
      </c>
      <c r="G8896" t="s">
        <v>25</v>
      </c>
      <c r="H8896" t="s">
        <v>40</v>
      </c>
      <c r="I8896">
        <v>6.8479999999999999</v>
      </c>
      <c r="J8896">
        <v>2</v>
      </c>
      <c r="K8896">
        <v>0.2</v>
      </c>
      <c r="L8896">
        <v>2.14</v>
      </c>
    </row>
    <row r="8897" spans="1:12" x14ac:dyDescent="0.3">
      <c r="A8897" t="s">
        <v>12</v>
      </c>
      <c r="B8897" t="s">
        <v>21</v>
      </c>
      <c r="C8897" t="s">
        <v>14</v>
      </c>
      <c r="D8897" t="s">
        <v>419</v>
      </c>
      <c r="E8897" t="s">
        <v>45</v>
      </c>
      <c r="F8897" t="s">
        <v>46</v>
      </c>
      <c r="G8897" t="s">
        <v>18</v>
      </c>
      <c r="H8897" t="s">
        <v>32</v>
      </c>
      <c r="I8897">
        <v>9.9600000000000009</v>
      </c>
      <c r="J8897">
        <v>5</v>
      </c>
      <c r="K8897">
        <v>0.6</v>
      </c>
      <c r="L8897">
        <v>-6.7229999999999999</v>
      </c>
    </row>
    <row r="8898" spans="1:12" x14ac:dyDescent="0.3">
      <c r="A8898" t="s">
        <v>12</v>
      </c>
      <c r="B8898" t="s">
        <v>21</v>
      </c>
      <c r="C8898" t="s">
        <v>14</v>
      </c>
      <c r="D8898" t="s">
        <v>419</v>
      </c>
      <c r="E8898" t="s">
        <v>45</v>
      </c>
      <c r="F8898" t="s">
        <v>46</v>
      </c>
      <c r="G8898" t="s">
        <v>25</v>
      </c>
      <c r="H8898" t="s">
        <v>36</v>
      </c>
      <c r="I8898">
        <v>8.5519999999999996</v>
      </c>
      <c r="J8898">
        <v>2</v>
      </c>
      <c r="K8898">
        <v>0.8</v>
      </c>
      <c r="L8898">
        <v>-13.683199999999999</v>
      </c>
    </row>
    <row r="8899" spans="1:12" x14ac:dyDescent="0.3">
      <c r="A8899" t="s">
        <v>27</v>
      </c>
      <c r="B8899" t="s">
        <v>21</v>
      </c>
      <c r="C8899" t="s">
        <v>14</v>
      </c>
      <c r="D8899" t="s">
        <v>60</v>
      </c>
      <c r="E8899" t="s">
        <v>45</v>
      </c>
      <c r="F8899" t="s">
        <v>46</v>
      </c>
      <c r="G8899" t="s">
        <v>18</v>
      </c>
      <c r="H8899" t="s">
        <v>20</v>
      </c>
      <c r="I8899">
        <v>344.37200000000001</v>
      </c>
      <c r="J8899">
        <v>4</v>
      </c>
      <c r="K8899">
        <v>0.3</v>
      </c>
      <c r="L8899">
        <v>-93.472399999999993</v>
      </c>
    </row>
    <row r="8900" spans="1:12" x14ac:dyDescent="0.3">
      <c r="A8900" t="s">
        <v>27</v>
      </c>
      <c r="B8900" t="s">
        <v>21</v>
      </c>
      <c r="C8900" t="s">
        <v>14</v>
      </c>
      <c r="D8900" t="s">
        <v>60</v>
      </c>
      <c r="E8900" t="s">
        <v>45</v>
      </c>
      <c r="F8900" t="s">
        <v>46</v>
      </c>
      <c r="G8900" t="s">
        <v>25</v>
      </c>
      <c r="H8900" t="s">
        <v>31</v>
      </c>
      <c r="I8900">
        <v>1554.9359999999999</v>
      </c>
      <c r="J8900">
        <v>3</v>
      </c>
      <c r="K8900">
        <v>0.2</v>
      </c>
      <c r="L8900">
        <v>77.746799999999993</v>
      </c>
    </row>
    <row r="8901" spans="1:12" x14ac:dyDescent="0.3">
      <c r="A8901" t="s">
        <v>27</v>
      </c>
      <c r="B8901" t="s">
        <v>21</v>
      </c>
      <c r="C8901" t="s">
        <v>14</v>
      </c>
      <c r="D8901" t="s">
        <v>60</v>
      </c>
      <c r="E8901" t="s">
        <v>45</v>
      </c>
      <c r="F8901" t="s">
        <v>46</v>
      </c>
      <c r="G8901" t="s">
        <v>18</v>
      </c>
      <c r="H8901" t="s">
        <v>32</v>
      </c>
      <c r="I8901">
        <v>127.88</v>
      </c>
      <c r="J8901">
        <v>5</v>
      </c>
      <c r="K8901">
        <v>0.6</v>
      </c>
      <c r="L8901">
        <v>-67.137</v>
      </c>
    </row>
    <row r="8902" spans="1:12" x14ac:dyDescent="0.3">
      <c r="A8902" t="s">
        <v>27</v>
      </c>
      <c r="B8902" t="s">
        <v>13</v>
      </c>
      <c r="C8902" t="s">
        <v>14</v>
      </c>
      <c r="D8902" t="s">
        <v>60</v>
      </c>
      <c r="E8902" t="s">
        <v>45</v>
      </c>
      <c r="F8902" t="s">
        <v>46</v>
      </c>
      <c r="G8902" t="s">
        <v>25</v>
      </c>
      <c r="H8902" t="s">
        <v>36</v>
      </c>
      <c r="I8902">
        <v>25.68</v>
      </c>
      <c r="J8902">
        <v>3</v>
      </c>
      <c r="K8902">
        <v>0.8</v>
      </c>
      <c r="L8902">
        <v>-39.804000000000002</v>
      </c>
    </row>
    <row r="8903" spans="1:12" x14ac:dyDescent="0.3">
      <c r="A8903" t="s">
        <v>27</v>
      </c>
      <c r="B8903" t="s">
        <v>13</v>
      </c>
      <c r="C8903" t="s">
        <v>14</v>
      </c>
      <c r="D8903" t="s">
        <v>60</v>
      </c>
      <c r="E8903" t="s">
        <v>45</v>
      </c>
      <c r="F8903" t="s">
        <v>46</v>
      </c>
      <c r="G8903" t="s">
        <v>25</v>
      </c>
      <c r="H8903" t="s">
        <v>36</v>
      </c>
      <c r="I8903">
        <v>12.384</v>
      </c>
      <c r="J8903">
        <v>3</v>
      </c>
      <c r="K8903">
        <v>0.8</v>
      </c>
      <c r="L8903">
        <v>-19.814399999999999</v>
      </c>
    </row>
    <row r="8904" spans="1:12" x14ac:dyDescent="0.3">
      <c r="A8904" t="s">
        <v>27</v>
      </c>
      <c r="B8904" t="s">
        <v>13</v>
      </c>
      <c r="C8904" t="s">
        <v>14</v>
      </c>
      <c r="D8904" t="s">
        <v>355</v>
      </c>
      <c r="E8904" t="s">
        <v>45</v>
      </c>
      <c r="F8904" t="s">
        <v>46</v>
      </c>
      <c r="G8904" t="s">
        <v>25</v>
      </c>
      <c r="H8904" t="s">
        <v>40</v>
      </c>
      <c r="I8904">
        <v>60.735999999999997</v>
      </c>
      <c r="J8904">
        <v>8</v>
      </c>
      <c r="K8904">
        <v>0.2</v>
      </c>
      <c r="L8904">
        <v>20.4984</v>
      </c>
    </row>
    <row r="8905" spans="1:12" x14ac:dyDescent="0.3">
      <c r="A8905" t="s">
        <v>27</v>
      </c>
      <c r="B8905" t="s">
        <v>13</v>
      </c>
      <c r="C8905" t="s">
        <v>14</v>
      </c>
      <c r="D8905" t="s">
        <v>355</v>
      </c>
      <c r="E8905" t="s">
        <v>45</v>
      </c>
      <c r="F8905" t="s">
        <v>46</v>
      </c>
      <c r="G8905" t="s">
        <v>34</v>
      </c>
      <c r="H8905" t="s">
        <v>161</v>
      </c>
      <c r="I8905">
        <v>479.976</v>
      </c>
      <c r="J8905">
        <v>3</v>
      </c>
      <c r="K8905">
        <v>0.2</v>
      </c>
      <c r="L8905">
        <v>161.99189999999999</v>
      </c>
    </row>
    <row r="8906" spans="1:12" x14ac:dyDescent="0.3">
      <c r="A8906" t="s">
        <v>27</v>
      </c>
      <c r="B8906" t="s">
        <v>13</v>
      </c>
      <c r="C8906" t="s">
        <v>14</v>
      </c>
      <c r="D8906" t="s">
        <v>355</v>
      </c>
      <c r="E8906" t="s">
        <v>45</v>
      </c>
      <c r="F8906" t="s">
        <v>46</v>
      </c>
      <c r="G8906" t="s">
        <v>25</v>
      </c>
      <c r="H8906" t="s">
        <v>36</v>
      </c>
      <c r="I8906">
        <v>6.08</v>
      </c>
      <c r="J8906">
        <v>1</v>
      </c>
      <c r="K8906">
        <v>0.8</v>
      </c>
      <c r="L8906">
        <v>-10.336</v>
      </c>
    </row>
    <row r="8907" spans="1:12" x14ac:dyDescent="0.3">
      <c r="A8907" t="s">
        <v>27</v>
      </c>
      <c r="B8907" t="s">
        <v>13</v>
      </c>
      <c r="C8907" t="s">
        <v>14</v>
      </c>
      <c r="D8907" t="s">
        <v>192</v>
      </c>
      <c r="E8907" t="s">
        <v>45</v>
      </c>
      <c r="F8907" t="s">
        <v>46</v>
      </c>
      <c r="G8907" t="s">
        <v>18</v>
      </c>
      <c r="H8907" t="s">
        <v>20</v>
      </c>
      <c r="I8907">
        <v>366.74400000000003</v>
      </c>
      <c r="J8907">
        <v>4</v>
      </c>
      <c r="K8907">
        <v>0.3</v>
      </c>
      <c r="L8907">
        <v>-110.0232</v>
      </c>
    </row>
    <row r="8908" spans="1:12" x14ac:dyDescent="0.3">
      <c r="A8908" t="s">
        <v>27</v>
      </c>
      <c r="B8908" t="s">
        <v>43</v>
      </c>
      <c r="C8908" t="s">
        <v>14</v>
      </c>
      <c r="D8908" t="s">
        <v>134</v>
      </c>
      <c r="E8908" t="s">
        <v>45</v>
      </c>
      <c r="F8908" t="s">
        <v>46</v>
      </c>
      <c r="G8908" t="s">
        <v>25</v>
      </c>
      <c r="H8908" t="s">
        <v>36</v>
      </c>
      <c r="I8908">
        <v>8.8559999999999999</v>
      </c>
      <c r="J8908">
        <v>9</v>
      </c>
      <c r="K8908">
        <v>0.8</v>
      </c>
      <c r="L8908">
        <v>-14.169600000000001</v>
      </c>
    </row>
    <row r="8909" spans="1:12" x14ac:dyDescent="0.3">
      <c r="A8909" t="s">
        <v>27</v>
      </c>
      <c r="B8909" t="s">
        <v>43</v>
      </c>
      <c r="C8909" t="s">
        <v>14</v>
      </c>
      <c r="D8909" t="s">
        <v>134</v>
      </c>
      <c r="E8909" t="s">
        <v>45</v>
      </c>
      <c r="F8909" t="s">
        <v>46</v>
      </c>
      <c r="G8909" t="s">
        <v>34</v>
      </c>
      <c r="H8909" t="s">
        <v>58</v>
      </c>
      <c r="I8909">
        <v>27.96</v>
      </c>
      <c r="J8909">
        <v>5</v>
      </c>
      <c r="K8909">
        <v>0.2</v>
      </c>
      <c r="L8909">
        <v>8.3879999999999999</v>
      </c>
    </row>
    <row r="8910" spans="1:12" x14ac:dyDescent="0.3">
      <c r="A8910" t="s">
        <v>27</v>
      </c>
      <c r="B8910" t="s">
        <v>43</v>
      </c>
      <c r="C8910" t="s">
        <v>14</v>
      </c>
      <c r="D8910" t="s">
        <v>134</v>
      </c>
      <c r="E8910" t="s">
        <v>45</v>
      </c>
      <c r="F8910" t="s">
        <v>46</v>
      </c>
      <c r="G8910" t="s">
        <v>25</v>
      </c>
      <c r="H8910" t="s">
        <v>59</v>
      </c>
      <c r="I8910">
        <v>146.352</v>
      </c>
      <c r="J8910">
        <v>3</v>
      </c>
      <c r="K8910">
        <v>0.2</v>
      </c>
      <c r="L8910">
        <v>49.393799999999999</v>
      </c>
    </row>
    <row r="8911" spans="1:12" x14ac:dyDescent="0.3">
      <c r="A8911" t="s">
        <v>27</v>
      </c>
      <c r="B8911" t="s">
        <v>21</v>
      </c>
      <c r="C8911" t="s">
        <v>14</v>
      </c>
      <c r="D8911" t="s">
        <v>60</v>
      </c>
      <c r="E8911" t="s">
        <v>45</v>
      </c>
      <c r="F8911" t="s">
        <v>46</v>
      </c>
      <c r="G8911" t="s">
        <v>18</v>
      </c>
      <c r="H8911" t="s">
        <v>32</v>
      </c>
      <c r="I8911">
        <v>73.784000000000006</v>
      </c>
      <c r="J8911">
        <v>2</v>
      </c>
      <c r="K8911">
        <v>0.6</v>
      </c>
      <c r="L8911">
        <v>-77.473200000000006</v>
      </c>
    </row>
    <row r="8912" spans="1:12" x14ac:dyDescent="0.3">
      <c r="A8912" t="s">
        <v>12</v>
      </c>
      <c r="B8912" t="s">
        <v>13</v>
      </c>
      <c r="C8912" t="s">
        <v>14</v>
      </c>
      <c r="D8912" t="s">
        <v>414</v>
      </c>
      <c r="E8912" t="s">
        <v>45</v>
      </c>
      <c r="F8912" t="s">
        <v>46</v>
      </c>
      <c r="G8912" t="s">
        <v>18</v>
      </c>
      <c r="H8912" t="s">
        <v>32</v>
      </c>
      <c r="I8912">
        <v>30.335999999999999</v>
      </c>
      <c r="J8912">
        <v>6</v>
      </c>
      <c r="K8912">
        <v>0.6</v>
      </c>
      <c r="L8912">
        <v>-17.443200000000001</v>
      </c>
    </row>
    <row r="8913" spans="1:12" x14ac:dyDescent="0.3">
      <c r="A8913" t="s">
        <v>27</v>
      </c>
      <c r="B8913" t="s">
        <v>21</v>
      </c>
      <c r="C8913" t="s">
        <v>14</v>
      </c>
      <c r="D8913" t="s">
        <v>60</v>
      </c>
      <c r="E8913" t="s">
        <v>45</v>
      </c>
      <c r="F8913" t="s">
        <v>46</v>
      </c>
      <c r="G8913" t="s">
        <v>25</v>
      </c>
      <c r="H8913" t="s">
        <v>26</v>
      </c>
      <c r="I8913">
        <v>6.2640000000000002</v>
      </c>
      <c r="J8913">
        <v>3</v>
      </c>
      <c r="K8913">
        <v>0.2</v>
      </c>
      <c r="L8913">
        <v>2.0358000000000001</v>
      </c>
    </row>
    <row r="8914" spans="1:12" x14ac:dyDescent="0.3">
      <c r="A8914" t="s">
        <v>27</v>
      </c>
      <c r="B8914" t="s">
        <v>21</v>
      </c>
      <c r="C8914" t="s">
        <v>14</v>
      </c>
      <c r="D8914" t="s">
        <v>60</v>
      </c>
      <c r="E8914" t="s">
        <v>45</v>
      </c>
      <c r="F8914" t="s">
        <v>46</v>
      </c>
      <c r="G8914" t="s">
        <v>25</v>
      </c>
      <c r="H8914" t="s">
        <v>76</v>
      </c>
      <c r="I8914">
        <v>14.432</v>
      </c>
      <c r="J8914">
        <v>4</v>
      </c>
      <c r="K8914">
        <v>0.2</v>
      </c>
      <c r="L8914">
        <v>3.4276</v>
      </c>
    </row>
    <row r="8915" spans="1:12" x14ac:dyDescent="0.3">
      <c r="A8915" t="s">
        <v>12</v>
      </c>
      <c r="B8915" t="s">
        <v>21</v>
      </c>
      <c r="C8915" t="s">
        <v>14</v>
      </c>
      <c r="D8915" t="s">
        <v>60</v>
      </c>
      <c r="E8915" t="s">
        <v>45</v>
      </c>
      <c r="F8915" t="s">
        <v>46</v>
      </c>
      <c r="G8915" t="s">
        <v>34</v>
      </c>
      <c r="H8915" t="s">
        <v>35</v>
      </c>
      <c r="I8915">
        <v>453.57600000000002</v>
      </c>
      <c r="J8915">
        <v>3</v>
      </c>
      <c r="K8915">
        <v>0.2</v>
      </c>
      <c r="L8915">
        <v>39.687899999999999</v>
      </c>
    </row>
    <row r="8916" spans="1:12" x14ac:dyDescent="0.3">
      <c r="A8916" t="s">
        <v>12</v>
      </c>
      <c r="B8916" t="s">
        <v>21</v>
      </c>
      <c r="C8916" t="s">
        <v>14</v>
      </c>
      <c r="D8916" t="s">
        <v>60</v>
      </c>
      <c r="E8916" t="s">
        <v>45</v>
      </c>
      <c r="F8916" t="s">
        <v>46</v>
      </c>
      <c r="G8916" t="s">
        <v>25</v>
      </c>
      <c r="H8916" t="s">
        <v>26</v>
      </c>
      <c r="I8916">
        <v>45.36</v>
      </c>
      <c r="J8916">
        <v>9</v>
      </c>
      <c r="K8916">
        <v>0.2</v>
      </c>
      <c r="L8916">
        <v>14.742000000000001</v>
      </c>
    </row>
    <row r="8917" spans="1:12" x14ac:dyDescent="0.3">
      <c r="A8917" t="s">
        <v>12</v>
      </c>
      <c r="B8917" t="s">
        <v>21</v>
      </c>
      <c r="C8917" t="s">
        <v>14</v>
      </c>
      <c r="D8917" t="s">
        <v>60</v>
      </c>
      <c r="E8917" t="s">
        <v>45</v>
      </c>
      <c r="F8917" t="s">
        <v>46</v>
      </c>
      <c r="G8917" t="s">
        <v>34</v>
      </c>
      <c r="H8917" t="s">
        <v>35</v>
      </c>
      <c r="I8917">
        <v>287.88</v>
      </c>
      <c r="J8917">
        <v>3</v>
      </c>
      <c r="K8917">
        <v>0.2</v>
      </c>
      <c r="L8917">
        <v>35.984999999999999</v>
      </c>
    </row>
    <row r="8918" spans="1:12" x14ac:dyDescent="0.3">
      <c r="A8918" t="s">
        <v>12</v>
      </c>
      <c r="B8918" t="s">
        <v>21</v>
      </c>
      <c r="C8918" t="s">
        <v>14</v>
      </c>
      <c r="D8918" t="s">
        <v>60</v>
      </c>
      <c r="E8918" t="s">
        <v>45</v>
      </c>
      <c r="F8918" t="s">
        <v>46</v>
      </c>
      <c r="G8918" t="s">
        <v>34</v>
      </c>
      <c r="H8918" t="s">
        <v>35</v>
      </c>
      <c r="I8918">
        <v>131.88</v>
      </c>
      <c r="J8918">
        <v>3</v>
      </c>
      <c r="K8918">
        <v>0.2</v>
      </c>
      <c r="L8918">
        <v>14.836499999999999</v>
      </c>
    </row>
    <row r="8919" spans="1:12" x14ac:dyDescent="0.3">
      <c r="A8919" t="s">
        <v>12</v>
      </c>
      <c r="B8919" t="s">
        <v>21</v>
      </c>
      <c r="C8919" t="s">
        <v>14</v>
      </c>
      <c r="D8919" t="s">
        <v>60</v>
      </c>
      <c r="E8919" t="s">
        <v>45</v>
      </c>
      <c r="F8919" t="s">
        <v>46</v>
      </c>
      <c r="G8919" t="s">
        <v>18</v>
      </c>
      <c r="H8919" t="s">
        <v>32</v>
      </c>
      <c r="I8919">
        <v>2.3279999999999998</v>
      </c>
      <c r="J8919">
        <v>2</v>
      </c>
      <c r="K8919">
        <v>0.6</v>
      </c>
      <c r="L8919">
        <v>-0.75660000000000005</v>
      </c>
    </row>
    <row r="8920" spans="1:12" x14ac:dyDescent="0.3">
      <c r="A8920" t="s">
        <v>61</v>
      </c>
      <c r="B8920" t="s">
        <v>13</v>
      </c>
      <c r="C8920" t="s">
        <v>14</v>
      </c>
      <c r="D8920" t="s">
        <v>487</v>
      </c>
      <c r="E8920" t="s">
        <v>45</v>
      </c>
      <c r="F8920" t="s">
        <v>46</v>
      </c>
      <c r="G8920" t="s">
        <v>34</v>
      </c>
      <c r="H8920" t="s">
        <v>35</v>
      </c>
      <c r="I8920">
        <v>67.176000000000002</v>
      </c>
      <c r="J8920">
        <v>3</v>
      </c>
      <c r="K8920">
        <v>0.2</v>
      </c>
      <c r="L8920">
        <v>6.7176</v>
      </c>
    </row>
    <row r="8921" spans="1:12" x14ac:dyDescent="0.3">
      <c r="A8921" t="s">
        <v>61</v>
      </c>
      <c r="B8921" t="s">
        <v>13</v>
      </c>
      <c r="C8921" t="s">
        <v>14</v>
      </c>
      <c r="D8921" t="s">
        <v>487</v>
      </c>
      <c r="E8921" t="s">
        <v>45</v>
      </c>
      <c r="F8921" t="s">
        <v>46</v>
      </c>
      <c r="G8921" t="s">
        <v>25</v>
      </c>
      <c r="H8921" t="s">
        <v>40</v>
      </c>
      <c r="I8921">
        <v>15.231999999999999</v>
      </c>
      <c r="J8921">
        <v>4</v>
      </c>
      <c r="K8921">
        <v>0.2</v>
      </c>
      <c r="L8921">
        <v>5.5216000000000003</v>
      </c>
    </row>
    <row r="8922" spans="1:12" x14ac:dyDescent="0.3">
      <c r="A8922" t="s">
        <v>167</v>
      </c>
      <c r="B8922" t="s">
        <v>43</v>
      </c>
      <c r="C8922" t="s">
        <v>14</v>
      </c>
      <c r="D8922" t="s">
        <v>134</v>
      </c>
      <c r="E8922" t="s">
        <v>45</v>
      </c>
      <c r="F8922" t="s">
        <v>46</v>
      </c>
      <c r="G8922" t="s">
        <v>25</v>
      </c>
      <c r="H8922" t="s">
        <v>40</v>
      </c>
      <c r="I8922">
        <v>10.272</v>
      </c>
      <c r="J8922">
        <v>3</v>
      </c>
      <c r="K8922">
        <v>0.2</v>
      </c>
      <c r="L8922">
        <v>3.21</v>
      </c>
    </row>
    <row r="8923" spans="1:12" x14ac:dyDescent="0.3">
      <c r="A8923" t="s">
        <v>27</v>
      </c>
      <c r="B8923" t="s">
        <v>13</v>
      </c>
      <c r="C8923" t="s">
        <v>14</v>
      </c>
      <c r="D8923" t="s">
        <v>60</v>
      </c>
      <c r="E8923" t="s">
        <v>45</v>
      </c>
      <c r="F8923" t="s">
        <v>46</v>
      </c>
      <c r="G8923" t="s">
        <v>34</v>
      </c>
      <c r="H8923" t="s">
        <v>122</v>
      </c>
      <c r="I8923">
        <v>998.85</v>
      </c>
      <c r="J8923">
        <v>5</v>
      </c>
      <c r="K8923">
        <v>0.4</v>
      </c>
      <c r="L8923">
        <v>-199.77</v>
      </c>
    </row>
    <row r="8924" spans="1:12" x14ac:dyDescent="0.3">
      <c r="A8924" t="s">
        <v>12</v>
      </c>
      <c r="B8924" t="s">
        <v>21</v>
      </c>
      <c r="C8924" t="s">
        <v>14</v>
      </c>
      <c r="D8924" t="s">
        <v>601</v>
      </c>
      <c r="E8924" t="s">
        <v>45</v>
      </c>
      <c r="F8924" t="s">
        <v>46</v>
      </c>
      <c r="G8924" t="s">
        <v>18</v>
      </c>
      <c r="H8924" t="s">
        <v>32</v>
      </c>
      <c r="I8924">
        <v>10.332000000000001</v>
      </c>
      <c r="J8924">
        <v>3</v>
      </c>
      <c r="K8924">
        <v>0.6</v>
      </c>
      <c r="L8924">
        <v>-5.9409000000000001</v>
      </c>
    </row>
    <row r="8925" spans="1:12" x14ac:dyDescent="0.3">
      <c r="A8925" t="s">
        <v>12</v>
      </c>
      <c r="B8925" t="s">
        <v>21</v>
      </c>
      <c r="C8925" t="s">
        <v>14</v>
      </c>
      <c r="D8925" t="s">
        <v>601</v>
      </c>
      <c r="E8925" t="s">
        <v>45</v>
      </c>
      <c r="F8925" t="s">
        <v>46</v>
      </c>
      <c r="G8925" t="s">
        <v>25</v>
      </c>
      <c r="H8925" t="s">
        <v>40</v>
      </c>
      <c r="I8925">
        <v>10.368</v>
      </c>
      <c r="J8925">
        <v>2</v>
      </c>
      <c r="K8925">
        <v>0.2</v>
      </c>
      <c r="L8925">
        <v>3.6288</v>
      </c>
    </row>
    <row r="8926" spans="1:12" x14ac:dyDescent="0.3">
      <c r="A8926" t="s">
        <v>12</v>
      </c>
      <c r="B8926" t="s">
        <v>21</v>
      </c>
      <c r="C8926" t="s">
        <v>14</v>
      </c>
      <c r="D8926" t="s">
        <v>601</v>
      </c>
      <c r="E8926" t="s">
        <v>45</v>
      </c>
      <c r="F8926" t="s">
        <v>46</v>
      </c>
      <c r="G8926" t="s">
        <v>34</v>
      </c>
      <c r="H8926" t="s">
        <v>58</v>
      </c>
      <c r="I8926">
        <v>20.783999999999999</v>
      </c>
      <c r="J8926">
        <v>2</v>
      </c>
      <c r="K8926">
        <v>0.2</v>
      </c>
      <c r="L8926">
        <v>-3.6372</v>
      </c>
    </row>
    <row r="8927" spans="1:12" x14ac:dyDescent="0.3">
      <c r="A8927" t="s">
        <v>12</v>
      </c>
      <c r="B8927" t="s">
        <v>21</v>
      </c>
      <c r="C8927" t="s">
        <v>14</v>
      </c>
      <c r="D8927" t="s">
        <v>601</v>
      </c>
      <c r="E8927" t="s">
        <v>45</v>
      </c>
      <c r="F8927" t="s">
        <v>46</v>
      </c>
      <c r="G8927" t="s">
        <v>25</v>
      </c>
      <c r="H8927" t="s">
        <v>31</v>
      </c>
      <c r="I8927">
        <v>66.959999999999994</v>
      </c>
      <c r="J8927">
        <v>5</v>
      </c>
      <c r="K8927">
        <v>0.2</v>
      </c>
      <c r="L8927">
        <v>-13.391999999999999</v>
      </c>
    </row>
    <row r="8928" spans="1:12" x14ac:dyDescent="0.3">
      <c r="A8928" t="s">
        <v>27</v>
      </c>
      <c r="B8928" t="s">
        <v>21</v>
      </c>
      <c r="C8928" t="s">
        <v>14</v>
      </c>
      <c r="D8928" t="s">
        <v>121</v>
      </c>
      <c r="E8928" t="s">
        <v>45</v>
      </c>
      <c r="F8928" t="s">
        <v>46</v>
      </c>
      <c r="G8928" t="s">
        <v>34</v>
      </c>
      <c r="H8928" t="s">
        <v>58</v>
      </c>
      <c r="I8928">
        <v>30.08</v>
      </c>
      <c r="J8928">
        <v>2</v>
      </c>
      <c r="K8928">
        <v>0.2</v>
      </c>
      <c r="L8928">
        <v>-5.2640000000000002</v>
      </c>
    </row>
    <row r="8929" spans="1:12" x14ac:dyDescent="0.3">
      <c r="A8929" t="s">
        <v>27</v>
      </c>
      <c r="B8929" t="s">
        <v>21</v>
      </c>
      <c r="C8929" t="s">
        <v>14</v>
      </c>
      <c r="D8929" t="s">
        <v>121</v>
      </c>
      <c r="E8929" t="s">
        <v>45</v>
      </c>
      <c r="F8929" t="s">
        <v>46</v>
      </c>
      <c r="G8929" t="s">
        <v>34</v>
      </c>
      <c r="H8929" t="s">
        <v>58</v>
      </c>
      <c r="I8929">
        <v>165.6</v>
      </c>
      <c r="J8929">
        <v>3</v>
      </c>
      <c r="K8929">
        <v>0.2</v>
      </c>
      <c r="L8929">
        <v>-6.21</v>
      </c>
    </row>
    <row r="8930" spans="1:12" x14ac:dyDescent="0.3">
      <c r="A8930" t="s">
        <v>27</v>
      </c>
      <c r="B8930" t="s">
        <v>21</v>
      </c>
      <c r="C8930" t="s">
        <v>14</v>
      </c>
      <c r="D8930" t="s">
        <v>121</v>
      </c>
      <c r="E8930" t="s">
        <v>45</v>
      </c>
      <c r="F8930" t="s">
        <v>46</v>
      </c>
      <c r="G8930" t="s">
        <v>34</v>
      </c>
      <c r="H8930" t="s">
        <v>35</v>
      </c>
      <c r="I8930">
        <v>180.96</v>
      </c>
      <c r="J8930">
        <v>5</v>
      </c>
      <c r="K8930">
        <v>0.2</v>
      </c>
      <c r="L8930">
        <v>13.571999999999999</v>
      </c>
    </row>
    <row r="8931" spans="1:12" x14ac:dyDescent="0.3">
      <c r="A8931" t="s">
        <v>12</v>
      </c>
      <c r="B8931" t="s">
        <v>13</v>
      </c>
      <c r="C8931" t="s">
        <v>14</v>
      </c>
      <c r="D8931" t="s">
        <v>134</v>
      </c>
      <c r="E8931" t="s">
        <v>45</v>
      </c>
      <c r="F8931" t="s">
        <v>46</v>
      </c>
      <c r="G8931" t="s">
        <v>18</v>
      </c>
      <c r="H8931" t="s">
        <v>32</v>
      </c>
      <c r="I8931">
        <v>30.56</v>
      </c>
      <c r="J8931">
        <v>5</v>
      </c>
      <c r="K8931">
        <v>0.6</v>
      </c>
      <c r="L8931">
        <v>-19.864000000000001</v>
      </c>
    </row>
    <row r="8932" spans="1:12" x14ac:dyDescent="0.3">
      <c r="A8932" t="s">
        <v>27</v>
      </c>
      <c r="B8932" t="s">
        <v>21</v>
      </c>
      <c r="C8932" t="s">
        <v>14</v>
      </c>
      <c r="D8932" t="s">
        <v>134</v>
      </c>
      <c r="E8932" t="s">
        <v>45</v>
      </c>
      <c r="F8932" t="s">
        <v>46</v>
      </c>
      <c r="G8932" t="s">
        <v>25</v>
      </c>
      <c r="H8932" t="s">
        <v>36</v>
      </c>
      <c r="I8932">
        <v>760.98</v>
      </c>
      <c r="J8932">
        <v>5</v>
      </c>
      <c r="K8932">
        <v>0.8</v>
      </c>
      <c r="L8932">
        <v>-1141.47</v>
      </c>
    </row>
    <row r="8933" spans="1:12" x14ac:dyDescent="0.3">
      <c r="A8933" t="s">
        <v>27</v>
      </c>
      <c r="B8933" t="s">
        <v>13</v>
      </c>
      <c r="C8933" t="s">
        <v>14</v>
      </c>
      <c r="D8933" t="s">
        <v>60</v>
      </c>
      <c r="E8933" t="s">
        <v>45</v>
      </c>
      <c r="F8933" t="s">
        <v>46</v>
      </c>
      <c r="G8933" t="s">
        <v>18</v>
      </c>
      <c r="H8933" t="s">
        <v>32</v>
      </c>
      <c r="I8933">
        <v>21.968</v>
      </c>
      <c r="J8933">
        <v>4</v>
      </c>
      <c r="K8933">
        <v>0.6</v>
      </c>
      <c r="L8933">
        <v>-15.9268</v>
      </c>
    </row>
    <row r="8934" spans="1:12" x14ac:dyDescent="0.3">
      <c r="A8934" t="s">
        <v>27</v>
      </c>
      <c r="B8934" t="s">
        <v>13</v>
      </c>
      <c r="C8934" t="s">
        <v>14</v>
      </c>
      <c r="D8934" t="s">
        <v>60</v>
      </c>
      <c r="E8934" t="s">
        <v>45</v>
      </c>
      <c r="F8934" t="s">
        <v>46</v>
      </c>
      <c r="G8934" t="s">
        <v>34</v>
      </c>
      <c r="H8934" t="s">
        <v>35</v>
      </c>
      <c r="I8934">
        <v>619.15200000000004</v>
      </c>
      <c r="J8934">
        <v>6</v>
      </c>
      <c r="K8934">
        <v>0.2</v>
      </c>
      <c r="L8934">
        <v>69.654600000000002</v>
      </c>
    </row>
    <row r="8935" spans="1:12" x14ac:dyDescent="0.3">
      <c r="A8935" t="s">
        <v>27</v>
      </c>
      <c r="B8935" t="s">
        <v>13</v>
      </c>
      <c r="C8935" t="s">
        <v>14</v>
      </c>
      <c r="D8935" t="s">
        <v>60</v>
      </c>
      <c r="E8935" t="s">
        <v>45</v>
      </c>
      <c r="F8935" t="s">
        <v>46</v>
      </c>
      <c r="G8935" t="s">
        <v>25</v>
      </c>
      <c r="H8935" t="s">
        <v>40</v>
      </c>
      <c r="I8935">
        <v>127.904</v>
      </c>
      <c r="J8935">
        <v>7</v>
      </c>
      <c r="K8935">
        <v>0.2</v>
      </c>
      <c r="L8935">
        <v>41.568800000000003</v>
      </c>
    </row>
    <row r="8936" spans="1:12" x14ac:dyDescent="0.3">
      <c r="A8936" t="s">
        <v>61</v>
      </c>
      <c r="B8936" t="s">
        <v>13</v>
      </c>
      <c r="C8936" t="s">
        <v>14</v>
      </c>
      <c r="D8936" t="s">
        <v>603</v>
      </c>
      <c r="E8936" t="s">
        <v>45</v>
      </c>
      <c r="F8936" t="s">
        <v>46</v>
      </c>
      <c r="G8936" t="s">
        <v>18</v>
      </c>
      <c r="H8936" t="s">
        <v>30</v>
      </c>
      <c r="I8936">
        <v>517.40499999999997</v>
      </c>
      <c r="J8936">
        <v>5</v>
      </c>
      <c r="K8936">
        <v>0.3</v>
      </c>
      <c r="L8936">
        <v>-81.3065</v>
      </c>
    </row>
    <row r="8937" spans="1:12" x14ac:dyDescent="0.3">
      <c r="A8937" t="s">
        <v>12</v>
      </c>
      <c r="B8937" t="s">
        <v>43</v>
      </c>
      <c r="C8937" t="s">
        <v>14</v>
      </c>
      <c r="D8937" t="s">
        <v>60</v>
      </c>
      <c r="E8937" t="s">
        <v>45</v>
      </c>
      <c r="F8937" t="s">
        <v>46</v>
      </c>
      <c r="G8937" t="s">
        <v>25</v>
      </c>
      <c r="H8937" t="s">
        <v>36</v>
      </c>
      <c r="I8937">
        <v>8.6080000000000005</v>
      </c>
      <c r="J8937">
        <v>8</v>
      </c>
      <c r="K8937">
        <v>0.8</v>
      </c>
      <c r="L8937">
        <v>-13.3424</v>
      </c>
    </row>
    <row r="8938" spans="1:12" x14ac:dyDescent="0.3">
      <c r="A8938" t="s">
        <v>12</v>
      </c>
      <c r="B8938" t="s">
        <v>43</v>
      </c>
      <c r="C8938" t="s">
        <v>14</v>
      </c>
      <c r="D8938" t="s">
        <v>60</v>
      </c>
      <c r="E8938" t="s">
        <v>45</v>
      </c>
      <c r="F8938" t="s">
        <v>46</v>
      </c>
      <c r="G8938" t="s">
        <v>34</v>
      </c>
      <c r="H8938" t="s">
        <v>58</v>
      </c>
      <c r="I8938">
        <v>159.56</v>
      </c>
      <c r="J8938">
        <v>5</v>
      </c>
      <c r="K8938">
        <v>0.2</v>
      </c>
      <c r="L8938">
        <v>33.906500000000001</v>
      </c>
    </row>
    <row r="8939" spans="1:12" x14ac:dyDescent="0.3">
      <c r="A8939" t="s">
        <v>61</v>
      </c>
      <c r="B8939" t="s">
        <v>13</v>
      </c>
      <c r="C8939" t="s">
        <v>14</v>
      </c>
      <c r="D8939" t="s">
        <v>60</v>
      </c>
      <c r="E8939" t="s">
        <v>45</v>
      </c>
      <c r="F8939" t="s">
        <v>46</v>
      </c>
      <c r="G8939" t="s">
        <v>34</v>
      </c>
      <c r="H8939" t="s">
        <v>35</v>
      </c>
      <c r="I8939">
        <v>115.136</v>
      </c>
      <c r="J8939">
        <v>8</v>
      </c>
      <c r="K8939">
        <v>0.2</v>
      </c>
      <c r="L8939">
        <v>11.5136</v>
      </c>
    </row>
    <row r="8940" spans="1:12" x14ac:dyDescent="0.3">
      <c r="A8940" t="s">
        <v>12</v>
      </c>
      <c r="B8940" t="s">
        <v>43</v>
      </c>
      <c r="C8940" t="s">
        <v>14</v>
      </c>
      <c r="D8940" t="s">
        <v>60</v>
      </c>
      <c r="E8940" t="s">
        <v>45</v>
      </c>
      <c r="F8940" t="s">
        <v>46</v>
      </c>
      <c r="G8940" t="s">
        <v>25</v>
      </c>
      <c r="H8940" t="s">
        <v>37</v>
      </c>
      <c r="I8940">
        <v>64.384</v>
      </c>
      <c r="J8940">
        <v>4</v>
      </c>
      <c r="K8940">
        <v>0.8</v>
      </c>
      <c r="L8940">
        <v>-160.96</v>
      </c>
    </row>
    <row r="8941" spans="1:12" x14ac:dyDescent="0.3">
      <c r="A8941" t="s">
        <v>12</v>
      </c>
      <c r="B8941" t="s">
        <v>43</v>
      </c>
      <c r="C8941" t="s">
        <v>14</v>
      </c>
      <c r="D8941" t="s">
        <v>60</v>
      </c>
      <c r="E8941" t="s">
        <v>45</v>
      </c>
      <c r="F8941" t="s">
        <v>46</v>
      </c>
      <c r="G8941" t="s">
        <v>18</v>
      </c>
      <c r="H8941" t="s">
        <v>32</v>
      </c>
      <c r="I8941">
        <v>6.984</v>
      </c>
      <c r="J8941">
        <v>2</v>
      </c>
      <c r="K8941">
        <v>0.6</v>
      </c>
      <c r="L8941">
        <v>-4.5396000000000001</v>
      </c>
    </row>
    <row r="8942" spans="1:12" x14ac:dyDescent="0.3">
      <c r="A8942" t="s">
        <v>12</v>
      </c>
      <c r="B8942" t="s">
        <v>43</v>
      </c>
      <c r="C8942" t="s">
        <v>14</v>
      </c>
      <c r="D8942" t="s">
        <v>60</v>
      </c>
      <c r="E8942" t="s">
        <v>45</v>
      </c>
      <c r="F8942" t="s">
        <v>46</v>
      </c>
      <c r="G8942" t="s">
        <v>25</v>
      </c>
      <c r="H8942" t="s">
        <v>33</v>
      </c>
      <c r="I8942">
        <v>11.263999999999999</v>
      </c>
      <c r="J8942">
        <v>8</v>
      </c>
      <c r="K8942">
        <v>0.2</v>
      </c>
      <c r="L8942">
        <v>3.9424000000000001</v>
      </c>
    </row>
    <row r="8943" spans="1:12" x14ac:dyDescent="0.3">
      <c r="A8943" t="s">
        <v>12</v>
      </c>
      <c r="B8943" t="s">
        <v>43</v>
      </c>
      <c r="C8943" t="s">
        <v>14</v>
      </c>
      <c r="D8943" t="s">
        <v>60</v>
      </c>
      <c r="E8943" t="s">
        <v>45</v>
      </c>
      <c r="F8943" t="s">
        <v>46</v>
      </c>
      <c r="G8943" t="s">
        <v>25</v>
      </c>
      <c r="H8943" t="s">
        <v>40</v>
      </c>
      <c r="I8943">
        <v>15.552</v>
      </c>
      <c r="J8943">
        <v>3</v>
      </c>
      <c r="K8943">
        <v>0.2</v>
      </c>
      <c r="L8943">
        <v>5.6375999999999999</v>
      </c>
    </row>
    <row r="8944" spans="1:12" x14ac:dyDescent="0.3">
      <c r="A8944" t="s">
        <v>12</v>
      </c>
      <c r="B8944" t="s">
        <v>43</v>
      </c>
      <c r="C8944" t="s">
        <v>14</v>
      </c>
      <c r="D8944" t="s">
        <v>60</v>
      </c>
      <c r="E8944" t="s">
        <v>45</v>
      </c>
      <c r="F8944" t="s">
        <v>46</v>
      </c>
      <c r="G8944" t="s">
        <v>18</v>
      </c>
      <c r="H8944" t="s">
        <v>20</v>
      </c>
      <c r="I8944">
        <v>379.37200000000001</v>
      </c>
      <c r="J8944">
        <v>2</v>
      </c>
      <c r="K8944">
        <v>0.3</v>
      </c>
      <c r="L8944">
        <v>-119.2312</v>
      </c>
    </row>
    <row r="8945" spans="1:12" x14ac:dyDescent="0.3">
      <c r="A8945" t="s">
        <v>12</v>
      </c>
      <c r="B8945" t="s">
        <v>43</v>
      </c>
      <c r="C8945" t="s">
        <v>14</v>
      </c>
      <c r="D8945" t="s">
        <v>60</v>
      </c>
      <c r="E8945" t="s">
        <v>45</v>
      </c>
      <c r="F8945" t="s">
        <v>46</v>
      </c>
      <c r="G8945" t="s">
        <v>25</v>
      </c>
      <c r="H8945" t="s">
        <v>31</v>
      </c>
      <c r="I8945">
        <v>67.536000000000001</v>
      </c>
      <c r="J8945">
        <v>9</v>
      </c>
      <c r="K8945">
        <v>0.2</v>
      </c>
      <c r="L8945">
        <v>6.7535999999999996</v>
      </c>
    </row>
    <row r="8946" spans="1:12" x14ac:dyDescent="0.3">
      <c r="A8946" t="s">
        <v>12</v>
      </c>
      <c r="B8946" t="s">
        <v>43</v>
      </c>
      <c r="C8946" t="s">
        <v>14</v>
      </c>
      <c r="D8946" t="s">
        <v>60</v>
      </c>
      <c r="E8946" t="s">
        <v>45</v>
      </c>
      <c r="F8946" t="s">
        <v>46</v>
      </c>
      <c r="G8946" t="s">
        <v>25</v>
      </c>
      <c r="H8946" t="s">
        <v>36</v>
      </c>
      <c r="I8946">
        <v>1.524</v>
      </c>
      <c r="J8946">
        <v>2</v>
      </c>
      <c r="K8946">
        <v>0.8</v>
      </c>
      <c r="L8946">
        <v>-2.6669999999999998</v>
      </c>
    </row>
    <row r="8947" spans="1:12" x14ac:dyDescent="0.3">
      <c r="A8947" t="s">
        <v>27</v>
      </c>
      <c r="B8947" t="s">
        <v>21</v>
      </c>
      <c r="C8947" t="s">
        <v>14</v>
      </c>
      <c r="D8947" t="s">
        <v>44</v>
      </c>
      <c r="E8947" t="s">
        <v>45</v>
      </c>
      <c r="F8947" t="s">
        <v>46</v>
      </c>
      <c r="G8947" t="s">
        <v>25</v>
      </c>
      <c r="H8947" t="s">
        <v>33</v>
      </c>
      <c r="I8947">
        <v>5.3440000000000003</v>
      </c>
      <c r="J8947">
        <v>2</v>
      </c>
      <c r="K8947">
        <v>0.2</v>
      </c>
      <c r="L8947">
        <v>0.73480000000000001</v>
      </c>
    </row>
    <row r="8948" spans="1:12" x14ac:dyDescent="0.3">
      <c r="A8948" t="s">
        <v>27</v>
      </c>
      <c r="B8948" t="s">
        <v>21</v>
      </c>
      <c r="C8948" t="s">
        <v>14</v>
      </c>
      <c r="D8948" t="s">
        <v>44</v>
      </c>
      <c r="E8948" t="s">
        <v>45</v>
      </c>
      <c r="F8948" t="s">
        <v>46</v>
      </c>
      <c r="G8948" t="s">
        <v>25</v>
      </c>
      <c r="H8948" t="s">
        <v>36</v>
      </c>
      <c r="I8948">
        <v>1.696</v>
      </c>
      <c r="J8948">
        <v>2</v>
      </c>
      <c r="K8948">
        <v>0.8</v>
      </c>
      <c r="L8948">
        <v>-2.544</v>
      </c>
    </row>
    <row r="8949" spans="1:12" x14ac:dyDescent="0.3">
      <c r="A8949" t="s">
        <v>27</v>
      </c>
      <c r="B8949" t="s">
        <v>21</v>
      </c>
      <c r="C8949" t="s">
        <v>14</v>
      </c>
      <c r="D8949" t="s">
        <v>44</v>
      </c>
      <c r="E8949" t="s">
        <v>45</v>
      </c>
      <c r="F8949" t="s">
        <v>46</v>
      </c>
      <c r="G8949" t="s">
        <v>25</v>
      </c>
      <c r="H8949" t="s">
        <v>37</v>
      </c>
      <c r="I8949">
        <v>24.588000000000001</v>
      </c>
      <c r="J8949">
        <v>3</v>
      </c>
      <c r="K8949">
        <v>0.8</v>
      </c>
      <c r="L8949">
        <v>-67.617000000000004</v>
      </c>
    </row>
    <row r="8950" spans="1:12" x14ac:dyDescent="0.3">
      <c r="A8950" t="s">
        <v>27</v>
      </c>
      <c r="B8950" t="s">
        <v>21</v>
      </c>
      <c r="C8950" t="s">
        <v>14</v>
      </c>
      <c r="D8950" t="s">
        <v>44</v>
      </c>
      <c r="E8950" t="s">
        <v>45</v>
      </c>
      <c r="F8950" t="s">
        <v>46</v>
      </c>
      <c r="G8950" t="s">
        <v>25</v>
      </c>
      <c r="H8950" t="s">
        <v>36</v>
      </c>
      <c r="I8950">
        <v>7.98</v>
      </c>
      <c r="J8950">
        <v>5</v>
      </c>
      <c r="K8950">
        <v>0.8</v>
      </c>
      <c r="L8950">
        <v>-13.167</v>
      </c>
    </row>
    <row r="8951" spans="1:12" x14ac:dyDescent="0.3">
      <c r="A8951" t="s">
        <v>61</v>
      </c>
      <c r="B8951" t="s">
        <v>21</v>
      </c>
      <c r="C8951" t="s">
        <v>14</v>
      </c>
      <c r="D8951" t="s">
        <v>194</v>
      </c>
      <c r="E8951" t="s">
        <v>45</v>
      </c>
      <c r="F8951" t="s">
        <v>46</v>
      </c>
      <c r="G8951" t="s">
        <v>18</v>
      </c>
      <c r="H8951" t="s">
        <v>20</v>
      </c>
      <c r="I8951">
        <v>528.42999999999995</v>
      </c>
      <c r="J8951">
        <v>5</v>
      </c>
      <c r="K8951">
        <v>0.3</v>
      </c>
      <c r="L8951">
        <v>0</v>
      </c>
    </row>
    <row r="8952" spans="1:12" x14ac:dyDescent="0.3">
      <c r="A8952" t="s">
        <v>61</v>
      </c>
      <c r="B8952" t="s">
        <v>21</v>
      </c>
      <c r="C8952" t="s">
        <v>14</v>
      </c>
      <c r="D8952" t="s">
        <v>194</v>
      </c>
      <c r="E8952" t="s">
        <v>45</v>
      </c>
      <c r="F8952" t="s">
        <v>46</v>
      </c>
      <c r="G8952" t="s">
        <v>25</v>
      </c>
      <c r="H8952" t="s">
        <v>40</v>
      </c>
      <c r="I8952">
        <v>41.472000000000001</v>
      </c>
      <c r="J8952">
        <v>8</v>
      </c>
      <c r="K8952">
        <v>0.2</v>
      </c>
      <c r="L8952">
        <v>14.5152</v>
      </c>
    </row>
    <row r="8953" spans="1:12" x14ac:dyDescent="0.3">
      <c r="A8953" t="s">
        <v>61</v>
      </c>
      <c r="B8953" t="s">
        <v>21</v>
      </c>
      <c r="C8953" t="s">
        <v>14</v>
      </c>
      <c r="D8953" t="s">
        <v>60</v>
      </c>
      <c r="E8953" t="s">
        <v>45</v>
      </c>
      <c r="F8953" t="s">
        <v>46</v>
      </c>
      <c r="G8953" t="s">
        <v>25</v>
      </c>
      <c r="H8953" t="s">
        <v>33</v>
      </c>
      <c r="I8953">
        <v>55.328000000000003</v>
      </c>
      <c r="J8953">
        <v>2</v>
      </c>
      <c r="K8953">
        <v>0.2</v>
      </c>
      <c r="L8953">
        <v>6.2244000000000002</v>
      </c>
    </row>
    <row r="8954" spans="1:12" x14ac:dyDescent="0.3">
      <c r="A8954" t="s">
        <v>61</v>
      </c>
      <c r="B8954" t="s">
        <v>21</v>
      </c>
      <c r="C8954" t="s">
        <v>14</v>
      </c>
      <c r="D8954" t="s">
        <v>60</v>
      </c>
      <c r="E8954" t="s">
        <v>45</v>
      </c>
      <c r="F8954" t="s">
        <v>46</v>
      </c>
      <c r="G8954" t="s">
        <v>18</v>
      </c>
      <c r="H8954" t="s">
        <v>19</v>
      </c>
      <c r="I8954">
        <v>1227.9983999999999</v>
      </c>
      <c r="J8954">
        <v>6</v>
      </c>
      <c r="K8954">
        <v>0.32</v>
      </c>
      <c r="L8954">
        <v>-36.117600000000003</v>
      </c>
    </row>
    <row r="8955" spans="1:12" x14ac:dyDescent="0.3">
      <c r="A8955" t="s">
        <v>27</v>
      </c>
      <c r="B8955" t="s">
        <v>13</v>
      </c>
      <c r="C8955" t="s">
        <v>14</v>
      </c>
      <c r="D8955" t="s">
        <v>60</v>
      </c>
      <c r="E8955" t="s">
        <v>45</v>
      </c>
      <c r="F8955" t="s">
        <v>46</v>
      </c>
      <c r="G8955" t="s">
        <v>34</v>
      </c>
      <c r="H8955" t="s">
        <v>35</v>
      </c>
      <c r="I8955">
        <v>537.54399999999998</v>
      </c>
      <c r="J8955">
        <v>7</v>
      </c>
      <c r="K8955">
        <v>0.2</v>
      </c>
      <c r="L8955">
        <v>47.0351</v>
      </c>
    </row>
    <row r="8956" spans="1:12" x14ac:dyDescent="0.3">
      <c r="A8956" t="s">
        <v>27</v>
      </c>
      <c r="B8956" t="s">
        <v>13</v>
      </c>
      <c r="C8956" t="s">
        <v>14</v>
      </c>
      <c r="D8956" t="s">
        <v>163</v>
      </c>
      <c r="E8956" t="s">
        <v>45</v>
      </c>
      <c r="F8956" t="s">
        <v>46</v>
      </c>
      <c r="G8956" t="s">
        <v>25</v>
      </c>
      <c r="H8956" t="s">
        <v>40</v>
      </c>
      <c r="I8956">
        <v>335.52</v>
      </c>
      <c r="J8956">
        <v>4</v>
      </c>
      <c r="K8956">
        <v>0.2</v>
      </c>
      <c r="L8956">
        <v>117.432</v>
      </c>
    </row>
    <row r="8957" spans="1:12" x14ac:dyDescent="0.3">
      <c r="A8957" t="s">
        <v>12</v>
      </c>
      <c r="B8957" t="s">
        <v>13</v>
      </c>
      <c r="C8957" t="s">
        <v>14</v>
      </c>
      <c r="D8957" t="s">
        <v>60</v>
      </c>
      <c r="E8957" t="s">
        <v>45</v>
      </c>
      <c r="F8957" t="s">
        <v>46</v>
      </c>
      <c r="G8957" t="s">
        <v>25</v>
      </c>
      <c r="H8957" t="s">
        <v>40</v>
      </c>
      <c r="I8957">
        <v>26.72</v>
      </c>
      <c r="J8957">
        <v>5</v>
      </c>
      <c r="K8957">
        <v>0.2</v>
      </c>
      <c r="L8957">
        <v>9.3520000000000003</v>
      </c>
    </row>
    <row r="8958" spans="1:12" x14ac:dyDescent="0.3">
      <c r="A8958" t="s">
        <v>12</v>
      </c>
      <c r="B8958" t="s">
        <v>13</v>
      </c>
      <c r="C8958" t="s">
        <v>14</v>
      </c>
      <c r="D8958" t="s">
        <v>60</v>
      </c>
      <c r="E8958" t="s">
        <v>45</v>
      </c>
      <c r="F8958" t="s">
        <v>46</v>
      </c>
      <c r="G8958" t="s">
        <v>25</v>
      </c>
      <c r="H8958" t="s">
        <v>40</v>
      </c>
      <c r="I8958">
        <v>33.488</v>
      </c>
      <c r="J8958">
        <v>7</v>
      </c>
      <c r="K8958">
        <v>0.2</v>
      </c>
      <c r="L8958">
        <v>10.465</v>
      </c>
    </row>
    <row r="8959" spans="1:12" x14ac:dyDescent="0.3">
      <c r="A8959" t="s">
        <v>12</v>
      </c>
      <c r="B8959" t="s">
        <v>13</v>
      </c>
      <c r="C8959" t="s">
        <v>14</v>
      </c>
      <c r="D8959" t="s">
        <v>60</v>
      </c>
      <c r="E8959" t="s">
        <v>45</v>
      </c>
      <c r="F8959" t="s">
        <v>46</v>
      </c>
      <c r="G8959" t="s">
        <v>25</v>
      </c>
      <c r="H8959" t="s">
        <v>36</v>
      </c>
      <c r="I8959">
        <v>21.99</v>
      </c>
      <c r="J8959">
        <v>5</v>
      </c>
      <c r="K8959">
        <v>0.8</v>
      </c>
      <c r="L8959">
        <v>-32.984999999999999</v>
      </c>
    </row>
    <row r="8960" spans="1:12" x14ac:dyDescent="0.3">
      <c r="A8960" t="s">
        <v>27</v>
      </c>
      <c r="B8960" t="s">
        <v>13</v>
      </c>
      <c r="C8960" t="s">
        <v>14</v>
      </c>
      <c r="D8960" t="s">
        <v>302</v>
      </c>
      <c r="E8960" t="s">
        <v>45</v>
      </c>
      <c r="F8960" t="s">
        <v>46</v>
      </c>
      <c r="G8960" t="s">
        <v>25</v>
      </c>
      <c r="H8960" t="s">
        <v>109</v>
      </c>
      <c r="I8960">
        <v>185.376</v>
      </c>
      <c r="J8960">
        <v>2</v>
      </c>
      <c r="K8960">
        <v>0.2</v>
      </c>
      <c r="L8960">
        <v>-34.758000000000003</v>
      </c>
    </row>
    <row r="8961" spans="1:12" x14ac:dyDescent="0.3">
      <c r="A8961" t="s">
        <v>27</v>
      </c>
      <c r="B8961" t="s">
        <v>13</v>
      </c>
      <c r="C8961" t="s">
        <v>14</v>
      </c>
      <c r="D8961" t="s">
        <v>302</v>
      </c>
      <c r="E8961" t="s">
        <v>45</v>
      </c>
      <c r="F8961" t="s">
        <v>46</v>
      </c>
      <c r="G8961" t="s">
        <v>25</v>
      </c>
      <c r="H8961" t="s">
        <v>37</v>
      </c>
      <c r="I8961">
        <v>58.923999999999999</v>
      </c>
      <c r="J8961">
        <v>1</v>
      </c>
      <c r="K8961">
        <v>0.8</v>
      </c>
      <c r="L8961">
        <v>-153.20240000000001</v>
      </c>
    </row>
    <row r="8962" spans="1:12" x14ac:dyDescent="0.3">
      <c r="A8962" t="s">
        <v>27</v>
      </c>
      <c r="B8962" t="s">
        <v>13</v>
      </c>
      <c r="C8962" t="s">
        <v>14</v>
      </c>
      <c r="D8962" t="s">
        <v>571</v>
      </c>
      <c r="E8962" t="s">
        <v>45</v>
      </c>
      <c r="F8962" t="s">
        <v>46</v>
      </c>
      <c r="G8962" t="s">
        <v>18</v>
      </c>
      <c r="H8962" t="s">
        <v>30</v>
      </c>
      <c r="I8962">
        <v>489.23</v>
      </c>
      <c r="J8962">
        <v>2</v>
      </c>
      <c r="K8962">
        <v>0.3</v>
      </c>
      <c r="L8962">
        <v>41.933999999999997</v>
      </c>
    </row>
    <row r="8963" spans="1:12" x14ac:dyDescent="0.3">
      <c r="A8963" t="s">
        <v>27</v>
      </c>
      <c r="B8963" t="s">
        <v>21</v>
      </c>
      <c r="C8963" t="s">
        <v>14</v>
      </c>
      <c r="D8963" t="s">
        <v>163</v>
      </c>
      <c r="E8963" t="s">
        <v>45</v>
      </c>
      <c r="F8963" t="s">
        <v>46</v>
      </c>
      <c r="G8963" t="s">
        <v>25</v>
      </c>
      <c r="H8963" t="s">
        <v>31</v>
      </c>
      <c r="I8963">
        <v>856.65599999999995</v>
      </c>
      <c r="J8963">
        <v>6</v>
      </c>
      <c r="K8963">
        <v>0.2</v>
      </c>
      <c r="L8963">
        <v>107.08199999999999</v>
      </c>
    </row>
    <row r="8964" spans="1:12" x14ac:dyDescent="0.3">
      <c r="A8964" t="s">
        <v>27</v>
      </c>
      <c r="B8964" t="s">
        <v>21</v>
      </c>
      <c r="C8964" t="s">
        <v>14</v>
      </c>
      <c r="D8964" t="s">
        <v>163</v>
      </c>
      <c r="E8964" t="s">
        <v>45</v>
      </c>
      <c r="F8964" t="s">
        <v>46</v>
      </c>
      <c r="G8964" t="s">
        <v>25</v>
      </c>
      <c r="H8964" t="s">
        <v>36</v>
      </c>
      <c r="I8964">
        <v>13.183999999999999</v>
      </c>
      <c r="J8964">
        <v>4</v>
      </c>
      <c r="K8964">
        <v>0.8</v>
      </c>
      <c r="L8964">
        <v>-20.435199999999998</v>
      </c>
    </row>
    <row r="8965" spans="1:12" x14ac:dyDescent="0.3">
      <c r="A8965" t="s">
        <v>27</v>
      </c>
      <c r="B8965" t="s">
        <v>21</v>
      </c>
      <c r="C8965" t="s">
        <v>14</v>
      </c>
      <c r="D8965" t="s">
        <v>163</v>
      </c>
      <c r="E8965" t="s">
        <v>45</v>
      </c>
      <c r="F8965" t="s">
        <v>46</v>
      </c>
      <c r="G8965" t="s">
        <v>25</v>
      </c>
      <c r="H8965" t="s">
        <v>37</v>
      </c>
      <c r="I8965">
        <v>48.783999999999999</v>
      </c>
      <c r="J8965">
        <v>4</v>
      </c>
      <c r="K8965">
        <v>0.8</v>
      </c>
      <c r="L8965">
        <v>-131.71680000000001</v>
      </c>
    </row>
    <row r="8966" spans="1:12" x14ac:dyDescent="0.3">
      <c r="A8966" t="s">
        <v>27</v>
      </c>
      <c r="B8966" t="s">
        <v>21</v>
      </c>
      <c r="C8966" t="s">
        <v>14</v>
      </c>
      <c r="D8966" t="s">
        <v>163</v>
      </c>
      <c r="E8966" t="s">
        <v>45</v>
      </c>
      <c r="F8966" t="s">
        <v>46</v>
      </c>
      <c r="G8966" t="s">
        <v>25</v>
      </c>
      <c r="H8966" t="s">
        <v>40</v>
      </c>
      <c r="I8966">
        <v>76.64</v>
      </c>
      <c r="J8966">
        <v>2</v>
      </c>
      <c r="K8966">
        <v>0.2</v>
      </c>
      <c r="L8966">
        <v>26.824000000000002</v>
      </c>
    </row>
    <row r="8967" spans="1:12" x14ac:dyDescent="0.3">
      <c r="A8967" t="s">
        <v>27</v>
      </c>
      <c r="B8967" t="s">
        <v>21</v>
      </c>
      <c r="C8967" t="s">
        <v>14</v>
      </c>
      <c r="D8967" t="s">
        <v>163</v>
      </c>
      <c r="E8967" t="s">
        <v>45</v>
      </c>
      <c r="F8967" t="s">
        <v>46</v>
      </c>
      <c r="G8967" t="s">
        <v>25</v>
      </c>
      <c r="H8967" t="s">
        <v>36</v>
      </c>
      <c r="I8967">
        <v>18.527999999999999</v>
      </c>
      <c r="J8967">
        <v>6</v>
      </c>
      <c r="K8967">
        <v>0.8</v>
      </c>
      <c r="L8967">
        <v>-27.792000000000002</v>
      </c>
    </row>
    <row r="8968" spans="1:12" x14ac:dyDescent="0.3">
      <c r="A8968" t="s">
        <v>27</v>
      </c>
      <c r="B8968" t="s">
        <v>13</v>
      </c>
      <c r="C8968" t="s">
        <v>14</v>
      </c>
      <c r="D8968" t="s">
        <v>194</v>
      </c>
      <c r="E8968" t="s">
        <v>45</v>
      </c>
      <c r="F8968" t="s">
        <v>46</v>
      </c>
      <c r="G8968" t="s">
        <v>18</v>
      </c>
      <c r="H8968" t="s">
        <v>30</v>
      </c>
      <c r="I8968">
        <v>609.98</v>
      </c>
      <c r="J8968">
        <v>4</v>
      </c>
      <c r="K8968">
        <v>0.3</v>
      </c>
      <c r="L8968">
        <v>-113.282</v>
      </c>
    </row>
    <row r="8969" spans="1:12" x14ac:dyDescent="0.3">
      <c r="A8969" t="s">
        <v>27</v>
      </c>
      <c r="B8969" t="s">
        <v>13</v>
      </c>
      <c r="C8969" t="s">
        <v>14</v>
      </c>
      <c r="D8969" t="s">
        <v>194</v>
      </c>
      <c r="E8969" t="s">
        <v>45</v>
      </c>
      <c r="F8969" t="s">
        <v>46</v>
      </c>
      <c r="G8969" t="s">
        <v>18</v>
      </c>
      <c r="H8969" t="s">
        <v>30</v>
      </c>
      <c r="I8969">
        <v>211.37200000000001</v>
      </c>
      <c r="J8969">
        <v>2</v>
      </c>
      <c r="K8969">
        <v>0.3</v>
      </c>
      <c r="L8969">
        <v>-45.293999999999997</v>
      </c>
    </row>
    <row r="8970" spans="1:12" x14ac:dyDescent="0.3">
      <c r="A8970" t="s">
        <v>27</v>
      </c>
      <c r="B8970" t="s">
        <v>13</v>
      </c>
      <c r="C8970" t="s">
        <v>14</v>
      </c>
      <c r="D8970" t="s">
        <v>194</v>
      </c>
      <c r="E8970" t="s">
        <v>45</v>
      </c>
      <c r="F8970" t="s">
        <v>46</v>
      </c>
      <c r="G8970" t="s">
        <v>34</v>
      </c>
      <c r="H8970" t="s">
        <v>35</v>
      </c>
      <c r="I8970">
        <v>239.976</v>
      </c>
      <c r="J8970">
        <v>3</v>
      </c>
      <c r="K8970">
        <v>0.2</v>
      </c>
      <c r="L8970">
        <v>17.998200000000001</v>
      </c>
    </row>
    <row r="8971" spans="1:12" x14ac:dyDescent="0.3">
      <c r="A8971" t="s">
        <v>27</v>
      </c>
      <c r="B8971" t="s">
        <v>13</v>
      </c>
      <c r="C8971" t="s">
        <v>14</v>
      </c>
      <c r="D8971" t="s">
        <v>60</v>
      </c>
      <c r="E8971" t="s">
        <v>45</v>
      </c>
      <c r="F8971" t="s">
        <v>46</v>
      </c>
      <c r="G8971" t="s">
        <v>34</v>
      </c>
      <c r="H8971" t="s">
        <v>35</v>
      </c>
      <c r="I8971">
        <v>299.95999999999998</v>
      </c>
      <c r="J8971">
        <v>5</v>
      </c>
      <c r="K8971">
        <v>0.2</v>
      </c>
      <c r="L8971">
        <v>37.494999999999997</v>
      </c>
    </row>
    <row r="8972" spans="1:12" x14ac:dyDescent="0.3">
      <c r="A8972" t="s">
        <v>27</v>
      </c>
      <c r="B8972" t="s">
        <v>13</v>
      </c>
      <c r="C8972" t="s">
        <v>14</v>
      </c>
      <c r="D8972" t="s">
        <v>60</v>
      </c>
      <c r="E8972" t="s">
        <v>45</v>
      </c>
      <c r="F8972" t="s">
        <v>46</v>
      </c>
      <c r="G8972" t="s">
        <v>25</v>
      </c>
      <c r="H8972" t="s">
        <v>37</v>
      </c>
      <c r="I8972">
        <v>67.84</v>
      </c>
      <c r="J8972">
        <v>5</v>
      </c>
      <c r="K8972">
        <v>0.8</v>
      </c>
      <c r="L8972">
        <v>-179.77600000000001</v>
      </c>
    </row>
    <row r="8973" spans="1:12" x14ac:dyDescent="0.3">
      <c r="A8973" t="s">
        <v>27</v>
      </c>
      <c r="B8973" t="s">
        <v>13</v>
      </c>
      <c r="C8973" t="s">
        <v>14</v>
      </c>
      <c r="D8973" t="s">
        <v>60</v>
      </c>
      <c r="E8973" t="s">
        <v>45</v>
      </c>
      <c r="F8973" t="s">
        <v>46</v>
      </c>
      <c r="G8973" t="s">
        <v>18</v>
      </c>
      <c r="H8973" t="s">
        <v>20</v>
      </c>
      <c r="I8973">
        <v>853.93</v>
      </c>
      <c r="J8973">
        <v>5</v>
      </c>
      <c r="K8973">
        <v>0.3</v>
      </c>
      <c r="L8973">
        <v>-24.398</v>
      </c>
    </row>
    <row r="8974" spans="1:12" x14ac:dyDescent="0.3">
      <c r="A8974" t="s">
        <v>27</v>
      </c>
      <c r="B8974" t="s">
        <v>13</v>
      </c>
      <c r="C8974" t="s">
        <v>14</v>
      </c>
      <c r="D8974" t="s">
        <v>60</v>
      </c>
      <c r="E8974" t="s">
        <v>45</v>
      </c>
      <c r="F8974" t="s">
        <v>46</v>
      </c>
      <c r="G8974" t="s">
        <v>25</v>
      </c>
      <c r="H8974" t="s">
        <v>33</v>
      </c>
      <c r="I8974">
        <v>18.687999999999999</v>
      </c>
      <c r="J8974">
        <v>4</v>
      </c>
      <c r="K8974">
        <v>0.2</v>
      </c>
      <c r="L8974">
        <v>3.7376</v>
      </c>
    </row>
    <row r="8975" spans="1:12" x14ac:dyDescent="0.3">
      <c r="A8975" t="s">
        <v>27</v>
      </c>
      <c r="B8975" t="s">
        <v>13</v>
      </c>
      <c r="C8975" t="s">
        <v>14</v>
      </c>
      <c r="D8975" t="s">
        <v>60</v>
      </c>
      <c r="E8975" t="s">
        <v>45</v>
      </c>
      <c r="F8975" t="s">
        <v>46</v>
      </c>
      <c r="G8975" t="s">
        <v>25</v>
      </c>
      <c r="H8975" t="s">
        <v>36</v>
      </c>
      <c r="I8975">
        <v>1.248</v>
      </c>
      <c r="J8975">
        <v>2</v>
      </c>
      <c r="K8975">
        <v>0.8</v>
      </c>
      <c r="L8975">
        <v>-1.9343999999999999</v>
      </c>
    </row>
    <row r="8976" spans="1:12" x14ac:dyDescent="0.3">
      <c r="A8976" t="s">
        <v>61</v>
      </c>
      <c r="B8976" t="s">
        <v>21</v>
      </c>
      <c r="C8976" t="s">
        <v>14</v>
      </c>
      <c r="D8976" t="s">
        <v>134</v>
      </c>
      <c r="E8976" t="s">
        <v>45</v>
      </c>
      <c r="F8976" t="s">
        <v>46</v>
      </c>
      <c r="G8976" t="s">
        <v>25</v>
      </c>
      <c r="H8976" t="s">
        <v>40</v>
      </c>
      <c r="I8976">
        <v>36.287999999999997</v>
      </c>
      <c r="J8976">
        <v>7</v>
      </c>
      <c r="K8976">
        <v>0.2</v>
      </c>
      <c r="L8976">
        <v>12.700799999999999</v>
      </c>
    </row>
    <row r="8977" spans="1:12" x14ac:dyDescent="0.3">
      <c r="A8977" t="s">
        <v>61</v>
      </c>
      <c r="B8977" t="s">
        <v>21</v>
      </c>
      <c r="C8977" t="s">
        <v>14</v>
      </c>
      <c r="D8977" t="s">
        <v>134</v>
      </c>
      <c r="E8977" t="s">
        <v>45</v>
      </c>
      <c r="F8977" t="s">
        <v>46</v>
      </c>
      <c r="G8977" t="s">
        <v>25</v>
      </c>
      <c r="H8977" t="s">
        <v>40</v>
      </c>
      <c r="I8977">
        <v>78.304000000000002</v>
      </c>
      <c r="J8977">
        <v>2</v>
      </c>
      <c r="K8977">
        <v>0.2</v>
      </c>
      <c r="L8977">
        <v>29.364000000000001</v>
      </c>
    </row>
    <row r="8978" spans="1:12" x14ac:dyDescent="0.3">
      <c r="A8978" t="s">
        <v>61</v>
      </c>
      <c r="B8978" t="s">
        <v>21</v>
      </c>
      <c r="C8978" t="s">
        <v>14</v>
      </c>
      <c r="D8978" t="s">
        <v>134</v>
      </c>
      <c r="E8978" t="s">
        <v>45</v>
      </c>
      <c r="F8978" t="s">
        <v>46</v>
      </c>
      <c r="G8978" t="s">
        <v>18</v>
      </c>
      <c r="H8978" t="s">
        <v>30</v>
      </c>
      <c r="I8978">
        <v>127.785</v>
      </c>
      <c r="J8978">
        <v>1</v>
      </c>
      <c r="K8978">
        <v>0.3</v>
      </c>
      <c r="L8978">
        <v>-31.0335</v>
      </c>
    </row>
    <row r="8979" spans="1:12" x14ac:dyDescent="0.3">
      <c r="A8979" t="s">
        <v>61</v>
      </c>
      <c r="B8979" t="s">
        <v>21</v>
      </c>
      <c r="C8979" t="s">
        <v>14</v>
      </c>
      <c r="D8979" t="s">
        <v>134</v>
      </c>
      <c r="E8979" t="s">
        <v>45</v>
      </c>
      <c r="F8979" t="s">
        <v>46</v>
      </c>
      <c r="G8979" t="s">
        <v>25</v>
      </c>
      <c r="H8979" t="s">
        <v>36</v>
      </c>
      <c r="I8979">
        <v>6.1040000000000001</v>
      </c>
      <c r="J8979">
        <v>2</v>
      </c>
      <c r="K8979">
        <v>0.8</v>
      </c>
      <c r="L8979">
        <v>-9.1560000000000006</v>
      </c>
    </row>
    <row r="8980" spans="1:12" x14ac:dyDescent="0.3">
      <c r="A8980" t="s">
        <v>12</v>
      </c>
      <c r="B8980" t="s">
        <v>13</v>
      </c>
      <c r="C8980" t="s">
        <v>14</v>
      </c>
      <c r="D8980" t="s">
        <v>134</v>
      </c>
      <c r="E8980" t="s">
        <v>45</v>
      </c>
      <c r="F8980" t="s">
        <v>46</v>
      </c>
      <c r="G8980" t="s">
        <v>25</v>
      </c>
      <c r="H8980" t="s">
        <v>36</v>
      </c>
      <c r="I8980">
        <v>1.72</v>
      </c>
      <c r="J8980">
        <v>1</v>
      </c>
      <c r="K8980">
        <v>0.8</v>
      </c>
      <c r="L8980">
        <v>-2.8380000000000001</v>
      </c>
    </row>
    <row r="8981" spans="1:12" x14ac:dyDescent="0.3">
      <c r="A8981" t="s">
        <v>61</v>
      </c>
      <c r="B8981" t="s">
        <v>13</v>
      </c>
      <c r="C8981" t="s">
        <v>14</v>
      </c>
      <c r="D8981" t="s">
        <v>134</v>
      </c>
      <c r="E8981" t="s">
        <v>45</v>
      </c>
      <c r="F8981" t="s">
        <v>46</v>
      </c>
      <c r="G8981" t="s">
        <v>34</v>
      </c>
      <c r="H8981" t="s">
        <v>35</v>
      </c>
      <c r="I8981">
        <v>35.183999999999997</v>
      </c>
      <c r="J8981">
        <v>2</v>
      </c>
      <c r="K8981">
        <v>0.2</v>
      </c>
      <c r="L8981">
        <v>12.314399999999999</v>
      </c>
    </row>
    <row r="8982" spans="1:12" x14ac:dyDescent="0.3">
      <c r="A8982" t="s">
        <v>167</v>
      </c>
      <c r="B8982" t="s">
        <v>13</v>
      </c>
      <c r="C8982" t="s">
        <v>14</v>
      </c>
      <c r="D8982" t="s">
        <v>60</v>
      </c>
      <c r="E8982" t="s">
        <v>45</v>
      </c>
      <c r="F8982" t="s">
        <v>46</v>
      </c>
      <c r="G8982" t="s">
        <v>25</v>
      </c>
      <c r="H8982" t="s">
        <v>40</v>
      </c>
      <c r="I8982">
        <v>56.704000000000001</v>
      </c>
      <c r="J8982">
        <v>2</v>
      </c>
      <c r="K8982">
        <v>0.2</v>
      </c>
      <c r="L8982">
        <v>19.137599999999999</v>
      </c>
    </row>
    <row r="8983" spans="1:12" x14ac:dyDescent="0.3">
      <c r="A8983" t="s">
        <v>167</v>
      </c>
      <c r="B8983" t="s">
        <v>13</v>
      </c>
      <c r="C8983" t="s">
        <v>14</v>
      </c>
      <c r="D8983" t="s">
        <v>60</v>
      </c>
      <c r="E8983" t="s">
        <v>45</v>
      </c>
      <c r="F8983" t="s">
        <v>46</v>
      </c>
      <c r="G8983" t="s">
        <v>25</v>
      </c>
      <c r="H8983" t="s">
        <v>40</v>
      </c>
      <c r="I8983">
        <v>274.06400000000002</v>
      </c>
      <c r="J8983">
        <v>7</v>
      </c>
      <c r="K8983">
        <v>0.2</v>
      </c>
      <c r="L8983">
        <v>102.774</v>
      </c>
    </row>
    <row r="8984" spans="1:12" x14ac:dyDescent="0.3">
      <c r="A8984" t="s">
        <v>61</v>
      </c>
      <c r="B8984" t="s">
        <v>43</v>
      </c>
      <c r="C8984" t="s">
        <v>14</v>
      </c>
      <c r="D8984" t="s">
        <v>60</v>
      </c>
      <c r="E8984" t="s">
        <v>45</v>
      </c>
      <c r="F8984" t="s">
        <v>46</v>
      </c>
      <c r="G8984" t="s">
        <v>34</v>
      </c>
      <c r="H8984" t="s">
        <v>58</v>
      </c>
      <c r="I8984">
        <v>100.8</v>
      </c>
      <c r="J8984">
        <v>2</v>
      </c>
      <c r="K8984">
        <v>0.2</v>
      </c>
      <c r="L8984">
        <v>21.42</v>
      </c>
    </row>
    <row r="8985" spans="1:12" x14ac:dyDescent="0.3">
      <c r="A8985" t="s">
        <v>167</v>
      </c>
      <c r="B8985" t="s">
        <v>13</v>
      </c>
      <c r="C8985" t="s">
        <v>14</v>
      </c>
      <c r="D8985" t="s">
        <v>60</v>
      </c>
      <c r="E8985" t="s">
        <v>45</v>
      </c>
      <c r="F8985" t="s">
        <v>46</v>
      </c>
      <c r="G8985" t="s">
        <v>34</v>
      </c>
      <c r="H8985" t="s">
        <v>35</v>
      </c>
      <c r="I8985">
        <v>55.176000000000002</v>
      </c>
      <c r="J8985">
        <v>3</v>
      </c>
      <c r="K8985">
        <v>0.2</v>
      </c>
      <c r="L8985">
        <v>-12.4146</v>
      </c>
    </row>
    <row r="8986" spans="1:12" x14ac:dyDescent="0.3">
      <c r="A8986" t="s">
        <v>27</v>
      </c>
      <c r="B8986" t="s">
        <v>21</v>
      </c>
      <c r="C8986" t="s">
        <v>14</v>
      </c>
      <c r="D8986" t="s">
        <v>60</v>
      </c>
      <c r="E8986" t="s">
        <v>45</v>
      </c>
      <c r="F8986" t="s">
        <v>46</v>
      </c>
      <c r="G8986" t="s">
        <v>25</v>
      </c>
      <c r="H8986" t="s">
        <v>37</v>
      </c>
      <c r="I8986">
        <v>93.031999999999996</v>
      </c>
      <c r="J8986">
        <v>2</v>
      </c>
      <c r="K8986">
        <v>0.8</v>
      </c>
      <c r="L8986">
        <v>-251.18639999999999</v>
      </c>
    </row>
    <row r="8987" spans="1:12" x14ac:dyDescent="0.3">
      <c r="A8987" t="s">
        <v>27</v>
      </c>
      <c r="B8987" t="s">
        <v>21</v>
      </c>
      <c r="C8987" t="s">
        <v>14</v>
      </c>
      <c r="D8987" t="s">
        <v>60</v>
      </c>
      <c r="E8987" t="s">
        <v>45</v>
      </c>
      <c r="F8987" t="s">
        <v>46</v>
      </c>
      <c r="G8987" t="s">
        <v>18</v>
      </c>
      <c r="H8987" t="s">
        <v>20</v>
      </c>
      <c r="I8987">
        <v>454.96499999999997</v>
      </c>
      <c r="J8987">
        <v>5</v>
      </c>
      <c r="K8987">
        <v>0.3</v>
      </c>
      <c r="L8987">
        <v>-136.48949999999999</v>
      </c>
    </row>
    <row r="8988" spans="1:12" x14ac:dyDescent="0.3">
      <c r="A8988" t="s">
        <v>27</v>
      </c>
      <c r="B8988" t="s">
        <v>43</v>
      </c>
      <c r="C8988" t="s">
        <v>14</v>
      </c>
      <c r="D8988" t="s">
        <v>134</v>
      </c>
      <c r="E8988" t="s">
        <v>45</v>
      </c>
      <c r="F8988" t="s">
        <v>46</v>
      </c>
      <c r="G8988" t="s">
        <v>34</v>
      </c>
      <c r="H8988" t="s">
        <v>35</v>
      </c>
      <c r="I8988">
        <v>369.54399999999998</v>
      </c>
      <c r="J8988">
        <v>7</v>
      </c>
      <c r="K8988">
        <v>0.2</v>
      </c>
      <c r="L8988">
        <v>27.715800000000002</v>
      </c>
    </row>
    <row r="8989" spans="1:12" x14ac:dyDescent="0.3">
      <c r="A8989" t="s">
        <v>27</v>
      </c>
      <c r="B8989" t="s">
        <v>43</v>
      </c>
      <c r="C8989" t="s">
        <v>14</v>
      </c>
      <c r="D8989" t="s">
        <v>134</v>
      </c>
      <c r="E8989" t="s">
        <v>45</v>
      </c>
      <c r="F8989" t="s">
        <v>46</v>
      </c>
      <c r="G8989" t="s">
        <v>25</v>
      </c>
      <c r="H8989" t="s">
        <v>40</v>
      </c>
      <c r="I8989">
        <v>10.368</v>
      </c>
      <c r="J8989">
        <v>2</v>
      </c>
      <c r="K8989">
        <v>0.2</v>
      </c>
      <c r="L8989">
        <v>3.7584</v>
      </c>
    </row>
    <row r="8990" spans="1:12" x14ac:dyDescent="0.3">
      <c r="A8990" t="s">
        <v>27</v>
      </c>
      <c r="B8990" t="s">
        <v>43</v>
      </c>
      <c r="C8990" t="s">
        <v>14</v>
      </c>
      <c r="D8990" t="s">
        <v>134</v>
      </c>
      <c r="E8990" t="s">
        <v>45</v>
      </c>
      <c r="F8990" t="s">
        <v>46</v>
      </c>
      <c r="G8990" t="s">
        <v>34</v>
      </c>
      <c r="H8990" t="s">
        <v>58</v>
      </c>
      <c r="I8990">
        <v>791.88</v>
      </c>
      <c r="J8990">
        <v>3</v>
      </c>
      <c r="K8990">
        <v>0.2</v>
      </c>
      <c r="L8990">
        <v>128.68049999999999</v>
      </c>
    </row>
    <row r="8991" spans="1:12" x14ac:dyDescent="0.3">
      <c r="A8991" t="s">
        <v>27</v>
      </c>
      <c r="B8991" t="s">
        <v>13</v>
      </c>
      <c r="C8991" t="s">
        <v>14</v>
      </c>
      <c r="D8991" t="s">
        <v>60</v>
      </c>
      <c r="E8991" t="s">
        <v>45</v>
      </c>
      <c r="F8991" t="s">
        <v>46</v>
      </c>
      <c r="G8991" t="s">
        <v>25</v>
      </c>
      <c r="H8991" t="s">
        <v>33</v>
      </c>
      <c r="I8991">
        <v>23.64</v>
      </c>
      <c r="J8991">
        <v>3</v>
      </c>
      <c r="K8991">
        <v>0.2</v>
      </c>
      <c r="L8991">
        <v>5.319</v>
      </c>
    </row>
    <row r="8992" spans="1:12" x14ac:dyDescent="0.3">
      <c r="A8992" t="s">
        <v>27</v>
      </c>
      <c r="B8992" t="s">
        <v>13</v>
      </c>
      <c r="C8992" t="s">
        <v>14</v>
      </c>
      <c r="D8992" t="s">
        <v>60</v>
      </c>
      <c r="E8992" t="s">
        <v>45</v>
      </c>
      <c r="F8992" t="s">
        <v>46</v>
      </c>
      <c r="G8992" t="s">
        <v>25</v>
      </c>
      <c r="H8992" t="s">
        <v>31</v>
      </c>
      <c r="I8992">
        <v>84.784000000000006</v>
      </c>
      <c r="J8992">
        <v>2</v>
      </c>
      <c r="K8992">
        <v>0.2</v>
      </c>
      <c r="L8992">
        <v>-16.956800000000001</v>
      </c>
    </row>
    <row r="8993" spans="1:12" x14ac:dyDescent="0.3">
      <c r="A8993" t="s">
        <v>27</v>
      </c>
      <c r="B8993" t="s">
        <v>13</v>
      </c>
      <c r="C8993" t="s">
        <v>14</v>
      </c>
      <c r="D8993" t="s">
        <v>60</v>
      </c>
      <c r="E8993" t="s">
        <v>45</v>
      </c>
      <c r="F8993" t="s">
        <v>46</v>
      </c>
      <c r="G8993" t="s">
        <v>18</v>
      </c>
      <c r="H8993" t="s">
        <v>32</v>
      </c>
      <c r="I8993">
        <v>64.959999999999994</v>
      </c>
      <c r="J8993">
        <v>5</v>
      </c>
      <c r="K8993">
        <v>0.6</v>
      </c>
      <c r="L8993">
        <v>-84.447999999999993</v>
      </c>
    </row>
    <row r="8994" spans="1:12" x14ac:dyDescent="0.3">
      <c r="A8994" t="s">
        <v>27</v>
      </c>
      <c r="B8994" t="s">
        <v>13</v>
      </c>
      <c r="C8994" t="s">
        <v>14</v>
      </c>
      <c r="D8994" t="s">
        <v>60</v>
      </c>
      <c r="E8994" t="s">
        <v>45</v>
      </c>
      <c r="F8994" t="s">
        <v>46</v>
      </c>
      <c r="G8994" t="s">
        <v>25</v>
      </c>
      <c r="H8994" t="s">
        <v>36</v>
      </c>
      <c r="I8994">
        <v>32.06</v>
      </c>
      <c r="J8994">
        <v>10</v>
      </c>
      <c r="K8994">
        <v>0.8</v>
      </c>
      <c r="L8994">
        <v>-51.295999999999999</v>
      </c>
    </row>
    <row r="8995" spans="1:12" x14ac:dyDescent="0.3">
      <c r="A8995" t="s">
        <v>27</v>
      </c>
      <c r="B8995" t="s">
        <v>13</v>
      </c>
      <c r="C8995" t="s">
        <v>14</v>
      </c>
      <c r="D8995" t="s">
        <v>60</v>
      </c>
      <c r="E8995" t="s">
        <v>45</v>
      </c>
      <c r="F8995" t="s">
        <v>46</v>
      </c>
      <c r="G8995" t="s">
        <v>25</v>
      </c>
      <c r="H8995" t="s">
        <v>31</v>
      </c>
      <c r="I8995">
        <v>177.648</v>
      </c>
      <c r="J8995">
        <v>2</v>
      </c>
      <c r="K8995">
        <v>0.2</v>
      </c>
      <c r="L8995">
        <v>-28.867799999999999</v>
      </c>
    </row>
    <row r="8996" spans="1:12" x14ac:dyDescent="0.3">
      <c r="A8996" t="s">
        <v>27</v>
      </c>
      <c r="B8996" t="s">
        <v>13</v>
      </c>
      <c r="C8996" t="s">
        <v>14</v>
      </c>
      <c r="D8996" t="s">
        <v>60</v>
      </c>
      <c r="E8996" t="s">
        <v>45</v>
      </c>
      <c r="F8996" t="s">
        <v>46</v>
      </c>
      <c r="G8996" t="s">
        <v>34</v>
      </c>
      <c r="H8996" t="s">
        <v>122</v>
      </c>
      <c r="I8996">
        <v>287.91000000000003</v>
      </c>
      <c r="J8996">
        <v>3</v>
      </c>
      <c r="K8996">
        <v>0.4</v>
      </c>
      <c r="L8996">
        <v>33.589500000000001</v>
      </c>
    </row>
    <row r="8997" spans="1:12" x14ac:dyDescent="0.3">
      <c r="A8997" t="s">
        <v>61</v>
      </c>
      <c r="B8997" t="s">
        <v>21</v>
      </c>
      <c r="C8997" t="s">
        <v>14</v>
      </c>
      <c r="D8997" t="s">
        <v>407</v>
      </c>
      <c r="E8997" t="s">
        <v>45</v>
      </c>
      <c r="F8997" t="s">
        <v>46</v>
      </c>
      <c r="G8997" t="s">
        <v>25</v>
      </c>
      <c r="H8997" t="s">
        <v>109</v>
      </c>
      <c r="I8997">
        <v>22.367999999999999</v>
      </c>
      <c r="J8997">
        <v>2</v>
      </c>
      <c r="K8997">
        <v>0.2</v>
      </c>
      <c r="L8997">
        <v>1.6776</v>
      </c>
    </row>
    <row r="8998" spans="1:12" x14ac:dyDescent="0.3">
      <c r="A8998" t="s">
        <v>61</v>
      </c>
      <c r="B8998" t="s">
        <v>21</v>
      </c>
      <c r="C8998" t="s">
        <v>14</v>
      </c>
      <c r="D8998" t="s">
        <v>407</v>
      </c>
      <c r="E8998" t="s">
        <v>45</v>
      </c>
      <c r="F8998" t="s">
        <v>46</v>
      </c>
      <c r="G8998" t="s">
        <v>25</v>
      </c>
      <c r="H8998" t="s">
        <v>40</v>
      </c>
      <c r="I8998">
        <v>32.368000000000002</v>
      </c>
      <c r="J8998">
        <v>7</v>
      </c>
      <c r="K8998">
        <v>0.2</v>
      </c>
      <c r="L8998">
        <v>11.7334</v>
      </c>
    </row>
    <row r="8999" spans="1:12" x14ac:dyDescent="0.3">
      <c r="A8999" t="s">
        <v>61</v>
      </c>
      <c r="B8999" t="s">
        <v>21</v>
      </c>
      <c r="C8999" t="s">
        <v>14</v>
      </c>
      <c r="D8999" t="s">
        <v>407</v>
      </c>
      <c r="E8999" t="s">
        <v>45</v>
      </c>
      <c r="F8999" t="s">
        <v>46</v>
      </c>
      <c r="G8999" t="s">
        <v>34</v>
      </c>
      <c r="H8999" t="s">
        <v>58</v>
      </c>
      <c r="I8999">
        <v>207.98400000000001</v>
      </c>
      <c r="J8999">
        <v>2</v>
      </c>
      <c r="K8999">
        <v>0.2</v>
      </c>
      <c r="L8999">
        <v>36.397199999999998</v>
      </c>
    </row>
    <row r="9000" spans="1:12" x14ac:dyDescent="0.3">
      <c r="A9000" t="s">
        <v>12</v>
      </c>
      <c r="B9000" t="s">
        <v>43</v>
      </c>
      <c r="C9000" t="s">
        <v>14</v>
      </c>
      <c r="D9000" t="s">
        <v>60</v>
      </c>
      <c r="E9000" t="s">
        <v>45</v>
      </c>
      <c r="F9000" t="s">
        <v>46</v>
      </c>
      <c r="G9000" t="s">
        <v>18</v>
      </c>
      <c r="H9000" t="s">
        <v>32</v>
      </c>
      <c r="I9000">
        <v>9.5519999999999996</v>
      </c>
      <c r="J9000">
        <v>3</v>
      </c>
      <c r="K9000">
        <v>0.6</v>
      </c>
      <c r="L9000">
        <v>-3.8208000000000002</v>
      </c>
    </row>
    <row r="9001" spans="1:12" x14ac:dyDescent="0.3">
      <c r="A9001" t="s">
        <v>12</v>
      </c>
      <c r="B9001" t="s">
        <v>43</v>
      </c>
      <c r="C9001" t="s">
        <v>14</v>
      </c>
      <c r="D9001" t="s">
        <v>60</v>
      </c>
      <c r="E9001" t="s">
        <v>45</v>
      </c>
      <c r="F9001" t="s">
        <v>46</v>
      </c>
      <c r="G9001" t="s">
        <v>18</v>
      </c>
      <c r="H9001" t="s">
        <v>32</v>
      </c>
      <c r="I9001">
        <v>5.3440000000000003</v>
      </c>
      <c r="J9001">
        <v>4</v>
      </c>
      <c r="K9001">
        <v>0.6</v>
      </c>
      <c r="L9001">
        <v>-2.1375999999999999</v>
      </c>
    </row>
    <row r="9002" spans="1:12" x14ac:dyDescent="0.3">
      <c r="A9002" t="s">
        <v>27</v>
      </c>
      <c r="B9002" t="s">
        <v>13</v>
      </c>
      <c r="C9002" t="s">
        <v>14</v>
      </c>
      <c r="D9002" t="s">
        <v>60</v>
      </c>
      <c r="E9002" t="s">
        <v>45</v>
      </c>
      <c r="F9002" t="s">
        <v>46</v>
      </c>
      <c r="G9002" t="s">
        <v>25</v>
      </c>
      <c r="H9002" t="s">
        <v>31</v>
      </c>
      <c r="I9002">
        <v>50.136000000000003</v>
      </c>
      <c r="J9002">
        <v>3</v>
      </c>
      <c r="K9002">
        <v>0.2</v>
      </c>
      <c r="L9002">
        <v>-11.2806</v>
      </c>
    </row>
    <row r="9003" spans="1:12" x14ac:dyDescent="0.3">
      <c r="A9003" t="s">
        <v>27</v>
      </c>
      <c r="B9003" t="s">
        <v>21</v>
      </c>
      <c r="C9003" t="s">
        <v>14</v>
      </c>
      <c r="D9003" t="s">
        <v>121</v>
      </c>
      <c r="E9003" t="s">
        <v>45</v>
      </c>
      <c r="F9003" t="s">
        <v>46</v>
      </c>
      <c r="G9003" t="s">
        <v>25</v>
      </c>
      <c r="H9003" t="s">
        <v>36</v>
      </c>
      <c r="I9003">
        <v>29.372</v>
      </c>
      <c r="J9003">
        <v>7</v>
      </c>
      <c r="K9003">
        <v>0.8</v>
      </c>
      <c r="L9003">
        <v>-46.995199999999997</v>
      </c>
    </row>
    <row r="9004" spans="1:12" x14ac:dyDescent="0.3">
      <c r="A9004" t="s">
        <v>27</v>
      </c>
      <c r="B9004" t="s">
        <v>21</v>
      </c>
      <c r="C9004" t="s">
        <v>14</v>
      </c>
      <c r="D9004" t="s">
        <v>121</v>
      </c>
      <c r="E9004" t="s">
        <v>45</v>
      </c>
      <c r="F9004" t="s">
        <v>46</v>
      </c>
      <c r="G9004" t="s">
        <v>34</v>
      </c>
      <c r="H9004" t="s">
        <v>35</v>
      </c>
      <c r="I9004">
        <v>344.70400000000001</v>
      </c>
      <c r="J9004">
        <v>2</v>
      </c>
      <c r="K9004">
        <v>0.2</v>
      </c>
      <c r="L9004">
        <v>38.779200000000003</v>
      </c>
    </row>
    <row r="9005" spans="1:12" x14ac:dyDescent="0.3">
      <c r="A9005" t="s">
        <v>27</v>
      </c>
      <c r="B9005" t="s">
        <v>21</v>
      </c>
      <c r="C9005" t="s">
        <v>14</v>
      </c>
      <c r="D9005" t="s">
        <v>461</v>
      </c>
      <c r="E9005" t="s">
        <v>45</v>
      </c>
      <c r="F9005" t="s">
        <v>46</v>
      </c>
      <c r="G9005" t="s">
        <v>25</v>
      </c>
      <c r="H9005" t="s">
        <v>37</v>
      </c>
      <c r="I9005">
        <v>13.762</v>
      </c>
      <c r="J9005">
        <v>1</v>
      </c>
      <c r="K9005">
        <v>0.8</v>
      </c>
      <c r="L9005">
        <v>-24.771599999999999</v>
      </c>
    </row>
    <row r="9006" spans="1:12" x14ac:dyDescent="0.3">
      <c r="A9006" t="s">
        <v>167</v>
      </c>
      <c r="B9006" t="s">
        <v>43</v>
      </c>
      <c r="C9006" t="s">
        <v>14</v>
      </c>
      <c r="D9006" t="s">
        <v>610</v>
      </c>
      <c r="E9006" t="s">
        <v>45</v>
      </c>
      <c r="F9006" t="s">
        <v>46</v>
      </c>
      <c r="G9006" t="s">
        <v>25</v>
      </c>
      <c r="H9006" t="s">
        <v>36</v>
      </c>
      <c r="I9006">
        <v>7.5359999999999996</v>
      </c>
      <c r="J9006">
        <v>6</v>
      </c>
      <c r="K9006">
        <v>0.8</v>
      </c>
      <c r="L9006">
        <v>-13.188000000000001</v>
      </c>
    </row>
    <row r="9007" spans="1:12" x14ac:dyDescent="0.3">
      <c r="A9007" t="s">
        <v>167</v>
      </c>
      <c r="B9007" t="s">
        <v>43</v>
      </c>
      <c r="C9007" t="s">
        <v>14</v>
      </c>
      <c r="D9007" t="s">
        <v>610</v>
      </c>
      <c r="E9007" t="s">
        <v>45</v>
      </c>
      <c r="F9007" t="s">
        <v>46</v>
      </c>
      <c r="G9007" t="s">
        <v>25</v>
      </c>
      <c r="H9007" t="s">
        <v>36</v>
      </c>
      <c r="I9007">
        <v>1.4079999999999999</v>
      </c>
      <c r="J9007">
        <v>2</v>
      </c>
      <c r="K9007">
        <v>0.8</v>
      </c>
      <c r="L9007">
        <v>-2.3231999999999999</v>
      </c>
    </row>
    <row r="9008" spans="1:12" x14ac:dyDescent="0.3">
      <c r="A9008" t="s">
        <v>167</v>
      </c>
      <c r="B9008" t="s">
        <v>43</v>
      </c>
      <c r="C9008" t="s">
        <v>14</v>
      </c>
      <c r="D9008" t="s">
        <v>610</v>
      </c>
      <c r="E9008" t="s">
        <v>45</v>
      </c>
      <c r="F9008" t="s">
        <v>46</v>
      </c>
      <c r="G9008" t="s">
        <v>25</v>
      </c>
      <c r="H9008" t="s">
        <v>36</v>
      </c>
      <c r="I9008">
        <v>4.1440000000000001</v>
      </c>
      <c r="J9008">
        <v>4</v>
      </c>
      <c r="K9008">
        <v>0.8</v>
      </c>
      <c r="L9008">
        <v>-6.4231999999999996</v>
      </c>
    </row>
    <row r="9009" spans="1:12" x14ac:dyDescent="0.3">
      <c r="A9009" t="s">
        <v>167</v>
      </c>
      <c r="B9009" t="s">
        <v>43</v>
      </c>
      <c r="C9009" t="s">
        <v>14</v>
      </c>
      <c r="D9009" t="s">
        <v>610</v>
      </c>
      <c r="E9009" t="s">
        <v>45</v>
      </c>
      <c r="F9009" t="s">
        <v>46</v>
      </c>
      <c r="G9009" t="s">
        <v>25</v>
      </c>
      <c r="H9009" t="s">
        <v>31</v>
      </c>
      <c r="I9009">
        <v>52.752000000000002</v>
      </c>
      <c r="J9009">
        <v>3</v>
      </c>
      <c r="K9009">
        <v>0.2</v>
      </c>
      <c r="L9009">
        <v>-12.528600000000001</v>
      </c>
    </row>
    <row r="9010" spans="1:12" x14ac:dyDescent="0.3">
      <c r="A9010" t="s">
        <v>27</v>
      </c>
      <c r="B9010" t="s">
        <v>43</v>
      </c>
      <c r="C9010" t="s">
        <v>14</v>
      </c>
      <c r="D9010" t="s">
        <v>134</v>
      </c>
      <c r="E9010" t="s">
        <v>45</v>
      </c>
      <c r="F9010" t="s">
        <v>46</v>
      </c>
      <c r="G9010" t="s">
        <v>25</v>
      </c>
      <c r="H9010" t="s">
        <v>36</v>
      </c>
      <c r="I9010">
        <v>6.8879999999999999</v>
      </c>
      <c r="J9010">
        <v>3</v>
      </c>
      <c r="K9010">
        <v>0.8</v>
      </c>
      <c r="L9010">
        <v>-11.020799999999999</v>
      </c>
    </row>
    <row r="9011" spans="1:12" x14ac:dyDescent="0.3">
      <c r="A9011" t="s">
        <v>27</v>
      </c>
      <c r="B9011" t="s">
        <v>43</v>
      </c>
      <c r="C9011" t="s">
        <v>14</v>
      </c>
      <c r="D9011" t="s">
        <v>134</v>
      </c>
      <c r="E9011" t="s">
        <v>45</v>
      </c>
      <c r="F9011" t="s">
        <v>46</v>
      </c>
      <c r="G9011" t="s">
        <v>18</v>
      </c>
      <c r="H9011" t="s">
        <v>30</v>
      </c>
      <c r="I9011">
        <v>457.48500000000001</v>
      </c>
      <c r="J9011">
        <v>3</v>
      </c>
      <c r="K9011">
        <v>0.3</v>
      </c>
      <c r="L9011">
        <v>-84.961500000000001</v>
      </c>
    </row>
    <row r="9012" spans="1:12" x14ac:dyDescent="0.3">
      <c r="A9012" t="s">
        <v>167</v>
      </c>
      <c r="B9012" t="s">
        <v>21</v>
      </c>
      <c r="C9012" t="s">
        <v>14</v>
      </c>
      <c r="D9012" t="s">
        <v>525</v>
      </c>
      <c r="E9012" t="s">
        <v>45</v>
      </c>
      <c r="F9012" t="s">
        <v>46</v>
      </c>
      <c r="G9012" t="s">
        <v>25</v>
      </c>
      <c r="H9012" t="s">
        <v>36</v>
      </c>
      <c r="I9012">
        <v>0.55600000000000005</v>
      </c>
      <c r="J9012">
        <v>1</v>
      </c>
      <c r="K9012">
        <v>0.8</v>
      </c>
      <c r="L9012">
        <v>-0.94520000000000004</v>
      </c>
    </row>
    <row r="9013" spans="1:12" x14ac:dyDescent="0.3">
      <c r="A9013" t="s">
        <v>12</v>
      </c>
      <c r="B9013" t="s">
        <v>21</v>
      </c>
      <c r="C9013" t="s">
        <v>14</v>
      </c>
      <c r="D9013" t="s">
        <v>481</v>
      </c>
      <c r="E9013" t="s">
        <v>45</v>
      </c>
      <c r="F9013" t="s">
        <v>46</v>
      </c>
      <c r="G9013" t="s">
        <v>34</v>
      </c>
      <c r="H9013" t="s">
        <v>58</v>
      </c>
      <c r="I9013">
        <v>41.423999999999999</v>
      </c>
      <c r="J9013">
        <v>2</v>
      </c>
      <c r="K9013">
        <v>0.2</v>
      </c>
      <c r="L9013">
        <v>8.2848000000000006</v>
      </c>
    </row>
    <row r="9014" spans="1:12" x14ac:dyDescent="0.3">
      <c r="A9014" t="s">
        <v>12</v>
      </c>
      <c r="B9014" t="s">
        <v>21</v>
      </c>
      <c r="C9014" t="s">
        <v>14</v>
      </c>
      <c r="D9014" t="s">
        <v>481</v>
      </c>
      <c r="E9014" t="s">
        <v>45</v>
      </c>
      <c r="F9014" t="s">
        <v>46</v>
      </c>
      <c r="G9014" t="s">
        <v>34</v>
      </c>
      <c r="H9014" t="s">
        <v>35</v>
      </c>
      <c r="I9014">
        <v>244.768</v>
      </c>
      <c r="J9014">
        <v>4</v>
      </c>
      <c r="K9014">
        <v>0.2</v>
      </c>
      <c r="L9014">
        <v>24.476800000000001</v>
      </c>
    </row>
    <row r="9015" spans="1:12" x14ac:dyDescent="0.3">
      <c r="A9015" t="s">
        <v>12</v>
      </c>
      <c r="B9015" t="s">
        <v>21</v>
      </c>
      <c r="C9015" t="s">
        <v>14</v>
      </c>
      <c r="D9015" t="s">
        <v>481</v>
      </c>
      <c r="E9015" t="s">
        <v>45</v>
      </c>
      <c r="F9015" t="s">
        <v>46</v>
      </c>
      <c r="G9015" t="s">
        <v>25</v>
      </c>
      <c r="H9015" t="s">
        <v>33</v>
      </c>
      <c r="I9015">
        <v>74.352000000000004</v>
      </c>
      <c r="J9015">
        <v>3</v>
      </c>
      <c r="K9015">
        <v>0.2</v>
      </c>
      <c r="L9015">
        <v>6.5057999999999998</v>
      </c>
    </row>
    <row r="9016" spans="1:12" x14ac:dyDescent="0.3">
      <c r="A9016" t="s">
        <v>12</v>
      </c>
      <c r="B9016" t="s">
        <v>21</v>
      </c>
      <c r="C9016" t="s">
        <v>14</v>
      </c>
      <c r="D9016" t="s">
        <v>481</v>
      </c>
      <c r="E9016" t="s">
        <v>45</v>
      </c>
      <c r="F9016" t="s">
        <v>46</v>
      </c>
      <c r="G9016" t="s">
        <v>25</v>
      </c>
      <c r="H9016" t="s">
        <v>36</v>
      </c>
      <c r="I9016">
        <v>4.3120000000000003</v>
      </c>
      <c r="J9016">
        <v>2</v>
      </c>
      <c r="K9016">
        <v>0.8</v>
      </c>
      <c r="L9016">
        <v>-6.8992000000000004</v>
      </c>
    </row>
    <row r="9017" spans="1:12" x14ac:dyDescent="0.3">
      <c r="A9017" t="s">
        <v>12</v>
      </c>
      <c r="B9017" t="s">
        <v>21</v>
      </c>
      <c r="C9017" t="s">
        <v>14</v>
      </c>
      <c r="D9017" t="s">
        <v>481</v>
      </c>
      <c r="E9017" t="s">
        <v>45</v>
      </c>
      <c r="F9017" t="s">
        <v>46</v>
      </c>
      <c r="G9017" t="s">
        <v>18</v>
      </c>
      <c r="H9017" t="s">
        <v>20</v>
      </c>
      <c r="I9017">
        <v>56.686</v>
      </c>
      <c r="J9017">
        <v>1</v>
      </c>
      <c r="K9017">
        <v>0.3</v>
      </c>
      <c r="L9017">
        <v>-20.245000000000001</v>
      </c>
    </row>
    <row r="9018" spans="1:12" x14ac:dyDescent="0.3">
      <c r="A9018" t="s">
        <v>12</v>
      </c>
      <c r="B9018" t="s">
        <v>21</v>
      </c>
      <c r="C9018" t="s">
        <v>14</v>
      </c>
      <c r="D9018" t="s">
        <v>481</v>
      </c>
      <c r="E9018" t="s">
        <v>45</v>
      </c>
      <c r="F9018" t="s">
        <v>46</v>
      </c>
      <c r="G9018" t="s">
        <v>34</v>
      </c>
      <c r="H9018" t="s">
        <v>35</v>
      </c>
      <c r="I9018">
        <v>97.968000000000004</v>
      </c>
      <c r="J9018">
        <v>2</v>
      </c>
      <c r="K9018">
        <v>0.2</v>
      </c>
      <c r="L9018">
        <v>6.1230000000000002</v>
      </c>
    </row>
    <row r="9019" spans="1:12" x14ac:dyDescent="0.3">
      <c r="A9019" t="s">
        <v>12</v>
      </c>
      <c r="B9019" t="s">
        <v>21</v>
      </c>
      <c r="C9019" t="s">
        <v>14</v>
      </c>
      <c r="D9019" t="s">
        <v>481</v>
      </c>
      <c r="E9019" t="s">
        <v>45</v>
      </c>
      <c r="F9019" t="s">
        <v>46</v>
      </c>
      <c r="G9019" t="s">
        <v>25</v>
      </c>
      <c r="H9019" t="s">
        <v>33</v>
      </c>
      <c r="I9019">
        <v>7.8719999999999999</v>
      </c>
      <c r="J9019">
        <v>3</v>
      </c>
      <c r="K9019">
        <v>0.2</v>
      </c>
      <c r="L9019">
        <v>0.88560000000000005</v>
      </c>
    </row>
    <row r="9020" spans="1:12" x14ac:dyDescent="0.3">
      <c r="A9020" t="s">
        <v>12</v>
      </c>
      <c r="B9020" t="s">
        <v>21</v>
      </c>
      <c r="C9020" t="s">
        <v>14</v>
      </c>
      <c r="D9020" t="s">
        <v>481</v>
      </c>
      <c r="E9020" t="s">
        <v>45</v>
      </c>
      <c r="F9020" t="s">
        <v>46</v>
      </c>
      <c r="G9020" t="s">
        <v>25</v>
      </c>
      <c r="H9020" t="s">
        <v>40</v>
      </c>
      <c r="I9020">
        <v>15.552</v>
      </c>
      <c r="J9020">
        <v>3</v>
      </c>
      <c r="K9020">
        <v>0.2</v>
      </c>
      <c r="L9020">
        <v>5.4432</v>
      </c>
    </row>
    <row r="9021" spans="1:12" x14ac:dyDescent="0.3">
      <c r="A9021" t="s">
        <v>12</v>
      </c>
      <c r="B9021" t="s">
        <v>21</v>
      </c>
      <c r="C9021" t="s">
        <v>14</v>
      </c>
      <c r="D9021" t="s">
        <v>481</v>
      </c>
      <c r="E9021" t="s">
        <v>45</v>
      </c>
      <c r="F9021" t="s">
        <v>46</v>
      </c>
      <c r="G9021" t="s">
        <v>25</v>
      </c>
      <c r="H9021" t="s">
        <v>36</v>
      </c>
      <c r="I9021">
        <v>1.476</v>
      </c>
      <c r="J9021">
        <v>1</v>
      </c>
      <c r="K9021">
        <v>0.8</v>
      </c>
      <c r="L9021">
        <v>-2.2877999999999998</v>
      </c>
    </row>
    <row r="9022" spans="1:12" x14ac:dyDescent="0.3">
      <c r="A9022" t="s">
        <v>27</v>
      </c>
      <c r="B9022" t="s">
        <v>13</v>
      </c>
      <c r="C9022" t="s">
        <v>14</v>
      </c>
      <c r="D9022" t="s">
        <v>134</v>
      </c>
      <c r="E9022" t="s">
        <v>45</v>
      </c>
      <c r="F9022" t="s">
        <v>46</v>
      </c>
      <c r="G9022" t="s">
        <v>25</v>
      </c>
      <c r="H9022" t="s">
        <v>26</v>
      </c>
      <c r="I9022">
        <v>4.9279999999999999</v>
      </c>
      <c r="J9022">
        <v>2</v>
      </c>
      <c r="K9022">
        <v>0.2</v>
      </c>
      <c r="L9022">
        <v>1.7248000000000001</v>
      </c>
    </row>
    <row r="9023" spans="1:12" x14ac:dyDescent="0.3">
      <c r="A9023" t="s">
        <v>27</v>
      </c>
      <c r="B9023" t="s">
        <v>13</v>
      </c>
      <c r="C9023" t="s">
        <v>14</v>
      </c>
      <c r="D9023" t="s">
        <v>134</v>
      </c>
      <c r="E9023" t="s">
        <v>45</v>
      </c>
      <c r="F9023" t="s">
        <v>46</v>
      </c>
      <c r="G9023" t="s">
        <v>25</v>
      </c>
      <c r="H9023" t="s">
        <v>33</v>
      </c>
      <c r="I9023">
        <v>63.488</v>
      </c>
      <c r="J9023">
        <v>4</v>
      </c>
      <c r="K9023">
        <v>0.2</v>
      </c>
      <c r="L9023">
        <v>4.7615999999999996</v>
      </c>
    </row>
    <row r="9024" spans="1:12" x14ac:dyDescent="0.3">
      <c r="A9024" t="s">
        <v>27</v>
      </c>
      <c r="B9024" t="s">
        <v>13</v>
      </c>
      <c r="C9024" t="s">
        <v>14</v>
      </c>
      <c r="D9024" t="s">
        <v>322</v>
      </c>
      <c r="E9024" t="s">
        <v>45</v>
      </c>
      <c r="F9024" t="s">
        <v>46</v>
      </c>
      <c r="G9024" t="s">
        <v>34</v>
      </c>
      <c r="H9024" t="s">
        <v>58</v>
      </c>
      <c r="I9024">
        <v>47.904000000000003</v>
      </c>
      <c r="J9024">
        <v>1</v>
      </c>
      <c r="K9024">
        <v>0.2</v>
      </c>
      <c r="L9024">
        <v>-2.9940000000000002</v>
      </c>
    </row>
    <row r="9025" spans="1:12" x14ac:dyDescent="0.3">
      <c r="A9025" t="s">
        <v>27</v>
      </c>
      <c r="B9025" t="s">
        <v>13</v>
      </c>
      <c r="C9025" t="s">
        <v>14</v>
      </c>
      <c r="D9025" t="s">
        <v>60</v>
      </c>
      <c r="E9025" t="s">
        <v>45</v>
      </c>
      <c r="F9025" t="s">
        <v>46</v>
      </c>
      <c r="G9025" t="s">
        <v>18</v>
      </c>
      <c r="H9025" t="s">
        <v>32</v>
      </c>
      <c r="I9025">
        <v>11.375999999999999</v>
      </c>
      <c r="J9025">
        <v>3</v>
      </c>
      <c r="K9025">
        <v>0.6</v>
      </c>
      <c r="L9025">
        <v>-5.6879999999999997</v>
      </c>
    </row>
    <row r="9026" spans="1:12" x14ac:dyDescent="0.3">
      <c r="A9026" t="s">
        <v>27</v>
      </c>
      <c r="B9026" t="s">
        <v>13</v>
      </c>
      <c r="C9026" t="s">
        <v>14</v>
      </c>
      <c r="D9026" t="s">
        <v>60</v>
      </c>
      <c r="E9026" t="s">
        <v>45</v>
      </c>
      <c r="F9026" t="s">
        <v>46</v>
      </c>
      <c r="G9026" t="s">
        <v>18</v>
      </c>
      <c r="H9026" t="s">
        <v>32</v>
      </c>
      <c r="I9026">
        <v>66.111999999999995</v>
      </c>
      <c r="J9026">
        <v>4</v>
      </c>
      <c r="K9026">
        <v>0.6</v>
      </c>
      <c r="L9026">
        <v>-84.2928</v>
      </c>
    </row>
    <row r="9027" spans="1:12" x14ac:dyDescent="0.3">
      <c r="A9027" t="s">
        <v>27</v>
      </c>
      <c r="B9027" t="s">
        <v>43</v>
      </c>
      <c r="C9027" t="s">
        <v>14</v>
      </c>
      <c r="D9027" t="s">
        <v>60</v>
      </c>
      <c r="E9027" t="s">
        <v>45</v>
      </c>
      <c r="F9027" t="s">
        <v>46</v>
      </c>
      <c r="G9027" t="s">
        <v>25</v>
      </c>
      <c r="H9027" t="s">
        <v>31</v>
      </c>
      <c r="I9027">
        <v>228.92</v>
      </c>
      <c r="J9027">
        <v>5</v>
      </c>
      <c r="K9027">
        <v>0.2</v>
      </c>
      <c r="L9027">
        <v>14.307499999999999</v>
      </c>
    </row>
    <row r="9028" spans="1:12" x14ac:dyDescent="0.3">
      <c r="A9028" t="s">
        <v>61</v>
      </c>
      <c r="B9028" t="s">
        <v>21</v>
      </c>
      <c r="C9028" t="s">
        <v>14</v>
      </c>
      <c r="D9028" t="s">
        <v>60</v>
      </c>
      <c r="E9028" t="s">
        <v>45</v>
      </c>
      <c r="F9028" t="s">
        <v>46</v>
      </c>
      <c r="G9028" t="s">
        <v>25</v>
      </c>
      <c r="H9028" t="s">
        <v>36</v>
      </c>
      <c r="I9028">
        <v>6.8159999999999998</v>
      </c>
      <c r="J9028">
        <v>2</v>
      </c>
      <c r="K9028">
        <v>0.8</v>
      </c>
      <c r="L9028">
        <v>-11.587199999999999</v>
      </c>
    </row>
    <row r="9029" spans="1:12" x14ac:dyDescent="0.3">
      <c r="A9029" t="s">
        <v>12</v>
      </c>
      <c r="B9029" t="s">
        <v>21</v>
      </c>
      <c r="C9029" t="s">
        <v>14</v>
      </c>
      <c r="D9029" t="s">
        <v>60</v>
      </c>
      <c r="E9029" t="s">
        <v>45</v>
      </c>
      <c r="F9029" t="s">
        <v>46</v>
      </c>
      <c r="G9029" t="s">
        <v>25</v>
      </c>
      <c r="H9029" t="s">
        <v>37</v>
      </c>
      <c r="I9029">
        <v>15.224</v>
      </c>
      <c r="J9029">
        <v>2</v>
      </c>
      <c r="K9029">
        <v>0.8</v>
      </c>
      <c r="L9029">
        <v>-38.821199999999997</v>
      </c>
    </row>
    <row r="9030" spans="1:12" x14ac:dyDescent="0.3">
      <c r="A9030" t="s">
        <v>12</v>
      </c>
      <c r="B9030" t="s">
        <v>21</v>
      </c>
      <c r="C9030" t="s">
        <v>14</v>
      </c>
      <c r="D9030" t="s">
        <v>60</v>
      </c>
      <c r="E9030" t="s">
        <v>45</v>
      </c>
      <c r="F9030" t="s">
        <v>46</v>
      </c>
      <c r="G9030" t="s">
        <v>25</v>
      </c>
      <c r="H9030" t="s">
        <v>37</v>
      </c>
      <c r="I9030">
        <v>21.984000000000002</v>
      </c>
      <c r="J9030">
        <v>6</v>
      </c>
      <c r="K9030">
        <v>0.8</v>
      </c>
      <c r="L9030">
        <v>-56.059199999999997</v>
      </c>
    </row>
    <row r="9031" spans="1:12" x14ac:dyDescent="0.3">
      <c r="A9031" t="s">
        <v>27</v>
      </c>
      <c r="B9031" t="s">
        <v>21</v>
      </c>
      <c r="C9031" t="s">
        <v>14</v>
      </c>
      <c r="D9031" t="s">
        <v>194</v>
      </c>
      <c r="E9031" t="s">
        <v>45</v>
      </c>
      <c r="F9031" t="s">
        <v>46</v>
      </c>
      <c r="G9031" t="s">
        <v>18</v>
      </c>
      <c r="H9031" t="s">
        <v>20</v>
      </c>
      <c r="I9031">
        <v>1212.96</v>
      </c>
      <c r="J9031">
        <v>8</v>
      </c>
      <c r="K9031">
        <v>0.3</v>
      </c>
      <c r="L9031">
        <v>-69.311999999999998</v>
      </c>
    </row>
    <row r="9032" spans="1:12" x14ac:dyDescent="0.3">
      <c r="A9032" t="s">
        <v>27</v>
      </c>
      <c r="B9032" t="s">
        <v>21</v>
      </c>
      <c r="C9032" t="s">
        <v>14</v>
      </c>
      <c r="D9032" t="s">
        <v>134</v>
      </c>
      <c r="E9032" t="s">
        <v>45</v>
      </c>
      <c r="F9032" t="s">
        <v>46</v>
      </c>
      <c r="G9032" t="s">
        <v>34</v>
      </c>
      <c r="H9032" t="s">
        <v>35</v>
      </c>
      <c r="I9032">
        <v>1099.96</v>
      </c>
      <c r="J9032">
        <v>5</v>
      </c>
      <c r="K9032">
        <v>0.2</v>
      </c>
      <c r="L9032">
        <v>82.497</v>
      </c>
    </row>
    <row r="9033" spans="1:12" x14ac:dyDescent="0.3">
      <c r="A9033" t="s">
        <v>27</v>
      </c>
      <c r="B9033" t="s">
        <v>21</v>
      </c>
      <c r="C9033" t="s">
        <v>14</v>
      </c>
      <c r="D9033" t="s">
        <v>134</v>
      </c>
      <c r="E9033" t="s">
        <v>45</v>
      </c>
      <c r="F9033" t="s">
        <v>46</v>
      </c>
      <c r="G9033" t="s">
        <v>18</v>
      </c>
      <c r="H9033" t="s">
        <v>30</v>
      </c>
      <c r="I9033">
        <v>103.48099999999999</v>
      </c>
      <c r="J9033">
        <v>1</v>
      </c>
      <c r="K9033">
        <v>0.3</v>
      </c>
      <c r="L9033">
        <v>-16.261299999999999</v>
      </c>
    </row>
    <row r="9034" spans="1:12" x14ac:dyDescent="0.3">
      <c r="A9034" t="s">
        <v>61</v>
      </c>
      <c r="B9034" t="s">
        <v>21</v>
      </c>
      <c r="C9034" t="s">
        <v>14</v>
      </c>
      <c r="D9034" t="s">
        <v>308</v>
      </c>
      <c r="E9034" t="s">
        <v>45</v>
      </c>
      <c r="F9034" t="s">
        <v>46</v>
      </c>
      <c r="G9034" t="s">
        <v>34</v>
      </c>
      <c r="H9034" t="s">
        <v>35</v>
      </c>
      <c r="I9034">
        <v>95.84</v>
      </c>
      <c r="J9034">
        <v>4</v>
      </c>
      <c r="K9034">
        <v>0.2</v>
      </c>
      <c r="L9034">
        <v>34.741999999999997</v>
      </c>
    </row>
    <row r="9035" spans="1:12" x14ac:dyDescent="0.3">
      <c r="A9035" t="s">
        <v>27</v>
      </c>
      <c r="B9035" t="s">
        <v>13</v>
      </c>
      <c r="C9035" t="s">
        <v>14</v>
      </c>
      <c r="D9035" t="s">
        <v>134</v>
      </c>
      <c r="E9035" t="s">
        <v>45</v>
      </c>
      <c r="F9035" t="s">
        <v>46</v>
      </c>
      <c r="G9035" t="s">
        <v>25</v>
      </c>
      <c r="H9035" t="s">
        <v>31</v>
      </c>
      <c r="I9035">
        <v>18.16</v>
      </c>
      <c r="J9035">
        <v>2</v>
      </c>
      <c r="K9035">
        <v>0.2</v>
      </c>
      <c r="L9035">
        <v>1.8160000000000001</v>
      </c>
    </row>
    <row r="9036" spans="1:12" x14ac:dyDescent="0.3">
      <c r="A9036" t="s">
        <v>12</v>
      </c>
      <c r="B9036" t="s">
        <v>21</v>
      </c>
      <c r="C9036" t="s">
        <v>14</v>
      </c>
      <c r="D9036" t="s">
        <v>60</v>
      </c>
      <c r="E9036" t="s">
        <v>45</v>
      </c>
      <c r="F9036" t="s">
        <v>46</v>
      </c>
      <c r="G9036" t="s">
        <v>18</v>
      </c>
      <c r="H9036" t="s">
        <v>19</v>
      </c>
      <c r="I9036">
        <v>781.86400000000003</v>
      </c>
      <c r="J9036">
        <v>10</v>
      </c>
      <c r="K9036">
        <v>0.32</v>
      </c>
      <c r="L9036">
        <v>-137.976</v>
      </c>
    </row>
    <row r="9037" spans="1:12" x14ac:dyDescent="0.3">
      <c r="A9037" t="s">
        <v>12</v>
      </c>
      <c r="B9037" t="s">
        <v>21</v>
      </c>
      <c r="C9037" t="s">
        <v>14</v>
      </c>
      <c r="D9037" t="s">
        <v>60</v>
      </c>
      <c r="E9037" t="s">
        <v>45</v>
      </c>
      <c r="F9037" t="s">
        <v>46</v>
      </c>
      <c r="G9037" t="s">
        <v>25</v>
      </c>
      <c r="H9037" t="s">
        <v>40</v>
      </c>
      <c r="I9037">
        <v>30.815999999999999</v>
      </c>
      <c r="J9037">
        <v>9</v>
      </c>
      <c r="K9037">
        <v>0.2</v>
      </c>
      <c r="L9037">
        <v>9.6300000000000008</v>
      </c>
    </row>
    <row r="9038" spans="1:12" x14ac:dyDescent="0.3">
      <c r="A9038" t="s">
        <v>12</v>
      </c>
      <c r="B9038" t="s">
        <v>13</v>
      </c>
      <c r="C9038" t="s">
        <v>14</v>
      </c>
      <c r="D9038" t="s">
        <v>134</v>
      </c>
      <c r="E9038" t="s">
        <v>45</v>
      </c>
      <c r="F9038" t="s">
        <v>46</v>
      </c>
      <c r="G9038" t="s">
        <v>18</v>
      </c>
      <c r="H9038" t="s">
        <v>19</v>
      </c>
      <c r="I9038">
        <v>204.66640000000001</v>
      </c>
      <c r="J9038">
        <v>1</v>
      </c>
      <c r="K9038">
        <v>0.32</v>
      </c>
      <c r="L9038">
        <v>-6.0195999999999996</v>
      </c>
    </row>
    <row r="9039" spans="1:12" x14ac:dyDescent="0.3">
      <c r="A9039" t="s">
        <v>167</v>
      </c>
      <c r="B9039" t="s">
        <v>21</v>
      </c>
      <c r="C9039" t="s">
        <v>14</v>
      </c>
      <c r="D9039" t="s">
        <v>577</v>
      </c>
      <c r="E9039" t="s">
        <v>45</v>
      </c>
      <c r="F9039" t="s">
        <v>46</v>
      </c>
      <c r="G9039" t="s">
        <v>25</v>
      </c>
      <c r="H9039" t="s">
        <v>31</v>
      </c>
      <c r="I9039">
        <v>12.768000000000001</v>
      </c>
      <c r="J9039">
        <v>2</v>
      </c>
      <c r="K9039">
        <v>0.2</v>
      </c>
      <c r="L9039">
        <v>0.95760000000000001</v>
      </c>
    </row>
    <row r="9040" spans="1:12" x14ac:dyDescent="0.3">
      <c r="A9040" t="s">
        <v>27</v>
      </c>
      <c r="B9040" t="s">
        <v>43</v>
      </c>
      <c r="C9040" t="s">
        <v>14</v>
      </c>
      <c r="D9040" t="s">
        <v>134</v>
      </c>
      <c r="E9040" t="s">
        <v>45</v>
      </c>
      <c r="F9040" t="s">
        <v>46</v>
      </c>
      <c r="G9040" t="s">
        <v>25</v>
      </c>
      <c r="H9040" t="s">
        <v>31</v>
      </c>
      <c r="I9040">
        <v>55.616</v>
      </c>
      <c r="J9040">
        <v>2</v>
      </c>
      <c r="K9040">
        <v>0.2</v>
      </c>
      <c r="L9040">
        <v>5.5616000000000003</v>
      </c>
    </row>
    <row r="9041" spans="1:12" x14ac:dyDescent="0.3">
      <c r="A9041" t="s">
        <v>27</v>
      </c>
      <c r="B9041" t="s">
        <v>21</v>
      </c>
      <c r="C9041" t="s">
        <v>14</v>
      </c>
      <c r="D9041" t="s">
        <v>60</v>
      </c>
      <c r="E9041" t="s">
        <v>45</v>
      </c>
      <c r="F9041" t="s">
        <v>46</v>
      </c>
      <c r="G9041" t="s">
        <v>25</v>
      </c>
      <c r="H9041" t="s">
        <v>26</v>
      </c>
      <c r="I9041">
        <v>35.520000000000003</v>
      </c>
      <c r="J9041">
        <v>3</v>
      </c>
      <c r="K9041">
        <v>0.2</v>
      </c>
      <c r="L9041">
        <v>13.32</v>
      </c>
    </row>
    <row r="9042" spans="1:12" x14ac:dyDescent="0.3">
      <c r="A9042" t="s">
        <v>27</v>
      </c>
      <c r="B9042" t="s">
        <v>21</v>
      </c>
      <c r="C9042" t="s">
        <v>14</v>
      </c>
      <c r="D9042" t="s">
        <v>60</v>
      </c>
      <c r="E9042" t="s">
        <v>45</v>
      </c>
      <c r="F9042" t="s">
        <v>46</v>
      </c>
      <c r="G9042" t="s">
        <v>25</v>
      </c>
      <c r="H9042" t="s">
        <v>36</v>
      </c>
      <c r="I9042">
        <v>6.23</v>
      </c>
      <c r="J9042">
        <v>5</v>
      </c>
      <c r="K9042">
        <v>0.8</v>
      </c>
      <c r="L9042">
        <v>-9.6564999999999994</v>
      </c>
    </row>
    <row r="9043" spans="1:12" x14ac:dyDescent="0.3">
      <c r="A9043" t="s">
        <v>27</v>
      </c>
      <c r="B9043" t="s">
        <v>21</v>
      </c>
      <c r="C9043" t="s">
        <v>14</v>
      </c>
      <c r="D9043" t="s">
        <v>60</v>
      </c>
      <c r="E9043" t="s">
        <v>45</v>
      </c>
      <c r="F9043" t="s">
        <v>46</v>
      </c>
      <c r="G9043" t="s">
        <v>25</v>
      </c>
      <c r="H9043" t="s">
        <v>40</v>
      </c>
      <c r="I9043">
        <v>56.704000000000001</v>
      </c>
      <c r="J9043">
        <v>2</v>
      </c>
      <c r="K9043">
        <v>0.2</v>
      </c>
      <c r="L9043">
        <v>19.137599999999999</v>
      </c>
    </row>
    <row r="9044" spans="1:12" x14ac:dyDescent="0.3">
      <c r="A9044" t="s">
        <v>27</v>
      </c>
      <c r="B9044" t="s">
        <v>21</v>
      </c>
      <c r="C9044" t="s">
        <v>14</v>
      </c>
      <c r="D9044" t="s">
        <v>60</v>
      </c>
      <c r="E9044" t="s">
        <v>45</v>
      </c>
      <c r="F9044" t="s">
        <v>46</v>
      </c>
      <c r="G9044" t="s">
        <v>18</v>
      </c>
      <c r="H9044" t="s">
        <v>19</v>
      </c>
      <c r="I9044">
        <v>369.19920000000002</v>
      </c>
      <c r="J9044">
        <v>3</v>
      </c>
      <c r="K9044">
        <v>0.32</v>
      </c>
      <c r="L9044">
        <v>-114.01739999999999</v>
      </c>
    </row>
    <row r="9045" spans="1:12" x14ac:dyDescent="0.3">
      <c r="A9045" t="s">
        <v>12</v>
      </c>
      <c r="B9045" t="s">
        <v>13</v>
      </c>
      <c r="C9045" t="s">
        <v>14</v>
      </c>
      <c r="D9045" t="s">
        <v>60</v>
      </c>
      <c r="E9045" t="s">
        <v>45</v>
      </c>
      <c r="F9045" t="s">
        <v>46</v>
      </c>
      <c r="G9045" t="s">
        <v>18</v>
      </c>
      <c r="H9045" t="s">
        <v>32</v>
      </c>
      <c r="I9045">
        <v>5.3120000000000003</v>
      </c>
      <c r="J9045">
        <v>2</v>
      </c>
      <c r="K9045">
        <v>0.6</v>
      </c>
      <c r="L9045">
        <v>-1.5935999999999999</v>
      </c>
    </row>
    <row r="9046" spans="1:12" x14ac:dyDescent="0.3">
      <c r="A9046" t="s">
        <v>12</v>
      </c>
      <c r="B9046" t="s">
        <v>13</v>
      </c>
      <c r="C9046" t="s">
        <v>14</v>
      </c>
      <c r="D9046" t="s">
        <v>121</v>
      </c>
      <c r="E9046" t="s">
        <v>45</v>
      </c>
      <c r="F9046" t="s">
        <v>46</v>
      </c>
      <c r="G9046" t="s">
        <v>18</v>
      </c>
      <c r="H9046" t="s">
        <v>20</v>
      </c>
      <c r="I9046">
        <v>105.68600000000001</v>
      </c>
      <c r="J9046">
        <v>1</v>
      </c>
      <c r="K9046">
        <v>0.3</v>
      </c>
      <c r="L9046">
        <v>-28.686199999999999</v>
      </c>
    </row>
    <row r="9047" spans="1:12" x14ac:dyDescent="0.3">
      <c r="A9047" t="s">
        <v>12</v>
      </c>
      <c r="B9047" t="s">
        <v>13</v>
      </c>
      <c r="C9047" t="s">
        <v>14</v>
      </c>
      <c r="D9047" t="s">
        <v>121</v>
      </c>
      <c r="E9047" t="s">
        <v>45</v>
      </c>
      <c r="F9047" t="s">
        <v>46</v>
      </c>
      <c r="G9047" t="s">
        <v>34</v>
      </c>
      <c r="H9047" t="s">
        <v>122</v>
      </c>
      <c r="I9047">
        <v>399.54</v>
      </c>
      <c r="J9047">
        <v>2</v>
      </c>
      <c r="K9047">
        <v>0.4</v>
      </c>
      <c r="L9047">
        <v>-79.908000000000001</v>
      </c>
    </row>
    <row r="9048" spans="1:12" x14ac:dyDescent="0.3">
      <c r="A9048" t="s">
        <v>12</v>
      </c>
      <c r="B9048" t="s">
        <v>13</v>
      </c>
      <c r="C9048" t="s">
        <v>14</v>
      </c>
      <c r="D9048" t="s">
        <v>121</v>
      </c>
      <c r="E9048" t="s">
        <v>45</v>
      </c>
      <c r="F9048" t="s">
        <v>46</v>
      </c>
      <c r="G9048" t="s">
        <v>18</v>
      </c>
      <c r="H9048" t="s">
        <v>20</v>
      </c>
      <c r="I9048">
        <v>104.93</v>
      </c>
      <c r="J9048">
        <v>5</v>
      </c>
      <c r="K9048">
        <v>0.3</v>
      </c>
      <c r="L9048">
        <v>-4.4969999999999999</v>
      </c>
    </row>
    <row r="9049" spans="1:12" x14ac:dyDescent="0.3">
      <c r="A9049" t="s">
        <v>27</v>
      </c>
      <c r="B9049" t="s">
        <v>43</v>
      </c>
      <c r="C9049" t="s">
        <v>14</v>
      </c>
      <c r="D9049" t="s">
        <v>112</v>
      </c>
      <c r="E9049" t="s">
        <v>45</v>
      </c>
      <c r="F9049" t="s">
        <v>46</v>
      </c>
      <c r="G9049" t="s">
        <v>18</v>
      </c>
      <c r="H9049" t="s">
        <v>32</v>
      </c>
      <c r="I9049">
        <v>24.7</v>
      </c>
      <c r="J9049">
        <v>5</v>
      </c>
      <c r="K9049">
        <v>0.6</v>
      </c>
      <c r="L9049">
        <v>-9.8800000000000008</v>
      </c>
    </row>
    <row r="9050" spans="1:12" x14ac:dyDescent="0.3">
      <c r="A9050" t="s">
        <v>27</v>
      </c>
      <c r="B9050" t="s">
        <v>43</v>
      </c>
      <c r="C9050" t="s">
        <v>14</v>
      </c>
      <c r="D9050" t="s">
        <v>112</v>
      </c>
      <c r="E9050" t="s">
        <v>45</v>
      </c>
      <c r="F9050" t="s">
        <v>46</v>
      </c>
      <c r="G9050" t="s">
        <v>18</v>
      </c>
      <c r="H9050" t="s">
        <v>32</v>
      </c>
      <c r="I9050">
        <v>302.72000000000003</v>
      </c>
      <c r="J9050">
        <v>5</v>
      </c>
      <c r="K9050">
        <v>0.6</v>
      </c>
      <c r="L9050">
        <v>-378.4</v>
      </c>
    </row>
    <row r="9051" spans="1:12" x14ac:dyDescent="0.3">
      <c r="A9051" t="s">
        <v>12</v>
      </c>
      <c r="B9051" t="s">
        <v>21</v>
      </c>
      <c r="C9051" t="s">
        <v>14</v>
      </c>
      <c r="D9051" t="s">
        <v>603</v>
      </c>
      <c r="E9051" t="s">
        <v>45</v>
      </c>
      <c r="F9051" t="s">
        <v>46</v>
      </c>
      <c r="G9051" t="s">
        <v>25</v>
      </c>
      <c r="H9051" t="s">
        <v>40</v>
      </c>
      <c r="I9051">
        <v>41.472000000000001</v>
      </c>
      <c r="J9051">
        <v>8</v>
      </c>
      <c r="K9051">
        <v>0.2</v>
      </c>
      <c r="L9051">
        <v>14.5152</v>
      </c>
    </row>
    <row r="9052" spans="1:12" x14ac:dyDescent="0.3">
      <c r="A9052" t="s">
        <v>61</v>
      </c>
      <c r="B9052" t="s">
        <v>13</v>
      </c>
      <c r="C9052" t="s">
        <v>14</v>
      </c>
      <c r="D9052" t="s">
        <v>134</v>
      </c>
      <c r="E9052" t="s">
        <v>45</v>
      </c>
      <c r="F9052" t="s">
        <v>46</v>
      </c>
      <c r="G9052" t="s">
        <v>25</v>
      </c>
      <c r="H9052" t="s">
        <v>37</v>
      </c>
      <c r="I9052">
        <v>21.391999999999999</v>
      </c>
      <c r="J9052">
        <v>2</v>
      </c>
      <c r="K9052">
        <v>0.8</v>
      </c>
      <c r="L9052">
        <v>-54.549599999999998</v>
      </c>
    </row>
    <row r="9053" spans="1:12" x14ac:dyDescent="0.3">
      <c r="A9053" t="s">
        <v>61</v>
      </c>
      <c r="B9053" t="s">
        <v>13</v>
      </c>
      <c r="C9053" t="s">
        <v>14</v>
      </c>
      <c r="D9053" t="s">
        <v>134</v>
      </c>
      <c r="E9053" t="s">
        <v>45</v>
      </c>
      <c r="F9053" t="s">
        <v>46</v>
      </c>
      <c r="G9053" t="s">
        <v>18</v>
      </c>
      <c r="H9053" t="s">
        <v>30</v>
      </c>
      <c r="I9053">
        <v>307.31400000000002</v>
      </c>
      <c r="J9053">
        <v>3</v>
      </c>
      <c r="K9053">
        <v>0.3</v>
      </c>
      <c r="L9053">
        <v>-39.511800000000001</v>
      </c>
    </row>
    <row r="9054" spans="1:12" x14ac:dyDescent="0.3">
      <c r="A9054" t="s">
        <v>61</v>
      </c>
      <c r="B9054" t="s">
        <v>13</v>
      </c>
      <c r="C9054" t="s">
        <v>14</v>
      </c>
      <c r="D9054" t="s">
        <v>134</v>
      </c>
      <c r="E9054" t="s">
        <v>45</v>
      </c>
      <c r="F9054" t="s">
        <v>46</v>
      </c>
      <c r="G9054" t="s">
        <v>18</v>
      </c>
      <c r="H9054" t="s">
        <v>19</v>
      </c>
      <c r="I9054">
        <v>409.99919999999997</v>
      </c>
      <c r="J9054">
        <v>3</v>
      </c>
      <c r="K9054">
        <v>0.32</v>
      </c>
      <c r="L9054">
        <v>-96.470399999999998</v>
      </c>
    </row>
    <row r="9055" spans="1:12" x14ac:dyDescent="0.3">
      <c r="A9055" t="s">
        <v>61</v>
      </c>
      <c r="B9055" t="s">
        <v>21</v>
      </c>
      <c r="C9055" t="s">
        <v>14</v>
      </c>
      <c r="D9055" t="s">
        <v>355</v>
      </c>
      <c r="E9055" t="s">
        <v>45</v>
      </c>
      <c r="F9055" t="s">
        <v>46</v>
      </c>
      <c r="G9055" t="s">
        <v>25</v>
      </c>
      <c r="H9055" t="s">
        <v>40</v>
      </c>
      <c r="I9055">
        <v>9.2479999999999993</v>
      </c>
      <c r="J9055">
        <v>2</v>
      </c>
      <c r="K9055">
        <v>0.2</v>
      </c>
      <c r="L9055">
        <v>3.3523999999999998</v>
      </c>
    </row>
    <row r="9056" spans="1:12" x14ac:dyDescent="0.3">
      <c r="A9056" t="s">
        <v>12</v>
      </c>
      <c r="B9056" t="s">
        <v>13</v>
      </c>
      <c r="C9056" t="s">
        <v>14</v>
      </c>
      <c r="D9056" t="s">
        <v>60</v>
      </c>
      <c r="E9056" t="s">
        <v>45</v>
      </c>
      <c r="F9056" t="s">
        <v>46</v>
      </c>
      <c r="G9056" t="s">
        <v>25</v>
      </c>
      <c r="H9056" t="s">
        <v>31</v>
      </c>
      <c r="I9056">
        <v>26.632000000000001</v>
      </c>
      <c r="J9056">
        <v>1</v>
      </c>
      <c r="K9056">
        <v>0.2</v>
      </c>
      <c r="L9056">
        <v>1.3315999999999999</v>
      </c>
    </row>
    <row r="9057" spans="1:12" x14ac:dyDescent="0.3">
      <c r="A9057" t="s">
        <v>27</v>
      </c>
      <c r="B9057" t="s">
        <v>43</v>
      </c>
      <c r="C9057" t="s">
        <v>14</v>
      </c>
      <c r="D9057" t="s">
        <v>154</v>
      </c>
      <c r="E9057" t="s">
        <v>45</v>
      </c>
      <c r="F9057" t="s">
        <v>46</v>
      </c>
      <c r="G9057" t="s">
        <v>25</v>
      </c>
      <c r="H9057" t="s">
        <v>36</v>
      </c>
      <c r="I9057">
        <v>11.646000000000001</v>
      </c>
      <c r="J9057">
        <v>9</v>
      </c>
      <c r="K9057">
        <v>0.8</v>
      </c>
      <c r="L9057">
        <v>-17.469000000000001</v>
      </c>
    </row>
    <row r="9058" spans="1:12" x14ac:dyDescent="0.3">
      <c r="A9058" t="s">
        <v>27</v>
      </c>
      <c r="B9058" t="s">
        <v>13</v>
      </c>
      <c r="C9058" t="s">
        <v>14</v>
      </c>
      <c r="D9058" t="s">
        <v>60</v>
      </c>
      <c r="E9058" t="s">
        <v>45</v>
      </c>
      <c r="F9058" t="s">
        <v>46</v>
      </c>
      <c r="G9058" t="s">
        <v>18</v>
      </c>
      <c r="H9058" t="s">
        <v>19</v>
      </c>
      <c r="I9058">
        <v>613.99919999999997</v>
      </c>
      <c r="J9058">
        <v>3</v>
      </c>
      <c r="K9058">
        <v>0.32</v>
      </c>
      <c r="L9058">
        <v>-18.058800000000002</v>
      </c>
    </row>
    <row r="9059" spans="1:12" x14ac:dyDescent="0.3">
      <c r="A9059" t="s">
        <v>167</v>
      </c>
      <c r="B9059" t="s">
        <v>13</v>
      </c>
      <c r="C9059" t="s">
        <v>14</v>
      </c>
      <c r="D9059" t="s">
        <v>60</v>
      </c>
      <c r="E9059" t="s">
        <v>45</v>
      </c>
      <c r="F9059" t="s">
        <v>46</v>
      </c>
      <c r="G9059" t="s">
        <v>34</v>
      </c>
      <c r="H9059" t="s">
        <v>35</v>
      </c>
      <c r="I9059">
        <v>79.959999999999994</v>
      </c>
      <c r="J9059">
        <v>5</v>
      </c>
      <c r="K9059">
        <v>0.2</v>
      </c>
      <c r="L9059">
        <v>7.9960000000000004</v>
      </c>
    </row>
    <row r="9060" spans="1:12" x14ac:dyDescent="0.3">
      <c r="A9060" t="s">
        <v>167</v>
      </c>
      <c r="B9060" t="s">
        <v>13</v>
      </c>
      <c r="C9060" t="s">
        <v>14</v>
      </c>
      <c r="D9060" t="s">
        <v>60</v>
      </c>
      <c r="E9060" t="s">
        <v>45</v>
      </c>
      <c r="F9060" t="s">
        <v>46</v>
      </c>
      <c r="G9060" t="s">
        <v>34</v>
      </c>
      <c r="H9060" t="s">
        <v>58</v>
      </c>
      <c r="I9060">
        <v>223.96</v>
      </c>
      <c r="J9060">
        <v>5</v>
      </c>
      <c r="K9060">
        <v>0.2</v>
      </c>
      <c r="L9060">
        <v>11.198</v>
      </c>
    </row>
    <row r="9061" spans="1:12" x14ac:dyDescent="0.3">
      <c r="A9061" t="s">
        <v>27</v>
      </c>
      <c r="B9061" t="s">
        <v>13</v>
      </c>
      <c r="C9061" t="s">
        <v>14</v>
      </c>
      <c r="D9061" t="s">
        <v>121</v>
      </c>
      <c r="E9061" t="s">
        <v>45</v>
      </c>
      <c r="F9061" t="s">
        <v>46</v>
      </c>
      <c r="G9061" t="s">
        <v>25</v>
      </c>
      <c r="H9061" t="s">
        <v>36</v>
      </c>
      <c r="I9061">
        <v>2177.5839999999998</v>
      </c>
      <c r="J9061">
        <v>8</v>
      </c>
      <c r="K9061">
        <v>0.8</v>
      </c>
      <c r="L9061">
        <v>-3701.8928000000001</v>
      </c>
    </row>
    <row r="9062" spans="1:12" x14ac:dyDescent="0.3">
      <c r="A9062" t="s">
        <v>27</v>
      </c>
      <c r="B9062" t="s">
        <v>13</v>
      </c>
      <c r="C9062" t="s">
        <v>14</v>
      </c>
      <c r="D9062" t="s">
        <v>121</v>
      </c>
      <c r="E9062" t="s">
        <v>45</v>
      </c>
      <c r="F9062" t="s">
        <v>46</v>
      </c>
      <c r="G9062" t="s">
        <v>18</v>
      </c>
      <c r="H9062" t="s">
        <v>32</v>
      </c>
      <c r="I9062">
        <v>17.495999999999999</v>
      </c>
      <c r="J9062">
        <v>3</v>
      </c>
      <c r="K9062">
        <v>0.6</v>
      </c>
      <c r="L9062">
        <v>-10.0602</v>
      </c>
    </row>
    <row r="9063" spans="1:12" x14ac:dyDescent="0.3">
      <c r="A9063" t="s">
        <v>27</v>
      </c>
      <c r="B9063" t="s">
        <v>13</v>
      </c>
      <c r="C9063" t="s">
        <v>14</v>
      </c>
      <c r="D9063" t="s">
        <v>121</v>
      </c>
      <c r="E9063" t="s">
        <v>45</v>
      </c>
      <c r="F9063" t="s">
        <v>46</v>
      </c>
      <c r="G9063" t="s">
        <v>25</v>
      </c>
      <c r="H9063" t="s">
        <v>36</v>
      </c>
      <c r="I9063">
        <v>16.783999999999999</v>
      </c>
      <c r="J9063">
        <v>4</v>
      </c>
      <c r="K9063">
        <v>0.8</v>
      </c>
      <c r="L9063">
        <v>-26.854399999999998</v>
      </c>
    </row>
    <row r="9064" spans="1:12" x14ac:dyDescent="0.3">
      <c r="A9064" t="s">
        <v>27</v>
      </c>
      <c r="B9064" t="s">
        <v>13</v>
      </c>
      <c r="C9064" t="s">
        <v>14</v>
      </c>
      <c r="D9064" t="s">
        <v>121</v>
      </c>
      <c r="E9064" t="s">
        <v>45</v>
      </c>
      <c r="F9064" t="s">
        <v>46</v>
      </c>
      <c r="G9064" t="s">
        <v>34</v>
      </c>
      <c r="H9064" t="s">
        <v>58</v>
      </c>
      <c r="I9064">
        <v>431.13600000000002</v>
      </c>
      <c r="J9064">
        <v>9</v>
      </c>
      <c r="K9064">
        <v>0.2</v>
      </c>
      <c r="L9064">
        <v>-26.946000000000002</v>
      </c>
    </row>
    <row r="9065" spans="1:12" x14ac:dyDescent="0.3">
      <c r="A9065" t="s">
        <v>27</v>
      </c>
      <c r="B9065" t="s">
        <v>13</v>
      </c>
      <c r="C9065" t="s">
        <v>14</v>
      </c>
      <c r="D9065" t="s">
        <v>121</v>
      </c>
      <c r="E9065" t="s">
        <v>45</v>
      </c>
      <c r="F9065" t="s">
        <v>46</v>
      </c>
      <c r="G9065" t="s">
        <v>25</v>
      </c>
      <c r="H9065" t="s">
        <v>36</v>
      </c>
      <c r="I9065">
        <v>8.8800000000000008</v>
      </c>
      <c r="J9065">
        <v>5</v>
      </c>
      <c r="K9065">
        <v>0.8</v>
      </c>
      <c r="L9065">
        <v>-13.32</v>
      </c>
    </row>
    <row r="9066" spans="1:12" x14ac:dyDescent="0.3">
      <c r="A9066" t="s">
        <v>27</v>
      </c>
      <c r="B9066" t="s">
        <v>13</v>
      </c>
      <c r="C9066" t="s">
        <v>14</v>
      </c>
      <c r="D9066" t="s">
        <v>121</v>
      </c>
      <c r="E9066" t="s">
        <v>45</v>
      </c>
      <c r="F9066" t="s">
        <v>46</v>
      </c>
      <c r="G9066" t="s">
        <v>25</v>
      </c>
      <c r="H9066" t="s">
        <v>37</v>
      </c>
      <c r="I9066">
        <v>4.8360000000000003</v>
      </c>
      <c r="J9066">
        <v>2</v>
      </c>
      <c r="K9066">
        <v>0.8</v>
      </c>
      <c r="L9066">
        <v>-12.09</v>
      </c>
    </row>
    <row r="9067" spans="1:12" x14ac:dyDescent="0.3">
      <c r="A9067" t="s">
        <v>27</v>
      </c>
      <c r="B9067" t="s">
        <v>13</v>
      </c>
      <c r="C9067" t="s">
        <v>14</v>
      </c>
      <c r="D9067" t="s">
        <v>60</v>
      </c>
      <c r="E9067" t="s">
        <v>45</v>
      </c>
      <c r="F9067" t="s">
        <v>46</v>
      </c>
      <c r="G9067" t="s">
        <v>18</v>
      </c>
      <c r="H9067" t="s">
        <v>19</v>
      </c>
      <c r="I9067">
        <v>1023.332</v>
      </c>
      <c r="J9067">
        <v>5</v>
      </c>
      <c r="K9067">
        <v>0.32</v>
      </c>
      <c r="L9067">
        <v>-30.097999999999999</v>
      </c>
    </row>
    <row r="9068" spans="1:12" x14ac:dyDescent="0.3">
      <c r="A9068" t="s">
        <v>27</v>
      </c>
      <c r="B9068" t="s">
        <v>13</v>
      </c>
      <c r="C9068" t="s">
        <v>14</v>
      </c>
      <c r="D9068" t="s">
        <v>60</v>
      </c>
      <c r="E9068" t="s">
        <v>45</v>
      </c>
      <c r="F9068" t="s">
        <v>46</v>
      </c>
      <c r="G9068" t="s">
        <v>18</v>
      </c>
      <c r="H9068" t="s">
        <v>20</v>
      </c>
      <c r="I9068">
        <v>600.55799999999999</v>
      </c>
      <c r="J9068">
        <v>3</v>
      </c>
      <c r="K9068">
        <v>0.3</v>
      </c>
      <c r="L9068">
        <v>-8.5793999999999997</v>
      </c>
    </row>
    <row r="9069" spans="1:12" x14ac:dyDescent="0.3">
      <c r="A9069" t="s">
        <v>27</v>
      </c>
      <c r="B9069" t="s">
        <v>13</v>
      </c>
      <c r="C9069" t="s">
        <v>14</v>
      </c>
      <c r="D9069" t="s">
        <v>60</v>
      </c>
      <c r="E9069" t="s">
        <v>45</v>
      </c>
      <c r="F9069" t="s">
        <v>46</v>
      </c>
      <c r="G9069" t="s">
        <v>34</v>
      </c>
      <c r="H9069" t="s">
        <v>58</v>
      </c>
      <c r="I9069">
        <v>39.991999999999997</v>
      </c>
      <c r="J9069">
        <v>1</v>
      </c>
      <c r="K9069">
        <v>0.2</v>
      </c>
      <c r="L9069">
        <v>6.9985999999999997</v>
      </c>
    </row>
    <row r="9070" spans="1:12" x14ac:dyDescent="0.3">
      <c r="A9070" t="s">
        <v>27</v>
      </c>
      <c r="B9070" t="s">
        <v>13</v>
      </c>
      <c r="C9070" t="s">
        <v>14</v>
      </c>
      <c r="D9070" t="s">
        <v>60</v>
      </c>
      <c r="E9070" t="s">
        <v>45</v>
      </c>
      <c r="F9070" t="s">
        <v>46</v>
      </c>
      <c r="G9070" t="s">
        <v>18</v>
      </c>
      <c r="H9070" t="s">
        <v>20</v>
      </c>
      <c r="I9070">
        <v>211.24600000000001</v>
      </c>
      <c r="J9070">
        <v>2</v>
      </c>
      <c r="K9070">
        <v>0.3</v>
      </c>
      <c r="L9070">
        <v>-66.391599999999997</v>
      </c>
    </row>
    <row r="9071" spans="1:12" x14ac:dyDescent="0.3">
      <c r="A9071" t="s">
        <v>12</v>
      </c>
      <c r="B9071" t="s">
        <v>13</v>
      </c>
      <c r="C9071" t="s">
        <v>14</v>
      </c>
      <c r="D9071" t="s">
        <v>60</v>
      </c>
      <c r="E9071" t="s">
        <v>45</v>
      </c>
      <c r="F9071" t="s">
        <v>46</v>
      </c>
      <c r="G9071" t="s">
        <v>25</v>
      </c>
      <c r="H9071" t="s">
        <v>59</v>
      </c>
      <c r="I9071">
        <v>56.064</v>
      </c>
      <c r="J9071">
        <v>6</v>
      </c>
      <c r="K9071">
        <v>0.2</v>
      </c>
      <c r="L9071">
        <v>21.024000000000001</v>
      </c>
    </row>
    <row r="9072" spans="1:12" x14ac:dyDescent="0.3">
      <c r="A9072" t="s">
        <v>12</v>
      </c>
      <c r="B9072" t="s">
        <v>13</v>
      </c>
      <c r="C9072" t="s">
        <v>14</v>
      </c>
      <c r="D9072" t="s">
        <v>60</v>
      </c>
      <c r="E9072" t="s">
        <v>45</v>
      </c>
      <c r="F9072" t="s">
        <v>46</v>
      </c>
      <c r="G9072" t="s">
        <v>18</v>
      </c>
      <c r="H9072" t="s">
        <v>20</v>
      </c>
      <c r="I9072">
        <v>107.77200000000001</v>
      </c>
      <c r="J9072">
        <v>2</v>
      </c>
      <c r="K9072">
        <v>0.3</v>
      </c>
      <c r="L9072">
        <v>-29.252400000000002</v>
      </c>
    </row>
    <row r="9073" spans="1:12" x14ac:dyDescent="0.3">
      <c r="A9073" t="s">
        <v>12</v>
      </c>
      <c r="B9073" t="s">
        <v>13</v>
      </c>
      <c r="C9073" t="s">
        <v>14</v>
      </c>
      <c r="D9073" t="s">
        <v>60</v>
      </c>
      <c r="E9073" t="s">
        <v>45</v>
      </c>
      <c r="F9073" t="s">
        <v>46</v>
      </c>
      <c r="G9073" t="s">
        <v>25</v>
      </c>
      <c r="H9073" t="s">
        <v>40</v>
      </c>
      <c r="I9073">
        <v>4.8319999999999999</v>
      </c>
      <c r="J9073">
        <v>1</v>
      </c>
      <c r="K9073">
        <v>0.2</v>
      </c>
      <c r="L9073">
        <v>1.6308</v>
      </c>
    </row>
    <row r="9074" spans="1:12" x14ac:dyDescent="0.3">
      <c r="A9074" t="s">
        <v>12</v>
      </c>
      <c r="B9074" t="s">
        <v>13</v>
      </c>
      <c r="C9074" t="s">
        <v>14</v>
      </c>
      <c r="D9074" t="s">
        <v>60</v>
      </c>
      <c r="E9074" t="s">
        <v>45</v>
      </c>
      <c r="F9074" t="s">
        <v>46</v>
      </c>
      <c r="G9074" t="s">
        <v>25</v>
      </c>
      <c r="H9074" t="s">
        <v>36</v>
      </c>
      <c r="I9074">
        <v>18.239999999999998</v>
      </c>
      <c r="J9074">
        <v>3</v>
      </c>
      <c r="K9074">
        <v>0.8</v>
      </c>
      <c r="L9074">
        <v>-31.007999999999999</v>
      </c>
    </row>
    <row r="9075" spans="1:12" x14ac:dyDescent="0.3">
      <c r="A9075" t="s">
        <v>12</v>
      </c>
      <c r="B9075" t="s">
        <v>13</v>
      </c>
      <c r="C9075" t="s">
        <v>14</v>
      </c>
      <c r="D9075" t="s">
        <v>577</v>
      </c>
      <c r="E9075" t="s">
        <v>45</v>
      </c>
      <c r="F9075" t="s">
        <v>46</v>
      </c>
      <c r="G9075" t="s">
        <v>34</v>
      </c>
      <c r="H9075" t="s">
        <v>58</v>
      </c>
      <c r="I9075">
        <v>319.96800000000002</v>
      </c>
      <c r="J9075">
        <v>4</v>
      </c>
      <c r="K9075">
        <v>0.2</v>
      </c>
      <c r="L9075">
        <v>95.990399999999994</v>
      </c>
    </row>
    <row r="9076" spans="1:12" x14ac:dyDescent="0.3">
      <c r="A9076" t="s">
        <v>12</v>
      </c>
      <c r="B9076" t="s">
        <v>13</v>
      </c>
      <c r="C9076" t="s">
        <v>14</v>
      </c>
      <c r="D9076" t="s">
        <v>577</v>
      </c>
      <c r="E9076" t="s">
        <v>45</v>
      </c>
      <c r="F9076" t="s">
        <v>46</v>
      </c>
      <c r="G9076" t="s">
        <v>18</v>
      </c>
      <c r="H9076" t="s">
        <v>32</v>
      </c>
      <c r="I9076">
        <v>8.6240000000000006</v>
      </c>
      <c r="J9076">
        <v>7</v>
      </c>
      <c r="K9076">
        <v>0.6</v>
      </c>
      <c r="L9076">
        <v>-2.5872000000000002</v>
      </c>
    </row>
    <row r="9077" spans="1:12" x14ac:dyDescent="0.3">
      <c r="A9077" t="s">
        <v>12</v>
      </c>
      <c r="B9077" t="s">
        <v>13</v>
      </c>
      <c r="C9077" t="s">
        <v>14</v>
      </c>
      <c r="D9077" t="s">
        <v>134</v>
      </c>
      <c r="E9077" t="s">
        <v>45</v>
      </c>
      <c r="F9077" t="s">
        <v>46</v>
      </c>
      <c r="G9077" t="s">
        <v>25</v>
      </c>
      <c r="H9077" t="s">
        <v>40</v>
      </c>
      <c r="I9077">
        <v>3.984</v>
      </c>
      <c r="J9077">
        <v>1</v>
      </c>
      <c r="K9077">
        <v>0.2</v>
      </c>
      <c r="L9077">
        <v>1.4441999999999999</v>
      </c>
    </row>
    <row r="9078" spans="1:12" x14ac:dyDescent="0.3">
      <c r="A9078" t="s">
        <v>61</v>
      </c>
      <c r="B9078" t="s">
        <v>13</v>
      </c>
      <c r="C9078" t="s">
        <v>14</v>
      </c>
      <c r="D9078" t="s">
        <v>273</v>
      </c>
      <c r="E9078" t="s">
        <v>45</v>
      </c>
      <c r="F9078" t="s">
        <v>46</v>
      </c>
      <c r="G9078" t="s">
        <v>18</v>
      </c>
      <c r="H9078" t="s">
        <v>32</v>
      </c>
      <c r="I9078">
        <v>14</v>
      </c>
      <c r="J9078">
        <v>4</v>
      </c>
      <c r="K9078">
        <v>0.6</v>
      </c>
      <c r="L9078">
        <v>-6.3</v>
      </c>
    </row>
    <row r="9079" spans="1:12" x14ac:dyDescent="0.3">
      <c r="A9079" t="s">
        <v>61</v>
      </c>
      <c r="B9079" t="s">
        <v>13</v>
      </c>
      <c r="C9079" t="s">
        <v>14</v>
      </c>
      <c r="D9079" t="s">
        <v>273</v>
      </c>
      <c r="E9079" t="s">
        <v>45</v>
      </c>
      <c r="F9079" t="s">
        <v>46</v>
      </c>
      <c r="G9079" t="s">
        <v>25</v>
      </c>
      <c r="H9079" t="s">
        <v>36</v>
      </c>
      <c r="I9079">
        <v>16.391999999999999</v>
      </c>
      <c r="J9079">
        <v>2</v>
      </c>
      <c r="K9079">
        <v>0.8</v>
      </c>
      <c r="L9079">
        <v>-26.2272</v>
      </c>
    </row>
    <row r="9080" spans="1:12" x14ac:dyDescent="0.3">
      <c r="A9080" t="s">
        <v>27</v>
      </c>
      <c r="B9080" t="s">
        <v>13</v>
      </c>
      <c r="C9080" t="s">
        <v>14</v>
      </c>
      <c r="D9080" t="s">
        <v>322</v>
      </c>
      <c r="E9080" t="s">
        <v>45</v>
      </c>
      <c r="F9080" t="s">
        <v>46</v>
      </c>
      <c r="G9080" t="s">
        <v>18</v>
      </c>
      <c r="H9080" t="s">
        <v>32</v>
      </c>
      <c r="I9080">
        <v>25.128</v>
      </c>
      <c r="J9080">
        <v>3</v>
      </c>
      <c r="K9080">
        <v>0.6</v>
      </c>
      <c r="L9080">
        <v>-6.9101999999999997</v>
      </c>
    </row>
    <row r="9081" spans="1:12" x14ac:dyDescent="0.3">
      <c r="A9081" t="s">
        <v>27</v>
      </c>
      <c r="B9081" t="s">
        <v>13</v>
      </c>
      <c r="C9081" t="s">
        <v>14</v>
      </c>
      <c r="D9081" t="s">
        <v>322</v>
      </c>
      <c r="E9081" t="s">
        <v>45</v>
      </c>
      <c r="F9081" t="s">
        <v>46</v>
      </c>
      <c r="G9081" t="s">
        <v>34</v>
      </c>
      <c r="H9081" t="s">
        <v>58</v>
      </c>
      <c r="I9081">
        <v>127.98399999999999</v>
      </c>
      <c r="J9081">
        <v>2</v>
      </c>
      <c r="K9081">
        <v>0.2</v>
      </c>
      <c r="L9081">
        <v>25.596800000000002</v>
      </c>
    </row>
    <row r="9082" spans="1:12" x14ac:dyDescent="0.3">
      <c r="A9082" t="s">
        <v>27</v>
      </c>
      <c r="B9082" t="s">
        <v>21</v>
      </c>
      <c r="C9082" t="s">
        <v>14</v>
      </c>
      <c r="D9082" t="s">
        <v>610</v>
      </c>
      <c r="E9082" t="s">
        <v>45</v>
      </c>
      <c r="F9082" t="s">
        <v>46</v>
      </c>
      <c r="G9082" t="s">
        <v>18</v>
      </c>
      <c r="H9082" t="s">
        <v>20</v>
      </c>
      <c r="I9082">
        <v>528.42999999999995</v>
      </c>
      <c r="J9082">
        <v>5</v>
      </c>
      <c r="K9082">
        <v>0.3</v>
      </c>
      <c r="L9082">
        <v>-143.43100000000001</v>
      </c>
    </row>
    <row r="9083" spans="1:12" x14ac:dyDescent="0.3">
      <c r="A9083" t="s">
        <v>27</v>
      </c>
      <c r="B9083" t="s">
        <v>21</v>
      </c>
      <c r="C9083" t="s">
        <v>14</v>
      </c>
      <c r="D9083" t="s">
        <v>610</v>
      </c>
      <c r="E9083" t="s">
        <v>45</v>
      </c>
      <c r="F9083" t="s">
        <v>46</v>
      </c>
      <c r="G9083" t="s">
        <v>25</v>
      </c>
      <c r="H9083" t="s">
        <v>36</v>
      </c>
      <c r="I9083">
        <v>22.385999999999999</v>
      </c>
      <c r="J9083">
        <v>7</v>
      </c>
      <c r="K9083">
        <v>0.8</v>
      </c>
      <c r="L9083">
        <v>-35.817599999999999</v>
      </c>
    </row>
    <row r="9084" spans="1:12" x14ac:dyDescent="0.3">
      <c r="A9084" t="s">
        <v>61</v>
      </c>
      <c r="B9084" t="s">
        <v>43</v>
      </c>
      <c r="C9084" t="s">
        <v>14</v>
      </c>
      <c r="D9084" t="s">
        <v>60</v>
      </c>
      <c r="E9084" t="s">
        <v>45</v>
      </c>
      <c r="F9084" t="s">
        <v>46</v>
      </c>
      <c r="G9084" t="s">
        <v>25</v>
      </c>
      <c r="H9084" t="s">
        <v>40</v>
      </c>
      <c r="I9084">
        <v>65.584000000000003</v>
      </c>
      <c r="J9084">
        <v>2</v>
      </c>
      <c r="K9084">
        <v>0.2</v>
      </c>
      <c r="L9084">
        <v>23.7742</v>
      </c>
    </row>
    <row r="9085" spans="1:12" x14ac:dyDescent="0.3">
      <c r="A9085" t="s">
        <v>61</v>
      </c>
      <c r="B9085" t="s">
        <v>43</v>
      </c>
      <c r="C9085" t="s">
        <v>14</v>
      </c>
      <c r="D9085" t="s">
        <v>60</v>
      </c>
      <c r="E9085" t="s">
        <v>45</v>
      </c>
      <c r="F9085" t="s">
        <v>46</v>
      </c>
      <c r="G9085" t="s">
        <v>18</v>
      </c>
      <c r="H9085" t="s">
        <v>19</v>
      </c>
      <c r="I9085">
        <v>383.46559999999999</v>
      </c>
      <c r="J9085">
        <v>4</v>
      </c>
      <c r="K9085">
        <v>0.32</v>
      </c>
      <c r="L9085">
        <v>-67.670400000000001</v>
      </c>
    </row>
    <row r="9086" spans="1:12" x14ac:dyDescent="0.3">
      <c r="A9086" t="s">
        <v>27</v>
      </c>
      <c r="B9086" t="s">
        <v>13</v>
      </c>
      <c r="C9086" t="s">
        <v>14</v>
      </c>
      <c r="D9086" t="s">
        <v>60</v>
      </c>
      <c r="E9086" t="s">
        <v>45</v>
      </c>
      <c r="F9086" t="s">
        <v>46</v>
      </c>
      <c r="G9086" t="s">
        <v>25</v>
      </c>
      <c r="H9086" t="s">
        <v>59</v>
      </c>
      <c r="I9086">
        <v>99.567999999999998</v>
      </c>
      <c r="J9086">
        <v>2</v>
      </c>
      <c r="K9086">
        <v>0.2</v>
      </c>
      <c r="L9086">
        <v>33.604199999999999</v>
      </c>
    </row>
    <row r="9087" spans="1:12" x14ac:dyDescent="0.3">
      <c r="A9087" t="s">
        <v>12</v>
      </c>
      <c r="B9087" t="s">
        <v>13</v>
      </c>
      <c r="C9087" t="s">
        <v>14</v>
      </c>
      <c r="D9087" t="s">
        <v>49</v>
      </c>
      <c r="E9087" t="s">
        <v>50</v>
      </c>
      <c r="F9087" t="s">
        <v>24</v>
      </c>
      <c r="G9087" t="s">
        <v>25</v>
      </c>
      <c r="H9087" t="s">
        <v>31</v>
      </c>
      <c r="I9087">
        <v>55.5</v>
      </c>
      <c r="J9087">
        <v>2</v>
      </c>
      <c r="K9087">
        <v>0</v>
      </c>
      <c r="L9087">
        <v>9.99</v>
      </c>
    </row>
    <row r="9088" spans="1:12" x14ac:dyDescent="0.3">
      <c r="A9088" t="s">
        <v>27</v>
      </c>
      <c r="B9088" t="s">
        <v>13</v>
      </c>
      <c r="C9088" t="s">
        <v>14</v>
      </c>
      <c r="D9088" t="s">
        <v>57</v>
      </c>
      <c r="E9088" t="s">
        <v>50</v>
      </c>
      <c r="F9088" t="s">
        <v>24</v>
      </c>
      <c r="G9088" t="s">
        <v>18</v>
      </c>
      <c r="H9088" t="s">
        <v>30</v>
      </c>
      <c r="I9088">
        <v>1044.6300000000001</v>
      </c>
      <c r="J9088">
        <v>3</v>
      </c>
      <c r="K9088">
        <v>0</v>
      </c>
      <c r="L9088">
        <v>240.26490000000001</v>
      </c>
    </row>
    <row r="9089" spans="1:12" x14ac:dyDescent="0.3">
      <c r="A9089" t="s">
        <v>12</v>
      </c>
      <c r="B9089" t="s">
        <v>13</v>
      </c>
      <c r="C9089" t="s">
        <v>14</v>
      </c>
      <c r="D9089" t="s">
        <v>162</v>
      </c>
      <c r="E9089" t="s">
        <v>50</v>
      </c>
      <c r="F9089" t="s">
        <v>24</v>
      </c>
      <c r="G9089" t="s">
        <v>25</v>
      </c>
      <c r="H9089" t="s">
        <v>76</v>
      </c>
      <c r="I9089">
        <v>4.96</v>
      </c>
      <c r="J9089">
        <v>4</v>
      </c>
      <c r="K9089">
        <v>0</v>
      </c>
      <c r="L9089">
        <v>2.3311999999999999</v>
      </c>
    </row>
    <row r="9090" spans="1:12" x14ac:dyDescent="0.3">
      <c r="A9090" t="s">
        <v>27</v>
      </c>
      <c r="B9090" t="s">
        <v>43</v>
      </c>
      <c r="C9090" t="s">
        <v>14</v>
      </c>
      <c r="D9090" t="s">
        <v>57</v>
      </c>
      <c r="E9090" t="s">
        <v>50</v>
      </c>
      <c r="F9090" t="s">
        <v>24</v>
      </c>
      <c r="G9090" t="s">
        <v>25</v>
      </c>
      <c r="H9090" t="s">
        <v>36</v>
      </c>
      <c r="I9090">
        <v>59.808</v>
      </c>
      <c r="J9090">
        <v>3</v>
      </c>
      <c r="K9090">
        <v>0.2</v>
      </c>
      <c r="L9090">
        <v>19.4376</v>
      </c>
    </row>
    <row r="9091" spans="1:12" x14ac:dyDescent="0.3">
      <c r="A9091" t="s">
        <v>27</v>
      </c>
      <c r="B9091" t="s">
        <v>43</v>
      </c>
      <c r="C9091" t="s">
        <v>14</v>
      </c>
      <c r="D9091" t="s">
        <v>57</v>
      </c>
      <c r="E9091" t="s">
        <v>50</v>
      </c>
      <c r="F9091" t="s">
        <v>24</v>
      </c>
      <c r="G9091" t="s">
        <v>18</v>
      </c>
      <c r="H9091" t="s">
        <v>32</v>
      </c>
      <c r="I9091">
        <v>73.319999999999993</v>
      </c>
      <c r="J9091">
        <v>6</v>
      </c>
      <c r="K9091">
        <v>0</v>
      </c>
      <c r="L9091">
        <v>21.995999999999999</v>
      </c>
    </row>
    <row r="9092" spans="1:12" x14ac:dyDescent="0.3">
      <c r="A9092" t="s">
        <v>27</v>
      </c>
      <c r="B9092" t="s">
        <v>13</v>
      </c>
      <c r="C9092" t="s">
        <v>14</v>
      </c>
      <c r="D9092" t="s">
        <v>296</v>
      </c>
      <c r="E9092" t="s">
        <v>50</v>
      </c>
      <c r="F9092" t="s">
        <v>24</v>
      </c>
      <c r="G9092" t="s">
        <v>18</v>
      </c>
      <c r="H9092" t="s">
        <v>30</v>
      </c>
      <c r="I9092">
        <v>912.75</v>
      </c>
      <c r="J9092">
        <v>5</v>
      </c>
      <c r="K9092">
        <v>0</v>
      </c>
      <c r="L9092">
        <v>118.6575</v>
      </c>
    </row>
    <row r="9093" spans="1:12" x14ac:dyDescent="0.3">
      <c r="A9093" t="s">
        <v>12</v>
      </c>
      <c r="B9093" t="s">
        <v>13</v>
      </c>
      <c r="C9093" t="s">
        <v>14</v>
      </c>
      <c r="D9093" t="s">
        <v>297</v>
      </c>
      <c r="E9093" t="s">
        <v>50</v>
      </c>
      <c r="F9093" t="s">
        <v>24</v>
      </c>
      <c r="G9093" t="s">
        <v>25</v>
      </c>
      <c r="H9093" t="s">
        <v>37</v>
      </c>
      <c r="I9093">
        <v>1089.75</v>
      </c>
      <c r="J9093">
        <v>3</v>
      </c>
      <c r="K9093">
        <v>0</v>
      </c>
      <c r="L9093">
        <v>305.13</v>
      </c>
    </row>
    <row r="9094" spans="1:12" x14ac:dyDescent="0.3">
      <c r="A9094" t="s">
        <v>12</v>
      </c>
      <c r="B9094" t="s">
        <v>13</v>
      </c>
      <c r="C9094" t="s">
        <v>14</v>
      </c>
      <c r="D9094" t="s">
        <v>297</v>
      </c>
      <c r="E9094" t="s">
        <v>50</v>
      </c>
      <c r="F9094" t="s">
        <v>24</v>
      </c>
      <c r="G9094" t="s">
        <v>25</v>
      </c>
      <c r="H9094" t="s">
        <v>40</v>
      </c>
      <c r="I9094">
        <v>447.84</v>
      </c>
      <c r="J9094">
        <v>8</v>
      </c>
      <c r="K9094">
        <v>0</v>
      </c>
      <c r="L9094">
        <v>219.44159999999999</v>
      </c>
    </row>
    <row r="9095" spans="1:12" x14ac:dyDescent="0.3">
      <c r="A9095" t="s">
        <v>12</v>
      </c>
      <c r="B9095" t="s">
        <v>13</v>
      </c>
      <c r="C9095" t="s">
        <v>14</v>
      </c>
      <c r="D9095" t="s">
        <v>297</v>
      </c>
      <c r="E9095" t="s">
        <v>50</v>
      </c>
      <c r="F9095" t="s">
        <v>24</v>
      </c>
      <c r="G9095" t="s">
        <v>25</v>
      </c>
      <c r="H9095" t="s">
        <v>33</v>
      </c>
      <c r="I9095">
        <v>16.399999999999999</v>
      </c>
      <c r="J9095">
        <v>5</v>
      </c>
      <c r="K9095">
        <v>0</v>
      </c>
      <c r="L9095">
        <v>4.2640000000000002</v>
      </c>
    </row>
    <row r="9096" spans="1:12" x14ac:dyDescent="0.3">
      <c r="A9096" t="s">
        <v>12</v>
      </c>
      <c r="B9096" t="s">
        <v>13</v>
      </c>
      <c r="C9096" t="s">
        <v>14</v>
      </c>
      <c r="D9096" t="s">
        <v>297</v>
      </c>
      <c r="E9096" t="s">
        <v>50</v>
      </c>
      <c r="F9096" t="s">
        <v>24</v>
      </c>
      <c r="G9096" t="s">
        <v>34</v>
      </c>
      <c r="H9096" t="s">
        <v>35</v>
      </c>
      <c r="I9096">
        <v>399.96</v>
      </c>
      <c r="J9096">
        <v>5</v>
      </c>
      <c r="K9096">
        <v>0.2</v>
      </c>
      <c r="L9096">
        <v>34.996499999999997</v>
      </c>
    </row>
    <row r="9097" spans="1:12" x14ac:dyDescent="0.3">
      <c r="A9097" t="s">
        <v>12</v>
      </c>
      <c r="B9097" t="s">
        <v>13</v>
      </c>
      <c r="C9097" t="s">
        <v>14</v>
      </c>
      <c r="D9097" t="s">
        <v>297</v>
      </c>
      <c r="E9097" t="s">
        <v>50</v>
      </c>
      <c r="F9097" t="s">
        <v>24</v>
      </c>
      <c r="G9097" t="s">
        <v>25</v>
      </c>
      <c r="H9097" t="s">
        <v>31</v>
      </c>
      <c r="I9097">
        <v>158.9</v>
      </c>
      <c r="J9097">
        <v>5</v>
      </c>
      <c r="K9097">
        <v>0</v>
      </c>
      <c r="L9097">
        <v>7.9450000000000003</v>
      </c>
    </row>
    <row r="9098" spans="1:12" x14ac:dyDescent="0.3">
      <c r="A9098" t="s">
        <v>12</v>
      </c>
      <c r="B9098" t="s">
        <v>13</v>
      </c>
      <c r="C9098" t="s">
        <v>14</v>
      </c>
      <c r="D9098" t="s">
        <v>297</v>
      </c>
      <c r="E9098" t="s">
        <v>50</v>
      </c>
      <c r="F9098" t="s">
        <v>24</v>
      </c>
      <c r="G9098" t="s">
        <v>25</v>
      </c>
      <c r="H9098" t="s">
        <v>36</v>
      </c>
      <c r="I9098">
        <v>13.183999999999999</v>
      </c>
      <c r="J9098">
        <v>1</v>
      </c>
      <c r="K9098">
        <v>0.2</v>
      </c>
      <c r="L9098">
        <v>4.7792000000000003</v>
      </c>
    </row>
    <row r="9099" spans="1:12" x14ac:dyDescent="0.3">
      <c r="A9099" t="s">
        <v>27</v>
      </c>
      <c r="B9099" t="s">
        <v>43</v>
      </c>
      <c r="C9099" t="s">
        <v>14</v>
      </c>
      <c r="D9099" t="s">
        <v>373</v>
      </c>
      <c r="E9099" t="s">
        <v>50</v>
      </c>
      <c r="F9099" t="s">
        <v>24</v>
      </c>
      <c r="G9099" t="s">
        <v>25</v>
      </c>
      <c r="H9099" t="s">
        <v>40</v>
      </c>
      <c r="I9099">
        <v>45.68</v>
      </c>
      <c r="J9099">
        <v>2</v>
      </c>
      <c r="K9099">
        <v>0</v>
      </c>
      <c r="L9099">
        <v>21.012799999999999</v>
      </c>
    </row>
    <row r="9100" spans="1:12" x14ac:dyDescent="0.3">
      <c r="A9100" t="s">
        <v>27</v>
      </c>
      <c r="B9100" t="s">
        <v>43</v>
      </c>
      <c r="C9100" t="s">
        <v>14</v>
      </c>
      <c r="D9100" t="s">
        <v>373</v>
      </c>
      <c r="E9100" t="s">
        <v>50</v>
      </c>
      <c r="F9100" t="s">
        <v>24</v>
      </c>
      <c r="G9100" t="s">
        <v>25</v>
      </c>
      <c r="H9100" t="s">
        <v>40</v>
      </c>
      <c r="I9100">
        <v>60.12</v>
      </c>
      <c r="J9100">
        <v>9</v>
      </c>
      <c r="K9100">
        <v>0</v>
      </c>
      <c r="L9100">
        <v>28.857600000000001</v>
      </c>
    </row>
    <row r="9101" spans="1:12" x14ac:dyDescent="0.3">
      <c r="A9101" t="s">
        <v>27</v>
      </c>
      <c r="B9101" t="s">
        <v>43</v>
      </c>
      <c r="C9101" t="s">
        <v>14</v>
      </c>
      <c r="D9101" t="s">
        <v>373</v>
      </c>
      <c r="E9101" t="s">
        <v>50</v>
      </c>
      <c r="F9101" t="s">
        <v>24</v>
      </c>
      <c r="G9101" t="s">
        <v>25</v>
      </c>
      <c r="H9101" t="s">
        <v>36</v>
      </c>
      <c r="I9101">
        <v>41.72</v>
      </c>
      <c r="J9101">
        <v>5</v>
      </c>
      <c r="K9101">
        <v>0.2</v>
      </c>
      <c r="L9101">
        <v>13.0375</v>
      </c>
    </row>
    <row r="9102" spans="1:12" x14ac:dyDescent="0.3">
      <c r="A9102" t="s">
        <v>27</v>
      </c>
      <c r="B9102" t="s">
        <v>43</v>
      </c>
      <c r="C9102" t="s">
        <v>14</v>
      </c>
      <c r="D9102" t="s">
        <v>373</v>
      </c>
      <c r="E9102" t="s">
        <v>50</v>
      </c>
      <c r="F9102" t="s">
        <v>24</v>
      </c>
      <c r="G9102" t="s">
        <v>25</v>
      </c>
      <c r="H9102" t="s">
        <v>40</v>
      </c>
      <c r="I9102">
        <v>71.599999999999994</v>
      </c>
      <c r="J9102">
        <v>8</v>
      </c>
      <c r="K9102">
        <v>0</v>
      </c>
      <c r="L9102">
        <v>32.936</v>
      </c>
    </row>
    <row r="9103" spans="1:12" x14ac:dyDescent="0.3">
      <c r="A9103" t="s">
        <v>27</v>
      </c>
      <c r="B9103" t="s">
        <v>43</v>
      </c>
      <c r="C9103" t="s">
        <v>14</v>
      </c>
      <c r="D9103" t="s">
        <v>296</v>
      </c>
      <c r="E9103" t="s">
        <v>50</v>
      </c>
      <c r="F9103" t="s">
        <v>24</v>
      </c>
      <c r="G9103" t="s">
        <v>25</v>
      </c>
      <c r="H9103" t="s">
        <v>109</v>
      </c>
      <c r="I9103">
        <v>44.4</v>
      </c>
      <c r="J9103">
        <v>5</v>
      </c>
      <c r="K9103">
        <v>0</v>
      </c>
      <c r="L9103">
        <v>12.432</v>
      </c>
    </row>
    <row r="9104" spans="1:12" x14ac:dyDescent="0.3">
      <c r="A9104" t="s">
        <v>27</v>
      </c>
      <c r="B9104" t="s">
        <v>13</v>
      </c>
      <c r="C9104" t="s">
        <v>14</v>
      </c>
      <c r="D9104" t="s">
        <v>57</v>
      </c>
      <c r="E9104" t="s">
        <v>50</v>
      </c>
      <c r="F9104" t="s">
        <v>24</v>
      </c>
      <c r="G9104" t="s">
        <v>18</v>
      </c>
      <c r="H9104" t="s">
        <v>19</v>
      </c>
      <c r="I9104">
        <v>1406.86</v>
      </c>
      <c r="J9104">
        <v>7</v>
      </c>
      <c r="K9104">
        <v>0</v>
      </c>
      <c r="L9104">
        <v>140.68600000000001</v>
      </c>
    </row>
    <row r="9105" spans="1:12" x14ac:dyDescent="0.3">
      <c r="A9105" t="s">
        <v>27</v>
      </c>
      <c r="B9105" t="s">
        <v>13</v>
      </c>
      <c r="C9105" t="s">
        <v>14</v>
      </c>
      <c r="D9105" t="s">
        <v>57</v>
      </c>
      <c r="E9105" t="s">
        <v>50</v>
      </c>
      <c r="F9105" t="s">
        <v>24</v>
      </c>
      <c r="G9105" t="s">
        <v>25</v>
      </c>
      <c r="H9105" t="s">
        <v>26</v>
      </c>
      <c r="I9105">
        <v>15.75</v>
      </c>
      <c r="J9105">
        <v>5</v>
      </c>
      <c r="K9105">
        <v>0</v>
      </c>
      <c r="L9105">
        <v>7.56</v>
      </c>
    </row>
    <row r="9106" spans="1:12" x14ac:dyDescent="0.3">
      <c r="A9106" t="s">
        <v>27</v>
      </c>
      <c r="B9106" t="s">
        <v>13</v>
      </c>
      <c r="C9106" t="s">
        <v>14</v>
      </c>
      <c r="D9106" t="s">
        <v>57</v>
      </c>
      <c r="E9106" t="s">
        <v>50</v>
      </c>
      <c r="F9106" t="s">
        <v>24</v>
      </c>
      <c r="G9106" t="s">
        <v>25</v>
      </c>
      <c r="H9106" t="s">
        <v>31</v>
      </c>
      <c r="I9106">
        <v>323.10000000000002</v>
      </c>
      <c r="J9106">
        <v>2</v>
      </c>
      <c r="K9106">
        <v>0</v>
      </c>
      <c r="L9106">
        <v>61.389000000000003</v>
      </c>
    </row>
    <row r="9107" spans="1:12" x14ac:dyDescent="0.3">
      <c r="A9107" t="s">
        <v>12</v>
      </c>
      <c r="B9107" t="s">
        <v>21</v>
      </c>
      <c r="C9107" t="s">
        <v>14</v>
      </c>
      <c r="D9107" t="s">
        <v>296</v>
      </c>
      <c r="E9107" t="s">
        <v>50</v>
      </c>
      <c r="F9107" t="s">
        <v>24</v>
      </c>
      <c r="G9107" t="s">
        <v>25</v>
      </c>
      <c r="H9107" t="s">
        <v>36</v>
      </c>
      <c r="I9107">
        <v>10.776</v>
      </c>
      <c r="J9107">
        <v>3</v>
      </c>
      <c r="K9107">
        <v>0.2</v>
      </c>
      <c r="L9107">
        <v>3.5022000000000002</v>
      </c>
    </row>
    <row r="9108" spans="1:12" x14ac:dyDescent="0.3">
      <c r="A9108" t="s">
        <v>12</v>
      </c>
      <c r="B9108" t="s">
        <v>21</v>
      </c>
      <c r="C9108" t="s">
        <v>14</v>
      </c>
      <c r="D9108" t="s">
        <v>296</v>
      </c>
      <c r="E9108" t="s">
        <v>50</v>
      </c>
      <c r="F9108" t="s">
        <v>24</v>
      </c>
      <c r="G9108" t="s">
        <v>25</v>
      </c>
      <c r="H9108" t="s">
        <v>36</v>
      </c>
      <c r="I9108">
        <v>11.784000000000001</v>
      </c>
      <c r="J9108">
        <v>3</v>
      </c>
      <c r="K9108">
        <v>0.2</v>
      </c>
      <c r="L9108">
        <v>4.2717000000000001</v>
      </c>
    </row>
    <row r="9109" spans="1:12" x14ac:dyDescent="0.3">
      <c r="A9109" t="s">
        <v>12</v>
      </c>
      <c r="B9109" t="s">
        <v>21</v>
      </c>
      <c r="C9109" t="s">
        <v>14</v>
      </c>
      <c r="D9109" t="s">
        <v>296</v>
      </c>
      <c r="E9109" t="s">
        <v>50</v>
      </c>
      <c r="F9109" t="s">
        <v>24</v>
      </c>
      <c r="G9109" t="s">
        <v>25</v>
      </c>
      <c r="H9109" t="s">
        <v>40</v>
      </c>
      <c r="I9109">
        <v>164.88</v>
      </c>
      <c r="J9109">
        <v>3</v>
      </c>
      <c r="K9109">
        <v>0</v>
      </c>
      <c r="L9109">
        <v>80.791200000000003</v>
      </c>
    </row>
    <row r="9110" spans="1:12" x14ac:dyDescent="0.3">
      <c r="A9110" t="s">
        <v>12</v>
      </c>
      <c r="B9110" t="s">
        <v>21</v>
      </c>
      <c r="C9110" t="s">
        <v>14</v>
      </c>
      <c r="D9110" t="s">
        <v>296</v>
      </c>
      <c r="E9110" t="s">
        <v>50</v>
      </c>
      <c r="F9110" t="s">
        <v>24</v>
      </c>
      <c r="G9110" t="s">
        <v>18</v>
      </c>
      <c r="H9110" t="s">
        <v>19</v>
      </c>
      <c r="I9110">
        <v>1292.94</v>
      </c>
      <c r="J9110">
        <v>3</v>
      </c>
      <c r="K9110">
        <v>0</v>
      </c>
      <c r="L9110">
        <v>77.576400000000007</v>
      </c>
    </row>
    <row r="9111" spans="1:12" x14ac:dyDescent="0.3">
      <c r="A9111" t="s">
        <v>12</v>
      </c>
      <c r="B9111" t="s">
        <v>21</v>
      </c>
      <c r="C9111" t="s">
        <v>14</v>
      </c>
      <c r="D9111" t="s">
        <v>296</v>
      </c>
      <c r="E9111" t="s">
        <v>50</v>
      </c>
      <c r="F9111" t="s">
        <v>24</v>
      </c>
      <c r="G9111" t="s">
        <v>25</v>
      </c>
      <c r="H9111" t="s">
        <v>36</v>
      </c>
      <c r="I9111">
        <v>25.584</v>
      </c>
      <c r="J9111">
        <v>2</v>
      </c>
      <c r="K9111">
        <v>0.2</v>
      </c>
      <c r="L9111">
        <v>8.9543999999999997</v>
      </c>
    </row>
    <row r="9112" spans="1:12" x14ac:dyDescent="0.3">
      <c r="A9112" t="s">
        <v>12</v>
      </c>
      <c r="B9112" t="s">
        <v>21</v>
      </c>
      <c r="C9112" t="s">
        <v>14</v>
      </c>
      <c r="D9112" t="s">
        <v>296</v>
      </c>
      <c r="E9112" t="s">
        <v>50</v>
      </c>
      <c r="F9112" t="s">
        <v>24</v>
      </c>
      <c r="G9112" t="s">
        <v>25</v>
      </c>
      <c r="H9112" t="s">
        <v>31</v>
      </c>
      <c r="I9112">
        <v>261.74</v>
      </c>
      <c r="J9112">
        <v>2</v>
      </c>
      <c r="K9112">
        <v>0</v>
      </c>
      <c r="L9112">
        <v>65.435000000000002</v>
      </c>
    </row>
    <row r="9113" spans="1:12" x14ac:dyDescent="0.3">
      <c r="A9113" t="s">
        <v>12</v>
      </c>
      <c r="B9113" t="s">
        <v>21</v>
      </c>
      <c r="C9113" t="s">
        <v>14</v>
      </c>
      <c r="D9113" t="s">
        <v>296</v>
      </c>
      <c r="E9113" t="s">
        <v>50</v>
      </c>
      <c r="F9113" t="s">
        <v>24</v>
      </c>
      <c r="G9113" t="s">
        <v>25</v>
      </c>
      <c r="H9113" t="s">
        <v>26</v>
      </c>
      <c r="I9113">
        <v>14.4</v>
      </c>
      <c r="J9113">
        <v>5</v>
      </c>
      <c r="K9113">
        <v>0</v>
      </c>
      <c r="L9113">
        <v>7.056</v>
      </c>
    </row>
    <row r="9114" spans="1:12" x14ac:dyDescent="0.3">
      <c r="A9114" t="s">
        <v>61</v>
      </c>
      <c r="B9114" t="s">
        <v>43</v>
      </c>
      <c r="C9114" t="s">
        <v>14</v>
      </c>
      <c r="D9114" t="s">
        <v>292</v>
      </c>
      <c r="E9114" t="s">
        <v>50</v>
      </c>
      <c r="F9114" t="s">
        <v>24</v>
      </c>
      <c r="G9114" t="s">
        <v>25</v>
      </c>
      <c r="H9114" t="s">
        <v>40</v>
      </c>
      <c r="I9114">
        <v>48.4</v>
      </c>
      <c r="J9114">
        <v>5</v>
      </c>
      <c r="K9114">
        <v>0</v>
      </c>
      <c r="L9114">
        <v>23.231999999999999</v>
      </c>
    </row>
    <row r="9115" spans="1:12" x14ac:dyDescent="0.3">
      <c r="A9115" t="s">
        <v>27</v>
      </c>
      <c r="B9115" t="s">
        <v>13</v>
      </c>
      <c r="C9115" t="s">
        <v>14</v>
      </c>
      <c r="D9115" t="s">
        <v>49</v>
      </c>
      <c r="E9115" t="s">
        <v>50</v>
      </c>
      <c r="F9115" t="s">
        <v>24</v>
      </c>
      <c r="G9115" t="s">
        <v>25</v>
      </c>
      <c r="H9115" t="s">
        <v>76</v>
      </c>
      <c r="I9115">
        <v>5.04</v>
      </c>
      <c r="J9115">
        <v>3</v>
      </c>
      <c r="K9115">
        <v>0</v>
      </c>
      <c r="L9115">
        <v>0.2016</v>
      </c>
    </row>
    <row r="9116" spans="1:12" x14ac:dyDescent="0.3">
      <c r="A9116" t="s">
        <v>27</v>
      </c>
      <c r="B9116" t="s">
        <v>13</v>
      </c>
      <c r="C9116" t="s">
        <v>14</v>
      </c>
      <c r="D9116" t="s">
        <v>49</v>
      </c>
      <c r="E9116" t="s">
        <v>50</v>
      </c>
      <c r="F9116" t="s">
        <v>24</v>
      </c>
      <c r="G9116" t="s">
        <v>25</v>
      </c>
      <c r="H9116" t="s">
        <v>40</v>
      </c>
      <c r="I9116">
        <v>92.94</v>
      </c>
      <c r="J9116">
        <v>3</v>
      </c>
      <c r="K9116">
        <v>0</v>
      </c>
      <c r="L9116">
        <v>41.823</v>
      </c>
    </row>
    <row r="9117" spans="1:12" x14ac:dyDescent="0.3">
      <c r="A9117" t="s">
        <v>27</v>
      </c>
      <c r="B9117" t="s">
        <v>13</v>
      </c>
      <c r="C9117" t="s">
        <v>14</v>
      </c>
      <c r="D9117" t="s">
        <v>49</v>
      </c>
      <c r="E9117" t="s">
        <v>50</v>
      </c>
      <c r="F9117" t="s">
        <v>24</v>
      </c>
      <c r="G9117" t="s">
        <v>18</v>
      </c>
      <c r="H9117" t="s">
        <v>32</v>
      </c>
      <c r="I9117">
        <v>66.69</v>
      </c>
      <c r="J9117">
        <v>3</v>
      </c>
      <c r="K9117">
        <v>0</v>
      </c>
      <c r="L9117">
        <v>22.0077</v>
      </c>
    </row>
    <row r="9118" spans="1:12" x14ac:dyDescent="0.3">
      <c r="A9118" t="s">
        <v>27</v>
      </c>
      <c r="B9118" t="s">
        <v>13</v>
      </c>
      <c r="C9118" t="s">
        <v>14</v>
      </c>
      <c r="D9118" t="s">
        <v>49</v>
      </c>
      <c r="E9118" t="s">
        <v>50</v>
      </c>
      <c r="F9118" t="s">
        <v>24</v>
      </c>
      <c r="G9118" t="s">
        <v>25</v>
      </c>
      <c r="H9118" t="s">
        <v>36</v>
      </c>
      <c r="I9118">
        <v>91.68</v>
      </c>
      <c r="J9118">
        <v>5</v>
      </c>
      <c r="K9118">
        <v>0.2</v>
      </c>
      <c r="L9118">
        <v>28.65</v>
      </c>
    </row>
    <row r="9119" spans="1:12" x14ac:dyDescent="0.3">
      <c r="A9119" t="s">
        <v>167</v>
      </c>
      <c r="B9119" t="s">
        <v>13</v>
      </c>
      <c r="C9119" t="s">
        <v>14</v>
      </c>
      <c r="D9119" t="s">
        <v>292</v>
      </c>
      <c r="E9119" t="s">
        <v>50</v>
      </c>
      <c r="F9119" t="s">
        <v>24</v>
      </c>
      <c r="G9119" t="s">
        <v>34</v>
      </c>
      <c r="H9119" t="s">
        <v>35</v>
      </c>
      <c r="I9119">
        <v>71.927999999999997</v>
      </c>
      <c r="J9119">
        <v>9</v>
      </c>
      <c r="K9119">
        <v>0.2</v>
      </c>
      <c r="L9119">
        <v>6.2937000000000003</v>
      </c>
    </row>
    <row r="9120" spans="1:12" x14ac:dyDescent="0.3">
      <c r="A9120" t="s">
        <v>167</v>
      </c>
      <c r="B9120" t="s">
        <v>13</v>
      </c>
      <c r="C9120" t="s">
        <v>14</v>
      </c>
      <c r="D9120" t="s">
        <v>292</v>
      </c>
      <c r="E9120" t="s">
        <v>50</v>
      </c>
      <c r="F9120" t="s">
        <v>24</v>
      </c>
      <c r="G9120" t="s">
        <v>25</v>
      </c>
      <c r="H9120" t="s">
        <v>33</v>
      </c>
      <c r="I9120">
        <v>25.99</v>
      </c>
      <c r="J9120">
        <v>1</v>
      </c>
      <c r="K9120">
        <v>0</v>
      </c>
      <c r="L9120">
        <v>7.5370999999999997</v>
      </c>
    </row>
    <row r="9121" spans="1:12" x14ac:dyDescent="0.3">
      <c r="A9121" t="s">
        <v>27</v>
      </c>
      <c r="B9121" t="s">
        <v>13</v>
      </c>
      <c r="C9121" t="s">
        <v>14</v>
      </c>
      <c r="D9121" t="s">
        <v>505</v>
      </c>
      <c r="E9121" t="s">
        <v>50</v>
      </c>
      <c r="F9121" t="s">
        <v>24</v>
      </c>
      <c r="G9121" t="s">
        <v>25</v>
      </c>
      <c r="H9121" t="s">
        <v>36</v>
      </c>
      <c r="I9121">
        <v>33.088000000000001</v>
      </c>
      <c r="J9121">
        <v>4</v>
      </c>
      <c r="K9121">
        <v>0.2</v>
      </c>
      <c r="L9121">
        <v>11.167199999999999</v>
      </c>
    </row>
    <row r="9122" spans="1:12" x14ac:dyDescent="0.3">
      <c r="A9122" t="s">
        <v>27</v>
      </c>
      <c r="B9122" t="s">
        <v>13</v>
      </c>
      <c r="C9122" t="s">
        <v>14</v>
      </c>
      <c r="D9122" t="s">
        <v>505</v>
      </c>
      <c r="E9122" t="s">
        <v>50</v>
      </c>
      <c r="F9122" t="s">
        <v>24</v>
      </c>
      <c r="G9122" t="s">
        <v>25</v>
      </c>
      <c r="H9122" t="s">
        <v>31</v>
      </c>
      <c r="I9122">
        <v>80.98</v>
      </c>
      <c r="J9122">
        <v>1</v>
      </c>
      <c r="K9122">
        <v>0</v>
      </c>
      <c r="L9122">
        <v>3.2391999999999999</v>
      </c>
    </row>
    <row r="9123" spans="1:12" x14ac:dyDescent="0.3">
      <c r="A9123" t="s">
        <v>27</v>
      </c>
      <c r="B9123" t="s">
        <v>13</v>
      </c>
      <c r="C9123" t="s">
        <v>14</v>
      </c>
      <c r="D9123" t="s">
        <v>505</v>
      </c>
      <c r="E9123" t="s">
        <v>50</v>
      </c>
      <c r="F9123" t="s">
        <v>24</v>
      </c>
      <c r="G9123" t="s">
        <v>34</v>
      </c>
      <c r="H9123" t="s">
        <v>58</v>
      </c>
      <c r="I9123">
        <v>82.8</v>
      </c>
      <c r="J9123">
        <v>12</v>
      </c>
      <c r="K9123">
        <v>0</v>
      </c>
      <c r="L9123">
        <v>6.6239999999999997</v>
      </c>
    </row>
    <row r="9124" spans="1:12" x14ac:dyDescent="0.3">
      <c r="A9124" t="s">
        <v>27</v>
      </c>
      <c r="B9124" t="s">
        <v>13</v>
      </c>
      <c r="C9124" t="s">
        <v>14</v>
      </c>
      <c r="D9124" t="s">
        <v>505</v>
      </c>
      <c r="E9124" t="s">
        <v>50</v>
      </c>
      <c r="F9124" t="s">
        <v>24</v>
      </c>
      <c r="G9124" t="s">
        <v>25</v>
      </c>
      <c r="H9124" t="s">
        <v>31</v>
      </c>
      <c r="I9124">
        <v>21.36</v>
      </c>
      <c r="J9124">
        <v>2</v>
      </c>
      <c r="K9124">
        <v>0</v>
      </c>
      <c r="L9124">
        <v>5.7671999999999999</v>
      </c>
    </row>
    <row r="9125" spans="1:12" x14ac:dyDescent="0.3">
      <c r="A9125" t="s">
        <v>27</v>
      </c>
      <c r="B9125" t="s">
        <v>13</v>
      </c>
      <c r="C9125" t="s">
        <v>14</v>
      </c>
      <c r="D9125" t="s">
        <v>505</v>
      </c>
      <c r="E9125" t="s">
        <v>50</v>
      </c>
      <c r="F9125" t="s">
        <v>24</v>
      </c>
      <c r="G9125" t="s">
        <v>25</v>
      </c>
      <c r="H9125" t="s">
        <v>36</v>
      </c>
      <c r="I9125">
        <v>62.048000000000002</v>
      </c>
      <c r="J9125">
        <v>2</v>
      </c>
      <c r="K9125">
        <v>0.2</v>
      </c>
      <c r="L9125">
        <v>20.165600000000001</v>
      </c>
    </row>
    <row r="9126" spans="1:12" x14ac:dyDescent="0.3">
      <c r="A9126" t="s">
        <v>27</v>
      </c>
      <c r="B9126" t="s">
        <v>21</v>
      </c>
      <c r="C9126" t="s">
        <v>14</v>
      </c>
      <c r="D9126" t="s">
        <v>517</v>
      </c>
      <c r="E9126" t="s">
        <v>50</v>
      </c>
      <c r="F9126" t="s">
        <v>24</v>
      </c>
      <c r="G9126" t="s">
        <v>34</v>
      </c>
      <c r="H9126" t="s">
        <v>35</v>
      </c>
      <c r="I9126">
        <v>16.776</v>
      </c>
      <c r="J9126">
        <v>3</v>
      </c>
      <c r="K9126">
        <v>0.2</v>
      </c>
      <c r="L9126">
        <v>1.6776</v>
      </c>
    </row>
    <row r="9127" spans="1:12" x14ac:dyDescent="0.3">
      <c r="A9127" t="s">
        <v>12</v>
      </c>
      <c r="B9127" t="s">
        <v>21</v>
      </c>
      <c r="C9127" t="s">
        <v>14</v>
      </c>
      <c r="D9127" t="s">
        <v>296</v>
      </c>
      <c r="E9127" t="s">
        <v>50</v>
      </c>
      <c r="F9127" t="s">
        <v>24</v>
      </c>
      <c r="G9127" t="s">
        <v>25</v>
      </c>
      <c r="H9127" t="s">
        <v>40</v>
      </c>
      <c r="I9127">
        <v>21.98</v>
      </c>
      <c r="J9127">
        <v>7</v>
      </c>
      <c r="K9127">
        <v>0</v>
      </c>
      <c r="L9127">
        <v>9.891</v>
      </c>
    </row>
    <row r="9128" spans="1:12" x14ac:dyDescent="0.3">
      <c r="A9128" t="s">
        <v>61</v>
      </c>
      <c r="B9128" t="s">
        <v>13</v>
      </c>
      <c r="C9128" t="s">
        <v>14</v>
      </c>
      <c r="D9128" t="s">
        <v>536</v>
      </c>
      <c r="E9128" t="s">
        <v>50</v>
      </c>
      <c r="F9128" t="s">
        <v>24</v>
      </c>
      <c r="G9128" t="s">
        <v>18</v>
      </c>
      <c r="H9128" t="s">
        <v>32</v>
      </c>
      <c r="I9128">
        <v>25.16</v>
      </c>
      <c r="J9128">
        <v>2</v>
      </c>
      <c r="K9128">
        <v>0</v>
      </c>
      <c r="L9128">
        <v>10.5672</v>
      </c>
    </row>
    <row r="9129" spans="1:12" x14ac:dyDescent="0.3">
      <c r="A9129" t="s">
        <v>61</v>
      </c>
      <c r="B9129" t="s">
        <v>13</v>
      </c>
      <c r="C9129" t="s">
        <v>14</v>
      </c>
      <c r="D9129" t="s">
        <v>536</v>
      </c>
      <c r="E9129" t="s">
        <v>50</v>
      </c>
      <c r="F9129" t="s">
        <v>24</v>
      </c>
      <c r="G9129" t="s">
        <v>34</v>
      </c>
      <c r="H9129" t="s">
        <v>35</v>
      </c>
      <c r="I9129">
        <v>126.56</v>
      </c>
      <c r="J9129">
        <v>4</v>
      </c>
      <c r="K9129">
        <v>0.2</v>
      </c>
      <c r="L9129">
        <v>47.46</v>
      </c>
    </row>
    <row r="9130" spans="1:12" x14ac:dyDescent="0.3">
      <c r="A9130" t="s">
        <v>27</v>
      </c>
      <c r="B9130" t="s">
        <v>13</v>
      </c>
      <c r="C9130" t="s">
        <v>14</v>
      </c>
      <c r="D9130" t="s">
        <v>373</v>
      </c>
      <c r="E9130" t="s">
        <v>50</v>
      </c>
      <c r="F9130" t="s">
        <v>24</v>
      </c>
      <c r="G9130" t="s">
        <v>25</v>
      </c>
      <c r="H9130" t="s">
        <v>40</v>
      </c>
      <c r="I9130">
        <v>19.440000000000001</v>
      </c>
      <c r="J9130">
        <v>3</v>
      </c>
      <c r="K9130">
        <v>0</v>
      </c>
      <c r="L9130">
        <v>9.3312000000000008</v>
      </c>
    </row>
    <row r="9131" spans="1:12" x14ac:dyDescent="0.3">
      <c r="A9131" t="s">
        <v>27</v>
      </c>
      <c r="B9131" t="s">
        <v>21</v>
      </c>
      <c r="C9131" t="s">
        <v>14</v>
      </c>
      <c r="D9131" t="s">
        <v>536</v>
      </c>
      <c r="E9131" t="s">
        <v>50</v>
      </c>
      <c r="F9131" t="s">
        <v>24</v>
      </c>
      <c r="G9131" t="s">
        <v>34</v>
      </c>
      <c r="H9131" t="s">
        <v>58</v>
      </c>
      <c r="I9131">
        <v>111.93</v>
      </c>
      <c r="J9131">
        <v>7</v>
      </c>
      <c r="K9131">
        <v>0</v>
      </c>
      <c r="L9131">
        <v>34.698300000000003</v>
      </c>
    </row>
    <row r="9132" spans="1:12" x14ac:dyDescent="0.3">
      <c r="A9132" t="s">
        <v>12</v>
      </c>
      <c r="B9132" t="s">
        <v>21</v>
      </c>
      <c r="C9132" t="s">
        <v>14</v>
      </c>
      <c r="D9132" t="s">
        <v>297</v>
      </c>
      <c r="E9132" t="s">
        <v>50</v>
      </c>
      <c r="F9132" t="s">
        <v>24</v>
      </c>
      <c r="G9132" t="s">
        <v>25</v>
      </c>
      <c r="H9132" t="s">
        <v>36</v>
      </c>
      <c r="I9132">
        <v>12.144</v>
      </c>
      <c r="J9132">
        <v>3</v>
      </c>
      <c r="K9132">
        <v>0.2</v>
      </c>
      <c r="L9132">
        <v>4.0986000000000002</v>
      </c>
    </row>
    <row r="9133" spans="1:12" x14ac:dyDescent="0.3">
      <c r="A9133" t="s">
        <v>61</v>
      </c>
      <c r="B9133" t="s">
        <v>43</v>
      </c>
      <c r="C9133" t="s">
        <v>14</v>
      </c>
      <c r="D9133" t="s">
        <v>517</v>
      </c>
      <c r="E9133" t="s">
        <v>50</v>
      </c>
      <c r="F9133" t="s">
        <v>24</v>
      </c>
      <c r="G9133" t="s">
        <v>34</v>
      </c>
      <c r="H9133" t="s">
        <v>161</v>
      </c>
      <c r="I9133">
        <v>1499.95</v>
      </c>
      <c r="J9133">
        <v>5</v>
      </c>
      <c r="K9133">
        <v>0</v>
      </c>
      <c r="L9133">
        <v>449.98500000000001</v>
      </c>
    </row>
    <row r="9134" spans="1:12" x14ac:dyDescent="0.3">
      <c r="A9134" t="s">
        <v>27</v>
      </c>
      <c r="B9134" t="s">
        <v>21</v>
      </c>
      <c r="C9134" t="s">
        <v>14</v>
      </c>
      <c r="D9134" t="s">
        <v>57</v>
      </c>
      <c r="E9134" t="s">
        <v>50</v>
      </c>
      <c r="F9134" t="s">
        <v>24</v>
      </c>
      <c r="G9134" t="s">
        <v>25</v>
      </c>
      <c r="H9134" t="s">
        <v>33</v>
      </c>
      <c r="I9134">
        <v>11.68</v>
      </c>
      <c r="J9134">
        <v>2</v>
      </c>
      <c r="K9134">
        <v>0</v>
      </c>
      <c r="L9134">
        <v>4.2047999999999996</v>
      </c>
    </row>
    <row r="9135" spans="1:12" x14ac:dyDescent="0.3">
      <c r="A9135" t="s">
        <v>12</v>
      </c>
      <c r="B9135" t="s">
        <v>43</v>
      </c>
      <c r="C9135" t="s">
        <v>14</v>
      </c>
      <c r="D9135" t="s">
        <v>373</v>
      </c>
      <c r="E9135" t="s">
        <v>50</v>
      </c>
      <c r="F9135" t="s">
        <v>24</v>
      </c>
      <c r="G9135" t="s">
        <v>25</v>
      </c>
      <c r="H9135" t="s">
        <v>40</v>
      </c>
      <c r="I9135">
        <v>166.44</v>
      </c>
      <c r="J9135">
        <v>3</v>
      </c>
      <c r="K9135">
        <v>0</v>
      </c>
      <c r="L9135">
        <v>79.891199999999998</v>
      </c>
    </row>
    <row r="9136" spans="1:12" x14ac:dyDescent="0.3">
      <c r="A9136" t="s">
        <v>12</v>
      </c>
      <c r="B9136" t="s">
        <v>13</v>
      </c>
      <c r="C9136" t="s">
        <v>14</v>
      </c>
      <c r="D9136" t="s">
        <v>373</v>
      </c>
      <c r="E9136" t="s">
        <v>50</v>
      </c>
      <c r="F9136" t="s">
        <v>24</v>
      </c>
      <c r="G9136" t="s">
        <v>25</v>
      </c>
      <c r="H9136" t="s">
        <v>36</v>
      </c>
      <c r="I9136">
        <v>295.05599999999998</v>
      </c>
      <c r="J9136">
        <v>9</v>
      </c>
      <c r="K9136">
        <v>0.2</v>
      </c>
      <c r="L9136">
        <v>106.95780000000001</v>
      </c>
    </row>
    <row r="9137" spans="1:12" x14ac:dyDescent="0.3">
      <c r="A9137" t="s">
        <v>27</v>
      </c>
      <c r="B9137" t="s">
        <v>13</v>
      </c>
      <c r="C9137" t="s">
        <v>14</v>
      </c>
      <c r="D9137" t="s">
        <v>57</v>
      </c>
      <c r="E9137" t="s">
        <v>50</v>
      </c>
      <c r="F9137" t="s">
        <v>24</v>
      </c>
      <c r="G9137" t="s">
        <v>25</v>
      </c>
      <c r="H9137" t="s">
        <v>40</v>
      </c>
      <c r="I9137">
        <v>12.96</v>
      </c>
      <c r="J9137">
        <v>2</v>
      </c>
      <c r="K9137">
        <v>0</v>
      </c>
      <c r="L9137">
        <v>6.2207999999999997</v>
      </c>
    </row>
    <row r="9138" spans="1:12" x14ac:dyDescent="0.3">
      <c r="A9138" t="s">
        <v>27</v>
      </c>
      <c r="B9138" t="s">
        <v>13</v>
      </c>
      <c r="C9138" t="s">
        <v>14</v>
      </c>
      <c r="D9138" t="s">
        <v>57</v>
      </c>
      <c r="E9138" t="s">
        <v>50</v>
      </c>
      <c r="F9138" t="s">
        <v>24</v>
      </c>
      <c r="G9138" t="s">
        <v>25</v>
      </c>
      <c r="H9138" t="s">
        <v>33</v>
      </c>
      <c r="I9138">
        <v>45.98</v>
      </c>
      <c r="J9138">
        <v>2</v>
      </c>
      <c r="K9138">
        <v>0</v>
      </c>
      <c r="L9138">
        <v>12.8744</v>
      </c>
    </row>
    <row r="9139" spans="1:12" x14ac:dyDescent="0.3">
      <c r="A9139" t="s">
        <v>27</v>
      </c>
      <c r="B9139" t="s">
        <v>13</v>
      </c>
      <c r="C9139" t="s">
        <v>14</v>
      </c>
      <c r="D9139" t="s">
        <v>373</v>
      </c>
      <c r="E9139" t="s">
        <v>50</v>
      </c>
      <c r="F9139" t="s">
        <v>24</v>
      </c>
      <c r="G9139" t="s">
        <v>25</v>
      </c>
      <c r="H9139" t="s">
        <v>36</v>
      </c>
      <c r="I9139">
        <v>102.72</v>
      </c>
      <c r="J9139">
        <v>3</v>
      </c>
      <c r="K9139">
        <v>0.2</v>
      </c>
      <c r="L9139">
        <v>37.235999999999997</v>
      </c>
    </row>
    <row r="9140" spans="1:12" x14ac:dyDescent="0.3">
      <c r="A9140" t="s">
        <v>27</v>
      </c>
      <c r="B9140" t="s">
        <v>21</v>
      </c>
      <c r="C9140" t="s">
        <v>14</v>
      </c>
      <c r="D9140" t="s">
        <v>222</v>
      </c>
      <c r="E9140" t="s">
        <v>379</v>
      </c>
      <c r="F9140" t="s">
        <v>56</v>
      </c>
      <c r="G9140" t="s">
        <v>34</v>
      </c>
      <c r="H9140" t="s">
        <v>58</v>
      </c>
      <c r="I9140">
        <v>205.03</v>
      </c>
      <c r="J9140">
        <v>7</v>
      </c>
      <c r="K9140">
        <v>0</v>
      </c>
      <c r="L9140">
        <v>67.659899999999993</v>
      </c>
    </row>
    <row r="9141" spans="1:12" x14ac:dyDescent="0.3">
      <c r="A9141" t="s">
        <v>12</v>
      </c>
      <c r="B9141" t="s">
        <v>13</v>
      </c>
      <c r="C9141" t="s">
        <v>14</v>
      </c>
      <c r="D9141" t="s">
        <v>222</v>
      </c>
      <c r="E9141" t="s">
        <v>379</v>
      </c>
      <c r="F9141" t="s">
        <v>56</v>
      </c>
      <c r="G9141" t="s">
        <v>18</v>
      </c>
      <c r="H9141" t="s">
        <v>20</v>
      </c>
      <c r="I9141">
        <v>715.2</v>
      </c>
      <c r="J9141">
        <v>3</v>
      </c>
      <c r="K9141">
        <v>0</v>
      </c>
      <c r="L9141">
        <v>178.8</v>
      </c>
    </row>
    <row r="9142" spans="1:12" x14ac:dyDescent="0.3">
      <c r="A9142" t="s">
        <v>27</v>
      </c>
      <c r="B9142" t="s">
        <v>43</v>
      </c>
      <c r="C9142" t="s">
        <v>14</v>
      </c>
      <c r="D9142" t="s">
        <v>222</v>
      </c>
      <c r="E9142" t="s">
        <v>379</v>
      </c>
      <c r="F9142" t="s">
        <v>56</v>
      </c>
      <c r="G9142" t="s">
        <v>34</v>
      </c>
      <c r="H9142" t="s">
        <v>35</v>
      </c>
      <c r="I9142">
        <v>1294.75</v>
      </c>
      <c r="J9142">
        <v>5</v>
      </c>
      <c r="K9142">
        <v>0</v>
      </c>
      <c r="L9142">
        <v>336.63499999999999</v>
      </c>
    </row>
    <row r="9143" spans="1:12" x14ac:dyDescent="0.3">
      <c r="A9143" t="s">
        <v>27</v>
      </c>
      <c r="B9143" t="s">
        <v>21</v>
      </c>
      <c r="C9143" t="s">
        <v>14</v>
      </c>
      <c r="D9143" t="s">
        <v>222</v>
      </c>
      <c r="E9143" t="s">
        <v>379</v>
      </c>
      <c r="F9143" t="s">
        <v>56</v>
      </c>
      <c r="G9143" t="s">
        <v>34</v>
      </c>
      <c r="H9143" t="s">
        <v>58</v>
      </c>
      <c r="I9143">
        <v>99.98</v>
      </c>
      <c r="J9143">
        <v>2</v>
      </c>
      <c r="K9143">
        <v>0</v>
      </c>
      <c r="L9143">
        <v>42.991399999999999</v>
      </c>
    </row>
    <row r="9144" spans="1:12" x14ac:dyDescent="0.3">
      <c r="A9144" t="s">
        <v>27</v>
      </c>
      <c r="B9144" t="s">
        <v>21</v>
      </c>
      <c r="C9144" t="s">
        <v>14</v>
      </c>
      <c r="D9144" t="s">
        <v>222</v>
      </c>
      <c r="E9144" t="s">
        <v>379</v>
      </c>
      <c r="F9144" t="s">
        <v>56</v>
      </c>
      <c r="G9144" t="s">
        <v>25</v>
      </c>
      <c r="H9144" t="s">
        <v>33</v>
      </c>
      <c r="I9144">
        <v>8.0399999999999991</v>
      </c>
      <c r="J9144">
        <v>6</v>
      </c>
      <c r="K9144">
        <v>0</v>
      </c>
      <c r="L9144">
        <v>2.7336</v>
      </c>
    </row>
    <row r="9145" spans="1:12" x14ac:dyDescent="0.3">
      <c r="A9145" t="s">
        <v>27</v>
      </c>
      <c r="B9145" t="s">
        <v>21</v>
      </c>
      <c r="C9145" t="s">
        <v>14</v>
      </c>
      <c r="D9145" t="s">
        <v>222</v>
      </c>
      <c r="E9145" t="s">
        <v>379</v>
      </c>
      <c r="F9145" t="s">
        <v>56</v>
      </c>
      <c r="G9145" t="s">
        <v>25</v>
      </c>
      <c r="H9145" t="s">
        <v>31</v>
      </c>
      <c r="I9145">
        <v>1564.29</v>
      </c>
      <c r="J9145">
        <v>13</v>
      </c>
      <c r="K9145">
        <v>0</v>
      </c>
      <c r="L9145">
        <v>406.71539999999999</v>
      </c>
    </row>
    <row r="9146" spans="1:12" x14ac:dyDescent="0.3">
      <c r="A9146" t="s">
        <v>27</v>
      </c>
      <c r="B9146" t="s">
        <v>13</v>
      </c>
      <c r="C9146" t="s">
        <v>14</v>
      </c>
      <c r="D9146" t="s">
        <v>222</v>
      </c>
      <c r="E9146" t="s">
        <v>379</v>
      </c>
      <c r="F9146" t="s">
        <v>56</v>
      </c>
      <c r="G9146" t="s">
        <v>25</v>
      </c>
      <c r="H9146" t="s">
        <v>40</v>
      </c>
      <c r="I9146">
        <v>79.92</v>
      </c>
      <c r="J9146">
        <v>4</v>
      </c>
      <c r="K9146">
        <v>0</v>
      </c>
      <c r="L9146">
        <v>37.562399999999997</v>
      </c>
    </row>
    <row r="9147" spans="1:12" x14ac:dyDescent="0.3">
      <c r="A9147" t="s">
        <v>27</v>
      </c>
      <c r="B9147" t="s">
        <v>13</v>
      </c>
      <c r="C9147" t="s">
        <v>14</v>
      </c>
      <c r="D9147" t="s">
        <v>222</v>
      </c>
      <c r="E9147" t="s">
        <v>379</v>
      </c>
      <c r="F9147" t="s">
        <v>56</v>
      </c>
      <c r="G9147" t="s">
        <v>25</v>
      </c>
      <c r="H9147" t="s">
        <v>40</v>
      </c>
      <c r="I9147">
        <v>12.28</v>
      </c>
      <c r="J9147">
        <v>1</v>
      </c>
      <c r="K9147">
        <v>0</v>
      </c>
      <c r="L9147">
        <v>5.7716000000000003</v>
      </c>
    </row>
    <row r="9148" spans="1:12" x14ac:dyDescent="0.3">
      <c r="A9148" t="s">
        <v>27</v>
      </c>
      <c r="B9148" t="s">
        <v>13</v>
      </c>
      <c r="C9148" t="s">
        <v>14</v>
      </c>
      <c r="D9148" t="s">
        <v>222</v>
      </c>
      <c r="E9148" t="s">
        <v>379</v>
      </c>
      <c r="F9148" t="s">
        <v>56</v>
      </c>
      <c r="G9148" t="s">
        <v>25</v>
      </c>
      <c r="H9148" t="s">
        <v>37</v>
      </c>
      <c r="I9148">
        <v>542.94000000000005</v>
      </c>
      <c r="J9148">
        <v>3</v>
      </c>
      <c r="K9148">
        <v>0</v>
      </c>
      <c r="L9148">
        <v>152.0232</v>
      </c>
    </row>
    <row r="9149" spans="1:12" x14ac:dyDescent="0.3">
      <c r="A9149" t="s">
        <v>27</v>
      </c>
      <c r="B9149" t="s">
        <v>13</v>
      </c>
      <c r="C9149" t="s">
        <v>14</v>
      </c>
      <c r="D9149" t="s">
        <v>222</v>
      </c>
      <c r="E9149" t="s">
        <v>379</v>
      </c>
      <c r="F9149" t="s">
        <v>56</v>
      </c>
      <c r="G9149" t="s">
        <v>25</v>
      </c>
      <c r="H9149" t="s">
        <v>59</v>
      </c>
      <c r="I9149">
        <v>2.04</v>
      </c>
      <c r="J9149">
        <v>1</v>
      </c>
      <c r="K9149">
        <v>0</v>
      </c>
      <c r="L9149">
        <v>0.95879999999999999</v>
      </c>
    </row>
    <row r="9150" spans="1:12" x14ac:dyDescent="0.3">
      <c r="A9150" t="s">
        <v>27</v>
      </c>
      <c r="B9150" t="s">
        <v>21</v>
      </c>
      <c r="C9150" t="s">
        <v>14</v>
      </c>
      <c r="D9150" t="s">
        <v>222</v>
      </c>
      <c r="E9150" t="s">
        <v>379</v>
      </c>
      <c r="F9150" t="s">
        <v>56</v>
      </c>
      <c r="G9150" t="s">
        <v>18</v>
      </c>
      <c r="H9150" t="s">
        <v>19</v>
      </c>
      <c r="I9150">
        <v>4404.8999999999996</v>
      </c>
      <c r="J9150">
        <v>5</v>
      </c>
      <c r="K9150">
        <v>0</v>
      </c>
      <c r="L9150">
        <v>1013.127</v>
      </c>
    </row>
    <row r="9151" spans="1:12" x14ac:dyDescent="0.3">
      <c r="A9151" t="s">
        <v>61</v>
      </c>
      <c r="B9151" t="s">
        <v>13</v>
      </c>
      <c r="C9151" t="s">
        <v>14</v>
      </c>
      <c r="D9151" t="s">
        <v>81</v>
      </c>
      <c r="E9151" t="s">
        <v>82</v>
      </c>
      <c r="F9151" t="s">
        <v>17</v>
      </c>
      <c r="G9151" t="s">
        <v>25</v>
      </c>
      <c r="H9151" t="s">
        <v>40</v>
      </c>
      <c r="I9151">
        <v>75.88</v>
      </c>
      <c r="J9151">
        <v>2</v>
      </c>
      <c r="K9151">
        <v>0</v>
      </c>
      <c r="L9151">
        <v>35.663600000000002</v>
      </c>
    </row>
    <row r="9152" spans="1:12" x14ac:dyDescent="0.3">
      <c r="A9152" t="s">
        <v>61</v>
      </c>
      <c r="B9152" t="s">
        <v>13</v>
      </c>
      <c r="C9152" t="s">
        <v>14</v>
      </c>
      <c r="D9152" t="s">
        <v>154</v>
      </c>
      <c r="E9152" t="s">
        <v>82</v>
      </c>
      <c r="F9152" t="s">
        <v>17</v>
      </c>
      <c r="G9152" t="s">
        <v>25</v>
      </c>
      <c r="H9152" t="s">
        <v>33</v>
      </c>
      <c r="I9152">
        <v>4.8899999999999997</v>
      </c>
      <c r="J9152">
        <v>1</v>
      </c>
      <c r="K9152">
        <v>0</v>
      </c>
      <c r="L9152">
        <v>2.0049000000000001</v>
      </c>
    </row>
    <row r="9153" spans="1:12" x14ac:dyDescent="0.3">
      <c r="A9153" t="s">
        <v>12</v>
      </c>
      <c r="B9153" t="s">
        <v>13</v>
      </c>
      <c r="C9153" t="s">
        <v>14</v>
      </c>
      <c r="D9153" t="s">
        <v>223</v>
      </c>
      <c r="E9153" t="s">
        <v>82</v>
      </c>
      <c r="F9153" t="s">
        <v>17</v>
      </c>
      <c r="G9153" t="s">
        <v>18</v>
      </c>
      <c r="H9153" t="s">
        <v>32</v>
      </c>
      <c r="I9153">
        <v>104.01</v>
      </c>
      <c r="J9153">
        <v>1</v>
      </c>
      <c r="K9153">
        <v>0</v>
      </c>
      <c r="L9153">
        <v>14.561400000000001</v>
      </c>
    </row>
    <row r="9154" spans="1:12" x14ac:dyDescent="0.3">
      <c r="A9154" t="s">
        <v>12</v>
      </c>
      <c r="B9154" t="s">
        <v>13</v>
      </c>
      <c r="C9154" t="s">
        <v>14</v>
      </c>
      <c r="D9154" t="s">
        <v>223</v>
      </c>
      <c r="E9154" t="s">
        <v>82</v>
      </c>
      <c r="F9154" t="s">
        <v>17</v>
      </c>
      <c r="G9154" t="s">
        <v>34</v>
      </c>
      <c r="H9154" t="s">
        <v>35</v>
      </c>
      <c r="I9154">
        <v>284.82</v>
      </c>
      <c r="J9154">
        <v>1</v>
      </c>
      <c r="K9154">
        <v>0</v>
      </c>
      <c r="L9154">
        <v>74.053200000000004</v>
      </c>
    </row>
    <row r="9155" spans="1:12" x14ac:dyDescent="0.3">
      <c r="A9155" t="s">
        <v>12</v>
      </c>
      <c r="B9155" t="s">
        <v>13</v>
      </c>
      <c r="C9155" t="s">
        <v>14</v>
      </c>
      <c r="D9155" t="s">
        <v>223</v>
      </c>
      <c r="E9155" t="s">
        <v>82</v>
      </c>
      <c r="F9155" t="s">
        <v>17</v>
      </c>
      <c r="G9155" t="s">
        <v>25</v>
      </c>
      <c r="H9155" t="s">
        <v>31</v>
      </c>
      <c r="I9155">
        <v>36.840000000000003</v>
      </c>
      <c r="J9155">
        <v>3</v>
      </c>
      <c r="K9155">
        <v>0</v>
      </c>
      <c r="L9155">
        <v>10.315200000000001</v>
      </c>
    </row>
    <row r="9156" spans="1:12" x14ac:dyDescent="0.3">
      <c r="A9156" t="s">
        <v>27</v>
      </c>
      <c r="B9156" t="s">
        <v>13</v>
      </c>
      <c r="C9156" t="s">
        <v>14</v>
      </c>
      <c r="D9156" t="s">
        <v>154</v>
      </c>
      <c r="E9156" t="s">
        <v>82</v>
      </c>
      <c r="F9156" t="s">
        <v>17</v>
      </c>
      <c r="G9156" t="s">
        <v>18</v>
      </c>
      <c r="H9156" t="s">
        <v>20</v>
      </c>
      <c r="I9156">
        <v>641.96</v>
      </c>
      <c r="J9156">
        <v>2</v>
      </c>
      <c r="K9156">
        <v>0</v>
      </c>
      <c r="L9156">
        <v>179.74879999999999</v>
      </c>
    </row>
    <row r="9157" spans="1:12" x14ac:dyDescent="0.3">
      <c r="A9157" t="s">
        <v>27</v>
      </c>
      <c r="B9157" t="s">
        <v>13</v>
      </c>
      <c r="C9157" t="s">
        <v>14</v>
      </c>
      <c r="D9157" t="s">
        <v>181</v>
      </c>
      <c r="E9157" t="s">
        <v>82</v>
      </c>
      <c r="F9157" t="s">
        <v>17</v>
      </c>
      <c r="G9157" t="s">
        <v>25</v>
      </c>
      <c r="H9157" t="s">
        <v>36</v>
      </c>
      <c r="I9157">
        <v>143.96</v>
      </c>
      <c r="J9157">
        <v>4</v>
      </c>
      <c r="K9157">
        <v>0</v>
      </c>
      <c r="L9157">
        <v>69.100800000000007</v>
      </c>
    </row>
    <row r="9158" spans="1:12" x14ac:dyDescent="0.3">
      <c r="A9158" t="s">
        <v>27</v>
      </c>
      <c r="B9158" t="s">
        <v>13</v>
      </c>
      <c r="C9158" t="s">
        <v>14</v>
      </c>
      <c r="D9158" t="s">
        <v>181</v>
      </c>
      <c r="E9158" t="s">
        <v>82</v>
      </c>
      <c r="F9158" t="s">
        <v>17</v>
      </c>
      <c r="G9158" t="s">
        <v>25</v>
      </c>
      <c r="H9158" t="s">
        <v>31</v>
      </c>
      <c r="I9158">
        <v>15.42</v>
      </c>
      <c r="J9158">
        <v>1</v>
      </c>
      <c r="K9158">
        <v>0</v>
      </c>
      <c r="L9158">
        <v>4.1634000000000002</v>
      </c>
    </row>
    <row r="9159" spans="1:12" x14ac:dyDescent="0.3">
      <c r="A9159" t="s">
        <v>27</v>
      </c>
      <c r="B9159" t="s">
        <v>13</v>
      </c>
      <c r="C9159" t="s">
        <v>14</v>
      </c>
      <c r="D9159" t="s">
        <v>181</v>
      </c>
      <c r="E9159" t="s">
        <v>82</v>
      </c>
      <c r="F9159" t="s">
        <v>17</v>
      </c>
      <c r="G9159" t="s">
        <v>25</v>
      </c>
      <c r="H9159" t="s">
        <v>36</v>
      </c>
      <c r="I9159">
        <v>43.04</v>
      </c>
      <c r="J9159">
        <v>8</v>
      </c>
      <c r="K9159">
        <v>0</v>
      </c>
      <c r="L9159">
        <v>21.089600000000001</v>
      </c>
    </row>
    <row r="9160" spans="1:12" x14ac:dyDescent="0.3">
      <c r="A9160" t="s">
        <v>27</v>
      </c>
      <c r="B9160" t="s">
        <v>13</v>
      </c>
      <c r="C9160" t="s">
        <v>14</v>
      </c>
      <c r="D9160" t="s">
        <v>181</v>
      </c>
      <c r="E9160" t="s">
        <v>82</v>
      </c>
      <c r="F9160" t="s">
        <v>17</v>
      </c>
      <c r="G9160" t="s">
        <v>18</v>
      </c>
      <c r="H9160" t="s">
        <v>20</v>
      </c>
      <c r="I9160">
        <v>332.94</v>
      </c>
      <c r="J9160">
        <v>3</v>
      </c>
      <c r="K9160">
        <v>0</v>
      </c>
      <c r="L9160">
        <v>79.905600000000007</v>
      </c>
    </row>
    <row r="9161" spans="1:12" x14ac:dyDescent="0.3">
      <c r="A9161" t="s">
        <v>27</v>
      </c>
      <c r="B9161" t="s">
        <v>21</v>
      </c>
      <c r="C9161" t="s">
        <v>14</v>
      </c>
      <c r="D9161" t="s">
        <v>81</v>
      </c>
      <c r="E9161" t="s">
        <v>82</v>
      </c>
      <c r="F9161" t="s">
        <v>17</v>
      </c>
      <c r="G9161" t="s">
        <v>25</v>
      </c>
      <c r="H9161" t="s">
        <v>26</v>
      </c>
      <c r="I9161">
        <v>2.89</v>
      </c>
      <c r="J9161">
        <v>1</v>
      </c>
      <c r="K9161">
        <v>0</v>
      </c>
      <c r="L9161">
        <v>1.3583000000000001</v>
      </c>
    </row>
    <row r="9162" spans="1:12" x14ac:dyDescent="0.3">
      <c r="A9162" t="s">
        <v>27</v>
      </c>
      <c r="B9162" t="s">
        <v>21</v>
      </c>
      <c r="C9162" t="s">
        <v>14</v>
      </c>
      <c r="D9162" t="s">
        <v>81</v>
      </c>
      <c r="E9162" t="s">
        <v>82</v>
      </c>
      <c r="F9162" t="s">
        <v>17</v>
      </c>
      <c r="G9162" t="s">
        <v>18</v>
      </c>
      <c r="H9162" t="s">
        <v>32</v>
      </c>
      <c r="I9162">
        <v>51.94</v>
      </c>
      <c r="J9162">
        <v>1</v>
      </c>
      <c r="K9162">
        <v>0</v>
      </c>
      <c r="L9162">
        <v>21.295400000000001</v>
      </c>
    </row>
    <row r="9163" spans="1:12" x14ac:dyDescent="0.3">
      <c r="A9163" t="s">
        <v>27</v>
      </c>
      <c r="B9163" t="s">
        <v>13</v>
      </c>
      <c r="C9163" t="s">
        <v>14</v>
      </c>
      <c r="D9163" t="s">
        <v>81</v>
      </c>
      <c r="E9163" t="s">
        <v>82</v>
      </c>
      <c r="F9163" t="s">
        <v>17</v>
      </c>
      <c r="G9163" t="s">
        <v>25</v>
      </c>
      <c r="H9163" t="s">
        <v>31</v>
      </c>
      <c r="I9163">
        <v>30.84</v>
      </c>
      <c r="J9163">
        <v>2</v>
      </c>
      <c r="K9163">
        <v>0</v>
      </c>
      <c r="L9163">
        <v>8.3268000000000004</v>
      </c>
    </row>
    <row r="9164" spans="1:12" x14ac:dyDescent="0.3">
      <c r="A9164" t="s">
        <v>27</v>
      </c>
      <c r="B9164" t="s">
        <v>13</v>
      </c>
      <c r="C9164" t="s">
        <v>14</v>
      </c>
      <c r="D9164" t="s">
        <v>250</v>
      </c>
      <c r="E9164" t="s">
        <v>82</v>
      </c>
      <c r="F9164" t="s">
        <v>17</v>
      </c>
      <c r="G9164" t="s">
        <v>25</v>
      </c>
      <c r="H9164" t="s">
        <v>31</v>
      </c>
      <c r="I9164">
        <v>24.56</v>
      </c>
      <c r="J9164">
        <v>2</v>
      </c>
      <c r="K9164">
        <v>0</v>
      </c>
      <c r="L9164">
        <v>6.8768000000000002</v>
      </c>
    </row>
    <row r="9165" spans="1:12" x14ac:dyDescent="0.3">
      <c r="A9165" t="s">
        <v>27</v>
      </c>
      <c r="B9165" t="s">
        <v>43</v>
      </c>
      <c r="C9165" t="s">
        <v>14</v>
      </c>
      <c r="D9165" t="s">
        <v>81</v>
      </c>
      <c r="E9165" t="s">
        <v>82</v>
      </c>
      <c r="F9165" t="s">
        <v>17</v>
      </c>
      <c r="G9165" t="s">
        <v>25</v>
      </c>
      <c r="H9165" t="s">
        <v>33</v>
      </c>
      <c r="I9165">
        <v>46.2</v>
      </c>
      <c r="J9165">
        <v>4</v>
      </c>
      <c r="K9165">
        <v>0</v>
      </c>
      <c r="L9165">
        <v>12.936</v>
      </c>
    </row>
    <row r="9166" spans="1:12" x14ac:dyDescent="0.3">
      <c r="A9166" t="s">
        <v>27</v>
      </c>
      <c r="B9166" t="s">
        <v>43</v>
      </c>
      <c r="C9166" t="s">
        <v>14</v>
      </c>
      <c r="D9166" t="s">
        <v>81</v>
      </c>
      <c r="E9166" t="s">
        <v>82</v>
      </c>
      <c r="F9166" t="s">
        <v>17</v>
      </c>
      <c r="G9166" t="s">
        <v>25</v>
      </c>
      <c r="H9166" t="s">
        <v>37</v>
      </c>
      <c r="I9166">
        <v>28.84</v>
      </c>
      <c r="J9166">
        <v>2</v>
      </c>
      <c r="K9166">
        <v>0</v>
      </c>
      <c r="L9166">
        <v>9.5172000000000008</v>
      </c>
    </row>
    <row r="9167" spans="1:12" x14ac:dyDescent="0.3">
      <c r="A9167" t="s">
        <v>27</v>
      </c>
      <c r="B9167" t="s">
        <v>21</v>
      </c>
      <c r="C9167" t="s">
        <v>14</v>
      </c>
      <c r="D9167" t="s">
        <v>257</v>
      </c>
      <c r="E9167" t="s">
        <v>82</v>
      </c>
      <c r="F9167" t="s">
        <v>17</v>
      </c>
      <c r="G9167" t="s">
        <v>25</v>
      </c>
      <c r="H9167" t="s">
        <v>36</v>
      </c>
      <c r="I9167">
        <v>2715.93</v>
      </c>
      <c r="J9167">
        <v>7</v>
      </c>
      <c r="K9167">
        <v>0</v>
      </c>
      <c r="L9167">
        <v>1276.4871000000001</v>
      </c>
    </row>
    <row r="9168" spans="1:12" x14ac:dyDescent="0.3">
      <c r="A9168" t="s">
        <v>27</v>
      </c>
      <c r="B9168" t="s">
        <v>21</v>
      </c>
      <c r="C9168" t="s">
        <v>14</v>
      </c>
      <c r="D9168" t="s">
        <v>257</v>
      </c>
      <c r="E9168" t="s">
        <v>82</v>
      </c>
      <c r="F9168" t="s">
        <v>17</v>
      </c>
      <c r="G9168" t="s">
        <v>34</v>
      </c>
      <c r="H9168" t="s">
        <v>35</v>
      </c>
      <c r="I9168">
        <v>617.97</v>
      </c>
      <c r="J9168">
        <v>3</v>
      </c>
      <c r="K9168">
        <v>0</v>
      </c>
      <c r="L9168">
        <v>173.0316</v>
      </c>
    </row>
    <row r="9169" spans="1:12" x14ac:dyDescent="0.3">
      <c r="A9169" t="s">
        <v>27</v>
      </c>
      <c r="B9169" t="s">
        <v>13</v>
      </c>
      <c r="C9169" t="s">
        <v>14</v>
      </c>
      <c r="D9169" t="s">
        <v>81</v>
      </c>
      <c r="E9169" t="s">
        <v>82</v>
      </c>
      <c r="F9169" t="s">
        <v>17</v>
      </c>
      <c r="G9169" t="s">
        <v>18</v>
      </c>
      <c r="H9169" t="s">
        <v>30</v>
      </c>
      <c r="I9169">
        <v>343.92</v>
      </c>
      <c r="J9169">
        <v>4</v>
      </c>
      <c r="K9169">
        <v>0</v>
      </c>
      <c r="L9169">
        <v>75.662400000000005</v>
      </c>
    </row>
    <row r="9170" spans="1:12" x14ac:dyDescent="0.3">
      <c r="A9170" t="s">
        <v>27</v>
      </c>
      <c r="B9170" t="s">
        <v>13</v>
      </c>
      <c r="C9170" t="s">
        <v>14</v>
      </c>
      <c r="D9170" t="s">
        <v>81</v>
      </c>
      <c r="E9170" t="s">
        <v>82</v>
      </c>
      <c r="F9170" t="s">
        <v>17</v>
      </c>
      <c r="G9170" t="s">
        <v>25</v>
      </c>
      <c r="H9170" t="s">
        <v>40</v>
      </c>
      <c r="I9170">
        <v>40.99</v>
      </c>
      <c r="J9170">
        <v>1</v>
      </c>
      <c r="K9170">
        <v>0</v>
      </c>
      <c r="L9170">
        <v>20.085100000000001</v>
      </c>
    </row>
    <row r="9171" spans="1:12" x14ac:dyDescent="0.3">
      <c r="A9171" t="s">
        <v>27</v>
      </c>
      <c r="B9171" t="s">
        <v>13</v>
      </c>
      <c r="C9171" t="s">
        <v>14</v>
      </c>
      <c r="D9171" t="s">
        <v>81</v>
      </c>
      <c r="E9171" t="s">
        <v>82</v>
      </c>
      <c r="F9171" t="s">
        <v>17</v>
      </c>
      <c r="G9171" t="s">
        <v>25</v>
      </c>
      <c r="H9171" t="s">
        <v>59</v>
      </c>
      <c r="I9171">
        <v>63.9</v>
      </c>
      <c r="J9171">
        <v>5</v>
      </c>
      <c r="K9171">
        <v>0</v>
      </c>
      <c r="L9171">
        <v>28.754999999999999</v>
      </c>
    </row>
    <row r="9172" spans="1:12" x14ac:dyDescent="0.3">
      <c r="A9172" t="s">
        <v>61</v>
      </c>
      <c r="B9172" t="s">
        <v>43</v>
      </c>
      <c r="C9172" t="s">
        <v>14</v>
      </c>
      <c r="D9172" t="s">
        <v>277</v>
      </c>
      <c r="E9172" t="s">
        <v>82</v>
      </c>
      <c r="F9172" t="s">
        <v>17</v>
      </c>
      <c r="G9172" t="s">
        <v>25</v>
      </c>
      <c r="H9172" t="s">
        <v>31</v>
      </c>
      <c r="I9172">
        <v>122.48</v>
      </c>
      <c r="J9172">
        <v>2</v>
      </c>
      <c r="K9172">
        <v>0</v>
      </c>
      <c r="L9172">
        <v>0</v>
      </c>
    </row>
    <row r="9173" spans="1:12" x14ac:dyDescent="0.3">
      <c r="A9173" t="s">
        <v>61</v>
      </c>
      <c r="B9173" t="s">
        <v>43</v>
      </c>
      <c r="C9173" t="s">
        <v>14</v>
      </c>
      <c r="D9173" t="s">
        <v>277</v>
      </c>
      <c r="E9173" t="s">
        <v>82</v>
      </c>
      <c r="F9173" t="s">
        <v>17</v>
      </c>
      <c r="G9173" t="s">
        <v>18</v>
      </c>
      <c r="H9173" t="s">
        <v>30</v>
      </c>
      <c r="I9173">
        <v>2244.48</v>
      </c>
      <c r="J9173">
        <v>7</v>
      </c>
      <c r="K9173">
        <v>0</v>
      </c>
      <c r="L9173">
        <v>493.78559999999999</v>
      </c>
    </row>
    <row r="9174" spans="1:12" x14ac:dyDescent="0.3">
      <c r="A9174" t="s">
        <v>61</v>
      </c>
      <c r="B9174" t="s">
        <v>43</v>
      </c>
      <c r="C9174" t="s">
        <v>14</v>
      </c>
      <c r="D9174" t="s">
        <v>277</v>
      </c>
      <c r="E9174" t="s">
        <v>82</v>
      </c>
      <c r="F9174" t="s">
        <v>17</v>
      </c>
      <c r="G9174" t="s">
        <v>25</v>
      </c>
      <c r="H9174" t="s">
        <v>36</v>
      </c>
      <c r="I9174">
        <v>62.31</v>
      </c>
      <c r="J9174">
        <v>3</v>
      </c>
      <c r="K9174">
        <v>0</v>
      </c>
      <c r="L9174">
        <v>29.285699999999999</v>
      </c>
    </row>
    <row r="9175" spans="1:12" x14ac:dyDescent="0.3">
      <c r="A9175" t="s">
        <v>61</v>
      </c>
      <c r="B9175" t="s">
        <v>43</v>
      </c>
      <c r="C9175" t="s">
        <v>14</v>
      </c>
      <c r="D9175" t="s">
        <v>277</v>
      </c>
      <c r="E9175" t="s">
        <v>82</v>
      </c>
      <c r="F9175" t="s">
        <v>17</v>
      </c>
      <c r="G9175" t="s">
        <v>18</v>
      </c>
      <c r="H9175" t="s">
        <v>30</v>
      </c>
      <c r="I9175">
        <v>455.1</v>
      </c>
      <c r="J9175">
        <v>2</v>
      </c>
      <c r="K9175">
        <v>0</v>
      </c>
      <c r="L9175">
        <v>100.122</v>
      </c>
    </row>
    <row r="9176" spans="1:12" x14ac:dyDescent="0.3">
      <c r="A9176" t="s">
        <v>12</v>
      </c>
      <c r="B9176" t="s">
        <v>13</v>
      </c>
      <c r="C9176" t="s">
        <v>14</v>
      </c>
      <c r="D9176" t="s">
        <v>81</v>
      </c>
      <c r="E9176" t="s">
        <v>82</v>
      </c>
      <c r="F9176" t="s">
        <v>17</v>
      </c>
      <c r="G9176" t="s">
        <v>18</v>
      </c>
      <c r="H9176" t="s">
        <v>32</v>
      </c>
      <c r="I9176">
        <v>572.76</v>
      </c>
      <c r="J9176">
        <v>6</v>
      </c>
      <c r="K9176">
        <v>0</v>
      </c>
      <c r="L9176">
        <v>166.10040000000001</v>
      </c>
    </row>
    <row r="9177" spans="1:12" x14ac:dyDescent="0.3">
      <c r="A9177" t="s">
        <v>12</v>
      </c>
      <c r="B9177" t="s">
        <v>13</v>
      </c>
      <c r="C9177" t="s">
        <v>14</v>
      </c>
      <c r="D9177" t="s">
        <v>81</v>
      </c>
      <c r="E9177" t="s">
        <v>82</v>
      </c>
      <c r="F9177" t="s">
        <v>17</v>
      </c>
      <c r="G9177" t="s">
        <v>18</v>
      </c>
      <c r="H9177" t="s">
        <v>32</v>
      </c>
      <c r="I9177">
        <v>286.38</v>
      </c>
      <c r="J9177">
        <v>3</v>
      </c>
      <c r="K9177">
        <v>0</v>
      </c>
      <c r="L9177">
        <v>83.050200000000004</v>
      </c>
    </row>
    <row r="9178" spans="1:12" x14ac:dyDescent="0.3">
      <c r="A9178" t="s">
        <v>12</v>
      </c>
      <c r="B9178" t="s">
        <v>43</v>
      </c>
      <c r="C9178" t="s">
        <v>14</v>
      </c>
      <c r="D9178" t="s">
        <v>154</v>
      </c>
      <c r="E9178" t="s">
        <v>82</v>
      </c>
      <c r="F9178" t="s">
        <v>17</v>
      </c>
      <c r="G9178" t="s">
        <v>18</v>
      </c>
      <c r="H9178" t="s">
        <v>19</v>
      </c>
      <c r="I9178">
        <v>61.96</v>
      </c>
      <c r="J9178">
        <v>2</v>
      </c>
      <c r="K9178">
        <v>0</v>
      </c>
      <c r="L9178">
        <v>4.3372000000000002</v>
      </c>
    </row>
    <row r="9179" spans="1:12" x14ac:dyDescent="0.3">
      <c r="A9179" t="s">
        <v>61</v>
      </c>
      <c r="B9179" t="s">
        <v>21</v>
      </c>
      <c r="C9179" t="s">
        <v>14</v>
      </c>
      <c r="D9179" t="s">
        <v>154</v>
      </c>
      <c r="E9179" t="s">
        <v>82</v>
      </c>
      <c r="F9179" t="s">
        <v>17</v>
      </c>
      <c r="G9179" t="s">
        <v>25</v>
      </c>
      <c r="H9179" t="s">
        <v>31</v>
      </c>
      <c r="I9179">
        <v>31.4</v>
      </c>
      <c r="J9179">
        <v>2</v>
      </c>
      <c r="K9179">
        <v>0</v>
      </c>
      <c r="L9179">
        <v>7.85</v>
      </c>
    </row>
    <row r="9180" spans="1:12" x14ac:dyDescent="0.3">
      <c r="A9180" t="s">
        <v>27</v>
      </c>
      <c r="B9180" t="s">
        <v>43</v>
      </c>
      <c r="C9180" t="s">
        <v>14</v>
      </c>
      <c r="D9180" t="s">
        <v>209</v>
      </c>
      <c r="E9180" t="s">
        <v>82</v>
      </c>
      <c r="F9180" t="s">
        <v>17</v>
      </c>
      <c r="G9180" t="s">
        <v>34</v>
      </c>
      <c r="H9180" t="s">
        <v>35</v>
      </c>
      <c r="I9180">
        <v>21.8</v>
      </c>
      <c r="J9180">
        <v>2</v>
      </c>
      <c r="K9180">
        <v>0</v>
      </c>
      <c r="L9180">
        <v>6.1040000000000001</v>
      </c>
    </row>
    <row r="9181" spans="1:12" x14ac:dyDescent="0.3">
      <c r="A9181" t="s">
        <v>27</v>
      </c>
      <c r="B9181" t="s">
        <v>43</v>
      </c>
      <c r="C9181" t="s">
        <v>14</v>
      </c>
      <c r="D9181" t="s">
        <v>209</v>
      </c>
      <c r="E9181" t="s">
        <v>82</v>
      </c>
      <c r="F9181" t="s">
        <v>17</v>
      </c>
      <c r="G9181" t="s">
        <v>25</v>
      </c>
      <c r="H9181" t="s">
        <v>59</v>
      </c>
      <c r="I9181">
        <v>251.79</v>
      </c>
      <c r="J9181">
        <v>3</v>
      </c>
      <c r="K9181">
        <v>0</v>
      </c>
      <c r="L9181">
        <v>118.3413</v>
      </c>
    </row>
    <row r="9182" spans="1:12" x14ac:dyDescent="0.3">
      <c r="A9182" t="s">
        <v>27</v>
      </c>
      <c r="B9182" t="s">
        <v>21</v>
      </c>
      <c r="C9182" t="s">
        <v>14</v>
      </c>
      <c r="D9182" t="s">
        <v>257</v>
      </c>
      <c r="E9182" t="s">
        <v>82</v>
      </c>
      <c r="F9182" t="s">
        <v>17</v>
      </c>
      <c r="G9182" t="s">
        <v>25</v>
      </c>
      <c r="H9182" t="s">
        <v>33</v>
      </c>
      <c r="I9182">
        <v>10.96</v>
      </c>
      <c r="J9182">
        <v>4</v>
      </c>
      <c r="K9182">
        <v>0</v>
      </c>
      <c r="L9182">
        <v>2.9592000000000001</v>
      </c>
    </row>
    <row r="9183" spans="1:12" x14ac:dyDescent="0.3">
      <c r="A9183" t="s">
        <v>61</v>
      </c>
      <c r="B9183" t="s">
        <v>13</v>
      </c>
      <c r="C9183" t="s">
        <v>14</v>
      </c>
      <c r="D9183" t="s">
        <v>328</v>
      </c>
      <c r="E9183" t="s">
        <v>82</v>
      </c>
      <c r="F9183" t="s">
        <v>17</v>
      </c>
      <c r="G9183" t="s">
        <v>25</v>
      </c>
      <c r="H9183" t="s">
        <v>26</v>
      </c>
      <c r="I9183">
        <v>196.62</v>
      </c>
      <c r="J9183">
        <v>2</v>
      </c>
      <c r="K9183">
        <v>0</v>
      </c>
      <c r="L9183">
        <v>96.343800000000002</v>
      </c>
    </row>
    <row r="9184" spans="1:12" x14ac:dyDescent="0.3">
      <c r="A9184" t="s">
        <v>167</v>
      </c>
      <c r="B9184" t="s">
        <v>13</v>
      </c>
      <c r="C9184" t="s">
        <v>14</v>
      </c>
      <c r="D9184" t="s">
        <v>81</v>
      </c>
      <c r="E9184" t="s">
        <v>82</v>
      </c>
      <c r="F9184" t="s">
        <v>17</v>
      </c>
      <c r="G9184" t="s">
        <v>34</v>
      </c>
      <c r="H9184" t="s">
        <v>58</v>
      </c>
      <c r="I9184">
        <v>100</v>
      </c>
      <c r="J9184">
        <v>4</v>
      </c>
      <c r="K9184">
        <v>0</v>
      </c>
      <c r="L9184">
        <v>21</v>
      </c>
    </row>
    <row r="9185" spans="1:12" x14ac:dyDescent="0.3">
      <c r="A9185" t="s">
        <v>167</v>
      </c>
      <c r="B9185" t="s">
        <v>13</v>
      </c>
      <c r="C9185" t="s">
        <v>14</v>
      </c>
      <c r="D9185" t="s">
        <v>81</v>
      </c>
      <c r="E9185" t="s">
        <v>82</v>
      </c>
      <c r="F9185" t="s">
        <v>17</v>
      </c>
      <c r="G9185" t="s">
        <v>25</v>
      </c>
      <c r="H9185" t="s">
        <v>26</v>
      </c>
      <c r="I9185">
        <v>7.83</v>
      </c>
      <c r="J9185">
        <v>3</v>
      </c>
      <c r="K9185">
        <v>0</v>
      </c>
      <c r="L9185">
        <v>3.6017999999999999</v>
      </c>
    </row>
    <row r="9186" spans="1:12" x14ac:dyDescent="0.3">
      <c r="A9186" t="s">
        <v>27</v>
      </c>
      <c r="B9186" t="s">
        <v>43</v>
      </c>
      <c r="C9186" t="s">
        <v>14</v>
      </c>
      <c r="D9186" t="s">
        <v>328</v>
      </c>
      <c r="E9186" t="s">
        <v>82</v>
      </c>
      <c r="F9186" t="s">
        <v>17</v>
      </c>
      <c r="G9186" t="s">
        <v>25</v>
      </c>
      <c r="H9186" t="s">
        <v>109</v>
      </c>
      <c r="I9186">
        <v>35.06</v>
      </c>
      <c r="J9186">
        <v>2</v>
      </c>
      <c r="K9186">
        <v>0</v>
      </c>
      <c r="L9186">
        <v>10.518000000000001</v>
      </c>
    </row>
    <row r="9187" spans="1:12" x14ac:dyDescent="0.3">
      <c r="A9187" t="s">
        <v>27</v>
      </c>
      <c r="B9187" t="s">
        <v>43</v>
      </c>
      <c r="C9187" t="s">
        <v>14</v>
      </c>
      <c r="D9187" t="s">
        <v>328</v>
      </c>
      <c r="E9187" t="s">
        <v>82</v>
      </c>
      <c r="F9187" t="s">
        <v>17</v>
      </c>
      <c r="G9187" t="s">
        <v>25</v>
      </c>
      <c r="H9187" t="s">
        <v>26</v>
      </c>
      <c r="I9187">
        <v>4.13</v>
      </c>
      <c r="J9187">
        <v>1</v>
      </c>
      <c r="K9187">
        <v>0</v>
      </c>
      <c r="L9187">
        <v>1.8997999999999999</v>
      </c>
    </row>
    <row r="9188" spans="1:12" x14ac:dyDescent="0.3">
      <c r="A9188" t="s">
        <v>27</v>
      </c>
      <c r="B9188" t="s">
        <v>43</v>
      </c>
      <c r="C9188" t="s">
        <v>14</v>
      </c>
      <c r="D9188" t="s">
        <v>328</v>
      </c>
      <c r="E9188" t="s">
        <v>82</v>
      </c>
      <c r="F9188" t="s">
        <v>17</v>
      </c>
      <c r="G9188" t="s">
        <v>18</v>
      </c>
      <c r="H9188" t="s">
        <v>32</v>
      </c>
      <c r="I9188">
        <v>109.8</v>
      </c>
      <c r="J9188">
        <v>9</v>
      </c>
      <c r="K9188">
        <v>0</v>
      </c>
      <c r="L9188">
        <v>46.116</v>
      </c>
    </row>
    <row r="9189" spans="1:12" x14ac:dyDescent="0.3">
      <c r="A9189" t="s">
        <v>27</v>
      </c>
      <c r="B9189" t="s">
        <v>43</v>
      </c>
      <c r="C9189" t="s">
        <v>14</v>
      </c>
      <c r="D9189" t="s">
        <v>328</v>
      </c>
      <c r="E9189" t="s">
        <v>82</v>
      </c>
      <c r="F9189" t="s">
        <v>17</v>
      </c>
      <c r="G9189" t="s">
        <v>25</v>
      </c>
      <c r="H9189" t="s">
        <v>26</v>
      </c>
      <c r="I9189">
        <v>9.82</v>
      </c>
      <c r="J9189">
        <v>2</v>
      </c>
      <c r="K9189">
        <v>0</v>
      </c>
      <c r="L9189">
        <v>4.8117999999999999</v>
      </c>
    </row>
    <row r="9190" spans="1:12" x14ac:dyDescent="0.3">
      <c r="A9190" t="s">
        <v>12</v>
      </c>
      <c r="B9190" t="s">
        <v>13</v>
      </c>
      <c r="C9190" t="s">
        <v>14</v>
      </c>
      <c r="D9190" t="s">
        <v>277</v>
      </c>
      <c r="E9190" t="s">
        <v>82</v>
      </c>
      <c r="F9190" t="s">
        <v>17</v>
      </c>
      <c r="G9190" t="s">
        <v>18</v>
      </c>
      <c r="H9190" t="s">
        <v>30</v>
      </c>
      <c r="I9190">
        <v>1441.3</v>
      </c>
      <c r="J9190">
        <v>7</v>
      </c>
      <c r="K9190">
        <v>0</v>
      </c>
      <c r="L9190">
        <v>245.02099999999999</v>
      </c>
    </row>
    <row r="9191" spans="1:12" x14ac:dyDescent="0.3">
      <c r="A9191" t="s">
        <v>61</v>
      </c>
      <c r="B9191" t="s">
        <v>13</v>
      </c>
      <c r="C9191" t="s">
        <v>14</v>
      </c>
      <c r="D9191" t="s">
        <v>347</v>
      </c>
      <c r="E9191" t="s">
        <v>82</v>
      </c>
      <c r="F9191" t="s">
        <v>17</v>
      </c>
      <c r="G9191" t="s">
        <v>25</v>
      </c>
      <c r="H9191" t="s">
        <v>33</v>
      </c>
      <c r="I9191">
        <v>34.65</v>
      </c>
      <c r="J9191">
        <v>3</v>
      </c>
      <c r="K9191">
        <v>0</v>
      </c>
      <c r="L9191">
        <v>10.395</v>
      </c>
    </row>
    <row r="9192" spans="1:12" x14ac:dyDescent="0.3">
      <c r="A9192" t="s">
        <v>61</v>
      </c>
      <c r="B9192" t="s">
        <v>21</v>
      </c>
      <c r="C9192" t="s">
        <v>14</v>
      </c>
      <c r="D9192" t="s">
        <v>354</v>
      </c>
      <c r="E9192" t="s">
        <v>82</v>
      </c>
      <c r="F9192" t="s">
        <v>17</v>
      </c>
      <c r="G9192" t="s">
        <v>25</v>
      </c>
      <c r="H9192" t="s">
        <v>26</v>
      </c>
      <c r="I9192">
        <v>15</v>
      </c>
      <c r="J9192">
        <v>4</v>
      </c>
      <c r="K9192">
        <v>0</v>
      </c>
      <c r="L9192">
        <v>7.2</v>
      </c>
    </row>
    <row r="9193" spans="1:12" x14ac:dyDescent="0.3">
      <c r="A9193" t="s">
        <v>61</v>
      </c>
      <c r="B9193" t="s">
        <v>21</v>
      </c>
      <c r="C9193" t="s">
        <v>14</v>
      </c>
      <c r="D9193" t="s">
        <v>354</v>
      </c>
      <c r="E9193" t="s">
        <v>82</v>
      </c>
      <c r="F9193" t="s">
        <v>17</v>
      </c>
      <c r="G9193" t="s">
        <v>34</v>
      </c>
      <c r="H9193" t="s">
        <v>35</v>
      </c>
      <c r="I9193">
        <v>161.61000000000001</v>
      </c>
      <c r="J9193">
        <v>1</v>
      </c>
      <c r="K9193">
        <v>0</v>
      </c>
      <c r="L9193">
        <v>42.018599999999999</v>
      </c>
    </row>
    <row r="9194" spans="1:12" x14ac:dyDescent="0.3">
      <c r="A9194" t="s">
        <v>61</v>
      </c>
      <c r="B9194" t="s">
        <v>21</v>
      </c>
      <c r="C9194" t="s">
        <v>14</v>
      </c>
      <c r="D9194" t="s">
        <v>354</v>
      </c>
      <c r="E9194" t="s">
        <v>82</v>
      </c>
      <c r="F9194" t="s">
        <v>17</v>
      </c>
      <c r="G9194" t="s">
        <v>34</v>
      </c>
      <c r="H9194" t="s">
        <v>35</v>
      </c>
      <c r="I9194">
        <v>144.94999999999999</v>
      </c>
      <c r="J9194">
        <v>5</v>
      </c>
      <c r="K9194">
        <v>0</v>
      </c>
      <c r="L9194">
        <v>42.035499999999999</v>
      </c>
    </row>
    <row r="9195" spans="1:12" x14ac:dyDescent="0.3">
      <c r="A9195" t="s">
        <v>61</v>
      </c>
      <c r="B9195" t="s">
        <v>13</v>
      </c>
      <c r="C9195" t="s">
        <v>14</v>
      </c>
      <c r="D9195" t="s">
        <v>154</v>
      </c>
      <c r="E9195" t="s">
        <v>82</v>
      </c>
      <c r="F9195" t="s">
        <v>17</v>
      </c>
      <c r="G9195" t="s">
        <v>18</v>
      </c>
      <c r="H9195" t="s">
        <v>19</v>
      </c>
      <c r="I9195">
        <v>359.97</v>
      </c>
      <c r="J9195">
        <v>3</v>
      </c>
      <c r="K9195">
        <v>0</v>
      </c>
      <c r="L9195">
        <v>79.193399999999997</v>
      </c>
    </row>
    <row r="9196" spans="1:12" x14ac:dyDescent="0.3">
      <c r="A9196" t="s">
        <v>27</v>
      </c>
      <c r="B9196" t="s">
        <v>13</v>
      </c>
      <c r="C9196" t="s">
        <v>14</v>
      </c>
      <c r="D9196" t="s">
        <v>209</v>
      </c>
      <c r="E9196" t="s">
        <v>82</v>
      </c>
      <c r="F9196" t="s">
        <v>17</v>
      </c>
      <c r="G9196" t="s">
        <v>25</v>
      </c>
      <c r="H9196" t="s">
        <v>37</v>
      </c>
      <c r="I9196">
        <v>35.04</v>
      </c>
      <c r="J9196">
        <v>2</v>
      </c>
      <c r="K9196">
        <v>0</v>
      </c>
      <c r="L9196">
        <v>12.263999999999999</v>
      </c>
    </row>
    <row r="9197" spans="1:12" x14ac:dyDescent="0.3">
      <c r="A9197" t="s">
        <v>61</v>
      </c>
      <c r="B9197" t="s">
        <v>13</v>
      </c>
      <c r="C9197" t="s">
        <v>14</v>
      </c>
      <c r="D9197" t="s">
        <v>181</v>
      </c>
      <c r="E9197" t="s">
        <v>82</v>
      </c>
      <c r="F9197" t="s">
        <v>17</v>
      </c>
      <c r="G9197" t="s">
        <v>25</v>
      </c>
      <c r="H9197" t="s">
        <v>37</v>
      </c>
      <c r="I9197">
        <v>194.32</v>
      </c>
      <c r="J9197">
        <v>4</v>
      </c>
      <c r="K9197">
        <v>0</v>
      </c>
      <c r="L9197">
        <v>56.352800000000002</v>
      </c>
    </row>
    <row r="9198" spans="1:12" x14ac:dyDescent="0.3">
      <c r="A9198" t="s">
        <v>27</v>
      </c>
      <c r="B9198" t="s">
        <v>43</v>
      </c>
      <c r="C9198" t="s">
        <v>14</v>
      </c>
      <c r="D9198" t="s">
        <v>223</v>
      </c>
      <c r="E9198" t="s">
        <v>82</v>
      </c>
      <c r="F9198" t="s">
        <v>17</v>
      </c>
      <c r="G9198" t="s">
        <v>18</v>
      </c>
      <c r="H9198" t="s">
        <v>32</v>
      </c>
      <c r="I9198">
        <v>127.88</v>
      </c>
      <c r="J9198">
        <v>2</v>
      </c>
      <c r="K9198">
        <v>0</v>
      </c>
      <c r="L9198">
        <v>40.921599999999998</v>
      </c>
    </row>
    <row r="9199" spans="1:12" x14ac:dyDescent="0.3">
      <c r="A9199" t="s">
        <v>27</v>
      </c>
      <c r="B9199" t="s">
        <v>43</v>
      </c>
      <c r="C9199" t="s">
        <v>14</v>
      </c>
      <c r="D9199" t="s">
        <v>223</v>
      </c>
      <c r="E9199" t="s">
        <v>82</v>
      </c>
      <c r="F9199" t="s">
        <v>17</v>
      </c>
      <c r="G9199" t="s">
        <v>25</v>
      </c>
      <c r="H9199" t="s">
        <v>37</v>
      </c>
      <c r="I9199">
        <v>160.32</v>
      </c>
      <c r="J9199">
        <v>2</v>
      </c>
      <c r="K9199">
        <v>0</v>
      </c>
      <c r="L9199">
        <v>44.889600000000002</v>
      </c>
    </row>
    <row r="9200" spans="1:12" x14ac:dyDescent="0.3">
      <c r="A9200" t="s">
        <v>27</v>
      </c>
      <c r="B9200" t="s">
        <v>43</v>
      </c>
      <c r="C9200" t="s">
        <v>14</v>
      </c>
      <c r="D9200" t="s">
        <v>223</v>
      </c>
      <c r="E9200" t="s">
        <v>82</v>
      </c>
      <c r="F9200" t="s">
        <v>17</v>
      </c>
      <c r="G9200" t="s">
        <v>25</v>
      </c>
      <c r="H9200" t="s">
        <v>36</v>
      </c>
      <c r="I9200">
        <v>46</v>
      </c>
      <c r="J9200">
        <v>4</v>
      </c>
      <c r="K9200">
        <v>0</v>
      </c>
      <c r="L9200">
        <v>20.7</v>
      </c>
    </row>
    <row r="9201" spans="1:12" x14ac:dyDescent="0.3">
      <c r="A9201" t="s">
        <v>61</v>
      </c>
      <c r="B9201" t="s">
        <v>21</v>
      </c>
      <c r="C9201" t="s">
        <v>14</v>
      </c>
      <c r="D9201" t="s">
        <v>81</v>
      </c>
      <c r="E9201" t="s">
        <v>82</v>
      </c>
      <c r="F9201" t="s">
        <v>17</v>
      </c>
      <c r="G9201" t="s">
        <v>25</v>
      </c>
      <c r="H9201" t="s">
        <v>59</v>
      </c>
      <c r="I9201">
        <v>33.96</v>
      </c>
      <c r="J9201">
        <v>2</v>
      </c>
      <c r="K9201">
        <v>0</v>
      </c>
      <c r="L9201">
        <v>16.98</v>
      </c>
    </row>
    <row r="9202" spans="1:12" x14ac:dyDescent="0.3">
      <c r="A9202" t="s">
        <v>61</v>
      </c>
      <c r="B9202" t="s">
        <v>21</v>
      </c>
      <c r="C9202" t="s">
        <v>14</v>
      </c>
      <c r="D9202" t="s">
        <v>81</v>
      </c>
      <c r="E9202" t="s">
        <v>82</v>
      </c>
      <c r="F9202" t="s">
        <v>17</v>
      </c>
      <c r="G9202" t="s">
        <v>25</v>
      </c>
      <c r="H9202" t="s">
        <v>37</v>
      </c>
      <c r="I9202">
        <v>826.11</v>
      </c>
      <c r="J9202">
        <v>3</v>
      </c>
      <c r="K9202">
        <v>0</v>
      </c>
      <c r="L9202">
        <v>322.18290000000002</v>
      </c>
    </row>
    <row r="9203" spans="1:12" x14ac:dyDescent="0.3">
      <c r="A9203" t="s">
        <v>27</v>
      </c>
      <c r="B9203" t="s">
        <v>13</v>
      </c>
      <c r="C9203" t="s">
        <v>14</v>
      </c>
      <c r="D9203" t="s">
        <v>399</v>
      </c>
      <c r="E9203" t="s">
        <v>82</v>
      </c>
      <c r="F9203" t="s">
        <v>17</v>
      </c>
      <c r="G9203" t="s">
        <v>25</v>
      </c>
      <c r="H9203" t="s">
        <v>40</v>
      </c>
      <c r="I9203">
        <v>9.11</v>
      </c>
      <c r="J9203">
        <v>1</v>
      </c>
      <c r="K9203">
        <v>0</v>
      </c>
      <c r="L9203">
        <v>4.0994999999999999</v>
      </c>
    </row>
    <row r="9204" spans="1:12" x14ac:dyDescent="0.3">
      <c r="A9204" t="s">
        <v>27</v>
      </c>
      <c r="B9204" t="s">
        <v>13</v>
      </c>
      <c r="C9204" t="s">
        <v>14</v>
      </c>
      <c r="D9204" t="s">
        <v>399</v>
      </c>
      <c r="E9204" t="s">
        <v>82</v>
      </c>
      <c r="F9204" t="s">
        <v>17</v>
      </c>
      <c r="G9204" t="s">
        <v>25</v>
      </c>
      <c r="H9204" t="s">
        <v>31</v>
      </c>
      <c r="I9204">
        <v>571.44000000000005</v>
      </c>
      <c r="J9204">
        <v>4</v>
      </c>
      <c r="K9204">
        <v>0</v>
      </c>
      <c r="L9204">
        <v>165.7176</v>
      </c>
    </row>
    <row r="9205" spans="1:12" x14ac:dyDescent="0.3">
      <c r="A9205" t="s">
        <v>27</v>
      </c>
      <c r="B9205" t="s">
        <v>13</v>
      </c>
      <c r="C9205" t="s">
        <v>14</v>
      </c>
      <c r="D9205" t="s">
        <v>399</v>
      </c>
      <c r="E9205" t="s">
        <v>82</v>
      </c>
      <c r="F9205" t="s">
        <v>17</v>
      </c>
      <c r="G9205" t="s">
        <v>25</v>
      </c>
      <c r="H9205" t="s">
        <v>40</v>
      </c>
      <c r="I9205">
        <v>32.4</v>
      </c>
      <c r="J9205">
        <v>5</v>
      </c>
      <c r="K9205">
        <v>0</v>
      </c>
      <c r="L9205">
        <v>15.552</v>
      </c>
    </row>
    <row r="9206" spans="1:12" x14ac:dyDescent="0.3">
      <c r="A9206" t="s">
        <v>27</v>
      </c>
      <c r="B9206" t="s">
        <v>13</v>
      </c>
      <c r="C9206" t="s">
        <v>14</v>
      </c>
      <c r="D9206" t="s">
        <v>399</v>
      </c>
      <c r="E9206" t="s">
        <v>82</v>
      </c>
      <c r="F9206" t="s">
        <v>17</v>
      </c>
      <c r="G9206" t="s">
        <v>25</v>
      </c>
      <c r="H9206" t="s">
        <v>31</v>
      </c>
      <c r="I9206">
        <v>16.91</v>
      </c>
      <c r="J9206">
        <v>1</v>
      </c>
      <c r="K9206">
        <v>0</v>
      </c>
      <c r="L9206">
        <v>4.5656999999999996</v>
      </c>
    </row>
    <row r="9207" spans="1:12" x14ac:dyDescent="0.3">
      <c r="A9207" t="s">
        <v>27</v>
      </c>
      <c r="B9207" t="s">
        <v>43</v>
      </c>
      <c r="C9207" t="s">
        <v>14</v>
      </c>
      <c r="D9207" t="s">
        <v>250</v>
      </c>
      <c r="E9207" t="s">
        <v>82</v>
      </c>
      <c r="F9207" t="s">
        <v>17</v>
      </c>
      <c r="G9207" t="s">
        <v>18</v>
      </c>
      <c r="H9207" t="s">
        <v>32</v>
      </c>
      <c r="I9207">
        <v>62.82</v>
      </c>
      <c r="J9207">
        <v>3</v>
      </c>
      <c r="K9207">
        <v>0</v>
      </c>
      <c r="L9207">
        <v>30.7818</v>
      </c>
    </row>
    <row r="9208" spans="1:12" x14ac:dyDescent="0.3">
      <c r="A9208" t="s">
        <v>27</v>
      </c>
      <c r="B9208" t="s">
        <v>43</v>
      </c>
      <c r="C9208" t="s">
        <v>14</v>
      </c>
      <c r="D9208" t="s">
        <v>250</v>
      </c>
      <c r="E9208" t="s">
        <v>82</v>
      </c>
      <c r="F9208" t="s">
        <v>17</v>
      </c>
      <c r="G9208" t="s">
        <v>25</v>
      </c>
      <c r="H9208" t="s">
        <v>31</v>
      </c>
      <c r="I9208">
        <v>489.92</v>
      </c>
      <c r="J9208">
        <v>8</v>
      </c>
      <c r="K9208">
        <v>0</v>
      </c>
      <c r="L9208">
        <v>0</v>
      </c>
    </row>
    <row r="9209" spans="1:12" x14ac:dyDescent="0.3">
      <c r="A9209" t="s">
        <v>27</v>
      </c>
      <c r="B9209" t="s">
        <v>43</v>
      </c>
      <c r="C9209" t="s">
        <v>14</v>
      </c>
      <c r="D9209" t="s">
        <v>250</v>
      </c>
      <c r="E9209" t="s">
        <v>82</v>
      </c>
      <c r="F9209" t="s">
        <v>17</v>
      </c>
      <c r="G9209" t="s">
        <v>25</v>
      </c>
      <c r="H9209" t="s">
        <v>40</v>
      </c>
      <c r="I9209">
        <v>19.440000000000001</v>
      </c>
      <c r="J9209">
        <v>3</v>
      </c>
      <c r="K9209">
        <v>0</v>
      </c>
      <c r="L9209">
        <v>9.3312000000000008</v>
      </c>
    </row>
    <row r="9210" spans="1:12" x14ac:dyDescent="0.3">
      <c r="A9210" t="s">
        <v>27</v>
      </c>
      <c r="B9210" t="s">
        <v>43</v>
      </c>
      <c r="C9210" t="s">
        <v>14</v>
      </c>
      <c r="D9210" t="s">
        <v>250</v>
      </c>
      <c r="E9210" t="s">
        <v>82</v>
      </c>
      <c r="F9210" t="s">
        <v>17</v>
      </c>
      <c r="G9210" t="s">
        <v>25</v>
      </c>
      <c r="H9210" t="s">
        <v>40</v>
      </c>
      <c r="I9210">
        <v>16.68</v>
      </c>
      <c r="J9210">
        <v>2</v>
      </c>
      <c r="K9210">
        <v>0</v>
      </c>
      <c r="L9210">
        <v>8.34</v>
      </c>
    </row>
    <row r="9211" spans="1:12" x14ac:dyDescent="0.3">
      <c r="A9211" t="s">
        <v>27</v>
      </c>
      <c r="B9211" t="s">
        <v>43</v>
      </c>
      <c r="C9211" t="s">
        <v>14</v>
      </c>
      <c r="D9211" t="s">
        <v>250</v>
      </c>
      <c r="E9211" t="s">
        <v>82</v>
      </c>
      <c r="F9211" t="s">
        <v>17</v>
      </c>
      <c r="G9211" t="s">
        <v>34</v>
      </c>
      <c r="H9211" t="s">
        <v>35</v>
      </c>
      <c r="I9211">
        <v>155.35</v>
      </c>
      <c r="J9211">
        <v>13</v>
      </c>
      <c r="K9211">
        <v>0</v>
      </c>
      <c r="L9211">
        <v>0</v>
      </c>
    </row>
    <row r="9212" spans="1:12" x14ac:dyDescent="0.3">
      <c r="A9212" t="s">
        <v>27</v>
      </c>
      <c r="B9212" t="s">
        <v>43</v>
      </c>
      <c r="C9212" t="s">
        <v>14</v>
      </c>
      <c r="D9212" t="s">
        <v>250</v>
      </c>
      <c r="E9212" t="s">
        <v>82</v>
      </c>
      <c r="F9212" t="s">
        <v>17</v>
      </c>
      <c r="G9212" t="s">
        <v>18</v>
      </c>
      <c r="H9212" t="s">
        <v>32</v>
      </c>
      <c r="I9212">
        <v>12.42</v>
      </c>
      <c r="J9212">
        <v>3</v>
      </c>
      <c r="K9212">
        <v>0</v>
      </c>
      <c r="L9212">
        <v>4.4711999999999996</v>
      </c>
    </row>
    <row r="9213" spans="1:12" x14ac:dyDescent="0.3">
      <c r="A9213" t="s">
        <v>27</v>
      </c>
      <c r="B9213" t="s">
        <v>43</v>
      </c>
      <c r="C9213" t="s">
        <v>14</v>
      </c>
      <c r="D9213" t="s">
        <v>250</v>
      </c>
      <c r="E9213" t="s">
        <v>82</v>
      </c>
      <c r="F9213" t="s">
        <v>17</v>
      </c>
      <c r="G9213" t="s">
        <v>34</v>
      </c>
      <c r="H9213" t="s">
        <v>35</v>
      </c>
      <c r="I9213">
        <v>187.98</v>
      </c>
      <c r="J9213">
        <v>2</v>
      </c>
      <c r="K9213">
        <v>0</v>
      </c>
      <c r="L9213">
        <v>52.634399999999999</v>
      </c>
    </row>
    <row r="9214" spans="1:12" x14ac:dyDescent="0.3">
      <c r="A9214" t="s">
        <v>12</v>
      </c>
      <c r="B9214" t="s">
        <v>13</v>
      </c>
      <c r="C9214" t="s">
        <v>14</v>
      </c>
      <c r="D9214" t="s">
        <v>250</v>
      </c>
      <c r="E9214" t="s">
        <v>82</v>
      </c>
      <c r="F9214" t="s">
        <v>17</v>
      </c>
      <c r="G9214" t="s">
        <v>25</v>
      </c>
      <c r="H9214" t="s">
        <v>31</v>
      </c>
      <c r="I9214">
        <v>81.2</v>
      </c>
      <c r="J9214">
        <v>5</v>
      </c>
      <c r="K9214">
        <v>0</v>
      </c>
      <c r="L9214">
        <v>12.18</v>
      </c>
    </row>
    <row r="9215" spans="1:12" x14ac:dyDescent="0.3">
      <c r="A9215" t="s">
        <v>27</v>
      </c>
      <c r="B9215" t="s">
        <v>43</v>
      </c>
      <c r="C9215" t="s">
        <v>14</v>
      </c>
      <c r="D9215" t="s">
        <v>354</v>
      </c>
      <c r="E9215" t="s">
        <v>82</v>
      </c>
      <c r="F9215" t="s">
        <v>17</v>
      </c>
      <c r="G9215" t="s">
        <v>18</v>
      </c>
      <c r="H9215" t="s">
        <v>20</v>
      </c>
      <c r="I9215">
        <v>1139.92</v>
      </c>
      <c r="J9215">
        <v>4</v>
      </c>
      <c r="K9215">
        <v>0</v>
      </c>
      <c r="L9215">
        <v>284.98</v>
      </c>
    </row>
    <row r="9216" spans="1:12" x14ac:dyDescent="0.3">
      <c r="A9216" t="s">
        <v>27</v>
      </c>
      <c r="B9216" t="s">
        <v>13</v>
      </c>
      <c r="C9216" t="s">
        <v>14</v>
      </c>
      <c r="D9216" t="s">
        <v>354</v>
      </c>
      <c r="E9216" t="s">
        <v>82</v>
      </c>
      <c r="F9216" t="s">
        <v>17</v>
      </c>
      <c r="G9216" t="s">
        <v>18</v>
      </c>
      <c r="H9216" t="s">
        <v>20</v>
      </c>
      <c r="I9216">
        <v>504.9</v>
      </c>
      <c r="J9216">
        <v>5</v>
      </c>
      <c r="K9216">
        <v>0</v>
      </c>
      <c r="L9216">
        <v>80.784000000000006</v>
      </c>
    </row>
    <row r="9217" spans="1:12" x14ac:dyDescent="0.3">
      <c r="A9217" t="s">
        <v>61</v>
      </c>
      <c r="B9217" t="s">
        <v>21</v>
      </c>
      <c r="C9217" t="s">
        <v>14</v>
      </c>
      <c r="D9217" t="s">
        <v>154</v>
      </c>
      <c r="E9217" t="s">
        <v>82</v>
      </c>
      <c r="F9217" t="s">
        <v>17</v>
      </c>
      <c r="G9217" t="s">
        <v>25</v>
      </c>
      <c r="H9217" t="s">
        <v>31</v>
      </c>
      <c r="I9217">
        <v>56.45</v>
      </c>
      <c r="J9217">
        <v>5</v>
      </c>
      <c r="K9217">
        <v>0</v>
      </c>
      <c r="L9217">
        <v>14.677</v>
      </c>
    </row>
    <row r="9218" spans="1:12" x14ac:dyDescent="0.3">
      <c r="A9218" t="s">
        <v>12</v>
      </c>
      <c r="B9218" t="s">
        <v>21</v>
      </c>
      <c r="C9218" t="s">
        <v>14</v>
      </c>
      <c r="D9218" t="s">
        <v>250</v>
      </c>
      <c r="E9218" t="s">
        <v>82</v>
      </c>
      <c r="F9218" t="s">
        <v>17</v>
      </c>
      <c r="G9218" t="s">
        <v>25</v>
      </c>
      <c r="H9218" t="s">
        <v>33</v>
      </c>
      <c r="I9218">
        <v>22.96</v>
      </c>
      <c r="J9218">
        <v>7</v>
      </c>
      <c r="K9218">
        <v>0</v>
      </c>
      <c r="L9218">
        <v>7.5768000000000004</v>
      </c>
    </row>
    <row r="9219" spans="1:12" x14ac:dyDescent="0.3">
      <c r="A9219" t="s">
        <v>12</v>
      </c>
      <c r="B9219" t="s">
        <v>21</v>
      </c>
      <c r="C9219" t="s">
        <v>14</v>
      </c>
      <c r="D9219" t="s">
        <v>250</v>
      </c>
      <c r="E9219" t="s">
        <v>82</v>
      </c>
      <c r="F9219" t="s">
        <v>17</v>
      </c>
      <c r="G9219" t="s">
        <v>34</v>
      </c>
      <c r="H9219" t="s">
        <v>35</v>
      </c>
      <c r="I9219">
        <v>28.99</v>
      </c>
      <c r="J9219">
        <v>1</v>
      </c>
      <c r="K9219">
        <v>0</v>
      </c>
      <c r="L9219">
        <v>8.4070999999999998</v>
      </c>
    </row>
    <row r="9220" spans="1:12" x14ac:dyDescent="0.3">
      <c r="A9220" t="s">
        <v>12</v>
      </c>
      <c r="B9220" t="s">
        <v>21</v>
      </c>
      <c r="C9220" t="s">
        <v>14</v>
      </c>
      <c r="D9220" t="s">
        <v>250</v>
      </c>
      <c r="E9220" t="s">
        <v>82</v>
      </c>
      <c r="F9220" t="s">
        <v>17</v>
      </c>
      <c r="G9220" t="s">
        <v>25</v>
      </c>
      <c r="H9220" t="s">
        <v>40</v>
      </c>
      <c r="I9220">
        <v>12.96</v>
      </c>
      <c r="J9220">
        <v>2</v>
      </c>
      <c r="K9220">
        <v>0</v>
      </c>
      <c r="L9220">
        <v>6.3503999999999996</v>
      </c>
    </row>
    <row r="9221" spans="1:12" x14ac:dyDescent="0.3">
      <c r="A9221" t="s">
        <v>12</v>
      </c>
      <c r="B9221" t="s">
        <v>21</v>
      </c>
      <c r="C9221" t="s">
        <v>14</v>
      </c>
      <c r="D9221" t="s">
        <v>250</v>
      </c>
      <c r="E9221" t="s">
        <v>82</v>
      </c>
      <c r="F9221" t="s">
        <v>17</v>
      </c>
      <c r="G9221" t="s">
        <v>25</v>
      </c>
      <c r="H9221" t="s">
        <v>33</v>
      </c>
      <c r="I9221">
        <v>22.96</v>
      </c>
      <c r="J9221">
        <v>7</v>
      </c>
      <c r="K9221">
        <v>0</v>
      </c>
      <c r="L9221">
        <v>6.6584000000000003</v>
      </c>
    </row>
    <row r="9222" spans="1:12" x14ac:dyDescent="0.3">
      <c r="A9222" t="s">
        <v>12</v>
      </c>
      <c r="B9222" t="s">
        <v>21</v>
      </c>
      <c r="C9222" t="s">
        <v>14</v>
      </c>
      <c r="D9222" t="s">
        <v>250</v>
      </c>
      <c r="E9222" t="s">
        <v>82</v>
      </c>
      <c r="F9222" t="s">
        <v>17</v>
      </c>
      <c r="G9222" t="s">
        <v>25</v>
      </c>
      <c r="H9222" t="s">
        <v>109</v>
      </c>
      <c r="I9222">
        <v>4164.05</v>
      </c>
      <c r="J9222">
        <v>5</v>
      </c>
      <c r="K9222">
        <v>0</v>
      </c>
      <c r="L9222">
        <v>83.281000000000006</v>
      </c>
    </row>
    <row r="9223" spans="1:12" x14ac:dyDescent="0.3">
      <c r="A9223" t="s">
        <v>61</v>
      </c>
      <c r="B9223" t="s">
        <v>21</v>
      </c>
      <c r="C9223" t="s">
        <v>14</v>
      </c>
      <c r="D9223" t="s">
        <v>81</v>
      </c>
      <c r="E9223" t="s">
        <v>82</v>
      </c>
      <c r="F9223" t="s">
        <v>17</v>
      </c>
      <c r="G9223" t="s">
        <v>34</v>
      </c>
      <c r="H9223" t="s">
        <v>35</v>
      </c>
      <c r="I9223">
        <v>579.95000000000005</v>
      </c>
      <c r="J9223">
        <v>5</v>
      </c>
      <c r="K9223">
        <v>0</v>
      </c>
      <c r="L9223">
        <v>168.18549999999999</v>
      </c>
    </row>
    <row r="9224" spans="1:12" x14ac:dyDescent="0.3">
      <c r="A9224" t="s">
        <v>61</v>
      </c>
      <c r="B9224" t="s">
        <v>21</v>
      </c>
      <c r="C9224" t="s">
        <v>14</v>
      </c>
      <c r="D9224" t="s">
        <v>81</v>
      </c>
      <c r="E9224" t="s">
        <v>82</v>
      </c>
      <c r="F9224" t="s">
        <v>17</v>
      </c>
      <c r="G9224" t="s">
        <v>18</v>
      </c>
      <c r="H9224" t="s">
        <v>32</v>
      </c>
      <c r="I9224">
        <v>29.12</v>
      </c>
      <c r="J9224">
        <v>4</v>
      </c>
      <c r="K9224">
        <v>0</v>
      </c>
      <c r="L9224">
        <v>12.521599999999999</v>
      </c>
    </row>
    <row r="9225" spans="1:12" x14ac:dyDescent="0.3">
      <c r="A9225" t="s">
        <v>61</v>
      </c>
      <c r="B9225" t="s">
        <v>21</v>
      </c>
      <c r="C9225" t="s">
        <v>14</v>
      </c>
      <c r="D9225" t="s">
        <v>81</v>
      </c>
      <c r="E9225" t="s">
        <v>82</v>
      </c>
      <c r="F9225" t="s">
        <v>17</v>
      </c>
      <c r="G9225" t="s">
        <v>18</v>
      </c>
      <c r="H9225" t="s">
        <v>30</v>
      </c>
      <c r="I9225">
        <v>1202.94</v>
      </c>
      <c r="J9225">
        <v>3</v>
      </c>
      <c r="K9225">
        <v>0</v>
      </c>
      <c r="L9225">
        <v>300.73500000000001</v>
      </c>
    </row>
    <row r="9226" spans="1:12" x14ac:dyDescent="0.3">
      <c r="A9226" t="s">
        <v>27</v>
      </c>
      <c r="B9226" t="s">
        <v>21</v>
      </c>
      <c r="C9226" t="s">
        <v>14</v>
      </c>
      <c r="D9226" t="s">
        <v>81</v>
      </c>
      <c r="E9226" t="s">
        <v>82</v>
      </c>
      <c r="F9226" t="s">
        <v>17</v>
      </c>
      <c r="G9226" t="s">
        <v>25</v>
      </c>
      <c r="H9226" t="s">
        <v>36</v>
      </c>
      <c r="I9226">
        <v>232.96</v>
      </c>
      <c r="J9226">
        <v>7</v>
      </c>
      <c r="K9226">
        <v>0</v>
      </c>
      <c r="L9226">
        <v>116.48</v>
      </c>
    </row>
    <row r="9227" spans="1:12" x14ac:dyDescent="0.3">
      <c r="A9227" t="s">
        <v>27</v>
      </c>
      <c r="B9227" t="s">
        <v>21</v>
      </c>
      <c r="C9227" t="s">
        <v>14</v>
      </c>
      <c r="D9227" t="s">
        <v>81</v>
      </c>
      <c r="E9227" t="s">
        <v>82</v>
      </c>
      <c r="F9227" t="s">
        <v>17</v>
      </c>
      <c r="G9227" t="s">
        <v>25</v>
      </c>
      <c r="H9227" t="s">
        <v>59</v>
      </c>
      <c r="I9227">
        <v>66.540000000000006</v>
      </c>
      <c r="J9227">
        <v>6</v>
      </c>
      <c r="K9227">
        <v>0</v>
      </c>
      <c r="L9227">
        <v>32.604599999999998</v>
      </c>
    </row>
    <row r="9228" spans="1:12" x14ac:dyDescent="0.3">
      <c r="A9228" t="s">
        <v>27</v>
      </c>
      <c r="B9228" t="s">
        <v>21</v>
      </c>
      <c r="C9228" t="s">
        <v>14</v>
      </c>
      <c r="D9228" t="s">
        <v>81</v>
      </c>
      <c r="E9228" t="s">
        <v>82</v>
      </c>
      <c r="F9228" t="s">
        <v>17</v>
      </c>
      <c r="G9228" t="s">
        <v>25</v>
      </c>
      <c r="H9228" t="s">
        <v>37</v>
      </c>
      <c r="I9228">
        <v>43.26</v>
      </c>
      <c r="J9228">
        <v>3</v>
      </c>
      <c r="K9228">
        <v>0</v>
      </c>
      <c r="L9228">
        <v>14.2758</v>
      </c>
    </row>
    <row r="9229" spans="1:12" x14ac:dyDescent="0.3">
      <c r="A9229" t="s">
        <v>27</v>
      </c>
      <c r="B9229" t="s">
        <v>21</v>
      </c>
      <c r="C9229" t="s">
        <v>14</v>
      </c>
      <c r="D9229" t="s">
        <v>354</v>
      </c>
      <c r="E9229" t="s">
        <v>82</v>
      </c>
      <c r="F9229" t="s">
        <v>17</v>
      </c>
      <c r="G9229" t="s">
        <v>25</v>
      </c>
      <c r="H9229" t="s">
        <v>31</v>
      </c>
      <c r="I9229">
        <v>61.68</v>
      </c>
      <c r="J9229">
        <v>4</v>
      </c>
      <c r="K9229">
        <v>0</v>
      </c>
      <c r="L9229">
        <v>16.653600000000001</v>
      </c>
    </row>
    <row r="9230" spans="1:12" x14ac:dyDescent="0.3">
      <c r="A9230" t="s">
        <v>27</v>
      </c>
      <c r="B9230" t="s">
        <v>21</v>
      </c>
      <c r="C9230" t="s">
        <v>14</v>
      </c>
      <c r="D9230" t="s">
        <v>354</v>
      </c>
      <c r="E9230" t="s">
        <v>82</v>
      </c>
      <c r="F9230" t="s">
        <v>17</v>
      </c>
      <c r="G9230" t="s">
        <v>25</v>
      </c>
      <c r="H9230" t="s">
        <v>36</v>
      </c>
      <c r="I9230">
        <v>63.96</v>
      </c>
      <c r="J9230">
        <v>4</v>
      </c>
      <c r="K9230">
        <v>0</v>
      </c>
      <c r="L9230">
        <v>30.700800000000001</v>
      </c>
    </row>
    <row r="9231" spans="1:12" x14ac:dyDescent="0.3">
      <c r="A9231" t="s">
        <v>61</v>
      </c>
      <c r="B9231" t="s">
        <v>13</v>
      </c>
      <c r="C9231" t="s">
        <v>14</v>
      </c>
      <c r="D9231" t="s">
        <v>181</v>
      </c>
      <c r="E9231" t="s">
        <v>82</v>
      </c>
      <c r="F9231" t="s">
        <v>17</v>
      </c>
      <c r="G9231" t="s">
        <v>18</v>
      </c>
      <c r="H9231" t="s">
        <v>32</v>
      </c>
      <c r="I9231">
        <v>39.92</v>
      </c>
      <c r="J9231">
        <v>4</v>
      </c>
      <c r="K9231">
        <v>0</v>
      </c>
      <c r="L9231">
        <v>11.1776</v>
      </c>
    </row>
    <row r="9232" spans="1:12" x14ac:dyDescent="0.3">
      <c r="A9232" t="s">
        <v>61</v>
      </c>
      <c r="B9232" t="s">
        <v>13</v>
      </c>
      <c r="C9232" t="s">
        <v>14</v>
      </c>
      <c r="D9232" t="s">
        <v>154</v>
      </c>
      <c r="E9232" t="s">
        <v>82</v>
      </c>
      <c r="F9232" t="s">
        <v>17</v>
      </c>
      <c r="G9232" t="s">
        <v>25</v>
      </c>
      <c r="H9232" t="s">
        <v>33</v>
      </c>
      <c r="I9232">
        <v>54.66</v>
      </c>
      <c r="J9232">
        <v>6</v>
      </c>
      <c r="K9232">
        <v>0</v>
      </c>
      <c r="L9232">
        <v>18.037800000000001</v>
      </c>
    </row>
    <row r="9233" spans="1:12" x14ac:dyDescent="0.3">
      <c r="A9233" t="s">
        <v>27</v>
      </c>
      <c r="B9233" t="s">
        <v>13</v>
      </c>
      <c r="C9233" t="s">
        <v>14</v>
      </c>
      <c r="D9233" t="s">
        <v>354</v>
      </c>
      <c r="E9233" t="s">
        <v>82</v>
      </c>
      <c r="F9233" t="s">
        <v>17</v>
      </c>
      <c r="G9233" t="s">
        <v>25</v>
      </c>
      <c r="H9233" t="s">
        <v>76</v>
      </c>
      <c r="I9233">
        <v>45</v>
      </c>
      <c r="J9233">
        <v>9</v>
      </c>
      <c r="K9233">
        <v>0</v>
      </c>
      <c r="L9233">
        <v>21.6</v>
      </c>
    </row>
    <row r="9234" spans="1:12" x14ac:dyDescent="0.3">
      <c r="A9234" t="s">
        <v>27</v>
      </c>
      <c r="B9234" t="s">
        <v>13</v>
      </c>
      <c r="C9234" t="s">
        <v>14</v>
      </c>
      <c r="D9234" t="s">
        <v>354</v>
      </c>
      <c r="E9234" t="s">
        <v>82</v>
      </c>
      <c r="F9234" t="s">
        <v>17</v>
      </c>
      <c r="G9234" t="s">
        <v>34</v>
      </c>
      <c r="H9234" t="s">
        <v>122</v>
      </c>
      <c r="I9234">
        <v>209.97</v>
      </c>
      <c r="J9234">
        <v>3</v>
      </c>
      <c r="K9234">
        <v>0</v>
      </c>
      <c r="L9234">
        <v>90.287099999999995</v>
      </c>
    </row>
    <row r="9235" spans="1:12" x14ac:dyDescent="0.3">
      <c r="A9235" t="s">
        <v>27</v>
      </c>
      <c r="B9235" t="s">
        <v>13</v>
      </c>
      <c r="C9235" t="s">
        <v>14</v>
      </c>
      <c r="D9235" t="s">
        <v>250</v>
      </c>
      <c r="E9235" t="s">
        <v>82</v>
      </c>
      <c r="F9235" t="s">
        <v>17</v>
      </c>
      <c r="G9235" t="s">
        <v>25</v>
      </c>
      <c r="H9235" t="s">
        <v>76</v>
      </c>
      <c r="I9235">
        <v>25.06</v>
      </c>
      <c r="J9235">
        <v>7</v>
      </c>
      <c r="K9235">
        <v>0</v>
      </c>
      <c r="L9235">
        <v>12.53</v>
      </c>
    </row>
    <row r="9236" spans="1:12" x14ac:dyDescent="0.3">
      <c r="A9236" t="s">
        <v>61</v>
      </c>
      <c r="B9236" t="s">
        <v>43</v>
      </c>
      <c r="C9236" t="s">
        <v>14</v>
      </c>
      <c r="D9236" t="s">
        <v>81</v>
      </c>
      <c r="E9236" t="s">
        <v>82</v>
      </c>
      <c r="F9236" t="s">
        <v>17</v>
      </c>
      <c r="G9236" t="s">
        <v>34</v>
      </c>
      <c r="H9236" t="s">
        <v>35</v>
      </c>
      <c r="I9236">
        <v>149.97</v>
      </c>
      <c r="J9236">
        <v>3</v>
      </c>
      <c r="K9236">
        <v>0</v>
      </c>
      <c r="L9236">
        <v>5.9988000000000001</v>
      </c>
    </row>
    <row r="9237" spans="1:12" x14ac:dyDescent="0.3">
      <c r="A9237" t="s">
        <v>61</v>
      </c>
      <c r="B9237" t="s">
        <v>43</v>
      </c>
      <c r="C9237" t="s">
        <v>14</v>
      </c>
      <c r="D9237" t="s">
        <v>81</v>
      </c>
      <c r="E9237" t="s">
        <v>82</v>
      </c>
      <c r="F9237" t="s">
        <v>17</v>
      </c>
      <c r="G9237" t="s">
        <v>25</v>
      </c>
      <c r="H9237" t="s">
        <v>40</v>
      </c>
      <c r="I9237">
        <v>27.81</v>
      </c>
      <c r="J9237">
        <v>3</v>
      </c>
      <c r="K9237">
        <v>0</v>
      </c>
      <c r="L9237">
        <v>13.0707</v>
      </c>
    </row>
    <row r="9238" spans="1:12" x14ac:dyDescent="0.3">
      <c r="A9238" t="s">
        <v>27</v>
      </c>
      <c r="B9238" t="s">
        <v>13</v>
      </c>
      <c r="C9238" t="s">
        <v>14</v>
      </c>
      <c r="D9238" t="s">
        <v>181</v>
      </c>
      <c r="E9238" t="s">
        <v>82</v>
      </c>
      <c r="F9238" t="s">
        <v>17</v>
      </c>
      <c r="G9238" t="s">
        <v>18</v>
      </c>
      <c r="H9238" t="s">
        <v>32</v>
      </c>
      <c r="I9238">
        <v>82.38</v>
      </c>
      <c r="J9238">
        <v>6</v>
      </c>
      <c r="K9238">
        <v>0</v>
      </c>
      <c r="L9238">
        <v>25.537800000000001</v>
      </c>
    </row>
    <row r="9239" spans="1:12" x14ac:dyDescent="0.3">
      <c r="A9239" t="s">
        <v>27</v>
      </c>
      <c r="B9239" t="s">
        <v>13</v>
      </c>
      <c r="C9239" t="s">
        <v>14</v>
      </c>
      <c r="D9239" t="s">
        <v>154</v>
      </c>
      <c r="E9239" t="s">
        <v>82</v>
      </c>
      <c r="F9239" t="s">
        <v>17</v>
      </c>
      <c r="G9239" t="s">
        <v>25</v>
      </c>
      <c r="H9239" t="s">
        <v>31</v>
      </c>
      <c r="I9239">
        <v>544.38</v>
      </c>
      <c r="J9239">
        <v>3</v>
      </c>
      <c r="K9239">
        <v>0</v>
      </c>
      <c r="L9239">
        <v>157.87020000000001</v>
      </c>
    </row>
    <row r="9240" spans="1:12" x14ac:dyDescent="0.3">
      <c r="A9240" t="s">
        <v>12</v>
      </c>
      <c r="B9240" t="s">
        <v>13</v>
      </c>
      <c r="C9240" t="s">
        <v>14</v>
      </c>
      <c r="D9240" t="s">
        <v>499</v>
      </c>
      <c r="E9240" t="s">
        <v>82</v>
      </c>
      <c r="F9240" t="s">
        <v>17</v>
      </c>
      <c r="G9240" t="s">
        <v>18</v>
      </c>
      <c r="H9240" t="s">
        <v>20</v>
      </c>
      <c r="I9240">
        <v>290.98</v>
      </c>
      <c r="J9240">
        <v>1</v>
      </c>
      <c r="K9240">
        <v>0</v>
      </c>
      <c r="L9240">
        <v>75.654799999999994</v>
      </c>
    </row>
    <row r="9241" spans="1:12" x14ac:dyDescent="0.3">
      <c r="A9241" t="s">
        <v>27</v>
      </c>
      <c r="B9241" t="s">
        <v>43</v>
      </c>
      <c r="C9241" t="s">
        <v>14</v>
      </c>
      <c r="D9241" t="s">
        <v>499</v>
      </c>
      <c r="E9241" t="s">
        <v>82</v>
      </c>
      <c r="F9241" t="s">
        <v>17</v>
      </c>
      <c r="G9241" t="s">
        <v>25</v>
      </c>
      <c r="H9241" t="s">
        <v>36</v>
      </c>
      <c r="I9241">
        <v>113.1</v>
      </c>
      <c r="J9241">
        <v>3</v>
      </c>
      <c r="K9241">
        <v>0</v>
      </c>
      <c r="L9241">
        <v>56.55</v>
      </c>
    </row>
    <row r="9242" spans="1:12" x14ac:dyDescent="0.3">
      <c r="A9242" t="s">
        <v>27</v>
      </c>
      <c r="B9242" t="s">
        <v>13</v>
      </c>
      <c r="C9242" t="s">
        <v>14</v>
      </c>
      <c r="D9242" t="s">
        <v>399</v>
      </c>
      <c r="E9242" t="s">
        <v>82</v>
      </c>
      <c r="F9242" t="s">
        <v>17</v>
      </c>
      <c r="G9242" t="s">
        <v>34</v>
      </c>
      <c r="H9242" t="s">
        <v>161</v>
      </c>
      <c r="I9242">
        <v>1599.92</v>
      </c>
      <c r="J9242">
        <v>8</v>
      </c>
      <c r="K9242">
        <v>0</v>
      </c>
      <c r="L9242">
        <v>751.9624</v>
      </c>
    </row>
    <row r="9243" spans="1:12" x14ac:dyDescent="0.3">
      <c r="A9243" t="s">
        <v>27</v>
      </c>
      <c r="B9243" t="s">
        <v>13</v>
      </c>
      <c r="C9243" t="s">
        <v>14</v>
      </c>
      <c r="D9243" t="s">
        <v>399</v>
      </c>
      <c r="E9243" t="s">
        <v>82</v>
      </c>
      <c r="F9243" t="s">
        <v>17</v>
      </c>
      <c r="G9243" t="s">
        <v>25</v>
      </c>
      <c r="H9243" t="s">
        <v>59</v>
      </c>
      <c r="I9243">
        <v>11.09</v>
      </c>
      <c r="J9243">
        <v>1</v>
      </c>
      <c r="K9243">
        <v>0</v>
      </c>
      <c r="L9243">
        <v>5.4340999999999999</v>
      </c>
    </row>
    <row r="9244" spans="1:12" x14ac:dyDescent="0.3">
      <c r="A9244" t="s">
        <v>27</v>
      </c>
      <c r="B9244" t="s">
        <v>21</v>
      </c>
      <c r="C9244" t="s">
        <v>14</v>
      </c>
      <c r="D9244" t="s">
        <v>181</v>
      </c>
      <c r="E9244" t="s">
        <v>82</v>
      </c>
      <c r="F9244" t="s">
        <v>17</v>
      </c>
      <c r="G9244" t="s">
        <v>25</v>
      </c>
      <c r="H9244" t="s">
        <v>40</v>
      </c>
      <c r="I9244">
        <v>13.62</v>
      </c>
      <c r="J9244">
        <v>3</v>
      </c>
      <c r="K9244">
        <v>0</v>
      </c>
      <c r="L9244">
        <v>6.1289999999999996</v>
      </c>
    </row>
    <row r="9245" spans="1:12" x14ac:dyDescent="0.3">
      <c r="A9245" t="s">
        <v>167</v>
      </c>
      <c r="B9245" t="s">
        <v>43</v>
      </c>
      <c r="C9245" t="s">
        <v>14</v>
      </c>
      <c r="D9245" t="s">
        <v>399</v>
      </c>
      <c r="E9245" t="s">
        <v>82</v>
      </c>
      <c r="F9245" t="s">
        <v>17</v>
      </c>
      <c r="G9245" t="s">
        <v>25</v>
      </c>
      <c r="H9245" t="s">
        <v>109</v>
      </c>
      <c r="I9245">
        <v>69.5</v>
      </c>
      <c r="J9245">
        <v>5</v>
      </c>
      <c r="K9245">
        <v>0</v>
      </c>
      <c r="L9245">
        <v>20.155000000000001</v>
      </c>
    </row>
    <row r="9246" spans="1:12" x14ac:dyDescent="0.3">
      <c r="A9246" t="s">
        <v>167</v>
      </c>
      <c r="B9246" t="s">
        <v>43</v>
      </c>
      <c r="C9246" t="s">
        <v>14</v>
      </c>
      <c r="D9246" t="s">
        <v>399</v>
      </c>
      <c r="E9246" t="s">
        <v>82</v>
      </c>
      <c r="F9246" t="s">
        <v>17</v>
      </c>
      <c r="G9246" t="s">
        <v>25</v>
      </c>
      <c r="H9246" t="s">
        <v>40</v>
      </c>
      <c r="I9246">
        <v>191.6</v>
      </c>
      <c r="J9246">
        <v>4</v>
      </c>
      <c r="K9246">
        <v>0</v>
      </c>
      <c r="L9246">
        <v>91.968000000000004</v>
      </c>
    </row>
    <row r="9247" spans="1:12" x14ac:dyDescent="0.3">
      <c r="A9247" t="s">
        <v>61</v>
      </c>
      <c r="B9247" t="s">
        <v>43</v>
      </c>
      <c r="C9247" t="s">
        <v>14</v>
      </c>
      <c r="D9247" t="s">
        <v>154</v>
      </c>
      <c r="E9247" t="s">
        <v>82</v>
      </c>
      <c r="F9247" t="s">
        <v>17</v>
      </c>
      <c r="G9247" t="s">
        <v>25</v>
      </c>
      <c r="H9247" t="s">
        <v>36</v>
      </c>
      <c r="I9247">
        <v>10.44</v>
      </c>
      <c r="J9247">
        <v>1</v>
      </c>
      <c r="K9247">
        <v>0</v>
      </c>
      <c r="L9247">
        <v>4.8023999999999996</v>
      </c>
    </row>
    <row r="9248" spans="1:12" x14ac:dyDescent="0.3">
      <c r="A9248" t="s">
        <v>61</v>
      </c>
      <c r="B9248" t="s">
        <v>13</v>
      </c>
      <c r="C9248" t="s">
        <v>14</v>
      </c>
      <c r="D9248" t="s">
        <v>257</v>
      </c>
      <c r="E9248" t="s">
        <v>82</v>
      </c>
      <c r="F9248" t="s">
        <v>17</v>
      </c>
      <c r="G9248" t="s">
        <v>25</v>
      </c>
      <c r="H9248" t="s">
        <v>37</v>
      </c>
      <c r="I9248">
        <v>182.91</v>
      </c>
      <c r="J9248">
        <v>3</v>
      </c>
      <c r="K9248">
        <v>0</v>
      </c>
      <c r="L9248">
        <v>53.043900000000001</v>
      </c>
    </row>
    <row r="9249" spans="1:12" x14ac:dyDescent="0.3">
      <c r="A9249" t="s">
        <v>27</v>
      </c>
      <c r="B9249" t="s">
        <v>13</v>
      </c>
      <c r="C9249" t="s">
        <v>14</v>
      </c>
      <c r="D9249" t="s">
        <v>257</v>
      </c>
      <c r="E9249" t="s">
        <v>82</v>
      </c>
      <c r="F9249" t="s">
        <v>17</v>
      </c>
      <c r="G9249" t="s">
        <v>25</v>
      </c>
      <c r="H9249" t="s">
        <v>40</v>
      </c>
      <c r="I9249">
        <v>105.52</v>
      </c>
      <c r="J9249">
        <v>4</v>
      </c>
      <c r="K9249">
        <v>0</v>
      </c>
      <c r="L9249">
        <v>48.539200000000001</v>
      </c>
    </row>
    <row r="9250" spans="1:12" x14ac:dyDescent="0.3">
      <c r="A9250" t="s">
        <v>27</v>
      </c>
      <c r="B9250" t="s">
        <v>21</v>
      </c>
      <c r="C9250" t="s">
        <v>14</v>
      </c>
      <c r="D9250" t="s">
        <v>81</v>
      </c>
      <c r="E9250" t="s">
        <v>82</v>
      </c>
      <c r="F9250" t="s">
        <v>17</v>
      </c>
      <c r="G9250" t="s">
        <v>18</v>
      </c>
      <c r="H9250" t="s">
        <v>30</v>
      </c>
      <c r="I9250">
        <v>2275.5</v>
      </c>
      <c r="J9250">
        <v>10</v>
      </c>
      <c r="K9250">
        <v>0</v>
      </c>
      <c r="L9250">
        <v>386.83499999999998</v>
      </c>
    </row>
    <row r="9251" spans="1:12" x14ac:dyDescent="0.3">
      <c r="A9251" t="s">
        <v>27</v>
      </c>
      <c r="B9251" t="s">
        <v>21</v>
      </c>
      <c r="C9251" t="s">
        <v>14</v>
      </c>
      <c r="D9251" t="s">
        <v>81</v>
      </c>
      <c r="E9251" t="s">
        <v>82</v>
      </c>
      <c r="F9251" t="s">
        <v>17</v>
      </c>
      <c r="G9251" t="s">
        <v>34</v>
      </c>
      <c r="H9251" t="s">
        <v>58</v>
      </c>
      <c r="I9251">
        <v>1979.7</v>
      </c>
      <c r="J9251">
        <v>6</v>
      </c>
      <c r="K9251">
        <v>0</v>
      </c>
      <c r="L9251">
        <v>653.30100000000004</v>
      </c>
    </row>
    <row r="9252" spans="1:12" x14ac:dyDescent="0.3">
      <c r="A9252" t="s">
        <v>27</v>
      </c>
      <c r="B9252" t="s">
        <v>21</v>
      </c>
      <c r="C9252" t="s">
        <v>14</v>
      </c>
      <c r="D9252" t="s">
        <v>81</v>
      </c>
      <c r="E9252" t="s">
        <v>82</v>
      </c>
      <c r="F9252" t="s">
        <v>17</v>
      </c>
      <c r="G9252" t="s">
        <v>25</v>
      </c>
      <c r="H9252" t="s">
        <v>26</v>
      </c>
      <c r="I9252">
        <v>62.1</v>
      </c>
      <c r="J9252">
        <v>6</v>
      </c>
      <c r="K9252">
        <v>0</v>
      </c>
      <c r="L9252">
        <v>29.808</v>
      </c>
    </row>
    <row r="9253" spans="1:12" x14ac:dyDescent="0.3">
      <c r="A9253" t="s">
        <v>27</v>
      </c>
      <c r="B9253" t="s">
        <v>13</v>
      </c>
      <c r="C9253" t="s">
        <v>14</v>
      </c>
      <c r="D9253" t="s">
        <v>354</v>
      </c>
      <c r="E9253" t="s">
        <v>82</v>
      </c>
      <c r="F9253" t="s">
        <v>17</v>
      </c>
      <c r="G9253" t="s">
        <v>34</v>
      </c>
      <c r="H9253" t="s">
        <v>58</v>
      </c>
      <c r="I9253">
        <v>234.45</v>
      </c>
      <c r="J9253">
        <v>3</v>
      </c>
      <c r="K9253">
        <v>0</v>
      </c>
      <c r="L9253">
        <v>103.158</v>
      </c>
    </row>
    <row r="9254" spans="1:12" x14ac:dyDescent="0.3">
      <c r="A9254" t="s">
        <v>27</v>
      </c>
      <c r="B9254" t="s">
        <v>13</v>
      </c>
      <c r="C9254" t="s">
        <v>14</v>
      </c>
      <c r="D9254" t="s">
        <v>354</v>
      </c>
      <c r="E9254" t="s">
        <v>82</v>
      </c>
      <c r="F9254" t="s">
        <v>17</v>
      </c>
      <c r="G9254" t="s">
        <v>18</v>
      </c>
      <c r="H9254" t="s">
        <v>30</v>
      </c>
      <c r="I9254">
        <v>1256.22</v>
      </c>
      <c r="J9254">
        <v>6</v>
      </c>
      <c r="K9254">
        <v>0</v>
      </c>
      <c r="L9254">
        <v>75.373199999999997</v>
      </c>
    </row>
    <row r="9255" spans="1:12" x14ac:dyDescent="0.3">
      <c r="A9255" t="s">
        <v>27</v>
      </c>
      <c r="B9255" t="s">
        <v>13</v>
      </c>
      <c r="C9255" t="s">
        <v>14</v>
      </c>
      <c r="D9255" t="s">
        <v>354</v>
      </c>
      <c r="E9255" t="s">
        <v>82</v>
      </c>
      <c r="F9255" t="s">
        <v>17</v>
      </c>
      <c r="G9255" t="s">
        <v>25</v>
      </c>
      <c r="H9255" t="s">
        <v>36</v>
      </c>
      <c r="I9255">
        <v>17.46</v>
      </c>
      <c r="J9255">
        <v>2</v>
      </c>
      <c r="K9255">
        <v>0</v>
      </c>
      <c r="L9255">
        <v>8.2062000000000008</v>
      </c>
    </row>
    <row r="9256" spans="1:12" x14ac:dyDescent="0.3">
      <c r="A9256" t="s">
        <v>27</v>
      </c>
      <c r="B9256" t="s">
        <v>21</v>
      </c>
      <c r="C9256" t="s">
        <v>14</v>
      </c>
      <c r="D9256" t="s">
        <v>250</v>
      </c>
      <c r="E9256" t="s">
        <v>82</v>
      </c>
      <c r="F9256" t="s">
        <v>17</v>
      </c>
      <c r="G9256" t="s">
        <v>18</v>
      </c>
      <c r="H9256" t="s">
        <v>32</v>
      </c>
      <c r="I9256">
        <v>192.22</v>
      </c>
      <c r="J9256">
        <v>14</v>
      </c>
      <c r="K9256">
        <v>0</v>
      </c>
      <c r="L9256">
        <v>69.199200000000005</v>
      </c>
    </row>
    <row r="9257" spans="1:12" x14ac:dyDescent="0.3">
      <c r="A9257" t="s">
        <v>27</v>
      </c>
      <c r="B9257" t="s">
        <v>13</v>
      </c>
      <c r="C9257" t="s">
        <v>14</v>
      </c>
      <c r="D9257" t="s">
        <v>181</v>
      </c>
      <c r="E9257" t="s">
        <v>82</v>
      </c>
      <c r="F9257" t="s">
        <v>17</v>
      </c>
      <c r="G9257" t="s">
        <v>25</v>
      </c>
      <c r="H9257" t="s">
        <v>31</v>
      </c>
      <c r="I9257">
        <v>177.55</v>
      </c>
      <c r="J9257">
        <v>5</v>
      </c>
      <c r="K9257">
        <v>0</v>
      </c>
      <c r="L9257">
        <v>47.938499999999998</v>
      </c>
    </row>
    <row r="9258" spans="1:12" x14ac:dyDescent="0.3">
      <c r="A9258" t="s">
        <v>12</v>
      </c>
      <c r="B9258" t="s">
        <v>13</v>
      </c>
      <c r="C9258" t="s">
        <v>14</v>
      </c>
      <c r="D9258" t="s">
        <v>81</v>
      </c>
      <c r="E9258" t="s">
        <v>82</v>
      </c>
      <c r="F9258" t="s">
        <v>17</v>
      </c>
      <c r="G9258" t="s">
        <v>25</v>
      </c>
      <c r="H9258" t="s">
        <v>33</v>
      </c>
      <c r="I9258">
        <v>5.56</v>
      </c>
      <c r="J9258">
        <v>2</v>
      </c>
      <c r="K9258">
        <v>0</v>
      </c>
      <c r="L9258">
        <v>1.4456</v>
      </c>
    </row>
    <row r="9259" spans="1:12" x14ac:dyDescent="0.3">
      <c r="A9259" t="s">
        <v>12</v>
      </c>
      <c r="B9259" t="s">
        <v>43</v>
      </c>
      <c r="C9259" t="s">
        <v>14</v>
      </c>
      <c r="D9259" t="s">
        <v>154</v>
      </c>
      <c r="E9259" t="s">
        <v>82</v>
      </c>
      <c r="F9259" t="s">
        <v>17</v>
      </c>
      <c r="G9259" t="s">
        <v>25</v>
      </c>
      <c r="H9259" t="s">
        <v>40</v>
      </c>
      <c r="I9259">
        <v>32.4</v>
      </c>
      <c r="J9259">
        <v>5</v>
      </c>
      <c r="K9259">
        <v>0</v>
      </c>
      <c r="L9259">
        <v>15.552</v>
      </c>
    </row>
    <row r="9260" spans="1:12" x14ac:dyDescent="0.3">
      <c r="A9260" t="s">
        <v>12</v>
      </c>
      <c r="B9260" t="s">
        <v>43</v>
      </c>
      <c r="C9260" t="s">
        <v>14</v>
      </c>
      <c r="D9260" t="s">
        <v>154</v>
      </c>
      <c r="E9260" t="s">
        <v>82</v>
      </c>
      <c r="F9260" t="s">
        <v>17</v>
      </c>
      <c r="G9260" t="s">
        <v>18</v>
      </c>
      <c r="H9260" t="s">
        <v>32</v>
      </c>
      <c r="I9260">
        <v>47.98</v>
      </c>
      <c r="J9260">
        <v>2</v>
      </c>
      <c r="K9260">
        <v>0</v>
      </c>
      <c r="L9260">
        <v>11.035399999999999</v>
      </c>
    </row>
    <row r="9261" spans="1:12" x14ac:dyDescent="0.3">
      <c r="A9261" t="s">
        <v>27</v>
      </c>
      <c r="B9261" t="s">
        <v>43</v>
      </c>
      <c r="C9261" t="s">
        <v>14</v>
      </c>
      <c r="D9261" t="s">
        <v>257</v>
      </c>
      <c r="E9261" t="s">
        <v>82</v>
      </c>
      <c r="F9261" t="s">
        <v>17</v>
      </c>
      <c r="G9261" t="s">
        <v>25</v>
      </c>
      <c r="H9261" t="s">
        <v>36</v>
      </c>
      <c r="I9261">
        <v>9.64</v>
      </c>
      <c r="J9261">
        <v>2</v>
      </c>
      <c r="K9261">
        <v>0</v>
      </c>
      <c r="L9261">
        <v>4.7236000000000002</v>
      </c>
    </row>
    <row r="9262" spans="1:12" x14ac:dyDescent="0.3">
      <c r="A9262" t="s">
        <v>12</v>
      </c>
      <c r="B9262" t="s">
        <v>13</v>
      </c>
      <c r="C9262" t="s">
        <v>14</v>
      </c>
      <c r="D9262" t="s">
        <v>81</v>
      </c>
      <c r="E9262" t="s">
        <v>82</v>
      </c>
      <c r="F9262" t="s">
        <v>17</v>
      </c>
      <c r="G9262" t="s">
        <v>25</v>
      </c>
      <c r="H9262" t="s">
        <v>33</v>
      </c>
      <c r="I9262">
        <v>22.96</v>
      </c>
      <c r="J9262">
        <v>7</v>
      </c>
      <c r="K9262">
        <v>0</v>
      </c>
      <c r="L9262">
        <v>6.6584000000000003</v>
      </c>
    </row>
    <row r="9263" spans="1:12" x14ac:dyDescent="0.3">
      <c r="A9263" t="s">
        <v>27</v>
      </c>
      <c r="B9263" t="s">
        <v>43</v>
      </c>
      <c r="C9263" t="s">
        <v>14</v>
      </c>
      <c r="D9263" t="s">
        <v>257</v>
      </c>
      <c r="E9263" t="s">
        <v>82</v>
      </c>
      <c r="F9263" t="s">
        <v>17</v>
      </c>
      <c r="G9263" t="s">
        <v>34</v>
      </c>
      <c r="H9263" t="s">
        <v>58</v>
      </c>
      <c r="I9263">
        <v>53.25</v>
      </c>
      <c r="J9263">
        <v>3</v>
      </c>
      <c r="K9263">
        <v>0</v>
      </c>
      <c r="L9263">
        <v>20.767499999999998</v>
      </c>
    </row>
    <row r="9264" spans="1:12" x14ac:dyDescent="0.3">
      <c r="A9264" t="s">
        <v>27</v>
      </c>
      <c r="B9264" t="s">
        <v>43</v>
      </c>
      <c r="C9264" t="s">
        <v>14</v>
      </c>
      <c r="D9264" t="s">
        <v>257</v>
      </c>
      <c r="E9264" t="s">
        <v>82</v>
      </c>
      <c r="F9264" t="s">
        <v>17</v>
      </c>
      <c r="G9264" t="s">
        <v>25</v>
      </c>
      <c r="H9264" t="s">
        <v>76</v>
      </c>
      <c r="I9264">
        <v>3.76</v>
      </c>
      <c r="J9264">
        <v>2</v>
      </c>
      <c r="K9264">
        <v>0</v>
      </c>
      <c r="L9264">
        <v>1.3160000000000001</v>
      </c>
    </row>
    <row r="9265" spans="1:12" x14ac:dyDescent="0.3">
      <c r="A9265" t="s">
        <v>12</v>
      </c>
      <c r="B9265" t="s">
        <v>13</v>
      </c>
      <c r="C9265" t="s">
        <v>14</v>
      </c>
      <c r="D9265" t="s">
        <v>81</v>
      </c>
      <c r="E9265" t="s">
        <v>82</v>
      </c>
      <c r="F9265" t="s">
        <v>17</v>
      </c>
      <c r="G9265" t="s">
        <v>25</v>
      </c>
      <c r="H9265" t="s">
        <v>40</v>
      </c>
      <c r="I9265">
        <v>13.36</v>
      </c>
      <c r="J9265">
        <v>2</v>
      </c>
      <c r="K9265">
        <v>0</v>
      </c>
      <c r="L9265">
        <v>6.4127999999999998</v>
      </c>
    </row>
    <row r="9266" spans="1:12" x14ac:dyDescent="0.3">
      <c r="A9266" t="s">
        <v>61</v>
      </c>
      <c r="B9266" t="s">
        <v>13</v>
      </c>
      <c r="C9266" t="s">
        <v>14</v>
      </c>
      <c r="D9266" t="s">
        <v>209</v>
      </c>
      <c r="E9266" t="s">
        <v>82</v>
      </c>
      <c r="F9266" t="s">
        <v>17</v>
      </c>
      <c r="G9266" t="s">
        <v>18</v>
      </c>
      <c r="H9266" t="s">
        <v>20</v>
      </c>
      <c r="I9266">
        <v>701.96</v>
      </c>
      <c r="J9266">
        <v>2</v>
      </c>
      <c r="K9266">
        <v>0</v>
      </c>
      <c r="L9266">
        <v>168.47040000000001</v>
      </c>
    </row>
    <row r="9267" spans="1:12" x14ac:dyDescent="0.3">
      <c r="A9267" t="s">
        <v>27</v>
      </c>
      <c r="B9267" t="s">
        <v>21</v>
      </c>
      <c r="C9267" t="s">
        <v>14</v>
      </c>
      <c r="D9267" t="s">
        <v>81</v>
      </c>
      <c r="E9267" t="s">
        <v>82</v>
      </c>
      <c r="F9267" t="s">
        <v>17</v>
      </c>
      <c r="G9267" t="s">
        <v>25</v>
      </c>
      <c r="H9267" t="s">
        <v>59</v>
      </c>
      <c r="I9267">
        <v>311.14999999999998</v>
      </c>
      <c r="J9267">
        <v>5</v>
      </c>
      <c r="K9267">
        <v>0</v>
      </c>
      <c r="L9267">
        <v>146.2405</v>
      </c>
    </row>
    <row r="9268" spans="1:12" x14ac:dyDescent="0.3">
      <c r="A9268" t="s">
        <v>27</v>
      </c>
      <c r="B9268" t="s">
        <v>21</v>
      </c>
      <c r="C9268" t="s">
        <v>14</v>
      </c>
      <c r="D9268" t="s">
        <v>81</v>
      </c>
      <c r="E9268" t="s">
        <v>82</v>
      </c>
      <c r="F9268" t="s">
        <v>17</v>
      </c>
      <c r="G9268" t="s">
        <v>25</v>
      </c>
      <c r="H9268" t="s">
        <v>40</v>
      </c>
      <c r="I9268">
        <v>12.96</v>
      </c>
      <c r="J9268">
        <v>2</v>
      </c>
      <c r="K9268">
        <v>0</v>
      </c>
      <c r="L9268">
        <v>6.3503999999999996</v>
      </c>
    </row>
    <row r="9269" spans="1:12" x14ac:dyDescent="0.3">
      <c r="A9269" t="s">
        <v>12</v>
      </c>
      <c r="B9269" t="s">
        <v>13</v>
      </c>
      <c r="C9269" t="s">
        <v>14</v>
      </c>
      <c r="D9269" t="s">
        <v>154</v>
      </c>
      <c r="E9269" t="s">
        <v>82</v>
      </c>
      <c r="F9269" t="s">
        <v>17</v>
      </c>
      <c r="G9269" t="s">
        <v>34</v>
      </c>
      <c r="H9269" t="s">
        <v>35</v>
      </c>
      <c r="I9269">
        <v>173.94</v>
      </c>
      <c r="J9269">
        <v>6</v>
      </c>
      <c r="K9269">
        <v>0</v>
      </c>
      <c r="L9269">
        <v>50.442599999999999</v>
      </c>
    </row>
    <row r="9270" spans="1:12" x14ac:dyDescent="0.3">
      <c r="A9270" t="s">
        <v>27</v>
      </c>
      <c r="B9270" t="s">
        <v>13</v>
      </c>
      <c r="C9270" t="s">
        <v>14</v>
      </c>
      <c r="D9270" t="s">
        <v>209</v>
      </c>
      <c r="E9270" t="s">
        <v>82</v>
      </c>
      <c r="F9270" t="s">
        <v>17</v>
      </c>
      <c r="G9270" t="s">
        <v>25</v>
      </c>
      <c r="H9270" t="s">
        <v>33</v>
      </c>
      <c r="I9270">
        <v>101.94</v>
      </c>
      <c r="J9270">
        <v>6</v>
      </c>
      <c r="K9270">
        <v>0</v>
      </c>
      <c r="L9270">
        <v>29.5626</v>
      </c>
    </row>
    <row r="9271" spans="1:12" x14ac:dyDescent="0.3">
      <c r="A9271" t="s">
        <v>27</v>
      </c>
      <c r="B9271" t="s">
        <v>13</v>
      </c>
      <c r="C9271" t="s">
        <v>14</v>
      </c>
      <c r="D9271" t="s">
        <v>209</v>
      </c>
      <c r="E9271" t="s">
        <v>82</v>
      </c>
      <c r="F9271" t="s">
        <v>17</v>
      </c>
      <c r="G9271" t="s">
        <v>34</v>
      </c>
      <c r="H9271" t="s">
        <v>35</v>
      </c>
      <c r="I9271">
        <v>271.95999999999998</v>
      </c>
      <c r="J9271">
        <v>4</v>
      </c>
      <c r="K9271">
        <v>0</v>
      </c>
      <c r="L9271">
        <v>67.989999999999995</v>
      </c>
    </row>
    <row r="9272" spans="1:12" x14ac:dyDescent="0.3">
      <c r="A9272" t="s">
        <v>27</v>
      </c>
      <c r="B9272" t="s">
        <v>13</v>
      </c>
      <c r="C9272" t="s">
        <v>14</v>
      </c>
      <c r="D9272" t="s">
        <v>209</v>
      </c>
      <c r="E9272" t="s">
        <v>82</v>
      </c>
      <c r="F9272" t="s">
        <v>17</v>
      </c>
      <c r="G9272" t="s">
        <v>18</v>
      </c>
      <c r="H9272" t="s">
        <v>32</v>
      </c>
      <c r="I9272">
        <v>8.8000000000000007</v>
      </c>
      <c r="J9272">
        <v>5</v>
      </c>
      <c r="K9272">
        <v>0</v>
      </c>
      <c r="L9272">
        <v>3.8719999999999999</v>
      </c>
    </row>
    <row r="9273" spans="1:12" x14ac:dyDescent="0.3">
      <c r="A9273" t="s">
        <v>27</v>
      </c>
      <c r="B9273" t="s">
        <v>13</v>
      </c>
      <c r="C9273" t="s">
        <v>14</v>
      </c>
      <c r="D9273" t="s">
        <v>209</v>
      </c>
      <c r="E9273" t="s">
        <v>82</v>
      </c>
      <c r="F9273" t="s">
        <v>17</v>
      </c>
      <c r="G9273" t="s">
        <v>25</v>
      </c>
      <c r="H9273" t="s">
        <v>33</v>
      </c>
      <c r="I9273">
        <v>19.68</v>
      </c>
      <c r="J9273">
        <v>6</v>
      </c>
      <c r="K9273">
        <v>0</v>
      </c>
      <c r="L9273">
        <v>5.7072000000000003</v>
      </c>
    </row>
    <row r="9274" spans="1:12" x14ac:dyDescent="0.3">
      <c r="A9274" t="s">
        <v>27</v>
      </c>
      <c r="B9274" t="s">
        <v>13</v>
      </c>
      <c r="C9274" t="s">
        <v>14</v>
      </c>
      <c r="D9274" t="s">
        <v>209</v>
      </c>
      <c r="E9274" t="s">
        <v>82</v>
      </c>
      <c r="F9274" t="s">
        <v>17</v>
      </c>
      <c r="G9274" t="s">
        <v>18</v>
      </c>
      <c r="H9274" t="s">
        <v>19</v>
      </c>
      <c r="I9274">
        <v>302.94</v>
      </c>
      <c r="J9274">
        <v>3</v>
      </c>
      <c r="K9274">
        <v>0</v>
      </c>
      <c r="L9274">
        <v>69.676199999999994</v>
      </c>
    </row>
    <row r="9275" spans="1:12" x14ac:dyDescent="0.3">
      <c r="A9275" t="s">
        <v>27</v>
      </c>
      <c r="B9275" t="s">
        <v>13</v>
      </c>
      <c r="C9275" t="s">
        <v>14</v>
      </c>
      <c r="D9275" t="s">
        <v>209</v>
      </c>
      <c r="E9275" t="s">
        <v>82</v>
      </c>
      <c r="F9275" t="s">
        <v>17</v>
      </c>
      <c r="G9275" t="s">
        <v>25</v>
      </c>
      <c r="H9275" t="s">
        <v>36</v>
      </c>
      <c r="I9275">
        <v>14.94</v>
      </c>
      <c r="J9275">
        <v>3</v>
      </c>
      <c r="K9275">
        <v>0</v>
      </c>
      <c r="L9275">
        <v>7.1711999999999998</v>
      </c>
    </row>
    <row r="9276" spans="1:12" x14ac:dyDescent="0.3">
      <c r="A9276" t="s">
        <v>27</v>
      </c>
      <c r="B9276" t="s">
        <v>13</v>
      </c>
      <c r="C9276" t="s">
        <v>14</v>
      </c>
      <c r="D9276" t="s">
        <v>209</v>
      </c>
      <c r="E9276" t="s">
        <v>82</v>
      </c>
      <c r="F9276" t="s">
        <v>17</v>
      </c>
      <c r="G9276" t="s">
        <v>25</v>
      </c>
      <c r="H9276" t="s">
        <v>109</v>
      </c>
      <c r="I9276">
        <v>231.72</v>
      </c>
      <c r="J9276">
        <v>2</v>
      </c>
      <c r="K9276">
        <v>0</v>
      </c>
      <c r="L9276">
        <v>11.586</v>
      </c>
    </row>
    <row r="9277" spans="1:12" x14ac:dyDescent="0.3">
      <c r="A9277" t="s">
        <v>27</v>
      </c>
      <c r="B9277" t="s">
        <v>13</v>
      </c>
      <c r="C9277" t="s">
        <v>14</v>
      </c>
      <c r="D9277" t="s">
        <v>257</v>
      </c>
      <c r="E9277" t="s">
        <v>82</v>
      </c>
      <c r="F9277" t="s">
        <v>17</v>
      </c>
      <c r="G9277" t="s">
        <v>18</v>
      </c>
      <c r="H9277" t="s">
        <v>30</v>
      </c>
      <c r="I9277">
        <v>356.85</v>
      </c>
      <c r="J9277">
        <v>5</v>
      </c>
      <c r="K9277">
        <v>0</v>
      </c>
      <c r="L9277">
        <v>60.664499999999997</v>
      </c>
    </row>
    <row r="9278" spans="1:12" x14ac:dyDescent="0.3">
      <c r="A9278" t="s">
        <v>27</v>
      </c>
      <c r="B9278" t="s">
        <v>13</v>
      </c>
      <c r="C9278" t="s">
        <v>14</v>
      </c>
      <c r="D9278" t="s">
        <v>257</v>
      </c>
      <c r="E9278" t="s">
        <v>82</v>
      </c>
      <c r="F9278" t="s">
        <v>17</v>
      </c>
      <c r="G9278" t="s">
        <v>25</v>
      </c>
      <c r="H9278" t="s">
        <v>59</v>
      </c>
      <c r="I9278">
        <v>251.58</v>
      </c>
      <c r="J9278">
        <v>7</v>
      </c>
      <c r="K9278">
        <v>0</v>
      </c>
      <c r="L9278">
        <v>113.211</v>
      </c>
    </row>
    <row r="9279" spans="1:12" x14ac:dyDescent="0.3">
      <c r="A9279" t="s">
        <v>27</v>
      </c>
      <c r="B9279" t="s">
        <v>43</v>
      </c>
      <c r="C9279" t="s">
        <v>14</v>
      </c>
      <c r="D9279" t="s">
        <v>347</v>
      </c>
      <c r="E9279" t="s">
        <v>82</v>
      </c>
      <c r="F9279" t="s">
        <v>17</v>
      </c>
      <c r="G9279" t="s">
        <v>18</v>
      </c>
      <c r="H9279" t="s">
        <v>32</v>
      </c>
      <c r="I9279">
        <v>67.959999999999994</v>
      </c>
      <c r="J9279">
        <v>4</v>
      </c>
      <c r="K9279">
        <v>0</v>
      </c>
      <c r="L9279">
        <v>12.232799999999999</v>
      </c>
    </row>
    <row r="9280" spans="1:12" x14ac:dyDescent="0.3">
      <c r="A9280" t="s">
        <v>27</v>
      </c>
      <c r="B9280" t="s">
        <v>21</v>
      </c>
      <c r="C9280" t="s">
        <v>14</v>
      </c>
      <c r="D9280" t="s">
        <v>81</v>
      </c>
      <c r="E9280" t="s">
        <v>82</v>
      </c>
      <c r="F9280" t="s">
        <v>17</v>
      </c>
      <c r="G9280" t="s">
        <v>34</v>
      </c>
      <c r="H9280" t="s">
        <v>58</v>
      </c>
      <c r="I9280">
        <v>20.7</v>
      </c>
      <c r="J9280">
        <v>3</v>
      </c>
      <c r="K9280">
        <v>0</v>
      </c>
      <c r="L9280">
        <v>1.6559999999999999</v>
      </c>
    </row>
    <row r="9281" spans="1:12" x14ac:dyDescent="0.3">
      <c r="A9281" t="s">
        <v>27</v>
      </c>
      <c r="B9281" t="s">
        <v>21</v>
      </c>
      <c r="C9281" t="s">
        <v>14</v>
      </c>
      <c r="D9281" t="s">
        <v>81</v>
      </c>
      <c r="E9281" t="s">
        <v>82</v>
      </c>
      <c r="F9281" t="s">
        <v>17</v>
      </c>
      <c r="G9281" t="s">
        <v>25</v>
      </c>
      <c r="H9281" t="s">
        <v>76</v>
      </c>
      <c r="I9281">
        <v>11.34</v>
      </c>
      <c r="J9281">
        <v>3</v>
      </c>
      <c r="K9281">
        <v>0</v>
      </c>
      <c r="L9281">
        <v>5.2164000000000001</v>
      </c>
    </row>
    <row r="9282" spans="1:12" x14ac:dyDescent="0.3">
      <c r="A9282" t="s">
        <v>27</v>
      </c>
      <c r="B9282" t="s">
        <v>21</v>
      </c>
      <c r="C9282" t="s">
        <v>14</v>
      </c>
      <c r="D9282" t="s">
        <v>81</v>
      </c>
      <c r="E9282" t="s">
        <v>82</v>
      </c>
      <c r="F9282" t="s">
        <v>17</v>
      </c>
      <c r="G9282" t="s">
        <v>25</v>
      </c>
      <c r="H9282" t="s">
        <v>31</v>
      </c>
      <c r="I9282">
        <v>67.900000000000006</v>
      </c>
      <c r="J9282">
        <v>5</v>
      </c>
      <c r="K9282">
        <v>0</v>
      </c>
      <c r="L9282">
        <v>0.67900000000000005</v>
      </c>
    </row>
    <row r="9283" spans="1:12" x14ac:dyDescent="0.3">
      <c r="A9283" t="s">
        <v>27</v>
      </c>
      <c r="B9283" t="s">
        <v>21</v>
      </c>
      <c r="C9283" t="s">
        <v>14</v>
      </c>
      <c r="D9283" t="s">
        <v>81</v>
      </c>
      <c r="E9283" t="s">
        <v>82</v>
      </c>
      <c r="F9283" t="s">
        <v>17</v>
      </c>
      <c r="G9283" t="s">
        <v>18</v>
      </c>
      <c r="H9283" t="s">
        <v>20</v>
      </c>
      <c r="I9283">
        <v>1059.1199999999999</v>
      </c>
      <c r="J9283">
        <v>4</v>
      </c>
      <c r="K9283">
        <v>0</v>
      </c>
      <c r="L9283">
        <v>307.14479999999998</v>
      </c>
    </row>
    <row r="9284" spans="1:12" x14ac:dyDescent="0.3">
      <c r="A9284" t="s">
        <v>27</v>
      </c>
      <c r="B9284" t="s">
        <v>13</v>
      </c>
      <c r="C9284" t="s">
        <v>14</v>
      </c>
      <c r="D9284" t="s">
        <v>354</v>
      </c>
      <c r="E9284" t="s">
        <v>82</v>
      </c>
      <c r="F9284" t="s">
        <v>17</v>
      </c>
      <c r="G9284" t="s">
        <v>25</v>
      </c>
      <c r="H9284" t="s">
        <v>26</v>
      </c>
      <c r="I9284">
        <v>25.06</v>
      </c>
      <c r="J9284">
        <v>2</v>
      </c>
      <c r="K9284">
        <v>0</v>
      </c>
      <c r="L9284">
        <v>11.7782</v>
      </c>
    </row>
    <row r="9285" spans="1:12" x14ac:dyDescent="0.3">
      <c r="A9285" t="s">
        <v>27</v>
      </c>
      <c r="B9285" t="s">
        <v>13</v>
      </c>
      <c r="C9285" t="s">
        <v>14</v>
      </c>
      <c r="D9285" t="s">
        <v>354</v>
      </c>
      <c r="E9285" t="s">
        <v>82</v>
      </c>
      <c r="F9285" t="s">
        <v>17</v>
      </c>
      <c r="G9285" t="s">
        <v>18</v>
      </c>
      <c r="H9285" t="s">
        <v>30</v>
      </c>
      <c r="I9285">
        <v>1652.94</v>
      </c>
      <c r="J9285">
        <v>3</v>
      </c>
      <c r="K9285">
        <v>0</v>
      </c>
      <c r="L9285">
        <v>314.05860000000001</v>
      </c>
    </row>
    <row r="9286" spans="1:12" x14ac:dyDescent="0.3">
      <c r="A9286" t="s">
        <v>12</v>
      </c>
      <c r="B9286" t="s">
        <v>13</v>
      </c>
      <c r="C9286" t="s">
        <v>14</v>
      </c>
      <c r="D9286" t="s">
        <v>499</v>
      </c>
      <c r="E9286" t="s">
        <v>82</v>
      </c>
      <c r="F9286" t="s">
        <v>17</v>
      </c>
      <c r="G9286" t="s">
        <v>25</v>
      </c>
      <c r="H9286" t="s">
        <v>37</v>
      </c>
      <c r="I9286">
        <v>44.43</v>
      </c>
      <c r="J9286">
        <v>3</v>
      </c>
      <c r="K9286">
        <v>0</v>
      </c>
      <c r="L9286">
        <v>18.660599999999999</v>
      </c>
    </row>
    <row r="9287" spans="1:12" x14ac:dyDescent="0.3">
      <c r="A9287" t="s">
        <v>12</v>
      </c>
      <c r="B9287" t="s">
        <v>13</v>
      </c>
      <c r="C9287" t="s">
        <v>14</v>
      </c>
      <c r="D9287" t="s">
        <v>499</v>
      </c>
      <c r="E9287" t="s">
        <v>82</v>
      </c>
      <c r="F9287" t="s">
        <v>17</v>
      </c>
      <c r="G9287" t="s">
        <v>34</v>
      </c>
      <c r="H9287" t="s">
        <v>35</v>
      </c>
      <c r="I9287">
        <v>226.2</v>
      </c>
      <c r="J9287">
        <v>5</v>
      </c>
      <c r="K9287">
        <v>0</v>
      </c>
      <c r="L9287">
        <v>58.811999999999998</v>
      </c>
    </row>
    <row r="9288" spans="1:12" x14ac:dyDescent="0.3">
      <c r="A9288" t="s">
        <v>12</v>
      </c>
      <c r="B9288" t="s">
        <v>13</v>
      </c>
      <c r="C9288" t="s">
        <v>14</v>
      </c>
      <c r="D9288" t="s">
        <v>499</v>
      </c>
      <c r="E9288" t="s">
        <v>82</v>
      </c>
      <c r="F9288" t="s">
        <v>17</v>
      </c>
      <c r="G9288" t="s">
        <v>18</v>
      </c>
      <c r="H9288" t="s">
        <v>32</v>
      </c>
      <c r="I9288">
        <v>186.54</v>
      </c>
      <c r="J9288">
        <v>3</v>
      </c>
      <c r="K9288">
        <v>0</v>
      </c>
      <c r="L9288">
        <v>41.038800000000002</v>
      </c>
    </row>
    <row r="9289" spans="1:12" x14ac:dyDescent="0.3">
      <c r="A9289" t="s">
        <v>12</v>
      </c>
      <c r="B9289" t="s">
        <v>13</v>
      </c>
      <c r="C9289" t="s">
        <v>14</v>
      </c>
      <c r="D9289" t="s">
        <v>499</v>
      </c>
      <c r="E9289" t="s">
        <v>82</v>
      </c>
      <c r="F9289" t="s">
        <v>17</v>
      </c>
      <c r="G9289" t="s">
        <v>25</v>
      </c>
      <c r="H9289" t="s">
        <v>33</v>
      </c>
      <c r="I9289">
        <v>265.86</v>
      </c>
      <c r="J9289">
        <v>7</v>
      </c>
      <c r="K9289">
        <v>0</v>
      </c>
      <c r="L9289">
        <v>79.757999999999996</v>
      </c>
    </row>
    <row r="9290" spans="1:12" x14ac:dyDescent="0.3">
      <c r="A9290" t="s">
        <v>12</v>
      </c>
      <c r="B9290" t="s">
        <v>13</v>
      </c>
      <c r="C9290" t="s">
        <v>14</v>
      </c>
      <c r="D9290" t="s">
        <v>499</v>
      </c>
      <c r="E9290" t="s">
        <v>82</v>
      </c>
      <c r="F9290" t="s">
        <v>17</v>
      </c>
      <c r="G9290" t="s">
        <v>25</v>
      </c>
      <c r="H9290" t="s">
        <v>33</v>
      </c>
      <c r="I9290">
        <v>27.9</v>
      </c>
      <c r="J9290">
        <v>5</v>
      </c>
      <c r="K9290">
        <v>0</v>
      </c>
      <c r="L9290">
        <v>6.9749999999999996</v>
      </c>
    </row>
    <row r="9291" spans="1:12" x14ac:dyDescent="0.3">
      <c r="A9291" t="s">
        <v>27</v>
      </c>
      <c r="B9291" t="s">
        <v>43</v>
      </c>
      <c r="C9291" t="s">
        <v>14</v>
      </c>
      <c r="D9291" t="s">
        <v>257</v>
      </c>
      <c r="E9291" t="s">
        <v>82</v>
      </c>
      <c r="F9291" t="s">
        <v>17</v>
      </c>
      <c r="G9291" t="s">
        <v>18</v>
      </c>
      <c r="H9291" t="s">
        <v>32</v>
      </c>
      <c r="I9291">
        <v>111.15</v>
      </c>
      <c r="J9291">
        <v>5</v>
      </c>
      <c r="K9291">
        <v>0</v>
      </c>
      <c r="L9291">
        <v>48.905999999999999</v>
      </c>
    </row>
    <row r="9292" spans="1:12" x14ac:dyDescent="0.3">
      <c r="A9292" t="s">
        <v>27</v>
      </c>
      <c r="B9292" t="s">
        <v>13</v>
      </c>
      <c r="C9292" t="s">
        <v>14</v>
      </c>
      <c r="D9292" t="s">
        <v>181</v>
      </c>
      <c r="E9292" t="s">
        <v>82</v>
      </c>
      <c r="F9292" t="s">
        <v>17</v>
      </c>
      <c r="G9292" t="s">
        <v>25</v>
      </c>
      <c r="H9292" t="s">
        <v>40</v>
      </c>
      <c r="I9292">
        <v>21.84</v>
      </c>
      <c r="J9292">
        <v>3</v>
      </c>
      <c r="K9292">
        <v>0</v>
      </c>
      <c r="L9292">
        <v>10.92</v>
      </c>
    </row>
    <row r="9293" spans="1:12" x14ac:dyDescent="0.3">
      <c r="A9293" t="s">
        <v>27</v>
      </c>
      <c r="B9293" t="s">
        <v>13</v>
      </c>
      <c r="C9293" t="s">
        <v>14</v>
      </c>
      <c r="D9293" t="s">
        <v>181</v>
      </c>
      <c r="E9293" t="s">
        <v>82</v>
      </c>
      <c r="F9293" t="s">
        <v>17</v>
      </c>
      <c r="G9293" t="s">
        <v>25</v>
      </c>
      <c r="H9293" t="s">
        <v>36</v>
      </c>
      <c r="I9293">
        <v>15.6</v>
      </c>
      <c r="J9293">
        <v>5</v>
      </c>
      <c r="K9293">
        <v>0</v>
      </c>
      <c r="L9293">
        <v>7.6440000000000001</v>
      </c>
    </row>
    <row r="9294" spans="1:12" x14ac:dyDescent="0.3">
      <c r="A9294" t="s">
        <v>27</v>
      </c>
      <c r="B9294" t="s">
        <v>13</v>
      </c>
      <c r="C9294" t="s">
        <v>14</v>
      </c>
      <c r="D9294" t="s">
        <v>81</v>
      </c>
      <c r="E9294" t="s">
        <v>82</v>
      </c>
      <c r="F9294" t="s">
        <v>17</v>
      </c>
      <c r="G9294" t="s">
        <v>25</v>
      </c>
      <c r="H9294" t="s">
        <v>33</v>
      </c>
      <c r="I9294">
        <v>181.86</v>
      </c>
      <c r="J9294">
        <v>7</v>
      </c>
      <c r="K9294">
        <v>0</v>
      </c>
      <c r="L9294">
        <v>50.9208</v>
      </c>
    </row>
    <row r="9295" spans="1:12" x14ac:dyDescent="0.3">
      <c r="A9295" t="s">
        <v>61</v>
      </c>
      <c r="B9295" t="s">
        <v>13</v>
      </c>
      <c r="C9295" t="s">
        <v>14</v>
      </c>
      <c r="D9295" t="s">
        <v>223</v>
      </c>
      <c r="E9295" t="s">
        <v>82</v>
      </c>
      <c r="F9295" t="s">
        <v>17</v>
      </c>
      <c r="G9295" t="s">
        <v>34</v>
      </c>
      <c r="H9295" t="s">
        <v>35</v>
      </c>
      <c r="I9295">
        <v>569.64</v>
      </c>
      <c r="J9295">
        <v>2</v>
      </c>
      <c r="K9295">
        <v>0</v>
      </c>
      <c r="L9295">
        <v>148.10640000000001</v>
      </c>
    </row>
    <row r="9296" spans="1:12" x14ac:dyDescent="0.3">
      <c r="A9296" t="s">
        <v>61</v>
      </c>
      <c r="B9296" t="s">
        <v>13</v>
      </c>
      <c r="C9296" t="s">
        <v>14</v>
      </c>
      <c r="D9296" t="s">
        <v>223</v>
      </c>
      <c r="E9296" t="s">
        <v>82</v>
      </c>
      <c r="F9296" t="s">
        <v>17</v>
      </c>
      <c r="G9296" t="s">
        <v>25</v>
      </c>
      <c r="H9296" t="s">
        <v>36</v>
      </c>
      <c r="I9296">
        <v>9.14</v>
      </c>
      <c r="J9296">
        <v>1</v>
      </c>
      <c r="K9296">
        <v>0</v>
      </c>
      <c r="L9296">
        <v>4.57</v>
      </c>
    </row>
    <row r="9297" spans="1:12" x14ac:dyDescent="0.3">
      <c r="A9297" t="s">
        <v>61</v>
      </c>
      <c r="B9297" t="s">
        <v>13</v>
      </c>
      <c r="C9297" t="s">
        <v>14</v>
      </c>
      <c r="D9297" t="s">
        <v>223</v>
      </c>
      <c r="E9297" t="s">
        <v>82</v>
      </c>
      <c r="F9297" t="s">
        <v>17</v>
      </c>
      <c r="G9297" t="s">
        <v>18</v>
      </c>
      <c r="H9297" t="s">
        <v>32</v>
      </c>
      <c r="I9297">
        <v>1196.8599999999999</v>
      </c>
      <c r="J9297">
        <v>7</v>
      </c>
      <c r="K9297">
        <v>0</v>
      </c>
      <c r="L9297">
        <v>119.68600000000001</v>
      </c>
    </row>
    <row r="9298" spans="1:12" x14ac:dyDescent="0.3">
      <c r="A9298" t="s">
        <v>61</v>
      </c>
      <c r="B9298" t="s">
        <v>13</v>
      </c>
      <c r="C9298" t="s">
        <v>14</v>
      </c>
      <c r="D9298" t="s">
        <v>223</v>
      </c>
      <c r="E9298" t="s">
        <v>82</v>
      </c>
      <c r="F9298" t="s">
        <v>17</v>
      </c>
      <c r="G9298" t="s">
        <v>18</v>
      </c>
      <c r="H9298" t="s">
        <v>19</v>
      </c>
      <c r="I9298">
        <v>523.26</v>
      </c>
      <c r="J9298">
        <v>9</v>
      </c>
      <c r="K9298">
        <v>0</v>
      </c>
      <c r="L9298">
        <v>125.58240000000001</v>
      </c>
    </row>
    <row r="9299" spans="1:12" x14ac:dyDescent="0.3">
      <c r="A9299" t="s">
        <v>27</v>
      </c>
      <c r="B9299" t="s">
        <v>21</v>
      </c>
      <c r="C9299" t="s">
        <v>14</v>
      </c>
      <c r="D9299" t="s">
        <v>399</v>
      </c>
      <c r="E9299" t="s">
        <v>82</v>
      </c>
      <c r="F9299" t="s">
        <v>17</v>
      </c>
      <c r="G9299" t="s">
        <v>25</v>
      </c>
      <c r="H9299" t="s">
        <v>31</v>
      </c>
      <c r="I9299">
        <v>194.7</v>
      </c>
      <c r="J9299">
        <v>5</v>
      </c>
      <c r="K9299">
        <v>0</v>
      </c>
      <c r="L9299">
        <v>9.7349999999999994</v>
      </c>
    </row>
    <row r="9300" spans="1:12" x14ac:dyDescent="0.3">
      <c r="A9300" t="s">
        <v>27</v>
      </c>
      <c r="B9300" t="s">
        <v>21</v>
      </c>
      <c r="C9300" t="s">
        <v>14</v>
      </c>
      <c r="D9300" t="s">
        <v>399</v>
      </c>
      <c r="E9300" t="s">
        <v>82</v>
      </c>
      <c r="F9300" t="s">
        <v>17</v>
      </c>
      <c r="G9300" t="s">
        <v>18</v>
      </c>
      <c r="H9300" t="s">
        <v>30</v>
      </c>
      <c r="I9300">
        <v>591.32000000000005</v>
      </c>
      <c r="J9300">
        <v>4</v>
      </c>
      <c r="K9300">
        <v>0</v>
      </c>
      <c r="L9300">
        <v>112.35080000000001</v>
      </c>
    </row>
    <row r="9301" spans="1:12" x14ac:dyDescent="0.3">
      <c r="A9301" t="s">
        <v>27</v>
      </c>
      <c r="B9301" t="s">
        <v>21</v>
      </c>
      <c r="C9301" t="s">
        <v>14</v>
      </c>
      <c r="D9301" t="s">
        <v>399</v>
      </c>
      <c r="E9301" t="s">
        <v>82</v>
      </c>
      <c r="F9301" t="s">
        <v>17</v>
      </c>
      <c r="G9301" t="s">
        <v>25</v>
      </c>
      <c r="H9301" t="s">
        <v>33</v>
      </c>
      <c r="I9301">
        <v>2.84</v>
      </c>
      <c r="J9301">
        <v>1</v>
      </c>
      <c r="K9301">
        <v>0</v>
      </c>
      <c r="L9301">
        <v>0.88039999999999996</v>
      </c>
    </row>
    <row r="9302" spans="1:12" x14ac:dyDescent="0.3">
      <c r="A9302" t="s">
        <v>27</v>
      </c>
      <c r="B9302" t="s">
        <v>21</v>
      </c>
      <c r="C9302" t="s">
        <v>14</v>
      </c>
      <c r="D9302" t="s">
        <v>81</v>
      </c>
      <c r="E9302" t="s">
        <v>82</v>
      </c>
      <c r="F9302" t="s">
        <v>17</v>
      </c>
      <c r="G9302" t="s">
        <v>34</v>
      </c>
      <c r="H9302" t="s">
        <v>35</v>
      </c>
      <c r="I9302">
        <v>3499.93</v>
      </c>
      <c r="J9302">
        <v>7</v>
      </c>
      <c r="K9302">
        <v>0</v>
      </c>
      <c r="L9302">
        <v>909.98180000000002</v>
      </c>
    </row>
    <row r="9303" spans="1:12" x14ac:dyDescent="0.3">
      <c r="A9303" t="s">
        <v>27</v>
      </c>
      <c r="B9303" t="s">
        <v>21</v>
      </c>
      <c r="C9303" t="s">
        <v>14</v>
      </c>
      <c r="D9303" t="s">
        <v>81</v>
      </c>
      <c r="E9303" t="s">
        <v>82</v>
      </c>
      <c r="F9303" t="s">
        <v>17</v>
      </c>
      <c r="G9303" t="s">
        <v>25</v>
      </c>
      <c r="H9303" t="s">
        <v>26</v>
      </c>
      <c r="I9303">
        <v>14.4</v>
      </c>
      <c r="J9303">
        <v>5</v>
      </c>
      <c r="K9303">
        <v>0</v>
      </c>
      <c r="L9303">
        <v>6.6239999999999997</v>
      </c>
    </row>
    <row r="9304" spans="1:12" x14ac:dyDescent="0.3">
      <c r="A9304" t="s">
        <v>27</v>
      </c>
      <c r="B9304" t="s">
        <v>21</v>
      </c>
      <c r="C9304" t="s">
        <v>14</v>
      </c>
      <c r="D9304" t="s">
        <v>81</v>
      </c>
      <c r="E9304" t="s">
        <v>82</v>
      </c>
      <c r="F9304" t="s">
        <v>17</v>
      </c>
      <c r="G9304" t="s">
        <v>25</v>
      </c>
      <c r="H9304" t="s">
        <v>40</v>
      </c>
      <c r="I9304">
        <v>122.97</v>
      </c>
      <c r="J9304">
        <v>3</v>
      </c>
      <c r="K9304">
        <v>0</v>
      </c>
      <c r="L9304">
        <v>60.255299999999998</v>
      </c>
    </row>
    <row r="9305" spans="1:12" x14ac:dyDescent="0.3">
      <c r="A9305" t="s">
        <v>27</v>
      </c>
      <c r="B9305" t="s">
        <v>21</v>
      </c>
      <c r="C9305" t="s">
        <v>14</v>
      </c>
      <c r="D9305" t="s">
        <v>81</v>
      </c>
      <c r="E9305" t="s">
        <v>82</v>
      </c>
      <c r="F9305" t="s">
        <v>17</v>
      </c>
      <c r="G9305" t="s">
        <v>25</v>
      </c>
      <c r="H9305" t="s">
        <v>33</v>
      </c>
      <c r="I9305">
        <v>9.32</v>
      </c>
      <c r="J9305">
        <v>4</v>
      </c>
      <c r="K9305">
        <v>0</v>
      </c>
      <c r="L9305">
        <v>2.7027999999999999</v>
      </c>
    </row>
    <row r="9306" spans="1:12" x14ac:dyDescent="0.3">
      <c r="A9306" t="s">
        <v>27</v>
      </c>
      <c r="B9306" t="s">
        <v>21</v>
      </c>
      <c r="C9306" t="s">
        <v>14</v>
      </c>
      <c r="D9306" t="s">
        <v>81</v>
      </c>
      <c r="E9306" t="s">
        <v>82</v>
      </c>
      <c r="F9306" t="s">
        <v>17</v>
      </c>
      <c r="G9306" t="s">
        <v>25</v>
      </c>
      <c r="H9306" t="s">
        <v>36</v>
      </c>
      <c r="I9306">
        <v>122.94</v>
      </c>
      <c r="J9306">
        <v>3</v>
      </c>
      <c r="K9306">
        <v>0</v>
      </c>
      <c r="L9306">
        <v>59.011200000000002</v>
      </c>
    </row>
    <row r="9307" spans="1:12" x14ac:dyDescent="0.3">
      <c r="A9307" t="s">
        <v>61</v>
      </c>
      <c r="B9307" t="s">
        <v>21</v>
      </c>
      <c r="C9307" t="s">
        <v>14</v>
      </c>
      <c r="D9307" t="s">
        <v>328</v>
      </c>
      <c r="E9307" t="s">
        <v>82</v>
      </c>
      <c r="F9307" t="s">
        <v>17</v>
      </c>
      <c r="G9307" t="s">
        <v>25</v>
      </c>
      <c r="H9307" t="s">
        <v>37</v>
      </c>
      <c r="I9307">
        <v>179.94</v>
      </c>
      <c r="J9307">
        <v>3</v>
      </c>
      <c r="K9307">
        <v>0</v>
      </c>
      <c r="L9307">
        <v>50.383200000000002</v>
      </c>
    </row>
    <row r="9308" spans="1:12" x14ac:dyDescent="0.3">
      <c r="A9308" t="s">
        <v>61</v>
      </c>
      <c r="B9308" t="s">
        <v>21</v>
      </c>
      <c r="C9308" t="s">
        <v>14</v>
      </c>
      <c r="D9308" t="s">
        <v>328</v>
      </c>
      <c r="E9308" t="s">
        <v>82</v>
      </c>
      <c r="F9308" t="s">
        <v>17</v>
      </c>
      <c r="G9308" t="s">
        <v>18</v>
      </c>
      <c r="H9308" t="s">
        <v>30</v>
      </c>
      <c r="I9308">
        <v>872.94</v>
      </c>
      <c r="J9308">
        <v>3</v>
      </c>
      <c r="K9308">
        <v>0</v>
      </c>
      <c r="L9308">
        <v>157.1292</v>
      </c>
    </row>
    <row r="9309" spans="1:12" x14ac:dyDescent="0.3">
      <c r="A9309" t="s">
        <v>61</v>
      </c>
      <c r="B9309" t="s">
        <v>21</v>
      </c>
      <c r="C9309" t="s">
        <v>14</v>
      </c>
      <c r="D9309" t="s">
        <v>328</v>
      </c>
      <c r="E9309" t="s">
        <v>82</v>
      </c>
      <c r="F9309" t="s">
        <v>17</v>
      </c>
      <c r="G9309" t="s">
        <v>25</v>
      </c>
      <c r="H9309" t="s">
        <v>40</v>
      </c>
      <c r="I9309">
        <v>12.96</v>
      </c>
      <c r="J9309">
        <v>2</v>
      </c>
      <c r="K9309">
        <v>0</v>
      </c>
      <c r="L9309">
        <v>6.2207999999999997</v>
      </c>
    </row>
    <row r="9310" spans="1:12" x14ac:dyDescent="0.3">
      <c r="A9310" t="s">
        <v>27</v>
      </c>
      <c r="B9310" t="s">
        <v>13</v>
      </c>
      <c r="C9310" t="s">
        <v>14</v>
      </c>
      <c r="D9310" t="s">
        <v>154</v>
      </c>
      <c r="E9310" t="s">
        <v>82</v>
      </c>
      <c r="F9310" t="s">
        <v>17</v>
      </c>
      <c r="G9310" t="s">
        <v>18</v>
      </c>
      <c r="H9310" t="s">
        <v>32</v>
      </c>
      <c r="I9310">
        <v>60.84</v>
      </c>
      <c r="J9310">
        <v>3</v>
      </c>
      <c r="K9310">
        <v>0</v>
      </c>
      <c r="L9310">
        <v>19.468800000000002</v>
      </c>
    </row>
    <row r="9311" spans="1:12" x14ac:dyDescent="0.3">
      <c r="A9311" t="s">
        <v>27</v>
      </c>
      <c r="B9311" t="s">
        <v>13</v>
      </c>
      <c r="C9311" t="s">
        <v>14</v>
      </c>
      <c r="D9311" t="s">
        <v>154</v>
      </c>
      <c r="E9311" t="s">
        <v>82</v>
      </c>
      <c r="F9311" t="s">
        <v>17</v>
      </c>
      <c r="G9311" t="s">
        <v>25</v>
      </c>
      <c r="H9311" t="s">
        <v>31</v>
      </c>
      <c r="I9311">
        <v>450.04</v>
      </c>
      <c r="J9311">
        <v>2</v>
      </c>
      <c r="K9311">
        <v>0</v>
      </c>
      <c r="L9311">
        <v>58.505200000000002</v>
      </c>
    </row>
    <row r="9312" spans="1:12" x14ac:dyDescent="0.3">
      <c r="A9312" t="s">
        <v>27</v>
      </c>
      <c r="B9312" t="s">
        <v>13</v>
      </c>
      <c r="C9312" t="s">
        <v>14</v>
      </c>
      <c r="D9312" t="s">
        <v>154</v>
      </c>
      <c r="E9312" t="s">
        <v>82</v>
      </c>
      <c r="F9312" t="s">
        <v>17</v>
      </c>
      <c r="G9312" t="s">
        <v>25</v>
      </c>
      <c r="H9312" t="s">
        <v>36</v>
      </c>
      <c r="I9312">
        <v>34.6</v>
      </c>
      <c r="J9312">
        <v>2</v>
      </c>
      <c r="K9312">
        <v>0</v>
      </c>
      <c r="L9312">
        <v>16.608000000000001</v>
      </c>
    </row>
    <row r="9313" spans="1:12" x14ac:dyDescent="0.3">
      <c r="A9313" t="s">
        <v>27</v>
      </c>
      <c r="B9313" t="s">
        <v>13</v>
      </c>
      <c r="C9313" t="s">
        <v>14</v>
      </c>
      <c r="D9313" t="s">
        <v>154</v>
      </c>
      <c r="E9313" t="s">
        <v>82</v>
      </c>
      <c r="F9313" t="s">
        <v>17</v>
      </c>
      <c r="G9313" t="s">
        <v>34</v>
      </c>
      <c r="H9313" t="s">
        <v>35</v>
      </c>
      <c r="I9313">
        <v>467.97</v>
      </c>
      <c r="J9313">
        <v>3</v>
      </c>
      <c r="K9313">
        <v>0</v>
      </c>
      <c r="L9313">
        <v>140.39099999999999</v>
      </c>
    </row>
    <row r="9314" spans="1:12" x14ac:dyDescent="0.3">
      <c r="A9314" t="s">
        <v>27</v>
      </c>
      <c r="B9314" t="s">
        <v>13</v>
      </c>
      <c r="C9314" t="s">
        <v>14</v>
      </c>
      <c r="D9314" t="s">
        <v>154</v>
      </c>
      <c r="E9314" t="s">
        <v>82</v>
      </c>
      <c r="F9314" t="s">
        <v>17</v>
      </c>
      <c r="G9314" t="s">
        <v>25</v>
      </c>
      <c r="H9314" t="s">
        <v>36</v>
      </c>
      <c r="I9314">
        <v>33.020000000000003</v>
      </c>
      <c r="J9314">
        <v>2</v>
      </c>
      <c r="K9314">
        <v>0</v>
      </c>
      <c r="L9314">
        <v>15.849600000000001</v>
      </c>
    </row>
    <row r="9315" spans="1:12" x14ac:dyDescent="0.3">
      <c r="A9315" t="s">
        <v>27</v>
      </c>
      <c r="B9315" t="s">
        <v>13</v>
      </c>
      <c r="C9315" t="s">
        <v>14</v>
      </c>
      <c r="D9315" t="s">
        <v>354</v>
      </c>
      <c r="E9315" t="s">
        <v>82</v>
      </c>
      <c r="F9315" t="s">
        <v>17</v>
      </c>
      <c r="G9315" t="s">
        <v>25</v>
      </c>
      <c r="H9315" t="s">
        <v>37</v>
      </c>
      <c r="I9315">
        <v>203.92</v>
      </c>
      <c r="J9315">
        <v>4</v>
      </c>
      <c r="K9315">
        <v>0</v>
      </c>
      <c r="L9315">
        <v>55.058399999999999</v>
      </c>
    </row>
    <row r="9316" spans="1:12" x14ac:dyDescent="0.3">
      <c r="A9316" t="s">
        <v>27</v>
      </c>
      <c r="B9316" t="s">
        <v>13</v>
      </c>
      <c r="C9316" t="s">
        <v>14</v>
      </c>
      <c r="D9316" t="s">
        <v>354</v>
      </c>
      <c r="E9316" t="s">
        <v>82</v>
      </c>
      <c r="F9316" t="s">
        <v>17</v>
      </c>
      <c r="G9316" t="s">
        <v>34</v>
      </c>
      <c r="H9316" t="s">
        <v>35</v>
      </c>
      <c r="I9316">
        <v>29.56</v>
      </c>
      <c r="J9316">
        <v>4</v>
      </c>
      <c r="K9316">
        <v>0</v>
      </c>
      <c r="L9316">
        <v>7.9812000000000003</v>
      </c>
    </row>
    <row r="9317" spans="1:12" x14ac:dyDescent="0.3">
      <c r="A9317" t="s">
        <v>12</v>
      </c>
      <c r="B9317" t="s">
        <v>13</v>
      </c>
      <c r="C9317" t="s">
        <v>14</v>
      </c>
      <c r="D9317" t="s">
        <v>154</v>
      </c>
      <c r="E9317" t="s">
        <v>82</v>
      </c>
      <c r="F9317" t="s">
        <v>17</v>
      </c>
      <c r="G9317" t="s">
        <v>25</v>
      </c>
      <c r="H9317" t="s">
        <v>36</v>
      </c>
      <c r="I9317">
        <v>58.05</v>
      </c>
      <c r="J9317">
        <v>3</v>
      </c>
      <c r="K9317">
        <v>0</v>
      </c>
      <c r="L9317">
        <v>26.702999999999999</v>
      </c>
    </row>
    <row r="9318" spans="1:12" x14ac:dyDescent="0.3">
      <c r="A9318" t="s">
        <v>12</v>
      </c>
      <c r="B9318" t="s">
        <v>13</v>
      </c>
      <c r="C9318" t="s">
        <v>14</v>
      </c>
      <c r="D9318" t="s">
        <v>154</v>
      </c>
      <c r="E9318" t="s">
        <v>82</v>
      </c>
      <c r="F9318" t="s">
        <v>17</v>
      </c>
      <c r="G9318" t="s">
        <v>25</v>
      </c>
      <c r="H9318" t="s">
        <v>40</v>
      </c>
      <c r="I9318">
        <v>71.28</v>
      </c>
      <c r="J9318">
        <v>11</v>
      </c>
      <c r="K9318">
        <v>0</v>
      </c>
      <c r="L9318">
        <v>34.214399999999998</v>
      </c>
    </row>
    <row r="9319" spans="1:12" x14ac:dyDescent="0.3">
      <c r="A9319" t="s">
        <v>27</v>
      </c>
      <c r="B9319" t="s">
        <v>13</v>
      </c>
      <c r="C9319" t="s">
        <v>14</v>
      </c>
      <c r="D9319" t="s">
        <v>154</v>
      </c>
      <c r="E9319" t="s">
        <v>82</v>
      </c>
      <c r="F9319" t="s">
        <v>17</v>
      </c>
      <c r="G9319" t="s">
        <v>25</v>
      </c>
      <c r="H9319" t="s">
        <v>40</v>
      </c>
      <c r="I9319">
        <v>154.9</v>
      </c>
      <c r="J9319">
        <v>5</v>
      </c>
      <c r="K9319">
        <v>0</v>
      </c>
      <c r="L9319">
        <v>69.704999999999998</v>
      </c>
    </row>
    <row r="9320" spans="1:12" x14ac:dyDescent="0.3">
      <c r="A9320" t="s">
        <v>27</v>
      </c>
      <c r="B9320" t="s">
        <v>13</v>
      </c>
      <c r="C9320" t="s">
        <v>14</v>
      </c>
      <c r="D9320" t="s">
        <v>154</v>
      </c>
      <c r="E9320" t="s">
        <v>82</v>
      </c>
      <c r="F9320" t="s">
        <v>17</v>
      </c>
      <c r="G9320" t="s">
        <v>34</v>
      </c>
      <c r="H9320" t="s">
        <v>35</v>
      </c>
      <c r="I9320">
        <v>1871.88</v>
      </c>
      <c r="J9320">
        <v>12</v>
      </c>
      <c r="K9320">
        <v>0</v>
      </c>
      <c r="L9320">
        <v>561.56399999999996</v>
      </c>
    </row>
    <row r="9321" spans="1:12" x14ac:dyDescent="0.3">
      <c r="A9321" t="s">
        <v>61</v>
      </c>
      <c r="B9321" t="s">
        <v>13</v>
      </c>
      <c r="C9321" t="s">
        <v>14</v>
      </c>
      <c r="D9321" t="s">
        <v>81</v>
      </c>
      <c r="E9321" t="s">
        <v>82</v>
      </c>
      <c r="F9321" t="s">
        <v>17</v>
      </c>
      <c r="G9321" t="s">
        <v>25</v>
      </c>
      <c r="H9321" t="s">
        <v>36</v>
      </c>
      <c r="I9321">
        <v>22.32</v>
      </c>
      <c r="J9321">
        <v>4</v>
      </c>
      <c r="K9321">
        <v>0</v>
      </c>
      <c r="L9321">
        <v>10.7136</v>
      </c>
    </row>
    <row r="9322" spans="1:12" x14ac:dyDescent="0.3">
      <c r="A9322" t="s">
        <v>61</v>
      </c>
      <c r="B9322" t="s">
        <v>13</v>
      </c>
      <c r="C9322" t="s">
        <v>14</v>
      </c>
      <c r="D9322" t="s">
        <v>81</v>
      </c>
      <c r="E9322" t="s">
        <v>82</v>
      </c>
      <c r="F9322" t="s">
        <v>17</v>
      </c>
      <c r="G9322" t="s">
        <v>25</v>
      </c>
      <c r="H9322" t="s">
        <v>26</v>
      </c>
      <c r="I9322">
        <v>103.6</v>
      </c>
      <c r="J9322">
        <v>7</v>
      </c>
      <c r="K9322">
        <v>0</v>
      </c>
      <c r="L9322">
        <v>51.8</v>
      </c>
    </row>
    <row r="9323" spans="1:12" x14ac:dyDescent="0.3">
      <c r="A9323" t="s">
        <v>27</v>
      </c>
      <c r="B9323" t="s">
        <v>43</v>
      </c>
      <c r="C9323" t="s">
        <v>14</v>
      </c>
      <c r="D9323" t="s">
        <v>154</v>
      </c>
      <c r="E9323" t="s">
        <v>82</v>
      </c>
      <c r="F9323" t="s">
        <v>17</v>
      </c>
      <c r="G9323" t="s">
        <v>18</v>
      </c>
      <c r="H9323" t="s">
        <v>32</v>
      </c>
      <c r="I9323">
        <v>61.1</v>
      </c>
      <c r="J9323">
        <v>5</v>
      </c>
      <c r="K9323">
        <v>0</v>
      </c>
      <c r="L9323">
        <v>18.329999999999998</v>
      </c>
    </row>
    <row r="9324" spans="1:12" x14ac:dyDescent="0.3">
      <c r="A9324" t="s">
        <v>27</v>
      </c>
      <c r="B9324" t="s">
        <v>13</v>
      </c>
      <c r="C9324" t="s">
        <v>14</v>
      </c>
      <c r="D9324" t="s">
        <v>209</v>
      </c>
      <c r="E9324" t="s">
        <v>82</v>
      </c>
      <c r="F9324" t="s">
        <v>17</v>
      </c>
      <c r="G9324" t="s">
        <v>25</v>
      </c>
      <c r="H9324" t="s">
        <v>40</v>
      </c>
      <c r="I9324">
        <v>49.12</v>
      </c>
      <c r="J9324">
        <v>4</v>
      </c>
      <c r="K9324">
        <v>0</v>
      </c>
      <c r="L9324">
        <v>23.086400000000001</v>
      </c>
    </row>
    <row r="9325" spans="1:12" x14ac:dyDescent="0.3">
      <c r="A9325" t="s">
        <v>27</v>
      </c>
      <c r="B9325" t="s">
        <v>21</v>
      </c>
      <c r="C9325" t="s">
        <v>14</v>
      </c>
      <c r="D9325" t="s">
        <v>154</v>
      </c>
      <c r="E9325" t="s">
        <v>82</v>
      </c>
      <c r="F9325" t="s">
        <v>17</v>
      </c>
      <c r="G9325" t="s">
        <v>25</v>
      </c>
      <c r="H9325" t="s">
        <v>59</v>
      </c>
      <c r="I9325">
        <v>26.55</v>
      </c>
      <c r="J9325">
        <v>9</v>
      </c>
      <c r="K9325">
        <v>0</v>
      </c>
      <c r="L9325">
        <v>12.744</v>
      </c>
    </row>
    <row r="9326" spans="1:12" x14ac:dyDescent="0.3">
      <c r="A9326" t="s">
        <v>27</v>
      </c>
      <c r="B9326" t="s">
        <v>21</v>
      </c>
      <c r="C9326" t="s">
        <v>14</v>
      </c>
      <c r="D9326" t="s">
        <v>154</v>
      </c>
      <c r="E9326" t="s">
        <v>82</v>
      </c>
      <c r="F9326" t="s">
        <v>17</v>
      </c>
      <c r="G9326" t="s">
        <v>34</v>
      </c>
      <c r="H9326" t="s">
        <v>58</v>
      </c>
      <c r="I9326">
        <v>111.98</v>
      </c>
      <c r="J9326">
        <v>2</v>
      </c>
      <c r="K9326">
        <v>0</v>
      </c>
      <c r="L9326">
        <v>26.8752</v>
      </c>
    </row>
    <row r="9327" spans="1:12" x14ac:dyDescent="0.3">
      <c r="A9327" t="s">
        <v>27</v>
      </c>
      <c r="B9327" t="s">
        <v>13</v>
      </c>
      <c r="C9327" t="s">
        <v>14</v>
      </c>
      <c r="D9327" t="s">
        <v>154</v>
      </c>
      <c r="E9327" t="s">
        <v>82</v>
      </c>
      <c r="F9327" t="s">
        <v>17</v>
      </c>
      <c r="G9327" t="s">
        <v>25</v>
      </c>
      <c r="H9327" t="s">
        <v>33</v>
      </c>
      <c r="I9327">
        <v>7.7</v>
      </c>
      <c r="J9327">
        <v>2</v>
      </c>
      <c r="K9327">
        <v>0</v>
      </c>
      <c r="L9327">
        <v>3.157</v>
      </c>
    </row>
    <row r="9328" spans="1:12" x14ac:dyDescent="0.3">
      <c r="A9328" t="s">
        <v>27</v>
      </c>
      <c r="B9328" t="s">
        <v>13</v>
      </c>
      <c r="C9328" t="s">
        <v>14</v>
      </c>
      <c r="D9328" t="s">
        <v>354</v>
      </c>
      <c r="E9328" t="s">
        <v>82</v>
      </c>
      <c r="F9328" t="s">
        <v>17</v>
      </c>
      <c r="G9328" t="s">
        <v>25</v>
      </c>
      <c r="H9328" t="s">
        <v>40</v>
      </c>
      <c r="I9328">
        <v>32.4</v>
      </c>
      <c r="J9328">
        <v>5</v>
      </c>
      <c r="K9328">
        <v>0</v>
      </c>
      <c r="L9328">
        <v>15.552</v>
      </c>
    </row>
    <row r="9329" spans="1:12" x14ac:dyDescent="0.3">
      <c r="A9329" t="s">
        <v>12</v>
      </c>
      <c r="B9329" t="s">
        <v>13</v>
      </c>
      <c r="C9329" t="s">
        <v>14</v>
      </c>
      <c r="D9329" t="s">
        <v>209</v>
      </c>
      <c r="E9329" t="s">
        <v>82</v>
      </c>
      <c r="F9329" t="s">
        <v>17</v>
      </c>
      <c r="G9329" t="s">
        <v>25</v>
      </c>
      <c r="H9329" t="s">
        <v>33</v>
      </c>
      <c r="I9329">
        <v>27.86</v>
      </c>
      <c r="J9329">
        <v>7</v>
      </c>
      <c r="K9329">
        <v>0</v>
      </c>
      <c r="L9329">
        <v>9.1937999999999995</v>
      </c>
    </row>
    <row r="9330" spans="1:12" x14ac:dyDescent="0.3">
      <c r="A9330" t="s">
        <v>12</v>
      </c>
      <c r="B9330" t="s">
        <v>13</v>
      </c>
      <c r="C9330" t="s">
        <v>14</v>
      </c>
      <c r="D9330" t="s">
        <v>154</v>
      </c>
      <c r="E9330" t="s">
        <v>82</v>
      </c>
      <c r="F9330" t="s">
        <v>17</v>
      </c>
      <c r="G9330" t="s">
        <v>34</v>
      </c>
      <c r="H9330" t="s">
        <v>122</v>
      </c>
      <c r="I9330">
        <v>8749.9500000000007</v>
      </c>
      <c r="J9330">
        <v>5</v>
      </c>
      <c r="K9330">
        <v>0</v>
      </c>
      <c r="L9330">
        <v>2799.9839999999999</v>
      </c>
    </row>
    <row r="9331" spans="1:12" x14ac:dyDescent="0.3">
      <c r="A9331" t="s">
        <v>12</v>
      </c>
      <c r="B9331" t="s">
        <v>13</v>
      </c>
      <c r="C9331" t="s">
        <v>14</v>
      </c>
      <c r="D9331" t="s">
        <v>154</v>
      </c>
      <c r="E9331" t="s">
        <v>82</v>
      </c>
      <c r="F9331" t="s">
        <v>17</v>
      </c>
      <c r="G9331" t="s">
        <v>25</v>
      </c>
      <c r="H9331" t="s">
        <v>36</v>
      </c>
      <c r="I9331">
        <v>36.4</v>
      </c>
      <c r="J9331">
        <v>8</v>
      </c>
      <c r="K9331">
        <v>0</v>
      </c>
      <c r="L9331">
        <v>18.2</v>
      </c>
    </row>
    <row r="9332" spans="1:12" x14ac:dyDescent="0.3">
      <c r="A9332" t="s">
        <v>12</v>
      </c>
      <c r="B9332" t="s">
        <v>13</v>
      </c>
      <c r="C9332" t="s">
        <v>14</v>
      </c>
      <c r="D9332" t="s">
        <v>154</v>
      </c>
      <c r="E9332" t="s">
        <v>82</v>
      </c>
      <c r="F9332" t="s">
        <v>17</v>
      </c>
      <c r="G9332" t="s">
        <v>18</v>
      </c>
      <c r="H9332" t="s">
        <v>32</v>
      </c>
      <c r="I9332">
        <v>18.690000000000001</v>
      </c>
      <c r="J9332">
        <v>7</v>
      </c>
      <c r="K9332">
        <v>0</v>
      </c>
      <c r="L9332">
        <v>7.1021999999999998</v>
      </c>
    </row>
    <row r="9333" spans="1:12" x14ac:dyDescent="0.3">
      <c r="A9333" t="s">
        <v>61</v>
      </c>
      <c r="B9333" t="s">
        <v>13</v>
      </c>
      <c r="C9333" t="s">
        <v>14</v>
      </c>
      <c r="D9333" t="s">
        <v>81</v>
      </c>
      <c r="E9333" t="s">
        <v>82</v>
      </c>
      <c r="F9333" t="s">
        <v>17</v>
      </c>
      <c r="G9333" t="s">
        <v>18</v>
      </c>
      <c r="H9333" t="s">
        <v>30</v>
      </c>
      <c r="I9333">
        <v>1056.8599999999999</v>
      </c>
      <c r="J9333">
        <v>7</v>
      </c>
      <c r="K9333">
        <v>0</v>
      </c>
      <c r="L9333">
        <v>158.529</v>
      </c>
    </row>
    <row r="9334" spans="1:12" x14ac:dyDescent="0.3">
      <c r="A9334" t="s">
        <v>61</v>
      </c>
      <c r="B9334" t="s">
        <v>21</v>
      </c>
      <c r="C9334" t="s">
        <v>14</v>
      </c>
      <c r="D9334" t="s">
        <v>154</v>
      </c>
      <c r="E9334" t="s">
        <v>82</v>
      </c>
      <c r="F9334" t="s">
        <v>17</v>
      </c>
      <c r="G9334" t="s">
        <v>25</v>
      </c>
      <c r="H9334" t="s">
        <v>36</v>
      </c>
      <c r="I9334">
        <v>11.88</v>
      </c>
      <c r="J9334">
        <v>2</v>
      </c>
      <c r="K9334">
        <v>0</v>
      </c>
      <c r="L9334">
        <v>5.3460000000000001</v>
      </c>
    </row>
    <row r="9335" spans="1:12" x14ac:dyDescent="0.3">
      <c r="A9335" t="s">
        <v>61</v>
      </c>
      <c r="B9335" t="s">
        <v>21</v>
      </c>
      <c r="C9335" t="s">
        <v>14</v>
      </c>
      <c r="D9335" t="s">
        <v>154</v>
      </c>
      <c r="E9335" t="s">
        <v>82</v>
      </c>
      <c r="F9335" t="s">
        <v>17</v>
      </c>
      <c r="G9335" t="s">
        <v>25</v>
      </c>
      <c r="H9335" t="s">
        <v>40</v>
      </c>
      <c r="I9335">
        <v>35.44</v>
      </c>
      <c r="J9335">
        <v>1</v>
      </c>
      <c r="K9335">
        <v>0</v>
      </c>
      <c r="L9335">
        <v>16.6568</v>
      </c>
    </row>
    <row r="9336" spans="1:12" x14ac:dyDescent="0.3">
      <c r="A9336" t="s">
        <v>12</v>
      </c>
      <c r="B9336" t="s">
        <v>21</v>
      </c>
      <c r="C9336" t="s">
        <v>14</v>
      </c>
      <c r="D9336" t="s">
        <v>181</v>
      </c>
      <c r="E9336" t="s">
        <v>82</v>
      </c>
      <c r="F9336" t="s">
        <v>17</v>
      </c>
      <c r="G9336" t="s">
        <v>25</v>
      </c>
      <c r="H9336" t="s">
        <v>37</v>
      </c>
      <c r="I9336">
        <v>2104.5500000000002</v>
      </c>
      <c r="J9336">
        <v>7</v>
      </c>
      <c r="K9336">
        <v>0</v>
      </c>
      <c r="L9336">
        <v>694.50149999999996</v>
      </c>
    </row>
    <row r="9337" spans="1:12" x14ac:dyDescent="0.3">
      <c r="A9337" t="s">
        <v>12</v>
      </c>
      <c r="B9337" t="s">
        <v>21</v>
      </c>
      <c r="C9337" t="s">
        <v>14</v>
      </c>
      <c r="D9337" t="s">
        <v>181</v>
      </c>
      <c r="E9337" t="s">
        <v>82</v>
      </c>
      <c r="F9337" t="s">
        <v>17</v>
      </c>
      <c r="G9337" t="s">
        <v>25</v>
      </c>
      <c r="H9337" t="s">
        <v>109</v>
      </c>
      <c r="I9337">
        <v>40.700000000000003</v>
      </c>
      <c r="J9337">
        <v>5</v>
      </c>
      <c r="K9337">
        <v>0</v>
      </c>
      <c r="L9337">
        <v>11.803000000000001</v>
      </c>
    </row>
    <row r="9338" spans="1:12" x14ac:dyDescent="0.3">
      <c r="A9338" t="s">
        <v>27</v>
      </c>
      <c r="B9338" t="s">
        <v>43</v>
      </c>
      <c r="C9338" t="s">
        <v>14</v>
      </c>
      <c r="D9338" t="s">
        <v>154</v>
      </c>
      <c r="E9338" t="s">
        <v>82</v>
      </c>
      <c r="F9338" t="s">
        <v>17</v>
      </c>
      <c r="G9338" t="s">
        <v>34</v>
      </c>
      <c r="H9338" t="s">
        <v>58</v>
      </c>
      <c r="I9338">
        <v>47.79</v>
      </c>
      <c r="J9338">
        <v>3</v>
      </c>
      <c r="K9338">
        <v>0</v>
      </c>
      <c r="L9338">
        <v>16.2486</v>
      </c>
    </row>
    <row r="9339" spans="1:12" x14ac:dyDescent="0.3">
      <c r="A9339" t="s">
        <v>27</v>
      </c>
      <c r="B9339" t="s">
        <v>21</v>
      </c>
      <c r="C9339" t="s">
        <v>14</v>
      </c>
      <c r="D9339" t="s">
        <v>181</v>
      </c>
      <c r="E9339" t="s">
        <v>82</v>
      </c>
      <c r="F9339" t="s">
        <v>17</v>
      </c>
      <c r="G9339" t="s">
        <v>25</v>
      </c>
      <c r="H9339" t="s">
        <v>36</v>
      </c>
      <c r="I9339">
        <v>46.62</v>
      </c>
      <c r="J9339">
        <v>9</v>
      </c>
      <c r="K9339">
        <v>0</v>
      </c>
      <c r="L9339">
        <v>21.4452</v>
      </c>
    </row>
    <row r="9340" spans="1:12" x14ac:dyDescent="0.3">
      <c r="A9340" t="s">
        <v>27</v>
      </c>
      <c r="B9340" t="s">
        <v>43</v>
      </c>
      <c r="C9340" t="s">
        <v>14</v>
      </c>
      <c r="D9340" t="s">
        <v>277</v>
      </c>
      <c r="E9340" t="s">
        <v>82</v>
      </c>
      <c r="F9340" t="s">
        <v>17</v>
      </c>
      <c r="G9340" t="s">
        <v>18</v>
      </c>
      <c r="H9340" t="s">
        <v>32</v>
      </c>
      <c r="I9340">
        <v>39.96</v>
      </c>
      <c r="J9340">
        <v>2</v>
      </c>
      <c r="K9340">
        <v>0</v>
      </c>
      <c r="L9340">
        <v>14.3856</v>
      </c>
    </row>
    <row r="9341" spans="1:12" x14ac:dyDescent="0.3">
      <c r="A9341" t="s">
        <v>27</v>
      </c>
      <c r="B9341" t="s">
        <v>13</v>
      </c>
      <c r="C9341" t="s">
        <v>14</v>
      </c>
      <c r="D9341" t="s">
        <v>154</v>
      </c>
      <c r="E9341" t="s">
        <v>82</v>
      </c>
      <c r="F9341" t="s">
        <v>17</v>
      </c>
      <c r="G9341" t="s">
        <v>25</v>
      </c>
      <c r="H9341" t="s">
        <v>37</v>
      </c>
      <c r="I9341">
        <v>36.270000000000003</v>
      </c>
      <c r="J9341">
        <v>3</v>
      </c>
      <c r="K9341">
        <v>0</v>
      </c>
      <c r="L9341">
        <v>10.881</v>
      </c>
    </row>
    <row r="9342" spans="1:12" x14ac:dyDescent="0.3">
      <c r="A9342" t="s">
        <v>12</v>
      </c>
      <c r="B9342" t="s">
        <v>21</v>
      </c>
      <c r="C9342" t="s">
        <v>14</v>
      </c>
      <c r="D9342" t="s">
        <v>81</v>
      </c>
      <c r="E9342" t="s">
        <v>82</v>
      </c>
      <c r="F9342" t="s">
        <v>17</v>
      </c>
      <c r="G9342" t="s">
        <v>34</v>
      </c>
      <c r="H9342" t="s">
        <v>35</v>
      </c>
      <c r="I9342">
        <v>494.97</v>
      </c>
      <c r="J9342">
        <v>3</v>
      </c>
      <c r="K9342">
        <v>0</v>
      </c>
      <c r="L9342">
        <v>148.49100000000001</v>
      </c>
    </row>
    <row r="9343" spans="1:12" x14ac:dyDescent="0.3">
      <c r="A9343" t="s">
        <v>12</v>
      </c>
      <c r="B9343" t="s">
        <v>21</v>
      </c>
      <c r="C9343" t="s">
        <v>14</v>
      </c>
      <c r="D9343" t="s">
        <v>81</v>
      </c>
      <c r="E9343" t="s">
        <v>82</v>
      </c>
      <c r="F9343" t="s">
        <v>17</v>
      </c>
      <c r="G9343" t="s">
        <v>25</v>
      </c>
      <c r="H9343" t="s">
        <v>26</v>
      </c>
      <c r="I9343">
        <v>25.06</v>
      </c>
      <c r="J9343">
        <v>2</v>
      </c>
      <c r="K9343">
        <v>0</v>
      </c>
      <c r="L9343">
        <v>11.7782</v>
      </c>
    </row>
    <row r="9344" spans="1:12" x14ac:dyDescent="0.3">
      <c r="A9344" t="s">
        <v>27</v>
      </c>
      <c r="B9344" t="s">
        <v>21</v>
      </c>
      <c r="C9344" t="s">
        <v>14</v>
      </c>
      <c r="D9344" t="s">
        <v>257</v>
      </c>
      <c r="E9344" t="s">
        <v>82</v>
      </c>
      <c r="F9344" t="s">
        <v>17</v>
      </c>
      <c r="G9344" t="s">
        <v>18</v>
      </c>
      <c r="H9344" t="s">
        <v>32</v>
      </c>
      <c r="I9344">
        <v>177.68</v>
      </c>
      <c r="J9344">
        <v>2</v>
      </c>
      <c r="K9344">
        <v>0</v>
      </c>
      <c r="L9344">
        <v>46.196800000000003</v>
      </c>
    </row>
    <row r="9345" spans="1:12" x14ac:dyDescent="0.3">
      <c r="A9345" t="s">
        <v>61</v>
      </c>
      <c r="B9345" t="s">
        <v>13</v>
      </c>
      <c r="C9345" t="s">
        <v>14</v>
      </c>
      <c r="D9345" t="s">
        <v>257</v>
      </c>
      <c r="E9345" t="s">
        <v>82</v>
      </c>
      <c r="F9345" t="s">
        <v>17</v>
      </c>
      <c r="G9345" t="s">
        <v>18</v>
      </c>
      <c r="H9345" t="s">
        <v>32</v>
      </c>
      <c r="I9345">
        <v>273.95999999999998</v>
      </c>
      <c r="J9345">
        <v>2</v>
      </c>
      <c r="K9345">
        <v>0</v>
      </c>
      <c r="L9345">
        <v>71.229600000000005</v>
      </c>
    </row>
    <row r="9346" spans="1:12" x14ac:dyDescent="0.3">
      <c r="A9346" t="s">
        <v>61</v>
      </c>
      <c r="B9346" t="s">
        <v>13</v>
      </c>
      <c r="C9346" t="s">
        <v>14</v>
      </c>
      <c r="D9346" t="s">
        <v>257</v>
      </c>
      <c r="E9346" t="s">
        <v>82</v>
      </c>
      <c r="F9346" t="s">
        <v>17</v>
      </c>
      <c r="G9346" t="s">
        <v>34</v>
      </c>
      <c r="H9346" t="s">
        <v>58</v>
      </c>
      <c r="I9346">
        <v>89.97</v>
      </c>
      <c r="J9346">
        <v>3</v>
      </c>
      <c r="K9346">
        <v>0</v>
      </c>
      <c r="L9346">
        <v>18.893699999999999</v>
      </c>
    </row>
    <row r="9347" spans="1:12" x14ac:dyDescent="0.3">
      <c r="A9347" t="s">
        <v>61</v>
      </c>
      <c r="B9347" t="s">
        <v>13</v>
      </c>
      <c r="C9347" t="s">
        <v>14</v>
      </c>
      <c r="D9347" t="s">
        <v>257</v>
      </c>
      <c r="E9347" t="s">
        <v>82</v>
      </c>
      <c r="F9347" t="s">
        <v>17</v>
      </c>
      <c r="G9347" t="s">
        <v>18</v>
      </c>
      <c r="H9347" t="s">
        <v>32</v>
      </c>
      <c r="I9347">
        <v>756.8</v>
      </c>
      <c r="J9347">
        <v>5</v>
      </c>
      <c r="K9347">
        <v>0</v>
      </c>
      <c r="L9347">
        <v>75.680000000000007</v>
      </c>
    </row>
    <row r="9348" spans="1:12" x14ac:dyDescent="0.3">
      <c r="A9348" t="s">
        <v>12</v>
      </c>
      <c r="B9348" t="s">
        <v>13</v>
      </c>
      <c r="C9348" t="s">
        <v>14</v>
      </c>
      <c r="D9348" t="s">
        <v>81</v>
      </c>
      <c r="E9348" t="s">
        <v>82</v>
      </c>
      <c r="F9348" t="s">
        <v>17</v>
      </c>
      <c r="G9348" t="s">
        <v>34</v>
      </c>
      <c r="H9348" t="s">
        <v>58</v>
      </c>
      <c r="I9348">
        <v>99.98</v>
      </c>
      <c r="J9348">
        <v>2</v>
      </c>
      <c r="K9348">
        <v>0</v>
      </c>
      <c r="L9348">
        <v>7.9984000000000002</v>
      </c>
    </row>
    <row r="9349" spans="1:12" x14ac:dyDescent="0.3">
      <c r="A9349" t="s">
        <v>12</v>
      </c>
      <c r="B9349" t="s">
        <v>13</v>
      </c>
      <c r="C9349" t="s">
        <v>14</v>
      </c>
      <c r="D9349" t="s">
        <v>81</v>
      </c>
      <c r="E9349" t="s">
        <v>82</v>
      </c>
      <c r="F9349" t="s">
        <v>17</v>
      </c>
      <c r="G9349" t="s">
        <v>18</v>
      </c>
      <c r="H9349" t="s">
        <v>32</v>
      </c>
      <c r="I9349">
        <v>29.46</v>
      </c>
      <c r="J9349">
        <v>6</v>
      </c>
      <c r="K9349">
        <v>0</v>
      </c>
      <c r="L9349">
        <v>9.7218</v>
      </c>
    </row>
    <row r="9350" spans="1:12" x14ac:dyDescent="0.3">
      <c r="A9350" t="s">
        <v>27</v>
      </c>
      <c r="B9350" t="s">
        <v>13</v>
      </c>
      <c r="C9350" t="s">
        <v>14</v>
      </c>
      <c r="D9350" t="s">
        <v>277</v>
      </c>
      <c r="E9350" t="s">
        <v>82</v>
      </c>
      <c r="F9350" t="s">
        <v>17</v>
      </c>
      <c r="G9350" t="s">
        <v>34</v>
      </c>
      <c r="H9350" t="s">
        <v>58</v>
      </c>
      <c r="I9350">
        <v>23.08</v>
      </c>
      <c r="J9350">
        <v>2</v>
      </c>
      <c r="K9350">
        <v>0</v>
      </c>
      <c r="L9350">
        <v>6.9240000000000004</v>
      </c>
    </row>
    <row r="9351" spans="1:12" x14ac:dyDescent="0.3">
      <c r="A9351" t="s">
        <v>27</v>
      </c>
      <c r="B9351" t="s">
        <v>13</v>
      </c>
      <c r="C9351" t="s">
        <v>14</v>
      </c>
      <c r="D9351" t="s">
        <v>81</v>
      </c>
      <c r="E9351" t="s">
        <v>82</v>
      </c>
      <c r="F9351" t="s">
        <v>17</v>
      </c>
      <c r="G9351" t="s">
        <v>25</v>
      </c>
      <c r="H9351" t="s">
        <v>33</v>
      </c>
      <c r="I9351">
        <v>5.56</v>
      </c>
      <c r="J9351">
        <v>2</v>
      </c>
      <c r="K9351">
        <v>0</v>
      </c>
      <c r="L9351">
        <v>1.4456</v>
      </c>
    </row>
    <row r="9352" spans="1:12" x14ac:dyDescent="0.3">
      <c r="A9352" t="s">
        <v>61</v>
      </c>
      <c r="B9352" t="s">
        <v>21</v>
      </c>
      <c r="C9352" t="s">
        <v>14</v>
      </c>
      <c r="D9352" t="s">
        <v>328</v>
      </c>
      <c r="E9352" t="s">
        <v>82</v>
      </c>
      <c r="F9352" t="s">
        <v>17</v>
      </c>
      <c r="G9352" t="s">
        <v>25</v>
      </c>
      <c r="H9352" t="s">
        <v>31</v>
      </c>
      <c r="I9352">
        <v>146.72999999999999</v>
      </c>
      <c r="J9352">
        <v>3</v>
      </c>
      <c r="K9352">
        <v>0</v>
      </c>
      <c r="L9352">
        <v>2.9346000000000001</v>
      </c>
    </row>
    <row r="9353" spans="1:12" x14ac:dyDescent="0.3">
      <c r="A9353" t="s">
        <v>61</v>
      </c>
      <c r="B9353" t="s">
        <v>21</v>
      </c>
      <c r="C9353" t="s">
        <v>14</v>
      </c>
      <c r="D9353" t="s">
        <v>328</v>
      </c>
      <c r="E9353" t="s">
        <v>82</v>
      </c>
      <c r="F9353" t="s">
        <v>17</v>
      </c>
      <c r="G9353" t="s">
        <v>25</v>
      </c>
      <c r="H9353" t="s">
        <v>40</v>
      </c>
      <c r="I9353">
        <v>29.9</v>
      </c>
      <c r="J9353">
        <v>5</v>
      </c>
      <c r="K9353">
        <v>0</v>
      </c>
      <c r="L9353">
        <v>13.455</v>
      </c>
    </row>
    <row r="9354" spans="1:12" x14ac:dyDescent="0.3">
      <c r="A9354" t="s">
        <v>61</v>
      </c>
      <c r="B9354" t="s">
        <v>43</v>
      </c>
      <c r="C9354" t="s">
        <v>14</v>
      </c>
      <c r="D9354" t="s">
        <v>181</v>
      </c>
      <c r="E9354" t="s">
        <v>82</v>
      </c>
      <c r="F9354" t="s">
        <v>17</v>
      </c>
      <c r="G9354" t="s">
        <v>25</v>
      </c>
      <c r="H9354" t="s">
        <v>59</v>
      </c>
      <c r="I9354">
        <v>36.4</v>
      </c>
      <c r="J9354">
        <v>5</v>
      </c>
      <c r="K9354">
        <v>0</v>
      </c>
      <c r="L9354">
        <v>17.472000000000001</v>
      </c>
    </row>
    <row r="9355" spans="1:12" x14ac:dyDescent="0.3">
      <c r="A9355" t="s">
        <v>61</v>
      </c>
      <c r="B9355" t="s">
        <v>43</v>
      </c>
      <c r="C9355" t="s">
        <v>14</v>
      </c>
      <c r="D9355" t="s">
        <v>181</v>
      </c>
      <c r="E9355" t="s">
        <v>82</v>
      </c>
      <c r="F9355" t="s">
        <v>17</v>
      </c>
      <c r="G9355" t="s">
        <v>34</v>
      </c>
      <c r="H9355" t="s">
        <v>58</v>
      </c>
      <c r="I9355">
        <v>22.96</v>
      </c>
      <c r="J9355">
        <v>2</v>
      </c>
      <c r="K9355">
        <v>0</v>
      </c>
      <c r="L9355">
        <v>4.3624000000000001</v>
      </c>
    </row>
    <row r="9356" spans="1:12" x14ac:dyDescent="0.3">
      <c r="A9356" t="s">
        <v>61</v>
      </c>
      <c r="B9356" t="s">
        <v>43</v>
      </c>
      <c r="C9356" t="s">
        <v>14</v>
      </c>
      <c r="D9356" t="s">
        <v>181</v>
      </c>
      <c r="E9356" t="s">
        <v>82</v>
      </c>
      <c r="F9356" t="s">
        <v>17</v>
      </c>
      <c r="G9356" t="s">
        <v>25</v>
      </c>
      <c r="H9356" t="s">
        <v>31</v>
      </c>
      <c r="I9356">
        <v>315.2</v>
      </c>
      <c r="J9356">
        <v>4</v>
      </c>
      <c r="K9356">
        <v>0</v>
      </c>
      <c r="L9356">
        <v>6.3040000000000003</v>
      </c>
    </row>
    <row r="9357" spans="1:12" x14ac:dyDescent="0.3">
      <c r="A9357" t="s">
        <v>61</v>
      </c>
      <c r="B9357" t="s">
        <v>43</v>
      </c>
      <c r="C9357" t="s">
        <v>14</v>
      </c>
      <c r="D9357" t="s">
        <v>181</v>
      </c>
      <c r="E9357" t="s">
        <v>82</v>
      </c>
      <c r="F9357" t="s">
        <v>17</v>
      </c>
      <c r="G9357" t="s">
        <v>25</v>
      </c>
      <c r="H9357" t="s">
        <v>36</v>
      </c>
      <c r="I9357">
        <v>15.18</v>
      </c>
      <c r="J9357">
        <v>3</v>
      </c>
      <c r="K9357">
        <v>0</v>
      </c>
      <c r="L9357">
        <v>7.1345999999999998</v>
      </c>
    </row>
    <row r="9358" spans="1:12" x14ac:dyDescent="0.3">
      <c r="A9358" t="s">
        <v>27</v>
      </c>
      <c r="B9358" t="s">
        <v>13</v>
      </c>
      <c r="C9358" t="s">
        <v>14</v>
      </c>
      <c r="D9358" t="s">
        <v>181</v>
      </c>
      <c r="E9358" t="s">
        <v>82</v>
      </c>
      <c r="F9358" t="s">
        <v>17</v>
      </c>
      <c r="G9358" t="s">
        <v>25</v>
      </c>
      <c r="H9358" t="s">
        <v>37</v>
      </c>
      <c r="I9358">
        <v>67.900000000000006</v>
      </c>
      <c r="J9358">
        <v>5</v>
      </c>
      <c r="K9358">
        <v>0</v>
      </c>
      <c r="L9358">
        <v>20.37</v>
      </c>
    </row>
    <row r="9359" spans="1:12" x14ac:dyDescent="0.3">
      <c r="A9359" t="s">
        <v>27</v>
      </c>
      <c r="B9359" t="s">
        <v>13</v>
      </c>
      <c r="C9359" t="s">
        <v>14</v>
      </c>
      <c r="D9359" t="s">
        <v>399</v>
      </c>
      <c r="E9359" t="s">
        <v>82</v>
      </c>
      <c r="F9359" t="s">
        <v>17</v>
      </c>
      <c r="G9359" t="s">
        <v>25</v>
      </c>
      <c r="H9359" t="s">
        <v>59</v>
      </c>
      <c r="I9359">
        <v>31.12</v>
      </c>
      <c r="J9359">
        <v>4</v>
      </c>
      <c r="K9359">
        <v>0</v>
      </c>
      <c r="L9359">
        <v>14.6264</v>
      </c>
    </row>
    <row r="9360" spans="1:12" x14ac:dyDescent="0.3">
      <c r="A9360" t="s">
        <v>27</v>
      </c>
      <c r="B9360" t="s">
        <v>43</v>
      </c>
      <c r="C9360" t="s">
        <v>14</v>
      </c>
      <c r="D9360" t="s">
        <v>81</v>
      </c>
      <c r="E9360" t="s">
        <v>82</v>
      </c>
      <c r="F9360" t="s">
        <v>17</v>
      </c>
      <c r="G9360" t="s">
        <v>34</v>
      </c>
      <c r="H9360" t="s">
        <v>58</v>
      </c>
      <c r="I9360">
        <v>151.96</v>
      </c>
      <c r="J9360">
        <v>4</v>
      </c>
      <c r="K9360">
        <v>0</v>
      </c>
      <c r="L9360">
        <v>36.470399999999998</v>
      </c>
    </row>
    <row r="9361" spans="1:12" x14ac:dyDescent="0.3">
      <c r="A9361" t="s">
        <v>61</v>
      </c>
      <c r="B9361" t="s">
        <v>13</v>
      </c>
      <c r="C9361" t="s">
        <v>14</v>
      </c>
      <c r="D9361" t="s">
        <v>257</v>
      </c>
      <c r="E9361" t="s">
        <v>82</v>
      </c>
      <c r="F9361" t="s">
        <v>17</v>
      </c>
      <c r="G9361" t="s">
        <v>25</v>
      </c>
      <c r="H9361" t="s">
        <v>109</v>
      </c>
      <c r="I9361">
        <v>34.200000000000003</v>
      </c>
      <c r="J9361">
        <v>5</v>
      </c>
      <c r="K9361">
        <v>0</v>
      </c>
      <c r="L9361">
        <v>9.234</v>
      </c>
    </row>
    <row r="9362" spans="1:12" x14ac:dyDescent="0.3">
      <c r="A9362" t="s">
        <v>61</v>
      </c>
      <c r="B9362" t="s">
        <v>13</v>
      </c>
      <c r="C9362" t="s">
        <v>14</v>
      </c>
      <c r="D9362" t="s">
        <v>354</v>
      </c>
      <c r="E9362" t="s">
        <v>82</v>
      </c>
      <c r="F9362" t="s">
        <v>17</v>
      </c>
      <c r="G9362" t="s">
        <v>25</v>
      </c>
      <c r="H9362" t="s">
        <v>37</v>
      </c>
      <c r="I9362">
        <v>197.72</v>
      </c>
      <c r="J9362">
        <v>4</v>
      </c>
      <c r="K9362">
        <v>0</v>
      </c>
      <c r="L9362">
        <v>55.361600000000003</v>
      </c>
    </row>
    <row r="9363" spans="1:12" x14ac:dyDescent="0.3">
      <c r="A9363" t="s">
        <v>27</v>
      </c>
      <c r="B9363" t="s">
        <v>13</v>
      </c>
      <c r="C9363" t="s">
        <v>14</v>
      </c>
      <c r="D9363" t="s">
        <v>181</v>
      </c>
      <c r="E9363" t="s">
        <v>82</v>
      </c>
      <c r="F9363" t="s">
        <v>17</v>
      </c>
      <c r="G9363" t="s">
        <v>25</v>
      </c>
      <c r="H9363" t="s">
        <v>40</v>
      </c>
      <c r="I9363">
        <v>32.4</v>
      </c>
      <c r="J9363">
        <v>5</v>
      </c>
      <c r="K9363">
        <v>0</v>
      </c>
      <c r="L9363">
        <v>15.552</v>
      </c>
    </row>
    <row r="9364" spans="1:12" x14ac:dyDescent="0.3">
      <c r="A9364" t="s">
        <v>27</v>
      </c>
      <c r="B9364" t="s">
        <v>13</v>
      </c>
      <c r="C9364" t="s">
        <v>14</v>
      </c>
      <c r="D9364" t="s">
        <v>181</v>
      </c>
      <c r="E9364" t="s">
        <v>82</v>
      </c>
      <c r="F9364" t="s">
        <v>17</v>
      </c>
      <c r="G9364" t="s">
        <v>34</v>
      </c>
      <c r="H9364" t="s">
        <v>35</v>
      </c>
      <c r="I9364">
        <v>503.96</v>
      </c>
      <c r="J9364">
        <v>4</v>
      </c>
      <c r="K9364">
        <v>0</v>
      </c>
      <c r="L9364">
        <v>125.99</v>
      </c>
    </row>
    <row r="9365" spans="1:12" x14ac:dyDescent="0.3">
      <c r="A9365" t="s">
        <v>27</v>
      </c>
      <c r="B9365" t="s">
        <v>21</v>
      </c>
      <c r="C9365" t="s">
        <v>14</v>
      </c>
      <c r="D9365" t="s">
        <v>499</v>
      </c>
      <c r="E9365" t="s">
        <v>82</v>
      </c>
      <c r="F9365" t="s">
        <v>17</v>
      </c>
      <c r="G9365" t="s">
        <v>18</v>
      </c>
      <c r="H9365" t="s">
        <v>20</v>
      </c>
      <c r="I9365">
        <v>500.24</v>
      </c>
      <c r="J9365">
        <v>13</v>
      </c>
      <c r="K9365">
        <v>0</v>
      </c>
      <c r="L9365">
        <v>145.06960000000001</v>
      </c>
    </row>
    <row r="9366" spans="1:12" x14ac:dyDescent="0.3">
      <c r="A9366" t="s">
        <v>27</v>
      </c>
      <c r="B9366" t="s">
        <v>21</v>
      </c>
      <c r="C9366" t="s">
        <v>14</v>
      </c>
      <c r="D9366" t="s">
        <v>499</v>
      </c>
      <c r="E9366" t="s">
        <v>82</v>
      </c>
      <c r="F9366" t="s">
        <v>17</v>
      </c>
      <c r="G9366" t="s">
        <v>25</v>
      </c>
      <c r="H9366" t="s">
        <v>40</v>
      </c>
      <c r="I9366">
        <v>20.12</v>
      </c>
      <c r="J9366">
        <v>2</v>
      </c>
      <c r="K9366">
        <v>0</v>
      </c>
      <c r="L9366">
        <v>9.2552000000000003</v>
      </c>
    </row>
    <row r="9367" spans="1:12" x14ac:dyDescent="0.3">
      <c r="A9367" t="s">
        <v>27</v>
      </c>
      <c r="B9367" t="s">
        <v>21</v>
      </c>
      <c r="C9367" t="s">
        <v>14</v>
      </c>
      <c r="D9367" t="s">
        <v>499</v>
      </c>
      <c r="E9367" t="s">
        <v>82</v>
      </c>
      <c r="F9367" t="s">
        <v>17</v>
      </c>
      <c r="G9367" t="s">
        <v>25</v>
      </c>
      <c r="H9367" t="s">
        <v>36</v>
      </c>
      <c r="I9367">
        <v>896.99</v>
      </c>
      <c r="J9367">
        <v>1</v>
      </c>
      <c r="K9367">
        <v>0</v>
      </c>
      <c r="L9367">
        <v>421.58530000000002</v>
      </c>
    </row>
    <row r="9368" spans="1:12" x14ac:dyDescent="0.3">
      <c r="A9368" t="s">
        <v>12</v>
      </c>
      <c r="B9368" t="s">
        <v>13</v>
      </c>
      <c r="C9368" t="s">
        <v>14</v>
      </c>
      <c r="D9368" t="s">
        <v>181</v>
      </c>
      <c r="E9368" t="s">
        <v>82</v>
      </c>
      <c r="F9368" t="s">
        <v>17</v>
      </c>
      <c r="G9368" t="s">
        <v>25</v>
      </c>
      <c r="H9368" t="s">
        <v>26</v>
      </c>
      <c r="I9368">
        <v>8.26</v>
      </c>
      <c r="J9368">
        <v>2</v>
      </c>
      <c r="K9368">
        <v>0</v>
      </c>
      <c r="L9368">
        <v>3.7995999999999999</v>
      </c>
    </row>
    <row r="9369" spans="1:12" x14ac:dyDescent="0.3">
      <c r="A9369" t="s">
        <v>12</v>
      </c>
      <c r="B9369" t="s">
        <v>13</v>
      </c>
      <c r="C9369" t="s">
        <v>14</v>
      </c>
      <c r="D9369" t="s">
        <v>181</v>
      </c>
      <c r="E9369" t="s">
        <v>82</v>
      </c>
      <c r="F9369" t="s">
        <v>17</v>
      </c>
      <c r="G9369" t="s">
        <v>25</v>
      </c>
      <c r="H9369" t="s">
        <v>36</v>
      </c>
      <c r="I9369">
        <v>17.760000000000002</v>
      </c>
      <c r="J9369">
        <v>2</v>
      </c>
      <c r="K9369">
        <v>0</v>
      </c>
      <c r="L9369">
        <v>8.8800000000000008</v>
      </c>
    </row>
    <row r="9370" spans="1:12" x14ac:dyDescent="0.3">
      <c r="A9370" t="s">
        <v>12</v>
      </c>
      <c r="B9370" t="s">
        <v>13</v>
      </c>
      <c r="C9370" t="s">
        <v>14</v>
      </c>
      <c r="D9370" t="s">
        <v>181</v>
      </c>
      <c r="E9370" t="s">
        <v>82</v>
      </c>
      <c r="F9370" t="s">
        <v>17</v>
      </c>
      <c r="G9370" t="s">
        <v>25</v>
      </c>
      <c r="H9370" t="s">
        <v>31</v>
      </c>
      <c r="I9370">
        <v>332.94</v>
      </c>
      <c r="J9370">
        <v>3</v>
      </c>
      <c r="K9370">
        <v>0</v>
      </c>
      <c r="L9370">
        <v>9.9882000000000009</v>
      </c>
    </row>
    <row r="9371" spans="1:12" x14ac:dyDescent="0.3">
      <c r="A9371" t="s">
        <v>12</v>
      </c>
      <c r="B9371" t="s">
        <v>13</v>
      </c>
      <c r="C9371" t="s">
        <v>14</v>
      </c>
      <c r="D9371" t="s">
        <v>181</v>
      </c>
      <c r="E9371" t="s">
        <v>82</v>
      </c>
      <c r="F9371" t="s">
        <v>17</v>
      </c>
      <c r="G9371" t="s">
        <v>18</v>
      </c>
      <c r="H9371" t="s">
        <v>30</v>
      </c>
      <c r="I9371">
        <v>292.10000000000002</v>
      </c>
      <c r="J9371">
        <v>2</v>
      </c>
      <c r="K9371">
        <v>0</v>
      </c>
      <c r="L9371">
        <v>58.42</v>
      </c>
    </row>
    <row r="9372" spans="1:12" x14ac:dyDescent="0.3">
      <c r="A9372" t="s">
        <v>12</v>
      </c>
      <c r="B9372" t="s">
        <v>13</v>
      </c>
      <c r="C9372" t="s">
        <v>14</v>
      </c>
      <c r="D9372" t="s">
        <v>181</v>
      </c>
      <c r="E9372" t="s">
        <v>82</v>
      </c>
      <c r="F9372" t="s">
        <v>17</v>
      </c>
      <c r="G9372" t="s">
        <v>34</v>
      </c>
      <c r="H9372" t="s">
        <v>35</v>
      </c>
      <c r="I9372">
        <v>206.1</v>
      </c>
      <c r="J9372">
        <v>5</v>
      </c>
      <c r="K9372">
        <v>0</v>
      </c>
      <c r="L9372">
        <v>55.646999999999998</v>
      </c>
    </row>
    <row r="9373" spans="1:12" x14ac:dyDescent="0.3">
      <c r="A9373" t="s">
        <v>12</v>
      </c>
      <c r="B9373" t="s">
        <v>13</v>
      </c>
      <c r="C9373" t="s">
        <v>14</v>
      </c>
      <c r="D9373" t="s">
        <v>181</v>
      </c>
      <c r="E9373" t="s">
        <v>82</v>
      </c>
      <c r="F9373" t="s">
        <v>17</v>
      </c>
      <c r="G9373" t="s">
        <v>25</v>
      </c>
      <c r="H9373" t="s">
        <v>40</v>
      </c>
      <c r="I9373">
        <v>17.64</v>
      </c>
      <c r="J9373">
        <v>4</v>
      </c>
      <c r="K9373">
        <v>0</v>
      </c>
      <c r="L9373">
        <v>8.1143999999999998</v>
      </c>
    </row>
    <row r="9374" spans="1:12" x14ac:dyDescent="0.3">
      <c r="A9374" t="s">
        <v>167</v>
      </c>
      <c r="B9374" t="s">
        <v>13</v>
      </c>
      <c r="C9374" t="s">
        <v>14</v>
      </c>
      <c r="D9374" t="s">
        <v>499</v>
      </c>
      <c r="E9374" t="s">
        <v>82</v>
      </c>
      <c r="F9374" t="s">
        <v>17</v>
      </c>
      <c r="G9374" t="s">
        <v>18</v>
      </c>
      <c r="H9374" t="s">
        <v>20</v>
      </c>
      <c r="I9374">
        <v>149.9</v>
      </c>
      <c r="J9374">
        <v>5</v>
      </c>
      <c r="K9374">
        <v>0</v>
      </c>
      <c r="L9374">
        <v>40.472999999999999</v>
      </c>
    </row>
    <row r="9375" spans="1:12" x14ac:dyDescent="0.3">
      <c r="A9375" t="s">
        <v>27</v>
      </c>
      <c r="B9375" t="s">
        <v>13</v>
      </c>
      <c r="C9375" t="s">
        <v>14</v>
      </c>
      <c r="D9375" t="s">
        <v>41</v>
      </c>
      <c r="E9375" t="s">
        <v>42</v>
      </c>
      <c r="F9375" t="s">
        <v>24</v>
      </c>
      <c r="G9375" t="s">
        <v>25</v>
      </c>
      <c r="H9375" t="s">
        <v>36</v>
      </c>
      <c r="I9375">
        <v>407.976</v>
      </c>
      <c r="J9375">
        <v>3</v>
      </c>
      <c r="K9375">
        <v>0.2</v>
      </c>
      <c r="L9375">
        <v>132.59219999999999</v>
      </c>
    </row>
    <row r="9376" spans="1:12" x14ac:dyDescent="0.3">
      <c r="A9376" t="s">
        <v>27</v>
      </c>
      <c r="B9376" t="s">
        <v>13</v>
      </c>
      <c r="C9376" t="s">
        <v>14</v>
      </c>
      <c r="D9376" t="s">
        <v>41</v>
      </c>
      <c r="E9376" t="s">
        <v>42</v>
      </c>
      <c r="F9376" t="s">
        <v>24</v>
      </c>
      <c r="G9376" t="s">
        <v>18</v>
      </c>
      <c r="H9376" t="s">
        <v>30</v>
      </c>
      <c r="I9376">
        <v>787.53</v>
      </c>
      <c r="J9376">
        <v>3</v>
      </c>
      <c r="K9376">
        <v>0</v>
      </c>
      <c r="L9376">
        <v>165.38130000000001</v>
      </c>
    </row>
    <row r="9377" spans="1:12" x14ac:dyDescent="0.3">
      <c r="A9377" t="s">
        <v>27</v>
      </c>
      <c r="B9377" t="s">
        <v>43</v>
      </c>
      <c r="C9377" t="s">
        <v>14</v>
      </c>
      <c r="D9377" t="s">
        <v>41</v>
      </c>
      <c r="E9377" t="s">
        <v>42</v>
      </c>
      <c r="F9377" t="s">
        <v>24</v>
      </c>
      <c r="G9377" t="s">
        <v>25</v>
      </c>
      <c r="H9377" t="s">
        <v>33</v>
      </c>
      <c r="I9377">
        <v>6.63</v>
      </c>
      <c r="J9377">
        <v>3</v>
      </c>
      <c r="K9377">
        <v>0</v>
      </c>
      <c r="L9377">
        <v>1.7901</v>
      </c>
    </row>
    <row r="9378" spans="1:12" x14ac:dyDescent="0.3">
      <c r="A9378" t="s">
        <v>12</v>
      </c>
      <c r="B9378" t="s">
        <v>13</v>
      </c>
      <c r="C9378" t="s">
        <v>14</v>
      </c>
      <c r="D9378" t="s">
        <v>41</v>
      </c>
      <c r="E9378" t="s">
        <v>42</v>
      </c>
      <c r="F9378" t="s">
        <v>24</v>
      </c>
      <c r="G9378" t="s">
        <v>18</v>
      </c>
      <c r="H9378" t="s">
        <v>20</v>
      </c>
      <c r="I9378">
        <v>457.56799999999998</v>
      </c>
      <c r="J9378">
        <v>2</v>
      </c>
      <c r="K9378">
        <v>0.2</v>
      </c>
      <c r="L9378">
        <v>51.476399999999998</v>
      </c>
    </row>
    <row r="9379" spans="1:12" x14ac:dyDescent="0.3">
      <c r="A9379" t="s">
        <v>27</v>
      </c>
      <c r="B9379" t="s">
        <v>13</v>
      </c>
      <c r="C9379" t="s">
        <v>14</v>
      </c>
      <c r="D9379" t="s">
        <v>41</v>
      </c>
      <c r="E9379" t="s">
        <v>42</v>
      </c>
      <c r="F9379" t="s">
        <v>24</v>
      </c>
      <c r="G9379" t="s">
        <v>25</v>
      </c>
      <c r="H9379" t="s">
        <v>36</v>
      </c>
      <c r="I9379">
        <v>27.68</v>
      </c>
      <c r="J9379">
        <v>2</v>
      </c>
      <c r="K9379">
        <v>0.2</v>
      </c>
      <c r="L9379">
        <v>9.6880000000000006</v>
      </c>
    </row>
    <row r="9380" spans="1:12" x14ac:dyDescent="0.3">
      <c r="A9380" t="s">
        <v>12</v>
      </c>
      <c r="B9380" t="s">
        <v>13</v>
      </c>
      <c r="C9380" t="s">
        <v>14</v>
      </c>
      <c r="D9380" t="s">
        <v>173</v>
      </c>
      <c r="E9380" t="s">
        <v>42</v>
      </c>
      <c r="F9380" t="s">
        <v>24</v>
      </c>
      <c r="G9380" t="s">
        <v>34</v>
      </c>
      <c r="H9380" t="s">
        <v>35</v>
      </c>
      <c r="I9380">
        <v>246.38399999999999</v>
      </c>
      <c r="J9380">
        <v>2</v>
      </c>
      <c r="K9380">
        <v>0.2</v>
      </c>
      <c r="L9380">
        <v>27.7182</v>
      </c>
    </row>
    <row r="9381" spans="1:12" x14ac:dyDescent="0.3">
      <c r="A9381" t="s">
        <v>12</v>
      </c>
      <c r="B9381" t="s">
        <v>13</v>
      </c>
      <c r="C9381" t="s">
        <v>14</v>
      </c>
      <c r="D9381" t="s">
        <v>173</v>
      </c>
      <c r="E9381" t="s">
        <v>42</v>
      </c>
      <c r="F9381" t="s">
        <v>24</v>
      </c>
      <c r="G9381" t="s">
        <v>34</v>
      </c>
      <c r="H9381" t="s">
        <v>161</v>
      </c>
      <c r="I9381">
        <v>1799.97</v>
      </c>
      <c r="J9381">
        <v>3</v>
      </c>
      <c r="K9381">
        <v>0</v>
      </c>
      <c r="L9381">
        <v>701.98829999999998</v>
      </c>
    </row>
    <row r="9382" spans="1:12" x14ac:dyDescent="0.3">
      <c r="A9382" t="s">
        <v>27</v>
      </c>
      <c r="B9382" t="s">
        <v>21</v>
      </c>
      <c r="C9382" t="s">
        <v>14</v>
      </c>
      <c r="D9382" t="s">
        <v>41</v>
      </c>
      <c r="E9382" t="s">
        <v>42</v>
      </c>
      <c r="F9382" t="s">
        <v>24</v>
      </c>
      <c r="G9382" t="s">
        <v>25</v>
      </c>
      <c r="H9382" t="s">
        <v>40</v>
      </c>
      <c r="I9382">
        <v>139.86000000000001</v>
      </c>
      <c r="J9382">
        <v>7</v>
      </c>
      <c r="K9382">
        <v>0</v>
      </c>
      <c r="L9382">
        <v>65.734200000000001</v>
      </c>
    </row>
    <row r="9383" spans="1:12" x14ac:dyDescent="0.3">
      <c r="A9383" t="s">
        <v>27</v>
      </c>
      <c r="B9383" t="s">
        <v>21</v>
      </c>
      <c r="C9383" t="s">
        <v>14</v>
      </c>
      <c r="D9383" t="s">
        <v>41</v>
      </c>
      <c r="E9383" t="s">
        <v>42</v>
      </c>
      <c r="F9383" t="s">
        <v>24</v>
      </c>
      <c r="G9383" t="s">
        <v>18</v>
      </c>
      <c r="H9383" t="s">
        <v>20</v>
      </c>
      <c r="I9383">
        <v>307.13600000000002</v>
      </c>
      <c r="J9383">
        <v>4</v>
      </c>
      <c r="K9383">
        <v>0.2</v>
      </c>
      <c r="L9383">
        <v>26.874400000000001</v>
      </c>
    </row>
    <row r="9384" spans="1:12" x14ac:dyDescent="0.3">
      <c r="A9384" t="s">
        <v>27</v>
      </c>
      <c r="B9384" t="s">
        <v>13</v>
      </c>
      <c r="C9384" t="s">
        <v>14</v>
      </c>
      <c r="D9384" t="s">
        <v>41</v>
      </c>
      <c r="E9384" t="s">
        <v>42</v>
      </c>
      <c r="F9384" t="s">
        <v>24</v>
      </c>
      <c r="G9384" t="s">
        <v>25</v>
      </c>
      <c r="H9384" t="s">
        <v>37</v>
      </c>
      <c r="I9384">
        <v>103.92</v>
      </c>
      <c r="J9384">
        <v>4</v>
      </c>
      <c r="K9384">
        <v>0</v>
      </c>
      <c r="L9384">
        <v>36.372</v>
      </c>
    </row>
    <row r="9385" spans="1:12" x14ac:dyDescent="0.3">
      <c r="A9385" t="s">
        <v>27</v>
      </c>
      <c r="B9385" t="s">
        <v>13</v>
      </c>
      <c r="C9385" t="s">
        <v>14</v>
      </c>
      <c r="D9385" t="s">
        <v>41</v>
      </c>
      <c r="E9385" t="s">
        <v>42</v>
      </c>
      <c r="F9385" t="s">
        <v>24</v>
      </c>
      <c r="G9385" t="s">
        <v>34</v>
      </c>
      <c r="H9385" t="s">
        <v>58</v>
      </c>
      <c r="I9385">
        <v>899.91</v>
      </c>
      <c r="J9385">
        <v>9</v>
      </c>
      <c r="K9385">
        <v>0</v>
      </c>
      <c r="L9385">
        <v>377.9622</v>
      </c>
    </row>
    <row r="9386" spans="1:12" x14ac:dyDescent="0.3">
      <c r="A9386" t="s">
        <v>27</v>
      </c>
      <c r="B9386" t="s">
        <v>13</v>
      </c>
      <c r="C9386" t="s">
        <v>14</v>
      </c>
      <c r="D9386" t="s">
        <v>41</v>
      </c>
      <c r="E9386" t="s">
        <v>42</v>
      </c>
      <c r="F9386" t="s">
        <v>24</v>
      </c>
      <c r="G9386" t="s">
        <v>25</v>
      </c>
      <c r="H9386" t="s">
        <v>36</v>
      </c>
      <c r="I9386">
        <v>51.311999999999998</v>
      </c>
      <c r="J9386">
        <v>3</v>
      </c>
      <c r="K9386">
        <v>0.2</v>
      </c>
      <c r="L9386">
        <v>18.6006</v>
      </c>
    </row>
    <row r="9387" spans="1:12" x14ac:dyDescent="0.3">
      <c r="A9387" t="s">
        <v>27</v>
      </c>
      <c r="B9387" t="s">
        <v>13</v>
      </c>
      <c r="C9387" t="s">
        <v>14</v>
      </c>
      <c r="D9387" t="s">
        <v>41</v>
      </c>
      <c r="E9387" t="s">
        <v>42</v>
      </c>
      <c r="F9387" t="s">
        <v>24</v>
      </c>
      <c r="G9387" t="s">
        <v>34</v>
      </c>
      <c r="H9387" t="s">
        <v>58</v>
      </c>
      <c r="I9387">
        <v>93.98</v>
      </c>
      <c r="J9387">
        <v>2</v>
      </c>
      <c r="K9387">
        <v>0</v>
      </c>
      <c r="L9387">
        <v>13.1572</v>
      </c>
    </row>
    <row r="9388" spans="1:12" x14ac:dyDescent="0.3">
      <c r="A9388" t="s">
        <v>61</v>
      </c>
      <c r="B9388" t="s">
        <v>13</v>
      </c>
      <c r="C9388" t="s">
        <v>14</v>
      </c>
      <c r="D9388" t="s">
        <v>41</v>
      </c>
      <c r="E9388" t="s">
        <v>42</v>
      </c>
      <c r="F9388" t="s">
        <v>24</v>
      </c>
      <c r="G9388" t="s">
        <v>25</v>
      </c>
      <c r="H9388" t="s">
        <v>76</v>
      </c>
      <c r="I9388">
        <v>3.96</v>
      </c>
      <c r="J9388">
        <v>2</v>
      </c>
      <c r="K9388">
        <v>0</v>
      </c>
      <c r="L9388">
        <v>0</v>
      </c>
    </row>
    <row r="9389" spans="1:12" x14ac:dyDescent="0.3">
      <c r="A9389" t="s">
        <v>61</v>
      </c>
      <c r="B9389" t="s">
        <v>13</v>
      </c>
      <c r="C9389" t="s">
        <v>14</v>
      </c>
      <c r="D9389" t="s">
        <v>41</v>
      </c>
      <c r="E9389" t="s">
        <v>42</v>
      </c>
      <c r="F9389" t="s">
        <v>24</v>
      </c>
      <c r="G9389" t="s">
        <v>25</v>
      </c>
      <c r="H9389" t="s">
        <v>26</v>
      </c>
      <c r="I9389">
        <v>2.61</v>
      </c>
      <c r="J9389">
        <v>1</v>
      </c>
      <c r="K9389">
        <v>0</v>
      </c>
      <c r="L9389">
        <v>1.2005999999999999</v>
      </c>
    </row>
    <row r="9390" spans="1:12" x14ac:dyDescent="0.3">
      <c r="A9390" t="s">
        <v>27</v>
      </c>
      <c r="B9390" t="s">
        <v>21</v>
      </c>
      <c r="C9390" t="s">
        <v>14</v>
      </c>
      <c r="D9390" t="s">
        <v>41</v>
      </c>
      <c r="E9390" t="s">
        <v>42</v>
      </c>
      <c r="F9390" t="s">
        <v>24</v>
      </c>
      <c r="G9390" t="s">
        <v>25</v>
      </c>
      <c r="H9390" t="s">
        <v>40</v>
      </c>
      <c r="I9390">
        <v>91.84</v>
      </c>
      <c r="J9390">
        <v>8</v>
      </c>
      <c r="K9390">
        <v>0</v>
      </c>
      <c r="L9390">
        <v>45.001600000000003</v>
      </c>
    </row>
    <row r="9391" spans="1:12" x14ac:dyDescent="0.3">
      <c r="A9391" t="s">
        <v>27</v>
      </c>
      <c r="B9391" t="s">
        <v>21</v>
      </c>
      <c r="C9391" t="s">
        <v>14</v>
      </c>
      <c r="D9391" t="s">
        <v>41</v>
      </c>
      <c r="E9391" t="s">
        <v>42</v>
      </c>
      <c r="F9391" t="s">
        <v>24</v>
      </c>
      <c r="G9391" t="s">
        <v>25</v>
      </c>
      <c r="H9391" t="s">
        <v>36</v>
      </c>
      <c r="I9391">
        <v>81.087999999999994</v>
      </c>
      <c r="J9391">
        <v>7</v>
      </c>
      <c r="K9391">
        <v>0.2</v>
      </c>
      <c r="L9391">
        <v>27.3672</v>
      </c>
    </row>
    <row r="9392" spans="1:12" x14ac:dyDescent="0.3">
      <c r="A9392" t="s">
        <v>27</v>
      </c>
      <c r="B9392" t="s">
        <v>21</v>
      </c>
      <c r="C9392" t="s">
        <v>14</v>
      </c>
      <c r="D9392" t="s">
        <v>41</v>
      </c>
      <c r="E9392" t="s">
        <v>42</v>
      </c>
      <c r="F9392" t="s">
        <v>24</v>
      </c>
      <c r="G9392" t="s">
        <v>25</v>
      </c>
      <c r="H9392" t="s">
        <v>40</v>
      </c>
      <c r="I9392">
        <v>19.440000000000001</v>
      </c>
      <c r="J9392">
        <v>3</v>
      </c>
      <c r="K9392">
        <v>0</v>
      </c>
      <c r="L9392">
        <v>9.3312000000000008</v>
      </c>
    </row>
    <row r="9393" spans="1:12" x14ac:dyDescent="0.3">
      <c r="A9393" t="s">
        <v>27</v>
      </c>
      <c r="B9393" t="s">
        <v>21</v>
      </c>
      <c r="C9393" t="s">
        <v>14</v>
      </c>
      <c r="D9393" t="s">
        <v>41</v>
      </c>
      <c r="E9393" t="s">
        <v>42</v>
      </c>
      <c r="F9393" t="s">
        <v>24</v>
      </c>
      <c r="G9393" t="s">
        <v>18</v>
      </c>
      <c r="H9393" t="s">
        <v>20</v>
      </c>
      <c r="I9393">
        <v>451.15199999999999</v>
      </c>
      <c r="J9393">
        <v>3</v>
      </c>
      <c r="K9393">
        <v>0.2</v>
      </c>
      <c r="L9393">
        <v>0</v>
      </c>
    </row>
    <row r="9394" spans="1:12" x14ac:dyDescent="0.3">
      <c r="A9394" t="s">
        <v>27</v>
      </c>
      <c r="B9394" t="s">
        <v>13</v>
      </c>
      <c r="C9394" t="s">
        <v>14</v>
      </c>
      <c r="D9394" t="s">
        <v>208</v>
      </c>
      <c r="E9394" t="s">
        <v>42</v>
      </c>
      <c r="F9394" t="s">
        <v>24</v>
      </c>
      <c r="G9394" t="s">
        <v>25</v>
      </c>
      <c r="H9394" t="s">
        <v>33</v>
      </c>
      <c r="I9394">
        <v>8.82</v>
      </c>
      <c r="J9394">
        <v>3</v>
      </c>
      <c r="K9394">
        <v>0</v>
      </c>
      <c r="L9394">
        <v>2.3814000000000002</v>
      </c>
    </row>
    <row r="9395" spans="1:12" x14ac:dyDescent="0.3">
      <c r="A9395" t="s">
        <v>27</v>
      </c>
      <c r="B9395" t="s">
        <v>13</v>
      </c>
      <c r="C9395" t="s">
        <v>14</v>
      </c>
      <c r="D9395" t="s">
        <v>41</v>
      </c>
      <c r="E9395" t="s">
        <v>42</v>
      </c>
      <c r="F9395" t="s">
        <v>24</v>
      </c>
      <c r="G9395" t="s">
        <v>25</v>
      </c>
      <c r="H9395" t="s">
        <v>37</v>
      </c>
      <c r="I9395">
        <v>97.16</v>
      </c>
      <c r="J9395">
        <v>2</v>
      </c>
      <c r="K9395">
        <v>0</v>
      </c>
      <c r="L9395">
        <v>28.176400000000001</v>
      </c>
    </row>
    <row r="9396" spans="1:12" x14ac:dyDescent="0.3">
      <c r="A9396" t="s">
        <v>12</v>
      </c>
      <c r="B9396" t="s">
        <v>21</v>
      </c>
      <c r="C9396" t="s">
        <v>14</v>
      </c>
      <c r="D9396" t="s">
        <v>219</v>
      </c>
      <c r="E9396" t="s">
        <v>42</v>
      </c>
      <c r="F9396" t="s">
        <v>24</v>
      </c>
      <c r="G9396" t="s">
        <v>18</v>
      </c>
      <c r="H9396" t="s">
        <v>32</v>
      </c>
      <c r="I9396">
        <v>14.8</v>
      </c>
      <c r="J9396">
        <v>4</v>
      </c>
      <c r="K9396">
        <v>0</v>
      </c>
      <c r="L9396">
        <v>6.0679999999999996</v>
      </c>
    </row>
    <row r="9397" spans="1:12" x14ac:dyDescent="0.3">
      <c r="A9397" t="s">
        <v>12</v>
      </c>
      <c r="B9397" t="s">
        <v>21</v>
      </c>
      <c r="C9397" t="s">
        <v>14</v>
      </c>
      <c r="D9397" t="s">
        <v>219</v>
      </c>
      <c r="E9397" t="s">
        <v>42</v>
      </c>
      <c r="F9397" t="s">
        <v>24</v>
      </c>
      <c r="G9397" t="s">
        <v>34</v>
      </c>
      <c r="H9397" t="s">
        <v>35</v>
      </c>
      <c r="I9397">
        <v>302.37599999999998</v>
      </c>
      <c r="J9397">
        <v>3</v>
      </c>
      <c r="K9397">
        <v>0.2</v>
      </c>
      <c r="L9397">
        <v>22.6782</v>
      </c>
    </row>
    <row r="9398" spans="1:12" x14ac:dyDescent="0.3">
      <c r="A9398" t="s">
        <v>12</v>
      </c>
      <c r="B9398" t="s">
        <v>21</v>
      </c>
      <c r="C9398" t="s">
        <v>14</v>
      </c>
      <c r="D9398" t="s">
        <v>219</v>
      </c>
      <c r="E9398" t="s">
        <v>42</v>
      </c>
      <c r="F9398" t="s">
        <v>24</v>
      </c>
      <c r="G9398" t="s">
        <v>34</v>
      </c>
      <c r="H9398" t="s">
        <v>58</v>
      </c>
      <c r="I9398">
        <v>316</v>
      </c>
      <c r="J9398">
        <v>4</v>
      </c>
      <c r="K9398">
        <v>0</v>
      </c>
      <c r="L9398">
        <v>31.6</v>
      </c>
    </row>
    <row r="9399" spans="1:12" x14ac:dyDescent="0.3">
      <c r="A9399" t="s">
        <v>12</v>
      </c>
      <c r="B9399" t="s">
        <v>21</v>
      </c>
      <c r="C9399" t="s">
        <v>14</v>
      </c>
      <c r="D9399" t="s">
        <v>41</v>
      </c>
      <c r="E9399" t="s">
        <v>42</v>
      </c>
      <c r="F9399" t="s">
        <v>24</v>
      </c>
      <c r="G9399" t="s">
        <v>18</v>
      </c>
      <c r="H9399" t="s">
        <v>32</v>
      </c>
      <c r="I9399">
        <v>209.88</v>
      </c>
      <c r="J9399">
        <v>3</v>
      </c>
      <c r="K9399">
        <v>0</v>
      </c>
      <c r="L9399">
        <v>35.679600000000001</v>
      </c>
    </row>
    <row r="9400" spans="1:12" x14ac:dyDescent="0.3">
      <c r="A9400" t="s">
        <v>12</v>
      </c>
      <c r="B9400" t="s">
        <v>21</v>
      </c>
      <c r="C9400" t="s">
        <v>14</v>
      </c>
      <c r="D9400" t="s">
        <v>41</v>
      </c>
      <c r="E9400" t="s">
        <v>42</v>
      </c>
      <c r="F9400" t="s">
        <v>24</v>
      </c>
      <c r="G9400" t="s">
        <v>25</v>
      </c>
      <c r="H9400" t="s">
        <v>36</v>
      </c>
      <c r="I9400">
        <v>19.920000000000002</v>
      </c>
      <c r="J9400">
        <v>5</v>
      </c>
      <c r="K9400">
        <v>0.2</v>
      </c>
      <c r="L9400">
        <v>6.9720000000000004</v>
      </c>
    </row>
    <row r="9401" spans="1:12" x14ac:dyDescent="0.3">
      <c r="A9401" t="s">
        <v>27</v>
      </c>
      <c r="B9401" t="s">
        <v>43</v>
      </c>
      <c r="C9401" t="s">
        <v>14</v>
      </c>
      <c r="D9401" t="s">
        <v>41</v>
      </c>
      <c r="E9401" t="s">
        <v>42</v>
      </c>
      <c r="F9401" t="s">
        <v>24</v>
      </c>
      <c r="G9401" t="s">
        <v>25</v>
      </c>
      <c r="H9401" t="s">
        <v>31</v>
      </c>
      <c r="I9401">
        <v>242.94</v>
      </c>
      <c r="J9401">
        <v>3</v>
      </c>
      <c r="K9401">
        <v>0</v>
      </c>
      <c r="L9401">
        <v>9.7175999999999991</v>
      </c>
    </row>
    <row r="9402" spans="1:12" x14ac:dyDescent="0.3">
      <c r="A9402" t="s">
        <v>27</v>
      </c>
      <c r="B9402" t="s">
        <v>43</v>
      </c>
      <c r="C9402" t="s">
        <v>14</v>
      </c>
      <c r="D9402" t="s">
        <v>41</v>
      </c>
      <c r="E9402" t="s">
        <v>42</v>
      </c>
      <c r="F9402" t="s">
        <v>24</v>
      </c>
      <c r="G9402" t="s">
        <v>34</v>
      </c>
      <c r="H9402" t="s">
        <v>58</v>
      </c>
      <c r="I9402">
        <v>179.97</v>
      </c>
      <c r="J9402">
        <v>3</v>
      </c>
      <c r="K9402">
        <v>0</v>
      </c>
      <c r="L9402">
        <v>86.385599999999997</v>
      </c>
    </row>
    <row r="9403" spans="1:12" x14ac:dyDescent="0.3">
      <c r="A9403" t="s">
        <v>27</v>
      </c>
      <c r="B9403" t="s">
        <v>43</v>
      </c>
      <c r="C9403" t="s">
        <v>14</v>
      </c>
      <c r="D9403" t="s">
        <v>41</v>
      </c>
      <c r="E9403" t="s">
        <v>42</v>
      </c>
      <c r="F9403" t="s">
        <v>24</v>
      </c>
      <c r="G9403" t="s">
        <v>25</v>
      </c>
      <c r="H9403" t="s">
        <v>36</v>
      </c>
      <c r="I9403">
        <v>99.695999999999998</v>
      </c>
      <c r="J9403">
        <v>6</v>
      </c>
      <c r="K9403">
        <v>0.2</v>
      </c>
      <c r="L9403">
        <v>33.647399999999998</v>
      </c>
    </row>
    <row r="9404" spans="1:12" x14ac:dyDescent="0.3">
      <c r="A9404" t="s">
        <v>27</v>
      </c>
      <c r="B9404" t="s">
        <v>43</v>
      </c>
      <c r="C9404" t="s">
        <v>14</v>
      </c>
      <c r="D9404" t="s">
        <v>41</v>
      </c>
      <c r="E9404" t="s">
        <v>42</v>
      </c>
      <c r="F9404" t="s">
        <v>24</v>
      </c>
      <c r="G9404" t="s">
        <v>25</v>
      </c>
      <c r="H9404" t="s">
        <v>36</v>
      </c>
      <c r="I9404">
        <v>27.936</v>
      </c>
      <c r="J9404">
        <v>4</v>
      </c>
      <c r="K9404">
        <v>0.2</v>
      </c>
      <c r="L9404">
        <v>9.4283999999999999</v>
      </c>
    </row>
    <row r="9405" spans="1:12" x14ac:dyDescent="0.3">
      <c r="A9405" t="s">
        <v>27</v>
      </c>
      <c r="B9405" t="s">
        <v>43</v>
      </c>
      <c r="C9405" t="s">
        <v>14</v>
      </c>
      <c r="D9405" t="s">
        <v>41</v>
      </c>
      <c r="E9405" t="s">
        <v>42</v>
      </c>
      <c r="F9405" t="s">
        <v>24</v>
      </c>
      <c r="G9405" t="s">
        <v>18</v>
      </c>
      <c r="H9405" t="s">
        <v>19</v>
      </c>
      <c r="I9405">
        <v>84.98</v>
      </c>
      <c r="J9405">
        <v>1</v>
      </c>
      <c r="K9405">
        <v>0</v>
      </c>
      <c r="L9405">
        <v>18.695599999999999</v>
      </c>
    </row>
    <row r="9406" spans="1:12" x14ac:dyDescent="0.3">
      <c r="A9406" t="s">
        <v>27</v>
      </c>
      <c r="B9406" t="s">
        <v>43</v>
      </c>
      <c r="C9406" t="s">
        <v>14</v>
      </c>
      <c r="D9406" t="s">
        <v>41</v>
      </c>
      <c r="E9406" t="s">
        <v>42</v>
      </c>
      <c r="F9406" t="s">
        <v>24</v>
      </c>
      <c r="G9406" t="s">
        <v>25</v>
      </c>
      <c r="H9406" t="s">
        <v>36</v>
      </c>
      <c r="I9406">
        <v>18.72</v>
      </c>
      <c r="J9406">
        <v>5</v>
      </c>
      <c r="K9406">
        <v>0.2</v>
      </c>
      <c r="L9406">
        <v>6.5519999999999996</v>
      </c>
    </row>
    <row r="9407" spans="1:12" x14ac:dyDescent="0.3">
      <c r="A9407" t="s">
        <v>61</v>
      </c>
      <c r="B9407" t="s">
        <v>13</v>
      </c>
      <c r="C9407" t="s">
        <v>14</v>
      </c>
      <c r="D9407" t="s">
        <v>238</v>
      </c>
      <c r="E9407" t="s">
        <v>42</v>
      </c>
      <c r="F9407" t="s">
        <v>24</v>
      </c>
      <c r="G9407" t="s">
        <v>25</v>
      </c>
      <c r="H9407" t="s">
        <v>33</v>
      </c>
      <c r="I9407">
        <v>11.52</v>
      </c>
      <c r="J9407">
        <v>4</v>
      </c>
      <c r="K9407">
        <v>0</v>
      </c>
      <c r="L9407">
        <v>3.2256</v>
      </c>
    </row>
    <row r="9408" spans="1:12" x14ac:dyDescent="0.3">
      <c r="A9408" t="s">
        <v>61</v>
      </c>
      <c r="B9408" t="s">
        <v>13</v>
      </c>
      <c r="C9408" t="s">
        <v>14</v>
      </c>
      <c r="D9408" t="s">
        <v>238</v>
      </c>
      <c r="E9408" t="s">
        <v>42</v>
      </c>
      <c r="F9408" t="s">
        <v>24</v>
      </c>
      <c r="G9408" t="s">
        <v>18</v>
      </c>
      <c r="H9408" t="s">
        <v>30</v>
      </c>
      <c r="I9408">
        <v>1298.55</v>
      </c>
      <c r="J9408">
        <v>5</v>
      </c>
      <c r="K9408">
        <v>0</v>
      </c>
      <c r="L9408">
        <v>311.65199999999999</v>
      </c>
    </row>
    <row r="9409" spans="1:12" x14ac:dyDescent="0.3">
      <c r="A9409" t="s">
        <v>61</v>
      </c>
      <c r="B9409" t="s">
        <v>13</v>
      </c>
      <c r="C9409" t="s">
        <v>14</v>
      </c>
      <c r="D9409" t="s">
        <v>238</v>
      </c>
      <c r="E9409" t="s">
        <v>42</v>
      </c>
      <c r="F9409" t="s">
        <v>24</v>
      </c>
      <c r="G9409" t="s">
        <v>25</v>
      </c>
      <c r="H9409" t="s">
        <v>37</v>
      </c>
      <c r="I9409">
        <v>213.92</v>
      </c>
      <c r="J9409">
        <v>4</v>
      </c>
      <c r="K9409">
        <v>0</v>
      </c>
      <c r="L9409">
        <v>62.036799999999999</v>
      </c>
    </row>
    <row r="9410" spans="1:12" x14ac:dyDescent="0.3">
      <c r="A9410" t="s">
        <v>61</v>
      </c>
      <c r="B9410" t="s">
        <v>13</v>
      </c>
      <c r="C9410" t="s">
        <v>14</v>
      </c>
      <c r="D9410" t="s">
        <v>238</v>
      </c>
      <c r="E9410" t="s">
        <v>42</v>
      </c>
      <c r="F9410" t="s">
        <v>24</v>
      </c>
      <c r="G9410" t="s">
        <v>34</v>
      </c>
      <c r="H9410" t="s">
        <v>58</v>
      </c>
      <c r="I9410">
        <v>25.78</v>
      </c>
      <c r="J9410">
        <v>2</v>
      </c>
      <c r="K9410">
        <v>0</v>
      </c>
      <c r="L9410">
        <v>2.5779999999999998</v>
      </c>
    </row>
    <row r="9411" spans="1:12" x14ac:dyDescent="0.3">
      <c r="A9411" t="s">
        <v>27</v>
      </c>
      <c r="B9411" t="s">
        <v>13</v>
      </c>
      <c r="C9411" t="s">
        <v>14</v>
      </c>
      <c r="D9411" t="s">
        <v>41</v>
      </c>
      <c r="E9411" t="s">
        <v>42</v>
      </c>
      <c r="F9411" t="s">
        <v>24</v>
      </c>
      <c r="G9411" t="s">
        <v>25</v>
      </c>
      <c r="H9411" t="s">
        <v>40</v>
      </c>
      <c r="I9411">
        <v>32.4</v>
      </c>
      <c r="J9411">
        <v>5</v>
      </c>
      <c r="K9411">
        <v>0</v>
      </c>
      <c r="L9411">
        <v>15.552</v>
      </c>
    </row>
    <row r="9412" spans="1:12" x14ac:dyDescent="0.3">
      <c r="A9412" t="s">
        <v>27</v>
      </c>
      <c r="B9412" t="s">
        <v>13</v>
      </c>
      <c r="C9412" t="s">
        <v>14</v>
      </c>
      <c r="D9412" t="s">
        <v>41</v>
      </c>
      <c r="E9412" t="s">
        <v>42</v>
      </c>
      <c r="F9412" t="s">
        <v>24</v>
      </c>
      <c r="G9412" t="s">
        <v>25</v>
      </c>
      <c r="H9412" t="s">
        <v>31</v>
      </c>
      <c r="I9412">
        <v>540.57000000000005</v>
      </c>
      <c r="J9412">
        <v>3</v>
      </c>
      <c r="K9412">
        <v>0</v>
      </c>
      <c r="L9412">
        <v>140.54820000000001</v>
      </c>
    </row>
    <row r="9413" spans="1:12" x14ac:dyDescent="0.3">
      <c r="A9413" t="s">
        <v>27</v>
      </c>
      <c r="B9413" t="s">
        <v>13</v>
      </c>
      <c r="C9413" t="s">
        <v>14</v>
      </c>
      <c r="D9413" t="s">
        <v>41</v>
      </c>
      <c r="E9413" t="s">
        <v>42</v>
      </c>
      <c r="F9413" t="s">
        <v>24</v>
      </c>
      <c r="G9413" t="s">
        <v>25</v>
      </c>
      <c r="H9413" t="s">
        <v>36</v>
      </c>
      <c r="I9413">
        <v>167.76</v>
      </c>
      <c r="J9413">
        <v>5</v>
      </c>
      <c r="K9413">
        <v>0.2</v>
      </c>
      <c r="L9413">
        <v>62.91</v>
      </c>
    </row>
    <row r="9414" spans="1:12" x14ac:dyDescent="0.3">
      <c r="A9414" t="s">
        <v>27</v>
      </c>
      <c r="B9414" t="s">
        <v>43</v>
      </c>
      <c r="C9414" t="s">
        <v>14</v>
      </c>
      <c r="D9414" t="s">
        <v>219</v>
      </c>
      <c r="E9414" t="s">
        <v>42</v>
      </c>
      <c r="F9414" t="s">
        <v>24</v>
      </c>
      <c r="G9414" t="s">
        <v>25</v>
      </c>
      <c r="H9414" t="s">
        <v>33</v>
      </c>
      <c r="I9414">
        <v>44.02</v>
      </c>
      <c r="J9414">
        <v>2</v>
      </c>
      <c r="K9414">
        <v>0</v>
      </c>
      <c r="L9414">
        <v>11.4452</v>
      </c>
    </row>
    <row r="9415" spans="1:12" x14ac:dyDescent="0.3">
      <c r="A9415" t="s">
        <v>12</v>
      </c>
      <c r="B9415" t="s">
        <v>13</v>
      </c>
      <c r="C9415" t="s">
        <v>14</v>
      </c>
      <c r="D9415" t="s">
        <v>259</v>
      </c>
      <c r="E9415" t="s">
        <v>42</v>
      </c>
      <c r="F9415" t="s">
        <v>24</v>
      </c>
      <c r="G9415" t="s">
        <v>18</v>
      </c>
      <c r="H9415" t="s">
        <v>32</v>
      </c>
      <c r="I9415">
        <v>155.25</v>
      </c>
      <c r="J9415">
        <v>3</v>
      </c>
      <c r="K9415">
        <v>0</v>
      </c>
      <c r="L9415">
        <v>46.575000000000003</v>
      </c>
    </row>
    <row r="9416" spans="1:12" x14ac:dyDescent="0.3">
      <c r="A9416" t="s">
        <v>12</v>
      </c>
      <c r="B9416" t="s">
        <v>13</v>
      </c>
      <c r="C9416" t="s">
        <v>14</v>
      </c>
      <c r="D9416" t="s">
        <v>259</v>
      </c>
      <c r="E9416" t="s">
        <v>42</v>
      </c>
      <c r="F9416" t="s">
        <v>24</v>
      </c>
      <c r="G9416" t="s">
        <v>25</v>
      </c>
      <c r="H9416" t="s">
        <v>31</v>
      </c>
      <c r="I9416">
        <v>14.03</v>
      </c>
      <c r="J9416">
        <v>1</v>
      </c>
      <c r="K9416">
        <v>0</v>
      </c>
      <c r="L9416">
        <v>4.0686999999999998</v>
      </c>
    </row>
    <row r="9417" spans="1:12" x14ac:dyDescent="0.3">
      <c r="A9417" t="s">
        <v>12</v>
      </c>
      <c r="B9417" t="s">
        <v>13</v>
      </c>
      <c r="C9417" t="s">
        <v>14</v>
      </c>
      <c r="D9417" t="s">
        <v>41</v>
      </c>
      <c r="E9417" t="s">
        <v>42</v>
      </c>
      <c r="F9417" t="s">
        <v>24</v>
      </c>
      <c r="G9417" t="s">
        <v>18</v>
      </c>
      <c r="H9417" t="s">
        <v>30</v>
      </c>
      <c r="I9417">
        <v>1618.37</v>
      </c>
      <c r="J9417">
        <v>13</v>
      </c>
      <c r="K9417">
        <v>0</v>
      </c>
      <c r="L9417">
        <v>356.04140000000001</v>
      </c>
    </row>
    <row r="9418" spans="1:12" x14ac:dyDescent="0.3">
      <c r="A9418" t="s">
        <v>12</v>
      </c>
      <c r="B9418" t="s">
        <v>13</v>
      </c>
      <c r="C9418" t="s">
        <v>14</v>
      </c>
      <c r="D9418" t="s">
        <v>41</v>
      </c>
      <c r="E9418" t="s">
        <v>42</v>
      </c>
      <c r="F9418" t="s">
        <v>24</v>
      </c>
      <c r="G9418" t="s">
        <v>34</v>
      </c>
      <c r="H9418" t="s">
        <v>58</v>
      </c>
      <c r="I9418">
        <v>99.6</v>
      </c>
      <c r="J9418">
        <v>1</v>
      </c>
      <c r="K9418">
        <v>0</v>
      </c>
      <c r="L9418">
        <v>36.851999999999997</v>
      </c>
    </row>
    <row r="9419" spans="1:12" x14ac:dyDescent="0.3">
      <c r="A9419" t="s">
        <v>12</v>
      </c>
      <c r="B9419" t="s">
        <v>13</v>
      </c>
      <c r="C9419" t="s">
        <v>14</v>
      </c>
      <c r="D9419" t="s">
        <v>41</v>
      </c>
      <c r="E9419" t="s">
        <v>42</v>
      </c>
      <c r="F9419" t="s">
        <v>24</v>
      </c>
      <c r="G9419" t="s">
        <v>25</v>
      </c>
      <c r="H9419" t="s">
        <v>37</v>
      </c>
      <c r="I9419">
        <v>119.96</v>
      </c>
      <c r="J9419">
        <v>2</v>
      </c>
      <c r="K9419">
        <v>0</v>
      </c>
      <c r="L9419">
        <v>33.588799999999999</v>
      </c>
    </row>
    <row r="9420" spans="1:12" x14ac:dyDescent="0.3">
      <c r="A9420" t="s">
        <v>12</v>
      </c>
      <c r="B9420" t="s">
        <v>13</v>
      </c>
      <c r="C9420" t="s">
        <v>14</v>
      </c>
      <c r="D9420" t="s">
        <v>41</v>
      </c>
      <c r="E9420" t="s">
        <v>42</v>
      </c>
      <c r="F9420" t="s">
        <v>24</v>
      </c>
      <c r="G9420" t="s">
        <v>25</v>
      </c>
      <c r="H9420" t="s">
        <v>31</v>
      </c>
      <c r="I9420">
        <v>31.44</v>
      </c>
      <c r="J9420">
        <v>3</v>
      </c>
      <c r="K9420">
        <v>0</v>
      </c>
      <c r="L9420">
        <v>8.4887999999999995</v>
      </c>
    </row>
    <row r="9421" spans="1:12" x14ac:dyDescent="0.3">
      <c r="A9421" t="s">
        <v>12</v>
      </c>
      <c r="B9421" t="s">
        <v>13</v>
      </c>
      <c r="C9421" t="s">
        <v>14</v>
      </c>
      <c r="D9421" t="s">
        <v>41</v>
      </c>
      <c r="E9421" t="s">
        <v>42</v>
      </c>
      <c r="F9421" t="s">
        <v>24</v>
      </c>
      <c r="G9421" t="s">
        <v>25</v>
      </c>
      <c r="H9421" t="s">
        <v>36</v>
      </c>
      <c r="I9421">
        <v>6.88</v>
      </c>
      <c r="J9421">
        <v>1</v>
      </c>
      <c r="K9421">
        <v>0.2</v>
      </c>
      <c r="L9421">
        <v>2.3220000000000001</v>
      </c>
    </row>
    <row r="9422" spans="1:12" x14ac:dyDescent="0.3">
      <c r="A9422" t="s">
        <v>167</v>
      </c>
      <c r="B9422" t="s">
        <v>13</v>
      </c>
      <c r="C9422" t="s">
        <v>14</v>
      </c>
      <c r="D9422" t="s">
        <v>41</v>
      </c>
      <c r="E9422" t="s">
        <v>42</v>
      </c>
      <c r="F9422" t="s">
        <v>24</v>
      </c>
      <c r="G9422" t="s">
        <v>34</v>
      </c>
      <c r="H9422" t="s">
        <v>58</v>
      </c>
      <c r="I9422">
        <v>447.93</v>
      </c>
      <c r="J9422">
        <v>9</v>
      </c>
      <c r="K9422">
        <v>0</v>
      </c>
      <c r="L9422">
        <v>49.272300000000001</v>
      </c>
    </row>
    <row r="9423" spans="1:12" x14ac:dyDescent="0.3">
      <c r="A9423" t="s">
        <v>27</v>
      </c>
      <c r="B9423" t="s">
        <v>21</v>
      </c>
      <c r="C9423" t="s">
        <v>14</v>
      </c>
      <c r="D9423" t="s">
        <v>41</v>
      </c>
      <c r="E9423" t="s">
        <v>42</v>
      </c>
      <c r="F9423" t="s">
        <v>24</v>
      </c>
      <c r="G9423" t="s">
        <v>25</v>
      </c>
      <c r="H9423" t="s">
        <v>36</v>
      </c>
      <c r="I9423">
        <v>12.096</v>
      </c>
      <c r="J9423">
        <v>7</v>
      </c>
      <c r="K9423">
        <v>0.2</v>
      </c>
      <c r="L9423">
        <v>4.2336</v>
      </c>
    </row>
    <row r="9424" spans="1:12" x14ac:dyDescent="0.3">
      <c r="A9424" t="s">
        <v>27</v>
      </c>
      <c r="B9424" t="s">
        <v>21</v>
      </c>
      <c r="C9424" t="s">
        <v>14</v>
      </c>
      <c r="D9424" t="s">
        <v>41</v>
      </c>
      <c r="E9424" t="s">
        <v>42</v>
      </c>
      <c r="F9424" t="s">
        <v>24</v>
      </c>
      <c r="G9424" t="s">
        <v>25</v>
      </c>
      <c r="H9424" t="s">
        <v>31</v>
      </c>
      <c r="I9424">
        <v>485.88</v>
      </c>
      <c r="J9424">
        <v>6</v>
      </c>
      <c r="K9424">
        <v>0</v>
      </c>
      <c r="L9424">
        <v>9.7175999999999991</v>
      </c>
    </row>
    <row r="9425" spans="1:12" x14ac:dyDescent="0.3">
      <c r="A9425" t="s">
        <v>27</v>
      </c>
      <c r="B9425" t="s">
        <v>21</v>
      </c>
      <c r="C9425" t="s">
        <v>14</v>
      </c>
      <c r="D9425" t="s">
        <v>41</v>
      </c>
      <c r="E9425" t="s">
        <v>42</v>
      </c>
      <c r="F9425" t="s">
        <v>24</v>
      </c>
      <c r="G9425" t="s">
        <v>25</v>
      </c>
      <c r="H9425" t="s">
        <v>40</v>
      </c>
      <c r="I9425">
        <v>25.92</v>
      </c>
      <c r="J9425">
        <v>4</v>
      </c>
      <c r="K9425">
        <v>0</v>
      </c>
      <c r="L9425">
        <v>12.441599999999999</v>
      </c>
    </row>
    <row r="9426" spans="1:12" x14ac:dyDescent="0.3">
      <c r="A9426" t="s">
        <v>27</v>
      </c>
      <c r="B9426" t="s">
        <v>21</v>
      </c>
      <c r="C9426" t="s">
        <v>14</v>
      </c>
      <c r="D9426" t="s">
        <v>41</v>
      </c>
      <c r="E9426" t="s">
        <v>42</v>
      </c>
      <c r="F9426" t="s">
        <v>24</v>
      </c>
      <c r="G9426" t="s">
        <v>25</v>
      </c>
      <c r="H9426" t="s">
        <v>31</v>
      </c>
      <c r="I9426">
        <v>197.58</v>
      </c>
      <c r="J9426">
        <v>2</v>
      </c>
      <c r="K9426">
        <v>0</v>
      </c>
      <c r="L9426">
        <v>53.346600000000002</v>
      </c>
    </row>
    <row r="9427" spans="1:12" x14ac:dyDescent="0.3">
      <c r="A9427" t="s">
        <v>27</v>
      </c>
      <c r="B9427" t="s">
        <v>13</v>
      </c>
      <c r="C9427" t="s">
        <v>14</v>
      </c>
      <c r="D9427" t="s">
        <v>41</v>
      </c>
      <c r="E9427" t="s">
        <v>42</v>
      </c>
      <c r="F9427" t="s">
        <v>24</v>
      </c>
      <c r="G9427" t="s">
        <v>18</v>
      </c>
      <c r="H9427" t="s">
        <v>32</v>
      </c>
      <c r="I9427">
        <v>12.35</v>
      </c>
      <c r="J9427">
        <v>1</v>
      </c>
      <c r="K9427">
        <v>0</v>
      </c>
      <c r="L9427">
        <v>5.4340000000000002</v>
      </c>
    </row>
    <row r="9428" spans="1:12" x14ac:dyDescent="0.3">
      <c r="A9428" t="s">
        <v>27</v>
      </c>
      <c r="B9428" t="s">
        <v>13</v>
      </c>
      <c r="C9428" t="s">
        <v>14</v>
      </c>
      <c r="D9428" t="s">
        <v>41</v>
      </c>
      <c r="E9428" t="s">
        <v>42</v>
      </c>
      <c r="F9428" t="s">
        <v>24</v>
      </c>
      <c r="G9428" t="s">
        <v>25</v>
      </c>
      <c r="H9428" t="s">
        <v>33</v>
      </c>
      <c r="I9428">
        <v>40.97</v>
      </c>
      <c r="J9428">
        <v>1</v>
      </c>
      <c r="K9428">
        <v>0</v>
      </c>
      <c r="L9428">
        <v>10.652200000000001</v>
      </c>
    </row>
    <row r="9429" spans="1:12" x14ac:dyDescent="0.3">
      <c r="A9429" t="s">
        <v>27</v>
      </c>
      <c r="B9429" t="s">
        <v>13</v>
      </c>
      <c r="C9429" t="s">
        <v>14</v>
      </c>
      <c r="D9429" t="s">
        <v>41</v>
      </c>
      <c r="E9429" t="s">
        <v>42</v>
      </c>
      <c r="F9429" t="s">
        <v>24</v>
      </c>
      <c r="G9429" t="s">
        <v>25</v>
      </c>
      <c r="H9429" t="s">
        <v>76</v>
      </c>
      <c r="I9429">
        <v>22.96</v>
      </c>
      <c r="J9429">
        <v>2</v>
      </c>
      <c r="K9429">
        <v>0</v>
      </c>
      <c r="L9429">
        <v>10.7912</v>
      </c>
    </row>
    <row r="9430" spans="1:12" x14ac:dyDescent="0.3">
      <c r="A9430" t="s">
        <v>27</v>
      </c>
      <c r="B9430" t="s">
        <v>13</v>
      </c>
      <c r="C9430" t="s">
        <v>14</v>
      </c>
      <c r="D9430" t="s">
        <v>41</v>
      </c>
      <c r="E9430" t="s">
        <v>42</v>
      </c>
      <c r="F9430" t="s">
        <v>24</v>
      </c>
      <c r="G9430" t="s">
        <v>25</v>
      </c>
      <c r="H9430" t="s">
        <v>40</v>
      </c>
      <c r="I9430">
        <v>33.9</v>
      </c>
      <c r="J9430">
        <v>5</v>
      </c>
      <c r="K9430">
        <v>0</v>
      </c>
      <c r="L9430">
        <v>15.593999999999999</v>
      </c>
    </row>
    <row r="9431" spans="1:12" x14ac:dyDescent="0.3">
      <c r="A9431" t="s">
        <v>27</v>
      </c>
      <c r="B9431" t="s">
        <v>13</v>
      </c>
      <c r="C9431" t="s">
        <v>14</v>
      </c>
      <c r="D9431" t="s">
        <v>41</v>
      </c>
      <c r="E9431" t="s">
        <v>42</v>
      </c>
      <c r="F9431" t="s">
        <v>24</v>
      </c>
      <c r="G9431" t="s">
        <v>25</v>
      </c>
      <c r="H9431" t="s">
        <v>36</v>
      </c>
      <c r="I9431">
        <v>55.423999999999999</v>
      </c>
      <c r="J9431">
        <v>2</v>
      </c>
      <c r="K9431">
        <v>0.2</v>
      </c>
      <c r="L9431">
        <v>19.398399999999999</v>
      </c>
    </row>
    <row r="9432" spans="1:12" x14ac:dyDescent="0.3">
      <c r="A9432" t="s">
        <v>27</v>
      </c>
      <c r="B9432" t="s">
        <v>21</v>
      </c>
      <c r="C9432" t="s">
        <v>14</v>
      </c>
      <c r="D9432" t="s">
        <v>41</v>
      </c>
      <c r="E9432" t="s">
        <v>42</v>
      </c>
      <c r="F9432" t="s">
        <v>24</v>
      </c>
      <c r="G9432" t="s">
        <v>34</v>
      </c>
      <c r="H9432" t="s">
        <v>58</v>
      </c>
      <c r="I9432">
        <v>177</v>
      </c>
      <c r="J9432">
        <v>3</v>
      </c>
      <c r="K9432">
        <v>0</v>
      </c>
      <c r="L9432">
        <v>30.09</v>
      </c>
    </row>
    <row r="9433" spans="1:12" x14ac:dyDescent="0.3">
      <c r="A9433" t="s">
        <v>27</v>
      </c>
      <c r="B9433" t="s">
        <v>21</v>
      </c>
      <c r="C9433" t="s">
        <v>14</v>
      </c>
      <c r="D9433" t="s">
        <v>219</v>
      </c>
      <c r="E9433" t="s">
        <v>42</v>
      </c>
      <c r="F9433" t="s">
        <v>24</v>
      </c>
      <c r="G9433" t="s">
        <v>18</v>
      </c>
      <c r="H9433" t="s">
        <v>32</v>
      </c>
      <c r="I9433">
        <v>9.64</v>
      </c>
      <c r="J9433">
        <v>2</v>
      </c>
      <c r="K9433">
        <v>0</v>
      </c>
      <c r="L9433">
        <v>3.6631999999999998</v>
      </c>
    </row>
    <row r="9434" spans="1:12" x14ac:dyDescent="0.3">
      <c r="A9434" t="s">
        <v>12</v>
      </c>
      <c r="B9434" t="s">
        <v>13</v>
      </c>
      <c r="C9434" t="s">
        <v>14</v>
      </c>
      <c r="D9434" t="s">
        <v>41</v>
      </c>
      <c r="E9434" t="s">
        <v>42</v>
      </c>
      <c r="F9434" t="s">
        <v>24</v>
      </c>
      <c r="G9434" t="s">
        <v>25</v>
      </c>
      <c r="H9434" t="s">
        <v>36</v>
      </c>
      <c r="I9434">
        <v>83.84</v>
      </c>
      <c r="J9434">
        <v>2</v>
      </c>
      <c r="K9434">
        <v>0.2</v>
      </c>
      <c r="L9434">
        <v>27.248000000000001</v>
      </c>
    </row>
    <row r="9435" spans="1:12" x14ac:dyDescent="0.3">
      <c r="A9435" t="s">
        <v>12</v>
      </c>
      <c r="B9435" t="s">
        <v>13</v>
      </c>
      <c r="C9435" t="s">
        <v>14</v>
      </c>
      <c r="D9435" t="s">
        <v>41</v>
      </c>
      <c r="E9435" t="s">
        <v>42</v>
      </c>
      <c r="F9435" t="s">
        <v>24</v>
      </c>
      <c r="G9435" t="s">
        <v>25</v>
      </c>
      <c r="H9435" t="s">
        <v>36</v>
      </c>
      <c r="I9435">
        <v>13.272</v>
      </c>
      <c r="J9435">
        <v>3</v>
      </c>
      <c r="K9435">
        <v>0.2</v>
      </c>
      <c r="L9435">
        <v>4.3133999999999997</v>
      </c>
    </row>
    <row r="9436" spans="1:12" x14ac:dyDescent="0.3">
      <c r="A9436" t="s">
        <v>27</v>
      </c>
      <c r="B9436" t="s">
        <v>21</v>
      </c>
      <c r="C9436" t="s">
        <v>14</v>
      </c>
      <c r="D9436" t="s">
        <v>318</v>
      </c>
      <c r="E9436" t="s">
        <v>42</v>
      </c>
      <c r="F9436" t="s">
        <v>24</v>
      </c>
      <c r="G9436" t="s">
        <v>25</v>
      </c>
      <c r="H9436" t="s">
        <v>33</v>
      </c>
      <c r="I9436">
        <v>5.28</v>
      </c>
      <c r="J9436">
        <v>3</v>
      </c>
      <c r="K9436">
        <v>0</v>
      </c>
      <c r="L9436">
        <v>1.5311999999999999</v>
      </c>
    </row>
    <row r="9437" spans="1:12" x14ac:dyDescent="0.3">
      <c r="A9437" t="s">
        <v>12</v>
      </c>
      <c r="B9437" t="s">
        <v>13</v>
      </c>
      <c r="C9437" t="s">
        <v>14</v>
      </c>
      <c r="D9437" t="s">
        <v>41</v>
      </c>
      <c r="E9437" t="s">
        <v>42</v>
      </c>
      <c r="F9437" t="s">
        <v>24</v>
      </c>
      <c r="G9437" t="s">
        <v>18</v>
      </c>
      <c r="H9437" t="s">
        <v>30</v>
      </c>
      <c r="I9437">
        <v>171.96</v>
      </c>
      <c r="J9437">
        <v>2</v>
      </c>
      <c r="K9437">
        <v>0</v>
      </c>
      <c r="L9437">
        <v>44.709600000000002</v>
      </c>
    </row>
    <row r="9438" spans="1:12" x14ac:dyDescent="0.3">
      <c r="A9438" t="s">
        <v>27</v>
      </c>
      <c r="B9438" t="s">
        <v>21</v>
      </c>
      <c r="C9438" t="s">
        <v>14</v>
      </c>
      <c r="D9438" t="s">
        <v>41</v>
      </c>
      <c r="E9438" t="s">
        <v>42</v>
      </c>
      <c r="F9438" t="s">
        <v>24</v>
      </c>
      <c r="G9438" t="s">
        <v>25</v>
      </c>
      <c r="H9438" t="s">
        <v>36</v>
      </c>
      <c r="I9438">
        <v>35.351999999999997</v>
      </c>
      <c r="J9438">
        <v>9</v>
      </c>
      <c r="K9438">
        <v>0.2</v>
      </c>
      <c r="L9438">
        <v>12.815099999999999</v>
      </c>
    </row>
    <row r="9439" spans="1:12" x14ac:dyDescent="0.3">
      <c r="A9439" t="s">
        <v>61</v>
      </c>
      <c r="B9439" t="s">
        <v>43</v>
      </c>
      <c r="C9439" t="s">
        <v>14</v>
      </c>
      <c r="D9439" t="s">
        <v>41</v>
      </c>
      <c r="E9439" t="s">
        <v>42</v>
      </c>
      <c r="F9439" t="s">
        <v>24</v>
      </c>
      <c r="G9439" t="s">
        <v>25</v>
      </c>
      <c r="H9439" t="s">
        <v>33</v>
      </c>
      <c r="I9439">
        <v>2.78</v>
      </c>
      <c r="J9439">
        <v>1</v>
      </c>
      <c r="K9439">
        <v>0</v>
      </c>
      <c r="L9439">
        <v>0.7228</v>
      </c>
    </row>
    <row r="9440" spans="1:12" x14ac:dyDescent="0.3">
      <c r="A9440" t="s">
        <v>27</v>
      </c>
      <c r="B9440" t="s">
        <v>43</v>
      </c>
      <c r="C9440" t="s">
        <v>14</v>
      </c>
      <c r="D9440" t="s">
        <v>41</v>
      </c>
      <c r="E9440" t="s">
        <v>42</v>
      </c>
      <c r="F9440" t="s">
        <v>24</v>
      </c>
      <c r="G9440" t="s">
        <v>34</v>
      </c>
      <c r="H9440" t="s">
        <v>35</v>
      </c>
      <c r="I9440">
        <v>453.57600000000002</v>
      </c>
      <c r="J9440">
        <v>3</v>
      </c>
      <c r="K9440">
        <v>0.2</v>
      </c>
      <c r="L9440">
        <v>39.687899999999999</v>
      </c>
    </row>
    <row r="9441" spans="1:12" x14ac:dyDescent="0.3">
      <c r="A9441" t="s">
        <v>12</v>
      </c>
      <c r="B9441" t="s">
        <v>13</v>
      </c>
      <c r="C9441" t="s">
        <v>14</v>
      </c>
      <c r="D9441" t="s">
        <v>259</v>
      </c>
      <c r="E9441" t="s">
        <v>42</v>
      </c>
      <c r="F9441" t="s">
        <v>24</v>
      </c>
      <c r="G9441" t="s">
        <v>34</v>
      </c>
      <c r="H9441" t="s">
        <v>35</v>
      </c>
      <c r="I9441">
        <v>201.56800000000001</v>
      </c>
      <c r="J9441">
        <v>4</v>
      </c>
      <c r="K9441">
        <v>0.2</v>
      </c>
      <c r="L9441">
        <v>22.676400000000001</v>
      </c>
    </row>
    <row r="9442" spans="1:12" x14ac:dyDescent="0.3">
      <c r="A9442" t="s">
        <v>27</v>
      </c>
      <c r="B9442" t="s">
        <v>13</v>
      </c>
      <c r="C9442" t="s">
        <v>14</v>
      </c>
      <c r="D9442" t="s">
        <v>323</v>
      </c>
      <c r="E9442" t="s">
        <v>42</v>
      </c>
      <c r="F9442" t="s">
        <v>24</v>
      </c>
      <c r="G9442" t="s">
        <v>18</v>
      </c>
      <c r="H9442" t="s">
        <v>32</v>
      </c>
      <c r="I9442">
        <v>198.46</v>
      </c>
      <c r="J9442">
        <v>2</v>
      </c>
      <c r="K9442">
        <v>0</v>
      </c>
      <c r="L9442">
        <v>99.23</v>
      </c>
    </row>
    <row r="9443" spans="1:12" x14ac:dyDescent="0.3">
      <c r="A9443" t="s">
        <v>27</v>
      </c>
      <c r="B9443" t="s">
        <v>13</v>
      </c>
      <c r="C9443" t="s">
        <v>14</v>
      </c>
      <c r="D9443" t="s">
        <v>323</v>
      </c>
      <c r="E9443" t="s">
        <v>42</v>
      </c>
      <c r="F9443" t="s">
        <v>24</v>
      </c>
      <c r="G9443" t="s">
        <v>25</v>
      </c>
      <c r="H9443" t="s">
        <v>26</v>
      </c>
      <c r="I9443">
        <v>786.48</v>
      </c>
      <c r="J9443">
        <v>8</v>
      </c>
      <c r="K9443">
        <v>0</v>
      </c>
      <c r="L9443">
        <v>385.37520000000001</v>
      </c>
    </row>
    <row r="9444" spans="1:12" x14ac:dyDescent="0.3">
      <c r="A9444" t="s">
        <v>27</v>
      </c>
      <c r="B9444" t="s">
        <v>13</v>
      </c>
      <c r="C9444" t="s">
        <v>14</v>
      </c>
      <c r="D9444" t="s">
        <v>323</v>
      </c>
      <c r="E9444" t="s">
        <v>42</v>
      </c>
      <c r="F9444" t="s">
        <v>24</v>
      </c>
      <c r="G9444" t="s">
        <v>25</v>
      </c>
      <c r="H9444" t="s">
        <v>36</v>
      </c>
      <c r="I9444">
        <v>23.167999999999999</v>
      </c>
      <c r="J9444">
        <v>2</v>
      </c>
      <c r="K9444">
        <v>0.2</v>
      </c>
      <c r="L9444">
        <v>7.8192000000000004</v>
      </c>
    </row>
    <row r="9445" spans="1:12" x14ac:dyDescent="0.3">
      <c r="A9445" t="s">
        <v>27</v>
      </c>
      <c r="B9445" t="s">
        <v>13</v>
      </c>
      <c r="C9445" t="s">
        <v>14</v>
      </c>
      <c r="D9445" t="s">
        <v>323</v>
      </c>
      <c r="E9445" t="s">
        <v>42</v>
      </c>
      <c r="F9445" t="s">
        <v>24</v>
      </c>
      <c r="G9445" t="s">
        <v>34</v>
      </c>
      <c r="H9445" t="s">
        <v>58</v>
      </c>
      <c r="I9445">
        <v>50</v>
      </c>
      <c r="J9445">
        <v>2</v>
      </c>
      <c r="K9445">
        <v>0</v>
      </c>
      <c r="L9445">
        <v>10.5</v>
      </c>
    </row>
    <row r="9446" spans="1:12" x14ac:dyDescent="0.3">
      <c r="A9446" t="s">
        <v>61</v>
      </c>
      <c r="B9446" t="s">
        <v>21</v>
      </c>
      <c r="C9446" t="s">
        <v>14</v>
      </c>
      <c r="D9446" t="s">
        <v>41</v>
      </c>
      <c r="E9446" t="s">
        <v>42</v>
      </c>
      <c r="F9446" t="s">
        <v>24</v>
      </c>
      <c r="G9446" t="s">
        <v>25</v>
      </c>
      <c r="H9446" t="s">
        <v>31</v>
      </c>
      <c r="I9446">
        <v>1247.6400000000001</v>
      </c>
      <c r="J9446">
        <v>3</v>
      </c>
      <c r="K9446">
        <v>0</v>
      </c>
      <c r="L9446">
        <v>349.33920000000001</v>
      </c>
    </row>
    <row r="9447" spans="1:12" x14ac:dyDescent="0.3">
      <c r="A9447" t="s">
        <v>61</v>
      </c>
      <c r="B9447" t="s">
        <v>21</v>
      </c>
      <c r="C9447" t="s">
        <v>14</v>
      </c>
      <c r="D9447" t="s">
        <v>41</v>
      </c>
      <c r="E9447" t="s">
        <v>42</v>
      </c>
      <c r="F9447" t="s">
        <v>24</v>
      </c>
      <c r="G9447" t="s">
        <v>34</v>
      </c>
      <c r="H9447" t="s">
        <v>161</v>
      </c>
      <c r="I9447">
        <v>3149.93</v>
      </c>
      <c r="J9447">
        <v>7</v>
      </c>
      <c r="K9447">
        <v>0</v>
      </c>
      <c r="L9447">
        <v>1480.4671000000001</v>
      </c>
    </row>
    <row r="9448" spans="1:12" x14ac:dyDescent="0.3">
      <c r="A9448" t="s">
        <v>61</v>
      </c>
      <c r="B9448" t="s">
        <v>21</v>
      </c>
      <c r="C9448" t="s">
        <v>14</v>
      </c>
      <c r="D9448" t="s">
        <v>41</v>
      </c>
      <c r="E9448" t="s">
        <v>42</v>
      </c>
      <c r="F9448" t="s">
        <v>24</v>
      </c>
      <c r="G9448" t="s">
        <v>25</v>
      </c>
      <c r="H9448" t="s">
        <v>40</v>
      </c>
      <c r="I9448">
        <v>209.7</v>
      </c>
      <c r="J9448">
        <v>2</v>
      </c>
      <c r="K9448">
        <v>0</v>
      </c>
      <c r="L9448">
        <v>100.65600000000001</v>
      </c>
    </row>
    <row r="9449" spans="1:12" x14ac:dyDescent="0.3">
      <c r="A9449" t="s">
        <v>61</v>
      </c>
      <c r="B9449" t="s">
        <v>13</v>
      </c>
      <c r="C9449" t="s">
        <v>14</v>
      </c>
      <c r="D9449" t="s">
        <v>41</v>
      </c>
      <c r="E9449" t="s">
        <v>42</v>
      </c>
      <c r="F9449" t="s">
        <v>24</v>
      </c>
      <c r="G9449" t="s">
        <v>25</v>
      </c>
      <c r="H9449" t="s">
        <v>31</v>
      </c>
      <c r="I9449">
        <v>169.68</v>
      </c>
      <c r="J9449">
        <v>6</v>
      </c>
      <c r="K9449">
        <v>0</v>
      </c>
      <c r="L9449">
        <v>45.813600000000001</v>
      </c>
    </row>
    <row r="9450" spans="1:12" x14ac:dyDescent="0.3">
      <c r="A9450" t="s">
        <v>61</v>
      </c>
      <c r="B9450" t="s">
        <v>13</v>
      </c>
      <c r="C9450" t="s">
        <v>14</v>
      </c>
      <c r="D9450" t="s">
        <v>41</v>
      </c>
      <c r="E9450" t="s">
        <v>42</v>
      </c>
      <c r="F9450" t="s">
        <v>24</v>
      </c>
      <c r="G9450" t="s">
        <v>34</v>
      </c>
      <c r="H9450" t="s">
        <v>58</v>
      </c>
      <c r="I9450">
        <v>132.52000000000001</v>
      </c>
      <c r="J9450">
        <v>4</v>
      </c>
      <c r="K9450">
        <v>0</v>
      </c>
      <c r="L9450">
        <v>54.333199999999998</v>
      </c>
    </row>
    <row r="9451" spans="1:12" x14ac:dyDescent="0.3">
      <c r="A9451" t="s">
        <v>61</v>
      </c>
      <c r="B9451" t="s">
        <v>13</v>
      </c>
      <c r="C9451" t="s">
        <v>14</v>
      </c>
      <c r="D9451" t="s">
        <v>41</v>
      </c>
      <c r="E9451" t="s">
        <v>42</v>
      </c>
      <c r="F9451" t="s">
        <v>24</v>
      </c>
      <c r="G9451" t="s">
        <v>25</v>
      </c>
      <c r="H9451" t="s">
        <v>76</v>
      </c>
      <c r="I9451">
        <v>2.96</v>
      </c>
      <c r="J9451">
        <v>2</v>
      </c>
      <c r="K9451">
        <v>0</v>
      </c>
      <c r="L9451">
        <v>1.4208000000000001</v>
      </c>
    </row>
    <row r="9452" spans="1:12" x14ac:dyDescent="0.3">
      <c r="A9452" t="s">
        <v>61</v>
      </c>
      <c r="B9452" t="s">
        <v>13</v>
      </c>
      <c r="C9452" t="s">
        <v>14</v>
      </c>
      <c r="D9452" t="s">
        <v>41</v>
      </c>
      <c r="E9452" t="s">
        <v>42</v>
      </c>
      <c r="F9452" t="s">
        <v>24</v>
      </c>
      <c r="G9452" t="s">
        <v>25</v>
      </c>
      <c r="H9452" t="s">
        <v>36</v>
      </c>
      <c r="I9452">
        <v>8.4480000000000004</v>
      </c>
      <c r="J9452">
        <v>2</v>
      </c>
      <c r="K9452">
        <v>0.2</v>
      </c>
      <c r="L9452">
        <v>2.9567999999999999</v>
      </c>
    </row>
    <row r="9453" spans="1:12" x14ac:dyDescent="0.3">
      <c r="A9453" t="s">
        <v>61</v>
      </c>
      <c r="B9453" t="s">
        <v>13</v>
      </c>
      <c r="C9453" t="s">
        <v>14</v>
      </c>
      <c r="D9453" t="s">
        <v>41</v>
      </c>
      <c r="E9453" t="s">
        <v>42</v>
      </c>
      <c r="F9453" t="s">
        <v>24</v>
      </c>
      <c r="G9453" t="s">
        <v>25</v>
      </c>
      <c r="H9453" t="s">
        <v>31</v>
      </c>
      <c r="I9453">
        <v>95.94</v>
      </c>
      <c r="J9453">
        <v>3</v>
      </c>
      <c r="K9453">
        <v>0</v>
      </c>
      <c r="L9453">
        <v>9.5939999999999994</v>
      </c>
    </row>
    <row r="9454" spans="1:12" x14ac:dyDescent="0.3">
      <c r="A9454" t="s">
        <v>27</v>
      </c>
      <c r="B9454" t="s">
        <v>13</v>
      </c>
      <c r="C9454" t="s">
        <v>14</v>
      </c>
      <c r="D9454" t="s">
        <v>41</v>
      </c>
      <c r="E9454" t="s">
        <v>42</v>
      </c>
      <c r="F9454" t="s">
        <v>24</v>
      </c>
      <c r="G9454" t="s">
        <v>25</v>
      </c>
      <c r="H9454" t="s">
        <v>36</v>
      </c>
      <c r="I9454">
        <v>88.751999999999995</v>
      </c>
      <c r="J9454">
        <v>3</v>
      </c>
      <c r="K9454">
        <v>0.2</v>
      </c>
      <c r="L9454">
        <v>27.734999999999999</v>
      </c>
    </row>
    <row r="9455" spans="1:12" x14ac:dyDescent="0.3">
      <c r="A9455" t="s">
        <v>27</v>
      </c>
      <c r="B9455" t="s">
        <v>13</v>
      </c>
      <c r="C9455" t="s">
        <v>14</v>
      </c>
      <c r="D9455" t="s">
        <v>41</v>
      </c>
      <c r="E9455" t="s">
        <v>42</v>
      </c>
      <c r="F9455" t="s">
        <v>24</v>
      </c>
      <c r="G9455" t="s">
        <v>25</v>
      </c>
      <c r="H9455" t="s">
        <v>36</v>
      </c>
      <c r="I9455">
        <v>13.904</v>
      </c>
      <c r="J9455">
        <v>2</v>
      </c>
      <c r="K9455">
        <v>0.2</v>
      </c>
      <c r="L9455">
        <v>5.2140000000000004</v>
      </c>
    </row>
    <row r="9456" spans="1:12" x14ac:dyDescent="0.3">
      <c r="A9456" t="s">
        <v>12</v>
      </c>
      <c r="B9456" t="s">
        <v>13</v>
      </c>
      <c r="C9456" t="s">
        <v>14</v>
      </c>
      <c r="D9456" t="s">
        <v>41</v>
      </c>
      <c r="E9456" t="s">
        <v>42</v>
      </c>
      <c r="F9456" t="s">
        <v>24</v>
      </c>
      <c r="G9456" t="s">
        <v>18</v>
      </c>
      <c r="H9456" t="s">
        <v>30</v>
      </c>
      <c r="I9456">
        <v>515.88</v>
      </c>
      <c r="J9456">
        <v>6</v>
      </c>
      <c r="K9456">
        <v>0</v>
      </c>
      <c r="L9456">
        <v>113.4936</v>
      </c>
    </row>
    <row r="9457" spans="1:12" x14ac:dyDescent="0.3">
      <c r="A9457" t="s">
        <v>27</v>
      </c>
      <c r="B9457" t="s">
        <v>43</v>
      </c>
      <c r="C9457" t="s">
        <v>14</v>
      </c>
      <c r="D9457" t="s">
        <v>189</v>
      </c>
      <c r="E9457" t="s">
        <v>42</v>
      </c>
      <c r="F9457" t="s">
        <v>24</v>
      </c>
      <c r="G9457" t="s">
        <v>18</v>
      </c>
      <c r="H9457" t="s">
        <v>32</v>
      </c>
      <c r="I9457">
        <v>4.18</v>
      </c>
      <c r="J9457">
        <v>1</v>
      </c>
      <c r="K9457">
        <v>0</v>
      </c>
      <c r="L9457">
        <v>1.5047999999999999</v>
      </c>
    </row>
    <row r="9458" spans="1:12" x14ac:dyDescent="0.3">
      <c r="A9458" t="s">
        <v>167</v>
      </c>
      <c r="B9458" t="s">
        <v>13</v>
      </c>
      <c r="C9458" t="s">
        <v>14</v>
      </c>
      <c r="D9458" t="s">
        <v>41</v>
      </c>
      <c r="E9458" t="s">
        <v>42</v>
      </c>
      <c r="F9458" t="s">
        <v>24</v>
      </c>
      <c r="G9458" t="s">
        <v>25</v>
      </c>
      <c r="H9458" t="s">
        <v>26</v>
      </c>
      <c r="I9458">
        <v>7.38</v>
      </c>
      <c r="J9458">
        <v>2</v>
      </c>
      <c r="K9458">
        <v>0</v>
      </c>
      <c r="L9458">
        <v>3.4685999999999999</v>
      </c>
    </row>
    <row r="9459" spans="1:12" x14ac:dyDescent="0.3">
      <c r="A9459" t="s">
        <v>167</v>
      </c>
      <c r="B9459" t="s">
        <v>13</v>
      </c>
      <c r="C9459" t="s">
        <v>14</v>
      </c>
      <c r="D9459" t="s">
        <v>41</v>
      </c>
      <c r="E9459" t="s">
        <v>42</v>
      </c>
      <c r="F9459" t="s">
        <v>24</v>
      </c>
      <c r="G9459" t="s">
        <v>25</v>
      </c>
      <c r="H9459" t="s">
        <v>33</v>
      </c>
      <c r="I9459">
        <v>9.26</v>
      </c>
      <c r="J9459">
        <v>2</v>
      </c>
      <c r="K9459">
        <v>0</v>
      </c>
      <c r="L9459">
        <v>3.0558000000000001</v>
      </c>
    </row>
    <row r="9460" spans="1:12" x14ac:dyDescent="0.3">
      <c r="A9460" t="s">
        <v>27</v>
      </c>
      <c r="B9460" t="s">
        <v>13</v>
      </c>
      <c r="C9460" t="s">
        <v>14</v>
      </c>
      <c r="D9460" t="s">
        <v>41</v>
      </c>
      <c r="E9460" t="s">
        <v>42</v>
      </c>
      <c r="F9460" t="s">
        <v>24</v>
      </c>
      <c r="G9460" t="s">
        <v>34</v>
      </c>
      <c r="H9460" t="s">
        <v>58</v>
      </c>
      <c r="I9460">
        <v>90.57</v>
      </c>
      <c r="J9460">
        <v>3</v>
      </c>
      <c r="K9460">
        <v>0</v>
      </c>
      <c r="L9460">
        <v>11.774100000000001</v>
      </c>
    </row>
    <row r="9461" spans="1:12" x14ac:dyDescent="0.3">
      <c r="A9461" t="s">
        <v>12</v>
      </c>
      <c r="B9461" t="s">
        <v>13</v>
      </c>
      <c r="C9461" t="s">
        <v>14</v>
      </c>
      <c r="D9461" t="s">
        <v>41</v>
      </c>
      <c r="E9461" t="s">
        <v>42</v>
      </c>
      <c r="F9461" t="s">
        <v>24</v>
      </c>
      <c r="G9461" t="s">
        <v>25</v>
      </c>
      <c r="H9461" t="s">
        <v>40</v>
      </c>
      <c r="I9461">
        <v>6.48</v>
      </c>
      <c r="J9461">
        <v>1</v>
      </c>
      <c r="K9461">
        <v>0</v>
      </c>
      <c r="L9461">
        <v>3.1103999999999998</v>
      </c>
    </row>
    <row r="9462" spans="1:12" x14ac:dyDescent="0.3">
      <c r="A9462" t="s">
        <v>27</v>
      </c>
      <c r="B9462" t="s">
        <v>13</v>
      </c>
      <c r="C9462" t="s">
        <v>14</v>
      </c>
      <c r="D9462" t="s">
        <v>343</v>
      </c>
      <c r="E9462" t="s">
        <v>42</v>
      </c>
      <c r="F9462" t="s">
        <v>24</v>
      </c>
      <c r="G9462" t="s">
        <v>18</v>
      </c>
      <c r="H9462" t="s">
        <v>30</v>
      </c>
      <c r="I9462">
        <v>70.98</v>
      </c>
      <c r="J9462">
        <v>1</v>
      </c>
      <c r="K9462">
        <v>0</v>
      </c>
      <c r="L9462">
        <v>20.584199999999999</v>
      </c>
    </row>
    <row r="9463" spans="1:12" x14ac:dyDescent="0.3">
      <c r="A9463" t="s">
        <v>12</v>
      </c>
      <c r="B9463" t="s">
        <v>43</v>
      </c>
      <c r="C9463" t="s">
        <v>14</v>
      </c>
      <c r="D9463" t="s">
        <v>41</v>
      </c>
      <c r="E9463" t="s">
        <v>42</v>
      </c>
      <c r="F9463" t="s">
        <v>24</v>
      </c>
      <c r="G9463" t="s">
        <v>25</v>
      </c>
      <c r="H9463" t="s">
        <v>40</v>
      </c>
      <c r="I9463">
        <v>6.48</v>
      </c>
      <c r="J9463">
        <v>1</v>
      </c>
      <c r="K9463">
        <v>0</v>
      </c>
      <c r="L9463">
        <v>3.1103999999999998</v>
      </c>
    </row>
    <row r="9464" spans="1:12" x14ac:dyDescent="0.3">
      <c r="A9464" t="s">
        <v>12</v>
      </c>
      <c r="B9464" t="s">
        <v>43</v>
      </c>
      <c r="C9464" t="s">
        <v>14</v>
      </c>
      <c r="D9464" t="s">
        <v>41</v>
      </c>
      <c r="E9464" t="s">
        <v>42</v>
      </c>
      <c r="F9464" t="s">
        <v>24</v>
      </c>
      <c r="G9464" t="s">
        <v>25</v>
      </c>
      <c r="H9464" t="s">
        <v>31</v>
      </c>
      <c r="I9464">
        <v>46.51</v>
      </c>
      <c r="J9464">
        <v>1</v>
      </c>
      <c r="K9464">
        <v>0</v>
      </c>
      <c r="L9464">
        <v>1.8604000000000001</v>
      </c>
    </row>
    <row r="9465" spans="1:12" x14ac:dyDescent="0.3">
      <c r="A9465" t="s">
        <v>12</v>
      </c>
      <c r="B9465" t="s">
        <v>43</v>
      </c>
      <c r="C9465" t="s">
        <v>14</v>
      </c>
      <c r="D9465" t="s">
        <v>41</v>
      </c>
      <c r="E9465" t="s">
        <v>42</v>
      </c>
      <c r="F9465" t="s">
        <v>24</v>
      </c>
      <c r="G9465" t="s">
        <v>34</v>
      </c>
      <c r="H9465" t="s">
        <v>35</v>
      </c>
      <c r="I9465">
        <v>659.976</v>
      </c>
      <c r="J9465">
        <v>3</v>
      </c>
      <c r="K9465">
        <v>0.2</v>
      </c>
      <c r="L9465">
        <v>49.498199999999997</v>
      </c>
    </row>
    <row r="9466" spans="1:12" x14ac:dyDescent="0.3">
      <c r="A9466" t="s">
        <v>61</v>
      </c>
      <c r="B9466" t="s">
        <v>13</v>
      </c>
      <c r="C9466" t="s">
        <v>14</v>
      </c>
      <c r="D9466" t="s">
        <v>41</v>
      </c>
      <c r="E9466" t="s">
        <v>42</v>
      </c>
      <c r="F9466" t="s">
        <v>24</v>
      </c>
      <c r="G9466" t="s">
        <v>18</v>
      </c>
      <c r="H9466" t="s">
        <v>19</v>
      </c>
      <c r="I9466">
        <v>141.96</v>
      </c>
      <c r="J9466">
        <v>2</v>
      </c>
      <c r="K9466">
        <v>0</v>
      </c>
      <c r="L9466">
        <v>39.748800000000003</v>
      </c>
    </row>
    <row r="9467" spans="1:12" x14ac:dyDescent="0.3">
      <c r="A9467" t="s">
        <v>27</v>
      </c>
      <c r="B9467" t="s">
        <v>21</v>
      </c>
      <c r="C9467" t="s">
        <v>14</v>
      </c>
      <c r="D9467" t="s">
        <v>41</v>
      </c>
      <c r="E9467" t="s">
        <v>42</v>
      </c>
      <c r="F9467" t="s">
        <v>24</v>
      </c>
      <c r="G9467" t="s">
        <v>25</v>
      </c>
      <c r="H9467" t="s">
        <v>36</v>
      </c>
      <c r="I9467">
        <v>7.3120000000000003</v>
      </c>
      <c r="J9467">
        <v>2</v>
      </c>
      <c r="K9467">
        <v>0.2</v>
      </c>
      <c r="L9467">
        <v>2.5592000000000001</v>
      </c>
    </row>
    <row r="9468" spans="1:12" x14ac:dyDescent="0.3">
      <c r="A9468" t="s">
        <v>61</v>
      </c>
      <c r="B9468" t="s">
        <v>21</v>
      </c>
      <c r="C9468" t="s">
        <v>14</v>
      </c>
      <c r="D9468" t="s">
        <v>41</v>
      </c>
      <c r="E9468" t="s">
        <v>42</v>
      </c>
      <c r="F9468" t="s">
        <v>24</v>
      </c>
      <c r="G9468" t="s">
        <v>25</v>
      </c>
      <c r="H9468" t="s">
        <v>40</v>
      </c>
      <c r="I9468">
        <v>5.28</v>
      </c>
      <c r="J9468">
        <v>1</v>
      </c>
      <c r="K9468">
        <v>0</v>
      </c>
      <c r="L9468">
        <v>2.3759999999999999</v>
      </c>
    </row>
    <row r="9469" spans="1:12" x14ac:dyDescent="0.3">
      <c r="A9469" t="s">
        <v>61</v>
      </c>
      <c r="B9469" t="s">
        <v>21</v>
      </c>
      <c r="C9469" t="s">
        <v>14</v>
      </c>
      <c r="D9469" t="s">
        <v>41</v>
      </c>
      <c r="E9469" t="s">
        <v>42</v>
      </c>
      <c r="F9469" t="s">
        <v>24</v>
      </c>
      <c r="G9469" t="s">
        <v>25</v>
      </c>
      <c r="H9469" t="s">
        <v>36</v>
      </c>
      <c r="I9469">
        <v>895.92</v>
      </c>
      <c r="J9469">
        <v>5</v>
      </c>
      <c r="K9469">
        <v>0.2</v>
      </c>
      <c r="L9469">
        <v>302.37299999999999</v>
      </c>
    </row>
    <row r="9470" spans="1:12" x14ac:dyDescent="0.3">
      <c r="A9470" t="s">
        <v>27</v>
      </c>
      <c r="B9470" t="s">
        <v>13</v>
      </c>
      <c r="C9470" t="s">
        <v>14</v>
      </c>
      <c r="D9470" t="s">
        <v>41</v>
      </c>
      <c r="E9470" t="s">
        <v>42</v>
      </c>
      <c r="F9470" t="s">
        <v>24</v>
      </c>
      <c r="G9470" t="s">
        <v>25</v>
      </c>
      <c r="H9470" t="s">
        <v>36</v>
      </c>
      <c r="I9470">
        <v>153.55199999999999</v>
      </c>
      <c r="J9470">
        <v>3</v>
      </c>
      <c r="K9470">
        <v>0.2</v>
      </c>
      <c r="L9470">
        <v>51.823799999999999</v>
      </c>
    </row>
    <row r="9471" spans="1:12" x14ac:dyDescent="0.3">
      <c r="A9471" t="s">
        <v>27</v>
      </c>
      <c r="B9471" t="s">
        <v>13</v>
      </c>
      <c r="C9471" t="s">
        <v>14</v>
      </c>
      <c r="D9471" t="s">
        <v>41</v>
      </c>
      <c r="E9471" t="s">
        <v>42</v>
      </c>
      <c r="F9471" t="s">
        <v>24</v>
      </c>
      <c r="G9471" t="s">
        <v>25</v>
      </c>
      <c r="H9471" t="s">
        <v>37</v>
      </c>
      <c r="I9471">
        <v>65.34</v>
      </c>
      <c r="J9471">
        <v>3</v>
      </c>
      <c r="K9471">
        <v>0</v>
      </c>
      <c r="L9471">
        <v>22.869</v>
      </c>
    </row>
    <row r="9472" spans="1:12" x14ac:dyDescent="0.3">
      <c r="A9472" t="s">
        <v>27</v>
      </c>
      <c r="B9472" t="s">
        <v>13</v>
      </c>
      <c r="C9472" t="s">
        <v>14</v>
      </c>
      <c r="D9472" t="s">
        <v>41</v>
      </c>
      <c r="E9472" t="s">
        <v>42</v>
      </c>
      <c r="F9472" t="s">
        <v>24</v>
      </c>
      <c r="G9472" t="s">
        <v>25</v>
      </c>
      <c r="H9472" t="s">
        <v>40</v>
      </c>
      <c r="I9472">
        <v>123.92</v>
      </c>
      <c r="J9472">
        <v>4</v>
      </c>
      <c r="K9472">
        <v>0</v>
      </c>
      <c r="L9472">
        <v>55.764000000000003</v>
      </c>
    </row>
    <row r="9473" spans="1:12" x14ac:dyDescent="0.3">
      <c r="A9473" t="s">
        <v>27</v>
      </c>
      <c r="B9473" t="s">
        <v>13</v>
      </c>
      <c r="C9473" t="s">
        <v>14</v>
      </c>
      <c r="D9473" t="s">
        <v>41</v>
      </c>
      <c r="E9473" t="s">
        <v>42</v>
      </c>
      <c r="F9473" t="s">
        <v>24</v>
      </c>
      <c r="G9473" t="s">
        <v>25</v>
      </c>
      <c r="H9473" t="s">
        <v>37</v>
      </c>
      <c r="I9473">
        <v>35.1</v>
      </c>
      <c r="J9473">
        <v>3</v>
      </c>
      <c r="K9473">
        <v>0</v>
      </c>
      <c r="L9473">
        <v>12.285</v>
      </c>
    </row>
    <row r="9474" spans="1:12" x14ac:dyDescent="0.3">
      <c r="A9474" t="s">
        <v>27</v>
      </c>
      <c r="B9474" t="s">
        <v>13</v>
      </c>
      <c r="C9474" t="s">
        <v>14</v>
      </c>
      <c r="D9474" t="s">
        <v>41</v>
      </c>
      <c r="E9474" t="s">
        <v>42</v>
      </c>
      <c r="F9474" t="s">
        <v>24</v>
      </c>
      <c r="G9474" t="s">
        <v>34</v>
      </c>
      <c r="H9474" t="s">
        <v>58</v>
      </c>
      <c r="I9474">
        <v>44.75</v>
      </c>
      <c r="J9474">
        <v>5</v>
      </c>
      <c r="K9474">
        <v>0</v>
      </c>
      <c r="L9474">
        <v>8.5024999999999995</v>
      </c>
    </row>
    <row r="9475" spans="1:12" x14ac:dyDescent="0.3">
      <c r="A9475" t="s">
        <v>27</v>
      </c>
      <c r="B9475" t="s">
        <v>43</v>
      </c>
      <c r="C9475" t="s">
        <v>14</v>
      </c>
      <c r="D9475" t="s">
        <v>41</v>
      </c>
      <c r="E9475" t="s">
        <v>42</v>
      </c>
      <c r="F9475" t="s">
        <v>24</v>
      </c>
      <c r="G9475" t="s">
        <v>25</v>
      </c>
      <c r="H9475" t="s">
        <v>36</v>
      </c>
      <c r="I9475">
        <v>6.0960000000000001</v>
      </c>
      <c r="J9475">
        <v>2</v>
      </c>
      <c r="K9475">
        <v>0.2</v>
      </c>
      <c r="L9475">
        <v>2.1335999999999999</v>
      </c>
    </row>
    <row r="9476" spans="1:12" x14ac:dyDescent="0.3">
      <c r="A9476" t="s">
        <v>27</v>
      </c>
      <c r="B9476" t="s">
        <v>43</v>
      </c>
      <c r="C9476" t="s">
        <v>14</v>
      </c>
      <c r="D9476" t="s">
        <v>41</v>
      </c>
      <c r="E9476" t="s">
        <v>42</v>
      </c>
      <c r="F9476" t="s">
        <v>24</v>
      </c>
      <c r="G9476" t="s">
        <v>18</v>
      </c>
      <c r="H9476" t="s">
        <v>32</v>
      </c>
      <c r="I9476">
        <v>191.82</v>
      </c>
      <c r="J9476">
        <v>3</v>
      </c>
      <c r="K9476">
        <v>0</v>
      </c>
      <c r="L9476">
        <v>74.809799999999996</v>
      </c>
    </row>
    <row r="9477" spans="1:12" x14ac:dyDescent="0.3">
      <c r="A9477" t="s">
        <v>167</v>
      </c>
      <c r="B9477" t="s">
        <v>13</v>
      </c>
      <c r="C9477" t="s">
        <v>14</v>
      </c>
      <c r="D9477" t="s">
        <v>41</v>
      </c>
      <c r="E9477" t="s">
        <v>42</v>
      </c>
      <c r="F9477" t="s">
        <v>24</v>
      </c>
      <c r="G9477" t="s">
        <v>25</v>
      </c>
      <c r="H9477" t="s">
        <v>40</v>
      </c>
      <c r="I9477">
        <v>12.96</v>
      </c>
      <c r="J9477">
        <v>2</v>
      </c>
      <c r="K9477">
        <v>0</v>
      </c>
      <c r="L9477">
        <v>6.3503999999999996</v>
      </c>
    </row>
    <row r="9478" spans="1:12" x14ac:dyDescent="0.3">
      <c r="A9478" t="s">
        <v>27</v>
      </c>
      <c r="B9478" t="s">
        <v>13</v>
      </c>
      <c r="C9478" t="s">
        <v>14</v>
      </c>
      <c r="D9478" t="s">
        <v>41</v>
      </c>
      <c r="E9478" t="s">
        <v>42</v>
      </c>
      <c r="F9478" t="s">
        <v>24</v>
      </c>
      <c r="G9478" t="s">
        <v>25</v>
      </c>
      <c r="H9478" t="s">
        <v>31</v>
      </c>
      <c r="I9478">
        <v>199.74</v>
      </c>
      <c r="J9478">
        <v>6</v>
      </c>
      <c r="K9478">
        <v>0</v>
      </c>
      <c r="L9478">
        <v>47.937600000000003</v>
      </c>
    </row>
    <row r="9479" spans="1:12" x14ac:dyDescent="0.3">
      <c r="A9479" t="s">
        <v>61</v>
      </c>
      <c r="B9479" t="s">
        <v>13</v>
      </c>
      <c r="C9479" t="s">
        <v>14</v>
      </c>
      <c r="D9479" t="s">
        <v>41</v>
      </c>
      <c r="E9479" t="s">
        <v>42</v>
      </c>
      <c r="F9479" t="s">
        <v>24</v>
      </c>
      <c r="G9479" t="s">
        <v>18</v>
      </c>
      <c r="H9479" t="s">
        <v>20</v>
      </c>
      <c r="I9479">
        <v>97.567999999999998</v>
      </c>
      <c r="J9479">
        <v>2</v>
      </c>
      <c r="K9479">
        <v>0.2</v>
      </c>
      <c r="L9479">
        <v>-6.0979999999999999</v>
      </c>
    </row>
    <row r="9480" spans="1:12" x14ac:dyDescent="0.3">
      <c r="A9480" t="s">
        <v>61</v>
      </c>
      <c r="B9480" t="s">
        <v>13</v>
      </c>
      <c r="C9480" t="s">
        <v>14</v>
      </c>
      <c r="D9480" t="s">
        <v>41</v>
      </c>
      <c r="E9480" t="s">
        <v>42</v>
      </c>
      <c r="F9480" t="s">
        <v>24</v>
      </c>
      <c r="G9480" t="s">
        <v>18</v>
      </c>
      <c r="H9480" t="s">
        <v>20</v>
      </c>
      <c r="I9480">
        <v>614.27200000000005</v>
      </c>
      <c r="J9480">
        <v>8</v>
      </c>
      <c r="K9480">
        <v>0.2</v>
      </c>
      <c r="L9480">
        <v>-23.0352</v>
      </c>
    </row>
    <row r="9481" spans="1:12" x14ac:dyDescent="0.3">
      <c r="A9481" t="s">
        <v>61</v>
      </c>
      <c r="B9481" t="s">
        <v>13</v>
      </c>
      <c r="C9481" t="s">
        <v>14</v>
      </c>
      <c r="D9481" t="s">
        <v>41</v>
      </c>
      <c r="E9481" t="s">
        <v>42</v>
      </c>
      <c r="F9481" t="s">
        <v>24</v>
      </c>
      <c r="G9481" t="s">
        <v>18</v>
      </c>
      <c r="H9481" t="s">
        <v>19</v>
      </c>
      <c r="I9481">
        <v>199.98</v>
      </c>
      <c r="J9481">
        <v>2</v>
      </c>
      <c r="K9481">
        <v>0</v>
      </c>
      <c r="L9481">
        <v>37.996200000000002</v>
      </c>
    </row>
    <row r="9482" spans="1:12" x14ac:dyDescent="0.3">
      <c r="A9482" t="s">
        <v>61</v>
      </c>
      <c r="B9482" t="s">
        <v>21</v>
      </c>
      <c r="C9482" t="s">
        <v>14</v>
      </c>
      <c r="D9482" t="s">
        <v>41</v>
      </c>
      <c r="E9482" t="s">
        <v>42</v>
      </c>
      <c r="F9482" t="s">
        <v>24</v>
      </c>
      <c r="G9482" t="s">
        <v>18</v>
      </c>
      <c r="H9482" t="s">
        <v>30</v>
      </c>
      <c r="I9482">
        <v>892.98</v>
      </c>
      <c r="J9482">
        <v>2</v>
      </c>
      <c r="K9482">
        <v>0</v>
      </c>
      <c r="L9482">
        <v>80.368200000000002</v>
      </c>
    </row>
    <row r="9483" spans="1:12" x14ac:dyDescent="0.3">
      <c r="A9483" t="s">
        <v>27</v>
      </c>
      <c r="B9483" t="s">
        <v>21</v>
      </c>
      <c r="C9483" t="s">
        <v>14</v>
      </c>
      <c r="D9483" t="s">
        <v>41</v>
      </c>
      <c r="E9483" t="s">
        <v>42</v>
      </c>
      <c r="F9483" t="s">
        <v>24</v>
      </c>
      <c r="G9483" t="s">
        <v>34</v>
      </c>
      <c r="H9483" t="s">
        <v>58</v>
      </c>
      <c r="I9483">
        <v>265.93</v>
      </c>
      <c r="J9483">
        <v>7</v>
      </c>
      <c r="K9483">
        <v>0</v>
      </c>
      <c r="L9483">
        <v>63.8232</v>
      </c>
    </row>
    <row r="9484" spans="1:12" x14ac:dyDescent="0.3">
      <c r="A9484" t="s">
        <v>27</v>
      </c>
      <c r="B9484" t="s">
        <v>21</v>
      </c>
      <c r="C9484" t="s">
        <v>14</v>
      </c>
      <c r="D9484" t="s">
        <v>41</v>
      </c>
      <c r="E9484" t="s">
        <v>42</v>
      </c>
      <c r="F9484" t="s">
        <v>24</v>
      </c>
      <c r="G9484" t="s">
        <v>18</v>
      </c>
      <c r="H9484" t="s">
        <v>32</v>
      </c>
      <c r="I9484">
        <v>7.4</v>
      </c>
      <c r="J9484">
        <v>2</v>
      </c>
      <c r="K9484">
        <v>0</v>
      </c>
      <c r="L9484">
        <v>3.0339999999999998</v>
      </c>
    </row>
    <row r="9485" spans="1:12" x14ac:dyDescent="0.3">
      <c r="A9485" t="s">
        <v>12</v>
      </c>
      <c r="B9485" t="s">
        <v>13</v>
      </c>
      <c r="C9485" t="s">
        <v>14</v>
      </c>
      <c r="D9485" t="s">
        <v>41</v>
      </c>
      <c r="E9485" t="s">
        <v>42</v>
      </c>
      <c r="F9485" t="s">
        <v>24</v>
      </c>
      <c r="G9485" t="s">
        <v>25</v>
      </c>
      <c r="H9485" t="s">
        <v>40</v>
      </c>
      <c r="I9485">
        <v>29.97</v>
      </c>
      <c r="J9485">
        <v>3</v>
      </c>
      <c r="K9485">
        <v>0</v>
      </c>
      <c r="L9485">
        <v>13.486499999999999</v>
      </c>
    </row>
    <row r="9486" spans="1:12" x14ac:dyDescent="0.3">
      <c r="A9486" t="s">
        <v>12</v>
      </c>
      <c r="B9486" t="s">
        <v>13</v>
      </c>
      <c r="C9486" t="s">
        <v>14</v>
      </c>
      <c r="D9486" t="s">
        <v>41</v>
      </c>
      <c r="E9486" t="s">
        <v>42</v>
      </c>
      <c r="F9486" t="s">
        <v>24</v>
      </c>
      <c r="G9486" t="s">
        <v>25</v>
      </c>
      <c r="H9486" t="s">
        <v>36</v>
      </c>
      <c r="I9486">
        <v>98.352000000000004</v>
      </c>
      <c r="J9486">
        <v>3</v>
      </c>
      <c r="K9486">
        <v>0.2</v>
      </c>
      <c r="L9486">
        <v>34.423200000000001</v>
      </c>
    </row>
    <row r="9487" spans="1:12" x14ac:dyDescent="0.3">
      <c r="A9487" t="s">
        <v>27</v>
      </c>
      <c r="B9487" t="s">
        <v>13</v>
      </c>
      <c r="C9487" t="s">
        <v>14</v>
      </c>
      <c r="D9487" t="s">
        <v>41</v>
      </c>
      <c r="E9487" t="s">
        <v>42</v>
      </c>
      <c r="F9487" t="s">
        <v>24</v>
      </c>
      <c r="G9487" t="s">
        <v>25</v>
      </c>
      <c r="H9487" t="s">
        <v>31</v>
      </c>
      <c r="I9487">
        <v>1003.62</v>
      </c>
      <c r="J9487">
        <v>6</v>
      </c>
      <c r="K9487">
        <v>0</v>
      </c>
      <c r="L9487">
        <v>0</v>
      </c>
    </row>
    <row r="9488" spans="1:12" x14ac:dyDescent="0.3">
      <c r="A9488" t="s">
        <v>27</v>
      </c>
      <c r="B9488" t="s">
        <v>43</v>
      </c>
      <c r="C9488" t="s">
        <v>14</v>
      </c>
      <c r="D9488" t="s">
        <v>41</v>
      </c>
      <c r="E9488" t="s">
        <v>42</v>
      </c>
      <c r="F9488" t="s">
        <v>24</v>
      </c>
      <c r="G9488" t="s">
        <v>34</v>
      </c>
      <c r="H9488" t="s">
        <v>35</v>
      </c>
      <c r="I9488">
        <v>35.167999999999999</v>
      </c>
      <c r="J9488">
        <v>4</v>
      </c>
      <c r="K9488">
        <v>0.2</v>
      </c>
      <c r="L9488">
        <v>11.429600000000001</v>
      </c>
    </row>
    <row r="9489" spans="1:12" x14ac:dyDescent="0.3">
      <c r="A9489" t="s">
        <v>27</v>
      </c>
      <c r="B9489" t="s">
        <v>43</v>
      </c>
      <c r="C9489" t="s">
        <v>14</v>
      </c>
      <c r="D9489" t="s">
        <v>41</v>
      </c>
      <c r="E9489" t="s">
        <v>42</v>
      </c>
      <c r="F9489" t="s">
        <v>24</v>
      </c>
      <c r="G9489" t="s">
        <v>18</v>
      </c>
      <c r="H9489" t="s">
        <v>30</v>
      </c>
      <c r="I9489">
        <v>1137.75</v>
      </c>
      <c r="J9489">
        <v>5</v>
      </c>
      <c r="K9489">
        <v>0</v>
      </c>
      <c r="L9489">
        <v>250.30500000000001</v>
      </c>
    </row>
    <row r="9490" spans="1:12" x14ac:dyDescent="0.3">
      <c r="A9490" t="s">
        <v>27</v>
      </c>
      <c r="B9490" t="s">
        <v>43</v>
      </c>
      <c r="C9490" t="s">
        <v>14</v>
      </c>
      <c r="D9490" t="s">
        <v>41</v>
      </c>
      <c r="E9490" t="s">
        <v>42</v>
      </c>
      <c r="F9490" t="s">
        <v>24</v>
      </c>
      <c r="G9490" t="s">
        <v>25</v>
      </c>
      <c r="H9490" t="s">
        <v>36</v>
      </c>
      <c r="I9490">
        <v>99.68</v>
      </c>
      <c r="J9490">
        <v>5</v>
      </c>
      <c r="K9490">
        <v>0.2</v>
      </c>
      <c r="L9490">
        <v>32.396000000000001</v>
      </c>
    </row>
    <row r="9491" spans="1:12" x14ac:dyDescent="0.3">
      <c r="A9491" t="s">
        <v>27</v>
      </c>
      <c r="B9491" t="s">
        <v>43</v>
      </c>
      <c r="C9491" t="s">
        <v>14</v>
      </c>
      <c r="D9491" t="s">
        <v>41</v>
      </c>
      <c r="E9491" t="s">
        <v>42</v>
      </c>
      <c r="F9491" t="s">
        <v>24</v>
      </c>
      <c r="G9491" t="s">
        <v>25</v>
      </c>
      <c r="H9491" t="s">
        <v>33</v>
      </c>
      <c r="I9491">
        <v>5.56</v>
      </c>
      <c r="J9491">
        <v>2</v>
      </c>
      <c r="K9491">
        <v>0</v>
      </c>
      <c r="L9491">
        <v>1.4456</v>
      </c>
    </row>
    <row r="9492" spans="1:12" x14ac:dyDescent="0.3">
      <c r="A9492" t="s">
        <v>12</v>
      </c>
      <c r="B9492" t="s">
        <v>13</v>
      </c>
      <c r="C9492" t="s">
        <v>14</v>
      </c>
      <c r="D9492" t="s">
        <v>405</v>
      </c>
      <c r="E9492" t="s">
        <v>42</v>
      </c>
      <c r="F9492" t="s">
        <v>24</v>
      </c>
      <c r="G9492" t="s">
        <v>25</v>
      </c>
      <c r="H9492" t="s">
        <v>36</v>
      </c>
      <c r="I9492">
        <v>25.12</v>
      </c>
      <c r="J9492">
        <v>5</v>
      </c>
      <c r="K9492">
        <v>0.2</v>
      </c>
      <c r="L9492">
        <v>7.85</v>
      </c>
    </row>
    <row r="9493" spans="1:12" x14ac:dyDescent="0.3">
      <c r="A9493" t="s">
        <v>12</v>
      </c>
      <c r="B9493" t="s">
        <v>13</v>
      </c>
      <c r="C9493" t="s">
        <v>14</v>
      </c>
      <c r="D9493" t="s">
        <v>405</v>
      </c>
      <c r="E9493" t="s">
        <v>42</v>
      </c>
      <c r="F9493" t="s">
        <v>24</v>
      </c>
      <c r="G9493" t="s">
        <v>18</v>
      </c>
      <c r="H9493" t="s">
        <v>30</v>
      </c>
      <c r="I9493">
        <v>2665.62</v>
      </c>
      <c r="J9493">
        <v>9</v>
      </c>
      <c r="K9493">
        <v>0</v>
      </c>
      <c r="L9493">
        <v>239.9058</v>
      </c>
    </row>
    <row r="9494" spans="1:12" x14ac:dyDescent="0.3">
      <c r="A9494" t="s">
        <v>27</v>
      </c>
      <c r="B9494" t="s">
        <v>13</v>
      </c>
      <c r="C9494" t="s">
        <v>14</v>
      </c>
      <c r="D9494" t="s">
        <v>41</v>
      </c>
      <c r="E9494" t="s">
        <v>42</v>
      </c>
      <c r="F9494" t="s">
        <v>24</v>
      </c>
      <c r="G9494" t="s">
        <v>18</v>
      </c>
      <c r="H9494" t="s">
        <v>32</v>
      </c>
      <c r="I9494">
        <v>39.96</v>
      </c>
      <c r="J9494">
        <v>2</v>
      </c>
      <c r="K9494">
        <v>0</v>
      </c>
      <c r="L9494">
        <v>17.1828</v>
      </c>
    </row>
    <row r="9495" spans="1:12" x14ac:dyDescent="0.3">
      <c r="A9495" t="s">
        <v>27</v>
      </c>
      <c r="B9495" t="s">
        <v>13</v>
      </c>
      <c r="C9495" t="s">
        <v>14</v>
      </c>
      <c r="D9495" t="s">
        <v>41</v>
      </c>
      <c r="E9495" t="s">
        <v>42</v>
      </c>
      <c r="F9495" t="s">
        <v>24</v>
      </c>
      <c r="G9495" t="s">
        <v>18</v>
      </c>
      <c r="H9495" t="s">
        <v>20</v>
      </c>
      <c r="I9495">
        <v>42.624000000000002</v>
      </c>
      <c r="J9495">
        <v>2</v>
      </c>
      <c r="K9495">
        <v>0.2</v>
      </c>
      <c r="L9495">
        <v>4.2624000000000004</v>
      </c>
    </row>
    <row r="9496" spans="1:12" x14ac:dyDescent="0.3">
      <c r="A9496" t="s">
        <v>27</v>
      </c>
      <c r="B9496" t="s">
        <v>13</v>
      </c>
      <c r="C9496" t="s">
        <v>14</v>
      </c>
      <c r="D9496" t="s">
        <v>41</v>
      </c>
      <c r="E9496" t="s">
        <v>42</v>
      </c>
      <c r="F9496" t="s">
        <v>24</v>
      </c>
      <c r="G9496" t="s">
        <v>18</v>
      </c>
      <c r="H9496" t="s">
        <v>20</v>
      </c>
      <c r="I9496">
        <v>220.96</v>
      </c>
      <c r="J9496">
        <v>1</v>
      </c>
      <c r="K9496">
        <v>0.2</v>
      </c>
      <c r="L9496">
        <v>24.858000000000001</v>
      </c>
    </row>
    <row r="9497" spans="1:12" x14ac:dyDescent="0.3">
      <c r="A9497" t="s">
        <v>27</v>
      </c>
      <c r="B9497" t="s">
        <v>21</v>
      </c>
      <c r="C9497" t="s">
        <v>14</v>
      </c>
      <c r="D9497" t="s">
        <v>41</v>
      </c>
      <c r="E9497" t="s">
        <v>42</v>
      </c>
      <c r="F9497" t="s">
        <v>24</v>
      </c>
      <c r="G9497" t="s">
        <v>18</v>
      </c>
      <c r="H9497" t="s">
        <v>32</v>
      </c>
      <c r="I9497">
        <v>109.9</v>
      </c>
      <c r="J9497">
        <v>5</v>
      </c>
      <c r="K9497">
        <v>0</v>
      </c>
      <c r="L9497">
        <v>37.366</v>
      </c>
    </row>
    <row r="9498" spans="1:12" x14ac:dyDescent="0.3">
      <c r="A9498" t="s">
        <v>27</v>
      </c>
      <c r="B9498" t="s">
        <v>43</v>
      </c>
      <c r="C9498" t="s">
        <v>14</v>
      </c>
      <c r="D9498" t="s">
        <v>41</v>
      </c>
      <c r="E9498" t="s">
        <v>42</v>
      </c>
      <c r="F9498" t="s">
        <v>24</v>
      </c>
      <c r="G9498" t="s">
        <v>25</v>
      </c>
      <c r="H9498" t="s">
        <v>33</v>
      </c>
      <c r="I9498">
        <v>13.9</v>
      </c>
      <c r="J9498">
        <v>5</v>
      </c>
      <c r="K9498">
        <v>0</v>
      </c>
      <c r="L9498">
        <v>5.56</v>
      </c>
    </row>
    <row r="9499" spans="1:12" x14ac:dyDescent="0.3">
      <c r="A9499" t="s">
        <v>27</v>
      </c>
      <c r="B9499" t="s">
        <v>13</v>
      </c>
      <c r="C9499" t="s">
        <v>14</v>
      </c>
      <c r="D9499" t="s">
        <v>41</v>
      </c>
      <c r="E9499" t="s">
        <v>42</v>
      </c>
      <c r="F9499" t="s">
        <v>24</v>
      </c>
      <c r="G9499" t="s">
        <v>25</v>
      </c>
      <c r="H9499" t="s">
        <v>33</v>
      </c>
      <c r="I9499">
        <v>6.63</v>
      </c>
      <c r="J9499">
        <v>3</v>
      </c>
      <c r="K9499">
        <v>0</v>
      </c>
      <c r="L9499">
        <v>1.7901</v>
      </c>
    </row>
    <row r="9500" spans="1:12" x14ac:dyDescent="0.3">
      <c r="A9500" t="s">
        <v>27</v>
      </c>
      <c r="B9500" t="s">
        <v>13</v>
      </c>
      <c r="C9500" t="s">
        <v>14</v>
      </c>
      <c r="D9500" t="s">
        <v>41</v>
      </c>
      <c r="E9500" t="s">
        <v>42</v>
      </c>
      <c r="F9500" t="s">
        <v>24</v>
      </c>
      <c r="G9500" t="s">
        <v>34</v>
      </c>
      <c r="H9500" t="s">
        <v>58</v>
      </c>
      <c r="I9500">
        <v>799.96</v>
      </c>
      <c r="J9500">
        <v>4</v>
      </c>
      <c r="K9500">
        <v>0</v>
      </c>
      <c r="L9500">
        <v>343.9828</v>
      </c>
    </row>
    <row r="9501" spans="1:12" x14ac:dyDescent="0.3">
      <c r="A9501" t="s">
        <v>27</v>
      </c>
      <c r="B9501" t="s">
        <v>13</v>
      </c>
      <c r="C9501" t="s">
        <v>14</v>
      </c>
      <c r="D9501" t="s">
        <v>41</v>
      </c>
      <c r="E9501" t="s">
        <v>42</v>
      </c>
      <c r="F9501" t="s">
        <v>24</v>
      </c>
      <c r="G9501" t="s">
        <v>18</v>
      </c>
      <c r="H9501" t="s">
        <v>32</v>
      </c>
      <c r="I9501">
        <v>107.53</v>
      </c>
      <c r="J9501">
        <v>1</v>
      </c>
      <c r="K9501">
        <v>0</v>
      </c>
      <c r="L9501">
        <v>21.506</v>
      </c>
    </row>
    <row r="9502" spans="1:12" x14ac:dyDescent="0.3">
      <c r="A9502" t="s">
        <v>27</v>
      </c>
      <c r="B9502" t="s">
        <v>13</v>
      </c>
      <c r="C9502" t="s">
        <v>14</v>
      </c>
      <c r="D9502" t="s">
        <v>41</v>
      </c>
      <c r="E9502" t="s">
        <v>42</v>
      </c>
      <c r="F9502" t="s">
        <v>24</v>
      </c>
      <c r="G9502" t="s">
        <v>18</v>
      </c>
      <c r="H9502" t="s">
        <v>20</v>
      </c>
      <c r="I9502">
        <v>585.55200000000002</v>
      </c>
      <c r="J9502">
        <v>3</v>
      </c>
      <c r="K9502">
        <v>0.2</v>
      </c>
      <c r="L9502">
        <v>73.194000000000003</v>
      </c>
    </row>
    <row r="9503" spans="1:12" x14ac:dyDescent="0.3">
      <c r="A9503" t="s">
        <v>12</v>
      </c>
      <c r="B9503" t="s">
        <v>13</v>
      </c>
      <c r="C9503" t="s">
        <v>14</v>
      </c>
      <c r="D9503" t="s">
        <v>41</v>
      </c>
      <c r="E9503" t="s">
        <v>42</v>
      </c>
      <c r="F9503" t="s">
        <v>24</v>
      </c>
      <c r="G9503" t="s">
        <v>25</v>
      </c>
      <c r="H9503" t="s">
        <v>76</v>
      </c>
      <c r="I9503">
        <v>9.42</v>
      </c>
      <c r="J9503">
        <v>2</v>
      </c>
      <c r="K9503">
        <v>0</v>
      </c>
      <c r="L9503">
        <v>0.47099999999999997</v>
      </c>
    </row>
    <row r="9504" spans="1:12" x14ac:dyDescent="0.3">
      <c r="A9504" t="s">
        <v>12</v>
      </c>
      <c r="B9504" t="s">
        <v>13</v>
      </c>
      <c r="C9504" t="s">
        <v>14</v>
      </c>
      <c r="D9504" t="s">
        <v>41</v>
      </c>
      <c r="E9504" t="s">
        <v>42</v>
      </c>
      <c r="F9504" t="s">
        <v>24</v>
      </c>
      <c r="G9504" t="s">
        <v>25</v>
      </c>
      <c r="H9504" t="s">
        <v>40</v>
      </c>
      <c r="I9504">
        <v>12.96</v>
      </c>
      <c r="J9504">
        <v>2</v>
      </c>
      <c r="K9504">
        <v>0</v>
      </c>
      <c r="L9504">
        <v>6.2207999999999997</v>
      </c>
    </row>
    <row r="9505" spans="1:12" x14ac:dyDescent="0.3">
      <c r="A9505" t="s">
        <v>12</v>
      </c>
      <c r="B9505" t="s">
        <v>13</v>
      </c>
      <c r="C9505" t="s">
        <v>14</v>
      </c>
      <c r="D9505" t="s">
        <v>41</v>
      </c>
      <c r="E9505" t="s">
        <v>42</v>
      </c>
      <c r="F9505" t="s">
        <v>24</v>
      </c>
      <c r="G9505" t="s">
        <v>18</v>
      </c>
      <c r="H9505" t="s">
        <v>19</v>
      </c>
      <c r="I9505">
        <v>704.9</v>
      </c>
      <c r="J9505">
        <v>5</v>
      </c>
      <c r="K9505">
        <v>0</v>
      </c>
      <c r="L9505">
        <v>56.392000000000003</v>
      </c>
    </row>
    <row r="9506" spans="1:12" x14ac:dyDescent="0.3">
      <c r="A9506" t="s">
        <v>12</v>
      </c>
      <c r="B9506" t="s">
        <v>13</v>
      </c>
      <c r="C9506" t="s">
        <v>14</v>
      </c>
      <c r="D9506" t="s">
        <v>41</v>
      </c>
      <c r="E9506" t="s">
        <v>42</v>
      </c>
      <c r="F9506" t="s">
        <v>24</v>
      </c>
      <c r="G9506" t="s">
        <v>18</v>
      </c>
      <c r="H9506" t="s">
        <v>20</v>
      </c>
      <c r="I9506">
        <v>561.56799999999998</v>
      </c>
      <c r="J9506">
        <v>2</v>
      </c>
      <c r="K9506">
        <v>0.2</v>
      </c>
      <c r="L9506">
        <v>28.078399999999998</v>
      </c>
    </row>
    <row r="9507" spans="1:12" x14ac:dyDescent="0.3">
      <c r="A9507" t="s">
        <v>27</v>
      </c>
      <c r="B9507" t="s">
        <v>21</v>
      </c>
      <c r="C9507" t="s">
        <v>14</v>
      </c>
      <c r="D9507" t="s">
        <v>41</v>
      </c>
      <c r="E9507" t="s">
        <v>42</v>
      </c>
      <c r="F9507" t="s">
        <v>24</v>
      </c>
      <c r="G9507" t="s">
        <v>25</v>
      </c>
      <c r="H9507" t="s">
        <v>40</v>
      </c>
      <c r="I9507">
        <v>23.85</v>
      </c>
      <c r="J9507">
        <v>5</v>
      </c>
      <c r="K9507">
        <v>0</v>
      </c>
      <c r="L9507">
        <v>10.7325</v>
      </c>
    </row>
    <row r="9508" spans="1:12" x14ac:dyDescent="0.3">
      <c r="A9508" t="s">
        <v>27</v>
      </c>
      <c r="B9508" t="s">
        <v>43</v>
      </c>
      <c r="C9508" t="s">
        <v>14</v>
      </c>
      <c r="D9508" t="s">
        <v>41</v>
      </c>
      <c r="E9508" t="s">
        <v>42</v>
      </c>
      <c r="F9508" t="s">
        <v>24</v>
      </c>
      <c r="G9508" t="s">
        <v>25</v>
      </c>
      <c r="H9508" t="s">
        <v>31</v>
      </c>
      <c r="I9508">
        <v>310.12</v>
      </c>
      <c r="J9508">
        <v>2</v>
      </c>
      <c r="K9508">
        <v>0</v>
      </c>
      <c r="L9508">
        <v>80.631200000000007</v>
      </c>
    </row>
    <row r="9509" spans="1:12" x14ac:dyDescent="0.3">
      <c r="A9509" t="s">
        <v>27</v>
      </c>
      <c r="B9509" t="s">
        <v>13</v>
      </c>
      <c r="C9509" t="s">
        <v>14</v>
      </c>
      <c r="D9509" t="s">
        <v>41</v>
      </c>
      <c r="E9509" t="s">
        <v>42</v>
      </c>
      <c r="F9509" t="s">
        <v>24</v>
      </c>
      <c r="G9509" t="s">
        <v>25</v>
      </c>
      <c r="H9509" t="s">
        <v>76</v>
      </c>
      <c r="I9509">
        <v>11.22</v>
      </c>
      <c r="J9509">
        <v>3</v>
      </c>
      <c r="K9509">
        <v>0</v>
      </c>
      <c r="L9509">
        <v>0.22439999999999999</v>
      </c>
    </row>
    <row r="9510" spans="1:12" x14ac:dyDescent="0.3">
      <c r="A9510" t="s">
        <v>27</v>
      </c>
      <c r="B9510" t="s">
        <v>13</v>
      </c>
      <c r="C9510" t="s">
        <v>14</v>
      </c>
      <c r="D9510" t="s">
        <v>41</v>
      </c>
      <c r="E9510" t="s">
        <v>42</v>
      </c>
      <c r="F9510" t="s">
        <v>24</v>
      </c>
      <c r="G9510" t="s">
        <v>34</v>
      </c>
      <c r="H9510" t="s">
        <v>35</v>
      </c>
      <c r="I9510">
        <v>156.792</v>
      </c>
      <c r="J9510">
        <v>1</v>
      </c>
      <c r="K9510">
        <v>0.2</v>
      </c>
      <c r="L9510">
        <v>13.7193</v>
      </c>
    </row>
    <row r="9511" spans="1:12" x14ac:dyDescent="0.3">
      <c r="A9511" t="s">
        <v>27</v>
      </c>
      <c r="B9511" t="s">
        <v>13</v>
      </c>
      <c r="C9511" t="s">
        <v>14</v>
      </c>
      <c r="D9511" t="s">
        <v>41</v>
      </c>
      <c r="E9511" t="s">
        <v>42</v>
      </c>
      <c r="F9511" t="s">
        <v>24</v>
      </c>
      <c r="G9511" t="s">
        <v>34</v>
      </c>
      <c r="H9511" t="s">
        <v>35</v>
      </c>
      <c r="I9511">
        <v>431.976</v>
      </c>
      <c r="J9511">
        <v>3</v>
      </c>
      <c r="K9511">
        <v>0.2</v>
      </c>
      <c r="L9511">
        <v>26.9985</v>
      </c>
    </row>
    <row r="9512" spans="1:12" x14ac:dyDescent="0.3">
      <c r="A9512" t="s">
        <v>27</v>
      </c>
      <c r="B9512" t="s">
        <v>13</v>
      </c>
      <c r="C9512" t="s">
        <v>14</v>
      </c>
      <c r="D9512" t="s">
        <v>41</v>
      </c>
      <c r="E9512" t="s">
        <v>42</v>
      </c>
      <c r="F9512" t="s">
        <v>24</v>
      </c>
      <c r="G9512" t="s">
        <v>25</v>
      </c>
      <c r="H9512" t="s">
        <v>59</v>
      </c>
      <c r="I9512">
        <v>35.89</v>
      </c>
      <c r="J9512">
        <v>1</v>
      </c>
      <c r="K9512">
        <v>0</v>
      </c>
      <c r="L9512">
        <v>16.150500000000001</v>
      </c>
    </row>
    <row r="9513" spans="1:12" x14ac:dyDescent="0.3">
      <c r="A9513" t="s">
        <v>27</v>
      </c>
      <c r="B9513" t="s">
        <v>13</v>
      </c>
      <c r="C9513" t="s">
        <v>14</v>
      </c>
      <c r="D9513" t="s">
        <v>41</v>
      </c>
      <c r="E9513" t="s">
        <v>42</v>
      </c>
      <c r="F9513" t="s">
        <v>24</v>
      </c>
      <c r="G9513" t="s">
        <v>25</v>
      </c>
      <c r="H9513" t="s">
        <v>36</v>
      </c>
      <c r="I9513">
        <v>47.207999999999998</v>
      </c>
      <c r="J9513">
        <v>7</v>
      </c>
      <c r="K9513">
        <v>0.2</v>
      </c>
      <c r="L9513">
        <v>15.342599999999999</v>
      </c>
    </row>
    <row r="9514" spans="1:12" x14ac:dyDescent="0.3">
      <c r="A9514" t="s">
        <v>27</v>
      </c>
      <c r="B9514" t="s">
        <v>13</v>
      </c>
      <c r="C9514" t="s">
        <v>14</v>
      </c>
      <c r="D9514" t="s">
        <v>41</v>
      </c>
      <c r="E9514" t="s">
        <v>42</v>
      </c>
      <c r="F9514" t="s">
        <v>24</v>
      </c>
      <c r="G9514" t="s">
        <v>25</v>
      </c>
      <c r="H9514" t="s">
        <v>40</v>
      </c>
      <c r="I9514">
        <v>248.08</v>
      </c>
      <c r="J9514">
        <v>7</v>
      </c>
      <c r="K9514">
        <v>0</v>
      </c>
      <c r="L9514">
        <v>116.5976</v>
      </c>
    </row>
    <row r="9515" spans="1:12" x14ac:dyDescent="0.3">
      <c r="A9515" t="s">
        <v>27</v>
      </c>
      <c r="B9515" t="s">
        <v>13</v>
      </c>
      <c r="C9515" t="s">
        <v>14</v>
      </c>
      <c r="D9515" t="s">
        <v>41</v>
      </c>
      <c r="E9515" t="s">
        <v>42</v>
      </c>
      <c r="F9515" t="s">
        <v>24</v>
      </c>
      <c r="G9515" t="s">
        <v>25</v>
      </c>
      <c r="H9515" t="s">
        <v>40</v>
      </c>
      <c r="I9515">
        <v>189.7</v>
      </c>
      <c r="J9515">
        <v>5</v>
      </c>
      <c r="K9515">
        <v>0</v>
      </c>
      <c r="L9515">
        <v>89.159000000000006</v>
      </c>
    </row>
    <row r="9516" spans="1:12" x14ac:dyDescent="0.3">
      <c r="A9516" t="s">
        <v>27</v>
      </c>
      <c r="B9516" t="s">
        <v>13</v>
      </c>
      <c r="C9516" t="s">
        <v>14</v>
      </c>
      <c r="D9516" t="s">
        <v>41</v>
      </c>
      <c r="E9516" t="s">
        <v>42</v>
      </c>
      <c r="F9516" t="s">
        <v>24</v>
      </c>
      <c r="G9516" t="s">
        <v>25</v>
      </c>
      <c r="H9516" t="s">
        <v>36</v>
      </c>
      <c r="I9516">
        <v>59.808</v>
      </c>
      <c r="J9516">
        <v>3</v>
      </c>
      <c r="K9516">
        <v>0.2</v>
      </c>
      <c r="L9516">
        <v>19.4376</v>
      </c>
    </row>
    <row r="9517" spans="1:12" x14ac:dyDescent="0.3">
      <c r="A9517" t="s">
        <v>27</v>
      </c>
      <c r="B9517" t="s">
        <v>43</v>
      </c>
      <c r="C9517" t="s">
        <v>14</v>
      </c>
      <c r="D9517" t="s">
        <v>41</v>
      </c>
      <c r="E9517" t="s">
        <v>42</v>
      </c>
      <c r="F9517" t="s">
        <v>24</v>
      </c>
      <c r="G9517" t="s">
        <v>25</v>
      </c>
      <c r="H9517" t="s">
        <v>40</v>
      </c>
      <c r="I9517">
        <v>20.34</v>
      </c>
      <c r="J9517">
        <v>3</v>
      </c>
      <c r="K9517">
        <v>0</v>
      </c>
      <c r="L9517">
        <v>9.3564000000000007</v>
      </c>
    </row>
    <row r="9518" spans="1:12" x14ac:dyDescent="0.3">
      <c r="A9518" t="s">
        <v>27</v>
      </c>
      <c r="B9518" t="s">
        <v>43</v>
      </c>
      <c r="C9518" t="s">
        <v>14</v>
      </c>
      <c r="D9518" t="s">
        <v>41</v>
      </c>
      <c r="E9518" t="s">
        <v>42</v>
      </c>
      <c r="F9518" t="s">
        <v>24</v>
      </c>
      <c r="G9518" t="s">
        <v>25</v>
      </c>
      <c r="H9518" t="s">
        <v>26</v>
      </c>
      <c r="I9518">
        <v>39.28</v>
      </c>
      <c r="J9518">
        <v>8</v>
      </c>
      <c r="K9518">
        <v>0</v>
      </c>
      <c r="L9518">
        <v>19.247199999999999</v>
      </c>
    </row>
    <row r="9519" spans="1:12" x14ac:dyDescent="0.3">
      <c r="A9519" t="s">
        <v>27</v>
      </c>
      <c r="B9519" t="s">
        <v>13</v>
      </c>
      <c r="C9519" t="s">
        <v>14</v>
      </c>
      <c r="D9519" t="s">
        <v>41</v>
      </c>
      <c r="E9519" t="s">
        <v>42</v>
      </c>
      <c r="F9519" t="s">
        <v>24</v>
      </c>
      <c r="G9519" t="s">
        <v>18</v>
      </c>
      <c r="H9519" t="s">
        <v>20</v>
      </c>
      <c r="I9519">
        <v>123.136</v>
      </c>
      <c r="J9519">
        <v>4</v>
      </c>
      <c r="K9519">
        <v>0.2</v>
      </c>
      <c r="L9519">
        <v>13.8528</v>
      </c>
    </row>
    <row r="9520" spans="1:12" x14ac:dyDescent="0.3">
      <c r="A9520" t="s">
        <v>27</v>
      </c>
      <c r="B9520" t="s">
        <v>13</v>
      </c>
      <c r="C9520" t="s">
        <v>14</v>
      </c>
      <c r="D9520" t="s">
        <v>41</v>
      </c>
      <c r="E9520" t="s">
        <v>42</v>
      </c>
      <c r="F9520" t="s">
        <v>24</v>
      </c>
      <c r="G9520" t="s">
        <v>25</v>
      </c>
      <c r="H9520" t="s">
        <v>36</v>
      </c>
      <c r="I9520">
        <v>11.263999999999999</v>
      </c>
      <c r="J9520">
        <v>4</v>
      </c>
      <c r="K9520">
        <v>0.2</v>
      </c>
      <c r="L9520">
        <v>3.8016000000000001</v>
      </c>
    </row>
    <row r="9521" spans="1:12" x14ac:dyDescent="0.3">
      <c r="A9521" t="s">
        <v>27</v>
      </c>
      <c r="B9521" t="s">
        <v>13</v>
      </c>
      <c r="C9521" t="s">
        <v>14</v>
      </c>
      <c r="D9521" t="s">
        <v>41</v>
      </c>
      <c r="E9521" t="s">
        <v>42</v>
      </c>
      <c r="F9521" t="s">
        <v>24</v>
      </c>
      <c r="G9521" t="s">
        <v>25</v>
      </c>
      <c r="H9521" t="s">
        <v>36</v>
      </c>
      <c r="I9521">
        <v>43.176000000000002</v>
      </c>
      <c r="J9521">
        <v>7</v>
      </c>
      <c r="K9521">
        <v>0.2</v>
      </c>
      <c r="L9521">
        <v>13.4925</v>
      </c>
    </row>
    <row r="9522" spans="1:12" x14ac:dyDescent="0.3">
      <c r="A9522" t="s">
        <v>27</v>
      </c>
      <c r="B9522" t="s">
        <v>13</v>
      </c>
      <c r="C9522" t="s">
        <v>14</v>
      </c>
      <c r="D9522" t="s">
        <v>41</v>
      </c>
      <c r="E9522" t="s">
        <v>42</v>
      </c>
      <c r="F9522" t="s">
        <v>24</v>
      </c>
      <c r="G9522" t="s">
        <v>34</v>
      </c>
      <c r="H9522" t="s">
        <v>122</v>
      </c>
      <c r="I9522">
        <v>837.6</v>
      </c>
      <c r="J9522">
        <v>3</v>
      </c>
      <c r="K9522">
        <v>0.2</v>
      </c>
      <c r="L9522">
        <v>62.82</v>
      </c>
    </row>
    <row r="9523" spans="1:12" x14ac:dyDescent="0.3">
      <c r="A9523" t="s">
        <v>27</v>
      </c>
      <c r="B9523" t="s">
        <v>13</v>
      </c>
      <c r="C9523" t="s">
        <v>14</v>
      </c>
      <c r="D9523" t="s">
        <v>41</v>
      </c>
      <c r="E9523" t="s">
        <v>42</v>
      </c>
      <c r="F9523" t="s">
        <v>24</v>
      </c>
      <c r="G9523" t="s">
        <v>25</v>
      </c>
      <c r="H9523" t="s">
        <v>59</v>
      </c>
      <c r="I9523">
        <v>135.9</v>
      </c>
      <c r="J9523">
        <v>5</v>
      </c>
      <c r="K9523">
        <v>0</v>
      </c>
      <c r="L9523">
        <v>63.872999999999998</v>
      </c>
    </row>
    <row r="9524" spans="1:12" x14ac:dyDescent="0.3">
      <c r="A9524" t="s">
        <v>27</v>
      </c>
      <c r="B9524" t="s">
        <v>13</v>
      </c>
      <c r="C9524" t="s">
        <v>14</v>
      </c>
      <c r="D9524" t="s">
        <v>41</v>
      </c>
      <c r="E9524" t="s">
        <v>42</v>
      </c>
      <c r="F9524" t="s">
        <v>24</v>
      </c>
      <c r="G9524" t="s">
        <v>25</v>
      </c>
      <c r="H9524" t="s">
        <v>40</v>
      </c>
      <c r="I9524">
        <v>34.68</v>
      </c>
      <c r="J9524">
        <v>6</v>
      </c>
      <c r="K9524">
        <v>0</v>
      </c>
      <c r="L9524">
        <v>16.993200000000002</v>
      </c>
    </row>
    <row r="9525" spans="1:12" x14ac:dyDescent="0.3">
      <c r="A9525" t="s">
        <v>27</v>
      </c>
      <c r="B9525" t="s">
        <v>13</v>
      </c>
      <c r="C9525" t="s">
        <v>14</v>
      </c>
      <c r="D9525" t="s">
        <v>41</v>
      </c>
      <c r="E9525" t="s">
        <v>42</v>
      </c>
      <c r="F9525" t="s">
        <v>24</v>
      </c>
      <c r="G9525" t="s">
        <v>18</v>
      </c>
      <c r="H9525" t="s">
        <v>20</v>
      </c>
      <c r="I9525">
        <v>532.70399999999995</v>
      </c>
      <c r="J9525">
        <v>6</v>
      </c>
      <c r="K9525">
        <v>0.2</v>
      </c>
      <c r="L9525">
        <v>-39.952800000000003</v>
      </c>
    </row>
    <row r="9526" spans="1:12" x14ac:dyDescent="0.3">
      <c r="A9526" t="s">
        <v>27</v>
      </c>
      <c r="B9526" t="s">
        <v>13</v>
      </c>
      <c r="C9526" t="s">
        <v>14</v>
      </c>
      <c r="D9526" t="s">
        <v>41</v>
      </c>
      <c r="E9526" t="s">
        <v>42</v>
      </c>
      <c r="F9526" t="s">
        <v>24</v>
      </c>
      <c r="G9526" t="s">
        <v>25</v>
      </c>
      <c r="H9526" t="s">
        <v>37</v>
      </c>
      <c r="I9526">
        <v>43.1</v>
      </c>
      <c r="J9526">
        <v>5</v>
      </c>
      <c r="K9526">
        <v>0</v>
      </c>
      <c r="L9526">
        <v>11.206</v>
      </c>
    </row>
    <row r="9527" spans="1:12" x14ac:dyDescent="0.3">
      <c r="A9527" t="s">
        <v>27</v>
      </c>
      <c r="B9527" t="s">
        <v>13</v>
      </c>
      <c r="C9527" t="s">
        <v>14</v>
      </c>
      <c r="D9527" t="s">
        <v>41</v>
      </c>
      <c r="E9527" t="s">
        <v>42</v>
      </c>
      <c r="F9527" t="s">
        <v>24</v>
      </c>
      <c r="G9527" t="s">
        <v>25</v>
      </c>
      <c r="H9527" t="s">
        <v>109</v>
      </c>
      <c r="I9527">
        <v>15.88</v>
      </c>
      <c r="J9527">
        <v>4</v>
      </c>
      <c r="K9527">
        <v>0</v>
      </c>
      <c r="L9527">
        <v>0.1588</v>
      </c>
    </row>
    <row r="9528" spans="1:12" x14ac:dyDescent="0.3">
      <c r="A9528" t="s">
        <v>12</v>
      </c>
      <c r="B9528" t="s">
        <v>21</v>
      </c>
      <c r="C9528" t="s">
        <v>14</v>
      </c>
      <c r="D9528" t="s">
        <v>41</v>
      </c>
      <c r="E9528" t="s">
        <v>42</v>
      </c>
      <c r="F9528" t="s">
        <v>24</v>
      </c>
      <c r="G9528" t="s">
        <v>18</v>
      </c>
      <c r="H9528" t="s">
        <v>20</v>
      </c>
      <c r="I9528">
        <v>963.13599999999997</v>
      </c>
      <c r="J9528">
        <v>4</v>
      </c>
      <c r="K9528">
        <v>0.2</v>
      </c>
      <c r="L9528">
        <v>108.3528</v>
      </c>
    </row>
    <row r="9529" spans="1:12" x14ac:dyDescent="0.3">
      <c r="A9529" t="s">
        <v>12</v>
      </c>
      <c r="B9529" t="s">
        <v>21</v>
      </c>
      <c r="C9529" t="s">
        <v>14</v>
      </c>
      <c r="D9529" t="s">
        <v>41</v>
      </c>
      <c r="E9529" t="s">
        <v>42</v>
      </c>
      <c r="F9529" t="s">
        <v>24</v>
      </c>
      <c r="G9529" t="s">
        <v>34</v>
      </c>
      <c r="H9529" t="s">
        <v>35</v>
      </c>
      <c r="I9529">
        <v>88.775999999999996</v>
      </c>
      <c r="J9529">
        <v>3</v>
      </c>
      <c r="K9529">
        <v>0.2</v>
      </c>
      <c r="L9529">
        <v>7.7679</v>
      </c>
    </row>
    <row r="9530" spans="1:12" x14ac:dyDescent="0.3">
      <c r="A9530" t="s">
        <v>27</v>
      </c>
      <c r="B9530" t="s">
        <v>13</v>
      </c>
      <c r="C9530" t="s">
        <v>14</v>
      </c>
      <c r="D9530" t="s">
        <v>41</v>
      </c>
      <c r="E9530" t="s">
        <v>42</v>
      </c>
      <c r="F9530" t="s">
        <v>24</v>
      </c>
      <c r="G9530" t="s">
        <v>25</v>
      </c>
      <c r="H9530" t="s">
        <v>26</v>
      </c>
      <c r="I9530">
        <v>31.05</v>
      </c>
      <c r="J9530">
        <v>3</v>
      </c>
      <c r="K9530">
        <v>0</v>
      </c>
      <c r="L9530">
        <v>14.904</v>
      </c>
    </row>
    <row r="9531" spans="1:12" x14ac:dyDescent="0.3">
      <c r="A9531" t="s">
        <v>12</v>
      </c>
      <c r="B9531" t="s">
        <v>21</v>
      </c>
      <c r="C9531" t="s">
        <v>14</v>
      </c>
      <c r="D9531" t="s">
        <v>41</v>
      </c>
      <c r="E9531" t="s">
        <v>42</v>
      </c>
      <c r="F9531" t="s">
        <v>24</v>
      </c>
      <c r="G9531" t="s">
        <v>34</v>
      </c>
      <c r="H9531" t="s">
        <v>58</v>
      </c>
      <c r="I9531">
        <v>49.08</v>
      </c>
      <c r="J9531">
        <v>3</v>
      </c>
      <c r="K9531">
        <v>0</v>
      </c>
      <c r="L9531">
        <v>4.9080000000000004</v>
      </c>
    </row>
    <row r="9532" spans="1:12" x14ac:dyDescent="0.3">
      <c r="A9532" t="s">
        <v>12</v>
      </c>
      <c r="B9532" t="s">
        <v>21</v>
      </c>
      <c r="C9532" t="s">
        <v>14</v>
      </c>
      <c r="D9532" t="s">
        <v>41</v>
      </c>
      <c r="E9532" t="s">
        <v>42</v>
      </c>
      <c r="F9532" t="s">
        <v>24</v>
      </c>
      <c r="G9532" t="s">
        <v>25</v>
      </c>
      <c r="H9532" t="s">
        <v>31</v>
      </c>
      <c r="I9532">
        <v>324.89999999999998</v>
      </c>
      <c r="J9532">
        <v>5</v>
      </c>
      <c r="K9532">
        <v>0</v>
      </c>
      <c r="L9532">
        <v>38.988</v>
      </c>
    </row>
    <row r="9533" spans="1:12" x14ac:dyDescent="0.3">
      <c r="A9533" t="s">
        <v>12</v>
      </c>
      <c r="B9533" t="s">
        <v>21</v>
      </c>
      <c r="C9533" t="s">
        <v>14</v>
      </c>
      <c r="D9533" t="s">
        <v>41</v>
      </c>
      <c r="E9533" t="s">
        <v>42</v>
      </c>
      <c r="F9533" t="s">
        <v>24</v>
      </c>
      <c r="G9533" t="s">
        <v>25</v>
      </c>
      <c r="H9533" t="s">
        <v>33</v>
      </c>
      <c r="I9533">
        <v>18.239999999999998</v>
      </c>
      <c r="J9533">
        <v>3</v>
      </c>
      <c r="K9533">
        <v>0</v>
      </c>
      <c r="L9533">
        <v>5.2896000000000001</v>
      </c>
    </row>
    <row r="9534" spans="1:12" x14ac:dyDescent="0.3">
      <c r="A9534" t="s">
        <v>27</v>
      </c>
      <c r="B9534" t="s">
        <v>43</v>
      </c>
      <c r="C9534" t="s">
        <v>14</v>
      </c>
      <c r="D9534" t="s">
        <v>41</v>
      </c>
      <c r="E9534" t="s">
        <v>42</v>
      </c>
      <c r="F9534" t="s">
        <v>24</v>
      </c>
      <c r="G9534" t="s">
        <v>18</v>
      </c>
      <c r="H9534" t="s">
        <v>20</v>
      </c>
      <c r="I9534">
        <v>113.88800000000001</v>
      </c>
      <c r="J9534">
        <v>2</v>
      </c>
      <c r="K9534">
        <v>0.2</v>
      </c>
      <c r="L9534">
        <v>9.9651999999999994</v>
      </c>
    </row>
    <row r="9535" spans="1:12" x14ac:dyDescent="0.3">
      <c r="A9535" t="s">
        <v>27</v>
      </c>
      <c r="B9535" t="s">
        <v>43</v>
      </c>
      <c r="C9535" t="s">
        <v>14</v>
      </c>
      <c r="D9535" t="s">
        <v>41</v>
      </c>
      <c r="E9535" t="s">
        <v>42</v>
      </c>
      <c r="F9535" t="s">
        <v>24</v>
      </c>
      <c r="G9535" t="s">
        <v>34</v>
      </c>
      <c r="H9535" t="s">
        <v>35</v>
      </c>
      <c r="I9535">
        <v>105.584</v>
      </c>
      <c r="J9535">
        <v>2</v>
      </c>
      <c r="K9535">
        <v>0.2</v>
      </c>
      <c r="L9535">
        <v>7.9188000000000001</v>
      </c>
    </row>
    <row r="9536" spans="1:12" x14ac:dyDescent="0.3">
      <c r="A9536" t="s">
        <v>27</v>
      </c>
      <c r="B9536" t="s">
        <v>13</v>
      </c>
      <c r="C9536" t="s">
        <v>14</v>
      </c>
      <c r="D9536" t="s">
        <v>41</v>
      </c>
      <c r="E9536" t="s">
        <v>42</v>
      </c>
      <c r="F9536" t="s">
        <v>24</v>
      </c>
      <c r="G9536" t="s">
        <v>34</v>
      </c>
      <c r="H9536" t="s">
        <v>35</v>
      </c>
      <c r="I9536">
        <v>107.98399999999999</v>
      </c>
      <c r="J9536">
        <v>1</v>
      </c>
      <c r="K9536">
        <v>0.2</v>
      </c>
      <c r="L9536">
        <v>9.4486000000000008</v>
      </c>
    </row>
    <row r="9537" spans="1:12" x14ac:dyDescent="0.3">
      <c r="A9537" t="s">
        <v>27</v>
      </c>
      <c r="B9537" t="s">
        <v>13</v>
      </c>
      <c r="C9537" t="s">
        <v>14</v>
      </c>
      <c r="D9537" t="s">
        <v>41</v>
      </c>
      <c r="E9537" t="s">
        <v>42</v>
      </c>
      <c r="F9537" t="s">
        <v>24</v>
      </c>
      <c r="G9537" t="s">
        <v>25</v>
      </c>
      <c r="H9537" t="s">
        <v>36</v>
      </c>
      <c r="I9537">
        <v>19.295999999999999</v>
      </c>
      <c r="J9537">
        <v>3</v>
      </c>
      <c r="K9537">
        <v>0.2</v>
      </c>
      <c r="L9537">
        <v>6.03</v>
      </c>
    </row>
    <row r="9538" spans="1:12" x14ac:dyDescent="0.3">
      <c r="A9538" t="s">
        <v>27</v>
      </c>
      <c r="B9538" t="s">
        <v>13</v>
      </c>
      <c r="C9538" t="s">
        <v>14</v>
      </c>
      <c r="D9538" t="s">
        <v>41</v>
      </c>
      <c r="E9538" t="s">
        <v>42</v>
      </c>
      <c r="F9538" t="s">
        <v>24</v>
      </c>
      <c r="G9538" t="s">
        <v>25</v>
      </c>
      <c r="H9538" t="s">
        <v>36</v>
      </c>
      <c r="I9538">
        <v>15.712</v>
      </c>
      <c r="J9538">
        <v>4</v>
      </c>
      <c r="K9538">
        <v>0.2</v>
      </c>
      <c r="L9538">
        <v>5.6955999999999998</v>
      </c>
    </row>
    <row r="9539" spans="1:12" x14ac:dyDescent="0.3">
      <c r="A9539" t="s">
        <v>27</v>
      </c>
      <c r="B9539" t="s">
        <v>43</v>
      </c>
      <c r="C9539" t="s">
        <v>14</v>
      </c>
      <c r="D9539" t="s">
        <v>41</v>
      </c>
      <c r="E9539" t="s">
        <v>42</v>
      </c>
      <c r="F9539" t="s">
        <v>24</v>
      </c>
      <c r="G9539" t="s">
        <v>34</v>
      </c>
      <c r="H9539" t="s">
        <v>35</v>
      </c>
      <c r="I9539">
        <v>1091.1679999999999</v>
      </c>
      <c r="J9539">
        <v>4</v>
      </c>
      <c r="K9539">
        <v>0.2</v>
      </c>
      <c r="L9539">
        <v>68.197999999999993</v>
      </c>
    </row>
    <row r="9540" spans="1:12" x14ac:dyDescent="0.3">
      <c r="A9540" t="s">
        <v>27</v>
      </c>
      <c r="B9540" t="s">
        <v>43</v>
      </c>
      <c r="C9540" t="s">
        <v>14</v>
      </c>
      <c r="D9540" t="s">
        <v>41</v>
      </c>
      <c r="E9540" t="s">
        <v>42</v>
      </c>
      <c r="F9540" t="s">
        <v>24</v>
      </c>
      <c r="G9540" t="s">
        <v>34</v>
      </c>
      <c r="H9540" t="s">
        <v>35</v>
      </c>
      <c r="I9540">
        <v>219.16800000000001</v>
      </c>
      <c r="J9540">
        <v>2</v>
      </c>
      <c r="K9540">
        <v>0.2</v>
      </c>
      <c r="L9540">
        <v>-43.833599999999997</v>
      </c>
    </row>
    <row r="9541" spans="1:12" x14ac:dyDescent="0.3">
      <c r="A9541" t="s">
        <v>27</v>
      </c>
      <c r="B9541" t="s">
        <v>13</v>
      </c>
      <c r="C9541" t="s">
        <v>14</v>
      </c>
      <c r="D9541" t="s">
        <v>318</v>
      </c>
      <c r="E9541" t="s">
        <v>42</v>
      </c>
      <c r="F9541" t="s">
        <v>24</v>
      </c>
      <c r="G9541" t="s">
        <v>25</v>
      </c>
      <c r="H9541" t="s">
        <v>36</v>
      </c>
      <c r="I9541">
        <v>24.815999999999999</v>
      </c>
      <c r="J9541">
        <v>3</v>
      </c>
      <c r="K9541">
        <v>0.2</v>
      </c>
      <c r="L9541">
        <v>8.3754000000000008</v>
      </c>
    </row>
    <row r="9542" spans="1:12" x14ac:dyDescent="0.3">
      <c r="A9542" t="s">
        <v>27</v>
      </c>
      <c r="B9542" t="s">
        <v>13</v>
      </c>
      <c r="C9542" t="s">
        <v>14</v>
      </c>
      <c r="D9542" t="s">
        <v>318</v>
      </c>
      <c r="E9542" t="s">
        <v>42</v>
      </c>
      <c r="F9542" t="s">
        <v>24</v>
      </c>
      <c r="G9542" t="s">
        <v>25</v>
      </c>
      <c r="H9542" t="s">
        <v>36</v>
      </c>
      <c r="I9542">
        <v>14.976000000000001</v>
      </c>
      <c r="J9542">
        <v>6</v>
      </c>
      <c r="K9542">
        <v>0.2</v>
      </c>
      <c r="L9542">
        <v>5.4287999999999998</v>
      </c>
    </row>
    <row r="9543" spans="1:12" x14ac:dyDescent="0.3">
      <c r="A9543" t="s">
        <v>167</v>
      </c>
      <c r="B9543" t="s">
        <v>43</v>
      </c>
      <c r="C9543" t="s">
        <v>14</v>
      </c>
      <c r="D9543" t="s">
        <v>41</v>
      </c>
      <c r="E9543" t="s">
        <v>42</v>
      </c>
      <c r="F9543" t="s">
        <v>24</v>
      </c>
      <c r="G9543" t="s">
        <v>34</v>
      </c>
      <c r="H9543" t="s">
        <v>58</v>
      </c>
      <c r="I9543">
        <v>59.98</v>
      </c>
      <c r="J9543">
        <v>2</v>
      </c>
      <c r="K9543">
        <v>0</v>
      </c>
      <c r="L9543">
        <v>26.391200000000001</v>
      </c>
    </row>
    <row r="9544" spans="1:12" x14ac:dyDescent="0.3">
      <c r="A9544" t="s">
        <v>167</v>
      </c>
      <c r="B9544" t="s">
        <v>43</v>
      </c>
      <c r="C9544" t="s">
        <v>14</v>
      </c>
      <c r="D9544" t="s">
        <v>41</v>
      </c>
      <c r="E9544" t="s">
        <v>42</v>
      </c>
      <c r="F9544" t="s">
        <v>24</v>
      </c>
      <c r="G9544" t="s">
        <v>34</v>
      </c>
      <c r="H9544" t="s">
        <v>122</v>
      </c>
      <c r="I9544">
        <v>2395.1999999999998</v>
      </c>
      <c r="J9544">
        <v>6</v>
      </c>
      <c r="K9544">
        <v>0.2</v>
      </c>
      <c r="L9544">
        <v>209.58</v>
      </c>
    </row>
    <row r="9545" spans="1:12" x14ac:dyDescent="0.3">
      <c r="A9545" t="s">
        <v>167</v>
      </c>
      <c r="B9545" t="s">
        <v>43</v>
      </c>
      <c r="C9545" t="s">
        <v>14</v>
      </c>
      <c r="D9545" t="s">
        <v>41</v>
      </c>
      <c r="E9545" t="s">
        <v>42</v>
      </c>
      <c r="F9545" t="s">
        <v>24</v>
      </c>
      <c r="G9545" t="s">
        <v>34</v>
      </c>
      <c r="H9545" t="s">
        <v>58</v>
      </c>
      <c r="I9545">
        <v>1687.8</v>
      </c>
      <c r="J9545">
        <v>4</v>
      </c>
      <c r="K9545">
        <v>0</v>
      </c>
      <c r="L9545">
        <v>742.63199999999995</v>
      </c>
    </row>
    <row r="9546" spans="1:12" x14ac:dyDescent="0.3">
      <c r="A9546" t="s">
        <v>167</v>
      </c>
      <c r="B9546" t="s">
        <v>43</v>
      </c>
      <c r="C9546" t="s">
        <v>14</v>
      </c>
      <c r="D9546" t="s">
        <v>41</v>
      </c>
      <c r="E9546" t="s">
        <v>42</v>
      </c>
      <c r="F9546" t="s">
        <v>24</v>
      </c>
      <c r="G9546" t="s">
        <v>34</v>
      </c>
      <c r="H9546" t="s">
        <v>35</v>
      </c>
      <c r="I9546">
        <v>7.992</v>
      </c>
      <c r="J9546">
        <v>1</v>
      </c>
      <c r="K9546">
        <v>0.2</v>
      </c>
      <c r="L9546">
        <v>2.6972999999999998</v>
      </c>
    </row>
    <row r="9547" spans="1:12" x14ac:dyDescent="0.3">
      <c r="A9547" t="s">
        <v>27</v>
      </c>
      <c r="B9547" t="s">
        <v>13</v>
      </c>
      <c r="C9547" t="s">
        <v>14</v>
      </c>
      <c r="D9547" t="s">
        <v>41</v>
      </c>
      <c r="E9547" t="s">
        <v>42</v>
      </c>
      <c r="F9547" t="s">
        <v>24</v>
      </c>
      <c r="G9547" t="s">
        <v>25</v>
      </c>
      <c r="H9547" t="s">
        <v>36</v>
      </c>
      <c r="I9547">
        <v>2060.7440000000001</v>
      </c>
      <c r="J9547">
        <v>7</v>
      </c>
      <c r="K9547">
        <v>0.2</v>
      </c>
      <c r="L9547">
        <v>643.98249999999996</v>
      </c>
    </row>
    <row r="9548" spans="1:12" x14ac:dyDescent="0.3">
      <c r="A9548" t="s">
        <v>12</v>
      </c>
      <c r="B9548" t="s">
        <v>43</v>
      </c>
      <c r="C9548" t="s">
        <v>14</v>
      </c>
      <c r="D9548" t="s">
        <v>41</v>
      </c>
      <c r="E9548" t="s">
        <v>42</v>
      </c>
      <c r="F9548" t="s">
        <v>24</v>
      </c>
      <c r="G9548" t="s">
        <v>18</v>
      </c>
      <c r="H9548" t="s">
        <v>32</v>
      </c>
      <c r="I9548">
        <v>141.96</v>
      </c>
      <c r="J9548">
        <v>2</v>
      </c>
      <c r="K9548">
        <v>0</v>
      </c>
      <c r="L9548">
        <v>22.7136</v>
      </c>
    </row>
    <row r="9549" spans="1:12" x14ac:dyDescent="0.3">
      <c r="A9549" t="s">
        <v>61</v>
      </c>
      <c r="B9549" t="s">
        <v>13</v>
      </c>
      <c r="C9549" t="s">
        <v>14</v>
      </c>
      <c r="D9549" t="s">
        <v>41</v>
      </c>
      <c r="E9549" t="s">
        <v>42</v>
      </c>
      <c r="F9549" t="s">
        <v>24</v>
      </c>
      <c r="G9549" t="s">
        <v>34</v>
      </c>
      <c r="H9549" t="s">
        <v>58</v>
      </c>
      <c r="I9549">
        <v>11.54</v>
      </c>
      <c r="J9549">
        <v>1</v>
      </c>
      <c r="K9549">
        <v>0</v>
      </c>
      <c r="L9549">
        <v>3.4620000000000002</v>
      </c>
    </row>
    <row r="9550" spans="1:12" x14ac:dyDescent="0.3">
      <c r="A9550" t="s">
        <v>61</v>
      </c>
      <c r="B9550" t="s">
        <v>13</v>
      </c>
      <c r="C9550" t="s">
        <v>14</v>
      </c>
      <c r="D9550" t="s">
        <v>41</v>
      </c>
      <c r="E9550" t="s">
        <v>42</v>
      </c>
      <c r="F9550" t="s">
        <v>24</v>
      </c>
      <c r="G9550" t="s">
        <v>18</v>
      </c>
      <c r="H9550" t="s">
        <v>32</v>
      </c>
      <c r="I9550">
        <v>162.6</v>
      </c>
      <c r="J9550">
        <v>3</v>
      </c>
      <c r="K9550">
        <v>0</v>
      </c>
      <c r="L9550">
        <v>34.146000000000001</v>
      </c>
    </row>
    <row r="9551" spans="1:12" x14ac:dyDescent="0.3">
      <c r="A9551" t="s">
        <v>12</v>
      </c>
      <c r="B9551" t="s">
        <v>13</v>
      </c>
      <c r="C9551" t="s">
        <v>14</v>
      </c>
      <c r="D9551" t="s">
        <v>259</v>
      </c>
      <c r="E9551" t="s">
        <v>42</v>
      </c>
      <c r="F9551" t="s">
        <v>24</v>
      </c>
      <c r="G9551" t="s">
        <v>25</v>
      </c>
      <c r="H9551" t="s">
        <v>40</v>
      </c>
      <c r="I9551">
        <v>45.68</v>
      </c>
      <c r="J9551">
        <v>2</v>
      </c>
      <c r="K9551">
        <v>0</v>
      </c>
      <c r="L9551">
        <v>21.012799999999999</v>
      </c>
    </row>
    <row r="9552" spans="1:12" x14ac:dyDescent="0.3">
      <c r="A9552" t="s">
        <v>12</v>
      </c>
      <c r="B9552" t="s">
        <v>13</v>
      </c>
      <c r="C9552" t="s">
        <v>14</v>
      </c>
      <c r="D9552" t="s">
        <v>259</v>
      </c>
      <c r="E9552" t="s">
        <v>42</v>
      </c>
      <c r="F9552" t="s">
        <v>24</v>
      </c>
      <c r="G9552" t="s">
        <v>18</v>
      </c>
      <c r="H9552" t="s">
        <v>20</v>
      </c>
      <c r="I9552">
        <v>603.91999999999996</v>
      </c>
      <c r="J9552">
        <v>5</v>
      </c>
      <c r="K9552">
        <v>0.2</v>
      </c>
      <c r="L9552">
        <v>45.293999999999997</v>
      </c>
    </row>
    <row r="9553" spans="1:12" x14ac:dyDescent="0.3">
      <c r="A9553" t="s">
        <v>27</v>
      </c>
      <c r="B9553" t="s">
        <v>13</v>
      </c>
      <c r="C9553" t="s">
        <v>14</v>
      </c>
      <c r="D9553" t="s">
        <v>41</v>
      </c>
      <c r="E9553" t="s">
        <v>42</v>
      </c>
      <c r="F9553" t="s">
        <v>24</v>
      </c>
      <c r="G9553" t="s">
        <v>25</v>
      </c>
      <c r="H9553" t="s">
        <v>31</v>
      </c>
      <c r="I9553">
        <v>30.28</v>
      </c>
      <c r="J9553">
        <v>2</v>
      </c>
      <c r="K9553">
        <v>0</v>
      </c>
      <c r="L9553">
        <v>1.2112000000000001</v>
      </c>
    </row>
    <row r="9554" spans="1:12" x14ac:dyDescent="0.3">
      <c r="A9554" t="s">
        <v>27</v>
      </c>
      <c r="B9554" t="s">
        <v>13</v>
      </c>
      <c r="C9554" t="s">
        <v>14</v>
      </c>
      <c r="D9554" t="s">
        <v>41</v>
      </c>
      <c r="E9554" t="s">
        <v>42</v>
      </c>
      <c r="F9554" t="s">
        <v>24</v>
      </c>
      <c r="G9554" t="s">
        <v>25</v>
      </c>
      <c r="H9554" t="s">
        <v>31</v>
      </c>
      <c r="I9554">
        <v>57.93</v>
      </c>
      <c r="J9554">
        <v>3</v>
      </c>
      <c r="K9554">
        <v>0</v>
      </c>
      <c r="L9554">
        <v>16.220400000000001</v>
      </c>
    </row>
    <row r="9555" spans="1:12" x14ac:dyDescent="0.3">
      <c r="A9555" t="s">
        <v>27</v>
      </c>
      <c r="B9555" t="s">
        <v>13</v>
      </c>
      <c r="C9555" t="s">
        <v>14</v>
      </c>
      <c r="D9555" t="s">
        <v>41</v>
      </c>
      <c r="E9555" t="s">
        <v>42</v>
      </c>
      <c r="F9555" t="s">
        <v>24</v>
      </c>
      <c r="G9555" t="s">
        <v>18</v>
      </c>
      <c r="H9555" t="s">
        <v>32</v>
      </c>
      <c r="I9555">
        <v>35.340000000000003</v>
      </c>
      <c r="J9555">
        <v>2</v>
      </c>
      <c r="K9555">
        <v>0</v>
      </c>
      <c r="L9555">
        <v>13.4292</v>
      </c>
    </row>
    <row r="9556" spans="1:12" x14ac:dyDescent="0.3">
      <c r="A9556" t="s">
        <v>27</v>
      </c>
      <c r="B9556" t="s">
        <v>13</v>
      </c>
      <c r="C9556" t="s">
        <v>14</v>
      </c>
      <c r="D9556" t="s">
        <v>41</v>
      </c>
      <c r="E9556" t="s">
        <v>42</v>
      </c>
      <c r="F9556" t="s">
        <v>24</v>
      </c>
      <c r="G9556" t="s">
        <v>25</v>
      </c>
      <c r="H9556" t="s">
        <v>36</v>
      </c>
      <c r="I9556">
        <v>137.24</v>
      </c>
      <c r="J9556">
        <v>5</v>
      </c>
      <c r="K9556">
        <v>0.2</v>
      </c>
      <c r="L9556">
        <v>46.3185</v>
      </c>
    </row>
    <row r="9557" spans="1:12" x14ac:dyDescent="0.3">
      <c r="A9557" t="s">
        <v>27</v>
      </c>
      <c r="B9557" t="s">
        <v>43</v>
      </c>
      <c r="C9557" t="s">
        <v>14</v>
      </c>
      <c r="D9557" t="s">
        <v>41</v>
      </c>
      <c r="E9557" t="s">
        <v>42</v>
      </c>
      <c r="F9557" t="s">
        <v>24</v>
      </c>
      <c r="G9557" t="s">
        <v>25</v>
      </c>
      <c r="H9557" t="s">
        <v>76</v>
      </c>
      <c r="I9557">
        <v>8.94</v>
      </c>
      <c r="J9557">
        <v>3</v>
      </c>
      <c r="K9557">
        <v>0</v>
      </c>
      <c r="L9557">
        <v>4.1124000000000001</v>
      </c>
    </row>
    <row r="9558" spans="1:12" x14ac:dyDescent="0.3">
      <c r="A9558" t="s">
        <v>27</v>
      </c>
      <c r="B9558" t="s">
        <v>43</v>
      </c>
      <c r="C9558" t="s">
        <v>14</v>
      </c>
      <c r="D9558" t="s">
        <v>41</v>
      </c>
      <c r="E9558" t="s">
        <v>42</v>
      </c>
      <c r="F9558" t="s">
        <v>24</v>
      </c>
      <c r="G9558" t="s">
        <v>34</v>
      </c>
      <c r="H9558" t="s">
        <v>35</v>
      </c>
      <c r="I9558">
        <v>84.784000000000006</v>
      </c>
      <c r="J9558">
        <v>2</v>
      </c>
      <c r="K9558">
        <v>0.2</v>
      </c>
      <c r="L9558">
        <v>-20.136199999999999</v>
      </c>
    </row>
    <row r="9559" spans="1:12" x14ac:dyDescent="0.3">
      <c r="A9559" t="s">
        <v>27</v>
      </c>
      <c r="B9559" t="s">
        <v>43</v>
      </c>
      <c r="C9559" t="s">
        <v>14</v>
      </c>
      <c r="D9559" t="s">
        <v>41</v>
      </c>
      <c r="E9559" t="s">
        <v>42</v>
      </c>
      <c r="F9559" t="s">
        <v>24</v>
      </c>
      <c r="G9559" t="s">
        <v>18</v>
      </c>
      <c r="H9559" t="s">
        <v>32</v>
      </c>
      <c r="I9559">
        <v>22.77</v>
      </c>
      <c r="J9559">
        <v>3</v>
      </c>
      <c r="K9559">
        <v>0</v>
      </c>
      <c r="L9559">
        <v>9.7911000000000001</v>
      </c>
    </row>
    <row r="9560" spans="1:12" x14ac:dyDescent="0.3">
      <c r="A9560" t="s">
        <v>27</v>
      </c>
      <c r="B9560" t="s">
        <v>43</v>
      </c>
      <c r="C9560" t="s">
        <v>14</v>
      </c>
      <c r="D9560" t="s">
        <v>41</v>
      </c>
      <c r="E9560" t="s">
        <v>42</v>
      </c>
      <c r="F9560" t="s">
        <v>24</v>
      </c>
      <c r="G9560" t="s">
        <v>18</v>
      </c>
      <c r="H9560" t="s">
        <v>32</v>
      </c>
      <c r="I9560">
        <v>63.47</v>
      </c>
      <c r="J9560">
        <v>11</v>
      </c>
      <c r="K9560">
        <v>0</v>
      </c>
      <c r="L9560">
        <v>19.041</v>
      </c>
    </row>
    <row r="9561" spans="1:12" x14ac:dyDescent="0.3">
      <c r="A9561" t="s">
        <v>27</v>
      </c>
      <c r="B9561" t="s">
        <v>43</v>
      </c>
      <c r="C9561" t="s">
        <v>14</v>
      </c>
      <c r="D9561" t="s">
        <v>41</v>
      </c>
      <c r="E9561" t="s">
        <v>42</v>
      </c>
      <c r="F9561" t="s">
        <v>24</v>
      </c>
      <c r="G9561" t="s">
        <v>34</v>
      </c>
      <c r="H9561" t="s">
        <v>58</v>
      </c>
      <c r="I9561">
        <v>345</v>
      </c>
      <c r="J9561">
        <v>5</v>
      </c>
      <c r="K9561">
        <v>0</v>
      </c>
      <c r="L9561">
        <v>58.65</v>
      </c>
    </row>
    <row r="9562" spans="1:12" x14ac:dyDescent="0.3">
      <c r="A9562" t="s">
        <v>27</v>
      </c>
      <c r="B9562" t="s">
        <v>43</v>
      </c>
      <c r="C9562" t="s">
        <v>14</v>
      </c>
      <c r="D9562" t="s">
        <v>475</v>
      </c>
      <c r="E9562" t="s">
        <v>42</v>
      </c>
      <c r="F9562" t="s">
        <v>24</v>
      </c>
      <c r="G9562" t="s">
        <v>25</v>
      </c>
      <c r="H9562" t="s">
        <v>37</v>
      </c>
      <c r="I9562">
        <v>236.88</v>
      </c>
      <c r="J9562">
        <v>6</v>
      </c>
      <c r="K9562">
        <v>0</v>
      </c>
      <c r="L9562">
        <v>66.326400000000007</v>
      </c>
    </row>
    <row r="9563" spans="1:12" x14ac:dyDescent="0.3">
      <c r="A9563" t="s">
        <v>27</v>
      </c>
      <c r="B9563" t="s">
        <v>43</v>
      </c>
      <c r="C9563" t="s">
        <v>14</v>
      </c>
      <c r="D9563" t="s">
        <v>475</v>
      </c>
      <c r="E9563" t="s">
        <v>42</v>
      </c>
      <c r="F9563" t="s">
        <v>24</v>
      </c>
      <c r="G9563" t="s">
        <v>25</v>
      </c>
      <c r="H9563" t="s">
        <v>40</v>
      </c>
      <c r="I9563">
        <v>29.9</v>
      </c>
      <c r="J9563">
        <v>5</v>
      </c>
      <c r="K9563">
        <v>0</v>
      </c>
      <c r="L9563">
        <v>14.651</v>
      </c>
    </row>
    <row r="9564" spans="1:12" x14ac:dyDescent="0.3">
      <c r="A9564" t="s">
        <v>27</v>
      </c>
      <c r="B9564" t="s">
        <v>43</v>
      </c>
      <c r="C9564" t="s">
        <v>14</v>
      </c>
      <c r="D9564" t="s">
        <v>475</v>
      </c>
      <c r="E9564" t="s">
        <v>42</v>
      </c>
      <c r="F9564" t="s">
        <v>24</v>
      </c>
      <c r="G9564" t="s">
        <v>34</v>
      </c>
      <c r="H9564" t="s">
        <v>58</v>
      </c>
      <c r="I9564">
        <v>100</v>
      </c>
      <c r="J9564">
        <v>4</v>
      </c>
      <c r="K9564">
        <v>0</v>
      </c>
      <c r="L9564">
        <v>21</v>
      </c>
    </row>
    <row r="9565" spans="1:12" x14ac:dyDescent="0.3">
      <c r="A9565" t="s">
        <v>61</v>
      </c>
      <c r="B9565" t="s">
        <v>21</v>
      </c>
      <c r="C9565" t="s">
        <v>14</v>
      </c>
      <c r="D9565" t="s">
        <v>41</v>
      </c>
      <c r="E9565" t="s">
        <v>42</v>
      </c>
      <c r="F9565" t="s">
        <v>24</v>
      </c>
      <c r="G9565" t="s">
        <v>25</v>
      </c>
      <c r="H9565" t="s">
        <v>36</v>
      </c>
      <c r="I9565">
        <v>25.032</v>
      </c>
      <c r="J9565">
        <v>3</v>
      </c>
      <c r="K9565">
        <v>0.2</v>
      </c>
      <c r="L9565">
        <v>7.8224999999999998</v>
      </c>
    </row>
    <row r="9566" spans="1:12" x14ac:dyDescent="0.3">
      <c r="A9566" t="s">
        <v>61</v>
      </c>
      <c r="B9566" t="s">
        <v>13</v>
      </c>
      <c r="C9566" t="s">
        <v>14</v>
      </c>
      <c r="D9566" t="s">
        <v>41</v>
      </c>
      <c r="E9566" t="s">
        <v>42</v>
      </c>
      <c r="F9566" t="s">
        <v>24</v>
      </c>
      <c r="G9566" t="s">
        <v>25</v>
      </c>
      <c r="H9566" t="s">
        <v>36</v>
      </c>
      <c r="I9566">
        <v>1219.96</v>
      </c>
      <c r="J9566">
        <v>5</v>
      </c>
      <c r="K9566">
        <v>0.2</v>
      </c>
      <c r="L9566">
        <v>381.23750000000001</v>
      </c>
    </row>
    <row r="9567" spans="1:12" x14ac:dyDescent="0.3">
      <c r="A9567" t="s">
        <v>167</v>
      </c>
      <c r="B9567" t="s">
        <v>13</v>
      </c>
      <c r="C9567" t="s">
        <v>14</v>
      </c>
      <c r="D9567" t="s">
        <v>41</v>
      </c>
      <c r="E9567" t="s">
        <v>42</v>
      </c>
      <c r="F9567" t="s">
        <v>24</v>
      </c>
      <c r="G9567" t="s">
        <v>25</v>
      </c>
      <c r="H9567" t="s">
        <v>40</v>
      </c>
      <c r="I9567">
        <v>37.44</v>
      </c>
      <c r="J9567">
        <v>6</v>
      </c>
      <c r="K9567">
        <v>0</v>
      </c>
      <c r="L9567">
        <v>16.847999999999999</v>
      </c>
    </row>
    <row r="9568" spans="1:12" x14ac:dyDescent="0.3">
      <c r="A9568" t="s">
        <v>167</v>
      </c>
      <c r="B9568" t="s">
        <v>13</v>
      </c>
      <c r="C9568" t="s">
        <v>14</v>
      </c>
      <c r="D9568" t="s">
        <v>41</v>
      </c>
      <c r="E9568" t="s">
        <v>42</v>
      </c>
      <c r="F9568" t="s">
        <v>24</v>
      </c>
      <c r="G9568" t="s">
        <v>25</v>
      </c>
      <c r="H9568" t="s">
        <v>26</v>
      </c>
      <c r="I9568">
        <v>37.590000000000003</v>
      </c>
      <c r="J9568">
        <v>3</v>
      </c>
      <c r="K9568">
        <v>0</v>
      </c>
      <c r="L9568">
        <v>17.667300000000001</v>
      </c>
    </row>
    <row r="9569" spans="1:12" x14ac:dyDescent="0.3">
      <c r="A9569" t="s">
        <v>167</v>
      </c>
      <c r="B9569" t="s">
        <v>13</v>
      </c>
      <c r="C9569" t="s">
        <v>14</v>
      </c>
      <c r="D9569" t="s">
        <v>41</v>
      </c>
      <c r="E9569" t="s">
        <v>42</v>
      </c>
      <c r="F9569" t="s">
        <v>24</v>
      </c>
      <c r="G9569" t="s">
        <v>25</v>
      </c>
      <c r="H9569" t="s">
        <v>36</v>
      </c>
      <c r="I9569">
        <v>26.032</v>
      </c>
      <c r="J9569">
        <v>2</v>
      </c>
      <c r="K9569">
        <v>0.2</v>
      </c>
      <c r="L9569">
        <v>9.4366000000000003</v>
      </c>
    </row>
    <row r="9570" spans="1:12" x14ac:dyDescent="0.3">
      <c r="A9570" t="s">
        <v>27</v>
      </c>
      <c r="B9570" t="s">
        <v>13</v>
      </c>
      <c r="C9570" t="s">
        <v>14</v>
      </c>
      <c r="D9570" t="s">
        <v>41</v>
      </c>
      <c r="E9570" t="s">
        <v>42</v>
      </c>
      <c r="F9570" t="s">
        <v>24</v>
      </c>
      <c r="G9570" t="s">
        <v>25</v>
      </c>
      <c r="H9570" t="s">
        <v>37</v>
      </c>
      <c r="I9570">
        <v>73.28</v>
      </c>
      <c r="J9570">
        <v>4</v>
      </c>
      <c r="K9570">
        <v>0</v>
      </c>
      <c r="L9570">
        <v>21.251200000000001</v>
      </c>
    </row>
    <row r="9571" spans="1:12" x14ac:dyDescent="0.3">
      <c r="A9571" t="s">
        <v>12</v>
      </c>
      <c r="B9571" t="s">
        <v>13</v>
      </c>
      <c r="C9571" t="s">
        <v>14</v>
      </c>
      <c r="D9571" t="s">
        <v>41</v>
      </c>
      <c r="E9571" t="s">
        <v>42</v>
      </c>
      <c r="F9571" t="s">
        <v>24</v>
      </c>
      <c r="G9571" t="s">
        <v>25</v>
      </c>
      <c r="H9571" t="s">
        <v>40</v>
      </c>
      <c r="I9571">
        <v>37.94</v>
      </c>
      <c r="J9571">
        <v>2</v>
      </c>
      <c r="K9571">
        <v>0</v>
      </c>
      <c r="L9571">
        <v>18.211200000000002</v>
      </c>
    </row>
    <row r="9572" spans="1:12" x14ac:dyDescent="0.3">
      <c r="A9572" t="s">
        <v>12</v>
      </c>
      <c r="B9572" t="s">
        <v>13</v>
      </c>
      <c r="C9572" t="s">
        <v>14</v>
      </c>
      <c r="D9572" t="s">
        <v>41</v>
      </c>
      <c r="E9572" t="s">
        <v>42</v>
      </c>
      <c r="F9572" t="s">
        <v>24</v>
      </c>
      <c r="G9572" t="s">
        <v>25</v>
      </c>
      <c r="H9572" t="s">
        <v>36</v>
      </c>
      <c r="I9572">
        <v>18.288</v>
      </c>
      <c r="J9572">
        <v>6</v>
      </c>
      <c r="K9572">
        <v>0.2</v>
      </c>
      <c r="L9572">
        <v>6.6294000000000004</v>
      </c>
    </row>
    <row r="9573" spans="1:12" x14ac:dyDescent="0.3">
      <c r="A9573" t="s">
        <v>12</v>
      </c>
      <c r="B9573" t="s">
        <v>13</v>
      </c>
      <c r="C9573" t="s">
        <v>14</v>
      </c>
      <c r="D9573" t="s">
        <v>41</v>
      </c>
      <c r="E9573" t="s">
        <v>42</v>
      </c>
      <c r="F9573" t="s">
        <v>24</v>
      </c>
      <c r="G9573" t="s">
        <v>34</v>
      </c>
      <c r="H9573" t="s">
        <v>122</v>
      </c>
      <c r="I9573">
        <v>385.8</v>
      </c>
      <c r="J9573">
        <v>5</v>
      </c>
      <c r="K9573">
        <v>0.2</v>
      </c>
      <c r="L9573">
        <v>130.20750000000001</v>
      </c>
    </row>
    <row r="9574" spans="1:12" x14ac:dyDescent="0.3">
      <c r="A9574" t="s">
        <v>12</v>
      </c>
      <c r="B9574" t="s">
        <v>13</v>
      </c>
      <c r="C9574" t="s">
        <v>14</v>
      </c>
      <c r="D9574" t="s">
        <v>41</v>
      </c>
      <c r="E9574" t="s">
        <v>42</v>
      </c>
      <c r="F9574" t="s">
        <v>24</v>
      </c>
      <c r="G9574" t="s">
        <v>25</v>
      </c>
      <c r="H9574" t="s">
        <v>31</v>
      </c>
      <c r="I9574">
        <v>102.96</v>
      </c>
      <c r="J9574">
        <v>2</v>
      </c>
      <c r="K9574">
        <v>0</v>
      </c>
      <c r="L9574">
        <v>1.0296000000000001</v>
      </c>
    </row>
    <row r="9575" spans="1:12" x14ac:dyDescent="0.3">
      <c r="A9575" t="s">
        <v>12</v>
      </c>
      <c r="B9575" t="s">
        <v>13</v>
      </c>
      <c r="C9575" t="s">
        <v>14</v>
      </c>
      <c r="D9575" t="s">
        <v>41</v>
      </c>
      <c r="E9575" t="s">
        <v>42</v>
      </c>
      <c r="F9575" t="s">
        <v>24</v>
      </c>
      <c r="G9575" t="s">
        <v>18</v>
      </c>
      <c r="H9575" t="s">
        <v>19</v>
      </c>
      <c r="I9575">
        <v>174.42</v>
      </c>
      <c r="J9575">
        <v>3</v>
      </c>
      <c r="K9575">
        <v>0</v>
      </c>
      <c r="L9575">
        <v>41.860799999999998</v>
      </c>
    </row>
    <row r="9576" spans="1:12" x14ac:dyDescent="0.3">
      <c r="A9576" t="s">
        <v>27</v>
      </c>
      <c r="B9576" t="s">
        <v>43</v>
      </c>
      <c r="C9576" t="s">
        <v>14</v>
      </c>
      <c r="D9576" t="s">
        <v>41</v>
      </c>
      <c r="E9576" t="s">
        <v>42</v>
      </c>
      <c r="F9576" t="s">
        <v>24</v>
      </c>
      <c r="G9576" t="s">
        <v>18</v>
      </c>
      <c r="H9576" t="s">
        <v>20</v>
      </c>
      <c r="I9576">
        <v>61.584000000000003</v>
      </c>
      <c r="J9576">
        <v>1</v>
      </c>
      <c r="K9576">
        <v>0.2</v>
      </c>
      <c r="L9576">
        <v>-6.9282000000000004</v>
      </c>
    </row>
    <row r="9577" spans="1:12" x14ac:dyDescent="0.3">
      <c r="A9577" t="s">
        <v>61</v>
      </c>
      <c r="B9577" t="s">
        <v>43</v>
      </c>
      <c r="C9577" t="s">
        <v>14</v>
      </c>
      <c r="D9577" t="s">
        <v>41</v>
      </c>
      <c r="E9577" t="s">
        <v>42</v>
      </c>
      <c r="F9577" t="s">
        <v>24</v>
      </c>
      <c r="G9577" t="s">
        <v>25</v>
      </c>
      <c r="H9577" t="s">
        <v>33</v>
      </c>
      <c r="I9577">
        <v>19.829999999999998</v>
      </c>
      <c r="J9577">
        <v>1</v>
      </c>
      <c r="K9577">
        <v>0</v>
      </c>
      <c r="L9577">
        <v>5.9489999999999998</v>
      </c>
    </row>
    <row r="9578" spans="1:12" x14ac:dyDescent="0.3">
      <c r="A9578" t="s">
        <v>61</v>
      </c>
      <c r="B9578" t="s">
        <v>21</v>
      </c>
      <c r="C9578" t="s">
        <v>14</v>
      </c>
      <c r="D9578" t="s">
        <v>41</v>
      </c>
      <c r="E9578" t="s">
        <v>42</v>
      </c>
      <c r="F9578" t="s">
        <v>24</v>
      </c>
      <c r="G9578" t="s">
        <v>18</v>
      </c>
      <c r="H9578" t="s">
        <v>20</v>
      </c>
      <c r="I9578">
        <v>196.78399999999999</v>
      </c>
      <c r="J9578">
        <v>2</v>
      </c>
      <c r="K9578">
        <v>0.2</v>
      </c>
      <c r="L9578">
        <v>-22.138200000000001</v>
      </c>
    </row>
    <row r="9579" spans="1:12" x14ac:dyDescent="0.3">
      <c r="A9579" t="s">
        <v>12</v>
      </c>
      <c r="B9579" t="s">
        <v>13</v>
      </c>
      <c r="C9579" t="s">
        <v>14</v>
      </c>
      <c r="D9579" t="s">
        <v>41</v>
      </c>
      <c r="E9579" t="s">
        <v>42</v>
      </c>
      <c r="F9579" t="s">
        <v>24</v>
      </c>
      <c r="G9579" t="s">
        <v>18</v>
      </c>
      <c r="H9579" t="s">
        <v>30</v>
      </c>
      <c r="I9579">
        <v>871.4</v>
      </c>
      <c r="J9579">
        <v>4</v>
      </c>
      <c r="K9579">
        <v>0</v>
      </c>
      <c r="L9579">
        <v>148.13800000000001</v>
      </c>
    </row>
    <row r="9580" spans="1:12" x14ac:dyDescent="0.3">
      <c r="A9580" t="s">
        <v>27</v>
      </c>
      <c r="B9580" t="s">
        <v>21</v>
      </c>
      <c r="C9580" t="s">
        <v>14</v>
      </c>
      <c r="D9580" t="s">
        <v>41</v>
      </c>
      <c r="E9580" t="s">
        <v>42</v>
      </c>
      <c r="F9580" t="s">
        <v>24</v>
      </c>
      <c r="G9580" t="s">
        <v>25</v>
      </c>
      <c r="H9580" t="s">
        <v>36</v>
      </c>
      <c r="I9580">
        <v>3.5920000000000001</v>
      </c>
      <c r="J9580">
        <v>1</v>
      </c>
      <c r="K9580">
        <v>0.2</v>
      </c>
      <c r="L9580">
        <v>1.1225000000000001</v>
      </c>
    </row>
    <row r="9581" spans="1:12" x14ac:dyDescent="0.3">
      <c r="A9581" t="s">
        <v>27</v>
      </c>
      <c r="B9581" t="s">
        <v>43</v>
      </c>
      <c r="C9581" t="s">
        <v>14</v>
      </c>
      <c r="D9581" t="s">
        <v>41</v>
      </c>
      <c r="E9581" t="s">
        <v>42</v>
      </c>
      <c r="F9581" t="s">
        <v>24</v>
      </c>
      <c r="G9581" t="s">
        <v>25</v>
      </c>
      <c r="H9581" t="s">
        <v>31</v>
      </c>
      <c r="I9581">
        <v>323.10000000000002</v>
      </c>
      <c r="J9581">
        <v>2</v>
      </c>
      <c r="K9581">
        <v>0</v>
      </c>
      <c r="L9581">
        <v>61.389000000000003</v>
      </c>
    </row>
    <row r="9582" spans="1:12" x14ac:dyDescent="0.3">
      <c r="A9582" t="s">
        <v>12</v>
      </c>
      <c r="B9582" t="s">
        <v>13</v>
      </c>
      <c r="C9582" t="s">
        <v>14</v>
      </c>
      <c r="D9582" t="s">
        <v>41</v>
      </c>
      <c r="E9582" t="s">
        <v>42</v>
      </c>
      <c r="F9582" t="s">
        <v>24</v>
      </c>
      <c r="G9582" t="s">
        <v>18</v>
      </c>
      <c r="H9582" t="s">
        <v>32</v>
      </c>
      <c r="I9582">
        <v>63.92</v>
      </c>
      <c r="J9582">
        <v>4</v>
      </c>
      <c r="K9582">
        <v>0</v>
      </c>
      <c r="L9582">
        <v>3.1960000000000002</v>
      </c>
    </row>
    <row r="9583" spans="1:12" x14ac:dyDescent="0.3">
      <c r="A9583" t="s">
        <v>12</v>
      </c>
      <c r="B9583" t="s">
        <v>13</v>
      </c>
      <c r="C9583" t="s">
        <v>14</v>
      </c>
      <c r="D9583" t="s">
        <v>41</v>
      </c>
      <c r="E9583" t="s">
        <v>42</v>
      </c>
      <c r="F9583" t="s">
        <v>24</v>
      </c>
      <c r="G9583" t="s">
        <v>34</v>
      </c>
      <c r="H9583" t="s">
        <v>35</v>
      </c>
      <c r="I9583">
        <v>383.96</v>
      </c>
      <c r="J9583">
        <v>5</v>
      </c>
      <c r="K9583">
        <v>0.2</v>
      </c>
      <c r="L9583">
        <v>38.396000000000001</v>
      </c>
    </row>
    <row r="9584" spans="1:12" x14ac:dyDescent="0.3">
      <c r="A9584" t="s">
        <v>27</v>
      </c>
      <c r="B9584" t="s">
        <v>13</v>
      </c>
      <c r="C9584" t="s">
        <v>14</v>
      </c>
      <c r="D9584" t="s">
        <v>337</v>
      </c>
      <c r="E9584" t="s">
        <v>42</v>
      </c>
      <c r="F9584" t="s">
        <v>24</v>
      </c>
      <c r="G9584" t="s">
        <v>34</v>
      </c>
      <c r="H9584" t="s">
        <v>58</v>
      </c>
      <c r="I9584">
        <v>19.989999999999998</v>
      </c>
      <c r="J9584">
        <v>1</v>
      </c>
      <c r="K9584">
        <v>0</v>
      </c>
      <c r="L9584">
        <v>6.7965999999999998</v>
      </c>
    </row>
    <row r="9585" spans="1:12" x14ac:dyDescent="0.3">
      <c r="A9585" t="s">
        <v>27</v>
      </c>
      <c r="B9585" t="s">
        <v>13</v>
      </c>
      <c r="C9585" t="s">
        <v>14</v>
      </c>
      <c r="D9585" t="s">
        <v>337</v>
      </c>
      <c r="E9585" t="s">
        <v>42</v>
      </c>
      <c r="F9585" t="s">
        <v>24</v>
      </c>
      <c r="G9585" t="s">
        <v>25</v>
      </c>
      <c r="H9585" t="s">
        <v>36</v>
      </c>
      <c r="I9585">
        <v>22.92</v>
      </c>
      <c r="J9585">
        <v>5</v>
      </c>
      <c r="K9585">
        <v>0.2</v>
      </c>
      <c r="L9585">
        <v>8.0220000000000002</v>
      </c>
    </row>
    <row r="9586" spans="1:12" x14ac:dyDescent="0.3">
      <c r="A9586" t="s">
        <v>27</v>
      </c>
      <c r="B9586" t="s">
        <v>13</v>
      </c>
      <c r="C9586" t="s">
        <v>14</v>
      </c>
      <c r="D9586" t="s">
        <v>41</v>
      </c>
      <c r="E9586" t="s">
        <v>42</v>
      </c>
      <c r="F9586" t="s">
        <v>24</v>
      </c>
      <c r="G9586" t="s">
        <v>25</v>
      </c>
      <c r="H9586" t="s">
        <v>40</v>
      </c>
      <c r="I9586">
        <v>21.4</v>
      </c>
      <c r="J9586">
        <v>5</v>
      </c>
      <c r="K9586">
        <v>0</v>
      </c>
      <c r="L9586">
        <v>10.058</v>
      </c>
    </row>
    <row r="9587" spans="1:12" x14ac:dyDescent="0.3">
      <c r="A9587" t="s">
        <v>27</v>
      </c>
      <c r="B9587" t="s">
        <v>13</v>
      </c>
      <c r="C9587" t="s">
        <v>14</v>
      </c>
      <c r="D9587" t="s">
        <v>41</v>
      </c>
      <c r="E9587" t="s">
        <v>42</v>
      </c>
      <c r="F9587" t="s">
        <v>24</v>
      </c>
      <c r="G9587" t="s">
        <v>25</v>
      </c>
      <c r="H9587" t="s">
        <v>36</v>
      </c>
      <c r="I9587">
        <v>48.664000000000001</v>
      </c>
      <c r="J9587">
        <v>7</v>
      </c>
      <c r="K9587">
        <v>0.2</v>
      </c>
      <c r="L9587">
        <v>15.815799999999999</v>
      </c>
    </row>
    <row r="9588" spans="1:12" x14ac:dyDescent="0.3">
      <c r="A9588" t="s">
        <v>27</v>
      </c>
      <c r="B9588" t="s">
        <v>43</v>
      </c>
      <c r="C9588" t="s">
        <v>14</v>
      </c>
      <c r="D9588" t="s">
        <v>41</v>
      </c>
      <c r="E9588" t="s">
        <v>42</v>
      </c>
      <c r="F9588" t="s">
        <v>24</v>
      </c>
      <c r="G9588" t="s">
        <v>18</v>
      </c>
      <c r="H9588" t="s">
        <v>32</v>
      </c>
      <c r="I9588">
        <v>15.84</v>
      </c>
      <c r="J9588">
        <v>3</v>
      </c>
      <c r="K9588">
        <v>0</v>
      </c>
      <c r="L9588">
        <v>4.9104000000000001</v>
      </c>
    </row>
    <row r="9589" spans="1:12" x14ac:dyDescent="0.3">
      <c r="A9589" t="s">
        <v>27</v>
      </c>
      <c r="B9589" t="s">
        <v>43</v>
      </c>
      <c r="C9589" t="s">
        <v>14</v>
      </c>
      <c r="D9589" t="s">
        <v>41</v>
      </c>
      <c r="E9589" t="s">
        <v>42</v>
      </c>
      <c r="F9589" t="s">
        <v>24</v>
      </c>
      <c r="G9589" t="s">
        <v>25</v>
      </c>
      <c r="H9589" t="s">
        <v>36</v>
      </c>
      <c r="I9589">
        <v>86.376000000000005</v>
      </c>
      <c r="J9589">
        <v>3</v>
      </c>
      <c r="K9589">
        <v>0.2</v>
      </c>
      <c r="L9589">
        <v>30.2316</v>
      </c>
    </row>
    <row r="9590" spans="1:12" x14ac:dyDescent="0.3">
      <c r="A9590" t="s">
        <v>27</v>
      </c>
      <c r="B9590" t="s">
        <v>43</v>
      </c>
      <c r="C9590" t="s">
        <v>14</v>
      </c>
      <c r="D9590" t="s">
        <v>41</v>
      </c>
      <c r="E9590" t="s">
        <v>42</v>
      </c>
      <c r="F9590" t="s">
        <v>24</v>
      </c>
      <c r="G9590" t="s">
        <v>25</v>
      </c>
      <c r="H9590" t="s">
        <v>33</v>
      </c>
      <c r="I9590">
        <v>18.239999999999998</v>
      </c>
      <c r="J9590">
        <v>3</v>
      </c>
      <c r="K9590">
        <v>0</v>
      </c>
      <c r="L9590">
        <v>6.2016</v>
      </c>
    </row>
    <row r="9591" spans="1:12" x14ac:dyDescent="0.3">
      <c r="A9591" t="s">
        <v>27</v>
      </c>
      <c r="B9591" t="s">
        <v>43</v>
      </c>
      <c r="C9591" t="s">
        <v>14</v>
      </c>
      <c r="D9591" t="s">
        <v>41</v>
      </c>
      <c r="E9591" t="s">
        <v>42</v>
      </c>
      <c r="F9591" t="s">
        <v>24</v>
      </c>
      <c r="G9591" t="s">
        <v>25</v>
      </c>
      <c r="H9591" t="s">
        <v>33</v>
      </c>
      <c r="I9591">
        <v>13.12</v>
      </c>
      <c r="J9591">
        <v>4</v>
      </c>
      <c r="K9591">
        <v>0</v>
      </c>
      <c r="L9591">
        <v>4.3296000000000001</v>
      </c>
    </row>
    <row r="9592" spans="1:12" x14ac:dyDescent="0.3">
      <c r="A9592" t="s">
        <v>27</v>
      </c>
      <c r="B9592" t="s">
        <v>13</v>
      </c>
      <c r="C9592" t="s">
        <v>14</v>
      </c>
      <c r="D9592" t="s">
        <v>41</v>
      </c>
      <c r="E9592" t="s">
        <v>42</v>
      </c>
      <c r="F9592" t="s">
        <v>24</v>
      </c>
      <c r="G9592" t="s">
        <v>25</v>
      </c>
      <c r="H9592" t="s">
        <v>36</v>
      </c>
      <c r="I9592">
        <v>6.3680000000000003</v>
      </c>
      <c r="J9592">
        <v>2</v>
      </c>
      <c r="K9592">
        <v>0.2</v>
      </c>
      <c r="L9592">
        <v>2.1492</v>
      </c>
    </row>
    <row r="9593" spans="1:12" x14ac:dyDescent="0.3">
      <c r="A9593" t="s">
        <v>27</v>
      </c>
      <c r="B9593" t="s">
        <v>13</v>
      </c>
      <c r="C9593" t="s">
        <v>14</v>
      </c>
      <c r="D9593" t="s">
        <v>41</v>
      </c>
      <c r="E9593" t="s">
        <v>42</v>
      </c>
      <c r="F9593" t="s">
        <v>24</v>
      </c>
      <c r="G9593" t="s">
        <v>34</v>
      </c>
      <c r="H9593" t="s">
        <v>122</v>
      </c>
      <c r="I9593">
        <v>558.4</v>
      </c>
      <c r="J9593">
        <v>2</v>
      </c>
      <c r="K9593">
        <v>0.2</v>
      </c>
      <c r="L9593">
        <v>41.88</v>
      </c>
    </row>
    <row r="9594" spans="1:12" x14ac:dyDescent="0.3">
      <c r="A9594" t="s">
        <v>27</v>
      </c>
      <c r="B9594" t="s">
        <v>21</v>
      </c>
      <c r="C9594" t="s">
        <v>14</v>
      </c>
      <c r="D9594" t="s">
        <v>41</v>
      </c>
      <c r="E9594" t="s">
        <v>42</v>
      </c>
      <c r="F9594" t="s">
        <v>24</v>
      </c>
      <c r="G9594" t="s">
        <v>25</v>
      </c>
      <c r="H9594" t="s">
        <v>40</v>
      </c>
      <c r="I9594">
        <v>440.19</v>
      </c>
      <c r="J9594">
        <v>9</v>
      </c>
      <c r="K9594">
        <v>0</v>
      </c>
      <c r="L9594">
        <v>206.88929999999999</v>
      </c>
    </row>
    <row r="9595" spans="1:12" x14ac:dyDescent="0.3">
      <c r="A9595" t="s">
        <v>27</v>
      </c>
      <c r="B9595" t="s">
        <v>21</v>
      </c>
      <c r="C9595" t="s">
        <v>14</v>
      </c>
      <c r="D9595" t="s">
        <v>41</v>
      </c>
      <c r="E9595" t="s">
        <v>42</v>
      </c>
      <c r="F9595" t="s">
        <v>24</v>
      </c>
      <c r="G9595" t="s">
        <v>25</v>
      </c>
      <c r="H9595" t="s">
        <v>109</v>
      </c>
      <c r="I9595">
        <v>64.400000000000006</v>
      </c>
      <c r="J9595">
        <v>5</v>
      </c>
      <c r="K9595">
        <v>0</v>
      </c>
      <c r="L9595">
        <v>1.9319999999999999</v>
      </c>
    </row>
    <row r="9596" spans="1:12" x14ac:dyDescent="0.3">
      <c r="A9596" t="s">
        <v>27</v>
      </c>
      <c r="B9596" t="s">
        <v>21</v>
      </c>
      <c r="C9596" t="s">
        <v>14</v>
      </c>
      <c r="D9596" t="s">
        <v>41</v>
      </c>
      <c r="E9596" t="s">
        <v>42</v>
      </c>
      <c r="F9596" t="s">
        <v>24</v>
      </c>
      <c r="G9596" t="s">
        <v>18</v>
      </c>
      <c r="H9596" t="s">
        <v>32</v>
      </c>
      <c r="I9596">
        <v>79.92</v>
      </c>
      <c r="J9596">
        <v>4</v>
      </c>
      <c r="K9596">
        <v>0</v>
      </c>
      <c r="L9596">
        <v>34.365600000000001</v>
      </c>
    </row>
    <row r="9597" spans="1:12" x14ac:dyDescent="0.3">
      <c r="A9597" t="s">
        <v>27</v>
      </c>
      <c r="B9597" t="s">
        <v>21</v>
      </c>
      <c r="C9597" t="s">
        <v>14</v>
      </c>
      <c r="D9597" t="s">
        <v>41</v>
      </c>
      <c r="E9597" t="s">
        <v>42</v>
      </c>
      <c r="F9597" t="s">
        <v>24</v>
      </c>
      <c r="G9597" t="s">
        <v>34</v>
      </c>
      <c r="H9597" t="s">
        <v>58</v>
      </c>
      <c r="I9597">
        <v>69.98</v>
      </c>
      <c r="J9597">
        <v>2</v>
      </c>
      <c r="K9597">
        <v>0</v>
      </c>
      <c r="L9597">
        <v>13.296200000000001</v>
      </c>
    </row>
    <row r="9598" spans="1:12" x14ac:dyDescent="0.3">
      <c r="A9598" t="s">
        <v>12</v>
      </c>
      <c r="B9598" t="s">
        <v>43</v>
      </c>
      <c r="C9598" t="s">
        <v>14</v>
      </c>
      <c r="D9598" t="s">
        <v>41</v>
      </c>
      <c r="E9598" t="s">
        <v>42</v>
      </c>
      <c r="F9598" t="s">
        <v>24</v>
      </c>
      <c r="G9598" t="s">
        <v>18</v>
      </c>
      <c r="H9598" t="s">
        <v>30</v>
      </c>
      <c r="I9598">
        <v>521.96</v>
      </c>
      <c r="J9598">
        <v>2</v>
      </c>
      <c r="K9598">
        <v>0</v>
      </c>
      <c r="L9598">
        <v>88.733199999999997</v>
      </c>
    </row>
    <row r="9599" spans="1:12" x14ac:dyDescent="0.3">
      <c r="A9599" t="s">
        <v>27</v>
      </c>
      <c r="B9599" t="s">
        <v>43</v>
      </c>
      <c r="C9599" t="s">
        <v>14</v>
      </c>
      <c r="D9599" t="s">
        <v>41</v>
      </c>
      <c r="E9599" t="s">
        <v>42</v>
      </c>
      <c r="F9599" t="s">
        <v>24</v>
      </c>
      <c r="G9599" t="s">
        <v>25</v>
      </c>
      <c r="H9599" t="s">
        <v>33</v>
      </c>
      <c r="I9599">
        <v>7.58</v>
      </c>
      <c r="J9599">
        <v>1</v>
      </c>
      <c r="K9599">
        <v>0</v>
      </c>
      <c r="L9599">
        <v>2.9561999999999999</v>
      </c>
    </row>
    <row r="9600" spans="1:12" x14ac:dyDescent="0.3">
      <c r="A9600" t="s">
        <v>27</v>
      </c>
      <c r="B9600" t="s">
        <v>13</v>
      </c>
      <c r="C9600" t="s">
        <v>14</v>
      </c>
      <c r="D9600" t="s">
        <v>41</v>
      </c>
      <c r="E9600" t="s">
        <v>42</v>
      </c>
      <c r="F9600" t="s">
        <v>24</v>
      </c>
      <c r="G9600" t="s">
        <v>25</v>
      </c>
      <c r="H9600" t="s">
        <v>26</v>
      </c>
      <c r="I9600">
        <v>9.9600000000000009</v>
      </c>
      <c r="J9600">
        <v>2</v>
      </c>
      <c r="K9600">
        <v>0</v>
      </c>
      <c r="L9600">
        <v>4.5815999999999999</v>
      </c>
    </row>
    <row r="9601" spans="1:12" x14ac:dyDescent="0.3">
      <c r="A9601" t="s">
        <v>27</v>
      </c>
      <c r="B9601" t="s">
        <v>13</v>
      </c>
      <c r="C9601" t="s">
        <v>14</v>
      </c>
      <c r="D9601" t="s">
        <v>41</v>
      </c>
      <c r="E9601" t="s">
        <v>42</v>
      </c>
      <c r="F9601" t="s">
        <v>24</v>
      </c>
      <c r="G9601" t="s">
        <v>25</v>
      </c>
      <c r="H9601" t="s">
        <v>33</v>
      </c>
      <c r="I9601">
        <v>9.2100000000000009</v>
      </c>
      <c r="J9601">
        <v>3</v>
      </c>
      <c r="K9601">
        <v>0</v>
      </c>
      <c r="L9601">
        <v>2.3025000000000002</v>
      </c>
    </row>
    <row r="9602" spans="1:12" x14ac:dyDescent="0.3">
      <c r="A9602" t="s">
        <v>27</v>
      </c>
      <c r="B9602" t="s">
        <v>13</v>
      </c>
      <c r="C9602" t="s">
        <v>14</v>
      </c>
      <c r="D9602" t="s">
        <v>41</v>
      </c>
      <c r="E9602" t="s">
        <v>42</v>
      </c>
      <c r="F9602" t="s">
        <v>24</v>
      </c>
      <c r="G9602" t="s">
        <v>25</v>
      </c>
      <c r="H9602" t="s">
        <v>109</v>
      </c>
      <c r="I9602">
        <v>27.93</v>
      </c>
      <c r="J9602">
        <v>3</v>
      </c>
      <c r="K9602">
        <v>0</v>
      </c>
      <c r="L9602">
        <v>8.0997000000000003</v>
      </c>
    </row>
    <row r="9603" spans="1:12" x14ac:dyDescent="0.3">
      <c r="A9603" t="s">
        <v>61</v>
      </c>
      <c r="B9603" t="s">
        <v>21</v>
      </c>
      <c r="C9603" t="s">
        <v>14</v>
      </c>
      <c r="D9603" t="s">
        <v>41</v>
      </c>
      <c r="E9603" t="s">
        <v>42</v>
      </c>
      <c r="F9603" t="s">
        <v>24</v>
      </c>
      <c r="G9603" t="s">
        <v>25</v>
      </c>
      <c r="H9603" t="s">
        <v>40</v>
      </c>
      <c r="I9603">
        <v>33.4</v>
      </c>
      <c r="J9603">
        <v>5</v>
      </c>
      <c r="K9603">
        <v>0</v>
      </c>
      <c r="L9603">
        <v>16.032</v>
      </c>
    </row>
    <row r="9604" spans="1:12" x14ac:dyDescent="0.3">
      <c r="A9604" t="s">
        <v>61</v>
      </c>
      <c r="B9604" t="s">
        <v>21</v>
      </c>
      <c r="C9604" t="s">
        <v>14</v>
      </c>
      <c r="D9604" t="s">
        <v>343</v>
      </c>
      <c r="E9604" t="s">
        <v>42</v>
      </c>
      <c r="F9604" t="s">
        <v>24</v>
      </c>
      <c r="G9604" t="s">
        <v>34</v>
      </c>
      <c r="H9604" t="s">
        <v>122</v>
      </c>
      <c r="I9604">
        <v>837.6</v>
      </c>
      <c r="J9604">
        <v>3</v>
      </c>
      <c r="K9604">
        <v>0.2</v>
      </c>
      <c r="L9604">
        <v>62.82</v>
      </c>
    </row>
    <row r="9605" spans="1:12" x14ac:dyDescent="0.3">
      <c r="A9605" t="s">
        <v>27</v>
      </c>
      <c r="B9605" t="s">
        <v>13</v>
      </c>
      <c r="C9605" t="s">
        <v>14</v>
      </c>
      <c r="D9605" t="s">
        <v>512</v>
      </c>
      <c r="E9605" t="s">
        <v>42</v>
      </c>
      <c r="F9605" t="s">
        <v>24</v>
      </c>
      <c r="G9605" t="s">
        <v>25</v>
      </c>
      <c r="H9605" t="s">
        <v>33</v>
      </c>
      <c r="I9605">
        <v>5.88</v>
      </c>
      <c r="J9605">
        <v>2</v>
      </c>
      <c r="K9605">
        <v>0</v>
      </c>
      <c r="L9605">
        <v>2.6459999999999999</v>
      </c>
    </row>
    <row r="9606" spans="1:12" x14ac:dyDescent="0.3">
      <c r="A9606" t="s">
        <v>27</v>
      </c>
      <c r="B9606" t="s">
        <v>13</v>
      </c>
      <c r="C9606" t="s">
        <v>14</v>
      </c>
      <c r="D9606" t="s">
        <v>512</v>
      </c>
      <c r="E9606" t="s">
        <v>42</v>
      </c>
      <c r="F9606" t="s">
        <v>24</v>
      </c>
      <c r="G9606" t="s">
        <v>18</v>
      </c>
      <c r="H9606" t="s">
        <v>20</v>
      </c>
      <c r="I9606">
        <v>975.92</v>
      </c>
      <c r="J9606">
        <v>5</v>
      </c>
      <c r="K9606">
        <v>0.2</v>
      </c>
      <c r="L9606">
        <v>121.99</v>
      </c>
    </row>
    <row r="9607" spans="1:12" x14ac:dyDescent="0.3">
      <c r="A9607" t="s">
        <v>27</v>
      </c>
      <c r="B9607" t="s">
        <v>13</v>
      </c>
      <c r="C9607" t="s">
        <v>14</v>
      </c>
      <c r="D9607" t="s">
        <v>512</v>
      </c>
      <c r="E9607" t="s">
        <v>42</v>
      </c>
      <c r="F9607" t="s">
        <v>24</v>
      </c>
      <c r="G9607" t="s">
        <v>25</v>
      </c>
      <c r="H9607" t="s">
        <v>33</v>
      </c>
      <c r="I9607">
        <v>303.83999999999997</v>
      </c>
      <c r="J9607">
        <v>8</v>
      </c>
      <c r="K9607">
        <v>0</v>
      </c>
      <c r="L9607">
        <v>91.152000000000001</v>
      </c>
    </row>
    <row r="9608" spans="1:12" x14ac:dyDescent="0.3">
      <c r="A9608" t="s">
        <v>27</v>
      </c>
      <c r="B9608" t="s">
        <v>13</v>
      </c>
      <c r="C9608" t="s">
        <v>14</v>
      </c>
      <c r="D9608" t="s">
        <v>512</v>
      </c>
      <c r="E9608" t="s">
        <v>42</v>
      </c>
      <c r="F9608" t="s">
        <v>24</v>
      </c>
      <c r="G9608" t="s">
        <v>25</v>
      </c>
      <c r="H9608" t="s">
        <v>31</v>
      </c>
      <c r="I9608">
        <v>485.88</v>
      </c>
      <c r="J9608">
        <v>6</v>
      </c>
      <c r="K9608">
        <v>0</v>
      </c>
      <c r="L9608">
        <v>19.435199999999998</v>
      </c>
    </row>
    <row r="9609" spans="1:12" x14ac:dyDescent="0.3">
      <c r="A9609" t="s">
        <v>27</v>
      </c>
      <c r="B9609" t="s">
        <v>13</v>
      </c>
      <c r="C9609" t="s">
        <v>14</v>
      </c>
      <c r="D9609" t="s">
        <v>41</v>
      </c>
      <c r="E9609" t="s">
        <v>42</v>
      </c>
      <c r="F9609" t="s">
        <v>24</v>
      </c>
      <c r="G9609" t="s">
        <v>18</v>
      </c>
      <c r="H9609" t="s">
        <v>20</v>
      </c>
      <c r="I9609">
        <v>2404.7040000000002</v>
      </c>
      <c r="J9609">
        <v>6</v>
      </c>
      <c r="K9609">
        <v>0.2</v>
      </c>
      <c r="L9609">
        <v>150.29400000000001</v>
      </c>
    </row>
    <row r="9610" spans="1:12" x14ac:dyDescent="0.3">
      <c r="A9610" t="s">
        <v>27</v>
      </c>
      <c r="B9610" t="s">
        <v>13</v>
      </c>
      <c r="C9610" t="s">
        <v>14</v>
      </c>
      <c r="D9610" t="s">
        <v>41</v>
      </c>
      <c r="E9610" t="s">
        <v>42</v>
      </c>
      <c r="F9610" t="s">
        <v>24</v>
      </c>
      <c r="G9610" t="s">
        <v>25</v>
      </c>
      <c r="H9610" t="s">
        <v>36</v>
      </c>
      <c r="I9610">
        <v>563.024</v>
      </c>
      <c r="J9610">
        <v>11</v>
      </c>
      <c r="K9610">
        <v>0.2</v>
      </c>
      <c r="L9610">
        <v>190.0206</v>
      </c>
    </row>
    <row r="9611" spans="1:12" x14ac:dyDescent="0.3">
      <c r="A9611" t="s">
        <v>27</v>
      </c>
      <c r="B9611" t="s">
        <v>13</v>
      </c>
      <c r="C9611" t="s">
        <v>14</v>
      </c>
      <c r="D9611" t="s">
        <v>41</v>
      </c>
      <c r="E9611" t="s">
        <v>42</v>
      </c>
      <c r="F9611" t="s">
        <v>24</v>
      </c>
      <c r="G9611" t="s">
        <v>25</v>
      </c>
      <c r="H9611" t="s">
        <v>31</v>
      </c>
      <c r="I9611">
        <v>344.91</v>
      </c>
      <c r="J9611">
        <v>3</v>
      </c>
      <c r="K9611">
        <v>0</v>
      </c>
      <c r="L9611">
        <v>10.347300000000001</v>
      </c>
    </row>
    <row r="9612" spans="1:12" x14ac:dyDescent="0.3">
      <c r="A9612" t="s">
        <v>27</v>
      </c>
      <c r="B9612" t="s">
        <v>13</v>
      </c>
      <c r="C9612" t="s">
        <v>14</v>
      </c>
      <c r="D9612" t="s">
        <v>41</v>
      </c>
      <c r="E9612" t="s">
        <v>42</v>
      </c>
      <c r="F9612" t="s">
        <v>24</v>
      </c>
      <c r="G9612" t="s">
        <v>25</v>
      </c>
      <c r="H9612" t="s">
        <v>26</v>
      </c>
      <c r="I9612">
        <v>8.64</v>
      </c>
      <c r="J9612">
        <v>3</v>
      </c>
      <c r="K9612">
        <v>0</v>
      </c>
      <c r="L9612">
        <v>4.2336</v>
      </c>
    </row>
    <row r="9613" spans="1:12" x14ac:dyDescent="0.3">
      <c r="A9613" t="s">
        <v>27</v>
      </c>
      <c r="B9613" t="s">
        <v>21</v>
      </c>
      <c r="C9613" t="s">
        <v>14</v>
      </c>
      <c r="D9613" t="s">
        <v>41</v>
      </c>
      <c r="E9613" t="s">
        <v>42</v>
      </c>
      <c r="F9613" t="s">
        <v>24</v>
      </c>
      <c r="G9613" t="s">
        <v>25</v>
      </c>
      <c r="H9613" t="s">
        <v>33</v>
      </c>
      <c r="I9613">
        <v>8.82</v>
      </c>
      <c r="J9613">
        <v>3</v>
      </c>
      <c r="K9613">
        <v>0</v>
      </c>
      <c r="L9613">
        <v>2.5577999999999999</v>
      </c>
    </row>
    <row r="9614" spans="1:12" x14ac:dyDescent="0.3">
      <c r="A9614" t="s">
        <v>27</v>
      </c>
      <c r="B9614" t="s">
        <v>21</v>
      </c>
      <c r="C9614" t="s">
        <v>14</v>
      </c>
      <c r="D9614" t="s">
        <v>41</v>
      </c>
      <c r="E9614" t="s">
        <v>42</v>
      </c>
      <c r="F9614" t="s">
        <v>24</v>
      </c>
      <c r="G9614" t="s">
        <v>25</v>
      </c>
      <c r="H9614" t="s">
        <v>40</v>
      </c>
      <c r="I9614">
        <v>37.94</v>
      </c>
      <c r="J9614">
        <v>2</v>
      </c>
      <c r="K9614">
        <v>0</v>
      </c>
      <c r="L9614">
        <v>18.211200000000002</v>
      </c>
    </row>
    <row r="9615" spans="1:12" x14ac:dyDescent="0.3">
      <c r="A9615" t="s">
        <v>27</v>
      </c>
      <c r="B9615" t="s">
        <v>21</v>
      </c>
      <c r="C9615" t="s">
        <v>14</v>
      </c>
      <c r="D9615" t="s">
        <v>41</v>
      </c>
      <c r="E9615" t="s">
        <v>42</v>
      </c>
      <c r="F9615" t="s">
        <v>24</v>
      </c>
      <c r="G9615" t="s">
        <v>25</v>
      </c>
      <c r="H9615" t="s">
        <v>33</v>
      </c>
      <c r="I9615">
        <v>4.2</v>
      </c>
      <c r="J9615">
        <v>2</v>
      </c>
      <c r="K9615">
        <v>0</v>
      </c>
      <c r="L9615">
        <v>1.1759999999999999</v>
      </c>
    </row>
    <row r="9616" spans="1:12" x14ac:dyDescent="0.3">
      <c r="A9616" t="s">
        <v>27</v>
      </c>
      <c r="B9616" t="s">
        <v>21</v>
      </c>
      <c r="C9616" t="s">
        <v>14</v>
      </c>
      <c r="D9616" t="s">
        <v>41</v>
      </c>
      <c r="E9616" t="s">
        <v>42</v>
      </c>
      <c r="F9616" t="s">
        <v>24</v>
      </c>
      <c r="G9616" t="s">
        <v>25</v>
      </c>
      <c r="H9616" t="s">
        <v>31</v>
      </c>
      <c r="I9616">
        <v>227.28</v>
      </c>
      <c r="J9616">
        <v>2</v>
      </c>
      <c r="K9616">
        <v>0</v>
      </c>
      <c r="L9616">
        <v>2.2728000000000002</v>
      </c>
    </row>
    <row r="9617" spans="1:12" x14ac:dyDescent="0.3">
      <c r="A9617" t="s">
        <v>27</v>
      </c>
      <c r="B9617" t="s">
        <v>21</v>
      </c>
      <c r="C9617" t="s">
        <v>14</v>
      </c>
      <c r="D9617" t="s">
        <v>41</v>
      </c>
      <c r="E9617" t="s">
        <v>42</v>
      </c>
      <c r="F9617" t="s">
        <v>24</v>
      </c>
      <c r="G9617" t="s">
        <v>25</v>
      </c>
      <c r="H9617" t="s">
        <v>40</v>
      </c>
      <c r="I9617">
        <v>47.9</v>
      </c>
      <c r="J9617">
        <v>1</v>
      </c>
      <c r="K9617">
        <v>0</v>
      </c>
      <c r="L9617">
        <v>22.992000000000001</v>
      </c>
    </row>
    <row r="9618" spans="1:12" x14ac:dyDescent="0.3">
      <c r="A9618" t="s">
        <v>27</v>
      </c>
      <c r="B9618" t="s">
        <v>21</v>
      </c>
      <c r="C9618" t="s">
        <v>14</v>
      </c>
      <c r="D9618" t="s">
        <v>41</v>
      </c>
      <c r="E9618" t="s">
        <v>42</v>
      </c>
      <c r="F9618" t="s">
        <v>24</v>
      </c>
      <c r="G9618" t="s">
        <v>25</v>
      </c>
      <c r="H9618" t="s">
        <v>59</v>
      </c>
      <c r="I9618">
        <v>61.96</v>
      </c>
      <c r="J9618">
        <v>2</v>
      </c>
      <c r="K9618">
        <v>0</v>
      </c>
      <c r="L9618">
        <v>30.360399999999998</v>
      </c>
    </row>
    <row r="9619" spans="1:12" x14ac:dyDescent="0.3">
      <c r="A9619" t="s">
        <v>27</v>
      </c>
      <c r="B9619" t="s">
        <v>21</v>
      </c>
      <c r="C9619" t="s">
        <v>14</v>
      </c>
      <c r="D9619" t="s">
        <v>41</v>
      </c>
      <c r="E9619" t="s">
        <v>42</v>
      </c>
      <c r="F9619" t="s">
        <v>24</v>
      </c>
      <c r="G9619" t="s">
        <v>25</v>
      </c>
      <c r="H9619" t="s">
        <v>31</v>
      </c>
      <c r="I9619">
        <v>1117.92</v>
      </c>
      <c r="J9619">
        <v>4</v>
      </c>
      <c r="K9619">
        <v>0</v>
      </c>
      <c r="L9619">
        <v>55.896000000000001</v>
      </c>
    </row>
    <row r="9620" spans="1:12" x14ac:dyDescent="0.3">
      <c r="A9620" t="s">
        <v>12</v>
      </c>
      <c r="B9620" t="s">
        <v>13</v>
      </c>
      <c r="C9620" t="s">
        <v>14</v>
      </c>
      <c r="D9620" t="s">
        <v>41</v>
      </c>
      <c r="E9620" t="s">
        <v>42</v>
      </c>
      <c r="F9620" t="s">
        <v>24</v>
      </c>
      <c r="G9620" t="s">
        <v>25</v>
      </c>
      <c r="H9620" t="s">
        <v>33</v>
      </c>
      <c r="I9620">
        <v>35.96</v>
      </c>
      <c r="J9620">
        <v>2</v>
      </c>
      <c r="K9620">
        <v>0</v>
      </c>
      <c r="L9620">
        <v>10.4284</v>
      </c>
    </row>
    <row r="9621" spans="1:12" x14ac:dyDescent="0.3">
      <c r="A9621" t="s">
        <v>12</v>
      </c>
      <c r="B9621" t="s">
        <v>13</v>
      </c>
      <c r="C9621" t="s">
        <v>14</v>
      </c>
      <c r="D9621" t="s">
        <v>41</v>
      </c>
      <c r="E9621" t="s">
        <v>42</v>
      </c>
      <c r="F9621" t="s">
        <v>24</v>
      </c>
      <c r="G9621" t="s">
        <v>25</v>
      </c>
      <c r="H9621" t="s">
        <v>36</v>
      </c>
      <c r="I9621">
        <v>14.952</v>
      </c>
      <c r="J9621">
        <v>3</v>
      </c>
      <c r="K9621">
        <v>0.2</v>
      </c>
      <c r="L9621">
        <v>5.4200999999999997</v>
      </c>
    </row>
    <row r="9622" spans="1:12" x14ac:dyDescent="0.3">
      <c r="A9622" t="s">
        <v>27</v>
      </c>
      <c r="B9622" t="s">
        <v>21</v>
      </c>
      <c r="C9622" t="s">
        <v>14</v>
      </c>
      <c r="D9622" t="s">
        <v>41</v>
      </c>
      <c r="E9622" t="s">
        <v>42</v>
      </c>
      <c r="F9622" t="s">
        <v>24</v>
      </c>
      <c r="G9622" t="s">
        <v>25</v>
      </c>
      <c r="H9622" t="s">
        <v>33</v>
      </c>
      <c r="I9622">
        <v>23.1</v>
      </c>
      <c r="J9622">
        <v>2</v>
      </c>
      <c r="K9622">
        <v>0</v>
      </c>
      <c r="L9622">
        <v>6.93</v>
      </c>
    </row>
    <row r="9623" spans="1:12" x14ac:dyDescent="0.3">
      <c r="A9623" t="s">
        <v>27</v>
      </c>
      <c r="B9623" t="s">
        <v>13</v>
      </c>
      <c r="C9623" t="s">
        <v>14</v>
      </c>
      <c r="D9623" t="s">
        <v>41</v>
      </c>
      <c r="E9623" t="s">
        <v>42</v>
      </c>
      <c r="F9623" t="s">
        <v>24</v>
      </c>
      <c r="G9623" t="s">
        <v>25</v>
      </c>
      <c r="H9623" t="s">
        <v>26</v>
      </c>
      <c r="I9623">
        <v>29.24</v>
      </c>
      <c r="J9623">
        <v>4</v>
      </c>
      <c r="K9623">
        <v>0</v>
      </c>
      <c r="L9623">
        <v>13.742800000000001</v>
      </c>
    </row>
    <row r="9624" spans="1:12" x14ac:dyDescent="0.3">
      <c r="A9624" t="s">
        <v>61</v>
      </c>
      <c r="B9624" t="s">
        <v>13</v>
      </c>
      <c r="C9624" t="s">
        <v>14</v>
      </c>
      <c r="D9624" t="s">
        <v>41</v>
      </c>
      <c r="E9624" t="s">
        <v>42</v>
      </c>
      <c r="F9624" t="s">
        <v>24</v>
      </c>
      <c r="G9624" t="s">
        <v>18</v>
      </c>
      <c r="H9624" t="s">
        <v>20</v>
      </c>
      <c r="I9624">
        <v>48.712000000000003</v>
      </c>
      <c r="J9624">
        <v>1</v>
      </c>
      <c r="K9624">
        <v>0.2</v>
      </c>
      <c r="L9624">
        <v>5.4801000000000002</v>
      </c>
    </row>
    <row r="9625" spans="1:12" x14ac:dyDescent="0.3">
      <c r="A9625" t="s">
        <v>61</v>
      </c>
      <c r="B9625" t="s">
        <v>13</v>
      </c>
      <c r="C9625" t="s">
        <v>14</v>
      </c>
      <c r="D9625" t="s">
        <v>41</v>
      </c>
      <c r="E9625" t="s">
        <v>42</v>
      </c>
      <c r="F9625" t="s">
        <v>24</v>
      </c>
      <c r="G9625" t="s">
        <v>25</v>
      </c>
      <c r="H9625" t="s">
        <v>33</v>
      </c>
      <c r="I9625">
        <v>17.940000000000001</v>
      </c>
      <c r="J9625">
        <v>3</v>
      </c>
      <c r="K9625">
        <v>0</v>
      </c>
      <c r="L9625">
        <v>4.6643999999999997</v>
      </c>
    </row>
    <row r="9626" spans="1:12" x14ac:dyDescent="0.3">
      <c r="A9626" t="s">
        <v>61</v>
      </c>
      <c r="B9626" t="s">
        <v>13</v>
      </c>
      <c r="C9626" t="s">
        <v>14</v>
      </c>
      <c r="D9626" t="s">
        <v>41</v>
      </c>
      <c r="E9626" t="s">
        <v>42</v>
      </c>
      <c r="F9626" t="s">
        <v>24</v>
      </c>
      <c r="G9626" t="s">
        <v>25</v>
      </c>
      <c r="H9626" t="s">
        <v>31</v>
      </c>
      <c r="I9626">
        <v>242.94</v>
      </c>
      <c r="J9626">
        <v>3</v>
      </c>
      <c r="K9626">
        <v>0</v>
      </c>
      <c r="L9626">
        <v>4.8587999999999996</v>
      </c>
    </row>
    <row r="9627" spans="1:12" x14ac:dyDescent="0.3">
      <c r="A9627" t="s">
        <v>27</v>
      </c>
      <c r="B9627" t="s">
        <v>21</v>
      </c>
      <c r="C9627" t="s">
        <v>14</v>
      </c>
      <c r="D9627" t="s">
        <v>41</v>
      </c>
      <c r="E9627" t="s">
        <v>42</v>
      </c>
      <c r="F9627" t="s">
        <v>24</v>
      </c>
      <c r="G9627" t="s">
        <v>18</v>
      </c>
      <c r="H9627" t="s">
        <v>30</v>
      </c>
      <c r="I9627">
        <v>653.54999999999995</v>
      </c>
      <c r="J9627">
        <v>3</v>
      </c>
      <c r="K9627">
        <v>0</v>
      </c>
      <c r="L9627">
        <v>111.1035</v>
      </c>
    </row>
    <row r="9628" spans="1:12" x14ac:dyDescent="0.3">
      <c r="A9628" t="s">
        <v>27</v>
      </c>
      <c r="B9628" t="s">
        <v>21</v>
      </c>
      <c r="C9628" t="s">
        <v>14</v>
      </c>
      <c r="D9628" t="s">
        <v>41</v>
      </c>
      <c r="E9628" t="s">
        <v>42</v>
      </c>
      <c r="F9628" t="s">
        <v>24</v>
      </c>
      <c r="G9628" t="s">
        <v>34</v>
      </c>
      <c r="H9628" t="s">
        <v>58</v>
      </c>
      <c r="I9628">
        <v>33.9</v>
      </c>
      <c r="J9628">
        <v>2</v>
      </c>
      <c r="K9628">
        <v>0</v>
      </c>
      <c r="L9628">
        <v>2.0339999999999998</v>
      </c>
    </row>
    <row r="9629" spans="1:12" x14ac:dyDescent="0.3">
      <c r="A9629" t="s">
        <v>27</v>
      </c>
      <c r="B9629" t="s">
        <v>43</v>
      </c>
      <c r="C9629" t="s">
        <v>14</v>
      </c>
      <c r="D9629" t="s">
        <v>173</v>
      </c>
      <c r="E9629" t="s">
        <v>42</v>
      </c>
      <c r="F9629" t="s">
        <v>24</v>
      </c>
      <c r="G9629" t="s">
        <v>25</v>
      </c>
      <c r="H9629" t="s">
        <v>40</v>
      </c>
      <c r="I9629">
        <v>18.54</v>
      </c>
      <c r="J9629">
        <v>2</v>
      </c>
      <c r="K9629">
        <v>0</v>
      </c>
      <c r="L9629">
        <v>8.7138000000000009</v>
      </c>
    </row>
    <row r="9630" spans="1:12" x14ac:dyDescent="0.3">
      <c r="A9630" t="s">
        <v>27</v>
      </c>
      <c r="B9630" t="s">
        <v>43</v>
      </c>
      <c r="C9630" t="s">
        <v>14</v>
      </c>
      <c r="D9630" t="s">
        <v>41</v>
      </c>
      <c r="E9630" t="s">
        <v>42</v>
      </c>
      <c r="F9630" t="s">
        <v>24</v>
      </c>
      <c r="G9630" t="s">
        <v>25</v>
      </c>
      <c r="H9630" t="s">
        <v>76</v>
      </c>
      <c r="I9630">
        <v>17.05</v>
      </c>
      <c r="J9630">
        <v>5</v>
      </c>
      <c r="K9630">
        <v>0</v>
      </c>
      <c r="L9630">
        <v>8.1839999999999993</v>
      </c>
    </row>
    <row r="9631" spans="1:12" x14ac:dyDescent="0.3">
      <c r="A9631" t="s">
        <v>27</v>
      </c>
      <c r="B9631" t="s">
        <v>21</v>
      </c>
      <c r="C9631" t="s">
        <v>14</v>
      </c>
      <c r="D9631" t="s">
        <v>41</v>
      </c>
      <c r="E9631" t="s">
        <v>42</v>
      </c>
      <c r="F9631" t="s">
        <v>24</v>
      </c>
      <c r="G9631" t="s">
        <v>18</v>
      </c>
      <c r="H9631" t="s">
        <v>19</v>
      </c>
      <c r="I9631">
        <v>1367.84</v>
      </c>
      <c r="J9631">
        <v>8</v>
      </c>
      <c r="K9631">
        <v>0</v>
      </c>
      <c r="L9631">
        <v>259.88959999999997</v>
      </c>
    </row>
    <row r="9632" spans="1:12" x14ac:dyDescent="0.3">
      <c r="A9632" t="s">
        <v>27</v>
      </c>
      <c r="B9632" t="s">
        <v>13</v>
      </c>
      <c r="C9632" t="s">
        <v>14</v>
      </c>
      <c r="D9632" t="s">
        <v>323</v>
      </c>
      <c r="E9632" t="s">
        <v>42</v>
      </c>
      <c r="F9632" t="s">
        <v>24</v>
      </c>
      <c r="G9632" t="s">
        <v>25</v>
      </c>
      <c r="H9632" t="s">
        <v>59</v>
      </c>
      <c r="I9632">
        <v>158.13</v>
      </c>
      <c r="J9632">
        <v>3</v>
      </c>
      <c r="K9632">
        <v>0</v>
      </c>
      <c r="L9632">
        <v>77.483699999999999</v>
      </c>
    </row>
    <row r="9633" spans="1:12" x14ac:dyDescent="0.3">
      <c r="A9633" t="s">
        <v>27</v>
      </c>
      <c r="B9633" t="s">
        <v>13</v>
      </c>
      <c r="C9633" t="s">
        <v>14</v>
      </c>
      <c r="D9633" t="s">
        <v>323</v>
      </c>
      <c r="E9633" t="s">
        <v>42</v>
      </c>
      <c r="F9633" t="s">
        <v>24</v>
      </c>
      <c r="G9633" t="s">
        <v>34</v>
      </c>
      <c r="H9633" t="s">
        <v>35</v>
      </c>
      <c r="I9633">
        <v>43.6</v>
      </c>
      <c r="J9633">
        <v>5</v>
      </c>
      <c r="K9633">
        <v>0.2</v>
      </c>
      <c r="L9633">
        <v>4.3600000000000003</v>
      </c>
    </row>
    <row r="9634" spans="1:12" x14ac:dyDescent="0.3">
      <c r="A9634" t="s">
        <v>12</v>
      </c>
      <c r="B9634" t="s">
        <v>21</v>
      </c>
      <c r="C9634" t="s">
        <v>14</v>
      </c>
      <c r="D9634" t="s">
        <v>41</v>
      </c>
      <c r="E9634" t="s">
        <v>42</v>
      </c>
      <c r="F9634" t="s">
        <v>24</v>
      </c>
      <c r="G9634" t="s">
        <v>25</v>
      </c>
      <c r="H9634" t="s">
        <v>109</v>
      </c>
      <c r="I9634">
        <v>13.68</v>
      </c>
      <c r="J9634">
        <v>2</v>
      </c>
      <c r="K9634">
        <v>0</v>
      </c>
      <c r="L9634">
        <v>3.6936</v>
      </c>
    </row>
    <row r="9635" spans="1:12" x14ac:dyDescent="0.3">
      <c r="A9635" t="s">
        <v>12</v>
      </c>
      <c r="B9635" t="s">
        <v>13</v>
      </c>
      <c r="C9635" t="s">
        <v>14</v>
      </c>
      <c r="D9635" t="s">
        <v>41</v>
      </c>
      <c r="E9635" t="s">
        <v>42</v>
      </c>
      <c r="F9635" t="s">
        <v>24</v>
      </c>
      <c r="G9635" t="s">
        <v>34</v>
      </c>
      <c r="H9635" t="s">
        <v>58</v>
      </c>
      <c r="I9635">
        <v>43.5</v>
      </c>
      <c r="J9635">
        <v>3</v>
      </c>
      <c r="K9635">
        <v>0</v>
      </c>
      <c r="L9635">
        <v>10.875</v>
      </c>
    </row>
    <row r="9636" spans="1:12" x14ac:dyDescent="0.3">
      <c r="A9636" t="s">
        <v>12</v>
      </c>
      <c r="B9636" t="s">
        <v>43</v>
      </c>
      <c r="C9636" t="s">
        <v>14</v>
      </c>
      <c r="D9636" t="s">
        <v>173</v>
      </c>
      <c r="E9636" t="s">
        <v>42</v>
      </c>
      <c r="F9636" t="s">
        <v>24</v>
      </c>
      <c r="G9636" t="s">
        <v>25</v>
      </c>
      <c r="H9636" t="s">
        <v>36</v>
      </c>
      <c r="I9636">
        <v>107.648</v>
      </c>
      <c r="J9636">
        <v>2</v>
      </c>
      <c r="K9636">
        <v>0.2</v>
      </c>
      <c r="L9636">
        <v>33.64</v>
      </c>
    </row>
    <row r="9637" spans="1:12" x14ac:dyDescent="0.3">
      <c r="A9637" t="s">
        <v>61</v>
      </c>
      <c r="B9637" t="s">
        <v>21</v>
      </c>
      <c r="C9637" t="s">
        <v>14</v>
      </c>
      <c r="D9637" t="s">
        <v>41</v>
      </c>
      <c r="E9637" t="s">
        <v>42</v>
      </c>
      <c r="F9637" t="s">
        <v>24</v>
      </c>
      <c r="G9637" t="s">
        <v>25</v>
      </c>
      <c r="H9637" t="s">
        <v>40</v>
      </c>
      <c r="I9637">
        <v>11.76</v>
      </c>
      <c r="J9637">
        <v>2</v>
      </c>
      <c r="K9637">
        <v>0</v>
      </c>
      <c r="L9637">
        <v>5.7624000000000004</v>
      </c>
    </row>
    <row r="9638" spans="1:12" x14ac:dyDescent="0.3">
      <c r="A9638" t="s">
        <v>61</v>
      </c>
      <c r="B9638" t="s">
        <v>21</v>
      </c>
      <c r="C9638" t="s">
        <v>14</v>
      </c>
      <c r="D9638" t="s">
        <v>41</v>
      </c>
      <c r="E9638" t="s">
        <v>42</v>
      </c>
      <c r="F9638" t="s">
        <v>24</v>
      </c>
      <c r="G9638" t="s">
        <v>25</v>
      </c>
      <c r="H9638" t="s">
        <v>40</v>
      </c>
      <c r="I9638">
        <v>167.94</v>
      </c>
      <c r="J9638">
        <v>3</v>
      </c>
      <c r="K9638">
        <v>0</v>
      </c>
      <c r="L9638">
        <v>82.290599999999998</v>
      </c>
    </row>
    <row r="9639" spans="1:12" x14ac:dyDescent="0.3">
      <c r="A9639" t="s">
        <v>61</v>
      </c>
      <c r="B9639" t="s">
        <v>21</v>
      </c>
      <c r="C9639" t="s">
        <v>14</v>
      </c>
      <c r="D9639" t="s">
        <v>41</v>
      </c>
      <c r="E9639" t="s">
        <v>42</v>
      </c>
      <c r="F9639" t="s">
        <v>24</v>
      </c>
      <c r="G9639" t="s">
        <v>25</v>
      </c>
      <c r="H9639" t="s">
        <v>37</v>
      </c>
      <c r="I9639">
        <v>3.89</v>
      </c>
      <c r="J9639">
        <v>1</v>
      </c>
      <c r="K9639">
        <v>0</v>
      </c>
      <c r="L9639">
        <v>1.0114000000000001</v>
      </c>
    </row>
    <row r="9640" spans="1:12" x14ac:dyDescent="0.3">
      <c r="A9640" t="s">
        <v>27</v>
      </c>
      <c r="B9640" t="s">
        <v>21</v>
      </c>
      <c r="C9640" t="s">
        <v>14</v>
      </c>
      <c r="D9640" t="s">
        <v>41</v>
      </c>
      <c r="E9640" t="s">
        <v>42</v>
      </c>
      <c r="F9640" t="s">
        <v>24</v>
      </c>
      <c r="G9640" t="s">
        <v>25</v>
      </c>
      <c r="H9640" t="s">
        <v>31</v>
      </c>
      <c r="I9640">
        <v>15.84</v>
      </c>
      <c r="J9640">
        <v>3</v>
      </c>
      <c r="K9640">
        <v>0</v>
      </c>
      <c r="L9640">
        <v>0</v>
      </c>
    </row>
    <row r="9641" spans="1:12" x14ac:dyDescent="0.3">
      <c r="A9641" t="s">
        <v>27</v>
      </c>
      <c r="B9641" t="s">
        <v>21</v>
      </c>
      <c r="C9641" t="s">
        <v>14</v>
      </c>
      <c r="D9641" t="s">
        <v>41</v>
      </c>
      <c r="E9641" t="s">
        <v>42</v>
      </c>
      <c r="F9641" t="s">
        <v>24</v>
      </c>
      <c r="G9641" t="s">
        <v>25</v>
      </c>
      <c r="H9641" t="s">
        <v>26</v>
      </c>
      <c r="I9641">
        <v>44.4</v>
      </c>
      <c r="J9641">
        <v>3</v>
      </c>
      <c r="K9641">
        <v>0</v>
      </c>
      <c r="L9641">
        <v>22.2</v>
      </c>
    </row>
    <row r="9642" spans="1:12" x14ac:dyDescent="0.3">
      <c r="A9642" t="s">
        <v>27</v>
      </c>
      <c r="B9642" t="s">
        <v>21</v>
      </c>
      <c r="C9642" t="s">
        <v>14</v>
      </c>
      <c r="D9642" t="s">
        <v>41</v>
      </c>
      <c r="E9642" t="s">
        <v>42</v>
      </c>
      <c r="F9642" t="s">
        <v>24</v>
      </c>
      <c r="G9642" t="s">
        <v>25</v>
      </c>
      <c r="H9642" t="s">
        <v>36</v>
      </c>
      <c r="I9642">
        <v>26.975999999999999</v>
      </c>
      <c r="J9642">
        <v>4</v>
      </c>
      <c r="K9642">
        <v>0.2</v>
      </c>
      <c r="L9642">
        <v>8.7672000000000008</v>
      </c>
    </row>
    <row r="9643" spans="1:12" x14ac:dyDescent="0.3">
      <c r="A9643" t="s">
        <v>27</v>
      </c>
      <c r="B9643" t="s">
        <v>13</v>
      </c>
      <c r="C9643" t="s">
        <v>14</v>
      </c>
      <c r="D9643" t="s">
        <v>41</v>
      </c>
      <c r="E9643" t="s">
        <v>42</v>
      </c>
      <c r="F9643" t="s">
        <v>24</v>
      </c>
      <c r="G9643" t="s">
        <v>34</v>
      </c>
      <c r="H9643" t="s">
        <v>35</v>
      </c>
      <c r="I9643">
        <v>88.775999999999996</v>
      </c>
      <c r="J9643">
        <v>3</v>
      </c>
      <c r="K9643">
        <v>0.2</v>
      </c>
      <c r="L9643">
        <v>7.7679</v>
      </c>
    </row>
    <row r="9644" spans="1:12" x14ac:dyDescent="0.3">
      <c r="A9644" t="s">
        <v>27</v>
      </c>
      <c r="B9644" t="s">
        <v>13</v>
      </c>
      <c r="C9644" t="s">
        <v>14</v>
      </c>
      <c r="D9644" t="s">
        <v>41</v>
      </c>
      <c r="E9644" t="s">
        <v>42</v>
      </c>
      <c r="F9644" t="s">
        <v>24</v>
      </c>
      <c r="G9644" t="s">
        <v>25</v>
      </c>
      <c r="H9644" t="s">
        <v>26</v>
      </c>
      <c r="I9644">
        <v>11.56</v>
      </c>
      <c r="J9644">
        <v>4</v>
      </c>
      <c r="K9644">
        <v>0</v>
      </c>
      <c r="L9644">
        <v>5.4332000000000003</v>
      </c>
    </row>
    <row r="9645" spans="1:12" x14ac:dyDescent="0.3">
      <c r="A9645" t="s">
        <v>27</v>
      </c>
      <c r="B9645" t="s">
        <v>13</v>
      </c>
      <c r="C9645" t="s">
        <v>14</v>
      </c>
      <c r="D9645" t="s">
        <v>41</v>
      </c>
      <c r="E9645" t="s">
        <v>42</v>
      </c>
      <c r="F9645" t="s">
        <v>24</v>
      </c>
      <c r="G9645" t="s">
        <v>25</v>
      </c>
      <c r="H9645" t="s">
        <v>31</v>
      </c>
      <c r="I9645">
        <v>15.58</v>
      </c>
      <c r="J9645">
        <v>1</v>
      </c>
      <c r="K9645">
        <v>0</v>
      </c>
      <c r="L9645">
        <v>3.895</v>
      </c>
    </row>
    <row r="9646" spans="1:12" x14ac:dyDescent="0.3">
      <c r="A9646" t="s">
        <v>27</v>
      </c>
      <c r="B9646" t="s">
        <v>21</v>
      </c>
      <c r="C9646" t="s">
        <v>14</v>
      </c>
      <c r="D9646" t="s">
        <v>41</v>
      </c>
      <c r="E9646" t="s">
        <v>42</v>
      </c>
      <c r="F9646" t="s">
        <v>24</v>
      </c>
      <c r="G9646" t="s">
        <v>34</v>
      </c>
      <c r="H9646" t="s">
        <v>58</v>
      </c>
      <c r="I9646">
        <v>98.16</v>
      </c>
      <c r="J9646">
        <v>6</v>
      </c>
      <c r="K9646">
        <v>0</v>
      </c>
      <c r="L9646">
        <v>9.8160000000000007</v>
      </c>
    </row>
    <row r="9647" spans="1:12" x14ac:dyDescent="0.3">
      <c r="A9647" t="s">
        <v>27</v>
      </c>
      <c r="B9647" t="s">
        <v>21</v>
      </c>
      <c r="C9647" t="s">
        <v>14</v>
      </c>
      <c r="D9647" t="s">
        <v>41</v>
      </c>
      <c r="E9647" t="s">
        <v>42</v>
      </c>
      <c r="F9647" t="s">
        <v>24</v>
      </c>
      <c r="G9647" t="s">
        <v>25</v>
      </c>
      <c r="H9647" t="s">
        <v>33</v>
      </c>
      <c r="I9647">
        <v>31.44</v>
      </c>
      <c r="J9647">
        <v>3</v>
      </c>
      <c r="K9647">
        <v>0</v>
      </c>
      <c r="L9647">
        <v>7.86</v>
      </c>
    </row>
    <row r="9648" spans="1:12" x14ac:dyDescent="0.3">
      <c r="A9648" t="s">
        <v>12</v>
      </c>
      <c r="B9648" t="s">
        <v>21</v>
      </c>
      <c r="C9648" t="s">
        <v>14</v>
      </c>
      <c r="D9648" t="s">
        <v>41</v>
      </c>
      <c r="E9648" t="s">
        <v>42</v>
      </c>
      <c r="F9648" t="s">
        <v>24</v>
      </c>
      <c r="G9648" t="s">
        <v>25</v>
      </c>
      <c r="H9648" t="s">
        <v>36</v>
      </c>
      <c r="I9648">
        <v>26.352</v>
      </c>
      <c r="J9648">
        <v>3</v>
      </c>
      <c r="K9648">
        <v>0.2</v>
      </c>
      <c r="L9648">
        <v>9.5526</v>
      </c>
    </row>
    <row r="9649" spans="1:12" x14ac:dyDescent="0.3">
      <c r="A9649" t="s">
        <v>61</v>
      </c>
      <c r="B9649" t="s">
        <v>13</v>
      </c>
      <c r="C9649" t="s">
        <v>14</v>
      </c>
      <c r="D9649" t="s">
        <v>41</v>
      </c>
      <c r="E9649" t="s">
        <v>42</v>
      </c>
      <c r="F9649" t="s">
        <v>24</v>
      </c>
      <c r="G9649" t="s">
        <v>34</v>
      </c>
      <c r="H9649" t="s">
        <v>58</v>
      </c>
      <c r="I9649">
        <v>71.98</v>
      </c>
      <c r="J9649">
        <v>2</v>
      </c>
      <c r="K9649">
        <v>0</v>
      </c>
      <c r="L9649">
        <v>15.1158</v>
      </c>
    </row>
    <row r="9650" spans="1:12" x14ac:dyDescent="0.3">
      <c r="A9650" t="s">
        <v>61</v>
      </c>
      <c r="B9650" t="s">
        <v>13</v>
      </c>
      <c r="C9650" t="s">
        <v>14</v>
      </c>
      <c r="D9650" t="s">
        <v>41</v>
      </c>
      <c r="E9650" t="s">
        <v>42</v>
      </c>
      <c r="F9650" t="s">
        <v>24</v>
      </c>
      <c r="G9650" t="s">
        <v>34</v>
      </c>
      <c r="H9650" t="s">
        <v>58</v>
      </c>
      <c r="I9650">
        <v>79.98</v>
      </c>
      <c r="J9650">
        <v>2</v>
      </c>
      <c r="K9650">
        <v>0</v>
      </c>
      <c r="L9650">
        <v>26.3934</v>
      </c>
    </row>
    <row r="9651" spans="1:12" x14ac:dyDescent="0.3">
      <c r="A9651" t="s">
        <v>27</v>
      </c>
      <c r="B9651" t="s">
        <v>13</v>
      </c>
      <c r="C9651" t="s">
        <v>14</v>
      </c>
      <c r="D9651" t="s">
        <v>238</v>
      </c>
      <c r="E9651" t="s">
        <v>42</v>
      </c>
      <c r="F9651" t="s">
        <v>24</v>
      </c>
      <c r="G9651" t="s">
        <v>25</v>
      </c>
      <c r="H9651" t="s">
        <v>76</v>
      </c>
      <c r="I9651">
        <v>19.600000000000001</v>
      </c>
      <c r="J9651">
        <v>5</v>
      </c>
      <c r="K9651">
        <v>0</v>
      </c>
      <c r="L9651">
        <v>9.6039999999999992</v>
      </c>
    </row>
    <row r="9652" spans="1:12" x14ac:dyDescent="0.3">
      <c r="A9652" t="s">
        <v>27</v>
      </c>
      <c r="B9652" t="s">
        <v>13</v>
      </c>
      <c r="C9652" t="s">
        <v>14</v>
      </c>
      <c r="D9652" t="s">
        <v>238</v>
      </c>
      <c r="E9652" t="s">
        <v>42</v>
      </c>
      <c r="F9652" t="s">
        <v>24</v>
      </c>
      <c r="G9652" t="s">
        <v>18</v>
      </c>
      <c r="H9652" t="s">
        <v>32</v>
      </c>
      <c r="I9652">
        <v>68.459999999999994</v>
      </c>
      <c r="J9652">
        <v>2</v>
      </c>
      <c r="K9652">
        <v>0</v>
      </c>
      <c r="L9652">
        <v>20.538</v>
      </c>
    </row>
    <row r="9653" spans="1:12" x14ac:dyDescent="0.3">
      <c r="A9653" t="s">
        <v>27</v>
      </c>
      <c r="B9653" t="s">
        <v>21</v>
      </c>
      <c r="C9653" t="s">
        <v>14</v>
      </c>
      <c r="D9653" t="s">
        <v>41</v>
      </c>
      <c r="E9653" t="s">
        <v>42</v>
      </c>
      <c r="F9653" t="s">
        <v>24</v>
      </c>
      <c r="G9653" t="s">
        <v>34</v>
      </c>
      <c r="H9653" t="s">
        <v>58</v>
      </c>
      <c r="I9653">
        <v>843.9</v>
      </c>
      <c r="J9653">
        <v>2</v>
      </c>
      <c r="K9653">
        <v>0</v>
      </c>
      <c r="L9653">
        <v>371.31599999999997</v>
      </c>
    </row>
    <row r="9654" spans="1:12" x14ac:dyDescent="0.3">
      <c r="A9654" t="s">
        <v>27</v>
      </c>
      <c r="B9654" t="s">
        <v>21</v>
      </c>
      <c r="C9654" t="s">
        <v>14</v>
      </c>
      <c r="D9654" t="s">
        <v>41</v>
      </c>
      <c r="E9654" t="s">
        <v>42</v>
      </c>
      <c r="F9654" t="s">
        <v>24</v>
      </c>
      <c r="G9654" t="s">
        <v>34</v>
      </c>
      <c r="H9654" t="s">
        <v>58</v>
      </c>
      <c r="I9654">
        <v>1496.16</v>
      </c>
      <c r="J9654">
        <v>9</v>
      </c>
      <c r="K9654">
        <v>0</v>
      </c>
      <c r="L9654">
        <v>224.42400000000001</v>
      </c>
    </row>
    <row r="9655" spans="1:12" x14ac:dyDescent="0.3">
      <c r="A9655" t="s">
        <v>12</v>
      </c>
      <c r="B9655" t="s">
        <v>43</v>
      </c>
      <c r="C9655" t="s">
        <v>14</v>
      </c>
      <c r="D9655" t="s">
        <v>41</v>
      </c>
      <c r="E9655" t="s">
        <v>42</v>
      </c>
      <c r="F9655" t="s">
        <v>24</v>
      </c>
      <c r="G9655" t="s">
        <v>18</v>
      </c>
      <c r="H9655" t="s">
        <v>32</v>
      </c>
      <c r="I9655">
        <v>6.16</v>
      </c>
      <c r="J9655">
        <v>2</v>
      </c>
      <c r="K9655">
        <v>0</v>
      </c>
      <c r="L9655">
        <v>2.9567999999999999</v>
      </c>
    </row>
    <row r="9656" spans="1:12" x14ac:dyDescent="0.3">
      <c r="A9656" t="s">
        <v>12</v>
      </c>
      <c r="B9656" t="s">
        <v>43</v>
      </c>
      <c r="C9656" t="s">
        <v>14</v>
      </c>
      <c r="D9656" t="s">
        <v>41</v>
      </c>
      <c r="E9656" t="s">
        <v>42</v>
      </c>
      <c r="F9656" t="s">
        <v>24</v>
      </c>
      <c r="G9656" t="s">
        <v>18</v>
      </c>
      <c r="H9656" t="s">
        <v>30</v>
      </c>
      <c r="I9656">
        <v>2348.8200000000002</v>
      </c>
      <c r="J9656">
        <v>9</v>
      </c>
      <c r="K9656">
        <v>0</v>
      </c>
      <c r="L9656">
        <v>399.29939999999999</v>
      </c>
    </row>
    <row r="9657" spans="1:12" x14ac:dyDescent="0.3">
      <c r="A9657" t="s">
        <v>61</v>
      </c>
      <c r="B9657" t="s">
        <v>43</v>
      </c>
      <c r="C9657" t="s">
        <v>14</v>
      </c>
      <c r="D9657" t="s">
        <v>41</v>
      </c>
      <c r="E9657" t="s">
        <v>42</v>
      </c>
      <c r="F9657" t="s">
        <v>24</v>
      </c>
      <c r="G9657" t="s">
        <v>25</v>
      </c>
      <c r="H9657" t="s">
        <v>36</v>
      </c>
      <c r="I9657">
        <v>34.76</v>
      </c>
      <c r="J9657">
        <v>5</v>
      </c>
      <c r="K9657">
        <v>0.2</v>
      </c>
      <c r="L9657">
        <v>11.297000000000001</v>
      </c>
    </row>
    <row r="9658" spans="1:12" x14ac:dyDescent="0.3">
      <c r="A9658" t="s">
        <v>27</v>
      </c>
      <c r="B9658" t="s">
        <v>13</v>
      </c>
      <c r="C9658" t="s">
        <v>14</v>
      </c>
      <c r="D9658" t="s">
        <v>41</v>
      </c>
      <c r="E9658" t="s">
        <v>42</v>
      </c>
      <c r="F9658" t="s">
        <v>24</v>
      </c>
      <c r="G9658" t="s">
        <v>25</v>
      </c>
      <c r="H9658" t="s">
        <v>26</v>
      </c>
      <c r="I9658">
        <v>14.62</v>
      </c>
      <c r="J9658">
        <v>2</v>
      </c>
      <c r="K9658">
        <v>0</v>
      </c>
      <c r="L9658">
        <v>6.8714000000000004</v>
      </c>
    </row>
    <row r="9659" spans="1:12" x14ac:dyDescent="0.3">
      <c r="A9659" t="s">
        <v>27</v>
      </c>
      <c r="B9659" t="s">
        <v>13</v>
      </c>
      <c r="C9659" t="s">
        <v>14</v>
      </c>
      <c r="D9659" t="s">
        <v>41</v>
      </c>
      <c r="E9659" t="s">
        <v>42</v>
      </c>
      <c r="F9659" t="s">
        <v>24</v>
      </c>
      <c r="G9659" t="s">
        <v>25</v>
      </c>
      <c r="H9659" t="s">
        <v>36</v>
      </c>
      <c r="I9659">
        <v>53.984000000000002</v>
      </c>
      <c r="J9659">
        <v>14</v>
      </c>
      <c r="K9659">
        <v>0.2</v>
      </c>
      <c r="L9659">
        <v>17.544799999999999</v>
      </c>
    </row>
    <row r="9660" spans="1:12" x14ac:dyDescent="0.3">
      <c r="A9660" t="s">
        <v>27</v>
      </c>
      <c r="B9660" t="s">
        <v>13</v>
      </c>
      <c r="C9660" t="s">
        <v>14</v>
      </c>
      <c r="D9660" t="s">
        <v>41</v>
      </c>
      <c r="E9660" t="s">
        <v>42</v>
      </c>
      <c r="F9660" t="s">
        <v>24</v>
      </c>
      <c r="G9660" t="s">
        <v>34</v>
      </c>
      <c r="H9660" t="s">
        <v>58</v>
      </c>
      <c r="I9660">
        <v>389.97</v>
      </c>
      <c r="J9660">
        <v>3</v>
      </c>
      <c r="K9660">
        <v>0</v>
      </c>
      <c r="L9660">
        <v>132.5898</v>
      </c>
    </row>
    <row r="9661" spans="1:12" x14ac:dyDescent="0.3">
      <c r="A9661" t="s">
        <v>27</v>
      </c>
      <c r="B9661" t="s">
        <v>13</v>
      </c>
      <c r="C9661" t="s">
        <v>14</v>
      </c>
      <c r="D9661" t="s">
        <v>41</v>
      </c>
      <c r="E9661" t="s">
        <v>42</v>
      </c>
      <c r="F9661" t="s">
        <v>24</v>
      </c>
      <c r="G9661" t="s">
        <v>25</v>
      </c>
      <c r="H9661" t="s">
        <v>40</v>
      </c>
      <c r="I9661">
        <v>12.96</v>
      </c>
      <c r="J9661">
        <v>2</v>
      </c>
      <c r="K9661">
        <v>0</v>
      </c>
      <c r="L9661">
        <v>6.2207999999999997</v>
      </c>
    </row>
    <row r="9662" spans="1:12" x14ac:dyDescent="0.3">
      <c r="A9662" t="s">
        <v>27</v>
      </c>
      <c r="B9662" t="s">
        <v>21</v>
      </c>
      <c r="C9662" t="s">
        <v>14</v>
      </c>
      <c r="D9662" t="s">
        <v>41</v>
      </c>
      <c r="E9662" t="s">
        <v>42</v>
      </c>
      <c r="F9662" t="s">
        <v>24</v>
      </c>
      <c r="G9662" t="s">
        <v>34</v>
      </c>
      <c r="H9662" t="s">
        <v>35</v>
      </c>
      <c r="I9662">
        <v>57.408000000000001</v>
      </c>
      <c r="J9662">
        <v>6</v>
      </c>
      <c r="K9662">
        <v>0.2</v>
      </c>
      <c r="L9662">
        <v>5.7408000000000001</v>
      </c>
    </row>
    <row r="9663" spans="1:12" x14ac:dyDescent="0.3">
      <c r="A9663" t="s">
        <v>27</v>
      </c>
      <c r="B9663" t="s">
        <v>21</v>
      </c>
      <c r="C9663" t="s">
        <v>14</v>
      </c>
      <c r="D9663" t="s">
        <v>41</v>
      </c>
      <c r="E9663" t="s">
        <v>42</v>
      </c>
      <c r="F9663" t="s">
        <v>24</v>
      </c>
      <c r="G9663" t="s">
        <v>34</v>
      </c>
      <c r="H9663" t="s">
        <v>58</v>
      </c>
      <c r="I9663">
        <v>27.6</v>
      </c>
      <c r="J9663">
        <v>4</v>
      </c>
      <c r="K9663">
        <v>0</v>
      </c>
      <c r="L9663">
        <v>2.2080000000000002</v>
      </c>
    </row>
    <row r="9664" spans="1:12" x14ac:dyDescent="0.3">
      <c r="A9664" t="s">
        <v>167</v>
      </c>
      <c r="B9664" t="s">
        <v>13</v>
      </c>
      <c r="C9664" t="s">
        <v>14</v>
      </c>
      <c r="D9664" t="s">
        <v>41</v>
      </c>
      <c r="E9664" t="s">
        <v>42</v>
      </c>
      <c r="F9664" t="s">
        <v>24</v>
      </c>
      <c r="G9664" t="s">
        <v>25</v>
      </c>
      <c r="H9664" t="s">
        <v>36</v>
      </c>
      <c r="I9664">
        <v>98.352000000000004</v>
      </c>
      <c r="J9664">
        <v>3</v>
      </c>
      <c r="K9664">
        <v>0.2</v>
      </c>
      <c r="L9664">
        <v>35.6526</v>
      </c>
    </row>
    <row r="9665" spans="1:12" x14ac:dyDescent="0.3">
      <c r="A9665" t="s">
        <v>12</v>
      </c>
      <c r="B9665" t="s">
        <v>13</v>
      </c>
      <c r="C9665" t="s">
        <v>14</v>
      </c>
      <c r="D9665" t="s">
        <v>41</v>
      </c>
      <c r="E9665" t="s">
        <v>42</v>
      </c>
      <c r="F9665" t="s">
        <v>24</v>
      </c>
      <c r="G9665" t="s">
        <v>25</v>
      </c>
      <c r="H9665" t="s">
        <v>31</v>
      </c>
      <c r="I9665">
        <v>353.88</v>
      </c>
      <c r="J9665">
        <v>6</v>
      </c>
      <c r="K9665">
        <v>0</v>
      </c>
      <c r="L9665">
        <v>17.693999999999999</v>
      </c>
    </row>
    <row r="9666" spans="1:12" x14ac:dyDescent="0.3">
      <c r="A9666" t="s">
        <v>27</v>
      </c>
      <c r="B9666" t="s">
        <v>13</v>
      </c>
      <c r="C9666" t="s">
        <v>14</v>
      </c>
      <c r="D9666" t="s">
        <v>41</v>
      </c>
      <c r="E9666" t="s">
        <v>42</v>
      </c>
      <c r="F9666" t="s">
        <v>24</v>
      </c>
      <c r="G9666" t="s">
        <v>25</v>
      </c>
      <c r="H9666" t="s">
        <v>31</v>
      </c>
      <c r="I9666">
        <v>83.7</v>
      </c>
      <c r="J9666">
        <v>5</v>
      </c>
      <c r="K9666">
        <v>0</v>
      </c>
      <c r="L9666">
        <v>3.3479999999999999</v>
      </c>
    </row>
    <row r="9667" spans="1:12" x14ac:dyDescent="0.3">
      <c r="A9667" t="s">
        <v>27</v>
      </c>
      <c r="B9667" t="s">
        <v>43</v>
      </c>
      <c r="C9667" t="s">
        <v>14</v>
      </c>
      <c r="D9667" t="s">
        <v>41</v>
      </c>
      <c r="E9667" t="s">
        <v>42</v>
      </c>
      <c r="F9667" t="s">
        <v>24</v>
      </c>
      <c r="G9667" t="s">
        <v>25</v>
      </c>
      <c r="H9667" t="s">
        <v>31</v>
      </c>
      <c r="I9667">
        <v>46.53</v>
      </c>
      <c r="J9667">
        <v>3</v>
      </c>
      <c r="K9667">
        <v>0</v>
      </c>
      <c r="L9667">
        <v>13.0284</v>
      </c>
    </row>
    <row r="9668" spans="1:12" x14ac:dyDescent="0.3">
      <c r="A9668" t="s">
        <v>27</v>
      </c>
      <c r="B9668" t="s">
        <v>21</v>
      </c>
      <c r="C9668" t="s">
        <v>14</v>
      </c>
      <c r="D9668" t="s">
        <v>405</v>
      </c>
      <c r="E9668" t="s">
        <v>42</v>
      </c>
      <c r="F9668" t="s">
        <v>24</v>
      </c>
      <c r="G9668" t="s">
        <v>34</v>
      </c>
      <c r="H9668" t="s">
        <v>58</v>
      </c>
      <c r="I9668">
        <v>1099.5</v>
      </c>
      <c r="J9668">
        <v>10</v>
      </c>
      <c r="K9668">
        <v>0</v>
      </c>
      <c r="L9668">
        <v>362.83499999999998</v>
      </c>
    </row>
    <row r="9669" spans="1:12" x14ac:dyDescent="0.3">
      <c r="A9669" t="s">
        <v>167</v>
      </c>
      <c r="B9669" t="s">
        <v>43</v>
      </c>
      <c r="C9669" t="s">
        <v>14</v>
      </c>
      <c r="D9669" t="s">
        <v>41</v>
      </c>
      <c r="E9669" t="s">
        <v>42</v>
      </c>
      <c r="F9669" t="s">
        <v>24</v>
      </c>
      <c r="G9669" t="s">
        <v>18</v>
      </c>
      <c r="H9669" t="s">
        <v>32</v>
      </c>
      <c r="I9669">
        <v>25.4</v>
      </c>
      <c r="J9669">
        <v>5</v>
      </c>
      <c r="K9669">
        <v>0</v>
      </c>
      <c r="L9669">
        <v>8.6359999999999992</v>
      </c>
    </row>
    <row r="9670" spans="1:12" x14ac:dyDescent="0.3">
      <c r="A9670" t="s">
        <v>167</v>
      </c>
      <c r="B9670" t="s">
        <v>43</v>
      </c>
      <c r="C9670" t="s">
        <v>14</v>
      </c>
      <c r="D9670" t="s">
        <v>41</v>
      </c>
      <c r="E9670" t="s">
        <v>42</v>
      </c>
      <c r="F9670" t="s">
        <v>24</v>
      </c>
      <c r="G9670" t="s">
        <v>34</v>
      </c>
      <c r="H9670" t="s">
        <v>35</v>
      </c>
      <c r="I9670">
        <v>177.48</v>
      </c>
      <c r="J9670">
        <v>3</v>
      </c>
      <c r="K9670">
        <v>0.2</v>
      </c>
      <c r="L9670">
        <v>19.9665</v>
      </c>
    </row>
    <row r="9671" spans="1:12" x14ac:dyDescent="0.3">
      <c r="A9671" t="s">
        <v>167</v>
      </c>
      <c r="B9671" t="s">
        <v>43</v>
      </c>
      <c r="C9671" t="s">
        <v>14</v>
      </c>
      <c r="D9671" t="s">
        <v>41</v>
      </c>
      <c r="E9671" t="s">
        <v>42</v>
      </c>
      <c r="F9671" t="s">
        <v>24</v>
      </c>
      <c r="G9671" t="s">
        <v>34</v>
      </c>
      <c r="H9671" t="s">
        <v>35</v>
      </c>
      <c r="I9671">
        <v>71.975999999999999</v>
      </c>
      <c r="J9671">
        <v>3</v>
      </c>
      <c r="K9671">
        <v>0.2</v>
      </c>
      <c r="L9671">
        <v>8.9969999999999999</v>
      </c>
    </row>
    <row r="9672" spans="1:12" x14ac:dyDescent="0.3">
      <c r="A9672" t="s">
        <v>27</v>
      </c>
      <c r="B9672" t="s">
        <v>21</v>
      </c>
      <c r="C9672" t="s">
        <v>14</v>
      </c>
      <c r="D9672" t="s">
        <v>41</v>
      </c>
      <c r="E9672" t="s">
        <v>42</v>
      </c>
      <c r="F9672" t="s">
        <v>24</v>
      </c>
      <c r="G9672" t="s">
        <v>25</v>
      </c>
      <c r="H9672" t="s">
        <v>76</v>
      </c>
      <c r="I9672">
        <v>8.4</v>
      </c>
      <c r="J9672">
        <v>5</v>
      </c>
      <c r="K9672">
        <v>0</v>
      </c>
      <c r="L9672">
        <v>0.33600000000000002</v>
      </c>
    </row>
    <row r="9673" spans="1:12" x14ac:dyDescent="0.3">
      <c r="A9673" t="s">
        <v>27</v>
      </c>
      <c r="B9673" t="s">
        <v>21</v>
      </c>
      <c r="C9673" t="s">
        <v>14</v>
      </c>
      <c r="D9673" t="s">
        <v>41</v>
      </c>
      <c r="E9673" t="s">
        <v>42</v>
      </c>
      <c r="F9673" t="s">
        <v>24</v>
      </c>
      <c r="G9673" t="s">
        <v>34</v>
      </c>
      <c r="H9673" t="s">
        <v>35</v>
      </c>
      <c r="I9673">
        <v>71.959999999999994</v>
      </c>
      <c r="J9673">
        <v>5</v>
      </c>
      <c r="K9673">
        <v>0.2</v>
      </c>
      <c r="L9673">
        <v>25.186</v>
      </c>
    </row>
    <row r="9674" spans="1:12" x14ac:dyDescent="0.3">
      <c r="A9674" t="s">
        <v>167</v>
      </c>
      <c r="B9674" t="s">
        <v>13</v>
      </c>
      <c r="C9674" t="s">
        <v>14</v>
      </c>
      <c r="D9674" t="s">
        <v>41</v>
      </c>
      <c r="E9674" t="s">
        <v>42</v>
      </c>
      <c r="F9674" t="s">
        <v>24</v>
      </c>
      <c r="G9674" t="s">
        <v>25</v>
      </c>
      <c r="H9674" t="s">
        <v>31</v>
      </c>
      <c r="I9674">
        <v>31.44</v>
      </c>
      <c r="J9674">
        <v>3</v>
      </c>
      <c r="K9674">
        <v>0</v>
      </c>
      <c r="L9674">
        <v>8.4887999999999995</v>
      </c>
    </row>
    <row r="9675" spans="1:12" x14ac:dyDescent="0.3">
      <c r="A9675" t="s">
        <v>27</v>
      </c>
      <c r="B9675" t="s">
        <v>21</v>
      </c>
      <c r="C9675" t="s">
        <v>14</v>
      </c>
      <c r="D9675" t="s">
        <v>41</v>
      </c>
      <c r="E9675" t="s">
        <v>42</v>
      </c>
      <c r="F9675" t="s">
        <v>24</v>
      </c>
      <c r="G9675" t="s">
        <v>25</v>
      </c>
      <c r="H9675" t="s">
        <v>36</v>
      </c>
      <c r="I9675">
        <v>2793.5279999999998</v>
      </c>
      <c r="J9675">
        <v>9</v>
      </c>
      <c r="K9675">
        <v>0.2</v>
      </c>
      <c r="L9675">
        <v>942.81569999999999</v>
      </c>
    </row>
    <row r="9676" spans="1:12" x14ac:dyDescent="0.3">
      <c r="A9676" t="s">
        <v>27</v>
      </c>
      <c r="B9676" t="s">
        <v>21</v>
      </c>
      <c r="C9676" t="s">
        <v>14</v>
      </c>
      <c r="D9676" t="s">
        <v>41</v>
      </c>
      <c r="E9676" t="s">
        <v>42</v>
      </c>
      <c r="F9676" t="s">
        <v>24</v>
      </c>
      <c r="G9676" t="s">
        <v>25</v>
      </c>
      <c r="H9676" t="s">
        <v>31</v>
      </c>
      <c r="I9676">
        <v>1000.02</v>
      </c>
      <c r="J9676">
        <v>7</v>
      </c>
      <c r="K9676">
        <v>0</v>
      </c>
      <c r="L9676">
        <v>290.00580000000002</v>
      </c>
    </row>
    <row r="9677" spans="1:12" x14ac:dyDescent="0.3">
      <c r="A9677" t="s">
        <v>27</v>
      </c>
      <c r="B9677" t="s">
        <v>21</v>
      </c>
      <c r="C9677" t="s">
        <v>14</v>
      </c>
      <c r="D9677" t="s">
        <v>41</v>
      </c>
      <c r="E9677" t="s">
        <v>42</v>
      </c>
      <c r="F9677" t="s">
        <v>24</v>
      </c>
      <c r="G9677" t="s">
        <v>18</v>
      </c>
      <c r="H9677" t="s">
        <v>32</v>
      </c>
      <c r="I9677">
        <v>65.94</v>
      </c>
      <c r="J9677">
        <v>3</v>
      </c>
      <c r="K9677">
        <v>0</v>
      </c>
      <c r="L9677">
        <v>22.419599999999999</v>
      </c>
    </row>
    <row r="9678" spans="1:12" x14ac:dyDescent="0.3">
      <c r="A9678" t="s">
        <v>12</v>
      </c>
      <c r="B9678" t="s">
        <v>13</v>
      </c>
      <c r="C9678" t="s">
        <v>14</v>
      </c>
      <c r="D9678" t="s">
        <v>559</v>
      </c>
      <c r="E9678" t="s">
        <v>42</v>
      </c>
      <c r="F9678" t="s">
        <v>24</v>
      </c>
      <c r="G9678" t="s">
        <v>25</v>
      </c>
      <c r="H9678" t="s">
        <v>76</v>
      </c>
      <c r="I9678">
        <v>18.239999999999998</v>
      </c>
      <c r="J9678">
        <v>3</v>
      </c>
      <c r="K9678">
        <v>0</v>
      </c>
      <c r="L9678">
        <v>9.1199999999999992</v>
      </c>
    </row>
    <row r="9679" spans="1:12" x14ac:dyDescent="0.3">
      <c r="A9679" t="s">
        <v>12</v>
      </c>
      <c r="B9679" t="s">
        <v>13</v>
      </c>
      <c r="C9679" t="s">
        <v>14</v>
      </c>
      <c r="D9679" t="s">
        <v>559</v>
      </c>
      <c r="E9679" t="s">
        <v>42</v>
      </c>
      <c r="F9679" t="s">
        <v>24</v>
      </c>
      <c r="G9679" t="s">
        <v>25</v>
      </c>
      <c r="H9679" t="s">
        <v>37</v>
      </c>
      <c r="I9679">
        <v>76.12</v>
      </c>
      <c r="J9679">
        <v>2</v>
      </c>
      <c r="K9679">
        <v>0</v>
      </c>
      <c r="L9679">
        <v>22.0748</v>
      </c>
    </row>
    <row r="9680" spans="1:12" x14ac:dyDescent="0.3">
      <c r="A9680" t="s">
        <v>167</v>
      </c>
      <c r="B9680" t="s">
        <v>13</v>
      </c>
      <c r="C9680" t="s">
        <v>14</v>
      </c>
      <c r="D9680" t="s">
        <v>41</v>
      </c>
      <c r="E9680" t="s">
        <v>42</v>
      </c>
      <c r="F9680" t="s">
        <v>24</v>
      </c>
      <c r="G9680" t="s">
        <v>18</v>
      </c>
      <c r="H9680" t="s">
        <v>20</v>
      </c>
      <c r="I9680">
        <v>177.56800000000001</v>
      </c>
      <c r="J9680">
        <v>2</v>
      </c>
      <c r="K9680">
        <v>0.2</v>
      </c>
      <c r="L9680">
        <v>8.8783999999999992</v>
      </c>
    </row>
    <row r="9681" spans="1:12" x14ac:dyDescent="0.3">
      <c r="A9681" t="s">
        <v>167</v>
      </c>
      <c r="B9681" t="s">
        <v>13</v>
      </c>
      <c r="C9681" t="s">
        <v>14</v>
      </c>
      <c r="D9681" t="s">
        <v>41</v>
      </c>
      <c r="E9681" t="s">
        <v>42</v>
      </c>
      <c r="F9681" t="s">
        <v>24</v>
      </c>
      <c r="G9681" t="s">
        <v>25</v>
      </c>
      <c r="H9681" t="s">
        <v>40</v>
      </c>
      <c r="I9681">
        <v>19.440000000000001</v>
      </c>
      <c r="J9681">
        <v>3</v>
      </c>
      <c r="K9681">
        <v>0</v>
      </c>
      <c r="L9681">
        <v>9.3312000000000008</v>
      </c>
    </row>
    <row r="9682" spans="1:12" x14ac:dyDescent="0.3">
      <c r="A9682" t="s">
        <v>167</v>
      </c>
      <c r="B9682" t="s">
        <v>13</v>
      </c>
      <c r="C9682" t="s">
        <v>14</v>
      </c>
      <c r="D9682" t="s">
        <v>41</v>
      </c>
      <c r="E9682" t="s">
        <v>42</v>
      </c>
      <c r="F9682" t="s">
        <v>24</v>
      </c>
      <c r="G9682" t="s">
        <v>25</v>
      </c>
      <c r="H9682" t="s">
        <v>40</v>
      </c>
      <c r="I9682">
        <v>71.28</v>
      </c>
      <c r="J9682">
        <v>11</v>
      </c>
      <c r="K9682">
        <v>0</v>
      </c>
      <c r="L9682">
        <v>34.214399999999998</v>
      </c>
    </row>
    <row r="9683" spans="1:12" x14ac:dyDescent="0.3">
      <c r="A9683" t="s">
        <v>167</v>
      </c>
      <c r="B9683" t="s">
        <v>13</v>
      </c>
      <c r="C9683" t="s">
        <v>14</v>
      </c>
      <c r="D9683" t="s">
        <v>41</v>
      </c>
      <c r="E9683" t="s">
        <v>42</v>
      </c>
      <c r="F9683" t="s">
        <v>24</v>
      </c>
      <c r="G9683" t="s">
        <v>25</v>
      </c>
      <c r="H9683" t="s">
        <v>36</v>
      </c>
      <c r="I9683">
        <v>1471.96</v>
      </c>
      <c r="J9683">
        <v>5</v>
      </c>
      <c r="K9683">
        <v>0.2</v>
      </c>
      <c r="L9683">
        <v>459.98750000000001</v>
      </c>
    </row>
    <row r="9684" spans="1:12" x14ac:dyDescent="0.3">
      <c r="A9684" t="s">
        <v>167</v>
      </c>
      <c r="B9684" t="s">
        <v>13</v>
      </c>
      <c r="C9684" t="s">
        <v>14</v>
      </c>
      <c r="D9684" t="s">
        <v>41</v>
      </c>
      <c r="E9684" t="s">
        <v>42</v>
      </c>
      <c r="F9684" t="s">
        <v>24</v>
      </c>
      <c r="G9684" t="s">
        <v>34</v>
      </c>
      <c r="H9684" t="s">
        <v>35</v>
      </c>
      <c r="I9684">
        <v>79.959999999999994</v>
      </c>
      <c r="J9684">
        <v>5</v>
      </c>
      <c r="K9684">
        <v>0.2</v>
      </c>
      <c r="L9684">
        <v>-17.991</v>
      </c>
    </row>
    <row r="9685" spans="1:12" x14ac:dyDescent="0.3">
      <c r="A9685" t="s">
        <v>27</v>
      </c>
      <c r="B9685" t="s">
        <v>43</v>
      </c>
      <c r="C9685" t="s">
        <v>14</v>
      </c>
      <c r="D9685" t="s">
        <v>318</v>
      </c>
      <c r="E9685" t="s">
        <v>42</v>
      </c>
      <c r="F9685" t="s">
        <v>24</v>
      </c>
      <c r="G9685" t="s">
        <v>25</v>
      </c>
      <c r="H9685" t="s">
        <v>109</v>
      </c>
      <c r="I9685">
        <v>25.35</v>
      </c>
      <c r="J9685">
        <v>3</v>
      </c>
      <c r="K9685">
        <v>0</v>
      </c>
      <c r="L9685">
        <v>7.6050000000000004</v>
      </c>
    </row>
    <row r="9686" spans="1:12" x14ac:dyDescent="0.3">
      <c r="A9686" t="s">
        <v>27</v>
      </c>
      <c r="B9686" t="s">
        <v>43</v>
      </c>
      <c r="C9686" t="s">
        <v>14</v>
      </c>
      <c r="D9686" t="s">
        <v>41</v>
      </c>
      <c r="E9686" t="s">
        <v>42</v>
      </c>
      <c r="F9686" t="s">
        <v>24</v>
      </c>
      <c r="G9686" t="s">
        <v>25</v>
      </c>
      <c r="H9686" t="s">
        <v>33</v>
      </c>
      <c r="I9686">
        <v>119.04</v>
      </c>
      <c r="J9686">
        <v>6</v>
      </c>
      <c r="K9686">
        <v>0</v>
      </c>
      <c r="L9686">
        <v>30.950399999999998</v>
      </c>
    </row>
    <row r="9687" spans="1:12" x14ac:dyDescent="0.3">
      <c r="A9687" t="s">
        <v>27</v>
      </c>
      <c r="B9687" t="s">
        <v>43</v>
      </c>
      <c r="C9687" t="s">
        <v>14</v>
      </c>
      <c r="D9687" t="s">
        <v>41</v>
      </c>
      <c r="E9687" t="s">
        <v>42</v>
      </c>
      <c r="F9687" t="s">
        <v>24</v>
      </c>
      <c r="G9687" t="s">
        <v>18</v>
      </c>
      <c r="H9687" t="s">
        <v>32</v>
      </c>
      <c r="I9687">
        <v>22.14</v>
      </c>
      <c r="J9687">
        <v>3</v>
      </c>
      <c r="K9687">
        <v>0</v>
      </c>
      <c r="L9687">
        <v>6.4206000000000003</v>
      </c>
    </row>
    <row r="9688" spans="1:12" x14ac:dyDescent="0.3">
      <c r="A9688" t="s">
        <v>27</v>
      </c>
      <c r="B9688" t="s">
        <v>43</v>
      </c>
      <c r="C9688" t="s">
        <v>14</v>
      </c>
      <c r="D9688" t="s">
        <v>41</v>
      </c>
      <c r="E9688" t="s">
        <v>42</v>
      </c>
      <c r="F9688" t="s">
        <v>24</v>
      </c>
      <c r="G9688" t="s">
        <v>34</v>
      </c>
      <c r="H9688" t="s">
        <v>58</v>
      </c>
      <c r="I9688">
        <v>13.98</v>
      </c>
      <c r="J9688">
        <v>2</v>
      </c>
      <c r="K9688">
        <v>0</v>
      </c>
      <c r="L9688">
        <v>6.0114000000000001</v>
      </c>
    </row>
    <row r="9689" spans="1:12" x14ac:dyDescent="0.3">
      <c r="A9689" t="s">
        <v>27</v>
      </c>
      <c r="B9689" t="s">
        <v>13</v>
      </c>
      <c r="C9689" t="s">
        <v>14</v>
      </c>
      <c r="D9689" t="s">
        <v>41</v>
      </c>
      <c r="E9689" t="s">
        <v>42</v>
      </c>
      <c r="F9689" t="s">
        <v>24</v>
      </c>
      <c r="G9689" t="s">
        <v>25</v>
      </c>
      <c r="H9689" t="s">
        <v>36</v>
      </c>
      <c r="I9689">
        <v>14.592000000000001</v>
      </c>
      <c r="J9689">
        <v>3</v>
      </c>
      <c r="K9689">
        <v>0.2</v>
      </c>
      <c r="L9689">
        <v>4.9248000000000003</v>
      </c>
    </row>
    <row r="9690" spans="1:12" x14ac:dyDescent="0.3">
      <c r="A9690" t="s">
        <v>12</v>
      </c>
      <c r="B9690" t="s">
        <v>13</v>
      </c>
      <c r="C9690" t="s">
        <v>14</v>
      </c>
      <c r="D9690" t="s">
        <v>41</v>
      </c>
      <c r="E9690" t="s">
        <v>42</v>
      </c>
      <c r="F9690" t="s">
        <v>24</v>
      </c>
      <c r="G9690" t="s">
        <v>18</v>
      </c>
      <c r="H9690" t="s">
        <v>32</v>
      </c>
      <c r="I9690">
        <v>12.42</v>
      </c>
      <c r="J9690">
        <v>3</v>
      </c>
      <c r="K9690">
        <v>0</v>
      </c>
      <c r="L9690">
        <v>4.4711999999999996</v>
      </c>
    </row>
    <row r="9691" spans="1:12" x14ac:dyDescent="0.3">
      <c r="A9691" t="s">
        <v>12</v>
      </c>
      <c r="B9691" t="s">
        <v>13</v>
      </c>
      <c r="C9691" t="s">
        <v>14</v>
      </c>
      <c r="D9691" t="s">
        <v>41</v>
      </c>
      <c r="E9691" t="s">
        <v>42</v>
      </c>
      <c r="F9691" t="s">
        <v>24</v>
      </c>
      <c r="G9691" t="s">
        <v>34</v>
      </c>
      <c r="H9691" t="s">
        <v>58</v>
      </c>
      <c r="I9691">
        <v>428.4</v>
      </c>
      <c r="J9691">
        <v>3</v>
      </c>
      <c r="K9691">
        <v>0</v>
      </c>
      <c r="L9691">
        <v>89.963999999999999</v>
      </c>
    </row>
    <row r="9692" spans="1:12" x14ac:dyDescent="0.3">
      <c r="A9692" t="s">
        <v>12</v>
      </c>
      <c r="B9692" t="s">
        <v>13</v>
      </c>
      <c r="C9692" t="s">
        <v>14</v>
      </c>
      <c r="D9692" t="s">
        <v>41</v>
      </c>
      <c r="E9692" t="s">
        <v>42</v>
      </c>
      <c r="F9692" t="s">
        <v>24</v>
      </c>
      <c r="G9692" t="s">
        <v>18</v>
      </c>
      <c r="H9692" t="s">
        <v>32</v>
      </c>
      <c r="I9692">
        <v>24.75</v>
      </c>
      <c r="J9692">
        <v>5</v>
      </c>
      <c r="K9692">
        <v>0</v>
      </c>
      <c r="L9692">
        <v>10.89</v>
      </c>
    </row>
    <row r="9693" spans="1:12" x14ac:dyDescent="0.3">
      <c r="A9693" t="s">
        <v>12</v>
      </c>
      <c r="B9693" t="s">
        <v>13</v>
      </c>
      <c r="C9693" t="s">
        <v>14</v>
      </c>
      <c r="D9693" t="s">
        <v>41</v>
      </c>
      <c r="E9693" t="s">
        <v>42</v>
      </c>
      <c r="F9693" t="s">
        <v>24</v>
      </c>
      <c r="G9693" t="s">
        <v>25</v>
      </c>
      <c r="H9693" t="s">
        <v>26</v>
      </c>
      <c r="I9693">
        <v>87.71</v>
      </c>
      <c r="J9693">
        <v>7</v>
      </c>
      <c r="K9693">
        <v>0</v>
      </c>
      <c r="L9693">
        <v>41.223700000000001</v>
      </c>
    </row>
    <row r="9694" spans="1:12" x14ac:dyDescent="0.3">
      <c r="A9694" t="s">
        <v>12</v>
      </c>
      <c r="B9694" t="s">
        <v>13</v>
      </c>
      <c r="C9694" t="s">
        <v>14</v>
      </c>
      <c r="D9694" t="s">
        <v>41</v>
      </c>
      <c r="E9694" t="s">
        <v>42</v>
      </c>
      <c r="F9694" t="s">
        <v>24</v>
      </c>
      <c r="G9694" t="s">
        <v>25</v>
      </c>
      <c r="H9694" t="s">
        <v>31</v>
      </c>
      <c r="I9694">
        <v>69.52</v>
      </c>
      <c r="J9694">
        <v>2</v>
      </c>
      <c r="K9694">
        <v>0</v>
      </c>
      <c r="L9694">
        <v>17.38</v>
      </c>
    </row>
    <row r="9695" spans="1:12" x14ac:dyDescent="0.3">
      <c r="A9695" t="s">
        <v>12</v>
      </c>
      <c r="B9695" t="s">
        <v>13</v>
      </c>
      <c r="C9695" t="s">
        <v>14</v>
      </c>
      <c r="D9695" t="s">
        <v>41</v>
      </c>
      <c r="E9695" t="s">
        <v>42</v>
      </c>
      <c r="F9695" t="s">
        <v>24</v>
      </c>
      <c r="G9695" t="s">
        <v>34</v>
      </c>
      <c r="H9695" t="s">
        <v>35</v>
      </c>
      <c r="I9695">
        <v>20.783999999999999</v>
      </c>
      <c r="J9695">
        <v>2</v>
      </c>
      <c r="K9695">
        <v>0.2</v>
      </c>
      <c r="L9695">
        <v>-4.6764000000000001</v>
      </c>
    </row>
    <row r="9696" spans="1:12" x14ac:dyDescent="0.3">
      <c r="A9696" t="s">
        <v>12</v>
      </c>
      <c r="B9696" t="s">
        <v>13</v>
      </c>
      <c r="C9696" t="s">
        <v>14</v>
      </c>
      <c r="D9696" t="s">
        <v>41</v>
      </c>
      <c r="E9696" t="s">
        <v>42</v>
      </c>
      <c r="F9696" t="s">
        <v>24</v>
      </c>
      <c r="G9696" t="s">
        <v>25</v>
      </c>
      <c r="H9696" t="s">
        <v>36</v>
      </c>
      <c r="I9696">
        <v>12.816000000000001</v>
      </c>
      <c r="J9696">
        <v>3</v>
      </c>
      <c r="K9696">
        <v>0.2</v>
      </c>
      <c r="L9696">
        <v>4.1651999999999996</v>
      </c>
    </row>
    <row r="9697" spans="1:12" x14ac:dyDescent="0.3">
      <c r="A9697" t="s">
        <v>27</v>
      </c>
      <c r="B9697" t="s">
        <v>21</v>
      </c>
      <c r="C9697" t="s">
        <v>14</v>
      </c>
      <c r="D9697" t="s">
        <v>41</v>
      </c>
      <c r="E9697" t="s">
        <v>42</v>
      </c>
      <c r="F9697" t="s">
        <v>24</v>
      </c>
      <c r="G9697" t="s">
        <v>25</v>
      </c>
      <c r="H9697" t="s">
        <v>36</v>
      </c>
      <c r="I9697">
        <v>19.68</v>
      </c>
      <c r="J9697">
        <v>5</v>
      </c>
      <c r="K9697">
        <v>0.2</v>
      </c>
      <c r="L9697">
        <v>6.8879999999999999</v>
      </c>
    </row>
    <row r="9698" spans="1:12" x14ac:dyDescent="0.3">
      <c r="A9698" t="s">
        <v>27</v>
      </c>
      <c r="B9698" t="s">
        <v>21</v>
      </c>
      <c r="C9698" t="s">
        <v>14</v>
      </c>
      <c r="D9698" t="s">
        <v>41</v>
      </c>
      <c r="E9698" t="s">
        <v>42</v>
      </c>
      <c r="F9698" t="s">
        <v>24</v>
      </c>
      <c r="G9698" t="s">
        <v>25</v>
      </c>
      <c r="H9698" t="s">
        <v>40</v>
      </c>
      <c r="I9698">
        <v>25.92</v>
      </c>
      <c r="J9698">
        <v>4</v>
      </c>
      <c r="K9698">
        <v>0</v>
      </c>
      <c r="L9698">
        <v>12.441599999999999</v>
      </c>
    </row>
    <row r="9699" spans="1:12" x14ac:dyDescent="0.3">
      <c r="A9699" t="s">
        <v>27</v>
      </c>
      <c r="B9699" t="s">
        <v>21</v>
      </c>
      <c r="C9699" t="s">
        <v>14</v>
      </c>
      <c r="D9699" t="s">
        <v>41</v>
      </c>
      <c r="E9699" t="s">
        <v>42</v>
      </c>
      <c r="F9699" t="s">
        <v>24</v>
      </c>
      <c r="G9699" t="s">
        <v>25</v>
      </c>
      <c r="H9699" t="s">
        <v>40</v>
      </c>
      <c r="I9699">
        <v>6.48</v>
      </c>
      <c r="J9699">
        <v>1</v>
      </c>
      <c r="K9699">
        <v>0</v>
      </c>
      <c r="L9699">
        <v>3.1103999999999998</v>
      </c>
    </row>
    <row r="9700" spans="1:12" x14ac:dyDescent="0.3">
      <c r="A9700" t="s">
        <v>27</v>
      </c>
      <c r="B9700" t="s">
        <v>21</v>
      </c>
      <c r="C9700" t="s">
        <v>14</v>
      </c>
      <c r="D9700" t="s">
        <v>41</v>
      </c>
      <c r="E9700" t="s">
        <v>42</v>
      </c>
      <c r="F9700" t="s">
        <v>24</v>
      </c>
      <c r="G9700" t="s">
        <v>34</v>
      </c>
      <c r="H9700" t="s">
        <v>35</v>
      </c>
      <c r="I9700">
        <v>86.352000000000004</v>
      </c>
      <c r="J9700">
        <v>6</v>
      </c>
      <c r="K9700">
        <v>0.2</v>
      </c>
      <c r="L9700">
        <v>8.6351999999999993</v>
      </c>
    </row>
    <row r="9701" spans="1:12" x14ac:dyDescent="0.3">
      <c r="A9701" t="s">
        <v>27</v>
      </c>
      <c r="B9701" t="s">
        <v>13</v>
      </c>
      <c r="C9701" t="s">
        <v>14</v>
      </c>
      <c r="D9701" t="s">
        <v>567</v>
      </c>
      <c r="E9701" t="s">
        <v>42</v>
      </c>
      <c r="F9701" t="s">
        <v>24</v>
      </c>
      <c r="G9701" t="s">
        <v>25</v>
      </c>
      <c r="H9701" t="s">
        <v>36</v>
      </c>
      <c r="I9701">
        <v>150.80000000000001</v>
      </c>
      <c r="J9701">
        <v>5</v>
      </c>
      <c r="K9701">
        <v>0.2</v>
      </c>
      <c r="L9701">
        <v>56.55</v>
      </c>
    </row>
    <row r="9702" spans="1:12" x14ac:dyDescent="0.3">
      <c r="A9702" t="s">
        <v>27</v>
      </c>
      <c r="B9702" t="s">
        <v>13</v>
      </c>
      <c r="C9702" t="s">
        <v>14</v>
      </c>
      <c r="D9702" t="s">
        <v>567</v>
      </c>
      <c r="E9702" t="s">
        <v>42</v>
      </c>
      <c r="F9702" t="s">
        <v>24</v>
      </c>
      <c r="G9702" t="s">
        <v>34</v>
      </c>
      <c r="H9702" t="s">
        <v>122</v>
      </c>
      <c r="I9702">
        <v>1039.992</v>
      </c>
      <c r="J9702">
        <v>1</v>
      </c>
      <c r="K9702">
        <v>0.2</v>
      </c>
      <c r="L9702">
        <v>103.9992</v>
      </c>
    </row>
    <row r="9703" spans="1:12" x14ac:dyDescent="0.3">
      <c r="A9703" t="s">
        <v>27</v>
      </c>
      <c r="B9703" t="s">
        <v>13</v>
      </c>
      <c r="C9703" t="s">
        <v>14</v>
      </c>
      <c r="D9703" t="s">
        <v>567</v>
      </c>
      <c r="E9703" t="s">
        <v>42</v>
      </c>
      <c r="F9703" t="s">
        <v>24</v>
      </c>
      <c r="G9703" t="s">
        <v>25</v>
      </c>
      <c r="H9703" t="s">
        <v>40</v>
      </c>
      <c r="I9703">
        <v>51.84</v>
      </c>
      <c r="J9703">
        <v>8</v>
      </c>
      <c r="K9703">
        <v>0</v>
      </c>
      <c r="L9703">
        <v>24.883199999999999</v>
      </c>
    </row>
    <row r="9704" spans="1:12" x14ac:dyDescent="0.3">
      <c r="A9704" t="s">
        <v>12</v>
      </c>
      <c r="B9704" t="s">
        <v>21</v>
      </c>
      <c r="C9704" t="s">
        <v>14</v>
      </c>
      <c r="D9704" t="s">
        <v>343</v>
      </c>
      <c r="E9704" t="s">
        <v>42</v>
      </c>
      <c r="F9704" t="s">
        <v>24</v>
      </c>
      <c r="G9704" t="s">
        <v>18</v>
      </c>
      <c r="H9704" t="s">
        <v>20</v>
      </c>
      <c r="I9704">
        <v>569.56799999999998</v>
      </c>
      <c r="J9704">
        <v>2</v>
      </c>
      <c r="K9704">
        <v>0.2</v>
      </c>
      <c r="L9704">
        <v>7.1196000000000002</v>
      </c>
    </row>
    <row r="9705" spans="1:12" x14ac:dyDescent="0.3">
      <c r="A9705" t="s">
        <v>12</v>
      </c>
      <c r="B9705" t="s">
        <v>21</v>
      </c>
      <c r="C9705" t="s">
        <v>14</v>
      </c>
      <c r="D9705" t="s">
        <v>343</v>
      </c>
      <c r="E9705" t="s">
        <v>42</v>
      </c>
      <c r="F9705" t="s">
        <v>24</v>
      </c>
      <c r="G9705" t="s">
        <v>25</v>
      </c>
      <c r="H9705" t="s">
        <v>31</v>
      </c>
      <c r="I9705">
        <v>149.72999999999999</v>
      </c>
      <c r="J9705">
        <v>7</v>
      </c>
      <c r="K9705">
        <v>0</v>
      </c>
      <c r="L9705">
        <v>43.421700000000001</v>
      </c>
    </row>
    <row r="9706" spans="1:12" x14ac:dyDescent="0.3">
      <c r="A9706" t="s">
        <v>61</v>
      </c>
      <c r="B9706" t="s">
        <v>13</v>
      </c>
      <c r="C9706" t="s">
        <v>14</v>
      </c>
      <c r="D9706" t="s">
        <v>41</v>
      </c>
      <c r="E9706" t="s">
        <v>42</v>
      </c>
      <c r="F9706" t="s">
        <v>24</v>
      </c>
      <c r="G9706" t="s">
        <v>25</v>
      </c>
      <c r="H9706" t="s">
        <v>40</v>
      </c>
      <c r="I9706">
        <v>73.680000000000007</v>
      </c>
      <c r="J9706">
        <v>6</v>
      </c>
      <c r="K9706">
        <v>0</v>
      </c>
      <c r="L9706">
        <v>34.629600000000003</v>
      </c>
    </row>
    <row r="9707" spans="1:12" x14ac:dyDescent="0.3">
      <c r="A9707" t="s">
        <v>61</v>
      </c>
      <c r="B9707" t="s">
        <v>13</v>
      </c>
      <c r="C9707" t="s">
        <v>14</v>
      </c>
      <c r="D9707" t="s">
        <v>41</v>
      </c>
      <c r="E9707" t="s">
        <v>42</v>
      </c>
      <c r="F9707" t="s">
        <v>24</v>
      </c>
      <c r="G9707" t="s">
        <v>18</v>
      </c>
      <c r="H9707" t="s">
        <v>32</v>
      </c>
      <c r="I9707">
        <v>139.91999999999999</v>
      </c>
      <c r="J9707">
        <v>2</v>
      </c>
      <c r="K9707">
        <v>0</v>
      </c>
      <c r="L9707">
        <v>23.7864</v>
      </c>
    </row>
    <row r="9708" spans="1:12" x14ac:dyDescent="0.3">
      <c r="A9708" t="s">
        <v>61</v>
      </c>
      <c r="B9708" t="s">
        <v>13</v>
      </c>
      <c r="C9708" t="s">
        <v>14</v>
      </c>
      <c r="D9708" t="s">
        <v>41</v>
      </c>
      <c r="E9708" t="s">
        <v>42</v>
      </c>
      <c r="F9708" t="s">
        <v>24</v>
      </c>
      <c r="G9708" t="s">
        <v>34</v>
      </c>
      <c r="H9708" t="s">
        <v>35</v>
      </c>
      <c r="I9708">
        <v>107.88</v>
      </c>
      <c r="J9708">
        <v>3</v>
      </c>
      <c r="K9708">
        <v>0.2</v>
      </c>
      <c r="L9708">
        <v>10.788</v>
      </c>
    </row>
    <row r="9709" spans="1:12" x14ac:dyDescent="0.3">
      <c r="A9709" t="s">
        <v>61</v>
      </c>
      <c r="B9709" t="s">
        <v>13</v>
      </c>
      <c r="C9709" t="s">
        <v>14</v>
      </c>
      <c r="D9709" t="s">
        <v>41</v>
      </c>
      <c r="E9709" t="s">
        <v>42</v>
      </c>
      <c r="F9709" t="s">
        <v>24</v>
      </c>
      <c r="G9709" t="s">
        <v>25</v>
      </c>
      <c r="H9709" t="s">
        <v>31</v>
      </c>
      <c r="I9709">
        <v>33.29</v>
      </c>
      <c r="J9709">
        <v>1</v>
      </c>
      <c r="K9709">
        <v>0</v>
      </c>
      <c r="L9709">
        <v>7.9896000000000003</v>
      </c>
    </row>
    <row r="9710" spans="1:12" x14ac:dyDescent="0.3">
      <c r="A9710" t="s">
        <v>27</v>
      </c>
      <c r="B9710" t="s">
        <v>13</v>
      </c>
      <c r="C9710" t="s">
        <v>14</v>
      </c>
      <c r="D9710" t="s">
        <v>41</v>
      </c>
      <c r="E9710" t="s">
        <v>42</v>
      </c>
      <c r="F9710" t="s">
        <v>24</v>
      </c>
      <c r="G9710" t="s">
        <v>25</v>
      </c>
      <c r="H9710" t="s">
        <v>40</v>
      </c>
      <c r="I9710">
        <v>11.96</v>
      </c>
      <c r="J9710">
        <v>2</v>
      </c>
      <c r="K9710">
        <v>0</v>
      </c>
      <c r="L9710">
        <v>5.8604000000000003</v>
      </c>
    </row>
    <row r="9711" spans="1:12" x14ac:dyDescent="0.3">
      <c r="A9711" t="s">
        <v>27</v>
      </c>
      <c r="B9711" t="s">
        <v>13</v>
      </c>
      <c r="C9711" t="s">
        <v>14</v>
      </c>
      <c r="D9711" t="s">
        <v>41</v>
      </c>
      <c r="E9711" t="s">
        <v>42</v>
      </c>
      <c r="F9711" t="s">
        <v>24</v>
      </c>
      <c r="G9711" t="s">
        <v>34</v>
      </c>
      <c r="H9711" t="s">
        <v>35</v>
      </c>
      <c r="I9711">
        <v>1007.944</v>
      </c>
      <c r="J9711">
        <v>7</v>
      </c>
      <c r="K9711">
        <v>0.2</v>
      </c>
      <c r="L9711">
        <v>75.595799999999997</v>
      </c>
    </row>
    <row r="9712" spans="1:12" x14ac:dyDescent="0.3">
      <c r="A9712" t="s">
        <v>167</v>
      </c>
      <c r="B9712" t="s">
        <v>13</v>
      </c>
      <c r="C9712" t="s">
        <v>14</v>
      </c>
      <c r="D9712" t="s">
        <v>41</v>
      </c>
      <c r="E9712" t="s">
        <v>42</v>
      </c>
      <c r="F9712" t="s">
        <v>24</v>
      </c>
      <c r="G9712" t="s">
        <v>25</v>
      </c>
      <c r="H9712" t="s">
        <v>40</v>
      </c>
      <c r="I9712">
        <v>6.68</v>
      </c>
      <c r="J9712">
        <v>1</v>
      </c>
      <c r="K9712">
        <v>0</v>
      </c>
      <c r="L9712">
        <v>3.2063999999999999</v>
      </c>
    </row>
    <row r="9713" spans="1:12" x14ac:dyDescent="0.3">
      <c r="A9713" t="s">
        <v>167</v>
      </c>
      <c r="B9713" t="s">
        <v>13</v>
      </c>
      <c r="C9713" t="s">
        <v>14</v>
      </c>
      <c r="D9713" t="s">
        <v>41</v>
      </c>
      <c r="E9713" t="s">
        <v>42</v>
      </c>
      <c r="F9713" t="s">
        <v>24</v>
      </c>
      <c r="G9713" t="s">
        <v>25</v>
      </c>
      <c r="H9713" t="s">
        <v>33</v>
      </c>
      <c r="I9713">
        <v>8.34</v>
      </c>
      <c r="J9713">
        <v>3</v>
      </c>
      <c r="K9713">
        <v>0</v>
      </c>
      <c r="L9713">
        <v>2.2517999999999998</v>
      </c>
    </row>
    <row r="9714" spans="1:12" x14ac:dyDescent="0.3">
      <c r="A9714" t="s">
        <v>167</v>
      </c>
      <c r="B9714" t="s">
        <v>13</v>
      </c>
      <c r="C9714" t="s">
        <v>14</v>
      </c>
      <c r="D9714" t="s">
        <v>41</v>
      </c>
      <c r="E9714" t="s">
        <v>42</v>
      </c>
      <c r="F9714" t="s">
        <v>24</v>
      </c>
      <c r="G9714" t="s">
        <v>18</v>
      </c>
      <c r="H9714" t="s">
        <v>32</v>
      </c>
      <c r="I9714">
        <v>101.94</v>
      </c>
      <c r="J9714">
        <v>3</v>
      </c>
      <c r="K9714">
        <v>0</v>
      </c>
      <c r="L9714">
        <v>30.582000000000001</v>
      </c>
    </row>
    <row r="9715" spans="1:12" x14ac:dyDescent="0.3">
      <c r="A9715" t="s">
        <v>27</v>
      </c>
      <c r="B9715" t="s">
        <v>21</v>
      </c>
      <c r="C9715" t="s">
        <v>14</v>
      </c>
      <c r="D9715" t="s">
        <v>238</v>
      </c>
      <c r="E9715" t="s">
        <v>42</v>
      </c>
      <c r="F9715" t="s">
        <v>24</v>
      </c>
      <c r="G9715" t="s">
        <v>34</v>
      </c>
      <c r="H9715" t="s">
        <v>58</v>
      </c>
      <c r="I9715">
        <v>179.97</v>
      </c>
      <c r="J9715">
        <v>3</v>
      </c>
      <c r="K9715">
        <v>0</v>
      </c>
      <c r="L9715">
        <v>86.385599999999997</v>
      </c>
    </row>
    <row r="9716" spans="1:12" x14ac:dyDescent="0.3">
      <c r="A9716" t="s">
        <v>27</v>
      </c>
      <c r="B9716" t="s">
        <v>13</v>
      </c>
      <c r="C9716" t="s">
        <v>14</v>
      </c>
      <c r="D9716" t="s">
        <v>318</v>
      </c>
      <c r="E9716" t="s">
        <v>42</v>
      </c>
      <c r="F9716" t="s">
        <v>24</v>
      </c>
      <c r="G9716" t="s">
        <v>25</v>
      </c>
      <c r="H9716" t="s">
        <v>40</v>
      </c>
      <c r="I9716">
        <v>12.96</v>
      </c>
      <c r="J9716">
        <v>2</v>
      </c>
      <c r="K9716">
        <v>0</v>
      </c>
      <c r="L9716">
        <v>6.2207999999999997</v>
      </c>
    </row>
    <row r="9717" spans="1:12" x14ac:dyDescent="0.3">
      <c r="A9717" t="s">
        <v>27</v>
      </c>
      <c r="B9717" t="s">
        <v>13</v>
      </c>
      <c r="C9717" t="s">
        <v>14</v>
      </c>
      <c r="D9717" t="s">
        <v>41</v>
      </c>
      <c r="E9717" t="s">
        <v>42</v>
      </c>
      <c r="F9717" t="s">
        <v>24</v>
      </c>
      <c r="G9717" t="s">
        <v>18</v>
      </c>
      <c r="H9717" t="s">
        <v>20</v>
      </c>
      <c r="I9717">
        <v>698.35199999999998</v>
      </c>
      <c r="J9717">
        <v>3</v>
      </c>
      <c r="K9717">
        <v>0.2</v>
      </c>
      <c r="L9717">
        <v>52.376399999999997</v>
      </c>
    </row>
    <row r="9718" spans="1:12" x14ac:dyDescent="0.3">
      <c r="A9718" t="s">
        <v>27</v>
      </c>
      <c r="B9718" t="s">
        <v>13</v>
      </c>
      <c r="C9718" t="s">
        <v>14</v>
      </c>
      <c r="D9718" t="s">
        <v>41</v>
      </c>
      <c r="E9718" t="s">
        <v>42</v>
      </c>
      <c r="F9718" t="s">
        <v>24</v>
      </c>
      <c r="G9718" t="s">
        <v>18</v>
      </c>
      <c r="H9718" t="s">
        <v>30</v>
      </c>
      <c r="I9718">
        <v>1747.25</v>
      </c>
      <c r="J9718">
        <v>5</v>
      </c>
      <c r="K9718">
        <v>0</v>
      </c>
      <c r="L9718">
        <v>629.01</v>
      </c>
    </row>
    <row r="9719" spans="1:12" x14ac:dyDescent="0.3">
      <c r="A9719" t="s">
        <v>27</v>
      </c>
      <c r="B9719" t="s">
        <v>13</v>
      </c>
      <c r="C9719" t="s">
        <v>14</v>
      </c>
      <c r="D9719" t="s">
        <v>41</v>
      </c>
      <c r="E9719" t="s">
        <v>42</v>
      </c>
      <c r="F9719" t="s">
        <v>24</v>
      </c>
      <c r="G9719" t="s">
        <v>25</v>
      </c>
      <c r="H9719" t="s">
        <v>76</v>
      </c>
      <c r="I9719">
        <v>10.47</v>
      </c>
      <c r="J9719">
        <v>3</v>
      </c>
      <c r="K9719">
        <v>0</v>
      </c>
      <c r="L9719">
        <v>4.8162000000000003</v>
      </c>
    </row>
    <row r="9720" spans="1:12" x14ac:dyDescent="0.3">
      <c r="A9720" t="s">
        <v>27</v>
      </c>
      <c r="B9720" t="s">
        <v>13</v>
      </c>
      <c r="C9720" t="s">
        <v>14</v>
      </c>
      <c r="D9720" t="s">
        <v>41</v>
      </c>
      <c r="E9720" t="s">
        <v>42</v>
      </c>
      <c r="F9720" t="s">
        <v>24</v>
      </c>
      <c r="G9720" t="s">
        <v>25</v>
      </c>
      <c r="H9720" t="s">
        <v>26</v>
      </c>
      <c r="I9720">
        <v>11.07</v>
      </c>
      <c r="J9720">
        <v>3</v>
      </c>
      <c r="K9720">
        <v>0</v>
      </c>
      <c r="L9720">
        <v>5.2028999999999996</v>
      </c>
    </row>
    <row r="9721" spans="1:12" x14ac:dyDescent="0.3">
      <c r="A9721" t="s">
        <v>27</v>
      </c>
      <c r="B9721" t="s">
        <v>13</v>
      </c>
      <c r="C9721" t="s">
        <v>14</v>
      </c>
      <c r="D9721" t="s">
        <v>41</v>
      </c>
      <c r="E9721" t="s">
        <v>42</v>
      </c>
      <c r="F9721" t="s">
        <v>24</v>
      </c>
      <c r="G9721" t="s">
        <v>25</v>
      </c>
      <c r="H9721" t="s">
        <v>36</v>
      </c>
      <c r="I9721">
        <v>20.704000000000001</v>
      </c>
      <c r="J9721">
        <v>4</v>
      </c>
      <c r="K9721">
        <v>0.2</v>
      </c>
      <c r="L9721">
        <v>7.7640000000000002</v>
      </c>
    </row>
    <row r="9722" spans="1:12" x14ac:dyDescent="0.3">
      <c r="A9722" t="s">
        <v>27</v>
      </c>
      <c r="B9722" t="s">
        <v>21</v>
      </c>
      <c r="C9722" t="s">
        <v>14</v>
      </c>
      <c r="D9722" t="s">
        <v>315</v>
      </c>
      <c r="E9722" t="s">
        <v>42</v>
      </c>
      <c r="F9722" t="s">
        <v>24</v>
      </c>
      <c r="G9722" t="s">
        <v>25</v>
      </c>
      <c r="H9722" t="s">
        <v>36</v>
      </c>
      <c r="I9722">
        <v>3.8559999999999999</v>
      </c>
      <c r="J9722">
        <v>1</v>
      </c>
      <c r="K9722">
        <v>0.2</v>
      </c>
      <c r="L9722">
        <v>1.3977999999999999</v>
      </c>
    </row>
    <row r="9723" spans="1:12" x14ac:dyDescent="0.3">
      <c r="A9723" t="s">
        <v>27</v>
      </c>
      <c r="B9723" t="s">
        <v>13</v>
      </c>
      <c r="C9723" t="s">
        <v>14</v>
      </c>
      <c r="D9723" t="s">
        <v>41</v>
      </c>
      <c r="E9723" t="s">
        <v>42</v>
      </c>
      <c r="F9723" t="s">
        <v>24</v>
      </c>
      <c r="G9723" t="s">
        <v>18</v>
      </c>
      <c r="H9723" t="s">
        <v>32</v>
      </c>
      <c r="I9723">
        <v>6.24</v>
      </c>
      <c r="J9723">
        <v>3</v>
      </c>
      <c r="K9723">
        <v>0</v>
      </c>
      <c r="L9723">
        <v>2.6208</v>
      </c>
    </row>
    <row r="9724" spans="1:12" x14ac:dyDescent="0.3">
      <c r="A9724" t="s">
        <v>27</v>
      </c>
      <c r="B9724" t="s">
        <v>13</v>
      </c>
      <c r="C9724" t="s">
        <v>14</v>
      </c>
      <c r="D9724" t="s">
        <v>41</v>
      </c>
      <c r="E9724" t="s">
        <v>42</v>
      </c>
      <c r="F9724" t="s">
        <v>24</v>
      </c>
      <c r="G9724" t="s">
        <v>25</v>
      </c>
      <c r="H9724" t="s">
        <v>76</v>
      </c>
      <c r="I9724">
        <v>17.899999999999999</v>
      </c>
      <c r="J9724">
        <v>5</v>
      </c>
      <c r="K9724">
        <v>0</v>
      </c>
      <c r="L9724">
        <v>8.9499999999999993</v>
      </c>
    </row>
    <row r="9725" spans="1:12" x14ac:dyDescent="0.3">
      <c r="A9725" t="s">
        <v>27</v>
      </c>
      <c r="B9725" t="s">
        <v>13</v>
      </c>
      <c r="C9725" t="s">
        <v>14</v>
      </c>
      <c r="D9725" t="s">
        <v>41</v>
      </c>
      <c r="E9725" t="s">
        <v>42</v>
      </c>
      <c r="F9725" t="s">
        <v>24</v>
      </c>
      <c r="G9725" t="s">
        <v>25</v>
      </c>
      <c r="H9725" t="s">
        <v>36</v>
      </c>
      <c r="I9725">
        <v>3266.3760000000002</v>
      </c>
      <c r="J9725">
        <v>3</v>
      </c>
      <c r="K9725">
        <v>0.2</v>
      </c>
      <c r="L9725">
        <v>1061.5722000000001</v>
      </c>
    </row>
    <row r="9726" spans="1:12" x14ac:dyDescent="0.3">
      <c r="A9726" t="s">
        <v>61</v>
      </c>
      <c r="B9726" t="s">
        <v>13</v>
      </c>
      <c r="C9726" t="s">
        <v>14</v>
      </c>
      <c r="D9726" t="s">
        <v>41</v>
      </c>
      <c r="E9726" t="s">
        <v>42</v>
      </c>
      <c r="F9726" t="s">
        <v>24</v>
      </c>
      <c r="G9726" t="s">
        <v>25</v>
      </c>
      <c r="H9726" t="s">
        <v>40</v>
      </c>
      <c r="I9726">
        <v>4.9800000000000004</v>
      </c>
      <c r="J9726">
        <v>1</v>
      </c>
      <c r="K9726">
        <v>0</v>
      </c>
      <c r="L9726">
        <v>2.3405999999999998</v>
      </c>
    </row>
    <row r="9727" spans="1:12" x14ac:dyDescent="0.3">
      <c r="A9727" t="s">
        <v>12</v>
      </c>
      <c r="B9727" t="s">
        <v>43</v>
      </c>
      <c r="C9727" t="s">
        <v>14</v>
      </c>
      <c r="D9727" t="s">
        <v>41</v>
      </c>
      <c r="E9727" t="s">
        <v>42</v>
      </c>
      <c r="F9727" t="s">
        <v>24</v>
      </c>
      <c r="G9727" t="s">
        <v>18</v>
      </c>
      <c r="H9727" t="s">
        <v>20</v>
      </c>
      <c r="I9727">
        <v>2003.92</v>
      </c>
      <c r="J9727">
        <v>5</v>
      </c>
      <c r="K9727">
        <v>0.2</v>
      </c>
      <c r="L9727">
        <v>125.245</v>
      </c>
    </row>
    <row r="9728" spans="1:12" x14ac:dyDescent="0.3">
      <c r="A9728" t="s">
        <v>12</v>
      </c>
      <c r="B9728" t="s">
        <v>43</v>
      </c>
      <c r="C9728" t="s">
        <v>14</v>
      </c>
      <c r="D9728" t="s">
        <v>41</v>
      </c>
      <c r="E9728" t="s">
        <v>42</v>
      </c>
      <c r="F9728" t="s">
        <v>24</v>
      </c>
      <c r="G9728" t="s">
        <v>25</v>
      </c>
      <c r="H9728" t="s">
        <v>40</v>
      </c>
      <c r="I9728">
        <v>32.4</v>
      </c>
      <c r="J9728">
        <v>5</v>
      </c>
      <c r="K9728">
        <v>0</v>
      </c>
      <c r="L9728">
        <v>15.552</v>
      </c>
    </row>
    <row r="9729" spans="1:12" x14ac:dyDescent="0.3">
      <c r="A9729" t="s">
        <v>12</v>
      </c>
      <c r="B9729" t="s">
        <v>43</v>
      </c>
      <c r="C9729" t="s">
        <v>14</v>
      </c>
      <c r="D9729" t="s">
        <v>41</v>
      </c>
      <c r="E9729" t="s">
        <v>42</v>
      </c>
      <c r="F9729" t="s">
        <v>24</v>
      </c>
      <c r="G9729" t="s">
        <v>18</v>
      </c>
      <c r="H9729" t="s">
        <v>30</v>
      </c>
      <c r="I9729">
        <v>1913.4</v>
      </c>
      <c r="J9729">
        <v>9</v>
      </c>
      <c r="K9729">
        <v>0</v>
      </c>
      <c r="L9729">
        <v>401.81400000000002</v>
      </c>
    </row>
    <row r="9730" spans="1:12" x14ac:dyDescent="0.3">
      <c r="A9730" t="s">
        <v>12</v>
      </c>
      <c r="B9730" t="s">
        <v>43</v>
      </c>
      <c r="C9730" t="s">
        <v>14</v>
      </c>
      <c r="D9730" t="s">
        <v>41</v>
      </c>
      <c r="E9730" t="s">
        <v>42</v>
      </c>
      <c r="F9730" t="s">
        <v>24</v>
      </c>
      <c r="G9730" t="s">
        <v>25</v>
      </c>
      <c r="H9730" t="s">
        <v>31</v>
      </c>
      <c r="I9730">
        <v>146.72999999999999</v>
      </c>
      <c r="J9730">
        <v>3</v>
      </c>
      <c r="K9730">
        <v>0</v>
      </c>
      <c r="L9730">
        <v>2.9346000000000001</v>
      </c>
    </row>
    <row r="9731" spans="1:12" x14ac:dyDescent="0.3">
      <c r="A9731" t="s">
        <v>12</v>
      </c>
      <c r="B9731" t="s">
        <v>43</v>
      </c>
      <c r="C9731" t="s">
        <v>14</v>
      </c>
      <c r="D9731" t="s">
        <v>41</v>
      </c>
      <c r="E9731" t="s">
        <v>42</v>
      </c>
      <c r="F9731" t="s">
        <v>24</v>
      </c>
      <c r="G9731" t="s">
        <v>25</v>
      </c>
      <c r="H9731" t="s">
        <v>40</v>
      </c>
      <c r="I9731">
        <v>114.2</v>
      </c>
      <c r="J9731">
        <v>5</v>
      </c>
      <c r="K9731">
        <v>0</v>
      </c>
      <c r="L9731">
        <v>52.531999999999996</v>
      </c>
    </row>
    <row r="9732" spans="1:12" x14ac:dyDescent="0.3">
      <c r="A9732" t="s">
        <v>27</v>
      </c>
      <c r="B9732" t="s">
        <v>13</v>
      </c>
      <c r="C9732" t="s">
        <v>14</v>
      </c>
      <c r="D9732" t="s">
        <v>41</v>
      </c>
      <c r="E9732" t="s">
        <v>42</v>
      </c>
      <c r="F9732" t="s">
        <v>24</v>
      </c>
      <c r="G9732" t="s">
        <v>34</v>
      </c>
      <c r="H9732" t="s">
        <v>35</v>
      </c>
      <c r="I9732">
        <v>1001.5839999999999</v>
      </c>
      <c r="J9732">
        <v>2</v>
      </c>
      <c r="K9732">
        <v>0.2</v>
      </c>
      <c r="L9732">
        <v>125.19799999999999</v>
      </c>
    </row>
    <row r="9733" spans="1:12" x14ac:dyDescent="0.3">
      <c r="A9733" t="s">
        <v>27</v>
      </c>
      <c r="B9733" t="s">
        <v>13</v>
      </c>
      <c r="C9733" t="s">
        <v>14</v>
      </c>
      <c r="D9733" t="s">
        <v>41</v>
      </c>
      <c r="E9733" t="s">
        <v>42</v>
      </c>
      <c r="F9733" t="s">
        <v>24</v>
      </c>
      <c r="G9733" t="s">
        <v>18</v>
      </c>
      <c r="H9733" t="s">
        <v>19</v>
      </c>
      <c r="I9733">
        <v>115.96</v>
      </c>
      <c r="J9733">
        <v>2</v>
      </c>
      <c r="K9733">
        <v>0</v>
      </c>
      <c r="L9733">
        <v>25.511199999999999</v>
      </c>
    </row>
    <row r="9734" spans="1:12" x14ac:dyDescent="0.3">
      <c r="A9734" t="s">
        <v>12</v>
      </c>
      <c r="B9734" t="s">
        <v>13</v>
      </c>
      <c r="C9734" t="s">
        <v>14</v>
      </c>
      <c r="D9734" t="s">
        <v>41</v>
      </c>
      <c r="E9734" t="s">
        <v>42</v>
      </c>
      <c r="F9734" t="s">
        <v>24</v>
      </c>
      <c r="G9734" t="s">
        <v>25</v>
      </c>
      <c r="H9734" t="s">
        <v>109</v>
      </c>
      <c r="I9734">
        <v>28.8</v>
      </c>
      <c r="J9734">
        <v>3</v>
      </c>
      <c r="K9734">
        <v>0</v>
      </c>
      <c r="L9734">
        <v>0.86399999999999999</v>
      </c>
    </row>
    <row r="9735" spans="1:12" x14ac:dyDescent="0.3">
      <c r="A9735" t="s">
        <v>27</v>
      </c>
      <c r="B9735" t="s">
        <v>13</v>
      </c>
      <c r="C9735" t="s">
        <v>14</v>
      </c>
      <c r="D9735" t="s">
        <v>41</v>
      </c>
      <c r="E9735" t="s">
        <v>42</v>
      </c>
      <c r="F9735" t="s">
        <v>24</v>
      </c>
      <c r="G9735" t="s">
        <v>34</v>
      </c>
      <c r="H9735" t="s">
        <v>58</v>
      </c>
      <c r="I9735">
        <v>479.72</v>
      </c>
      <c r="J9735">
        <v>4</v>
      </c>
      <c r="K9735">
        <v>0</v>
      </c>
      <c r="L9735">
        <v>52.769199999999998</v>
      </c>
    </row>
    <row r="9736" spans="1:12" x14ac:dyDescent="0.3">
      <c r="A9736" t="s">
        <v>12</v>
      </c>
      <c r="B9736" t="s">
        <v>13</v>
      </c>
      <c r="C9736" t="s">
        <v>14</v>
      </c>
      <c r="D9736" t="s">
        <v>559</v>
      </c>
      <c r="E9736" t="s">
        <v>42</v>
      </c>
      <c r="F9736" t="s">
        <v>24</v>
      </c>
      <c r="G9736" t="s">
        <v>18</v>
      </c>
      <c r="H9736" t="s">
        <v>32</v>
      </c>
      <c r="I9736">
        <v>24.85</v>
      </c>
      <c r="J9736">
        <v>5</v>
      </c>
      <c r="K9736">
        <v>0</v>
      </c>
      <c r="L9736">
        <v>7.7035</v>
      </c>
    </row>
    <row r="9737" spans="1:12" x14ac:dyDescent="0.3">
      <c r="A9737" t="s">
        <v>27</v>
      </c>
      <c r="B9737" t="s">
        <v>13</v>
      </c>
      <c r="C9737" t="s">
        <v>14</v>
      </c>
      <c r="D9737" t="s">
        <v>41</v>
      </c>
      <c r="E9737" t="s">
        <v>42</v>
      </c>
      <c r="F9737" t="s">
        <v>24</v>
      </c>
      <c r="G9737" t="s">
        <v>25</v>
      </c>
      <c r="H9737" t="s">
        <v>59</v>
      </c>
      <c r="I9737">
        <v>54.9</v>
      </c>
      <c r="J9737">
        <v>5</v>
      </c>
      <c r="K9737">
        <v>0</v>
      </c>
      <c r="L9737">
        <v>26.901</v>
      </c>
    </row>
    <row r="9738" spans="1:12" x14ac:dyDescent="0.3">
      <c r="A9738" t="s">
        <v>12</v>
      </c>
      <c r="B9738" t="s">
        <v>13</v>
      </c>
      <c r="C9738" t="s">
        <v>14</v>
      </c>
      <c r="D9738" t="s">
        <v>41</v>
      </c>
      <c r="E9738" t="s">
        <v>42</v>
      </c>
      <c r="F9738" t="s">
        <v>24</v>
      </c>
      <c r="G9738" t="s">
        <v>25</v>
      </c>
      <c r="H9738" t="s">
        <v>40</v>
      </c>
      <c r="I9738">
        <v>61.96</v>
      </c>
      <c r="J9738">
        <v>2</v>
      </c>
      <c r="K9738">
        <v>0</v>
      </c>
      <c r="L9738">
        <v>27.882000000000001</v>
      </c>
    </row>
    <row r="9739" spans="1:12" x14ac:dyDescent="0.3">
      <c r="A9739" t="s">
        <v>12</v>
      </c>
      <c r="B9739" t="s">
        <v>13</v>
      </c>
      <c r="C9739" t="s">
        <v>14</v>
      </c>
      <c r="D9739" t="s">
        <v>41</v>
      </c>
      <c r="E9739" t="s">
        <v>42</v>
      </c>
      <c r="F9739" t="s">
        <v>24</v>
      </c>
      <c r="G9739" t="s">
        <v>25</v>
      </c>
      <c r="H9739" t="s">
        <v>36</v>
      </c>
      <c r="I9739">
        <v>1.3440000000000001</v>
      </c>
      <c r="J9739">
        <v>1</v>
      </c>
      <c r="K9739">
        <v>0.2</v>
      </c>
      <c r="L9739">
        <v>0.47039999999999998</v>
      </c>
    </row>
    <row r="9740" spans="1:12" x14ac:dyDescent="0.3">
      <c r="A9740" t="s">
        <v>27</v>
      </c>
      <c r="B9740" t="s">
        <v>21</v>
      </c>
      <c r="C9740" t="s">
        <v>14</v>
      </c>
      <c r="D9740" t="s">
        <v>41</v>
      </c>
      <c r="E9740" t="s">
        <v>42</v>
      </c>
      <c r="F9740" t="s">
        <v>24</v>
      </c>
      <c r="G9740" t="s">
        <v>25</v>
      </c>
      <c r="H9740" t="s">
        <v>36</v>
      </c>
      <c r="I9740">
        <v>13.904</v>
      </c>
      <c r="J9740">
        <v>2</v>
      </c>
      <c r="K9740">
        <v>0.2</v>
      </c>
      <c r="L9740">
        <v>4.5187999999999997</v>
      </c>
    </row>
    <row r="9741" spans="1:12" x14ac:dyDescent="0.3">
      <c r="A9741" t="s">
        <v>27</v>
      </c>
      <c r="B9741" t="s">
        <v>13</v>
      </c>
      <c r="C9741" t="s">
        <v>14</v>
      </c>
      <c r="D9741" t="s">
        <v>41</v>
      </c>
      <c r="E9741" t="s">
        <v>42</v>
      </c>
      <c r="F9741" t="s">
        <v>24</v>
      </c>
      <c r="G9741" t="s">
        <v>25</v>
      </c>
      <c r="H9741" t="s">
        <v>40</v>
      </c>
      <c r="I9741">
        <v>41.86</v>
      </c>
      <c r="J9741">
        <v>7</v>
      </c>
      <c r="K9741">
        <v>0</v>
      </c>
      <c r="L9741">
        <v>18.837</v>
      </c>
    </row>
    <row r="9742" spans="1:12" x14ac:dyDescent="0.3">
      <c r="A9742" t="s">
        <v>27</v>
      </c>
      <c r="B9742" t="s">
        <v>13</v>
      </c>
      <c r="C9742" t="s">
        <v>14</v>
      </c>
      <c r="D9742" t="s">
        <v>41</v>
      </c>
      <c r="E9742" t="s">
        <v>42</v>
      </c>
      <c r="F9742" t="s">
        <v>24</v>
      </c>
      <c r="G9742" t="s">
        <v>18</v>
      </c>
      <c r="H9742" t="s">
        <v>19</v>
      </c>
      <c r="I9742">
        <v>141.96</v>
      </c>
      <c r="J9742">
        <v>2</v>
      </c>
      <c r="K9742">
        <v>0</v>
      </c>
      <c r="L9742">
        <v>41.168399999999998</v>
      </c>
    </row>
    <row r="9743" spans="1:12" x14ac:dyDescent="0.3">
      <c r="A9743" t="s">
        <v>27</v>
      </c>
      <c r="B9743" t="s">
        <v>43</v>
      </c>
      <c r="C9743" t="s">
        <v>14</v>
      </c>
      <c r="D9743" t="s">
        <v>41</v>
      </c>
      <c r="E9743" t="s">
        <v>42</v>
      </c>
      <c r="F9743" t="s">
        <v>24</v>
      </c>
      <c r="G9743" t="s">
        <v>18</v>
      </c>
      <c r="H9743" t="s">
        <v>32</v>
      </c>
      <c r="I9743">
        <v>19.54</v>
      </c>
      <c r="J9743">
        <v>2</v>
      </c>
      <c r="K9743">
        <v>0</v>
      </c>
      <c r="L9743">
        <v>7.2298</v>
      </c>
    </row>
    <row r="9744" spans="1:12" x14ac:dyDescent="0.3">
      <c r="A9744" t="s">
        <v>27</v>
      </c>
      <c r="B9744" t="s">
        <v>21</v>
      </c>
      <c r="C9744" t="s">
        <v>14</v>
      </c>
      <c r="D9744" t="s">
        <v>41</v>
      </c>
      <c r="E9744" t="s">
        <v>42</v>
      </c>
      <c r="F9744" t="s">
        <v>24</v>
      </c>
      <c r="G9744" t="s">
        <v>25</v>
      </c>
      <c r="H9744" t="s">
        <v>40</v>
      </c>
      <c r="I9744">
        <v>30.18</v>
      </c>
      <c r="J9744">
        <v>3</v>
      </c>
      <c r="K9744">
        <v>0</v>
      </c>
      <c r="L9744">
        <v>13.8828</v>
      </c>
    </row>
    <row r="9745" spans="1:12" x14ac:dyDescent="0.3">
      <c r="A9745" t="s">
        <v>27</v>
      </c>
      <c r="B9745" t="s">
        <v>21</v>
      </c>
      <c r="C9745" t="s">
        <v>14</v>
      </c>
      <c r="D9745" t="s">
        <v>41</v>
      </c>
      <c r="E9745" t="s">
        <v>42</v>
      </c>
      <c r="F9745" t="s">
        <v>24</v>
      </c>
      <c r="G9745" t="s">
        <v>25</v>
      </c>
      <c r="H9745" t="s">
        <v>36</v>
      </c>
      <c r="I9745">
        <v>51.648000000000003</v>
      </c>
      <c r="J9745">
        <v>12</v>
      </c>
      <c r="K9745">
        <v>0.2</v>
      </c>
      <c r="L9745">
        <v>18.7224</v>
      </c>
    </row>
    <row r="9746" spans="1:12" x14ac:dyDescent="0.3">
      <c r="A9746" t="s">
        <v>27</v>
      </c>
      <c r="B9746" t="s">
        <v>21</v>
      </c>
      <c r="C9746" t="s">
        <v>14</v>
      </c>
      <c r="D9746" t="s">
        <v>41</v>
      </c>
      <c r="E9746" t="s">
        <v>42</v>
      </c>
      <c r="F9746" t="s">
        <v>24</v>
      </c>
      <c r="G9746" t="s">
        <v>25</v>
      </c>
      <c r="H9746" t="s">
        <v>36</v>
      </c>
      <c r="I9746">
        <v>11.231999999999999</v>
      </c>
      <c r="J9746">
        <v>3</v>
      </c>
      <c r="K9746">
        <v>0.2</v>
      </c>
      <c r="L9746">
        <v>3.9312</v>
      </c>
    </row>
    <row r="9747" spans="1:12" x14ac:dyDescent="0.3">
      <c r="A9747" t="s">
        <v>27</v>
      </c>
      <c r="B9747" t="s">
        <v>13</v>
      </c>
      <c r="C9747" t="s">
        <v>14</v>
      </c>
      <c r="D9747" t="s">
        <v>318</v>
      </c>
      <c r="E9747" t="s">
        <v>42</v>
      </c>
      <c r="F9747" t="s">
        <v>24</v>
      </c>
      <c r="G9747" t="s">
        <v>18</v>
      </c>
      <c r="H9747" t="s">
        <v>32</v>
      </c>
      <c r="I9747">
        <v>20.239999999999998</v>
      </c>
      <c r="J9747">
        <v>1</v>
      </c>
      <c r="K9747">
        <v>0</v>
      </c>
      <c r="L9747">
        <v>7.8936000000000002</v>
      </c>
    </row>
    <row r="9748" spans="1:12" x14ac:dyDescent="0.3">
      <c r="A9748" t="s">
        <v>27</v>
      </c>
      <c r="B9748" t="s">
        <v>13</v>
      </c>
      <c r="C9748" t="s">
        <v>14</v>
      </c>
      <c r="D9748" t="s">
        <v>512</v>
      </c>
      <c r="E9748" t="s">
        <v>42</v>
      </c>
      <c r="F9748" t="s">
        <v>24</v>
      </c>
      <c r="G9748" t="s">
        <v>25</v>
      </c>
      <c r="H9748" t="s">
        <v>37</v>
      </c>
      <c r="I9748">
        <v>400.8</v>
      </c>
      <c r="J9748">
        <v>5</v>
      </c>
      <c r="K9748">
        <v>0</v>
      </c>
      <c r="L9748">
        <v>112.224</v>
      </c>
    </row>
    <row r="9749" spans="1:12" x14ac:dyDescent="0.3">
      <c r="A9749" t="s">
        <v>27</v>
      </c>
      <c r="B9749" t="s">
        <v>13</v>
      </c>
      <c r="C9749" t="s">
        <v>14</v>
      </c>
      <c r="D9749" t="s">
        <v>512</v>
      </c>
      <c r="E9749" t="s">
        <v>42</v>
      </c>
      <c r="F9749" t="s">
        <v>24</v>
      </c>
      <c r="G9749" t="s">
        <v>25</v>
      </c>
      <c r="H9749" t="s">
        <v>36</v>
      </c>
      <c r="I9749">
        <v>28.792000000000002</v>
      </c>
      <c r="J9749">
        <v>1</v>
      </c>
      <c r="K9749">
        <v>0.2</v>
      </c>
      <c r="L9749">
        <v>10.077199999999999</v>
      </c>
    </row>
    <row r="9750" spans="1:12" x14ac:dyDescent="0.3">
      <c r="A9750" t="s">
        <v>27</v>
      </c>
      <c r="B9750" t="s">
        <v>21</v>
      </c>
      <c r="C9750" t="s">
        <v>14</v>
      </c>
      <c r="D9750" t="s">
        <v>41</v>
      </c>
      <c r="E9750" t="s">
        <v>42</v>
      </c>
      <c r="F9750" t="s">
        <v>24</v>
      </c>
      <c r="G9750" t="s">
        <v>25</v>
      </c>
      <c r="H9750" t="s">
        <v>31</v>
      </c>
      <c r="I9750">
        <v>92.52</v>
      </c>
      <c r="J9750">
        <v>6</v>
      </c>
      <c r="K9750">
        <v>0</v>
      </c>
      <c r="L9750">
        <v>24.980399999999999</v>
      </c>
    </row>
    <row r="9751" spans="1:12" x14ac:dyDescent="0.3">
      <c r="A9751" t="s">
        <v>27</v>
      </c>
      <c r="B9751" t="s">
        <v>13</v>
      </c>
      <c r="C9751" t="s">
        <v>14</v>
      </c>
      <c r="D9751" t="s">
        <v>41</v>
      </c>
      <c r="E9751" t="s">
        <v>42</v>
      </c>
      <c r="F9751" t="s">
        <v>24</v>
      </c>
      <c r="G9751" t="s">
        <v>18</v>
      </c>
      <c r="H9751" t="s">
        <v>32</v>
      </c>
      <c r="I9751">
        <v>43.13</v>
      </c>
      <c r="J9751">
        <v>1</v>
      </c>
      <c r="K9751">
        <v>0</v>
      </c>
      <c r="L9751">
        <v>14.664199999999999</v>
      </c>
    </row>
    <row r="9752" spans="1:12" x14ac:dyDescent="0.3">
      <c r="A9752" t="s">
        <v>27</v>
      </c>
      <c r="B9752" t="s">
        <v>13</v>
      </c>
      <c r="C9752" t="s">
        <v>14</v>
      </c>
      <c r="D9752" t="s">
        <v>41</v>
      </c>
      <c r="E9752" t="s">
        <v>42</v>
      </c>
      <c r="F9752" t="s">
        <v>24</v>
      </c>
      <c r="G9752" t="s">
        <v>25</v>
      </c>
      <c r="H9752" t="s">
        <v>40</v>
      </c>
      <c r="I9752">
        <v>30.87</v>
      </c>
      <c r="J9752">
        <v>7</v>
      </c>
      <c r="K9752">
        <v>0</v>
      </c>
      <c r="L9752">
        <v>14.200200000000001</v>
      </c>
    </row>
    <row r="9753" spans="1:12" x14ac:dyDescent="0.3">
      <c r="A9753" t="s">
        <v>27</v>
      </c>
      <c r="B9753" t="s">
        <v>21</v>
      </c>
      <c r="C9753" t="s">
        <v>14</v>
      </c>
      <c r="D9753" t="s">
        <v>41</v>
      </c>
      <c r="E9753" t="s">
        <v>42</v>
      </c>
      <c r="F9753" t="s">
        <v>24</v>
      </c>
      <c r="G9753" t="s">
        <v>25</v>
      </c>
      <c r="H9753" t="s">
        <v>36</v>
      </c>
      <c r="I9753">
        <v>21.36</v>
      </c>
      <c r="J9753">
        <v>5</v>
      </c>
      <c r="K9753">
        <v>0.2</v>
      </c>
      <c r="L9753">
        <v>7.2089999999999996</v>
      </c>
    </row>
    <row r="9754" spans="1:12" x14ac:dyDescent="0.3">
      <c r="A9754" t="s">
        <v>12</v>
      </c>
      <c r="B9754" t="s">
        <v>21</v>
      </c>
      <c r="C9754" t="s">
        <v>14</v>
      </c>
      <c r="D9754" t="s">
        <v>475</v>
      </c>
      <c r="E9754" t="s">
        <v>42</v>
      </c>
      <c r="F9754" t="s">
        <v>24</v>
      </c>
      <c r="G9754" t="s">
        <v>18</v>
      </c>
      <c r="H9754" t="s">
        <v>32</v>
      </c>
      <c r="I9754">
        <v>46.9</v>
      </c>
      <c r="J9754">
        <v>5</v>
      </c>
      <c r="K9754">
        <v>0</v>
      </c>
      <c r="L9754">
        <v>13.132</v>
      </c>
    </row>
    <row r="9755" spans="1:12" x14ac:dyDescent="0.3">
      <c r="A9755" t="s">
        <v>12</v>
      </c>
      <c r="B9755" t="s">
        <v>13</v>
      </c>
      <c r="C9755" t="s">
        <v>14</v>
      </c>
      <c r="D9755" t="s">
        <v>41</v>
      </c>
      <c r="E9755" t="s">
        <v>42</v>
      </c>
      <c r="F9755" t="s">
        <v>24</v>
      </c>
      <c r="G9755" t="s">
        <v>34</v>
      </c>
      <c r="H9755" t="s">
        <v>58</v>
      </c>
      <c r="I9755">
        <v>538.91999999999996</v>
      </c>
      <c r="J9755">
        <v>9</v>
      </c>
      <c r="K9755">
        <v>0</v>
      </c>
      <c r="L9755">
        <v>80.837999999999994</v>
      </c>
    </row>
    <row r="9756" spans="1:12" x14ac:dyDescent="0.3">
      <c r="A9756" t="s">
        <v>12</v>
      </c>
      <c r="B9756" t="s">
        <v>13</v>
      </c>
      <c r="C9756" t="s">
        <v>14</v>
      </c>
      <c r="D9756" t="s">
        <v>41</v>
      </c>
      <c r="E9756" t="s">
        <v>42</v>
      </c>
      <c r="F9756" t="s">
        <v>24</v>
      </c>
      <c r="G9756" t="s">
        <v>18</v>
      </c>
      <c r="H9756" t="s">
        <v>20</v>
      </c>
      <c r="I9756">
        <v>435.16800000000001</v>
      </c>
      <c r="J9756">
        <v>4</v>
      </c>
      <c r="K9756">
        <v>0.2</v>
      </c>
      <c r="L9756">
        <v>-59.835599999999999</v>
      </c>
    </row>
    <row r="9757" spans="1:12" x14ac:dyDescent="0.3">
      <c r="A9757" t="s">
        <v>12</v>
      </c>
      <c r="B9757" t="s">
        <v>13</v>
      </c>
      <c r="C9757" t="s">
        <v>14</v>
      </c>
      <c r="D9757" t="s">
        <v>41</v>
      </c>
      <c r="E9757" t="s">
        <v>42</v>
      </c>
      <c r="F9757" t="s">
        <v>24</v>
      </c>
      <c r="G9757" t="s">
        <v>18</v>
      </c>
      <c r="H9757" t="s">
        <v>19</v>
      </c>
      <c r="I9757">
        <v>48.58</v>
      </c>
      <c r="J9757">
        <v>1</v>
      </c>
      <c r="K9757">
        <v>0</v>
      </c>
      <c r="L9757">
        <v>7.7728000000000002</v>
      </c>
    </row>
    <row r="9758" spans="1:12" x14ac:dyDescent="0.3">
      <c r="A9758" t="s">
        <v>12</v>
      </c>
      <c r="B9758" t="s">
        <v>21</v>
      </c>
      <c r="C9758" t="s">
        <v>14</v>
      </c>
      <c r="D9758" t="s">
        <v>41</v>
      </c>
      <c r="E9758" t="s">
        <v>42</v>
      </c>
      <c r="F9758" t="s">
        <v>24</v>
      </c>
      <c r="G9758" t="s">
        <v>34</v>
      </c>
      <c r="H9758" t="s">
        <v>58</v>
      </c>
      <c r="I9758">
        <v>41.94</v>
      </c>
      <c r="J9758">
        <v>2</v>
      </c>
      <c r="K9758">
        <v>0</v>
      </c>
      <c r="L9758">
        <v>15.0984</v>
      </c>
    </row>
    <row r="9759" spans="1:12" x14ac:dyDescent="0.3">
      <c r="A9759" t="s">
        <v>12</v>
      </c>
      <c r="B9759" t="s">
        <v>21</v>
      </c>
      <c r="C9759" t="s">
        <v>14</v>
      </c>
      <c r="D9759" t="s">
        <v>41</v>
      </c>
      <c r="E9759" t="s">
        <v>42</v>
      </c>
      <c r="F9759" t="s">
        <v>24</v>
      </c>
      <c r="G9759" t="s">
        <v>34</v>
      </c>
      <c r="H9759" t="s">
        <v>35</v>
      </c>
      <c r="I9759">
        <v>52.792000000000002</v>
      </c>
      <c r="J9759">
        <v>1</v>
      </c>
      <c r="K9759">
        <v>0.2</v>
      </c>
      <c r="L9759">
        <v>4.6193</v>
      </c>
    </row>
    <row r="9760" spans="1:12" x14ac:dyDescent="0.3">
      <c r="A9760" t="s">
        <v>167</v>
      </c>
      <c r="B9760" t="s">
        <v>13</v>
      </c>
      <c r="C9760" t="s">
        <v>14</v>
      </c>
      <c r="D9760" t="s">
        <v>41</v>
      </c>
      <c r="E9760" t="s">
        <v>42</v>
      </c>
      <c r="F9760" t="s">
        <v>24</v>
      </c>
      <c r="G9760" t="s">
        <v>18</v>
      </c>
      <c r="H9760" t="s">
        <v>20</v>
      </c>
      <c r="I9760">
        <v>167.88800000000001</v>
      </c>
      <c r="J9760">
        <v>7</v>
      </c>
      <c r="K9760">
        <v>0.2</v>
      </c>
      <c r="L9760">
        <v>14.690200000000001</v>
      </c>
    </row>
    <row r="9761" spans="1:12" x14ac:dyDescent="0.3">
      <c r="A9761" t="s">
        <v>27</v>
      </c>
      <c r="B9761" t="s">
        <v>43</v>
      </c>
      <c r="C9761" t="s">
        <v>14</v>
      </c>
      <c r="D9761" t="s">
        <v>41</v>
      </c>
      <c r="E9761" t="s">
        <v>42</v>
      </c>
      <c r="F9761" t="s">
        <v>24</v>
      </c>
      <c r="G9761" t="s">
        <v>18</v>
      </c>
      <c r="H9761" t="s">
        <v>20</v>
      </c>
      <c r="I9761">
        <v>291.13600000000002</v>
      </c>
      <c r="J9761">
        <v>4</v>
      </c>
      <c r="K9761">
        <v>0.2</v>
      </c>
      <c r="L9761">
        <v>-25.474399999999999</v>
      </c>
    </row>
    <row r="9762" spans="1:12" x14ac:dyDescent="0.3">
      <c r="A9762" t="s">
        <v>27</v>
      </c>
      <c r="B9762" t="s">
        <v>13</v>
      </c>
      <c r="C9762" t="s">
        <v>14</v>
      </c>
      <c r="D9762" t="s">
        <v>41</v>
      </c>
      <c r="E9762" t="s">
        <v>42</v>
      </c>
      <c r="F9762" t="s">
        <v>24</v>
      </c>
      <c r="G9762" t="s">
        <v>25</v>
      </c>
      <c r="H9762" t="s">
        <v>33</v>
      </c>
      <c r="I9762">
        <v>12.42</v>
      </c>
      <c r="J9762">
        <v>3</v>
      </c>
      <c r="K9762">
        <v>0</v>
      </c>
      <c r="L9762">
        <v>5.2164000000000001</v>
      </c>
    </row>
    <row r="9763" spans="1:12" x14ac:dyDescent="0.3">
      <c r="A9763" t="s">
        <v>27</v>
      </c>
      <c r="B9763" t="s">
        <v>21</v>
      </c>
      <c r="C9763" t="s">
        <v>14</v>
      </c>
      <c r="D9763" t="s">
        <v>41</v>
      </c>
      <c r="E9763" t="s">
        <v>42</v>
      </c>
      <c r="F9763" t="s">
        <v>24</v>
      </c>
      <c r="G9763" t="s">
        <v>25</v>
      </c>
      <c r="H9763" t="s">
        <v>40</v>
      </c>
      <c r="I9763">
        <v>19.440000000000001</v>
      </c>
      <c r="J9763">
        <v>3</v>
      </c>
      <c r="K9763">
        <v>0</v>
      </c>
      <c r="L9763">
        <v>9.3312000000000008</v>
      </c>
    </row>
    <row r="9764" spans="1:12" x14ac:dyDescent="0.3">
      <c r="A9764" t="s">
        <v>27</v>
      </c>
      <c r="B9764" t="s">
        <v>21</v>
      </c>
      <c r="C9764" t="s">
        <v>14</v>
      </c>
      <c r="D9764" t="s">
        <v>41</v>
      </c>
      <c r="E9764" t="s">
        <v>42</v>
      </c>
      <c r="F9764" t="s">
        <v>24</v>
      </c>
      <c r="G9764" t="s">
        <v>18</v>
      </c>
      <c r="H9764" t="s">
        <v>20</v>
      </c>
      <c r="I9764">
        <v>307.13600000000002</v>
      </c>
      <c r="J9764">
        <v>4</v>
      </c>
      <c r="K9764">
        <v>0.2</v>
      </c>
      <c r="L9764">
        <v>-11.5176</v>
      </c>
    </row>
    <row r="9765" spans="1:12" x14ac:dyDescent="0.3">
      <c r="A9765" t="s">
        <v>27</v>
      </c>
      <c r="B9765" t="s">
        <v>21</v>
      </c>
      <c r="C9765" t="s">
        <v>14</v>
      </c>
      <c r="D9765" t="s">
        <v>41</v>
      </c>
      <c r="E9765" t="s">
        <v>42</v>
      </c>
      <c r="F9765" t="s">
        <v>24</v>
      </c>
      <c r="G9765" t="s">
        <v>25</v>
      </c>
      <c r="H9765" t="s">
        <v>26</v>
      </c>
      <c r="I9765">
        <v>12.6</v>
      </c>
      <c r="J9765">
        <v>2</v>
      </c>
      <c r="K9765">
        <v>0</v>
      </c>
      <c r="L9765">
        <v>5.7960000000000003</v>
      </c>
    </row>
    <row r="9766" spans="1:12" x14ac:dyDescent="0.3">
      <c r="A9766" t="s">
        <v>27</v>
      </c>
      <c r="B9766" t="s">
        <v>21</v>
      </c>
      <c r="C9766" t="s">
        <v>14</v>
      </c>
      <c r="D9766" t="s">
        <v>41</v>
      </c>
      <c r="E9766" t="s">
        <v>42</v>
      </c>
      <c r="F9766" t="s">
        <v>24</v>
      </c>
      <c r="G9766" t="s">
        <v>34</v>
      </c>
      <c r="H9766" t="s">
        <v>58</v>
      </c>
      <c r="I9766">
        <v>159.97999999999999</v>
      </c>
      <c r="J9766">
        <v>2</v>
      </c>
      <c r="K9766">
        <v>0</v>
      </c>
      <c r="L9766">
        <v>57.592799999999997</v>
      </c>
    </row>
    <row r="9767" spans="1:12" x14ac:dyDescent="0.3">
      <c r="A9767" t="s">
        <v>27</v>
      </c>
      <c r="B9767" t="s">
        <v>13</v>
      </c>
      <c r="C9767" t="s">
        <v>14</v>
      </c>
      <c r="D9767" t="s">
        <v>41</v>
      </c>
      <c r="E9767" t="s">
        <v>42</v>
      </c>
      <c r="F9767" t="s">
        <v>24</v>
      </c>
      <c r="G9767" t="s">
        <v>34</v>
      </c>
      <c r="H9767" t="s">
        <v>58</v>
      </c>
      <c r="I9767">
        <v>17.899999999999999</v>
      </c>
      <c r="J9767">
        <v>2</v>
      </c>
      <c r="K9767">
        <v>0</v>
      </c>
      <c r="L9767">
        <v>3.4009999999999998</v>
      </c>
    </row>
    <row r="9768" spans="1:12" x14ac:dyDescent="0.3">
      <c r="A9768" t="s">
        <v>27</v>
      </c>
      <c r="B9768" t="s">
        <v>13</v>
      </c>
      <c r="C9768" t="s">
        <v>14</v>
      </c>
      <c r="D9768" t="s">
        <v>41</v>
      </c>
      <c r="E9768" t="s">
        <v>42</v>
      </c>
      <c r="F9768" t="s">
        <v>24</v>
      </c>
      <c r="G9768" t="s">
        <v>25</v>
      </c>
      <c r="H9768" t="s">
        <v>31</v>
      </c>
      <c r="I9768">
        <v>81.96</v>
      </c>
      <c r="J9768">
        <v>2</v>
      </c>
      <c r="K9768">
        <v>0</v>
      </c>
      <c r="L9768">
        <v>0</v>
      </c>
    </row>
    <row r="9769" spans="1:12" x14ac:dyDescent="0.3">
      <c r="A9769" t="s">
        <v>61</v>
      </c>
      <c r="B9769" t="s">
        <v>13</v>
      </c>
      <c r="C9769" t="s">
        <v>14</v>
      </c>
      <c r="D9769" t="s">
        <v>41</v>
      </c>
      <c r="E9769" t="s">
        <v>42</v>
      </c>
      <c r="F9769" t="s">
        <v>24</v>
      </c>
      <c r="G9769" t="s">
        <v>25</v>
      </c>
      <c r="H9769" t="s">
        <v>36</v>
      </c>
      <c r="I9769">
        <v>8.32</v>
      </c>
      <c r="J9769">
        <v>5</v>
      </c>
      <c r="K9769">
        <v>0.2</v>
      </c>
      <c r="L9769">
        <v>2.8079999999999998</v>
      </c>
    </row>
    <row r="9770" spans="1:12" x14ac:dyDescent="0.3">
      <c r="A9770" t="s">
        <v>61</v>
      </c>
      <c r="B9770" t="s">
        <v>21</v>
      </c>
      <c r="C9770" t="s">
        <v>14</v>
      </c>
      <c r="D9770" t="s">
        <v>41</v>
      </c>
      <c r="E9770" t="s">
        <v>42</v>
      </c>
      <c r="F9770" t="s">
        <v>24</v>
      </c>
      <c r="G9770" t="s">
        <v>18</v>
      </c>
      <c r="H9770" t="s">
        <v>32</v>
      </c>
      <c r="I9770">
        <v>12.18</v>
      </c>
      <c r="J9770">
        <v>7</v>
      </c>
      <c r="K9770">
        <v>0</v>
      </c>
      <c r="L9770">
        <v>3.8976000000000002</v>
      </c>
    </row>
    <row r="9771" spans="1:12" x14ac:dyDescent="0.3">
      <c r="A9771" t="s">
        <v>61</v>
      </c>
      <c r="B9771" t="s">
        <v>21</v>
      </c>
      <c r="C9771" t="s">
        <v>14</v>
      </c>
      <c r="D9771" t="s">
        <v>41</v>
      </c>
      <c r="E9771" t="s">
        <v>42</v>
      </c>
      <c r="F9771" t="s">
        <v>24</v>
      </c>
      <c r="G9771" t="s">
        <v>25</v>
      </c>
      <c r="H9771" t="s">
        <v>37</v>
      </c>
      <c r="I9771">
        <v>57.68</v>
      </c>
      <c r="J9771">
        <v>4</v>
      </c>
      <c r="K9771">
        <v>0</v>
      </c>
      <c r="L9771">
        <v>19.034400000000002</v>
      </c>
    </row>
    <row r="9772" spans="1:12" x14ac:dyDescent="0.3">
      <c r="A9772" t="s">
        <v>27</v>
      </c>
      <c r="B9772" t="s">
        <v>13</v>
      </c>
      <c r="C9772" t="s">
        <v>14</v>
      </c>
      <c r="D9772" t="s">
        <v>208</v>
      </c>
      <c r="E9772" t="s">
        <v>42</v>
      </c>
      <c r="F9772" t="s">
        <v>24</v>
      </c>
      <c r="G9772" t="s">
        <v>25</v>
      </c>
      <c r="H9772" t="s">
        <v>76</v>
      </c>
      <c r="I9772">
        <v>93.36</v>
      </c>
      <c r="J9772">
        <v>12</v>
      </c>
      <c r="K9772">
        <v>0</v>
      </c>
      <c r="L9772">
        <v>0.93359999999999999</v>
      </c>
    </row>
    <row r="9773" spans="1:12" x14ac:dyDescent="0.3">
      <c r="A9773" t="s">
        <v>12</v>
      </c>
      <c r="B9773" t="s">
        <v>21</v>
      </c>
      <c r="C9773" t="s">
        <v>14</v>
      </c>
      <c r="D9773" t="s">
        <v>41</v>
      </c>
      <c r="E9773" t="s">
        <v>42</v>
      </c>
      <c r="F9773" t="s">
        <v>24</v>
      </c>
      <c r="G9773" t="s">
        <v>18</v>
      </c>
      <c r="H9773" t="s">
        <v>20</v>
      </c>
      <c r="I9773">
        <v>388.70400000000001</v>
      </c>
      <c r="J9773">
        <v>6</v>
      </c>
      <c r="K9773">
        <v>0.2</v>
      </c>
      <c r="L9773">
        <v>38.870399999999997</v>
      </c>
    </row>
    <row r="9774" spans="1:12" x14ac:dyDescent="0.3">
      <c r="A9774" t="s">
        <v>12</v>
      </c>
      <c r="B9774" t="s">
        <v>21</v>
      </c>
      <c r="C9774" t="s">
        <v>14</v>
      </c>
      <c r="D9774" t="s">
        <v>41</v>
      </c>
      <c r="E9774" t="s">
        <v>42</v>
      </c>
      <c r="F9774" t="s">
        <v>24</v>
      </c>
      <c r="G9774" t="s">
        <v>25</v>
      </c>
      <c r="H9774" t="s">
        <v>31</v>
      </c>
      <c r="I9774">
        <v>572.58000000000004</v>
      </c>
      <c r="J9774">
        <v>6</v>
      </c>
      <c r="K9774">
        <v>0</v>
      </c>
      <c r="L9774">
        <v>34.354799999999997</v>
      </c>
    </row>
    <row r="9775" spans="1:12" x14ac:dyDescent="0.3">
      <c r="A9775" t="s">
        <v>12</v>
      </c>
      <c r="B9775" t="s">
        <v>21</v>
      </c>
      <c r="C9775" t="s">
        <v>14</v>
      </c>
      <c r="D9775" t="s">
        <v>41</v>
      </c>
      <c r="E9775" t="s">
        <v>42</v>
      </c>
      <c r="F9775" t="s">
        <v>24</v>
      </c>
      <c r="G9775" t="s">
        <v>34</v>
      </c>
      <c r="H9775" t="s">
        <v>58</v>
      </c>
      <c r="I9775">
        <v>33.18</v>
      </c>
      <c r="J9775">
        <v>2</v>
      </c>
      <c r="K9775">
        <v>0</v>
      </c>
      <c r="L9775">
        <v>11.613</v>
      </c>
    </row>
    <row r="9776" spans="1:12" x14ac:dyDescent="0.3">
      <c r="A9776" t="s">
        <v>27</v>
      </c>
      <c r="B9776" t="s">
        <v>43</v>
      </c>
      <c r="C9776" t="s">
        <v>14</v>
      </c>
      <c r="D9776" t="s">
        <v>41</v>
      </c>
      <c r="E9776" t="s">
        <v>42</v>
      </c>
      <c r="F9776" t="s">
        <v>24</v>
      </c>
      <c r="G9776" t="s">
        <v>25</v>
      </c>
      <c r="H9776" t="s">
        <v>31</v>
      </c>
      <c r="I9776">
        <v>269.36</v>
      </c>
      <c r="J9776">
        <v>7</v>
      </c>
      <c r="K9776">
        <v>0</v>
      </c>
      <c r="L9776">
        <v>70.033600000000007</v>
      </c>
    </row>
    <row r="9777" spans="1:12" x14ac:dyDescent="0.3">
      <c r="A9777" t="s">
        <v>12</v>
      </c>
      <c r="B9777" t="s">
        <v>13</v>
      </c>
      <c r="C9777" t="s">
        <v>14</v>
      </c>
      <c r="D9777" t="s">
        <v>41</v>
      </c>
      <c r="E9777" t="s">
        <v>42</v>
      </c>
      <c r="F9777" t="s">
        <v>24</v>
      </c>
      <c r="G9777" t="s">
        <v>18</v>
      </c>
      <c r="H9777" t="s">
        <v>32</v>
      </c>
      <c r="I9777">
        <v>23.88</v>
      </c>
      <c r="J9777">
        <v>3</v>
      </c>
      <c r="K9777">
        <v>0</v>
      </c>
      <c r="L9777">
        <v>10.507199999999999</v>
      </c>
    </row>
    <row r="9778" spans="1:12" x14ac:dyDescent="0.3">
      <c r="A9778" t="s">
        <v>12</v>
      </c>
      <c r="B9778" t="s">
        <v>13</v>
      </c>
      <c r="C9778" t="s">
        <v>14</v>
      </c>
      <c r="D9778" t="s">
        <v>41</v>
      </c>
      <c r="E9778" t="s">
        <v>42</v>
      </c>
      <c r="F9778" t="s">
        <v>24</v>
      </c>
      <c r="G9778" t="s">
        <v>25</v>
      </c>
      <c r="H9778" t="s">
        <v>40</v>
      </c>
      <c r="I9778">
        <v>26.2</v>
      </c>
      <c r="J9778">
        <v>4</v>
      </c>
      <c r="K9778">
        <v>0</v>
      </c>
      <c r="L9778">
        <v>12.052</v>
      </c>
    </row>
    <row r="9779" spans="1:12" x14ac:dyDescent="0.3">
      <c r="A9779" t="s">
        <v>12</v>
      </c>
      <c r="B9779" t="s">
        <v>13</v>
      </c>
      <c r="C9779" t="s">
        <v>14</v>
      </c>
      <c r="D9779" t="s">
        <v>41</v>
      </c>
      <c r="E9779" t="s">
        <v>42</v>
      </c>
      <c r="F9779" t="s">
        <v>24</v>
      </c>
      <c r="G9779" t="s">
        <v>25</v>
      </c>
      <c r="H9779" t="s">
        <v>40</v>
      </c>
      <c r="I9779">
        <v>12.96</v>
      </c>
      <c r="J9779">
        <v>2</v>
      </c>
      <c r="K9779">
        <v>0</v>
      </c>
      <c r="L9779">
        <v>6.2207999999999997</v>
      </c>
    </row>
    <row r="9780" spans="1:12" x14ac:dyDescent="0.3">
      <c r="A9780" t="s">
        <v>12</v>
      </c>
      <c r="B9780" t="s">
        <v>13</v>
      </c>
      <c r="C9780" t="s">
        <v>14</v>
      </c>
      <c r="D9780" t="s">
        <v>41</v>
      </c>
      <c r="E9780" t="s">
        <v>42</v>
      </c>
      <c r="F9780" t="s">
        <v>24</v>
      </c>
      <c r="G9780" t="s">
        <v>34</v>
      </c>
      <c r="H9780" t="s">
        <v>58</v>
      </c>
      <c r="I9780">
        <v>234.95</v>
      </c>
      <c r="J9780">
        <v>5</v>
      </c>
      <c r="K9780">
        <v>0</v>
      </c>
      <c r="L9780">
        <v>32.893000000000001</v>
      </c>
    </row>
    <row r="9781" spans="1:12" x14ac:dyDescent="0.3">
      <c r="A9781" t="s">
        <v>61</v>
      </c>
      <c r="B9781" t="s">
        <v>13</v>
      </c>
      <c r="C9781" t="s">
        <v>14</v>
      </c>
      <c r="D9781" t="s">
        <v>41</v>
      </c>
      <c r="E9781" t="s">
        <v>42</v>
      </c>
      <c r="F9781" t="s">
        <v>24</v>
      </c>
      <c r="G9781" t="s">
        <v>25</v>
      </c>
      <c r="H9781" t="s">
        <v>31</v>
      </c>
      <c r="I9781">
        <v>32.479999999999997</v>
      </c>
      <c r="J9781">
        <v>2</v>
      </c>
      <c r="K9781">
        <v>0</v>
      </c>
      <c r="L9781">
        <v>4.8719999999999999</v>
      </c>
    </row>
    <row r="9782" spans="1:12" x14ac:dyDescent="0.3">
      <c r="A9782" t="s">
        <v>61</v>
      </c>
      <c r="B9782" t="s">
        <v>13</v>
      </c>
      <c r="C9782" t="s">
        <v>14</v>
      </c>
      <c r="D9782" t="s">
        <v>41</v>
      </c>
      <c r="E9782" t="s">
        <v>42</v>
      </c>
      <c r="F9782" t="s">
        <v>24</v>
      </c>
      <c r="G9782" t="s">
        <v>25</v>
      </c>
      <c r="H9782" t="s">
        <v>40</v>
      </c>
      <c r="I9782">
        <v>20.04</v>
      </c>
      <c r="J9782">
        <v>3</v>
      </c>
      <c r="K9782">
        <v>0</v>
      </c>
      <c r="L9782">
        <v>9.6191999999999993</v>
      </c>
    </row>
    <row r="9783" spans="1:12" x14ac:dyDescent="0.3">
      <c r="A9783" t="s">
        <v>61</v>
      </c>
      <c r="B9783" t="s">
        <v>13</v>
      </c>
      <c r="C9783" t="s">
        <v>14</v>
      </c>
      <c r="D9783" t="s">
        <v>41</v>
      </c>
      <c r="E9783" t="s">
        <v>42</v>
      </c>
      <c r="F9783" t="s">
        <v>24</v>
      </c>
      <c r="G9783" t="s">
        <v>34</v>
      </c>
      <c r="H9783" t="s">
        <v>161</v>
      </c>
      <c r="I9783">
        <v>13999.96</v>
      </c>
      <c r="J9783">
        <v>4</v>
      </c>
      <c r="K9783">
        <v>0</v>
      </c>
      <c r="L9783">
        <v>6719.9808000000003</v>
      </c>
    </row>
    <row r="9784" spans="1:12" x14ac:dyDescent="0.3">
      <c r="A9784" t="s">
        <v>27</v>
      </c>
      <c r="B9784" t="s">
        <v>43</v>
      </c>
      <c r="C9784" t="s">
        <v>14</v>
      </c>
      <c r="D9784" t="s">
        <v>41</v>
      </c>
      <c r="E9784" t="s">
        <v>42</v>
      </c>
      <c r="F9784" t="s">
        <v>24</v>
      </c>
      <c r="G9784" t="s">
        <v>18</v>
      </c>
      <c r="H9784" t="s">
        <v>30</v>
      </c>
      <c r="I9784">
        <v>2036.86</v>
      </c>
      <c r="J9784">
        <v>7</v>
      </c>
      <c r="K9784">
        <v>0</v>
      </c>
      <c r="L9784">
        <v>366.63479999999998</v>
      </c>
    </row>
    <row r="9785" spans="1:12" x14ac:dyDescent="0.3">
      <c r="A9785" t="s">
        <v>27</v>
      </c>
      <c r="B9785" t="s">
        <v>43</v>
      </c>
      <c r="C9785" t="s">
        <v>14</v>
      </c>
      <c r="D9785" t="s">
        <v>41</v>
      </c>
      <c r="E9785" t="s">
        <v>42</v>
      </c>
      <c r="F9785" t="s">
        <v>24</v>
      </c>
      <c r="G9785" t="s">
        <v>18</v>
      </c>
      <c r="H9785" t="s">
        <v>20</v>
      </c>
      <c r="I9785">
        <v>449.56799999999998</v>
      </c>
      <c r="J9785">
        <v>2</v>
      </c>
      <c r="K9785">
        <v>0.2</v>
      </c>
      <c r="L9785">
        <v>-73.0548</v>
      </c>
    </row>
    <row r="9786" spans="1:12" x14ac:dyDescent="0.3">
      <c r="A9786" t="s">
        <v>27</v>
      </c>
      <c r="B9786" t="s">
        <v>43</v>
      </c>
      <c r="C9786" t="s">
        <v>14</v>
      </c>
      <c r="D9786" t="s">
        <v>41</v>
      </c>
      <c r="E9786" t="s">
        <v>42</v>
      </c>
      <c r="F9786" t="s">
        <v>24</v>
      </c>
      <c r="G9786" t="s">
        <v>34</v>
      </c>
      <c r="H9786" t="s">
        <v>58</v>
      </c>
      <c r="I9786">
        <v>108.96</v>
      </c>
      <c r="J9786">
        <v>3</v>
      </c>
      <c r="K9786">
        <v>0</v>
      </c>
      <c r="L9786">
        <v>32.688000000000002</v>
      </c>
    </row>
    <row r="9787" spans="1:12" x14ac:dyDescent="0.3">
      <c r="A9787" t="s">
        <v>27</v>
      </c>
      <c r="B9787" t="s">
        <v>13</v>
      </c>
      <c r="C9787" t="s">
        <v>14</v>
      </c>
      <c r="D9787" t="s">
        <v>173</v>
      </c>
      <c r="E9787" t="s">
        <v>42</v>
      </c>
      <c r="F9787" t="s">
        <v>24</v>
      </c>
      <c r="G9787" t="s">
        <v>34</v>
      </c>
      <c r="H9787" t="s">
        <v>161</v>
      </c>
      <c r="I9787">
        <v>999.98</v>
      </c>
      <c r="J9787">
        <v>2</v>
      </c>
      <c r="K9787">
        <v>0</v>
      </c>
      <c r="L9787">
        <v>449.99099999999999</v>
      </c>
    </row>
    <row r="9788" spans="1:12" x14ac:dyDescent="0.3">
      <c r="A9788" t="s">
        <v>27</v>
      </c>
      <c r="B9788" t="s">
        <v>13</v>
      </c>
      <c r="C9788" t="s">
        <v>14</v>
      </c>
      <c r="D9788" t="s">
        <v>41</v>
      </c>
      <c r="E9788" t="s">
        <v>42</v>
      </c>
      <c r="F9788" t="s">
        <v>24</v>
      </c>
      <c r="G9788" t="s">
        <v>34</v>
      </c>
      <c r="H9788" t="s">
        <v>161</v>
      </c>
      <c r="I9788">
        <v>299.99</v>
      </c>
      <c r="J9788">
        <v>1</v>
      </c>
      <c r="K9788">
        <v>0</v>
      </c>
      <c r="L9788">
        <v>89.997</v>
      </c>
    </row>
    <row r="9789" spans="1:12" x14ac:dyDescent="0.3">
      <c r="A9789" t="s">
        <v>27</v>
      </c>
      <c r="B9789" t="s">
        <v>13</v>
      </c>
      <c r="C9789" t="s">
        <v>14</v>
      </c>
      <c r="D9789" t="s">
        <v>41</v>
      </c>
      <c r="E9789" t="s">
        <v>42</v>
      </c>
      <c r="F9789" t="s">
        <v>24</v>
      </c>
      <c r="G9789" t="s">
        <v>25</v>
      </c>
      <c r="H9789" t="s">
        <v>40</v>
      </c>
      <c r="I9789">
        <v>192.16</v>
      </c>
      <c r="J9789">
        <v>4</v>
      </c>
      <c r="K9789">
        <v>0</v>
      </c>
      <c r="L9789">
        <v>92.236800000000002</v>
      </c>
    </row>
    <row r="9790" spans="1:12" x14ac:dyDescent="0.3">
      <c r="A9790" t="s">
        <v>27</v>
      </c>
      <c r="B9790" t="s">
        <v>13</v>
      </c>
      <c r="C9790" t="s">
        <v>14</v>
      </c>
      <c r="D9790" t="s">
        <v>41</v>
      </c>
      <c r="E9790" t="s">
        <v>42</v>
      </c>
      <c r="F9790" t="s">
        <v>24</v>
      </c>
      <c r="G9790" t="s">
        <v>34</v>
      </c>
      <c r="H9790" t="s">
        <v>35</v>
      </c>
      <c r="I9790">
        <v>242.624</v>
      </c>
      <c r="J9790">
        <v>8</v>
      </c>
      <c r="K9790">
        <v>0.2</v>
      </c>
      <c r="L9790">
        <v>27.295200000000001</v>
      </c>
    </row>
    <row r="9791" spans="1:12" x14ac:dyDescent="0.3">
      <c r="A9791" t="s">
        <v>27</v>
      </c>
      <c r="B9791" t="s">
        <v>13</v>
      </c>
      <c r="C9791" t="s">
        <v>14</v>
      </c>
      <c r="D9791" t="s">
        <v>41</v>
      </c>
      <c r="E9791" t="s">
        <v>42</v>
      </c>
      <c r="F9791" t="s">
        <v>24</v>
      </c>
      <c r="G9791" t="s">
        <v>25</v>
      </c>
      <c r="H9791" t="s">
        <v>31</v>
      </c>
      <c r="I9791">
        <v>46.74</v>
      </c>
      <c r="J9791">
        <v>3</v>
      </c>
      <c r="K9791">
        <v>0</v>
      </c>
      <c r="L9791">
        <v>11.685</v>
      </c>
    </row>
    <row r="9792" spans="1:12" x14ac:dyDescent="0.3">
      <c r="A9792" t="s">
        <v>27</v>
      </c>
      <c r="B9792" t="s">
        <v>13</v>
      </c>
      <c r="C9792" t="s">
        <v>14</v>
      </c>
      <c r="D9792" t="s">
        <v>41</v>
      </c>
      <c r="E9792" t="s">
        <v>42</v>
      </c>
      <c r="F9792" t="s">
        <v>24</v>
      </c>
      <c r="G9792" t="s">
        <v>34</v>
      </c>
      <c r="H9792" t="s">
        <v>58</v>
      </c>
      <c r="I9792">
        <v>174.95</v>
      </c>
      <c r="J9792">
        <v>5</v>
      </c>
      <c r="K9792">
        <v>0</v>
      </c>
      <c r="L9792">
        <v>12.246499999999999</v>
      </c>
    </row>
    <row r="9793" spans="1:12" x14ac:dyDescent="0.3">
      <c r="A9793" t="s">
        <v>27</v>
      </c>
      <c r="B9793" t="s">
        <v>13</v>
      </c>
      <c r="C9793" t="s">
        <v>14</v>
      </c>
      <c r="D9793" t="s">
        <v>41</v>
      </c>
      <c r="E9793" t="s">
        <v>42</v>
      </c>
      <c r="F9793" t="s">
        <v>24</v>
      </c>
      <c r="G9793" t="s">
        <v>25</v>
      </c>
      <c r="H9793" t="s">
        <v>36</v>
      </c>
      <c r="I9793">
        <v>100.70399999999999</v>
      </c>
      <c r="J9793">
        <v>6</v>
      </c>
      <c r="K9793">
        <v>0.2</v>
      </c>
      <c r="L9793">
        <v>37.764000000000003</v>
      </c>
    </row>
    <row r="9794" spans="1:12" x14ac:dyDescent="0.3">
      <c r="A9794" t="s">
        <v>27</v>
      </c>
      <c r="B9794" t="s">
        <v>21</v>
      </c>
      <c r="C9794" t="s">
        <v>14</v>
      </c>
      <c r="D9794" t="s">
        <v>41</v>
      </c>
      <c r="E9794" t="s">
        <v>42</v>
      </c>
      <c r="F9794" t="s">
        <v>24</v>
      </c>
      <c r="G9794" t="s">
        <v>25</v>
      </c>
      <c r="H9794" t="s">
        <v>36</v>
      </c>
      <c r="I9794">
        <v>18.367999999999999</v>
      </c>
      <c r="J9794">
        <v>4</v>
      </c>
      <c r="K9794">
        <v>0.2</v>
      </c>
      <c r="L9794">
        <v>5.9695999999999998</v>
      </c>
    </row>
    <row r="9795" spans="1:12" x14ac:dyDescent="0.3">
      <c r="A9795" t="s">
        <v>61</v>
      </c>
      <c r="B9795" t="s">
        <v>43</v>
      </c>
      <c r="C9795" t="s">
        <v>14</v>
      </c>
      <c r="D9795" t="s">
        <v>41</v>
      </c>
      <c r="E9795" t="s">
        <v>42</v>
      </c>
      <c r="F9795" t="s">
        <v>24</v>
      </c>
      <c r="G9795" t="s">
        <v>34</v>
      </c>
      <c r="H9795" t="s">
        <v>35</v>
      </c>
      <c r="I9795">
        <v>604.76800000000003</v>
      </c>
      <c r="J9795">
        <v>4</v>
      </c>
      <c r="K9795">
        <v>0.2</v>
      </c>
      <c r="L9795">
        <v>60.476799999999997</v>
      </c>
    </row>
    <row r="9796" spans="1:12" x14ac:dyDescent="0.3">
      <c r="A9796" t="s">
        <v>27</v>
      </c>
      <c r="B9796" t="s">
        <v>43</v>
      </c>
      <c r="C9796" t="s">
        <v>14</v>
      </c>
      <c r="D9796" t="s">
        <v>41</v>
      </c>
      <c r="E9796" t="s">
        <v>42</v>
      </c>
      <c r="F9796" t="s">
        <v>24</v>
      </c>
      <c r="G9796" t="s">
        <v>18</v>
      </c>
      <c r="H9796" t="s">
        <v>32</v>
      </c>
      <c r="I9796">
        <v>82.26</v>
      </c>
      <c r="J9796">
        <v>3</v>
      </c>
      <c r="K9796">
        <v>0</v>
      </c>
      <c r="L9796">
        <v>33.726599999999998</v>
      </c>
    </row>
    <row r="9797" spans="1:12" x14ac:dyDescent="0.3">
      <c r="A9797" t="s">
        <v>61</v>
      </c>
      <c r="B9797" t="s">
        <v>43</v>
      </c>
      <c r="C9797" t="s">
        <v>14</v>
      </c>
      <c r="D9797" t="s">
        <v>41</v>
      </c>
      <c r="E9797" t="s">
        <v>42</v>
      </c>
      <c r="F9797" t="s">
        <v>24</v>
      </c>
      <c r="G9797" t="s">
        <v>25</v>
      </c>
      <c r="H9797" t="s">
        <v>36</v>
      </c>
      <c r="I9797">
        <v>147.91999999999999</v>
      </c>
      <c r="J9797">
        <v>5</v>
      </c>
      <c r="K9797">
        <v>0.2</v>
      </c>
      <c r="L9797">
        <v>46.225000000000001</v>
      </c>
    </row>
    <row r="9798" spans="1:12" x14ac:dyDescent="0.3">
      <c r="A9798" t="s">
        <v>61</v>
      </c>
      <c r="B9798" t="s">
        <v>43</v>
      </c>
      <c r="C9798" t="s">
        <v>14</v>
      </c>
      <c r="D9798" t="s">
        <v>41</v>
      </c>
      <c r="E9798" t="s">
        <v>42</v>
      </c>
      <c r="F9798" t="s">
        <v>24</v>
      </c>
      <c r="G9798" t="s">
        <v>25</v>
      </c>
      <c r="H9798" t="s">
        <v>31</v>
      </c>
      <c r="I9798">
        <v>104.28</v>
      </c>
      <c r="J9798">
        <v>3</v>
      </c>
      <c r="K9798">
        <v>0</v>
      </c>
      <c r="L9798">
        <v>26.07</v>
      </c>
    </row>
    <row r="9799" spans="1:12" x14ac:dyDescent="0.3">
      <c r="A9799" t="s">
        <v>61</v>
      </c>
      <c r="B9799" t="s">
        <v>43</v>
      </c>
      <c r="C9799" t="s">
        <v>14</v>
      </c>
      <c r="D9799" t="s">
        <v>41</v>
      </c>
      <c r="E9799" t="s">
        <v>42</v>
      </c>
      <c r="F9799" t="s">
        <v>24</v>
      </c>
      <c r="G9799" t="s">
        <v>18</v>
      </c>
      <c r="H9799" t="s">
        <v>30</v>
      </c>
      <c r="I9799">
        <v>286.85000000000002</v>
      </c>
      <c r="J9799">
        <v>1</v>
      </c>
      <c r="K9799">
        <v>0</v>
      </c>
      <c r="L9799">
        <v>63.106999999999999</v>
      </c>
    </row>
    <row r="9800" spans="1:12" x14ac:dyDescent="0.3">
      <c r="A9800" t="s">
        <v>61</v>
      </c>
      <c r="B9800" t="s">
        <v>43</v>
      </c>
      <c r="C9800" t="s">
        <v>14</v>
      </c>
      <c r="D9800" t="s">
        <v>41</v>
      </c>
      <c r="E9800" t="s">
        <v>42</v>
      </c>
      <c r="F9800" t="s">
        <v>24</v>
      </c>
      <c r="G9800" t="s">
        <v>25</v>
      </c>
      <c r="H9800" t="s">
        <v>31</v>
      </c>
      <c r="I9800">
        <v>66.959999999999994</v>
      </c>
      <c r="J9800">
        <v>4</v>
      </c>
      <c r="K9800">
        <v>0</v>
      </c>
      <c r="L9800">
        <v>2.6783999999999999</v>
      </c>
    </row>
    <row r="9801" spans="1:12" x14ac:dyDescent="0.3">
      <c r="A9801" t="s">
        <v>61</v>
      </c>
      <c r="B9801" t="s">
        <v>43</v>
      </c>
      <c r="C9801" t="s">
        <v>14</v>
      </c>
      <c r="D9801" t="s">
        <v>41</v>
      </c>
      <c r="E9801" t="s">
        <v>42</v>
      </c>
      <c r="F9801" t="s">
        <v>24</v>
      </c>
      <c r="G9801" t="s">
        <v>34</v>
      </c>
      <c r="H9801" t="s">
        <v>58</v>
      </c>
      <c r="I9801">
        <v>199.98</v>
      </c>
      <c r="J9801">
        <v>2</v>
      </c>
      <c r="K9801">
        <v>0</v>
      </c>
      <c r="L9801">
        <v>87.991200000000006</v>
      </c>
    </row>
    <row r="9802" spans="1:12" x14ac:dyDescent="0.3">
      <c r="A9802" t="s">
        <v>27</v>
      </c>
      <c r="B9802" t="s">
        <v>13</v>
      </c>
      <c r="C9802" t="s">
        <v>14</v>
      </c>
      <c r="D9802" t="s">
        <v>41</v>
      </c>
      <c r="E9802" t="s">
        <v>42</v>
      </c>
      <c r="F9802" t="s">
        <v>24</v>
      </c>
      <c r="G9802" t="s">
        <v>25</v>
      </c>
      <c r="H9802" t="s">
        <v>36</v>
      </c>
      <c r="I9802">
        <v>136.96</v>
      </c>
      <c r="J9802">
        <v>4</v>
      </c>
      <c r="K9802">
        <v>0.2</v>
      </c>
      <c r="L9802">
        <v>51.36</v>
      </c>
    </row>
    <row r="9803" spans="1:12" x14ac:dyDescent="0.3">
      <c r="A9803" t="s">
        <v>167</v>
      </c>
      <c r="B9803" t="s">
        <v>13</v>
      </c>
      <c r="C9803" t="s">
        <v>14</v>
      </c>
      <c r="D9803" t="s">
        <v>41</v>
      </c>
      <c r="E9803" t="s">
        <v>42</v>
      </c>
      <c r="F9803" t="s">
        <v>24</v>
      </c>
      <c r="G9803" t="s">
        <v>18</v>
      </c>
      <c r="H9803" t="s">
        <v>32</v>
      </c>
      <c r="I9803">
        <v>199.8</v>
      </c>
      <c r="J9803">
        <v>10</v>
      </c>
      <c r="K9803">
        <v>0</v>
      </c>
      <c r="L9803">
        <v>71.927999999999997</v>
      </c>
    </row>
    <row r="9804" spans="1:12" x14ac:dyDescent="0.3">
      <c r="A9804" t="s">
        <v>27</v>
      </c>
      <c r="B9804" t="s">
        <v>13</v>
      </c>
      <c r="C9804" t="s">
        <v>14</v>
      </c>
      <c r="D9804" t="s">
        <v>238</v>
      </c>
      <c r="E9804" t="s">
        <v>42</v>
      </c>
      <c r="F9804" t="s">
        <v>24</v>
      </c>
      <c r="G9804" t="s">
        <v>25</v>
      </c>
      <c r="H9804" t="s">
        <v>26</v>
      </c>
      <c r="I9804">
        <v>7.38</v>
      </c>
      <c r="J9804">
        <v>2</v>
      </c>
      <c r="K9804">
        <v>0</v>
      </c>
      <c r="L9804">
        <v>3.4685999999999999</v>
      </c>
    </row>
    <row r="9805" spans="1:12" x14ac:dyDescent="0.3">
      <c r="A9805" t="s">
        <v>27</v>
      </c>
      <c r="B9805" t="s">
        <v>13</v>
      </c>
      <c r="C9805" t="s">
        <v>14</v>
      </c>
      <c r="D9805" t="s">
        <v>238</v>
      </c>
      <c r="E9805" t="s">
        <v>42</v>
      </c>
      <c r="F9805" t="s">
        <v>24</v>
      </c>
      <c r="G9805" t="s">
        <v>25</v>
      </c>
      <c r="H9805" t="s">
        <v>36</v>
      </c>
      <c r="I9805">
        <v>14.256</v>
      </c>
      <c r="J9805">
        <v>3</v>
      </c>
      <c r="K9805">
        <v>0.2</v>
      </c>
      <c r="L9805">
        <v>4.4550000000000001</v>
      </c>
    </row>
    <row r="9806" spans="1:12" x14ac:dyDescent="0.3">
      <c r="A9806" t="s">
        <v>27</v>
      </c>
      <c r="B9806" t="s">
        <v>13</v>
      </c>
      <c r="C9806" t="s">
        <v>14</v>
      </c>
      <c r="D9806" t="s">
        <v>238</v>
      </c>
      <c r="E9806" t="s">
        <v>42</v>
      </c>
      <c r="F9806" t="s">
        <v>24</v>
      </c>
      <c r="G9806" t="s">
        <v>25</v>
      </c>
      <c r="H9806" t="s">
        <v>40</v>
      </c>
      <c r="I9806">
        <v>81.98</v>
      </c>
      <c r="J9806">
        <v>2</v>
      </c>
      <c r="K9806">
        <v>0</v>
      </c>
      <c r="L9806">
        <v>40.170200000000001</v>
      </c>
    </row>
    <row r="9807" spans="1:12" x14ac:dyDescent="0.3">
      <c r="A9807" t="s">
        <v>27</v>
      </c>
      <c r="B9807" t="s">
        <v>13</v>
      </c>
      <c r="C9807" t="s">
        <v>14</v>
      </c>
      <c r="D9807" t="s">
        <v>238</v>
      </c>
      <c r="E9807" t="s">
        <v>42</v>
      </c>
      <c r="F9807" t="s">
        <v>24</v>
      </c>
      <c r="G9807" t="s">
        <v>25</v>
      </c>
      <c r="H9807" t="s">
        <v>36</v>
      </c>
      <c r="I9807">
        <v>39.624000000000002</v>
      </c>
      <c r="J9807">
        <v>3</v>
      </c>
      <c r="K9807">
        <v>0.2</v>
      </c>
      <c r="L9807">
        <v>13.868399999999999</v>
      </c>
    </row>
    <row r="9808" spans="1:12" x14ac:dyDescent="0.3">
      <c r="A9808" t="s">
        <v>27</v>
      </c>
      <c r="B9808" t="s">
        <v>13</v>
      </c>
      <c r="C9808" t="s">
        <v>14</v>
      </c>
      <c r="D9808" t="s">
        <v>41</v>
      </c>
      <c r="E9808" t="s">
        <v>42</v>
      </c>
      <c r="F9808" t="s">
        <v>24</v>
      </c>
      <c r="G9808" t="s">
        <v>18</v>
      </c>
      <c r="H9808" t="s">
        <v>32</v>
      </c>
      <c r="I9808">
        <v>139.58000000000001</v>
      </c>
      <c r="J9808">
        <v>7</v>
      </c>
      <c r="K9808">
        <v>0</v>
      </c>
      <c r="L9808">
        <v>39.0824</v>
      </c>
    </row>
    <row r="9809" spans="1:12" x14ac:dyDescent="0.3">
      <c r="A9809" t="s">
        <v>167</v>
      </c>
      <c r="B9809" t="s">
        <v>13</v>
      </c>
      <c r="C9809" t="s">
        <v>14</v>
      </c>
      <c r="D9809" t="s">
        <v>41</v>
      </c>
      <c r="E9809" t="s">
        <v>42</v>
      </c>
      <c r="F9809" t="s">
        <v>24</v>
      </c>
      <c r="G9809" t="s">
        <v>25</v>
      </c>
      <c r="H9809" t="s">
        <v>76</v>
      </c>
      <c r="I9809">
        <v>5.7</v>
      </c>
      <c r="J9809">
        <v>5</v>
      </c>
      <c r="K9809">
        <v>0</v>
      </c>
      <c r="L9809">
        <v>2.6789999999999998</v>
      </c>
    </row>
    <row r="9810" spans="1:12" x14ac:dyDescent="0.3">
      <c r="A9810" t="s">
        <v>167</v>
      </c>
      <c r="B9810" t="s">
        <v>13</v>
      </c>
      <c r="C9810" t="s">
        <v>14</v>
      </c>
      <c r="D9810" t="s">
        <v>41</v>
      </c>
      <c r="E9810" t="s">
        <v>42</v>
      </c>
      <c r="F9810" t="s">
        <v>24</v>
      </c>
      <c r="G9810" t="s">
        <v>18</v>
      </c>
      <c r="H9810" t="s">
        <v>32</v>
      </c>
      <c r="I9810">
        <v>14.19</v>
      </c>
      <c r="J9810">
        <v>3</v>
      </c>
      <c r="K9810">
        <v>0</v>
      </c>
      <c r="L9810">
        <v>5.5340999999999996</v>
      </c>
    </row>
    <row r="9811" spans="1:12" x14ac:dyDescent="0.3">
      <c r="A9811" t="s">
        <v>167</v>
      </c>
      <c r="B9811" t="s">
        <v>13</v>
      </c>
      <c r="C9811" t="s">
        <v>14</v>
      </c>
      <c r="D9811" t="s">
        <v>41</v>
      </c>
      <c r="E9811" t="s">
        <v>42</v>
      </c>
      <c r="F9811" t="s">
        <v>24</v>
      </c>
      <c r="G9811" t="s">
        <v>25</v>
      </c>
      <c r="H9811" t="s">
        <v>109</v>
      </c>
      <c r="I9811">
        <v>7.3</v>
      </c>
      <c r="J9811">
        <v>2</v>
      </c>
      <c r="K9811">
        <v>0</v>
      </c>
      <c r="L9811">
        <v>2.19</v>
      </c>
    </row>
    <row r="9812" spans="1:12" x14ac:dyDescent="0.3">
      <c r="A9812" t="s">
        <v>167</v>
      </c>
      <c r="B9812" t="s">
        <v>13</v>
      </c>
      <c r="C9812" t="s">
        <v>14</v>
      </c>
      <c r="D9812" t="s">
        <v>41</v>
      </c>
      <c r="E9812" t="s">
        <v>42</v>
      </c>
      <c r="F9812" t="s">
        <v>24</v>
      </c>
      <c r="G9812" t="s">
        <v>34</v>
      </c>
      <c r="H9812" t="s">
        <v>58</v>
      </c>
      <c r="I9812">
        <v>199.98</v>
      </c>
      <c r="J9812">
        <v>2</v>
      </c>
      <c r="K9812">
        <v>0</v>
      </c>
      <c r="L9812">
        <v>75.992400000000004</v>
      </c>
    </row>
    <row r="9813" spans="1:12" x14ac:dyDescent="0.3">
      <c r="A9813" t="s">
        <v>167</v>
      </c>
      <c r="B9813" t="s">
        <v>13</v>
      </c>
      <c r="C9813" t="s">
        <v>14</v>
      </c>
      <c r="D9813" t="s">
        <v>41</v>
      </c>
      <c r="E9813" t="s">
        <v>42</v>
      </c>
      <c r="F9813" t="s">
        <v>24</v>
      </c>
      <c r="G9813" t="s">
        <v>34</v>
      </c>
      <c r="H9813" t="s">
        <v>58</v>
      </c>
      <c r="I9813">
        <v>144.96</v>
      </c>
      <c r="J9813">
        <v>4</v>
      </c>
      <c r="K9813">
        <v>0</v>
      </c>
      <c r="L9813">
        <v>60.883200000000002</v>
      </c>
    </row>
    <row r="9814" spans="1:12" x14ac:dyDescent="0.3">
      <c r="A9814" t="s">
        <v>167</v>
      </c>
      <c r="B9814" t="s">
        <v>13</v>
      </c>
      <c r="C9814" t="s">
        <v>14</v>
      </c>
      <c r="D9814" t="s">
        <v>41</v>
      </c>
      <c r="E9814" t="s">
        <v>42</v>
      </c>
      <c r="F9814" t="s">
        <v>24</v>
      </c>
      <c r="G9814" t="s">
        <v>34</v>
      </c>
      <c r="H9814" t="s">
        <v>58</v>
      </c>
      <c r="I9814">
        <v>118</v>
      </c>
      <c r="J9814">
        <v>2</v>
      </c>
      <c r="K9814">
        <v>0</v>
      </c>
      <c r="L9814">
        <v>20.059999999999999</v>
      </c>
    </row>
    <row r="9815" spans="1:12" x14ac:dyDescent="0.3">
      <c r="A9815" t="s">
        <v>167</v>
      </c>
      <c r="B9815" t="s">
        <v>13</v>
      </c>
      <c r="C9815" t="s">
        <v>14</v>
      </c>
      <c r="D9815" t="s">
        <v>41</v>
      </c>
      <c r="E9815" t="s">
        <v>42</v>
      </c>
      <c r="F9815" t="s">
        <v>24</v>
      </c>
      <c r="G9815" t="s">
        <v>25</v>
      </c>
      <c r="H9815" t="s">
        <v>40</v>
      </c>
      <c r="I9815">
        <v>48.94</v>
      </c>
      <c r="J9815">
        <v>1</v>
      </c>
      <c r="K9815">
        <v>0</v>
      </c>
      <c r="L9815">
        <v>24.47</v>
      </c>
    </row>
    <row r="9816" spans="1:12" x14ac:dyDescent="0.3">
      <c r="A9816" t="s">
        <v>167</v>
      </c>
      <c r="B9816" t="s">
        <v>13</v>
      </c>
      <c r="C9816" t="s">
        <v>14</v>
      </c>
      <c r="D9816" t="s">
        <v>41</v>
      </c>
      <c r="E9816" t="s">
        <v>42</v>
      </c>
      <c r="F9816" t="s">
        <v>24</v>
      </c>
      <c r="G9816" t="s">
        <v>25</v>
      </c>
      <c r="H9816" t="s">
        <v>37</v>
      </c>
      <c r="I9816">
        <v>22.66</v>
      </c>
      <c r="J9816">
        <v>2</v>
      </c>
      <c r="K9816">
        <v>0</v>
      </c>
      <c r="L9816">
        <v>9.7438000000000002</v>
      </c>
    </row>
    <row r="9817" spans="1:12" x14ac:dyDescent="0.3">
      <c r="A9817" t="s">
        <v>12</v>
      </c>
      <c r="B9817" t="s">
        <v>43</v>
      </c>
      <c r="C9817" t="s">
        <v>14</v>
      </c>
      <c r="D9817" t="s">
        <v>41</v>
      </c>
      <c r="E9817" t="s">
        <v>42</v>
      </c>
      <c r="F9817" t="s">
        <v>24</v>
      </c>
      <c r="G9817" t="s">
        <v>25</v>
      </c>
      <c r="H9817" t="s">
        <v>36</v>
      </c>
      <c r="I9817">
        <v>55.36</v>
      </c>
      <c r="J9817">
        <v>4</v>
      </c>
      <c r="K9817">
        <v>0.2</v>
      </c>
      <c r="L9817">
        <v>19.376000000000001</v>
      </c>
    </row>
    <row r="9818" spans="1:12" x14ac:dyDescent="0.3">
      <c r="A9818" t="s">
        <v>12</v>
      </c>
      <c r="B9818" t="s">
        <v>43</v>
      </c>
      <c r="C9818" t="s">
        <v>14</v>
      </c>
      <c r="D9818" t="s">
        <v>41</v>
      </c>
      <c r="E9818" t="s">
        <v>42</v>
      </c>
      <c r="F9818" t="s">
        <v>24</v>
      </c>
      <c r="G9818" t="s">
        <v>34</v>
      </c>
      <c r="H9818" t="s">
        <v>122</v>
      </c>
      <c r="I9818">
        <v>11.56</v>
      </c>
      <c r="J9818">
        <v>1</v>
      </c>
      <c r="K9818">
        <v>0.2</v>
      </c>
      <c r="L9818">
        <v>3.7570000000000001</v>
      </c>
    </row>
    <row r="9819" spans="1:12" x14ac:dyDescent="0.3">
      <c r="A9819" t="s">
        <v>27</v>
      </c>
      <c r="B9819" t="s">
        <v>13</v>
      </c>
      <c r="C9819" t="s">
        <v>14</v>
      </c>
      <c r="D9819" t="s">
        <v>41</v>
      </c>
      <c r="E9819" t="s">
        <v>42</v>
      </c>
      <c r="F9819" t="s">
        <v>24</v>
      </c>
      <c r="G9819" t="s">
        <v>25</v>
      </c>
      <c r="H9819" t="s">
        <v>33</v>
      </c>
      <c r="I9819">
        <v>46.2</v>
      </c>
      <c r="J9819">
        <v>4</v>
      </c>
      <c r="K9819">
        <v>0</v>
      </c>
      <c r="L9819">
        <v>21.251999999999999</v>
      </c>
    </row>
    <row r="9820" spans="1:12" x14ac:dyDescent="0.3">
      <c r="A9820" t="s">
        <v>12</v>
      </c>
      <c r="B9820" t="s">
        <v>21</v>
      </c>
      <c r="C9820" t="s">
        <v>14</v>
      </c>
      <c r="D9820" t="s">
        <v>41</v>
      </c>
      <c r="E9820" t="s">
        <v>42</v>
      </c>
      <c r="F9820" t="s">
        <v>24</v>
      </c>
      <c r="G9820" t="s">
        <v>25</v>
      </c>
      <c r="H9820" t="s">
        <v>40</v>
      </c>
      <c r="I9820">
        <v>19.440000000000001</v>
      </c>
      <c r="J9820">
        <v>3</v>
      </c>
      <c r="K9820">
        <v>0</v>
      </c>
      <c r="L9820">
        <v>9.3312000000000008</v>
      </c>
    </row>
    <row r="9821" spans="1:12" x14ac:dyDescent="0.3">
      <c r="A9821" t="s">
        <v>12</v>
      </c>
      <c r="B9821" t="s">
        <v>21</v>
      </c>
      <c r="C9821" t="s">
        <v>14</v>
      </c>
      <c r="D9821" t="s">
        <v>41</v>
      </c>
      <c r="E9821" t="s">
        <v>42</v>
      </c>
      <c r="F9821" t="s">
        <v>24</v>
      </c>
      <c r="G9821" t="s">
        <v>18</v>
      </c>
      <c r="H9821" t="s">
        <v>32</v>
      </c>
      <c r="I9821">
        <v>126.3</v>
      </c>
      <c r="J9821">
        <v>3</v>
      </c>
      <c r="K9821">
        <v>0</v>
      </c>
      <c r="L9821">
        <v>40.415999999999997</v>
      </c>
    </row>
    <row r="9822" spans="1:12" x14ac:dyDescent="0.3">
      <c r="A9822" t="s">
        <v>12</v>
      </c>
      <c r="B9822" t="s">
        <v>21</v>
      </c>
      <c r="C9822" t="s">
        <v>14</v>
      </c>
      <c r="D9822" t="s">
        <v>41</v>
      </c>
      <c r="E9822" t="s">
        <v>42</v>
      </c>
      <c r="F9822" t="s">
        <v>24</v>
      </c>
      <c r="G9822" t="s">
        <v>34</v>
      </c>
      <c r="H9822" t="s">
        <v>58</v>
      </c>
      <c r="I9822">
        <v>1287.45</v>
      </c>
      <c r="J9822">
        <v>5</v>
      </c>
      <c r="K9822">
        <v>0</v>
      </c>
      <c r="L9822">
        <v>244.6155</v>
      </c>
    </row>
    <row r="9823" spans="1:12" x14ac:dyDescent="0.3">
      <c r="A9823" t="s">
        <v>12</v>
      </c>
      <c r="B9823" t="s">
        <v>21</v>
      </c>
      <c r="C9823" t="s">
        <v>14</v>
      </c>
      <c r="D9823" t="s">
        <v>41</v>
      </c>
      <c r="E9823" t="s">
        <v>42</v>
      </c>
      <c r="F9823" t="s">
        <v>24</v>
      </c>
      <c r="G9823" t="s">
        <v>25</v>
      </c>
      <c r="H9823" t="s">
        <v>36</v>
      </c>
      <c r="I9823">
        <v>33.44</v>
      </c>
      <c r="J9823">
        <v>10</v>
      </c>
      <c r="K9823">
        <v>0.2</v>
      </c>
      <c r="L9823">
        <v>11.704000000000001</v>
      </c>
    </row>
    <row r="9824" spans="1:12" x14ac:dyDescent="0.3">
      <c r="A9824" t="s">
        <v>27</v>
      </c>
      <c r="B9824" t="s">
        <v>21</v>
      </c>
      <c r="C9824" t="s">
        <v>14</v>
      </c>
      <c r="D9824" t="s">
        <v>41</v>
      </c>
      <c r="E9824" t="s">
        <v>42</v>
      </c>
      <c r="F9824" t="s">
        <v>24</v>
      </c>
      <c r="G9824" t="s">
        <v>25</v>
      </c>
      <c r="H9824" t="s">
        <v>36</v>
      </c>
      <c r="I9824">
        <v>15.92</v>
      </c>
      <c r="J9824">
        <v>5</v>
      </c>
      <c r="K9824">
        <v>0.2</v>
      </c>
      <c r="L9824">
        <v>5.3730000000000002</v>
      </c>
    </row>
    <row r="9825" spans="1:12" x14ac:dyDescent="0.3">
      <c r="A9825" t="s">
        <v>27</v>
      </c>
      <c r="B9825" t="s">
        <v>21</v>
      </c>
      <c r="C9825" t="s">
        <v>14</v>
      </c>
      <c r="D9825" t="s">
        <v>41</v>
      </c>
      <c r="E9825" t="s">
        <v>42</v>
      </c>
      <c r="F9825" t="s">
        <v>24</v>
      </c>
      <c r="G9825" t="s">
        <v>18</v>
      </c>
      <c r="H9825" t="s">
        <v>32</v>
      </c>
      <c r="I9825">
        <v>70.680000000000007</v>
      </c>
      <c r="J9825">
        <v>12</v>
      </c>
      <c r="K9825">
        <v>0</v>
      </c>
      <c r="L9825">
        <v>31.0992</v>
      </c>
    </row>
    <row r="9826" spans="1:12" x14ac:dyDescent="0.3">
      <c r="A9826" t="s">
        <v>27</v>
      </c>
      <c r="B9826" t="s">
        <v>21</v>
      </c>
      <c r="C9826" t="s">
        <v>14</v>
      </c>
      <c r="D9826" t="s">
        <v>41</v>
      </c>
      <c r="E9826" t="s">
        <v>42</v>
      </c>
      <c r="F9826" t="s">
        <v>24</v>
      </c>
      <c r="G9826" t="s">
        <v>25</v>
      </c>
      <c r="H9826" t="s">
        <v>31</v>
      </c>
      <c r="I9826">
        <v>541.24</v>
      </c>
      <c r="J9826">
        <v>4</v>
      </c>
      <c r="K9826">
        <v>0</v>
      </c>
      <c r="L9826">
        <v>5.4123999999999999</v>
      </c>
    </row>
    <row r="9827" spans="1:12" x14ac:dyDescent="0.3">
      <c r="A9827" t="s">
        <v>12</v>
      </c>
      <c r="B9827" t="s">
        <v>21</v>
      </c>
      <c r="C9827" t="s">
        <v>14</v>
      </c>
      <c r="D9827" t="s">
        <v>41</v>
      </c>
      <c r="E9827" t="s">
        <v>42</v>
      </c>
      <c r="F9827" t="s">
        <v>24</v>
      </c>
      <c r="G9827" t="s">
        <v>25</v>
      </c>
      <c r="H9827" t="s">
        <v>33</v>
      </c>
      <c r="I9827">
        <v>99.2</v>
      </c>
      <c r="J9827">
        <v>5</v>
      </c>
      <c r="K9827">
        <v>0</v>
      </c>
      <c r="L9827">
        <v>25.792000000000002</v>
      </c>
    </row>
    <row r="9828" spans="1:12" x14ac:dyDescent="0.3">
      <c r="A9828" t="s">
        <v>167</v>
      </c>
      <c r="B9828" t="s">
        <v>13</v>
      </c>
      <c r="C9828" t="s">
        <v>14</v>
      </c>
      <c r="D9828" t="s">
        <v>343</v>
      </c>
      <c r="E9828" t="s">
        <v>42</v>
      </c>
      <c r="F9828" t="s">
        <v>24</v>
      </c>
      <c r="G9828" t="s">
        <v>34</v>
      </c>
      <c r="H9828" t="s">
        <v>58</v>
      </c>
      <c r="I9828">
        <v>239.94</v>
      </c>
      <c r="J9828">
        <v>6</v>
      </c>
      <c r="K9828">
        <v>0</v>
      </c>
      <c r="L9828">
        <v>26.3934</v>
      </c>
    </row>
    <row r="9829" spans="1:12" x14ac:dyDescent="0.3">
      <c r="A9829" t="s">
        <v>167</v>
      </c>
      <c r="B9829" t="s">
        <v>13</v>
      </c>
      <c r="C9829" t="s">
        <v>14</v>
      </c>
      <c r="D9829" t="s">
        <v>343</v>
      </c>
      <c r="E9829" t="s">
        <v>42</v>
      </c>
      <c r="F9829" t="s">
        <v>24</v>
      </c>
      <c r="G9829" t="s">
        <v>25</v>
      </c>
      <c r="H9829" t="s">
        <v>33</v>
      </c>
      <c r="I9829">
        <v>23.84</v>
      </c>
      <c r="J9829">
        <v>8</v>
      </c>
      <c r="K9829">
        <v>0</v>
      </c>
      <c r="L9829">
        <v>6.4367999999999999</v>
      </c>
    </row>
    <row r="9830" spans="1:12" x14ac:dyDescent="0.3">
      <c r="A9830" t="s">
        <v>167</v>
      </c>
      <c r="B9830" t="s">
        <v>21</v>
      </c>
      <c r="C9830" t="s">
        <v>14</v>
      </c>
      <c r="D9830" t="s">
        <v>41</v>
      </c>
      <c r="E9830" t="s">
        <v>42</v>
      </c>
      <c r="F9830" t="s">
        <v>24</v>
      </c>
      <c r="G9830" t="s">
        <v>25</v>
      </c>
      <c r="H9830" t="s">
        <v>37</v>
      </c>
      <c r="I9830">
        <v>314.60000000000002</v>
      </c>
      <c r="J9830">
        <v>4</v>
      </c>
      <c r="K9830">
        <v>0</v>
      </c>
      <c r="L9830">
        <v>103.818</v>
      </c>
    </row>
    <row r="9831" spans="1:12" x14ac:dyDescent="0.3">
      <c r="A9831" t="s">
        <v>167</v>
      </c>
      <c r="B9831" t="s">
        <v>21</v>
      </c>
      <c r="C9831" t="s">
        <v>14</v>
      </c>
      <c r="D9831" t="s">
        <v>41</v>
      </c>
      <c r="E9831" t="s">
        <v>42</v>
      </c>
      <c r="F9831" t="s">
        <v>24</v>
      </c>
      <c r="G9831" t="s">
        <v>18</v>
      </c>
      <c r="H9831" t="s">
        <v>30</v>
      </c>
      <c r="I9831">
        <v>283.56</v>
      </c>
      <c r="J9831">
        <v>4</v>
      </c>
      <c r="K9831">
        <v>0</v>
      </c>
      <c r="L9831">
        <v>45.369599999999998</v>
      </c>
    </row>
    <row r="9832" spans="1:12" x14ac:dyDescent="0.3">
      <c r="A9832" t="s">
        <v>12</v>
      </c>
      <c r="B9832" t="s">
        <v>13</v>
      </c>
      <c r="C9832" t="s">
        <v>14</v>
      </c>
      <c r="D9832" t="s">
        <v>41</v>
      </c>
      <c r="E9832" t="s">
        <v>42</v>
      </c>
      <c r="F9832" t="s">
        <v>24</v>
      </c>
      <c r="G9832" t="s">
        <v>34</v>
      </c>
      <c r="H9832" t="s">
        <v>58</v>
      </c>
      <c r="I9832">
        <v>21.98</v>
      </c>
      <c r="J9832">
        <v>2</v>
      </c>
      <c r="K9832">
        <v>0</v>
      </c>
      <c r="L9832">
        <v>8.5722000000000005</v>
      </c>
    </row>
    <row r="9833" spans="1:12" x14ac:dyDescent="0.3">
      <c r="A9833" t="s">
        <v>27</v>
      </c>
      <c r="B9833" t="s">
        <v>21</v>
      </c>
      <c r="C9833" t="s">
        <v>14</v>
      </c>
      <c r="D9833" t="s">
        <v>41</v>
      </c>
      <c r="E9833" t="s">
        <v>42</v>
      </c>
      <c r="F9833" t="s">
        <v>24</v>
      </c>
      <c r="G9833" t="s">
        <v>18</v>
      </c>
      <c r="H9833" t="s">
        <v>30</v>
      </c>
      <c r="I9833">
        <v>1115.17</v>
      </c>
      <c r="J9833">
        <v>7</v>
      </c>
      <c r="K9833">
        <v>0</v>
      </c>
      <c r="L9833">
        <v>334.55099999999999</v>
      </c>
    </row>
    <row r="9834" spans="1:12" x14ac:dyDescent="0.3">
      <c r="A9834" t="s">
        <v>12</v>
      </c>
      <c r="B9834" t="s">
        <v>13</v>
      </c>
      <c r="C9834" t="s">
        <v>14</v>
      </c>
      <c r="D9834" t="s">
        <v>173</v>
      </c>
      <c r="E9834" t="s">
        <v>42</v>
      </c>
      <c r="F9834" t="s">
        <v>24</v>
      </c>
      <c r="G9834" t="s">
        <v>18</v>
      </c>
      <c r="H9834" t="s">
        <v>20</v>
      </c>
      <c r="I9834">
        <v>215.976</v>
      </c>
      <c r="J9834">
        <v>3</v>
      </c>
      <c r="K9834">
        <v>0.2</v>
      </c>
      <c r="L9834">
        <v>-2.6997</v>
      </c>
    </row>
    <row r="9835" spans="1:12" x14ac:dyDescent="0.3">
      <c r="A9835" t="s">
        <v>12</v>
      </c>
      <c r="B9835" t="s">
        <v>13</v>
      </c>
      <c r="C9835" t="s">
        <v>14</v>
      </c>
      <c r="D9835" t="s">
        <v>173</v>
      </c>
      <c r="E9835" t="s">
        <v>42</v>
      </c>
      <c r="F9835" t="s">
        <v>24</v>
      </c>
      <c r="G9835" t="s">
        <v>25</v>
      </c>
      <c r="H9835" t="s">
        <v>59</v>
      </c>
      <c r="I9835">
        <v>65.94</v>
      </c>
      <c r="J9835">
        <v>3</v>
      </c>
      <c r="K9835">
        <v>0</v>
      </c>
      <c r="L9835">
        <v>30.991800000000001</v>
      </c>
    </row>
    <row r="9836" spans="1:12" x14ac:dyDescent="0.3">
      <c r="A9836" t="s">
        <v>12</v>
      </c>
      <c r="B9836" t="s">
        <v>13</v>
      </c>
      <c r="C9836" t="s">
        <v>14</v>
      </c>
      <c r="D9836" t="s">
        <v>323</v>
      </c>
      <c r="E9836" t="s">
        <v>42</v>
      </c>
      <c r="F9836" t="s">
        <v>24</v>
      </c>
      <c r="G9836" t="s">
        <v>34</v>
      </c>
      <c r="H9836" t="s">
        <v>35</v>
      </c>
      <c r="I9836">
        <v>71.975999999999999</v>
      </c>
      <c r="J9836">
        <v>3</v>
      </c>
      <c r="K9836">
        <v>0.2</v>
      </c>
      <c r="L9836">
        <v>8.9969999999999999</v>
      </c>
    </row>
    <row r="9837" spans="1:12" x14ac:dyDescent="0.3">
      <c r="A9837" t="s">
        <v>12</v>
      </c>
      <c r="B9837" t="s">
        <v>13</v>
      </c>
      <c r="C9837" t="s">
        <v>14</v>
      </c>
      <c r="D9837" t="s">
        <v>323</v>
      </c>
      <c r="E9837" t="s">
        <v>42</v>
      </c>
      <c r="F9837" t="s">
        <v>24</v>
      </c>
      <c r="G9837" t="s">
        <v>25</v>
      </c>
      <c r="H9837" t="s">
        <v>40</v>
      </c>
      <c r="I9837">
        <v>19.440000000000001</v>
      </c>
      <c r="J9837">
        <v>3</v>
      </c>
      <c r="K9837">
        <v>0</v>
      </c>
      <c r="L9837">
        <v>9.3312000000000008</v>
      </c>
    </row>
    <row r="9838" spans="1:12" x14ac:dyDescent="0.3">
      <c r="A9838" t="s">
        <v>12</v>
      </c>
      <c r="B9838" t="s">
        <v>21</v>
      </c>
      <c r="C9838" t="s">
        <v>14</v>
      </c>
      <c r="D9838" t="s">
        <v>41</v>
      </c>
      <c r="E9838" t="s">
        <v>42</v>
      </c>
      <c r="F9838" t="s">
        <v>24</v>
      </c>
      <c r="G9838" t="s">
        <v>25</v>
      </c>
      <c r="H9838" t="s">
        <v>31</v>
      </c>
      <c r="I9838">
        <v>16.059999999999999</v>
      </c>
      <c r="J9838">
        <v>1</v>
      </c>
      <c r="K9838">
        <v>0</v>
      </c>
      <c r="L9838">
        <v>4.1756000000000002</v>
      </c>
    </row>
    <row r="9839" spans="1:12" x14ac:dyDescent="0.3">
      <c r="A9839" t="s">
        <v>167</v>
      </c>
      <c r="B9839" t="s">
        <v>43</v>
      </c>
      <c r="C9839" t="s">
        <v>14</v>
      </c>
      <c r="D9839" t="s">
        <v>41</v>
      </c>
      <c r="E9839" t="s">
        <v>42</v>
      </c>
      <c r="F9839" t="s">
        <v>24</v>
      </c>
      <c r="G9839" t="s">
        <v>18</v>
      </c>
      <c r="H9839" t="s">
        <v>20</v>
      </c>
      <c r="I9839">
        <v>215.976</v>
      </c>
      <c r="J9839">
        <v>3</v>
      </c>
      <c r="K9839">
        <v>0.2</v>
      </c>
      <c r="L9839">
        <v>-2.6997</v>
      </c>
    </row>
    <row r="9840" spans="1:12" x14ac:dyDescent="0.3">
      <c r="A9840" t="s">
        <v>27</v>
      </c>
      <c r="B9840" t="s">
        <v>43</v>
      </c>
      <c r="C9840" t="s">
        <v>14</v>
      </c>
      <c r="D9840" t="s">
        <v>41</v>
      </c>
      <c r="E9840" t="s">
        <v>42</v>
      </c>
      <c r="F9840" t="s">
        <v>24</v>
      </c>
      <c r="G9840" t="s">
        <v>18</v>
      </c>
      <c r="H9840" t="s">
        <v>19</v>
      </c>
      <c r="I9840">
        <v>163.88</v>
      </c>
      <c r="J9840">
        <v>2</v>
      </c>
      <c r="K9840">
        <v>0</v>
      </c>
      <c r="L9840">
        <v>40.97</v>
      </c>
    </row>
    <row r="9841" spans="1:12" x14ac:dyDescent="0.3">
      <c r="A9841" t="s">
        <v>61</v>
      </c>
      <c r="B9841" t="s">
        <v>13</v>
      </c>
      <c r="C9841" t="s">
        <v>14</v>
      </c>
      <c r="D9841" t="s">
        <v>238</v>
      </c>
      <c r="E9841" t="s">
        <v>42</v>
      </c>
      <c r="F9841" t="s">
        <v>24</v>
      </c>
      <c r="G9841" t="s">
        <v>18</v>
      </c>
      <c r="H9841" t="s">
        <v>32</v>
      </c>
      <c r="I9841">
        <v>80.959999999999994</v>
      </c>
      <c r="J9841">
        <v>4</v>
      </c>
      <c r="K9841">
        <v>0</v>
      </c>
      <c r="L9841">
        <v>34.812800000000003</v>
      </c>
    </row>
    <row r="9842" spans="1:12" x14ac:dyDescent="0.3">
      <c r="A9842" t="s">
        <v>61</v>
      </c>
      <c r="B9842" t="s">
        <v>13</v>
      </c>
      <c r="C9842" t="s">
        <v>14</v>
      </c>
      <c r="D9842" t="s">
        <v>238</v>
      </c>
      <c r="E9842" t="s">
        <v>42</v>
      </c>
      <c r="F9842" t="s">
        <v>24</v>
      </c>
      <c r="G9842" t="s">
        <v>34</v>
      </c>
      <c r="H9842" t="s">
        <v>35</v>
      </c>
      <c r="I9842">
        <v>455.71199999999999</v>
      </c>
      <c r="J9842">
        <v>2</v>
      </c>
      <c r="K9842">
        <v>0.2</v>
      </c>
      <c r="L9842">
        <v>34.178400000000003</v>
      </c>
    </row>
    <row r="9843" spans="1:12" x14ac:dyDescent="0.3">
      <c r="A9843" t="s">
        <v>61</v>
      </c>
      <c r="B9843" t="s">
        <v>13</v>
      </c>
      <c r="C9843" t="s">
        <v>14</v>
      </c>
      <c r="D9843" t="s">
        <v>238</v>
      </c>
      <c r="E9843" t="s">
        <v>42</v>
      </c>
      <c r="F9843" t="s">
        <v>24</v>
      </c>
      <c r="G9843" t="s">
        <v>25</v>
      </c>
      <c r="H9843" t="s">
        <v>33</v>
      </c>
      <c r="I9843">
        <v>25.98</v>
      </c>
      <c r="J9843">
        <v>1</v>
      </c>
      <c r="K9843">
        <v>0</v>
      </c>
      <c r="L9843">
        <v>7.2744</v>
      </c>
    </row>
    <row r="9844" spans="1:12" x14ac:dyDescent="0.3">
      <c r="A9844" t="s">
        <v>27</v>
      </c>
      <c r="B9844" t="s">
        <v>21</v>
      </c>
      <c r="C9844" t="s">
        <v>14</v>
      </c>
      <c r="D9844" t="s">
        <v>41</v>
      </c>
      <c r="E9844" t="s">
        <v>42</v>
      </c>
      <c r="F9844" t="s">
        <v>24</v>
      </c>
      <c r="G9844" t="s">
        <v>25</v>
      </c>
      <c r="H9844" t="s">
        <v>36</v>
      </c>
      <c r="I9844">
        <v>13.215999999999999</v>
      </c>
      <c r="J9844">
        <v>4</v>
      </c>
      <c r="K9844">
        <v>0.2</v>
      </c>
      <c r="L9844">
        <v>4.4603999999999999</v>
      </c>
    </row>
    <row r="9845" spans="1:12" x14ac:dyDescent="0.3">
      <c r="A9845" t="s">
        <v>27</v>
      </c>
      <c r="B9845" t="s">
        <v>21</v>
      </c>
      <c r="C9845" t="s">
        <v>14</v>
      </c>
      <c r="D9845" t="s">
        <v>41</v>
      </c>
      <c r="E9845" t="s">
        <v>42</v>
      </c>
      <c r="F9845" t="s">
        <v>24</v>
      </c>
      <c r="G9845" t="s">
        <v>18</v>
      </c>
      <c r="H9845" t="s">
        <v>20</v>
      </c>
      <c r="I9845">
        <v>184.75200000000001</v>
      </c>
      <c r="J9845">
        <v>3</v>
      </c>
      <c r="K9845">
        <v>0.2</v>
      </c>
      <c r="L9845">
        <v>-20.784600000000001</v>
      </c>
    </row>
    <row r="9846" spans="1:12" x14ac:dyDescent="0.3">
      <c r="A9846" t="s">
        <v>27</v>
      </c>
      <c r="B9846" t="s">
        <v>43</v>
      </c>
      <c r="C9846" t="s">
        <v>14</v>
      </c>
      <c r="D9846" t="s">
        <v>41</v>
      </c>
      <c r="E9846" t="s">
        <v>42</v>
      </c>
      <c r="F9846" t="s">
        <v>24</v>
      </c>
      <c r="G9846" t="s">
        <v>25</v>
      </c>
      <c r="H9846" t="s">
        <v>36</v>
      </c>
      <c r="I9846">
        <v>30.576000000000001</v>
      </c>
      <c r="J9846">
        <v>6</v>
      </c>
      <c r="K9846">
        <v>0.2</v>
      </c>
      <c r="L9846">
        <v>10.3194</v>
      </c>
    </row>
    <row r="9847" spans="1:12" x14ac:dyDescent="0.3">
      <c r="A9847" t="s">
        <v>27</v>
      </c>
      <c r="B9847" t="s">
        <v>43</v>
      </c>
      <c r="C9847" t="s">
        <v>14</v>
      </c>
      <c r="D9847" t="s">
        <v>41</v>
      </c>
      <c r="E9847" t="s">
        <v>42</v>
      </c>
      <c r="F9847" t="s">
        <v>24</v>
      </c>
      <c r="G9847" t="s">
        <v>25</v>
      </c>
      <c r="H9847" t="s">
        <v>76</v>
      </c>
      <c r="I9847">
        <v>13.02</v>
      </c>
      <c r="J9847">
        <v>7</v>
      </c>
      <c r="K9847">
        <v>0</v>
      </c>
      <c r="L9847">
        <v>0.3906</v>
      </c>
    </row>
    <row r="9848" spans="1:12" x14ac:dyDescent="0.3">
      <c r="A9848" t="s">
        <v>27</v>
      </c>
      <c r="B9848" t="s">
        <v>43</v>
      </c>
      <c r="C9848" t="s">
        <v>14</v>
      </c>
      <c r="D9848" t="s">
        <v>41</v>
      </c>
      <c r="E9848" t="s">
        <v>42</v>
      </c>
      <c r="F9848" t="s">
        <v>24</v>
      </c>
      <c r="G9848" t="s">
        <v>18</v>
      </c>
      <c r="H9848" t="s">
        <v>32</v>
      </c>
      <c r="I9848">
        <v>22.14</v>
      </c>
      <c r="J9848">
        <v>3</v>
      </c>
      <c r="K9848">
        <v>0</v>
      </c>
      <c r="L9848">
        <v>6.4206000000000003</v>
      </c>
    </row>
    <row r="9849" spans="1:12" x14ac:dyDescent="0.3">
      <c r="A9849" t="s">
        <v>27</v>
      </c>
      <c r="B9849" t="s">
        <v>43</v>
      </c>
      <c r="C9849" t="s">
        <v>14</v>
      </c>
      <c r="D9849" t="s">
        <v>41</v>
      </c>
      <c r="E9849" t="s">
        <v>42</v>
      </c>
      <c r="F9849" t="s">
        <v>24</v>
      </c>
      <c r="G9849" t="s">
        <v>25</v>
      </c>
      <c r="H9849" t="s">
        <v>31</v>
      </c>
      <c r="I9849">
        <v>359.32</v>
      </c>
      <c r="J9849">
        <v>4</v>
      </c>
      <c r="K9849">
        <v>0</v>
      </c>
      <c r="L9849">
        <v>7.1863999999999999</v>
      </c>
    </row>
    <row r="9850" spans="1:12" x14ac:dyDescent="0.3">
      <c r="A9850" t="s">
        <v>27</v>
      </c>
      <c r="B9850" t="s">
        <v>21</v>
      </c>
      <c r="C9850" t="s">
        <v>14</v>
      </c>
      <c r="D9850" t="s">
        <v>41</v>
      </c>
      <c r="E9850" t="s">
        <v>42</v>
      </c>
      <c r="F9850" t="s">
        <v>24</v>
      </c>
      <c r="G9850" t="s">
        <v>25</v>
      </c>
      <c r="H9850" t="s">
        <v>109</v>
      </c>
      <c r="I9850">
        <v>61.38</v>
      </c>
      <c r="J9850">
        <v>6</v>
      </c>
      <c r="K9850">
        <v>0</v>
      </c>
      <c r="L9850">
        <v>15.9588</v>
      </c>
    </row>
    <row r="9851" spans="1:12" x14ac:dyDescent="0.3">
      <c r="A9851" t="s">
        <v>27</v>
      </c>
      <c r="B9851" t="s">
        <v>13</v>
      </c>
      <c r="C9851" t="s">
        <v>14</v>
      </c>
      <c r="D9851" t="s">
        <v>41</v>
      </c>
      <c r="E9851" t="s">
        <v>42</v>
      </c>
      <c r="F9851" t="s">
        <v>24</v>
      </c>
      <c r="G9851" t="s">
        <v>34</v>
      </c>
      <c r="H9851" t="s">
        <v>35</v>
      </c>
      <c r="I9851">
        <v>249.584</v>
      </c>
      <c r="J9851">
        <v>2</v>
      </c>
      <c r="K9851">
        <v>0.2</v>
      </c>
      <c r="L9851">
        <v>15.599</v>
      </c>
    </row>
    <row r="9852" spans="1:12" x14ac:dyDescent="0.3">
      <c r="A9852" t="s">
        <v>27</v>
      </c>
      <c r="B9852" t="s">
        <v>13</v>
      </c>
      <c r="C9852" t="s">
        <v>14</v>
      </c>
      <c r="D9852" t="s">
        <v>41</v>
      </c>
      <c r="E9852" t="s">
        <v>42</v>
      </c>
      <c r="F9852" t="s">
        <v>24</v>
      </c>
      <c r="G9852" t="s">
        <v>25</v>
      </c>
      <c r="H9852" t="s">
        <v>40</v>
      </c>
      <c r="I9852">
        <v>17.940000000000001</v>
      </c>
      <c r="J9852">
        <v>3</v>
      </c>
      <c r="K9852">
        <v>0</v>
      </c>
      <c r="L9852">
        <v>8.7905999999999995</v>
      </c>
    </row>
    <row r="9853" spans="1:12" x14ac:dyDescent="0.3">
      <c r="A9853" t="s">
        <v>27</v>
      </c>
      <c r="B9853" t="s">
        <v>13</v>
      </c>
      <c r="C9853" t="s">
        <v>14</v>
      </c>
      <c r="D9853" t="s">
        <v>41</v>
      </c>
      <c r="E9853" t="s">
        <v>42</v>
      </c>
      <c r="F9853" t="s">
        <v>24</v>
      </c>
      <c r="G9853" t="s">
        <v>18</v>
      </c>
      <c r="H9853" t="s">
        <v>32</v>
      </c>
      <c r="I9853">
        <v>10.11</v>
      </c>
      <c r="J9853">
        <v>3</v>
      </c>
      <c r="K9853">
        <v>0</v>
      </c>
      <c r="L9853">
        <v>3.2351999999999999</v>
      </c>
    </row>
    <row r="9854" spans="1:12" x14ac:dyDescent="0.3">
      <c r="A9854" t="s">
        <v>27</v>
      </c>
      <c r="B9854" t="s">
        <v>13</v>
      </c>
      <c r="C9854" t="s">
        <v>14</v>
      </c>
      <c r="D9854" t="s">
        <v>41</v>
      </c>
      <c r="E9854" t="s">
        <v>42</v>
      </c>
      <c r="F9854" t="s">
        <v>24</v>
      </c>
      <c r="G9854" t="s">
        <v>25</v>
      </c>
      <c r="H9854" t="s">
        <v>33</v>
      </c>
      <c r="I9854">
        <v>35.4</v>
      </c>
      <c r="J9854">
        <v>5</v>
      </c>
      <c r="K9854">
        <v>0</v>
      </c>
      <c r="L9854">
        <v>13.452</v>
      </c>
    </row>
    <row r="9855" spans="1:12" x14ac:dyDescent="0.3">
      <c r="A9855" t="s">
        <v>27</v>
      </c>
      <c r="B9855" t="s">
        <v>43</v>
      </c>
      <c r="C9855" t="s">
        <v>14</v>
      </c>
      <c r="D9855" t="s">
        <v>337</v>
      </c>
      <c r="E9855" t="s">
        <v>42</v>
      </c>
      <c r="F9855" t="s">
        <v>24</v>
      </c>
      <c r="G9855" t="s">
        <v>25</v>
      </c>
      <c r="H9855" t="s">
        <v>26</v>
      </c>
      <c r="I9855">
        <v>12.32</v>
      </c>
      <c r="J9855">
        <v>4</v>
      </c>
      <c r="K9855">
        <v>0</v>
      </c>
      <c r="L9855">
        <v>5.9135999999999997</v>
      </c>
    </row>
    <row r="9856" spans="1:12" x14ac:dyDescent="0.3">
      <c r="A9856" t="s">
        <v>27</v>
      </c>
      <c r="B9856" t="s">
        <v>43</v>
      </c>
      <c r="C9856" t="s">
        <v>14</v>
      </c>
      <c r="D9856" t="s">
        <v>343</v>
      </c>
      <c r="E9856" t="s">
        <v>42</v>
      </c>
      <c r="F9856" t="s">
        <v>24</v>
      </c>
      <c r="G9856" t="s">
        <v>25</v>
      </c>
      <c r="H9856" t="s">
        <v>31</v>
      </c>
      <c r="I9856">
        <v>136.26</v>
      </c>
      <c r="J9856">
        <v>9</v>
      </c>
      <c r="K9856">
        <v>0</v>
      </c>
      <c r="L9856">
        <v>5.4504000000000001</v>
      </c>
    </row>
    <row r="9857" spans="1:12" x14ac:dyDescent="0.3">
      <c r="A9857" t="s">
        <v>27</v>
      </c>
      <c r="B9857" t="s">
        <v>21</v>
      </c>
      <c r="C9857" t="s">
        <v>14</v>
      </c>
      <c r="D9857" t="s">
        <v>41</v>
      </c>
      <c r="E9857" t="s">
        <v>42</v>
      </c>
      <c r="F9857" t="s">
        <v>24</v>
      </c>
      <c r="G9857" t="s">
        <v>18</v>
      </c>
      <c r="H9857" t="s">
        <v>32</v>
      </c>
      <c r="I9857">
        <v>31.96</v>
      </c>
      <c r="J9857">
        <v>2</v>
      </c>
      <c r="K9857">
        <v>0</v>
      </c>
      <c r="L9857">
        <v>1.5980000000000001</v>
      </c>
    </row>
    <row r="9858" spans="1:12" x14ac:dyDescent="0.3">
      <c r="A9858" t="s">
        <v>61</v>
      </c>
      <c r="B9858" t="s">
        <v>43</v>
      </c>
      <c r="C9858" t="s">
        <v>14</v>
      </c>
      <c r="D9858" t="s">
        <v>41</v>
      </c>
      <c r="E9858" t="s">
        <v>42</v>
      </c>
      <c r="F9858" t="s">
        <v>24</v>
      </c>
      <c r="G9858" t="s">
        <v>25</v>
      </c>
      <c r="H9858" t="s">
        <v>36</v>
      </c>
      <c r="I9858">
        <v>83.92</v>
      </c>
      <c r="J9858">
        <v>5</v>
      </c>
      <c r="K9858">
        <v>0.2</v>
      </c>
      <c r="L9858">
        <v>29.372</v>
      </c>
    </row>
    <row r="9859" spans="1:12" x14ac:dyDescent="0.3">
      <c r="A9859" t="s">
        <v>61</v>
      </c>
      <c r="B9859" t="s">
        <v>43</v>
      </c>
      <c r="C9859" t="s">
        <v>14</v>
      </c>
      <c r="D9859" t="s">
        <v>41</v>
      </c>
      <c r="E9859" t="s">
        <v>42</v>
      </c>
      <c r="F9859" t="s">
        <v>24</v>
      </c>
      <c r="G9859" t="s">
        <v>18</v>
      </c>
      <c r="H9859" t="s">
        <v>32</v>
      </c>
      <c r="I9859">
        <v>199.9</v>
      </c>
      <c r="J9859">
        <v>5</v>
      </c>
      <c r="K9859">
        <v>0</v>
      </c>
      <c r="L9859">
        <v>39.979999999999997</v>
      </c>
    </row>
    <row r="9860" spans="1:12" x14ac:dyDescent="0.3">
      <c r="A9860" t="s">
        <v>61</v>
      </c>
      <c r="B9860" t="s">
        <v>43</v>
      </c>
      <c r="C9860" t="s">
        <v>14</v>
      </c>
      <c r="D9860" t="s">
        <v>41</v>
      </c>
      <c r="E9860" t="s">
        <v>42</v>
      </c>
      <c r="F9860" t="s">
        <v>24</v>
      </c>
      <c r="G9860" t="s">
        <v>34</v>
      </c>
      <c r="H9860" t="s">
        <v>35</v>
      </c>
      <c r="I9860">
        <v>31.175999999999998</v>
      </c>
      <c r="J9860">
        <v>3</v>
      </c>
      <c r="K9860">
        <v>0.2</v>
      </c>
      <c r="L9860">
        <v>-7.0145999999999997</v>
      </c>
    </row>
    <row r="9861" spans="1:12" x14ac:dyDescent="0.3">
      <c r="A9861" t="s">
        <v>61</v>
      </c>
      <c r="B9861" t="s">
        <v>43</v>
      </c>
      <c r="C9861" t="s">
        <v>14</v>
      </c>
      <c r="D9861" t="s">
        <v>41</v>
      </c>
      <c r="E9861" t="s">
        <v>42</v>
      </c>
      <c r="F9861" t="s">
        <v>24</v>
      </c>
      <c r="G9861" t="s">
        <v>25</v>
      </c>
      <c r="H9861" t="s">
        <v>36</v>
      </c>
      <c r="I9861">
        <v>172.75200000000001</v>
      </c>
      <c r="J9861">
        <v>6</v>
      </c>
      <c r="K9861">
        <v>0.2</v>
      </c>
      <c r="L9861">
        <v>60.463200000000001</v>
      </c>
    </row>
    <row r="9862" spans="1:12" x14ac:dyDescent="0.3">
      <c r="A9862" t="s">
        <v>61</v>
      </c>
      <c r="B9862" t="s">
        <v>43</v>
      </c>
      <c r="C9862" t="s">
        <v>14</v>
      </c>
      <c r="D9862" t="s">
        <v>41</v>
      </c>
      <c r="E9862" t="s">
        <v>42</v>
      </c>
      <c r="F9862" t="s">
        <v>24</v>
      </c>
      <c r="G9862" t="s">
        <v>25</v>
      </c>
      <c r="H9862" t="s">
        <v>36</v>
      </c>
      <c r="I9862">
        <v>9.2959999999999994</v>
      </c>
      <c r="J9862">
        <v>2</v>
      </c>
      <c r="K9862">
        <v>0.2</v>
      </c>
      <c r="L9862">
        <v>3.0211999999999999</v>
      </c>
    </row>
    <row r="9863" spans="1:12" x14ac:dyDescent="0.3">
      <c r="A9863" t="s">
        <v>27</v>
      </c>
      <c r="B9863" t="s">
        <v>43</v>
      </c>
      <c r="C9863" t="s">
        <v>14</v>
      </c>
      <c r="D9863" t="s">
        <v>41</v>
      </c>
      <c r="E9863" t="s">
        <v>42</v>
      </c>
      <c r="F9863" t="s">
        <v>24</v>
      </c>
      <c r="G9863" t="s">
        <v>25</v>
      </c>
      <c r="H9863" t="s">
        <v>40</v>
      </c>
      <c r="I9863">
        <v>52.76</v>
      </c>
      <c r="J9863">
        <v>2</v>
      </c>
      <c r="K9863">
        <v>0</v>
      </c>
      <c r="L9863">
        <v>24.269600000000001</v>
      </c>
    </row>
    <row r="9864" spans="1:12" x14ac:dyDescent="0.3">
      <c r="A9864" t="s">
        <v>61</v>
      </c>
      <c r="B9864" t="s">
        <v>21</v>
      </c>
      <c r="C9864" t="s">
        <v>14</v>
      </c>
      <c r="D9864" t="s">
        <v>41</v>
      </c>
      <c r="E9864" t="s">
        <v>42</v>
      </c>
      <c r="F9864" t="s">
        <v>24</v>
      </c>
      <c r="G9864" t="s">
        <v>25</v>
      </c>
      <c r="H9864" t="s">
        <v>37</v>
      </c>
      <c r="I9864">
        <v>22.98</v>
      </c>
      <c r="J9864">
        <v>1</v>
      </c>
      <c r="K9864">
        <v>0</v>
      </c>
      <c r="L9864">
        <v>6.8940000000000001</v>
      </c>
    </row>
    <row r="9865" spans="1:12" x14ac:dyDescent="0.3">
      <c r="A9865" t="s">
        <v>61</v>
      </c>
      <c r="B9865" t="s">
        <v>21</v>
      </c>
      <c r="C9865" t="s">
        <v>14</v>
      </c>
      <c r="D9865" t="s">
        <v>41</v>
      </c>
      <c r="E9865" t="s">
        <v>42</v>
      </c>
      <c r="F9865" t="s">
        <v>24</v>
      </c>
      <c r="G9865" t="s">
        <v>34</v>
      </c>
      <c r="H9865" t="s">
        <v>58</v>
      </c>
      <c r="I9865">
        <v>102.13</v>
      </c>
      <c r="J9865">
        <v>7</v>
      </c>
      <c r="K9865">
        <v>0</v>
      </c>
      <c r="L9865">
        <v>15.3195</v>
      </c>
    </row>
    <row r="9866" spans="1:12" x14ac:dyDescent="0.3">
      <c r="A9866" t="s">
        <v>61</v>
      </c>
      <c r="B9866" t="s">
        <v>21</v>
      </c>
      <c r="C9866" t="s">
        <v>14</v>
      </c>
      <c r="D9866" t="s">
        <v>41</v>
      </c>
      <c r="E9866" t="s">
        <v>42</v>
      </c>
      <c r="F9866" t="s">
        <v>24</v>
      </c>
      <c r="G9866" t="s">
        <v>25</v>
      </c>
      <c r="H9866" t="s">
        <v>36</v>
      </c>
      <c r="I9866">
        <v>2033.5840000000001</v>
      </c>
      <c r="J9866">
        <v>2</v>
      </c>
      <c r="K9866">
        <v>0.2</v>
      </c>
      <c r="L9866">
        <v>762.59400000000005</v>
      </c>
    </row>
    <row r="9867" spans="1:12" x14ac:dyDescent="0.3">
      <c r="A9867" t="s">
        <v>27</v>
      </c>
      <c r="B9867" t="s">
        <v>21</v>
      </c>
      <c r="C9867" t="s">
        <v>14</v>
      </c>
      <c r="D9867" t="s">
        <v>41</v>
      </c>
      <c r="E9867" t="s">
        <v>42</v>
      </c>
      <c r="F9867" t="s">
        <v>24</v>
      </c>
      <c r="G9867" t="s">
        <v>18</v>
      </c>
      <c r="H9867" t="s">
        <v>32</v>
      </c>
      <c r="I9867">
        <v>137.54</v>
      </c>
      <c r="J9867">
        <v>2</v>
      </c>
      <c r="K9867">
        <v>0</v>
      </c>
      <c r="L9867">
        <v>55.015999999999998</v>
      </c>
    </row>
    <row r="9868" spans="1:12" x14ac:dyDescent="0.3">
      <c r="A9868" t="s">
        <v>27</v>
      </c>
      <c r="B9868" t="s">
        <v>21</v>
      </c>
      <c r="C9868" t="s">
        <v>14</v>
      </c>
      <c r="D9868" t="s">
        <v>41</v>
      </c>
      <c r="E9868" t="s">
        <v>42</v>
      </c>
      <c r="F9868" t="s">
        <v>24</v>
      </c>
      <c r="G9868" t="s">
        <v>18</v>
      </c>
      <c r="H9868" t="s">
        <v>30</v>
      </c>
      <c r="I9868">
        <v>730.2</v>
      </c>
      <c r="J9868">
        <v>4</v>
      </c>
      <c r="K9868">
        <v>0</v>
      </c>
      <c r="L9868">
        <v>94.926000000000002</v>
      </c>
    </row>
    <row r="9869" spans="1:12" x14ac:dyDescent="0.3">
      <c r="A9869" t="s">
        <v>27</v>
      </c>
      <c r="B9869" t="s">
        <v>21</v>
      </c>
      <c r="C9869" t="s">
        <v>14</v>
      </c>
      <c r="D9869" t="s">
        <v>41</v>
      </c>
      <c r="E9869" t="s">
        <v>42</v>
      </c>
      <c r="F9869" t="s">
        <v>24</v>
      </c>
      <c r="G9869" t="s">
        <v>25</v>
      </c>
      <c r="H9869" t="s">
        <v>33</v>
      </c>
      <c r="I9869">
        <v>20.65</v>
      </c>
      <c r="J9869">
        <v>5</v>
      </c>
      <c r="K9869">
        <v>0</v>
      </c>
      <c r="L9869">
        <v>9.4990000000000006</v>
      </c>
    </row>
    <row r="9870" spans="1:12" x14ac:dyDescent="0.3">
      <c r="A9870" t="s">
        <v>27</v>
      </c>
      <c r="B9870" t="s">
        <v>21</v>
      </c>
      <c r="C9870" t="s">
        <v>14</v>
      </c>
      <c r="D9870" t="s">
        <v>41</v>
      </c>
      <c r="E9870" t="s">
        <v>42</v>
      </c>
      <c r="F9870" t="s">
        <v>24</v>
      </c>
      <c r="G9870" t="s">
        <v>25</v>
      </c>
      <c r="H9870" t="s">
        <v>31</v>
      </c>
      <c r="I9870">
        <v>204.9</v>
      </c>
      <c r="J9870">
        <v>5</v>
      </c>
      <c r="K9870">
        <v>0</v>
      </c>
      <c r="L9870">
        <v>0</v>
      </c>
    </row>
    <row r="9871" spans="1:12" x14ac:dyDescent="0.3">
      <c r="A9871" t="s">
        <v>27</v>
      </c>
      <c r="B9871" t="s">
        <v>21</v>
      </c>
      <c r="C9871" t="s">
        <v>14</v>
      </c>
      <c r="D9871" t="s">
        <v>41</v>
      </c>
      <c r="E9871" t="s">
        <v>42</v>
      </c>
      <c r="F9871" t="s">
        <v>24</v>
      </c>
      <c r="G9871" t="s">
        <v>18</v>
      </c>
      <c r="H9871" t="s">
        <v>20</v>
      </c>
      <c r="I9871">
        <v>436.70400000000001</v>
      </c>
      <c r="J9871">
        <v>6</v>
      </c>
      <c r="K9871">
        <v>0.2</v>
      </c>
      <c r="L9871">
        <v>21.8352</v>
      </c>
    </row>
    <row r="9872" spans="1:12" x14ac:dyDescent="0.3">
      <c r="A9872" t="s">
        <v>27</v>
      </c>
      <c r="B9872" t="s">
        <v>21</v>
      </c>
      <c r="C9872" t="s">
        <v>14</v>
      </c>
      <c r="D9872" t="s">
        <v>41</v>
      </c>
      <c r="E9872" t="s">
        <v>42</v>
      </c>
      <c r="F9872" t="s">
        <v>24</v>
      </c>
      <c r="G9872" t="s">
        <v>18</v>
      </c>
      <c r="H9872" t="s">
        <v>20</v>
      </c>
      <c r="I9872">
        <v>481.56799999999998</v>
      </c>
      <c r="J9872">
        <v>2</v>
      </c>
      <c r="K9872">
        <v>0.2</v>
      </c>
      <c r="L9872">
        <v>54.176400000000001</v>
      </c>
    </row>
    <row r="9873" spans="1:12" x14ac:dyDescent="0.3">
      <c r="A9873" t="s">
        <v>27</v>
      </c>
      <c r="B9873" t="s">
        <v>13</v>
      </c>
      <c r="C9873" t="s">
        <v>14</v>
      </c>
      <c r="D9873" t="s">
        <v>41</v>
      </c>
      <c r="E9873" t="s">
        <v>42</v>
      </c>
      <c r="F9873" t="s">
        <v>24</v>
      </c>
      <c r="G9873" t="s">
        <v>25</v>
      </c>
      <c r="H9873" t="s">
        <v>36</v>
      </c>
      <c r="I9873">
        <v>10.048</v>
      </c>
      <c r="J9873">
        <v>2</v>
      </c>
      <c r="K9873">
        <v>0.2</v>
      </c>
      <c r="L9873">
        <v>3.14</v>
      </c>
    </row>
    <row r="9874" spans="1:12" x14ac:dyDescent="0.3">
      <c r="A9874" t="s">
        <v>27</v>
      </c>
      <c r="B9874" t="s">
        <v>13</v>
      </c>
      <c r="C9874" t="s">
        <v>14</v>
      </c>
      <c r="D9874" t="s">
        <v>41</v>
      </c>
      <c r="E9874" t="s">
        <v>42</v>
      </c>
      <c r="F9874" t="s">
        <v>24</v>
      </c>
      <c r="G9874" t="s">
        <v>25</v>
      </c>
      <c r="H9874" t="s">
        <v>31</v>
      </c>
      <c r="I9874">
        <v>807.75</v>
      </c>
      <c r="J9874">
        <v>5</v>
      </c>
      <c r="K9874">
        <v>0</v>
      </c>
      <c r="L9874">
        <v>153.4725</v>
      </c>
    </row>
    <row r="9875" spans="1:12" x14ac:dyDescent="0.3">
      <c r="A9875" t="s">
        <v>61</v>
      </c>
      <c r="B9875" t="s">
        <v>43</v>
      </c>
      <c r="C9875" t="s">
        <v>14</v>
      </c>
      <c r="D9875" t="s">
        <v>41</v>
      </c>
      <c r="E9875" t="s">
        <v>42</v>
      </c>
      <c r="F9875" t="s">
        <v>24</v>
      </c>
      <c r="G9875" t="s">
        <v>25</v>
      </c>
      <c r="H9875" t="s">
        <v>36</v>
      </c>
      <c r="I9875">
        <v>2.496</v>
      </c>
      <c r="J9875">
        <v>1</v>
      </c>
      <c r="K9875">
        <v>0.2</v>
      </c>
      <c r="L9875">
        <v>0.90480000000000005</v>
      </c>
    </row>
    <row r="9876" spans="1:12" x14ac:dyDescent="0.3">
      <c r="A9876" t="s">
        <v>27</v>
      </c>
      <c r="B9876" t="s">
        <v>21</v>
      </c>
      <c r="C9876" t="s">
        <v>14</v>
      </c>
      <c r="D9876" t="s">
        <v>41</v>
      </c>
      <c r="E9876" t="s">
        <v>42</v>
      </c>
      <c r="F9876" t="s">
        <v>24</v>
      </c>
      <c r="G9876" t="s">
        <v>34</v>
      </c>
      <c r="H9876" t="s">
        <v>58</v>
      </c>
      <c r="I9876">
        <v>239.97</v>
      </c>
      <c r="J9876">
        <v>3</v>
      </c>
      <c r="K9876">
        <v>0</v>
      </c>
      <c r="L9876">
        <v>86.389200000000002</v>
      </c>
    </row>
    <row r="9877" spans="1:12" x14ac:dyDescent="0.3">
      <c r="A9877" t="s">
        <v>27</v>
      </c>
      <c r="B9877" t="s">
        <v>21</v>
      </c>
      <c r="C9877" t="s">
        <v>14</v>
      </c>
      <c r="D9877" t="s">
        <v>41</v>
      </c>
      <c r="E9877" t="s">
        <v>42</v>
      </c>
      <c r="F9877" t="s">
        <v>24</v>
      </c>
      <c r="G9877" t="s">
        <v>25</v>
      </c>
      <c r="H9877" t="s">
        <v>37</v>
      </c>
      <c r="I9877">
        <v>81.96</v>
      </c>
      <c r="J9877">
        <v>2</v>
      </c>
      <c r="K9877">
        <v>0</v>
      </c>
      <c r="L9877">
        <v>22.948799999999999</v>
      </c>
    </row>
    <row r="9878" spans="1:12" x14ac:dyDescent="0.3">
      <c r="A9878" t="s">
        <v>27</v>
      </c>
      <c r="B9878" t="s">
        <v>21</v>
      </c>
      <c r="C9878" t="s">
        <v>14</v>
      </c>
      <c r="D9878" t="s">
        <v>41</v>
      </c>
      <c r="E9878" t="s">
        <v>42</v>
      </c>
      <c r="F9878" t="s">
        <v>24</v>
      </c>
      <c r="G9878" t="s">
        <v>25</v>
      </c>
      <c r="H9878" t="s">
        <v>109</v>
      </c>
      <c r="I9878">
        <v>238.62</v>
      </c>
      <c r="J9878">
        <v>2</v>
      </c>
      <c r="K9878">
        <v>0</v>
      </c>
      <c r="L9878">
        <v>4.7724000000000002</v>
      </c>
    </row>
    <row r="9879" spans="1:12" x14ac:dyDescent="0.3">
      <c r="A9879" t="s">
        <v>27</v>
      </c>
      <c r="B9879" t="s">
        <v>21</v>
      </c>
      <c r="C9879" t="s">
        <v>14</v>
      </c>
      <c r="D9879" t="s">
        <v>41</v>
      </c>
      <c r="E9879" t="s">
        <v>42</v>
      </c>
      <c r="F9879" t="s">
        <v>24</v>
      </c>
      <c r="G9879" t="s">
        <v>18</v>
      </c>
      <c r="H9879" t="s">
        <v>30</v>
      </c>
      <c r="I9879">
        <v>3393.68</v>
      </c>
      <c r="J9879">
        <v>8</v>
      </c>
      <c r="K9879">
        <v>0</v>
      </c>
      <c r="L9879">
        <v>610.86239999999998</v>
      </c>
    </row>
    <row r="9880" spans="1:12" x14ac:dyDescent="0.3">
      <c r="A9880" t="s">
        <v>12</v>
      </c>
      <c r="B9880" t="s">
        <v>43</v>
      </c>
      <c r="C9880" t="s">
        <v>14</v>
      </c>
      <c r="D9880" t="s">
        <v>41</v>
      </c>
      <c r="E9880" t="s">
        <v>42</v>
      </c>
      <c r="F9880" t="s">
        <v>24</v>
      </c>
      <c r="G9880" t="s">
        <v>25</v>
      </c>
      <c r="H9880" t="s">
        <v>31</v>
      </c>
      <c r="I9880">
        <v>40.74</v>
      </c>
      <c r="J9880">
        <v>3</v>
      </c>
      <c r="K9880">
        <v>0</v>
      </c>
      <c r="L9880">
        <v>0.40739999999999998</v>
      </c>
    </row>
    <row r="9881" spans="1:12" x14ac:dyDescent="0.3">
      <c r="A9881" t="s">
        <v>27</v>
      </c>
      <c r="B9881" t="s">
        <v>43</v>
      </c>
      <c r="C9881" t="s">
        <v>14</v>
      </c>
      <c r="D9881" t="s">
        <v>408</v>
      </c>
      <c r="E9881" t="s">
        <v>590</v>
      </c>
      <c r="F9881" t="s">
        <v>56</v>
      </c>
      <c r="G9881" t="s">
        <v>25</v>
      </c>
      <c r="H9881" t="s">
        <v>36</v>
      </c>
      <c r="I9881">
        <v>82.4</v>
      </c>
      <c r="J9881">
        <v>5</v>
      </c>
      <c r="K9881">
        <v>0</v>
      </c>
      <c r="L9881">
        <v>40.375999999999998</v>
      </c>
    </row>
    <row r="9882" spans="1:12" x14ac:dyDescent="0.3">
      <c r="A9882" t="s">
        <v>27</v>
      </c>
      <c r="B9882" t="s">
        <v>43</v>
      </c>
      <c r="C9882" t="s">
        <v>14</v>
      </c>
      <c r="D9882" t="s">
        <v>408</v>
      </c>
      <c r="E9882" t="s">
        <v>590</v>
      </c>
      <c r="F9882" t="s">
        <v>56</v>
      </c>
      <c r="G9882" t="s">
        <v>25</v>
      </c>
      <c r="H9882" t="s">
        <v>36</v>
      </c>
      <c r="I9882">
        <v>6.24</v>
      </c>
      <c r="J9882">
        <v>2</v>
      </c>
      <c r="K9882">
        <v>0</v>
      </c>
      <c r="L9882">
        <v>3.0575999999999999</v>
      </c>
    </row>
    <row r="9883" spans="1:12" x14ac:dyDescent="0.3">
      <c r="A9883" t="s">
        <v>27</v>
      </c>
      <c r="B9883" t="s">
        <v>43</v>
      </c>
      <c r="C9883" t="s">
        <v>14</v>
      </c>
      <c r="D9883" t="s">
        <v>408</v>
      </c>
      <c r="E9883" t="s">
        <v>590</v>
      </c>
      <c r="F9883" t="s">
        <v>56</v>
      </c>
      <c r="G9883" t="s">
        <v>25</v>
      </c>
      <c r="H9883" t="s">
        <v>40</v>
      </c>
      <c r="I9883">
        <v>447.84</v>
      </c>
      <c r="J9883">
        <v>8</v>
      </c>
      <c r="K9883">
        <v>0</v>
      </c>
      <c r="L9883">
        <v>219.44159999999999</v>
      </c>
    </row>
    <row r="9884" spans="1:12" x14ac:dyDescent="0.3">
      <c r="A9884" t="s">
        <v>167</v>
      </c>
      <c r="B9884" t="s">
        <v>13</v>
      </c>
      <c r="C9884" t="s">
        <v>14</v>
      </c>
      <c r="D9884" t="s">
        <v>408</v>
      </c>
      <c r="E9884" t="s">
        <v>590</v>
      </c>
      <c r="F9884" t="s">
        <v>56</v>
      </c>
      <c r="G9884" t="s">
        <v>18</v>
      </c>
      <c r="H9884" t="s">
        <v>30</v>
      </c>
      <c r="I9884">
        <v>673.34400000000005</v>
      </c>
      <c r="J9884">
        <v>3</v>
      </c>
      <c r="K9884">
        <v>0.3</v>
      </c>
      <c r="L9884">
        <v>-76.953599999999994</v>
      </c>
    </row>
    <row r="9885" spans="1:12" x14ac:dyDescent="0.3">
      <c r="A9885" t="s">
        <v>27</v>
      </c>
      <c r="B9885" t="s">
        <v>13</v>
      </c>
      <c r="C9885" t="s">
        <v>14</v>
      </c>
      <c r="D9885" t="s">
        <v>47</v>
      </c>
      <c r="E9885" t="s">
        <v>48</v>
      </c>
      <c r="F9885" t="s">
        <v>46</v>
      </c>
      <c r="G9885" t="s">
        <v>25</v>
      </c>
      <c r="H9885" t="s">
        <v>31</v>
      </c>
      <c r="I9885">
        <v>665.88</v>
      </c>
      <c r="J9885">
        <v>6</v>
      </c>
      <c r="K9885">
        <v>0</v>
      </c>
      <c r="L9885">
        <v>13.317600000000001</v>
      </c>
    </row>
    <row r="9886" spans="1:12" x14ac:dyDescent="0.3">
      <c r="A9886" t="s">
        <v>27</v>
      </c>
      <c r="B9886" t="s">
        <v>21</v>
      </c>
      <c r="C9886" t="s">
        <v>14</v>
      </c>
      <c r="D9886" t="s">
        <v>114</v>
      </c>
      <c r="E9886" t="s">
        <v>48</v>
      </c>
      <c r="F9886" t="s">
        <v>46</v>
      </c>
      <c r="G9886" t="s">
        <v>34</v>
      </c>
      <c r="H9886" t="s">
        <v>35</v>
      </c>
      <c r="I9886">
        <v>384.45</v>
      </c>
      <c r="J9886">
        <v>11</v>
      </c>
      <c r="K9886">
        <v>0</v>
      </c>
      <c r="L9886">
        <v>103.8015</v>
      </c>
    </row>
    <row r="9887" spans="1:12" x14ac:dyDescent="0.3">
      <c r="A9887" t="s">
        <v>27</v>
      </c>
      <c r="B9887" t="s">
        <v>21</v>
      </c>
      <c r="C9887" t="s">
        <v>14</v>
      </c>
      <c r="D9887" t="s">
        <v>114</v>
      </c>
      <c r="E9887" t="s">
        <v>48</v>
      </c>
      <c r="F9887" t="s">
        <v>46</v>
      </c>
      <c r="G9887" t="s">
        <v>34</v>
      </c>
      <c r="H9887" t="s">
        <v>35</v>
      </c>
      <c r="I9887">
        <v>149.97</v>
      </c>
      <c r="J9887">
        <v>3</v>
      </c>
      <c r="K9887">
        <v>0</v>
      </c>
      <c r="L9887">
        <v>5.9988000000000001</v>
      </c>
    </row>
    <row r="9888" spans="1:12" x14ac:dyDescent="0.3">
      <c r="A9888" t="s">
        <v>27</v>
      </c>
      <c r="B9888" t="s">
        <v>21</v>
      </c>
      <c r="C9888" t="s">
        <v>14</v>
      </c>
      <c r="D9888" t="s">
        <v>114</v>
      </c>
      <c r="E9888" t="s">
        <v>48</v>
      </c>
      <c r="F9888" t="s">
        <v>46</v>
      </c>
      <c r="G9888" t="s">
        <v>18</v>
      </c>
      <c r="H9888" t="s">
        <v>20</v>
      </c>
      <c r="I9888">
        <v>1951.84</v>
      </c>
      <c r="J9888">
        <v>8</v>
      </c>
      <c r="K9888">
        <v>0</v>
      </c>
      <c r="L9888">
        <v>585.55200000000002</v>
      </c>
    </row>
    <row r="9889" spans="1:12" x14ac:dyDescent="0.3">
      <c r="A9889" t="s">
        <v>27</v>
      </c>
      <c r="B9889" t="s">
        <v>21</v>
      </c>
      <c r="C9889" t="s">
        <v>14</v>
      </c>
      <c r="D9889" t="s">
        <v>114</v>
      </c>
      <c r="E9889" t="s">
        <v>48</v>
      </c>
      <c r="F9889" t="s">
        <v>46</v>
      </c>
      <c r="G9889" t="s">
        <v>25</v>
      </c>
      <c r="H9889" t="s">
        <v>36</v>
      </c>
      <c r="I9889">
        <v>171.55</v>
      </c>
      <c r="J9889">
        <v>5</v>
      </c>
      <c r="K9889">
        <v>0</v>
      </c>
      <c r="L9889">
        <v>80.628500000000003</v>
      </c>
    </row>
    <row r="9890" spans="1:12" x14ac:dyDescent="0.3">
      <c r="A9890" t="s">
        <v>61</v>
      </c>
      <c r="B9890" t="s">
        <v>13</v>
      </c>
      <c r="C9890" t="s">
        <v>14</v>
      </c>
      <c r="D9890" t="s">
        <v>206</v>
      </c>
      <c r="E9890" t="s">
        <v>48</v>
      </c>
      <c r="F9890" t="s">
        <v>46</v>
      </c>
      <c r="G9890" t="s">
        <v>34</v>
      </c>
      <c r="H9890" t="s">
        <v>58</v>
      </c>
      <c r="I9890">
        <v>468.9</v>
      </c>
      <c r="J9890">
        <v>6</v>
      </c>
      <c r="K9890">
        <v>0</v>
      </c>
      <c r="L9890">
        <v>206.316</v>
      </c>
    </row>
    <row r="9891" spans="1:12" x14ac:dyDescent="0.3">
      <c r="A9891" t="s">
        <v>27</v>
      </c>
      <c r="B9891" t="s">
        <v>21</v>
      </c>
      <c r="C9891" t="s">
        <v>14</v>
      </c>
      <c r="D9891" t="s">
        <v>206</v>
      </c>
      <c r="E9891" t="s">
        <v>48</v>
      </c>
      <c r="F9891" t="s">
        <v>46</v>
      </c>
      <c r="G9891" t="s">
        <v>25</v>
      </c>
      <c r="H9891" t="s">
        <v>40</v>
      </c>
      <c r="I9891">
        <v>22.72</v>
      </c>
      <c r="J9891">
        <v>4</v>
      </c>
      <c r="K9891">
        <v>0</v>
      </c>
      <c r="L9891">
        <v>10.224</v>
      </c>
    </row>
    <row r="9892" spans="1:12" x14ac:dyDescent="0.3">
      <c r="A9892" t="s">
        <v>61</v>
      </c>
      <c r="B9892" t="s">
        <v>21</v>
      </c>
      <c r="C9892" t="s">
        <v>14</v>
      </c>
      <c r="D9892" t="s">
        <v>240</v>
      </c>
      <c r="E9892" t="s">
        <v>48</v>
      </c>
      <c r="F9892" t="s">
        <v>46</v>
      </c>
      <c r="G9892" t="s">
        <v>25</v>
      </c>
      <c r="H9892" t="s">
        <v>40</v>
      </c>
      <c r="I9892">
        <v>51.84</v>
      </c>
      <c r="J9892">
        <v>8</v>
      </c>
      <c r="K9892">
        <v>0</v>
      </c>
      <c r="L9892">
        <v>24.883199999999999</v>
      </c>
    </row>
    <row r="9893" spans="1:12" x14ac:dyDescent="0.3">
      <c r="A9893" t="s">
        <v>61</v>
      </c>
      <c r="B9893" t="s">
        <v>21</v>
      </c>
      <c r="C9893" t="s">
        <v>14</v>
      </c>
      <c r="D9893" t="s">
        <v>240</v>
      </c>
      <c r="E9893" t="s">
        <v>48</v>
      </c>
      <c r="F9893" t="s">
        <v>46</v>
      </c>
      <c r="G9893" t="s">
        <v>18</v>
      </c>
      <c r="H9893" t="s">
        <v>32</v>
      </c>
      <c r="I9893">
        <v>46.94</v>
      </c>
      <c r="J9893">
        <v>1</v>
      </c>
      <c r="K9893">
        <v>0</v>
      </c>
      <c r="L9893">
        <v>19.2454</v>
      </c>
    </row>
    <row r="9894" spans="1:12" x14ac:dyDescent="0.3">
      <c r="A9894" t="s">
        <v>61</v>
      </c>
      <c r="B9894" t="s">
        <v>21</v>
      </c>
      <c r="C9894" t="s">
        <v>14</v>
      </c>
      <c r="D9894" t="s">
        <v>240</v>
      </c>
      <c r="E9894" t="s">
        <v>48</v>
      </c>
      <c r="F9894" t="s">
        <v>46</v>
      </c>
      <c r="G9894" t="s">
        <v>34</v>
      </c>
      <c r="H9894" t="s">
        <v>58</v>
      </c>
      <c r="I9894">
        <v>143.72999999999999</v>
      </c>
      <c r="J9894">
        <v>9</v>
      </c>
      <c r="K9894">
        <v>0</v>
      </c>
      <c r="L9894">
        <v>56.054699999999997</v>
      </c>
    </row>
    <row r="9895" spans="1:12" x14ac:dyDescent="0.3">
      <c r="A9895" t="s">
        <v>27</v>
      </c>
      <c r="B9895" t="s">
        <v>13</v>
      </c>
      <c r="C9895" t="s">
        <v>14</v>
      </c>
      <c r="D9895" t="s">
        <v>240</v>
      </c>
      <c r="E9895" t="s">
        <v>48</v>
      </c>
      <c r="F9895" t="s">
        <v>46</v>
      </c>
      <c r="G9895" t="s">
        <v>34</v>
      </c>
      <c r="H9895" t="s">
        <v>35</v>
      </c>
      <c r="I9895">
        <v>1099.96</v>
      </c>
      <c r="J9895">
        <v>4</v>
      </c>
      <c r="K9895">
        <v>0</v>
      </c>
      <c r="L9895">
        <v>285.9896</v>
      </c>
    </row>
    <row r="9896" spans="1:12" x14ac:dyDescent="0.3">
      <c r="A9896" t="s">
        <v>61</v>
      </c>
      <c r="B9896" t="s">
        <v>43</v>
      </c>
      <c r="C9896" t="s">
        <v>14</v>
      </c>
      <c r="D9896" t="s">
        <v>317</v>
      </c>
      <c r="E9896" t="s">
        <v>48</v>
      </c>
      <c r="F9896" t="s">
        <v>46</v>
      </c>
      <c r="G9896" t="s">
        <v>25</v>
      </c>
      <c r="H9896" t="s">
        <v>26</v>
      </c>
      <c r="I9896">
        <v>21.56</v>
      </c>
      <c r="J9896">
        <v>7</v>
      </c>
      <c r="K9896">
        <v>0</v>
      </c>
      <c r="L9896">
        <v>10.348800000000001</v>
      </c>
    </row>
    <row r="9897" spans="1:12" x14ac:dyDescent="0.3">
      <c r="A9897" t="s">
        <v>61</v>
      </c>
      <c r="B9897" t="s">
        <v>13</v>
      </c>
      <c r="C9897" t="s">
        <v>14</v>
      </c>
      <c r="D9897" t="s">
        <v>240</v>
      </c>
      <c r="E9897" t="s">
        <v>48</v>
      </c>
      <c r="F9897" t="s">
        <v>46</v>
      </c>
      <c r="G9897" t="s">
        <v>18</v>
      </c>
      <c r="H9897" t="s">
        <v>32</v>
      </c>
      <c r="I9897">
        <v>34.79</v>
      </c>
      <c r="J9897">
        <v>7</v>
      </c>
      <c r="K9897">
        <v>0</v>
      </c>
      <c r="L9897">
        <v>10.7849</v>
      </c>
    </row>
    <row r="9898" spans="1:12" x14ac:dyDescent="0.3">
      <c r="A9898" t="s">
        <v>27</v>
      </c>
      <c r="B9898" t="s">
        <v>21</v>
      </c>
      <c r="C9898" t="s">
        <v>14</v>
      </c>
      <c r="D9898" t="s">
        <v>240</v>
      </c>
      <c r="E9898" t="s">
        <v>48</v>
      </c>
      <c r="F9898" t="s">
        <v>46</v>
      </c>
      <c r="G9898" t="s">
        <v>25</v>
      </c>
      <c r="H9898" t="s">
        <v>40</v>
      </c>
      <c r="I9898">
        <v>219.84</v>
      </c>
      <c r="J9898">
        <v>4</v>
      </c>
      <c r="K9898">
        <v>0</v>
      </c>
      <c r="L9898">
        <v>107.7216</v>
      </c>
    </row>
    <row r="9899" spans="1:12" x14ac:dyDescent="0.3">
      <c r="A9899" t="s">
        <v>27</v>
      </c>
      <c r="B9899" t="s">
        <v>21</v>
      </c>
      <c r="C9899" t="s">
        <v>14</v>
      </c>
      <c r="D9899" t="s">
        <v>240</v>
      </c>
      <c r="E9899" t="s">
        <v>48</v>
      </c>
      <c r="F9899" t="s">
        <v>46</v>
      </c>
      <c r="G9899" t="s">
        <v>34</v>
      </c>
      <c r="H9899" t="s">
        <v>58</v>
      </c>
      <c r="I9899">
        <v>98.16</v>
      </c>
      <c r="J9899">
        <v>6</v>
      </c>
      <c r="K9899">
        <v>0</v>
      </c>
      <c r="L9899">
        <v>9.8160000000000007</v>
      </c>
    </row>
    <row r="9900" spans="1:12" x14ac:dyDescent="0.3">
      <c r="A9900" t="s">
        <v>27</v>
      </c>
      <c r="B9900" t="s">
        <v>21</v>
      </c>
      <c r="C9900" t="s">
        <v>14</v>
      </c>
      <c r="D9900" t="s">
        <v>240</v>
      </c>
      <c r="E9900" t="s">
        <v>48</v>
      </c>
      <c r="F9900" t="s">
        <v>46</v>
      </c>
      <c r="G9900" t="s">
        <v>25</v>
      </c>
      <c r="H9900" t="s">
        <v>36</v>
      </c>
      <c r="I9900">
        <v>33.04</v>
      </c>
      <c r="J9900">
        <v>8</v>
      </c>
      <c r="K9900">
        <v>0</v>
      </c>
      <c r="L9900">
        <v>15.5288</v>
      </c>
    </row>
    <row r="9901" spans="1:12" x14ac:dyDescent="0.3">
      <c r="A9901" t="s">
        <v>27</v>
      </c>
      <c r="B9901" t="s">
        <v>21</v>
      </c>
      <c r="C9901" t="s">
        <v>14</v>
      </c>
      <c r="D9901" t="s">
        <v>240</v>
      </c>
      <c r="E9901" t="s">
        <v>48</v>
      </c>
      <c r="F9901" t="s">
        <v>46</v>
      </c>
      <c r="G9901" t="s">
        <v>34</v>
      </c>
      <c r="H9901" t="s">
        <v>35</v>
      </c>
      <c r="I9901">
        <v>86.97</v>
      </c>
      <c r="J9901">
        <v>3</v>
      </c>
      <c r="K9901">
        <v>0</v>
      </c>
      <c r="L9901">
        <v>25.221299999999999</v>
      </c>
    </row>
    <row r="9902" spans="1:12" x14ac:dyDescent="0.3">
      <c r="A9902" t="s">
        <v>27</v>
      </c>
      <c r="B9902" t="s">
        <v>21</v>
      </c>
      <c r="C9902" t="s">
        <v>14</v>
      </c>
      <c r="D9902" t="s">
        <v>333</v>
      </c>
      <c r="E9902" t="s">
        <v>48</v>
      </c>
      <c r="F9902" t="s">
        <v>46</v>
      </c>
      <c r="G9902" t="s">
        <v>34</v>
      </c>
      <c r="H9902" t="s">
        <v>35</v>
      </c>
      <c r="I9902">
        <v>134.97</v>
      </c>
      <c r="J9902">
        <v>3</v>
      </c>
      <c r="K9902">
        <v>0</v>
      </c>
      <c r="L9902">
        <v>64.785600000000002</v>
      </c>
    </row>
    <row r="9903" spans="1:12" x14ac:dyDescent="0.3">
      <c r="A9903" t="s">
        <v>27</v>
      </c>
      <c r="B9903" t="s">
        <v>21</v>
      </c>
      <c r="C9903" t="s">
        <v>14</v>
      </c>
      <c r="D9903" t="s">
        <v>333</v>
      </c>
      <c r="E9903" t="s">
        <v>48</v>
      </c>
      <c r="F9903" t="s">
        <v>46</v>
      </c>
      <c r="G9903" t="s">
        <v>34</v>
      </c>
      <c r="H9903" t="s">
        <v>35</v>
      </c>
      <c r="I9903">
        <v>699.98</v>
      </c>
      <c r="J9903">
        <v>2</v>
      </c>
      <c r="K9903">
        <v>0</v>
      </c>
      <c r="L9903">
        <v>195.99440000000001</v>
      </c>
    </row>
    <row r="9904" spans="1:12" x14ac:dyDescent="0.3">
      <c r="A9904" t="s">
        <v>27</v>
      </c>
      <c r="B9904" t="s">
        <v>21</v>
      </c>
      <c r="C9904" t="s">
        <v>14</v>
      </c>
      <c r="D9904" t="s">
        <v>333</v>
      </c>
      <c r="E9904" t="s">
        <v>48</v>
      </c>
      <c r="F9904" t="s">
        <v>46</v>
      </c>
      <c r="G9904" t="s">
        <v>34</v>
      </c>
      <c r="H9904" t="s">
        <v>58</v>
      </c>
      <c r="I9904">
        <v>139.94999999999999</v>
      </c>
      <c r="J9904">
        <v>5</v>
      </c>
      <c r="K9904">
        <v>0</v>
      </c>
      <c r="L9904">
        <v>26.590499999999999</v>
      </c>
    </row>
    <row r="9905" spans="1:12" x14ac:dyDescent="0.3">
      <c r="A9905" t="s">
        <v>61</v>
      </c>
      <c r="B9905" t="s">
        <v>13</v>
      </c>
      <c r="C9905" t="s">
        <v>14</v>
      </c>
      <c r="D9905" t="s">
        <v>47</v>
      </c>
      <c r="E9905" t="s">
        <v>48</v>
      </c>
      <c r="F9905" t="s">
        <v>46</v>
      </c>
      <c r="G9905" t="s">
        <v>18</v>
      </c>
      <c r="H9905" t="s">
        <v>20</v>
      </c>
      <c r="I9905">
        <v>2807.84</v>
      </c>
      <c r="J9905">
        <v>8</v>
      </c>
      <c r="K9905">
        <v>0</v>
      </c>
      <c r="L9905">
        <v>673.88160000000005</v>
      </c>
    </row>
    <row r="9906" spans="1:12" x14ac:dyDescent="0.3">
      <c r="A9906" t="s">
        <v>61</v>
      </c>
      <c r="B9906" t="s">
        <v>13</v>
      </c>
      <c r="C9906" t="s">
        <v>14</v>
      </c>
      <c r="D9906" t="s">
        <v>47</v>
      </c>
      <c r="E9906" t="s">
        <v>48</v>
      </c>
      <c r="F9906" t="s">
        <v>46</v>
      </c>
      <c r="G9906" t="s">
        <v>25</v>
      </c>
      <c r="H9906" t="s">
        <v>33</v>
      </c>
      <c r="I9906">
        <v>46.64</v>
      </c>
      <c r="J9906">
        <v>4</v>
      </c>
      <c r="K9906">
        <v>0</v>
      </c>
      <c r="L9906">
        <v>12.5928</v>
      </c>
    </row>
    <row r="9907" spans="1:12" x14ac:dyDescent="0.3">
      <c r="A9907" t="s">
        <v>27</v>
      </c>
      <c r="B9907" t="s">
        <v>43</v>
      </c>
      <c r="C9907" t="s">
        <v>14</v>
      </c>
      <c r="D9907" t="s">
        <v>240</v>
      </c>
      <c r="E9907" t="s">
        <v>48</v>
      </c>
      <c r="F9907" t="s">
        <v>46</v>
      </c>
      <c r="G9907" t="s">
        <v>25</v>
      </c>
      <c r="H9907" t="s">
        <v>37</v>
      </c>
      <c r="I9907">
        <v>490.32</v>
      </c>
      <c r="J9907">
        <v>9</v>
      </c>
      <c r="K9907">
        <v>0</v>
      </c>
      <c r="L9907">
        <v>137.28960000000001</v>
      </c>
    </row>
    <row r="9908" spans="1:12" x14ac:dyDescent="0.3">
      <c r="A9908" t="s">
        <v>27</v>
      </c>
      <c r="B9908" t="s">
        <v>13</v>
      </c>
      <c r="C9908" t="s">
        <v>14</v>
      </c>
      <c r="D9908" t="s">
        <v>240</v>
      </c>
      <c r="E9908" t="s">
        <v>48</v>
      </c>
      <c r="F9908" t="s">
        <v>46</v>
      </c>
      <c r="G9908" t="s">
        <v>18</v>
      </c>
      <c r="H9908" t="s">
        <v>20</v>
      </c>
      <c r="I9908">
        <v>754.45</v>
      </c>
      <c r="J9908">
        <v>5</v>
      </c>
      <c r="K9908">
        <v>0</v>
      </c>
      <c r="L9908">
        <v>60.356000000000002</v>
      </c>
    </row>
    <row r="9909" spans="1:12" x14ac:dyDescent="0.3">
      <c r="A9909" t="s">
        <v>27</v>
      </c>
      <c r="B9909" t="s">
        <v>13</v>
      </c>
      <c r="C9909" t="s">
        <v>14</v>
      </c>
      <c r="D9909" t="s">
        <v>416</v>
      </c>
      <c r="E9909" t="s">
        <v>48</v>
      </c>
      <c r="F9909" t="s">
        <v>46</v>
      </c>
      <c r="G9909" t="s">
        <v>25</v>
      </c>
      <c r="H9909" t="s">
        <v>31</v>
      </c>
      <c r="I9909">
        <v>54.5</v>
      </c>
      <c r="J9909">
        <v>5</v>
      </c>
      <c r="K9909">
        <v>0</v>
      </c>
      <c r="L9909">
        <v>14.17</v>
      </c>
    </row>
    <row r="9910" spans="1:12" x14ac:dyDescent="0.3">
      <c r="A9910" t="s">
        <v>12</v>
      </c>
      <c r="B9910" t="s">
        <v>43</v>
      </c>
      <c r="C9910" t="s">
        <v>14</v>
      </c>
      <c r="D9910" t="s">
        <v>240</v>
      </c>
      <c r="E9910" t="s">
        <v>48</v>
      </c>
      <c r="F9910" t="s">
        <v>46</v>
      </c>
      <c r="G9910" t="s">
        <v>25</v>
      </c>
      <c r="H9910" t="s">
        <v>40</v>
      </c>
      <c r="I9910">
        <v>179.82</v>
      </c>
      <c r="J9910">
        <v>9</v>
      </c>
      <c r="K9910">
        <v>0</v>
      </c>
      <c r="L9910">
        <v>84.5154</v>
      </c>
    </row>
    <row r="9911" spans="1:12" x14ac:dyDescent="0.3">
      <c r="A9911" t="s">
        <v>12</v>
      </c>
      <c r="B9911" t="s">
        <v>43</v>
      </c>
      <c r="C9911" t="s">
        <v>14</v>
      </c>
      <c r="D9911" t="s">
        <v>240</v>
      </c>
      <c r="E9911" t="s">
        <v>48</v>
      </c>
      <c r="F9911" t="s">
        <v>46</v>
      </c>
      <c r="G9911" t="s">
        <v>18</v>
      </c>
      <c r="H9911" t="s">
        <v>32</v>
      </c>
      <c r="I9911">
        <v>185.58</v>
      </c>
      <c r="J9911">
        <v>6</v>
      </c>
      <c r="K9911">
        <v>0</v>
      </c>
      <c r="L9911">
        <v>76.087800000000001</v>
      </c>
    </row>
    <row r="9912" spans="1:12" x14ac:dyDescent="0.3">
      <c r="A9912" t="s">
        <v>12</v>
      </c>
      <c r="B9912" t="s">
        <v>43</v>
      </c>
      <c r="C9912" t="s">
        <v>14</v>
      </c>
      <c r="D9912" t="s">
        <v>240</v>
      </c>
      <c r="E9912" t="s">
        <v>48</v>
      </c>
      <c r="F9912" t="s">
        <v>46</v>
      </c>
      <c r="G9912" t="s">
        <v>18</v>
      </c>
      <c r="H9912" t="s">
        <v>30</v>
      </c>
      <c r="I9912">
        <v>214.11</v>
      </c>
      <c r="J9912">
        <v>3</v>
      </c>
      <c r="K9912">
        <v>0</v>
      </c>
      <c r="L9912">
        <v>36.398699999999998</v>
      </c>
    </row>
    <row r="9913" spans="1:12" x14ac:dyDescent="0.3">
      <c r="A9913" t="s">
        <v>12</v>
      </c>
      <c r="B9913" t="s">
        <v>43</v>
      </c>
      <c r="C9913" t="s">
        <v>14</v>
      </c>
      <c r="D9913" t="s">
        <v>240</v>
      </c>
      <c r="E9913" t="s">
        <v>48</v>
      </c>
      <c r="F9913" t="s">
        <v>46</v>
      </c>
      <c r="G9913" t="s">
        <v>34</v>
      </c>
      <c r="H9913" t="s">
        <v>58</v>
      </c>
      <c r="I9913">
        <v>999.96</v>
      </c>
      <c r="J9913">
        <v>4</v>
      </c>
      <c r="K9913">
        <v>0</v>
      </c>
      <c r="L9913">
        <v>229.99080000000001</v>
      </c>
    </row>
    <row r="9914" spans="1:12" x14ac:dyDescent="0.3">
      <c r="A9914" t="s">
        <v>12</v>
      </c>
      <c r="B9914" t="s">
        <v>43</v>
      </c>
      <c r="C9914" t="s">
        <v>14</v>
      </c>
      <c r="D9914" t="s">
        <v>240</v>
      </c>
      <c r="E9914" t="s">
        <v>48</v>
      </c>
      <c r="F9914" t="s">
        <v>46</v>
      </c>
      <c r="G9914" t="s">
        <v>18</v>
      </c>
      <c r="H9914" t="s">
        <v>30</v>
      </c>
      <c r="I9914">
        <v>653.54999999999995</v>
      </c>
      <c r="J9914">
        <v>3</v>
      </c>
      <c r="K9914">
        <v>0</v>
      </c>
      <c r="L9914">
        <v>111.1035</v>
      </c>
    </row>
    <row r="9915" spans="1:12" x14ac:dyDescent="0.3">
      <c r="A9915" t="s">
        <v>27</v>
      </c>
      <c r="B9915" t="s">
        <v>21</v>
      </c>
      <c r="C9915" t="s">
        <v>14</v>
      </c>
      <c r="D9915" t="s">
        <v>240</v>
      </c>
      <c r="E9915" t="s">
        <v>48</v>
      </c>
      <c r="F9915" t="s">
        <v>46</v>
      </c>
      <c r="G9915" t="s">
        <v>18</v>
      </c>
      <c r="H9915" t="s">
        <v>20</v>
      </c>
      <c r="I9915">
        <v>90.99</v>
      </c>
      <c r="J9915">
        <v>1</v>
      </c>
      <c r="K9915">
        <v>0</v>
      </c>
      <c r="L9915">
        <v>14.558400000000001</v>
      </c>
    </row>
    <row r="9916" spans="1:12" x14ac:dyDescent="0.3">
      <c r="A9916" t="s">
        <v>27</v>
      </c>
      <c r="B9916" t="s">
        <v>21</v>
      </c>
      <c r="C9916" t="s">
        <v>14</v>
      </c>
      <c r="D9916" t="s">
        <v>240</v>
      </c>
      <c r="E9916" t="s">
        <v>48</v>
      </c>
      <c r="F9916" t="s">
        <v>46</v>
      </c>
      <c r="G9916" t="s">
        <v>18</v>
      </c>
      <c r="H9916" t="s">
        <v>20</v>
      </c>
      <c r="I9916">
        <v>1526.56</v>
      </c>
      <c r="J9916">
        <v>7</v>
      </c>
      <c r="K9916">
        <v>0</v>
      </c>
      <c r="L9916">
        <v>427.43680000000001</v>
      </c>
    </row>
    <row r="9917" spans="1:12" x14ac:dyDescent="0.3">
      <c r="A9917" t="s">
        <v>27</v>
      </c>
      <c r="B9917" t="s">
        <v>21</v>
      </c>
      <c r="C9917" t="s">
        <v>14</v>
      </c>
      <c r="D9917" t="s">
        <v>240</v>
      </c>
      <c r="E9917" t="s">
        <v>48</v>
      </c>
      <c r="F9917" t="s">
        <v>46</v>
      </c>
      <c r="G9917" t="s">
        <v>18</v>
      </c>
      <c r="H9917" t="s">
        <v>20</v>
      </c>
      <c r="I9917">
        <v>368.97</v>
      </c>
      <c r="J9917">
        <v>3</v>
      </c>
      <c r="K9917">
        <v>0</v>
      </c>
      <c r="L9917">
        <v>40.5867</v>
      </c>
    </row>
    <row r="9918" spans="1:12" x14ac:dyDescent="0.3">
      <c r="A9918" t="s">
        <v>27</v>
      </c>
      <c r="B9918" t="s">
        <v>43</v>
      </c>
      <c r="C9918" t="s">
        <v>14</v>
      </c>
      <c r="D9918" t="s">
        <v>430</v>
      </c>
      <c r="E9918" t="s">
        <v>48</v>
      </c>
      <c r="F9918" t="s">
        <v>46</v>
      </c>
      <c r="G9918" t="s">
        <v>25</v>
      </c>
      <c r="H9918" t="s">
        <v>36</v>
      </c>
      <c r="I9918">
        <v>91.68</v>
      </c>
      <c r="J9918">
        <v>3</v>
      </c>
      <c r="K9918">
        <v>0</v>
      </c>
      <c r="L9918">
        <v>45.84</v>
      </c>
    </row>
    <row r="9919" spans="1:12" x14ac:dyDescent="0.3">
      <c r="A9919" t="s">
        <v>167</v>
      </c>
      <c r="B9919" t="s">
        <v>13</v>
      </c>
      <c r="C9919" t="s">
        <v>14</v>
      </c>
      <c r="D9919" t="s">
        <v>47</v>
      </c>
      <c r="E9919" t="s">
        <v>48</v>
      </c>
      <c r="F9919" t="s">
        <v>46</v>
      </c>
      <c r="G9919" t="s">
        <v>25</v>
      </c>
      <c r="H9919" t="s">
        <v>76</v>
      </c>
      <c r="I9919">
        <v>1.81</v>
      </c>
      <c r="J9919">
        <v>1</v>
      </c>
      <c r="K9919">
        <v>0</v>
      </c>
      <c r="L9919">
        <v>0.65159999999999996</v>
      </c>
    </row>
    <row r="9920" spans="1:12" x14ac:dyDescent="0.3">
      <c r="A9920" t="s">
        <v>167</v>
      </c>
      <c r="B9920" t="s">
        <v>13</v>
      </c>
      <c r="C9920" t="s">
        <v>14</v>
      </c>
      <c r="D9920" t="s">
        <v>47</v>
      </c>
      <c r="E9920" t="s">
        <v>48</v>
      </c>
      <c r="F9920" t="s">
        <v>46</v>
      </c>
      <c r="G9920" t="s">
        <v>25</v>
      </c>
      <c r="H9920" t="s">
        <v>36</v>
      </c>
      <c r="I9920">
        <v>8.26</v>
      </c>
      <c r="J9920">
        <v>2</v>
      </c>
      <c r="K9920">
        <v>0</v>
      </c>
      <c r="L9920">
        <v>3.8822000000000001</v>
      </c>
    </row>
    <row r="9921" spans="1:12" x14ac:dyDescent="0.3">
      <c r="A9921" t="s">
        <v>12</v>
      </c>
      <c r="B9921" t="s">
        <v>21</v>
      </c>
      <c r="C9921" t="s">
        <v>14</v>
      </c>
      <c r="D9921" t="s">
        <v>462</v>
      </c>
      <c r="E9921" t="s">
        <v>48</v>
      </c>
      <c r="F9921" t="s">
        <v>46</v>
      </c>
      <c r="G9921" t="s">
        <v>18</v>
      </c>
      <c r="H9921" t="s">
        <v>19</v>
      </c>
      <c r="I9921">
        <v>241.96</v>
      </c>
      <c r="J9921">
        <v>2</v>
      </c>
      <c r="K9921">
        <v>0</v>
      </c>
      <c r="L9921">
        <v>24.196000000000002</v>
      </c>
    </row>
    <row r="9922" spans="1:12" x14ac:dyDescent="0.3">
      <c r="A9922" t="s">
        <v>12</v>
      </c>
      <c r="B9922" t="s">
        <v>21</v>
      </c>
      <c r="C9922" t="s">
        <v>14</v>
      </c>
      <c r="D9922" t="s">
        <v>462</v>
      </c>
      <c r="E9922" t="s">
        <v>48</v>
      </c>
      <c r="F9922" t="s">
        <v>46</v>
      </c>
      <c r="G9922" t="s">
        <v>25</v>
      </c>
      <c r="H9922" t="s">
        <v>36</v>
      </c>
      <c r="I9922">
        <v>8.52</v>
      </c>
      <c r="J9922">
        <v>3</v>
      </c>
      <c r="K9922">
        <v>0</v>
      </c>
      <c r="L9922">
        <v>4.1748000000000003</v>
      </c>
    </row>
    <row r="9923" spans="1:12" x14ac:dyDescent="0.3">
      <c r="A9923" t="s">
        <v>167</v>
      </c>
      <c r="B9923" t="s">
        <v>13</v>
      </c>
      <c r="C9923" t="s">
        <v>14</v>
      </c>
      <c r="D9923" t="s">
        <v>240</v>
      </c>
      <c r="E9923" t="s">
        <v>48</v>
      </c>
      <c r="F9923" t="s">
        <v>46</v>
      </c>
      <c r="G9923" t="s">
        <v>25</v>
      </c>
      <c r="H9923" t="s">
        <v>26</v>
      </c>
      <c r="I9923">
        <v>25.06</v>
      </c>
      <c r="J9923">
        <v>2</v>
      </c>
      <c r="K9923">
        <v>0</v>
      </c>
      <c r="L9923">
        <v>11.7782</v>
      </c>
    </row>
    <row r="9924" spans="1:12" x14ac:dyDescent="0.3">
      <c r="A9924" t="s">
        <v>27</v>
      </c>
      <c r="B9924" t="s">
        <v>13</v>
      </c>
      <c r="C9924" t="s">
        <v>14</v>
      </c>
      <c r="D9924" t="s">
        <v>333</v>
      </c>
      <c r="E9924" t="s">
        <v>48</v>
      </c>
      <c r="F9924" t="s">
        <v>46</v>
      </c>
      <c r="G9924" t="s">
        <v>18</v>
      </c>
      <c r="H9924" t="s">
        <v>19</v>
      </c>
      <c r="I9924">
        <v>512.94000000000005</v>
      </c>
      <c r="J9924">
        <v>3</v>
      </c>
      <c r="K9924">
        <v>0</v>
      </c>
      <c r="L9924">
        <v>97.458600000000004</v>
      </c>
    </row>
    <row r="9925" spans="1:12" x14ac:dyDescent="0.3">
      <c r="A9925" t="s">
        <v>27</v>
      </c>
      <c r="B9925" t="s">
        <v>13</v>
      </c>
      <c r="C9925" t="s">
        <v>14</v>
      </c>
      <c r="D9925" t="s">
        <v>333</v>
      </c>
      <c r="E9925" t="s">
        <v>48</v>
      </c>
      <c r="F9925" t="s">
        <v>46</v>
      </c>
      <c r="G9925" t="s">
        <v>18</v>
      </c>
      <c r="H9925" t="s">
        <v>20</v>
      </c>
      <c r="I9925">
        <v>860.93</v>
      </c>
      <c r="J9925">
        <v>7</v>
      </c>
      <c r="K9925">
        <v>0</v>
      </c>
      <c r="L9925">
        <v>189.40459999999999</v>
      </c>
    </row>
    <row r="9926" spans="1:12" x14ac:dyDescent="0.3">
      <c r="A9926" t="s">
        <v>27</v>
      </c>
      <c r="B9926" t="s">
        <v>13</v>
      </c>
      <c r="C9926" t="s">
        <v>14</v>
      </c>
      <c r="D9926" t="s">
        <v>333</v>
      </c>
      <c r="E9926" t="s">
        <v>48</v>
      </c>
      <c r="F9926" t="s">
        <v>46</v>
      </c>
      <c r="G9926" t="s">
        <v>34</v>
      </c>
      <c r="H9926" t="s">
        <v>35</v>
      </c>
      <c r="I9926">
        <v>769.95</v>
      </c>
      <c r="J9926">
        <v>5</v>
      </c>
      <c r="K9926">
        <v>0</v>
      </c>
      <c r="L9926">
        <v>223.28550000000001</v>
      </c>
    </row>
    <row r="9927" spans="1:12" x14ac:dyDescent="0.3">
      <c r="A9927" t="s">
        <v>27</v>
      </c>
      <c r="B9927" t="s">
        <v>13</v>
      </c>
      <c r="C9927" t="s">
        <v>14</v>
      </c>
      <c r="D9927" t="s">
        <v>333</v>
      </c>
      <c r="E9927" t="s">
        <v>48</v>
      </c>
      <c r="F9927" t="s">
        <v>46</v>
      </c>
      <c r="G9927" t="s">
        <v>25</v>
      </c>
      <c r="H9927" t="s">
        <v>33</v>
      </c>
      <c r="I9927">
        <v>14.98</v>
      </c>
      <c r="J9927">
        <v>1</v>
      </c>
      <c r="K9927">
        <v>0</v>
      </c>
      <c r="L9927">
        <v>4.4939999999999998</v>
      </c>
    </row>
    <row r="9928" spans="1:12" x14ac:dyDescent="0.3">
      <c r="A9928" t="s">
        <v>27</v>
      </c>
      <c r="B9928" t="s">
        <v>13</v>
      </c>
      <c r="C9928" t="s">
        <v>14</v>
      </c>
      <c r="D9928" t="s">
        <v>333</v>
      </c>
      <c r="E9928" t="s">
        <v>48</v>
      </c>
      <c r="F9928" t="s">
        <v>46</v>
      </c>
      <c r="G9928" t="s">
        <v>18</v>
      </c>
      <c r="H9928" t="s">
        <v>32</v>
      </c>
      <c r="I9928">
        <v>373.08</v>
      </c>
      <c r="J9928">
        <v>6</v>
      </c>
      <c r="K9928">
        <v>0</v>
      </c>
      <c r="L9928">
        <v>82.077600000000004</v>
      </c>
    </row>
    <row r="9929" spans="1:12" x14ac:dyDescent="0.3">
      <c r="A9929" t="s">
        <v>27</v>
      </c>
      <c r="B9929" t="s">
        <v>43</v>
      </c>
      <c r="C9929" t="s">
        <v>14</v>
      </c>
      <c r="D9929" t="s">
        <v>473</v>
      </c>
      <c r="E9929" t="s">
        <v>48</v>
      </c>
      <c r="F9929" t="s">
        <v>46</v>
      </c>
      <c r="G9929" t="s">
        <v>25</v>
      </c>
      <c r="H9929" t="s">
        <v>33</v>
      </c>
      <c r="I9929">
        <v>17.12</v>
      </c>
      <c r="J9929">
        <v>4</v>
      </c>
      <c r="K9929">
        <v>0</v>
      </c>
      <c r="L9929">
        <v>4.9648000000000003</v>
      </c>
    </row>
    <row r="9930" spans="1:12" x14ac:dyDescent="0.3">
      <c r="A9930" t="s">
        <v>12</v>
      </c>
      <c r="B9930" t="s">
        <v>13</v>
      </c>
      <c r="C9930" t="s">
        <v>14</v>
      </c>
      <c r="D9930" t="s">
        <v>501</v>
      </c>
      <c r="E9930" t="s">
        <v>48</v>
      </c>
      <c r="F9930" t="s">
        <v>46</v>
      </c>
      <c r="G9930" t="s">
        <v>25</v>
      </c>
      <c r="H9930" t="s">
        <v>36</v>
      </c>
      <c r="I9930">
        <v>56.82</v>
      </c>
      <c r="J9930">
        <v>3</v>
      </c>
      <c r="K9930">
        <v>0</v>
      </c>
      <c r="L9930">
        <v>28.41</v>
      </c>
    </row>
    <row r="9931" spans="1:12" x14ac:dyDescent="0.3">
      <c r="A9931" t="s">
        <v>27</v>
      </c>
      <c r="B9931" t="s">
        <v>43</v>
      </c>
      <c r="C9931" t="s">
        <v>14</v>
      </c>
      <c r="D9931" t="s">
        <v>240</v>
      </c>
      <c r="E9931" t="s">
        <v>48</v>
      </c>
      <c r="F9931" t="s">
        <v>46</v>
      </c>
      <c r="G9931" t="s">
        <v>25</v>
      </c>
      <c r="H9931" t="s">
        <v>109</v>
      </c>
      <c r="I9931">
        <v>21.81</v>
      </c>
      <c r="J9931">
        <v>3</v>
      </c>
      <c r="K9931">
        <v>0</v>
      </c>
      <c r="L9931">
        <v>5.8887</v>
      </c>
    </row>
    <row r="9932" spans="1:12" x14ac:dyDescent="0.3">
      <c r="A9932" t="s">
        <v>27</v>
      </c>
      <c r="B9932" t="s">
        <v>43</v>
      </c>
      <c r="C9932" t="s">
        <v>14</v>
      </c>
      <c r="D9932" t="s">
        <v>240</v>
      </c>
      <c r="E9932" t="s">
        <v>48</v>
      </c>
      <c r="F9932" t="s">
        <v>46</v>
      </c>
      <c r="G9932" t="s">
        <v>25</v>
      </c>
      <c r="H9932" t="s">
        <v>37</v>
      </c>
      <c r="I9932">
        <v>91.6</v>
      </c>
      <c r="J9932">
        <v>5</v>
      </c>
      <c r="K9932">
        <v>0</v>
      </c>
      <c r="L9932">
        <v>26.564</v>
      </c>
    </row>
    <row r="9933" spans="1:12" x14ac:dyDescent="0.3">
      <c r="A9933" t="s">
        <v>61</v>
      </c>
      <c r="B9933" t="s">
        <v>13</v>
      </c>
      <c r="C9933" t="s">
        <v>14</v>
      </c>
      <c r="D9933" t="s">
        <v>430</v>
      </c>
      <c r="E9933" t="s">
        <v>48</v>
      </c>
      <c r="F9933" t="s">
        <v>46</v>
      </c>
      <c r="G9933" t="s">
        <v>25</v>
      </c>
      <c r="H9933" t="s">
        <v>40</v>
      </c>
      <c r="I9933">
        <v>195.64</v>
      </c>
      <c r="J9933">
        <v>4</v>
      </c>
      <c r="K9933">
        <v>0</v>
      </c>
      <c r="L9933">
        <v>91.950800000000001</v>
      </c>
    </row>
    <row r="9934" spans="1:12" x14ac:dyDescent="0.3">
      <c r="A9934" t="s">
        <v>61</v>
      </c>
      <c r="B9934" t="s">
        <v>13</v>
      </c>
      <c r="C9934" t="s">
        <v>14</v>
      </c>
      <c r="D9934" t="s">
        <v>430</v>
      </c>
      <c r="E9934" t="s">
        <v>48</v>
      </c>
      <c r="F9934" t="s">
        <v>46</v>
      </c>
      <c r="G9934" t="s">
        <v>34</v>
      </c>
      <c r="H9934" t="s">
        <v>35</v>
      </c>
      <c r="I9934">
        <v>239.9</v>
      </c>
      <c r="J9934">
        <v>2</v>
      </c>
      <c r="K9934">
        <v>0</v>
      </c>
      <c r="L9934">
        <v>71.97</v>
      </c>
    </row>
    <row r="9935" spans="1:12" x14ac:dyDescent="0.3">
      <c r="A9935" t="s">
        <v>27</v>
      </c>
      <c r="B9935" t="s">
        <v>13</v>
      </c>
      <c r="C9935" t="s">
        <v>14</v>
      </c>
      <c r="D9935" t="s">
        <v>511</v>
      </c>
      <c r="E9935" t="s">
        <v>48</v>
      </c>
      <c r="F9935" t="s">
        <v>46</v>
      </c>
      <c r="G9935" t="s">
        <v>25</v>
      </c>
      <c r="H9935" t="s">
        <v>37</v>
      </c>
      <c r="I9935">
        <v>245.88</v>
      </c>
      <c r="J9935">
        <v>6</v>
      </c>
      <c r="K9935">
        <v>0</v>
      </c>
      <c r="L9935">
        <v>68.846400000000003</v>
      </c>
    </row>
    <row r="9936" spans="1:12" x14ac:dyDescent="0.3">
      <c r="A9936" t="s">
        <v>27</v>
      </c>
      <c r="B9936" t="s">
        <v>13</v>
      </c>
      <c r="C9936" t="s">
        <v>14</v>
      </c>
      <c r="D9936" t="s">
        <v>511</v>
      </c>
      <c r="E9936" t="s">
        <v>48</v>
      </c>
      <c r="F9936" t="s">
        <v>46</v>
      </c>
      <c r="G9936" t="s">
        <v>25</v>
      </c>
      <c r="H9936" t="s">
        <v>31</v>
      </c>
      <c r="I9936">
        <v>36.630000000000003</v>
      </c>
      <c r="J9936">
        <v>3</v>
      </c>
      <c r="K9936">
        <v>0</v>
      </c>
      <c r="L9936">
        <v>9.8901000000000003</v>
      </c>
    </row>
    <row r="9937" spans="1:12" x14ac:dyDescent="0.3">
      <c r="A9937" t="s">
        <v>27</v>
      </c>
      <c r="B9937" t="s">
        <v>13</v>
      </c>
      <c r="C9937" t="s">
        <v>14</v>
      </c>
      <c r="D9937" t="s">
        <v>511</v>
      </c>
      <c r="E9937" t="s">
        <v>48</v>
      </c>
      <c r="F9937" t="s">
        <v>46</v>
      </c>
      <c r="G9937" t="s">
        <v>25</v>
      </c>
      <c r="H9937" t="s">
        <v>31</v>
      </c>
      <c r="I9937">
        <v>22.58</v>
      </c>
      <c r="J9937">
        <v>2</v>
      </c>
      <c r="K9937">
        <v>0</v>
      </c>
      <c r="L9937">
        <v>5.8708</v>
      </c>
    </row>
    <row r="9938" spans="1:12" x14ac:dyDescent="0.3">
      <c r="A9938" t="s">
        <v>27</v>
      </c>
      <c r="B9938" t="s">
        <v>13</v>
      </c>
      <c r="C9938" t="s">
        <v>14</v>
      </c>
      <c r="D9938" t="s">
        <v>511</v>
      </c>
      <c r="E9938" t="s">
        <v>48</v>
      </c>
      <c r="F9938" t="s">
        <v>46</v>
      </c>
      <c r="G9938" t="s">
        <v>25</v>
      </c>
      <c r="H9938" t="s">
        <v>36</v>
      </c>
      <c r="I9938">
        <v>12.39</v>
      </c>
      <c r="J9938">
        <v>3</v>
      </c>
      <c r="K9938">
        <v>0</v>
      </c>
      <c r="L9938">
        <v>5.8232999999999997</v>
      </c>
    </row>
    <row r="9939" spans="1:12" x14ac:dyDescent="0.3">
      <c r="A9939" t="s">
        <v>12</v>
      </c>
      <c r="B9939" t="s">
        <v>43</v>
      </c>
      <c r="C9939" t="s">
        <v>14</v>
      </c>
      <c r="D9939" t="s">
        <v>240</v>
      </c>
      <c r="E9939" t="s">
        <v>48</v>
      </c>
      <c r="F9939" t="s">
        <v>46</v>
      </c>
      <c r="G9939" t="s">
        <v>18</v>
      </c>
      <c r="H9939" t="s">
        <v>19</v>
      </c>
      <c r="I9939">
        <v>687.4</v>
      </c>
      <c r="J9939">
        <v>5</v>
      </c>
      <c r="K9939">
        <v>0</v>
      </c>
      <c r="L9939">
        <v>48.118000000000002</v>
      </c>
    </row>
    <row r="9940" spans="1:12" x14ac:dyDescent="0.3">
      <c r="A9940" t="s">
        <v>27</v>
      </c>
      <c r="B9940" t="s">
        <v>43</v>
      </c>
      <c r="C9940" t="s">
        <v>14</v>
      </c>
      <c r="D9940" t="s">
        <v>240</v>
      </c>
      <c r="E9940" t="s">
        <v>48</v>
      </c>
      <c r="F9940" t="s">
        <v>46</v>
      </c>
      <c r="G9940" t="s">
        <v>25</v>
      </c>
      <c r="H9940" t="s">
        <v>36</v>
      </c>
      <c r="I9940">
        <v>18.239999999999998</v>
      </c>
      <c r="J9940">
        <v>3</v>
      </c>
      <c r="K9940">
        <v>0</v>
      </c>
      <c r="L9940">
        <v>8.5728000000000009</v>
      </c>
    </row>
    <row r="9941" spans="1:12" x14ac:dyDescent="0.3">
      <c r="A9941" t="s">
        <v>27</v>
      </c>
      <c r="B9941" t="s">
        <v>13</v>
      </c>
      <c r="C9941" t="s">
        <v>14</v>
      </c>
      <c r="D9941" t="s">
        <v>240</v>
      </c>
      <c r="E9941" t="s">
        <v>48</v>
      </c>
      <c r="F9941" t="s">
        <v>46</v>
      </c>
      <c r="G9941" t="s">
        <v>34</v>
      </c>
      <c r="H9941" t="s">
        <v>58</v>
      </c>
      <c r="I9941">
        <v>13.48</v>
      </c>
      <c r="J9941">
        <v>1</v>
      </c>
      <c r="K9941">
        <v>0</v>
      </c>
      <c r="L9941">
        <v>1.8872</v>
      </c>
    </row>
    <row r="9942" spans="1:12" x14ac:dyDescent="0.3">
      <c r="A9942" t="s">
        <v>27</v>
      </c>
      <c r="B9942" t="s">
        <v>21</v>
      </c>
      <c r="C9942" t="s">
        <v>14</v>
      </c>
      <c r="D9942" t="s">
        <v>501</v>
      </c>
      <c r="E9942" t="s">
        <v>48</v>
      </c>
      <c r="F9942" t="s">
        <v>46</v>
      </c>
      <c r="G9942" t="s">
        <v>34</v>
      </c>
      <c r="H9942" t="s">
        <v>58</v>
      </c>
      <c r="I9942">
        <v>499.95</v>
      </c>
      <c r="J9942">
        <v>5</v>
      </c>
      <c r="K9942">
        <v>0</v>
      </c>
      <c r="L9942">
        <v>174.98249999999999</v>
      </c>
    </row>
    <row r="9943" spans="1:12" x14ac:dyDescent="0.3">
      <c r="A9943" t="s">
        <v>27</v>
      </c>
      <c r="B9943" t="s">
        <v>21</v>
      </c>
      <c r="C9943" t="s">
        <v>14</v>
      </c>
      <c r="D9943" t="s">
        <v>501</v>
      </c>
      <c r="E9943" t="s">
        <v>48</v>
      </c>
      <c r="F9943" t="s">
        <v>46</v>
      </c>
      <c r="G9943" t="s">
        <v>25</v>
      </c>
      <c r="H9943" t="s">
        <v>33</v>
      </c>
      <c r="I9943">
        <v>3.04</v>
      </c>
      <c r="J9943">
        <v>1</v>
      </c>
      <c r="K9943">
        <v>0</v>
      </c>
      <c r="L9943">
        <v>1.0336000000000001</v>
      </c>
    </row>
    <row r="9944" spans="1:12" x14ac:dyDescent="0.3">
      <c r="A9944" t="s">
        <v>27</v>
      </c>
      <c r="B9944" t="s">
        <v>21</v>
      </c>
      <c r="C9944" t="s">
        <v>14</v>
      </c>
      <c r="D9944" t="s">
        <v>501</v>
      </c>
      <c r="E9944" t="s">
        <v>48</v>
      </c>
      <c r="F9944" t="s">
        <v>46</v>
      </c>
      <c r="G9944" t="s">
        <v>18</v>
      </c>
      <c r="H9944" t="s">
        <v>20</v>
      </c>
      <c r="I9944">
        <v>201.96</v>
      </c>
      <c r="J9944">
        <v>2</v>
      </c>
      <c r="K9944">
        <v>0</v>
      </c>
      <c r="L9944">
        <v>50.49</v>
      </c>
    </row>
    <row r="9945" spans="1:12" x14ac:dyDescent="0.3">
      <c r="A9945" t="s">
        <v>27</v>
      </c>
      <c r="B9945" t="s">
        <v>21</v>
      </c>
      <c r="C9945" t="s">
        <v>14</v>
      </c>
      <c r="D9945" t="s">
        <v>501</v>
      </c>
      <c r="E9945" t="s">
        <v>48</v>
      </c>
      <c r="F9945" t="s">
        <v>46</v>
      </c>
      <c r="G9945" t="s">
        <v>18</v>
      </c>
      <c r="H9945" t="s">
        <v>32</v>
      </c>
      <c r="I9945">
        <v>68.64</v>
      </c>
      <c r="J9945">
        <v>11</v>
      </c>
      <c r="K9945">
        <v>0</v>
      </c>
      <c r="L9945">
        <v>17.16</v>
      </c>
    </row>
    <row r="9946" spans="1:12" x14ac:dyDescent="0.3">
      <c r="A9946" t="s">
        <v>27</v>
      </c>
      <c r="B9946" t="s">
        <v>13</v>
      </c>
      <c r="C9946" t="s">
        <v>14</v>
      </c>
      <c r="D9946" t="s">
        <v>47</v>
      </c>
      <c r="E9946" t="s">
        <v>48</v>
      </c>
      <c r="F9946" t="s">
        <v>46</v>
      </c>
      <c r="G9946" t="s">
        <v>34</v>
      </c>
      <c r="H9946" t="s">
        <v>58</v>
      </c>
      <c r="I9946">
        <v>178.11</v>
      </c>
      <c r="J9946">
        <v>3</v>
      </c>
      <c r="K9946">
        <v>0</v>
      </c>
      <c r="L9946">
        <v>32.059800000000003</v>
      </c>
    </row>
    <row r="9947" spans="1:12" x14ac:dyDescent="0.3">
      <c r="A9947" t="s">
        <v>27</v>
      </c>
      <c r="B9947" t="s">
        <v>13</v>
      </c>
      <c r="C9947" t="s">
        <v>14</v>
      </c>
      <c r="D9947" t="s">
        <v>47</v>
      </c>
      <c r="E9947" t="s">
        <v>48</v>
      </c>
      <c r="F9947" t="s">
        <v>46</v>
      </c>
      <c r="G9947" t="s">
        <v>25</v>
      </c>
      <c r="H9947" t="s">
        <v>37</v>
      </c>
      <c r="I9947">
        <v>1089.75</v>
      </c>
      <c r="J9947">
        <v>3</v>
      </c>
      <c r="K9947">
        <v>0</v>
      </c>
      <c r="L9947">
        <v>305.13</v>
      </c>
    </row>
    <row r="9948" spans="1:12" x14ac:dyDescent="0.3">
      <c r="A9948" t="s">
        <v>27</v>
      </c>
      <c r="B9948" t="s">
        <v>13</v>
      </c>
      <c r="C9948" t="s">
        <v>14</v>
      </c>
      <c r="D9948" t="s">
        <v>47</v>
      </c>
      <c r="E9948" t="s">
        <v>48</v>
      </c>
      <c r="F9948" t="s">
        <v>46</v>
      </c>
      <c r="G9948" t="s">
        <v>25</v>
      </c>
      <c r="H9948" t="s">
        <v>26</v>
      </c>
      <c r="I9948">
        <v>61.06</v>
      </c>
      <c r="J9948">
        <v>2</v>
      </c>
      <c r="K9948">
        <v>0</v>
      </c>
      <c r="L9948">
        <v>28.087599999999998</v>
      </c>
    </row>
    <row r="9949" spans="1:12" x14ac:dyDescent="0.3">
      <c r="A9949" t="s">
        <v>27</v>
      </c>
      <c r="B9949" t="s">
        <v>13</v>
      </c>
      <c r="C9949" t="s">
        <v>14</v>
      </c>
      <c r="D9949" t="s">
        <v>47</v>
      </c>
      <c r="E9949" t="s">
        <v>48</v>
      </c>
      <c r="F9949" t="s">
        <v>46</v>
      </c>
      <c r="G9949" t="s">
        <v>18</v>
      </c>
      <c r="H9949" t="s">
        <v>19</v>
      </c>
      <c r="I9949">
        <v>459.92</v>
      </c>
      <c r="J9949">
        <v>4</v>
      </c>
      <c r="K9949">
        <v>0</v>
      </c>
      <c r="L9949">
        <v>41.392800000000001</v>
      </c>
    </row>
    <row r="9950" spans="1:12" x14ac:dyDescent="0.3">
      <c r="A9950" t="s">
        <v>27</v>
      </c>
      <c r="B9950" t="s">
        <v>13</v>
      </c>
      <c r="C9950" t="s">
        <v>14</v>
      </c>
      <c r="D9950" t="s">
        <v>47</v>
      </c>
      <c r="E9950" t="s">
        <v>48</v>
      </c>
      <c r="F9950" t="s">
        <v>46</v>
      </c>
      <c r="G9950" t="s">
        <v>25</v>
      </c>
      <c r="H9950" t="s">
        <v>40</v>
      </c>
      <c r="I9950">
        <v>27.52</v>
      </c>
      <c r="J9950">
        <v>4</v>
      </c>
      <c r="K9950">
        <v>0</v>
      </c>
      <c r="L9950">
        <v>12.6592</v>
      </c>
    </row>
    <row r="9951" spans="1:12" x14ac:dyDescent="0.3">
      <c r="A9951" t="s">
        <v>27</v>
      </c>
      <c r="B9951" t="s">
        <v>13</v>
      </c>
      <c r="C9951" t="s">
        <v>14</v>
      </c>
      <c r="D9951" t="s">
        <v>240</v>
      </c>
      <c r="E9951" t="s">
        <v>48</v>
      </c>
      <c r="F9951" t="s">
        <v>46</v>
      </c>
      <c r="G9951" t="s">
        <v>25</v>
      </c>
      <c r="H9951" t="s">
        <v>33</v>
      </c>
      <c r="I9951">
        <v>57.75</v>
      </c>
      <c r="J9951">
        <v>5</v>
      </c>
      <c r="K9951">
        <v>0</v>
      </c>
      <c r="L9951">
        <v>16.170000000000002</v>
      </c>
    </row>
    <row r="9952" spans="1:12" x14ac:dyDescent="0.3">
      <c r="A9952" t="s">
        <v>27</v>
      </c>
      <c r="B9952" t="s">
        <v>13</v>
      </c>
      <c r="C9952" t="s">
        <v>14</v>
      </c>
      <c r="D9952" t="s">
        <v>240</v>
      </c>
      <c r="E9952" t="s">
        <v>48</v>
      </c>
      <c r="F9952" t="s">
        <v>46</v>
      </c>
      <c r="G9952" t="s">
        <v>25</v>
      </c>
      <c r="H9952" t="s">
        <v>37</v>
      </c>
      <c r="I9952">
        <v>272.39999999999998</v>
      </c>
      <c r="J9952">
        <v>5</v>
      </c>
      <c r="K9952">
        <v>0</v>
      </c>
      <c r="L9952">
        <v>76.272000000000006</v>
      </c>
    </row>
    <row r="9953" spans="1:12" x14ac:dyDescent="0.3">
      <c r="A9953" t="s">
        <v>61</v>
      </c>
      <c r="B9953" t="s">
        <v>43</v>
      </c>
      <c r="C9953" t="s">
        <v>14</v>
      </c>
      <c r="D9953" t="s">
        <v>114</v>
      </c>
      <c r="E9953" t="s">
        <v>48</v>
      </c>
      <c r="F9953" t="s">
        <v>46</v>
      </c>
      <c r="G9953" t="s">
        <v>25</v>
      </c>
      <c r="H9953" t="s">
        <v>36</v>
      </c>
      <c r="I9953">
        <v>3.6</v>
      </c>
      <c r="J9953">
        <v>2</v>
      </c>
      <c r="K9953">
        <v>0</v>
      </c>
      <c r="L9953">
        <v>1.728</v>
      </c>
    </row>
    <row r="9954" spans="1:12" x14ac:dyDescent="0.3">
      <c r="A9954" t="s">
        <v>27</v>
      </c>
      <c r="B9954" t="s">
        <v>21</v>
      </c>
      <c r="C9954" t="s">
        <v>14</v>
      </c>
      <c r="D9954" t="s">
        <v>240</v>
      </c>
      <c r="E9954" t="s">
        <v>48</v>
      </c>
      <c r="F9954" t="s">
        <v>46</v>
      </c>
      <c r="G9954" t="s">
        <v>25</v>
      </c>
      <c r="H9954" t="s">
        <v>36</v>
      </c>
      <c r="I9954">
        <v>17.52</v>
      </c>
      <c r="J9954">
        <v>4</v>
      </c>
      <c r="K9954">
        <v>0</v>
      </c>
      <c r="L9954">
        <v>8.4095999999999993</v>
      </c>
    </row>
    <row r="9955" spans="1:12" x14ac:dyDescent="0.3">
      <c r="A9955" t="s">
        <v>27</v>
      </c>
      <c r="B9955" t="s">
        <v>21</v>
      </c>
      <c r="C9955" t="s">
        <v>14</v>
      </c>
      <c r="D9955" t="s">
        <v>240</v>
      </c>
      <c r="E9955" t="s">
        <v>48</v>
      </c>
      <c r="F9955" t="s">
        <v>46</v>
      </c>
      <c r="G9955" t="s">
        <v>25</v>
      </c>
      <c r="H9955" t="s">
        <v>37</v>
      </c>
      <c r="I9955">
        <v>155.88</v>
      </c>
      <c r="J9955">
        <v>6</v>
      </c>
      <c r="K9955">
        <v>0</v>
      </c>
      <c r="L9955">
        <v>54.558</v>
      </c>
    </row>
    <row r="9956" spans="1:12" x14ac:dyDescent="0.3">
      <c r="A9956" t="s">
        <v>27</v>
      </c>
      <c r="B9956" t="s">
        <v>43</v>
      </c>
      <c r="C9956" t="s">
        <v>14</v>
      </c>
      <c r="D9956" t="s">
        <v>114</v>
      </c>
      <c r="E9956" t="s">
        <v>48</v>
      </c>
      <c r="F9956" t="s">
        <v>46</v>
      </c>
      <c r="G9956" t="s">
        <v>34</v>
      </c>
      <c r="H9956" t="s">
        <v>58</v>
      </c>
      <c r="I9956">
        <v>47.97</v>
      </c>
      <c r="J9956">
        <v>3</v>
      </c>
      <c r="K9956">
        <v>0</v>
      </c>
      <c r="L9956">
        <v>14.870699999999999</v>
      </c>
    </row>
    <row r="9957" spans="1:12" x14ac:dyDescent="0.3">
      <c r="A9957" t="s">
        <v>27</v>
      </c>
      <c r="B9957" t="s">
        <v>21</v>
      </c>
      <c r="C9957" t="s">
        <v>14</v>
      </c>
      <c r="D9957" t="s">
        <v>114</v>
      </c>
      <c r="E9957" t="s">
        <v>48</v>
      </c>
      <c r="F9957" t="s">
        <v>46</v>
      </c>
      <c r="G9957" t="s">
        <v>18</v>
      </c>
      <c r="H9957" t="s">
        <v>19</v>
      </c>
      <c r="I9957">
        <v>1565.88</v>
      </c>
      <c r="J9957">
        <v>6</v>
      </c>
      <c r="K9957">
        <v>0</v>
      </c>
      <c r="L9957">
        <v>407.12880000000001</v>
      </c>
    </row>
    <row r="9958" spans="1:12" x14ac:dyDescent="0.3">
      <c r="A9958" t="s">
        <v>27</v>
      </c>
      <c r="B9958" t="s">
        <v>21</v>
      </c>
      <c r="C9958" t="s">
        <v>14</v>
      </c>
      <c r="D9958" t="s">
        <v>114</v>
      </c>
      <c r="E9958" t="s">
        <v>48</v>
      </c>
      <c r="F9958" t="s">
        <v>46</v>
      </c>
      <c r="G9958" t="s">
        <v>25</v>
      </c>
      <c r="H9958" t="s">
        <v>36</v>
      </c>
      <c r="I9958">
        <v>106.05</v>
      </c>
      <c r="J9958">
        <v>7</v>
      </c>
      <c r="K9958">
        <v>0</v>
      </c>
      <c r="L9958">
        <v>49.843499999999999</v>
      </c>
    </row>
    <row r="9959" spans="1:12" x14ac:dyDescent="0.3">
      <c r="A9959" t="s">
        <v>27</v>
      </c>
      <c r="B9959" t="s">
        <v>43</v>
      </c>
      <c r="C9959" t="s">
        <v>14</v>
      </c>
      <c r="D9959" t="s">
        <v>473</v>
      </c>
      <c r="E9959" t="s">
        <v>48</v>
      </c>
      <c r="F9959" t="s">
        <v>46</v>
      </c>
      <c r="G9959" t="s">
        <v>25</v>
      </c>
      <c r="H9959" t="s">
        <v>37</v>
      </c>
      <c r="I9959">
        <v>364.74</v>
      </c>
      <c r="J9959">
        <v>3</v>
      </c>
      <c r="K9959">
        <v>0</v>
      </c>
      <c r="L9959">
        <v>109.422</v>
      </c>
    </row>
    <row r="9960" spans="1:12" x14ac:dyDescent="0.3">
      <c r="A9960" t="s">
        <v>27</v>
      </c>
      <c r="B9960" t="s">
        <v>43</v>
      </c>
      <c r="C9960" t="s">
        <v>14</v>
      </c>
      <c r="D9960" t="s">
        <v>473</v>
      </c>
      <c r="E9960" t="s">
        <v>48</v>
      </c>
      <c r="F9960" t="s">
        <v>46</v>
      </c>
      <c r="G9960" t="s">
        <v>18</v>
      </c>
      <c r="H9960" t="s">
        <v>32</v>
      </c>
      <c r="I9960">
        <v>47.4</v>
      </c>
      <c r="J9960">
        <v>5</v>
      </c>
      <c r="K9960">
        <v>0</v>
      </c>
      <c r="L9960">
        <v>21.33</v>
      </c>
    </row>
    <row r="9961" spans="1:12" x14ac:dyDescent="0.3">
      <c r="A9961" t="s">
        <v>27</v>
      </c>
      <c r="B9961" t="s">
        <v>43</v>
      </c>
      <c r="C9961" t="s">
        <v>14</v>
      </c>
      <c r="D9961" t="s">
        <v>473</v>
      </c>
      <c r="E9961" t="s">
        <v>48</v>
      </c>
      <c r="F9961" t="s">
        <v>46</v>
      </c>
      <c r="G9961" t="s">
        <v>25</v>
      </c>
      <c r="H9961" t="s">
        <v>31</v>
      </c>
      <c r="I9961">
        <v>49.76</v>
      </c>
      <c r="J9961">
        <v>4</v>
      </c>
      <c r="K9961">
        <v>0</v>
      </c>
      <c r="L9961">
        <v>13.9328</v>
      </c>
    </row>
    <row r="9962" spans="1:12" x14ac:dyDescent="0.3">
      <c r="A9962" t="s">
        <v>27</v>
      </c>
      <c r="B9962" t="s">
        <v>43</v>
      </c>
      <c r="C9962" t="s">
        <v>14</v>
      </c>
      <c r="D9962" t="s">
        <v>473</v>
      </c>
      <c r="E9962" t="s">
        <v>48</v>
      </c>
      <c r="F9962" t="s">
        <v>46</v>
      </c>
      <c r="G9962" t="s">
        <v>25</v>
      </c>
      <c r="H9962" t="s">
        <v>33</v>
      </c>
      <c r="I9962">
        <v>5.56</v>
      </c>
      <c r="J9962">
        <v>2</v>
      </c>
      <c r="K9962">
        <v>0</v>
      </c>
      <c r="L9962">
        <v>1.4456</v>
      </c>
    </row>
    <row r="9963" spans="1:12" x14ac:dyDescent="0.3">
      <c r="A9963" t="s">
        <v>27</v>
      </c>
      <c r="B9963" t="s">
        <v>43</v>
      </c>
      <c r="C9963" t="s">
        <v>14</v>
      </c>
      <c r="D9963" t="s">
        <v>473</v>
      </c>
      <c r="E9963" t="s">
        <v>48</v>
      </c>
      <c r="F9963" t="s">
        <v>46</v>
      </c>
      <c r="G9963" t="s">
        <v>25</v>
      </c>
      <c r="H9963" t="s">
        <v>40</v>
      </c>
      <c r="I9963">
        <v>629.1</v>
      </c>
      <c r="J9963">
        <v>6</v>
      </c>
      <c r="K9963">
        <v>0</v>
      </c>
      <c r="L9963">
        <v>301.96800000000002</v>
      </c>
    </row>
    <row r="9964" spans="1:12" x14ac:dyDescent="0.3">
      <c r="A9964" t="s">
        <v>27</v>
      </c>
      <c r="B9964" t="s">
        <v>43</v>
      </c>
      <c r="C9964" t="s">
        <v>14</v>
      </c>
      <c r="D9964" t="s">
        <v>473</v>
      </c>
      <c r="E9964" t="s">
        <v>48</v>
      </c>
      <c r="F9964" t="s">
        <v>46</v>
      </c>
      <c r="G9964" t="s">
        <v>25</v>
      </c>
      <c r="H9964" t="s">
        <v>33</v>
      </c>
      <c r="I9964">
        <v>14.7</v>
      </c>
      <c r="J9964">
        <v>5</v>
      </c>
      <c r="K9964">
        <v>0</v>
      </c>
      <c r="L9964">
        <v>3.9689999999999999</v>
      </c>
    </row>
    <row r="9965" spans="1:12" x14ac:dyDescent="0.3">
      <c r="A9965" t="s">
        <v>27</v>
      </c>
      <c r="B9965" t="s">
        <v>43</v>
      </c>
      <c r="C9965" t="s">
        <v>14</v>
      </c>
      <c r="D9965" t="s">
        <v>473</v>
      </c>
      <c r="E9965" t="s">
        <v>48</v>
      </c>
      <c r="F9965" t="s">
        <v>46</v>
      </c>
      <c r="G9965" t="s">
        <v>25</v>
      </c>
      <c r="H9965" t="s">
        <v>40</v>
      </c>
      <c r="I9965">
        <v>45.36</v>
      </c>
      <c r="J9965">
        <v>7</v>
      </c>
      <c r="K9965">
        <v>0</v>
      </c>
      <c r="L9965">
        <v>21.7728</v>
      </c>
    </row>
    <row r="9966" spans="1:12" x14ac:dyDescent="0.3">
      <c r="A9966" t="s">
        <v>27</v>
      </c>
      <c r="B9966" t="s">
        <v>43</v>
      </c>
      <c r="C9966" t="s">
        <v>14</v>
      </c>
      <c r="D9966" t="s">
        <v>473</v>
      </c>
      <c r="E9966" t="s">
        <v>48</v>
      </c>
      <c r="F9966" t="s">
        <v>46</v>
      </c>
      <c r="G9966" t="s">
        <v>34</v>
      </c>
      <c r="H9966" t="s">
        <v>35</v>
      </c>
      <c r="I9966">
        <v>125.99</v>
      </c>
      <c r="J9966">
        <v>1</v>
      </c>
      <c r="K9966">
        <v>0</v>
      </c>
      <c r="L9966">
        <v>35.277200000000001</v>
      </c>
    </row>
    <row r="9967" spans="1:12" x14ac:dyDescent="0.3">
      <c r="A9967" t="s">
        <v>27</v>
      </c>
      <c r="B9967" t="s">
        <v>21</v>
      </c>
      <c r="C9967" t="s">
        <v>14</v>
      </c>
      <c r="D9967" t="s">
        <v>240</v>
      </c>
      <c r="E9967" t="s">
        <v>48</v>
      </c>
      <c r="F9967" t="s">
        <v>46</v>
      </c>
      <c r="G9967" t="s">
        <v>25</v>
      </c>
      <c r="H9967" t="s">
        <v>36</v>
      </c>
      <c r="I9967">
        <v>38.82</v>
      </c>
      <c r="J9967">
        <v>6</v>
      </c>
      <c r="K9967">
        <v>0</v>
      </c>
      <c r="L9967">
        <v>19.41</v>
      </c>
    </row>
    <row r="9968" spans="1:12" x14ac:dyDescent="0.3">
      <c r="A9968" t="s">
        <v>27</v>
      </c>
      <c r="B9968" t="s">
        <v>21</v>
      </c>
      <c r="C9968" t="s">
        <v>14</v>
      </c>
      <c r="D9968" t="s">
        <v>240</v>
      </c>
      <c r="E9968" t="s">
        <v>48</v>
      </c>
      <c r="F9968" t="s">
        <v>46</v>
      </c>
      <c r="G9968" t="s">
        <v>25</v>
      </c>
      <c r="H9968" t="s">
        <v>36</v>
      </c>
      <c r="I9968">
        <v>21.9</v>
      </c>
      <c r="J9968">
        <v>5</v>
      </c>
      <c r="K9968">
        <v>0</v>
      </c>
      <c r="L9968">
        <v>10.512</v>
      </c>
    </row>
    <row r="9969" spans="1:12" x14ac:dyDescent="0.3">
      <c r="A9969" t="s">
        <v>27</v>
      </c>
      <c r="B9969" t="s">
        <v>43</v>
      </c>
      <c r="C9969" t="s">
        <v>14</v>
      </c>
      <c r="D9969" t="s">
        <v>593</v>
      </c>
      <c r="E9969" t="s">
        <v>48</v>
      </c>
      <c r="F9969" t="s">
        <v>46</v>
      </c>
      <c r="G9969" t="s">
        <v>25</v>
      </c>
      <c r="H9969" t="s">
        <v>26</v>
      </c>
      <c r="I9969">
        <v>25.2</v>
      </c>
      <c r="J9969">
        <v>4</v>
      </c>
      <c r="K9969">
        <v>0</v>
      </c>
      <c r="L9969">
        <v>11.592000000000001</v>
      </c>
    </row>
    <row r="9970" spans="1:12" x14ac:dyDescent="0.3">
      <c r="A9970" t="s">
        <v>27</v>
      </c>
      <c r="B9970" t="s">
        <v>43</v>
      </c>
      <c r="C9970" t="s">
        <v>14</v>
      </c>
      <c r="D9970" t="s">
        <v>593</v>
      </c>
      <c r="E9970" t="s">
        <v>48</v>
      </c>
      <c r="F9970" t="s">
        <v>46</v>
      </c>
      <c r="G9970" t="s">
        <v>25</v>
      </c>
      <c r="H9970" t="s">
        <v>26</v>
      </c>
      <c r="I9970">
        <v>37.590000000000003</v>
      </c>
      <c r="J9970">
        <v>3</v>
      </c>
      <c r="K9970">
        <v>0</v>
      </c>
      <c r="L9970">
        <v>17.667300000000001</v>
      </c>
    </row>
    <row r="9971" spans="1:12" x14ac:dyDescent="0.3">
      <c r="A9971" t="s">
        <v>27</v>
      </c>
      <c r="B9971" t="s">
        <v>43</v>
      </c>
      <c r="C9971" t="s">
        <v>14</v>
      </c>
      <c r="D9971" t="s">
        <v>593</v>
      </c>
      <c r="E9971" t="s">
        <v>48</v>
      </c>
      <c r="F9971" t="s">
        <v>46</v>
      </c>
      <c r="G9971" t="s">
        <v>25</v>
      </c>
      <c r="H9971" t="s">
        <v>31</v>
      </c>
      <c r="I9971">
        <v>14.97</v>
      </c>
      <c r="J9971">
        <v>1</v>
      </c>
      <c r="K9971">
        <v>0</v>
      </c>
      <c r="L9971">
        <v>4.1916000000000002</v>
      </c>
    </row>
    <row r="9972" spans="1:12" x14ac:dyDescent="0.3">
      <c r="A9972" t="s">
        <v>27</v>
      </c>
      <c r="B9972" t="s">
        <v>43</v>
      </c>
      <c r="C9972" t="s">
        <v>14</v>
      </c>
      <c r="D9972" t="s">
        <v>593</v>
      </c>
      <c r="E9972" t="s">
        <v>48</v>
      </c>
      <c r="F9972" t="s">
        <v>46</v>
      </c>
      <c r="G9972" t="s">
        <v>34</v>
      </c>
      <c r="H9972" t="s">
        <v>58</v>
      </c>
      <c r="I9972">
        <v>1.98</v>
      </c>
      <c r="J9972">
        <v>2</v>
      </c>
      <c r="K9972">
        <v>0</v>
      </c>
      <c r="L9972">
        <v>0.89100000000000001</v>
      </c>
    </row>
    <row r="9973" spans="1:12" x14ac:dyDescent="0.3">
      <c r="A9973" t="s">
        <v>27</v>
      </c>
      <c r="B9973" t="s">
        <v>21</v>
      </c>
      <c r="C9973" t="s">
        <v>14</v>
      </c>
      <c r="D9973" t="s">
        <v>240</v>
      </c>
      <c r="E9973" t="s">
        <v>48</v>
      </c>
      <c r="F9973" t="s">
        <v>46</v>
      </c>
      <c r="G9973" t="s">
        <v>34</v>
      </c>
      <c r="H9973" t="s">
        <v>35</v>
      </c>
      <c r="I9973">
        <v>12.99</v>
      </c>
      <c r="J9973">
        <v>1</v>
      </c>
      <c r="K9973">
        <v>0</v>
      </c>
      <c r="L9973">
        <v>0.25979999999999998</v>
      </c>
    </row>
    <row r="9974" spans="1:12" x14ac:dyDescent="0.3">
      <c r="A9974" t="s">
        <v>12</v>
      </c>
      <c r="B9974" t="s">
        <v>21</v>
      </c>
      <c r="C9974" t="s">
        <v>14</v>
      </c>
      <c r="D9974" t="s">
        <v>240</v>
      </c>
      <c r="E9974" t="s">
        <v>48</v>
      </c>
      <c r="F9974" t="s">
        <v>46</v>
      </c>
      <c r="G9974" t="s">
        <v>18</v>
      </c>
      <c r="H9974" t="s">
        <v>20</v>
      </c>
      <c r="I9974">
        <v>1454.9</v>
      </c>
      <c r="J9974">
        <v>5</v>
      </c>
      <c r="K9974">
        <v>0</v>
      </c>
      <c r="L9974">
        <v>378.274</v>
      </c>
    </row>
    <row r="9975" spans="1:12" x14ac:dyDescent="0.3">
      <c r="A9975" t="s">
        <v>61</v>
      </c>
      <c r="B9975" t="s">
        <v>43</v>
      </c>
      <c r="C9975" t="s">
        <v>14</v>
      </c>
      <c r="D9975" t="s">
        <v>333</v>
      </c>
      <c r="E9975" t="s">
        <v>48</v>
      </c>
      <c r="F9975" t="s">
        <v>46</v>
      </c>
      <c r="G9975" t="s">
        <v>34</v>
      </c>
      <c r="H9975" t="s">
        <v>58</v>
      </c>
      <c r="I9975">
        <v>399.95</v>
      </c>
      <c r="J9975">
        <v>5</v>
      </c>
      <c r="K9975">
        <v>0</v>
      </c>
      <c r="L9975">
        <v>143.982</v>
      </c>
    </row>
    <row r="9976" spans="1:12" x14ac:dyDescent="0.3">
      <c r="A9976" t="s">
        <v>27</v>
      </c>
      <c r="B9976" t="s">
        <v>21</v>
      </c>
      <c r="C9976" t="s">
        <v>14</v>
      </c>
      <c r="D9976" t="s">
        <v>240</v>
      </c>
      <c r="E9976" t="s">
        <v>48</v>
      </c>
      <c r="F9976" t="s">
        <v>46</v>
      </c>
      <c r="G9976" t="s">
        <v>18</v>
      </c>
      <c r="H9976" t="s">
        <v>32</v>
      </c>
      <c r="I9976">
        <v>99.95</v>
      </c>
      <c r="J9976">
        <v>5</v>
      </c>
      <c r="K9976">
        <v>0</v>
      </c>
      <c r="L9976">
        <v>22.988499999999998</v>
      </c>
    </row>
    <row r="9977" spans="1:12" x14ac:dyDescent="0.3">
      <c r="A9977" t="s">
        <v>27</v>
      </c>
      <c r="B9977" t="s">
        <v>21</v>
      </c>
      <c r="C9977" t="s">
        <v>14</v>
      </c>
      <c r="D9977" t="s">
        <v>240</v>
      </c>
      <c r="E9977" t="s">
        <v>48</v>
      </c>
      <c r="F9977" t="s">
        <v>46</v>
      </c>
      <c r="G9977" t="s">
        <v>34</v>
      </c>
      <c r="H9977" t="s">
        <v>58</v>
      </c>
      <c r="I9977">
        <v>29.34</v>
      </c>
      <c r="J9977">
        <v>3</v>
      </c>
      <c r="K9977">
        <v>0</v>
      </c>
      <c r="L9977">
        <v>10.8558</v>
      </c>
    </row>
    <row r="9978" spans="1:12" x14ac:dyDescent="0.3">
      <c r="A9978" t="s">
        <v>27</v>
      </c>
      <c r="B9978" t="s">
        <v>21</v>
      </c>
      <c r="C9978" t="s">
        <v>14</v>
      </c>
      <c r="D9978" t="s">
        <v>206</v>
      </c>
      <c r="E9978" t="s">
        <v>48</v>
      </c>
      <c r="F9978" t="s">
        <v>46</v>
      </c>
      <c r="G9978" t="s">
        <v>18</v>
      </c>
      <c r="H9978" t="s">
        <v>32</v>
      </c>
      <c r="I9978">
        <v>16.739999999999998</v>
      </c>
      <c r="J9978">
        <v>2</v>
      </c>
      <c r="K9978">
        <v>0</v>
      </c>
      <c r="L9978">
        <v>4.3524000000000003</v>
      </c>
    </row>
    <row r="9979" spans="1:12" x14ac:dyDescent="0.3">
      <c r="A9979" t="s">
        <v>167</v>
      </c>
      <c r="B9979" t="s">
        <v>21</v>
      </c>
      <c r="C9979" t="s">
        <v>14</v>
      </c>
      <c r="D9979" t="s">
        <v>240</v>
      </c>
      <c r="E9979" t="s">
        <v>48</v>
      </c>
      <c r="F9979" t="s">
        <v>46</v>
      </c>
      <c r="G9979" t="s">
        <v>25</v>
      </c>
      <c r="H9979" t="s">
        <v>31</v>
      </c>
      <c r="I9979">
        <v>92.52</v>
      </c>
      <c r="J9979">
        <v>6</v>
      </c>
      <c r="K9979">
        <v>0</v>
      </c>
      <c r="L9979">
        <v>24.980399999999999</v>
      </c>
    </row>
    <row r="9980" spans="1:12" x14ac:dyDescent="0.3">
      <c r="A9980" t="s">
        <v>167</v>
      </c>
      <c r="B9980" t="s">
        <v>21</v>
      </c>
      <c r="C9980" t="s">
        <v>14</v>
      </c>
      <c r="D9980" t="s">
        <v>240</v>
      </c>
      <c r="E9980" t="s">
        <v>48</v>
      </c>
      <c r="F9980" t="s">
        <v>46</v>
      </c>
      <c r="G9980" t="s">
        <v>25</v>
      </c>
      <c r="H9980" t="s">
        <v>31</v>
      </c>
      <c r="I9980">
        <v>37.76</v>
      </c>
      <c r="J9980">
        <v>1</v>
      </c>
      <c r="K9980">
        <v>0</v>
      </c>
      <c r="L9980">
        <v>10.572800000000001</v>
      </c>
    </row>
    <row r="9981" spans="1:12" x14ac:dyDescent="0.3">
      <c r="A9981" t="s">
        <v>167</v>
      </c>
      <c r="B9981" t="s">
        <v>21</v>
      </c>
      <c r="C9981" t="s">
        <v>14</v>
      </c>
      <c r="D9981" t="s">
        <v>240</v>
      </c>
      <c r="E9981" t="s">
        <v>48</v>
      </c>
      <c r="F9981" t="s">
        <v>46</v>
      </c>
      <c r="G9981" t="s">
        <v>25</v>
      </c>
      <c r="H9981" t="s">
        <v>26</v>
      </c>
      <c r="I9981">
        <v>7.38</v>
      </c>
      <c r="J9981">
        <v>2</v>
      </c>
      <c r="K9981">
        <v>0</v>
      </c>
      <c r="L9981">
        <v>3.4685999999999999</v>
      </c>
    </row>
    <row r="9982" spans="1:12" x14ac:dyDescent="0.3">
      <c r="A9982" t="s">
        <v>167</v>
      </c>
      <c r="B9982" t="s">
        <v>21</v>
      </c>
      <c r="C9982" t="s">
        <v>14</v>
      </c>
      <c r="D9982" t="s">
        <v>240</v>
      </c>
      <c r="E9982" t="s">
        <v>48</v>
      </c>
      <c r="F9982" t="s">
        <v>46</v>
      </c>
      <c r="G9982" t="s">
        <v>18</v>
      </c>
      <c r="H9982" t="s">
        <v>32</v>
      </c>
      <c r="I9982">
        <v>5.82</v>
      </c>
      <c r="J9982">
        <v>2</v>
      </c>
      <c r="K9982">
        <v>0</v>
      </c>
      <c r="L9982">
        <v>2.7353999999999998</v>
      </c>
    </row>
    <row r="9983" spans="1:12" x14ac:dyDescent="0.3">
      <c r="A9983" t="s">
        <v>27</v>
      </c>
      <c r="B9983" t="s">
        <v>13</v>
      </c>
      <c r="C9983" t="s">
        <v>14</v>
      </c>
      <c r="D9983" t="s">
        <v>430</v>
      </c>
      <c r="E9983" t="s">
        <v>48</v>
      </c>
      <c r="F9983" t="s">
        <v>46</v>
      </c>
      <c r="G9983" t="s">
        <v>18</v>
      </c>
      <c r="H9983" t="s">
        <v>19</v>
      </c>
      <c r="I9983">
        <v>405.86</v>
      </c>
      <c r="J9983">
        <v>7</v>
      </c>
      <c r="K9983">
        <v>0</v>
      </c>
      <c r="L9983">
        <v>32.468800000000002</v>
      </c>
    </row>
    <row r="9984" spans="1:12" x14ac:dyDescent="0.3">
      <c r="A9984" t="s">
        <v>27</v>
      </c>
      <c r="B9984" t="s">
        <v>13</v>
      </c>
      <c r="C9984" t="s">
        <v>14</v>
      </c>
      <c r="D9984" t="s">
        <v>430</v>
      </c>
      <c r="E9984" t="s">
        <v>48</v>
      </c>
      <c r="F9984" t="s">
        <v>46</v>
      </c>
      <c r="G9984" t="s">
        <v>18</v>
      </c>
      <c r="H9984" t="s">
        <v>20</v>
      </c>
      <c r="I9984">
        <v>680.01</v>
      </c>
      <c r="J9984">
        <v>3</v>
      </c>
      <c r="K9984">
        <v>0</v>
      </c>
      <c r="L9984">
        <v>176.80260000000001</v>
      </c>
    </row>
    <row r="9985" spans="1:12" x14ac:dyDescent="0.3">
      <c r="A9985" t="s">
        <v>27</v>
      </c>
      <c r="B9985" t="s">
        <v>21</v>
      </c>
      <c r="C9985" t="s">
        <v>14</v>
      </c>
      <c r="D9985" t="s">
        <v>114</v>
      </c>
      <c r="E9985" t="s">
        <v>48</v>
      </c>
      <c r="F9985" t="s">
        <v>46</v>
      </c>
      <c r="G9985" t="s">
        <v>18</v>
      </c>
      <c r="H9985" t="s">
        <v>20</v>
      </c>
      <c r="I9985">
        <v>392.94</v>
      </c>
      <c r="J9985">
        <v>3</v>
      </c>
      <c r="K9985">
        <v>0</v>
      </c>
      <c r="L9985">
        <v>43.223399999999998</v>
      </c>
    </row>
    <row r="9986" spans="1:12" x14ac:dyDescent="0.3">
      <c r="A9986" t="s">
        <v>27</v>
      </c>
      <c r="B9986" t="s">
        <v>21</v>
      </c>
      <c r="C9986" t="s">
        <v>14</v>
      </c>
      <c r="D9986" t="s">
        <v>430</v>
      </c>
      <c r="E9986" t="s">
        <v>48</v>
      </c>
      <c r="F9986" t="s">
        <v>46</v>
      </c>
      <c r="G9986" t="s">
        <v>25</v>
      </c>
      <c r="H9986" t="s">
        <v>31</v>
      </c>
      <c r="I9986">
        <v>32.56</v>
      </c>
      <c r="J9986">
        <v>2</v>
      </c>
      <c r="K9986">
        <v>0</v>
      </c>
      <c r="L9986">
        <v>8.4656000000000002</v>
      </c>
    </row>
    <row r="9987" spans="1:12" x14ac:dyDescent="0.3">
      <c r="A9987" t="s">
        <v>27</v>
      </c>
      <c r="B9987" t="s">
        <v>13</v>
      </c>
      <c r="C9987" t="s">
        <v>14</v>
      </c>
      <c r="D9987" t="s">
        <v>240</v>
      </c>
      <c r="E9987" t="s">
        <v>48</v>
      </c>
      <c r="F9987" t="s">
        <v>46</v>
      </c>
      <c r="G9987" t="s">
        <v>18</v>
      </c>
      <c r="H9987" t="s">
        <v>32</v>
      </c>
      <c r="I9987">
        <v>26.94</v>
      </c>
      <c r="J9987">
        <v>3</v>
      </c>
      <c r="K9987">
        <v>0</v>
      </c>
      <c r="L9987">
        <v>11.3148</v>
      </c>
    </row>
    <row r="9988" spans="1:12" x14ac:dyDescent="0.3">
      <c r="A9988" t="s">
        <v>27</v>
      </c>
      <c r="B9988" t="s">
        <v>13</v>
      </c>
      <c r="C9988" t="s">
        <v>14</v>
      </c>
      <c r="D9988" t="s">
        <v>317</v>
      </c>
      <c r="E9988" t="s">
        <v>48</v>
      </c>
      <c r="F9988" t="s">
        <v>46</v>
      </c>
      <c r="G9988" t="s">
        <v>34</v>
      </c>
      <c r="H9988" t="s">
        <v>58</v>
      </c>
      <c r="I9988">
        <v>1649.75</v>
      </c>
      <c r="J9988">
        <v>5</v>
      </c>
      <c r="K9988">
        <v>0</v>
      </c>
      <c r="L9988">
        <v>544.41750000000002</v>
      </c>
    </row>
    <row r="9989" spans="1:12" x14ac:dyDescent="0.3">
      <c r="A9989" t="s">
        <v>27</v>
      </c>
      <c r="B9989" t="s">
        <v>21</v>
      </c>
      <c r="C9989" t="s">
        <v>14</v>
      </c>
      <c r="D9989" t="s">
        <v>206</v>
      </c>
      <c r="E9989" t="s">
        <v>48</v>
      </c>
      <c r="F9989" t="s">
        <v>46</v>
      </c>
      <c r="G9989" t="s">
        <v>18</v>
      </c>
      <c r="H9989" t="s">
        <v>32</v>
      </c>
      <c r="I9989">
        <v>18.96</v>
      </c>
      <c r="J9989">
        <v>2</v>
      </c>
      <c r="K9989">
        <v>0</v>
      </c>
      <c r="L9989">
        <v>7.5839999999999996</v>
      </c>
    </row>
    <row r="9990" spans="1:12" x14ac:dyDescent="0.3">
      <c r="A9990" t="s">
        <v>12</v>
      </c>
      <c r="B9990" t="s">
        <v>21</v>
      </c>
      <c r="C9990" t="s">
        <v>14</v>
      </c>
      <c r="D9990" t="s">
        <v>240</v>
      </c>
      <c r="E9990" t="s">
        <v>48</v>
      </c>
      <c r="F9990" t="s">
        <v>46</v>
      </c>
      <c r="G9990" t="s">
        <v>25</v>
      </c>
      <c r="H9990" t="s">
        <v>40</v>
      </c>
      <c r="I9990">
        <v>20.62</v>
      </c>
      <c r="J9990">
        <v>2</v>
      </c>
      <c r="K9990">
        <v>0</v>
      </c>
      <c r="L9990">
        <v>9.6913999999999998</v>
      </c>
    </row>
    <row r="9991" spans="1:12" x14ac:dyDescent="0.3">
      <c r="A9991" t="s">
        <v>12</v>
      </c>
      <c r="B9991" t="s">
        <v>21</v>
      </c>
      <c r="C9991" t="s">
        <v>14</v>
      </c>
      <c r="D9991" t="s">
        <v>240</v>
      </c>
      <c r="E9991" t="s">
        <v>48</v>
      </c>
      <c r="F9991" t="s">
        <v>46</v>
      </c>
      <c r="G9991" t="s">
        <v>34</v>
      </c>
      <c r="H9991" t="s">
        <v>58</v>
      </c>
      <c r="I9991">
        <v>124.25</v>
      </c>
      <c r="J9991">
        <v>7</v>
      </c>
      <c r="K9991">
        <v>0</v>
      </c>
      <c r="L9991">
        <v>48.457500000000003</v>
      </c>
    </row>
    <row r="9992" spans="1:12" x14ac:dyDescent="0.3">
      <c r="A9992" t="s">
        <v>12</v>
      </c>
      <c r="B9992" t="s">
        <v>21</v>
      </c>
      <c r="C9992" t="s">
        <v>14</v>
      </c>
      <c r="D9992" t="s">
        <v>240</v>
      </c>
      <c r="E9992" t="s">
        <v>48</v>
      </c>
      <c r="F9992" t="s">
        <v>46</v>
      </c>
      <c r="G9992" t="s">
        <v>34</v>
      </c>
      <c r="H9992" t="s">
        <v>35</v>
      </c>
      <c r="I9992">
        <v>297.55</v>
      </c>
      <c r="J9992">
        <v>5</v>
      </c>
      <c r="K9992">
        <v>0</v>
      </c>
      <c r="L9992">
        <v>83.313999999999993</v>
      </c>
    </row>
    <row r="9993" spans="1:12" x14ac:dyDescent="0.3">
      <c r="A9993" t="s">
        <v>12</v>
      </c>
      <c r="B9993" t="s">
        <v>21</v>
      </c>
      <c r="C9993" t="s">
        <v>14</v>
      </c>
      <c r="D9993" t="s">
        <v>240</v>
      </c>
      <c r="E9993" t="s">
        <v>48</v>
      </c>
      <c r="F9993" t="s">
        <v>46</v>
      </c>
      <c r="G9993" t="s">
        <v>18</v>
      </c>
      <c r="H9993" t="s">
        <v>20</v>
      </c>
      <c r="I9993">
        <v>403.56</v>
      </c>
      <c r="J9993">
        <v>4</v>
      </c>
      <c r="K9993">
        <v>0</v>
      </c>
      <c r="L9993">
        <v>96.854399999999998</v>
      </c>
    </row>
    <row r="9994" spans="1:12" x14ac:dyDescent="0.3">
      <c r="A9994" t="s">
        <v>12</v>
      </c>
      <c r="B9994" t="s">
        <v>21</v>
      </c>
      <c r="C9994" t="s">
        <v>14</v>
      </c>
      <c r="D9994" t="s">
        <v>240</v>
      </c>
      <c r="E9994" t="s">
        <v>48</v>
      </c>
      <c r="F9994" t="s">
        <v>46</v>
      </c>
      <c r="G9994" t="s">
        <v>18</v>
      </c>
      <c r="H9994" t="s">
        <v>32</v>
      </c>
      <c r="I9994">
        <v>95.2</v>
      </c>
      <c r="J9994">
        <v>5</v>
      </c>
      <c r="K9994">
        <v>0</v>
      </c>
      <c r="L9994">
        <v>27.608000000000001</v>
      </c>
    </row>
    <row r="9995" spans="1:12" x14ac:dyDescent="0.3">
      <c r="A9995" t="s">
        <v>27</v>
      </c>
      <c r="B9995" t="s">
        <v>43</v>
      </c>
      <c r="C9995" t="s">
        <v>14</v>
      </c>
      <c r="D9995" t="s">
        <v>548</v>
      </c>
      <c r="E9995" t="s">
        <v>549</v>
      </c>
      <c r="F9995" t="s">
        <v>24</v>
      </c>
      <c r="G9995" t="s">
        <v>18</v>
      </c>
      <c r="H9995" t="s">
        <v>20</v>
      </c>
      <c r="I9995">
        <v>1603.136</v>
      </c>
      <c r="J9995">
        <v>4</v>
      </c>
      <c r="K9995">
        <v>0.2</v>
      </c>
      <c r="L9995">
        <v>100.196</v>
      </c>
    </row>
  </sheetData>
  <pageMargins left="0.7" right="0.7" top="0.75" bottom="0.75" header="0.3" footer="0.3"/>
  <pageSetup paperSize="9"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4D3F2-D2CC-4585-A558-FFBDCB494FCA}">
  <sheetPr>
    <tabColor theme="9"/>
  </sheetPr>
  <dimension ref="C1:P11"/>
  <sheetViews>
    <sheetView tabSelected="1" workbookViewId="0">
      <selection activeCell="M13" sqref="M13"/>
    </sheetView>
  </sheetViews>
  <sheetFormatPr defaultRowHeight="14.4" x14ac:dyDescent="0.3"/>
  <sheetData>
    <row r="1" spans="3:16" x14ac:dyDescent="0.3">
      <c r="C1" s="12"/>
      <c r="D1" s="12"/>
      <c r="E1" s="12"/>
      <c r="F1" s="12"/>
      <c r="G1" s="12"/>
      <c r="H1" s="12"/>
      <c r="I1" s="12"/>
      <c r="J1" s="12"/>
      <c r="K1" s="12"/>
      <c r="L1" s="12"/>
      <c r="M1" s="12"/>
      <c r="N1" s="12"/>
      <c r="O1" s="12"/>
      <c r="P1" s="12"/>
    </row>
    <row r="2" spans="3:16" ht="28.2" customHeight="1" x14ac:dyDescent="0.35">
      <c r="C2" s="17" t="s">
        <v>638</v>
      </c>
      <c r="D2" s="17"/>
      <c r="E2" s="17"/>
      <c r="F2" s="17"/>
      <c r="G2" s="17"/>
      <c r="H2" s="17"/>
      <c r="I2" s="17"/>
      <c r="J2" s="17"/>
      <c r="K2" s="12"/>
      <c r="L2" s="12"/>
      <c r="M2" s="12"/>
      <c r="N2" s="12"/>
      <c r="O2" s="12"/>
      <c r="P2" s="12"/>
    </row>
    <row r="3" spans="3:16" ht="22.8" customHeight="1" x14ac:dyDescent="0.3">
      <c r="C3" s="15" t="s">
        <v>633</v>
      </c>
      <c r="D3" s="15"/>
      <c r="E3" s="15"/>
      <c r="F3" s="15"/>
      <c r="G3" s="15"/>
      <c r="H3" s="15"/>
      <c r="I3" s="15"/>
      <c r="J3" s="15"/>
      <c r="K3" s="13"/>
      <c r="L3" s="13"/>
      <c r="M3" s="13"/>
      <c r="N3" s="13"/>
      <c r="O3" s="13"/>
      <c r="P3" s="13"/>
    </row>
    <row r="4" spans="3:16" x14ac:dyDescent="0.3">
      <c r="C4" s="16"/>
      <c r="D4" s="16"/>
      <c r="E4" s="16"/>
      <c r="F4" s="16"/>
      <c r="G4" s="16"/>
      <c r="H4" s="16"/>
      <c r="I4" s="16"/>
      <c r="J4" s="16"/>
      <c r="K4" s="14"/>
      <c r="L4" s="14"/>
      <c r="M4" s="14"/>
      <c r="N4" s="14"/>
      <c r="O4" s="14"/>
      <c r="P4" s="14"/>
    </row>
    <row r="5" spans="3:16" ht="15.6" customHeight="1" x14ac:dyDescent="0.3">
      <c r="C5" s="15" t="s">
        <v>634</v>
      </c>
      <c r="D5" s="15"/>
      <c r="E5" s="15"/>
      <c r="F5" s="15"/>
      <c r="G5" s="15"/>
      <c r="H5" s="15"/>
      <c r="I5" s="15"/>
      <c r="J5" s="15"/>
      <c r="K5" s="13"/>
      <c r="L5" s="13"/>
      <c r="M5" s="13"/>
      <c r="N5" s="13"/>
      <c r="O5" s="13"/>
      <c r="P5" s="13"/>
    </row>
    <row r="6" spans="3:16" x14ac:dyDescent="0.3">
      <c r="C6" s="16"/>
      <c r="D6" s="16"/>
      <c r="E6" s="16"/>
      <c r="F6" s="16"/>
      <c r="G6" s="16"/>
      <c r="H6" s="16"/>
      <c r="I6" s="16"/>
      <c r="J6" s="16"/>
      <c r="K6" s="14"/>
      <c r="L6" s="14"/>
      <c r="M6" s="14"/>
      <c r="N6" s="14"/>
      <c r="O6" s="14"/>
      <c r="P6" s="14"/>
    </row>
    <row r="7" spans="3:16" ht="15.6" customHeight="1" x14ac:dyDescent="0.3">
      <c r="C7" s="15" t="s">
        <v>635</v>
      </c>
      <c r="D7" s="15"/>
      <c r="E7" s="15"/>
      <c r="F7" s="15"/>
      <c r="G7" s="15"/>
      <c r="H7" s="15"/>
      <c r="I7" s="15"/>
      <c r="J7" s="15"/>
      <c r="K7" s="13"/>
      <c r="L7" s="13"/>
      <c r="M7" s="13"/>
      <c r="N7" s="13"/>
      <c r="O7" s="13"/>
      <c r="P7" s="13"/>
    </row>
    <row r="8" spans="3:16" x14ac:dyDescent="0.3">
      <c r="C8" s="16"/>
      <c r="D8" s="16"/>
      <c r="E8" s="16"/>
      <c r="F8" s="16"/>
      <c r="G8" s="16"/>
      <c r="H8" s="16"/>
      <c r="I8" s="16"/>
      <c r="J8" s="16"/>
      <c r="K8" s="14"/>
      <c r="L8" s="14"/>
      <c r="M8" s="14"/>
      <c r="N8" s="14"/>
      <c r="O8" s="14"/>
      <c r="P8" s="14"/>
    </row>
    <row r="9" spans="3:16" ht="15.6" customHeight="1" x14ac:dyDescent="0.3">
      <c r="C9" s="15" t="s">
        <v>636</v>
      </c>
      <c r="D9" s="15"/>
      <c r="E9" s="15"/>
      <c r="F9" s="15"/>
      <c r="G9" s="15"/>
      <c r="H9" s="15"/>
      <c r="I9" s="15"/>
      <c r="J9" s="15"/>
      <c r="K9" s="13"/>
      <c r="L9" s="13"/>
      <c r="M9" s="13"/>
      <c r="N9" s="13"/>
      <c r="O9" s="13"/>
      <c r="P9" s="13"/>
    </row>
    <row r="10" spans="3:16" x14ac:dyDescent="0.3">
      <c r="C10" s="16"/>
      <c r="D10" s="16"/>
      <c r="E10" s="16"/>
      <c r="F10" s="16"/>
      <c r="G10" s="16"/>
      <c r="H10" s="16"/>
      <c r="I10" s="16"/>
      <c r="J10" s="16"/>
      <c r="K10" s="14"/>
      <c r="L10" s="14"/>
      <c r="M10" s="14"/>
      <c r="N10" s="14"/>
      <c r="O10" s="14"/>
      <c r="P10" s="14"/>
    </row>
    <row r="11" spans="3:16" ht="15.6" customHeight="1" x14ac:dyDescent="0.3">
      <c r="C11" s="15" t="s">
        <v>637</v>
      </c>
      <c r="D11" s="15"/>
      <c r="E11" s="15"/>
      <c r="F11" s="15"/>
      <c r="G11" s="15"/>
      <c r="H11" s="15"/>
      <c r="I11" s="15"/>
      <c r="J11" s="15"/>
      <c r="K11" s="13"/>
      <c r="L11" s="13"/>
      <c r="M11" s="13"/>
      <c r="N11" s="13"/>
      <c r="O11" s="13"/>
      <c r="P11" s="13"/>
    </row>
  </sheetData>
  <mergeCells count="10">
    <mergeCell ref="C3:J3"/>
    <mergeCell ref="C4:J4"/>
    <mergeCell ref="C5:J5"/>
    <mergeCell ref="C6:J6"/>
    <mergeCell ref="C7:J7"/>
    <mergeCell ref="C8:J8"/>
    <mergeCell ref="C9:J9"/>
    <mergeCell ref="C10:J10"/>
    <mergeCell ref="C11:J11"/>
    <mergeCell ref="C2:J2"/>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E5E6D-22A7-43F0-8410-C3226761E05D}">
  <sheetPr>
    <tabColor theme="9"/>
  </sheetPr>
  <dimension ref="A1:C22"/>
  <sheetViews>
    <sheetView workbookViewId="0">
      <selection activeCell="E31" sqref="E31"/>
    </sheetView>
  </sheetViews>
  <sheetFormatPr defaultRowHeight="14.4" x14ac:dyDescent="0.3"/>
  <cols>
    <col min="1" max="1" width="15.5546875" bestFit="1" customWidth="1"/>
    <col min="2" max="2" width="14.6640625" bestFit="1" customWidth="1"/>
    <col min="3" max="3" width="12.109375" bestFit="1" customWidth="1"/>
  </cols>
  <sheetData>
    <row r="1" spans="1:3" x14ac:dyDescent="0.3">
      <c r="A1" s="1" t="s">
        <v>6</v>
      </c>
      <c r="B1" s="1" t="s">
        <v>7</v>
      </c>
      <c r="C1" t="s">
        <v>632</v>
      </c>
    </row>
    <row r="2" spans="1:3" x14ac:dyDescent="0.3">
      <c r="A2" t="s">
        <v>18</v>
      </c>
      <c r="B2" t="s">
        <v>19</v>
      </c>
      <c r="C2" s="5">
        <v>-3472.5559999999978</v>
      </c>
    </row>
    <row r="3" spans="1:3" x14ac:dyDescent="0.3">
      <c r="B3" t="s">
        <v>20</v>
      </c>
      <c r="C3" s="5">
        <v>26590.166300000026</v>
      </c>
    </row>
    <row r="4" spans="1:3" x14ac:dyDescent="0.3">
      <c r="B4" t="s">
        <v>32</v>
      </c>
      <c r="C4" s="5">
        <v>13059.143599999983</v>
      </c>
    </row>
    <row r="5" spans="1:3" x14ac:dyDescent="0.3">
      <c r="B5" t="s">
        <v>30</v>
      </c>
      <c r="C5" s="5">
        <v>-17725.481100000008</v>
      </c>
    </row>
    <row r="6" spans="1:3" x14ac:dyDescent="0.3">
      <c r="A6" t="s">
        <v>627</v>
      </c>
      <c r="C6" s="5">
        <v>18451.272800000002</v>
      </c>
    </row>
    <row r="7" spans="1:3" x14ac:dyDescent="0.3">
      <c r="A7" t="s">
        <v>25</v>
      </c>
      <c r="B7" t="s">
        <v>37</v>
      </c>
      <c r="C7" s="5">
        <v>18138.005399999995</v>
      </c>
    </row>
    <row r="8" spans="1:3" x14ac:dyDescent="0.3">
      <c r="B8" t="s">
        <v>33</v>
      </c>
      <c r="C8" s="5">
        <v>6527.7869999999984</v>
      </c>
    </row>
    <row r="9" spans="1:3" x14ac:dyDescent="0.3">
      <c r="B9" t="s">
        <v>36</v>
      </c>
      <c r="C9" s="5">
        <v>30221.763299999995</v>
      </c>
    </row>
    <row r="10" spans="1:3" x14ac:dyDescent="0.3">
      <c r="B10" t="s">
        <v>59</v>
      </c>
      <c r="C10" s="5">
        <v>6964.1767000000027</v>
      </c>
    </row>
    <row r="11" spans="1:3" x14ac:dyDescent="0.3">
      <c r="B11" t="s">
        <v>76</v>
      </c>
      <c r="C11" s="5">
        <v>949.51819999999975</v>
      </c>
    </row>
    <row r="12" spans="1:3" x14ac:dyDescent="0.3">
      <c r="B12" t="s">
        <v>26</v>
      </c>
      <c r="C12" s="5">
        <v>5546.2539999999981</v>
      </c>
    </row>
    <row r="13" spans="1:3" x14ac:dyDescent="0.3">
      <c r="B13" t="s">
        <v>40</v>
      </c>
      <c r="C13" s="5">
        <v>34053.569299999966</v>
      </c>
    </row>
    <row r="14" spans="1:3" x14ac:dyDescent="0.3">
      <c r="B14" t="s">
        <v>31</v>
      </c>
      <c r="C14" s="5">
        <v>21278.826399999998</v>
      </c>
    </row>
    <row r="15" spans="1:3" x14ac:dyDescent="0.3">
      <c r="B15" t="s">
        <v>109</v>
      </c>
      <c r="C15" s="5">
        <v>-1189.0994999999984</v>
      </c>
    </row>
    <row r="16" spans="1:3" x14ac:dyDescent="0.3">
      <c r="A16" t="s">
        <v>628</v>
      </c>
      <c r="C16" s="5">
        <v>122490.80079999995</v>
      </c>
    </row>
    <row r="17" spans="1:3" x14ac:dyDescent="0.3">
      <c r="A17" t="s">
        <v>34</v>
      </c>
      <c r="B17" t="s">
        <v>58</v>
      </c>
      <c r="C17" s="5">
        <v>41936.635699999933</v>
      </c>
    </row>
    <row r="18" spans="1:3" x14ac:dyDescent="0.3">
      <c r="B18" t="s">
        <v>161</v>
      </c>
      <c r="C18" s="5">
        <v>55617.824900000007</v>
      </c>
    </row>
    <row r="19" spans="1:3" x14ac:dyDescent="0.3">
      <c r="B19" t="s">
        <v>122</v>
      </c>
      <c r="C19" s="5">
        <v>3384.7568999999999</v>
      </c>
    </row>
    <row r="20" spans="1:3" x14ac:dyDescent="0.3">
      <c r="B20" t="s">
        <v>35</v>
      </c>
      <c r="C20" s="5">
        <v>44515.730600000003</v>
      </c>
    </row>
    <row r="21" spans="1:3" x14ac:dyDescent="0.3">
      <c r="A21" t="s">
        <v>629</v>
      </c>
      <c r="C21" s="5">
        <v>145454.94809999992</v>
      </c>
    </row>
    <row r="22" spans="1:3" x14ac:dyDescent="0.3">
      <c r="A22" t="s">
        <v>624</v>
      </c>
      <c r="C22" s="5">
        <v>286397.02169999987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F17EB-BF09-47FD-899F-72D72A1AA113}">
  <sheetPr>
    <tabColor theme="9"/>
  </sheetPr>
  <dimension ref="A1:C22"/>
  <sheetViews>
    <sheetView workbookViewId="0">
      <selection activeCell="Q14" sqref="Q14"/>
    </sheetView>
  </sheetViews>
  <sheetFormatPr defaultRowHeight="14.4" x14ac:dyDescent="0.3"/>
  <cols>
    <col min="1" max="1" width="15.5546875" bestFit="1" customWidth="1"/>
    <col min="2" max="2" width="14.6640625" bestFit="1" customWidth="1"/>
    <col min="3" max="3" width="14.88671875" bestFit="1" customWidth="1"/>
  </cols>
  <sheetData>
    <row r="1" spans="1:3" x14ac:dyDescent="0.3">
      <c r="A1" s="1" t="s">
        <v>6</v>
      </c>
      <c r="B1" s="1" t="s">
        <v>7</v>
      </c>
      <c r="C1" t="s">
        <v>631</v>
      </c>
    </row>
    <row r="2" spans="1:3" x14ac:dyDescent="0.3">
      <c r="A2" t="s">
        <v>18</v>
      </c>
      <c r="B2" t="s">
        <v>19</v>
      </c>
      <c r="C2" s="9">
        <v>48.14</v>
      </c>
    </row>
    <row r="3" spans="1:3" x14ac:dyDescent="0.3">
      <c r="B3" t="s">
        <v>20</v>
      </c>
      <c r="C3" s="9">
        <v>105</v>
      </c>
    </row>
    <row r="4" spans="1:3" x14ac:dyDescent="0.3">
      <c r="B4" t="s">
        <v>32</v>
      </c>
      <c r="C4" s="9">
        <v>132.4</v>
      </c>
    </row>
    <row r="5" spans="1:3" x14ac:dyDescent="0.3">
      <c r="B5" t="s">
        <v>30</v>
      </c>
      <c r="C5" s="9">
        <v>83.350000000000065</v>
      </c>
    </row>
    <row r="6" spans="1:3" x14ac:dyDescent="0.3">
      <c r="A6" t="s">
        <v>627</v>
      </c>
      <c r="C6" s="9">
        <v>368.89000000000004</v>
      </c>
    </row>
    <row r="7" spans="1:3" x14ac:dyDescent="0.3">
      <c r="A7" t="s">
        <v>25</v>
      </c>
      <c r="B7" t="s">
        <v>37</v>
      </c>
      <c r="C7" s="9">
        <v>77.600000000000023</v>
      </c>
    </row>
    <row r="8" spans="1:3" x14ac:dyDescent="0.3">
      <c r="B8" t="s">
        <v>33</v>
      </c>
      <c r="C8" s="9">
        <v>59.600000000000307</v>
      </c>
    </row>
    <row r="9" spans="1:3" x14ac:dyDescent="0.3">
      <c r="B9" t="s">
        <v>36</v>
      </c>
      <c r="C9" s="9">
        <v>566.99999999999773</v>
      </c>
    </row>
    <row r="10" spans="1:3" x14ac:dyDescent="0.3">
      <c r="B10" t="s">
        <v>59</v>
      </c>
      <c r="C10" s="9">
        <v>20.399999999999959</v>
      </c>
    </row>
    <row r="11" spans="1:3" x14ac:dyDescent="0.3">
      <c r="B11" t="s">
        <v>76</v>
      </c>
      <c r="C11" s="9">
        <v>17.799999999999969</v>
      </c>
    </row>
    <row r="12" spans="1:3" x14ac:dyDescent="0.3">
      <c r="B12" t="s">
        <v>26</v>
      </c>
      <c r="C12" s="9">
        <v>24.999999999999943</v>
      </c>
    </row>
    <row r="13" spans="1:3" x14ac:dyDescent="0.3">
      <c r="B13" t="s">
        <v>40</v>
      </c>
      <c r="C13" s="9">
        <v>102.60000000000092</v>
      </c>
    </row>
    <row r="14" spans="1:3" x14ac:dyDescent="0.3">
      <c r="B14" t="s">
        <v>31</v>
      </c>
      <c r="C14" s="9">
        <v>63.200000000000358</v>
      </c>
    </row>
    <row r="15" spans="1:3" x14ac:dyDescent="0.3">
      <c r="B15" t="s">
        <v>109</v>
      </c>
      <c r="C15" s="9">
        <v>14.59999999999998</v>
      </c>
    </row>
    <row r="16" spans="1:3" x14ac:dyDescent="0.3">
      <c r="A16" t="s">
        <v>628</v>
      </c>
      <c r="C16" s="9">
        <v>947.79999999999916</v>
      </c>
    </row>
    <row r="17" spans="1:3" x14ac:dyDescent="0.3">
      <c r="A17" t="s">
        <v>34</v>
      </c>
      <c r="B17" t="s">
        <v>58</v>
      </c>
      <c r="C17" s="9">
        <v>60.800000000000324</v>
      </c>
    </row>
    <row r="18" spans="1:3" x14ac:dyDescent="0.3">
      <c r="B18" t="s">
        <v>161</v>
      </c>
      <c r="C18" s="9">
        <v>11</v>
      </c>
    </row>
    <row r="19" spans="1:3" x14ac:dyDescent="0.3">
      <c r="B19" t="s">
        <v>122</v>
      </c>
      <c r="C19" s="9">
        <v>35.199999999999967</v>
      </c>
    </row>
    <row r="20" spans="1:3" x14ac:dyDescent="0.3">
      <c r="B20" t="s">
        <v>35</v>
      </c>
      <c r="C20" s="9">
        <v>137.40000000000083</v>
      </c>
    </row>
    <row r="21" spans="1:3" x14ac:dyDescent="0.3">
      <c r="A21" t="s">
        <v>629</v>
      </c>
      <c r="C21" s="9">
        <v>244.40000000000111</v>
      </c>
    </row>
    <row r="22" spans="1:3" x14ac:dyDescent="0.3">
      <c r="A22" t="s">
        <v>624</v>
      </c>
      <c r="C22" s="9">
        <v>1561.0900000000001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80E3F-037B-46F4-807C-7C3E104B44CB}">
  <sheetPr>
    <tabColor theme="9"/>
  </sheetPr>
  <dimension ref="A1:AY7"/>
  <sheetViews>
    <sheetView workbookViewId="0">
      <selection activeCell="F27" sqref="F27"/>
    </sheetView>
  </sheetViews>
  <sheetFormatPr defaultRowHeight="14.4" x14ac:dyDescent="0.3"/>
  <cols>
    <col min="1" max="1" width="11.6640625" bestFit="1" customWidth="1"/>
    <col min="2" max="2" width="15.5546875" bestFit="1" customWidth="1"/>
    <col min="3" max="4" width="8.5546875" bestFit="1" customWidth="1"/>
    <col min="5" max="5" width="9.5546875" bestFit="1" customWidth="1"/>
    <col min="6" max="6" width="8.6640625" bestFit="1" customWidth="1"/>
    <col min="7" max="7" width="11.109375" bestFit="1" customWidth="1"/>
    <col min="8" max="8" width="8.77734375" bestFit="1" customWidth="1"/>
    <col min="9" max="9" width="17.6640625" bestFit="1" customWidth="1"/>
    <col min="10" max="11" width="8.5546875" bestFit="1" customWidth="1"/>
    <col min="12" max="12" width="7.5546875" bestFit="1" customWidth="1"/>
    <col min="13" max="14" width="8.5546875" bestFit="1" customWidth="1"/>
    <col min="15" max="16" width="7.5546875" bestFit="1" customWidth="1"/>
    <col min="17" max="18" width="8.88671875" bestFit="1" customWidth="1"/>
    <col min="19" max="19" width="7.5546875" bestFit="1" customWidth="1"/>
    <col min="20" max="20" width="9.109375" bestFit="1" customWidth="1"/>
    <col min="21" max="21" width="13.44140625" bestFit="1" customWidth="1"/>
    <col min="22" max="22" width="8.77734375" bestFit="1" customWidth="1"/>
    <col min="23" max="23" width="10" bestFit="1" customWidth="1"/>
    <col min="24" max="24" width="9.88671875" bestFit="1" customWidth="1"/>
    <col min="25" max="25" width="8.5546875" bestFit="1" customWidth="1"/>
    <col min="26" max="26" width="8.77734375" bestFit="1" customWidth="1"/>
    <col min="27" max="27" width="8.88671875" bestFit="1" customWidth="1"/>
    <col min="28" max="28" width="8.5546875" bestFit="1" customWidth="1"/>
    <col min="29" max="29" width="14.33203125" bestFit="1" customWidth="1"/>
    <col min="30" max="30" width="10.33203125" bestFit="1" customWidth="1"/>
    <col min="31" max="31" width="11.33203125" bestFit="1" customWidth="1"/>
    <col min="32" max="32" width="9.5546875" bestFit="1" customWidth="1"/>
    <col min="33" max="33" width="13.33203125" bestFit="1" customWidth="1"/>
    <col min="34" max="34" width="12.33203125" bestFit="1" customWidth="1"/>
    <col min="35" max="35" width="8.5546875" bestFit="1" customWidth="1"/>
    <col min="36" max="36" width="9.6640625" bestFit="1" customWidth="1"/>
    <col min="37" max="37" width="8.5546875"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9.5546875" bestFit="1" customWidth="1"/>
    <col min="44" max="44" width="8.5546875" bestFit="1" customWidth="1"/>
    <col min="45" max="45" width="8.44140625" bestFit="1" customWidth="1"/>
    <col min="46" max="46" width="8.5546875" bestFit="1" customWidth="1"/>
    <col min="47" max="47" width="11.109375" bestFit="1" customWidth="1"/>
    <col min="48" max="48" width="12" bestFit="1" customWidth="1"/>
    <col min="49" max="49" width="9.44140625" bestFit="1" customWidth="1"/>
    <col min="50" max="50" width="9.109375" bestFit="1" customWidth="1"/>
    <col min="51" max="51" width="10.77734375" bestFit="1" customWidth="1"/>
  </cols>
  <sheetData>
    <row r="1" spans="1:51" x14ac:dyDescent="0.3">
      <c r="B1" s="1" t="s">
        <v>625</v>
      </c>
    </row>
    <row r="2" spans="1:51" x14ac:dyDescent="0.3">
      <c r="B2" t="s">
        <v>87</v>
      </c>
      <c r="C2" t="s">
        <v>80</v>
      </c>
      <c r="D2" t="s">
        <v>196</v>
      </c>
      <c r="E2" t="s">
        <v>23</v>
      </c>
      <c r="F2" t="s">
        <v>97</v>
      </c>
      <c r="G2" t="s">
        <v>126</v>
      </c>
      <c r="H2" t="s">
        <v>71</v>
      </c>
      <c r="I2" t="s">
        <v>260</v>
      </c>
      <c r="J2" t="s">
        <v>29</v>
      </c>
      <c r="K2" t="s">
        <v>166</v>
      </c>
      <c r="L2" t="s">
        <v>436</v>
      </c>
      <c r="M2" t="s">
        <v>64</v>
      </c>
      <c r="N2" t="s">
        <v>73</v>
      </c>
      <c r="O2" t="s">
        <v>101</v>
      </c>
      <c r="P2" t="s">
        <v>335</v>
      </c>
      <c r="Q2" t="s">
        <v>16</v>
      </c>
      <c r="R2" t="s">
        <v>124</v>
      </c>
      <c r="S2" t="s">
        <v>381</v>
      </c>
      <c r="T2" t="s">
        <v>247</v>
      </c>
      <c r="U2" t="s">
        <v>165</v>
      </c>
      <c r="V2" t="s">
        <v>69</v>
      </c>
      <c r="W2" t="s">
        <v>67</v>
      </c>
      <c r="X2" t="s">
        <v>184</v>
      </c>
      <c r="Y2" t="s">
        <v>111</v>
      </c>
      <c r="Z2" t="s">
        <v>202</v>
      </c>
      <c r="AA2" t="s">
        <v>53</v>
      </c>
      <c r="AB2" t="s">
        <v>176</v>
      </c>
      <c r="AC2" t="s">
        <v>246</v>
      </c>
      <c r="AD2" t="s">
        <v>131</v>
      </c>
      <c r="AE2" t="s">
        <v>120</v>
      </c>
      <c r="AF2" t="s">
        <v>75</v>
      </c>
      <c r="AG2" t="s">
        <v>39</v>
      </c>
      <c r="AH2" t="s">
        <v>492</v>
      </c>
      <c r="AI2" t="s">
        <v>103</v>
      </c>
      <c r="AJ2" t="s">
        <v>118</v>
      </c>
      <c r="AK2" t="s">
        <v>94</v>
      </c>
      <c r="AL2" t="s">
        <v>55</v>
      </c>
      <c r="AM2" t="s">
        <v>178</v>
      </c>
      <c r="AN2" t="s">
        <v>90</v>
      </c>
      <c r="AO2" t="s">
        <v>386</v>
      </c>
      <c r="AP2" t="s">
        <v>85</v>
      </c>
      <c r="AQ2" t="s">
        <v>45</v>
      </c>
      <c r="AR2" t="s">
        <v>50</v>
      </c>
      <c r="AS2" t="s">
        <v>379</v>
      </c>
      <c r="AT2" t="s">
        <v>82</v>
      </c>
      <c r="AU2" t="s">
        <v>42</v>
      </c>
      <c r="AV2" t="s">
        <v>590</v>
      </c>
      <c r="AW2" t="s">
        <v>48</v>
      </c>
      <c r="AX2" t="s">
        <v>549</v>
      </c>
      <c r="AY2" t="s">
        <v>624</v>
      </c>
    </row>
    <row r="3" spans="1:51" x14ac:dyDescent="0.3">
      <c r="A3" t="s">
        <v>626</v>
      </c>
      <c r="B3" s="9">
        <v>19510.639999999992</v>
      </c>
      <c r="C3" s="9">
        <v>35282.000999999997</v>
      </c>
      <c r="D3" s="9">
        <v>11678.129999999997</v>
      </c>
      <c r="E3" s="9">
        <v>457687.63150000101</v>
      </c>
      <c r="F3" s="9">
        <v>32108.117999999995</v>
      </c>
      <c r="G3" s="9">
        <v>13384.356999999996</v>
      </c>
      <c r="H3" s="9">
        <v>27451.068999999992</v>
      </c>
      <c r="I3" s="9">
        <v>2865.0199999999995</v>
      </c>
      <c r="J3" s="9">
        <v>89473.707999999999</v>
      </c>
      <c r="K3" s="9">
        <v>49095.840000000004</v>
      </c>
      <c r="L3" s="9">
        <v>4382.4860000000017</v>
      </c>
      <c r="M3" s="9">
        <v>80166.100999999864</v>
      </c>
      <c r="N3" s="9">
        <v>53555.360000000001</v>
      </c>
      <c r="O3" s="9">
        <v>4579.7599999999993</v>
      </c>
      <c r="P3" s="9">
        <v>2914.31</v>
      </c>
      <c r="Q3" s="9">
        <v>36591.749999999971</v>
      </c>
      <c r="R3" s="9">
        <v>9217.0299999999988</v>
      </c>
      <c r="S3" s="9">
        <v>1270.5300000000002</v>
      </c>
      <c r="T3" s="9">
        <v>23705.523000000001</v>
      </c>
      <c r="U3" s="9">
        <v>28634.433999999994</v>
      </c>
      <c r="V3" s="9">
        <v>76269.614000000016</v>
      </c>
      <c r="W3" s="9">
        <v>29863.149999999994</v>
      </c>
      <c r="X3" s="9">
        <v>10771.34</v>
      </c>
      <c r="Y3" s="9">
        <v>22205.149999999998</v>
      </c>
      <c r="Z3" s="9">
        <v>5589.3519999999971</v>
      </c>
      <c r="AA3" s="9">
        <v>7464.9299999999985</v>
      </c>
      <c r="AB3" s="9">
        <v>16729.101999999999</v>
      </c>
      <c r="AC3" s="9">
        <v>7292.5239999999994</v>
      </c>
      <c r="AD3" s="9">
        <v>35764.312000000013</v>
      </c>
      <c r="AE3" s="9">
        <v>4783.521999999999</v>
      </c>
      <c r="AF3" s="9">
        <v>310876.27099999978</v>
      </c>
      <c r="AG3" s="9">
        <v>55603.163999999968</v>
      </c>
      <c r="AH3" s="9">
        <v>919.91</v>
      </c>
      <c r="AI3" s="9">
        <v>78258.135999999926</v>
      </c>
      <c r="AJ3" s="9">
        <v>19683.39</v>
      </c>
      <c r="AK3" s="9">
        <v>17431.149999999991</v>
      </c>
      <c r="AL3" s="9">
        <v>116511.91400000003</v>
      </c>
      <c r="AM3" s="9">
        <v>22627.955999999995</v>
      </c>
      <c r="AN3" s="9">
        <v>8481.7099999999991</v>
      </c>
      <c r="AO3" s="9">
        <v>1315.5600000000002</v>
      </c>
      <c r="AP3" s="9">
        <v>30661.872999999981</v>
      </c>
      <c r="AQ3" s="9">
        <v>170188.04580000002</v>
      </c>
      <c r="AR3" s="9">
        <v>11220.055999999999</v>
      </c>
      <c r="AS3" s="9">
        <v>8929.369999999999</v>
      </c>
      <c r="AT3" s="9">
        <v>70636.719999999987</v>
      </c>
      <c r="AU3" s="9">
        <v>138641.26999999993</v>
      </c>
      <c r="AV3" s="9">
        <v>1209.8240000000001</v>
      </c>
      <c r="AW3" s="9">
        <v>32114.610000000019</v>
      </c>
      <c r="AX3" s="9">
        <v>1603.136</v>
      </c>
      <c r="AY3" s="9">
        <v>2297200.8603000003</v>
      </c>
    </row>
    <row r="6" spans="1:51" x14ac:dyDescent="0.3">
      <c r="A6" s="3"/>
      <c r="B6" s="3" t="s">
        <v>87</v>
      </c>
      <c r="C6" s="3" t="s">
        <v>80</v>
      </c>
      <c r="D6" s="3" t="s">
        <v>196</v>
      </c>
      <c r="E6" s="3" t="s">
        <v>23</v>
      </c>
      <c r="F6" s="3" t="s">
        <v>97</v>
      </c>
      <c r="G6" s="3" t="s">
        <v>126</v>
      </c>
      <c r="H6" s="3" t="s">
        <v>71</v>
      </c>
      <c r="I6" s="3" t="s">
        <v>260</v>
      </c>
      <c r="J6" s="3" t="s">
        <v>29</v>
      </c>
      <c r="K6" s="3" t="s">
        <v>166</v>
      </c>
      <c r="L6" s="3" t="s">
        <v>436</v>
      </c>
      <c r="M6" s="3" t="s">
        <v>64</v>
      </c>
      <c r="N6" s="3" t="s">
        <v>73</v>
      </c>
      <c r="O6" s="3" t="s">
        <v>101</v>
      </c>
      <c r="P6" s="3" t="s">
        <v>335</v>
      </c>
      <c r="Q6" s="3" t="s">
        <v>16</v>
      </c>
      <c r="R6" s="3" t="s">
        <v>124</v>
      </c>
      <c r="S6" s="3" t="s">
        <v>381</v>
      </c>
      <c r="T6" s="3" t="s">
        <v>247</v>
      </c>
      <c r="U6" s="3" t="s">
        <v>165</v>
      </c>
      <c r="V6" s="3" t="s">
        <v>69</v>
      </c>
      <c r="W6" s="3" t="s">
        <v>67</v>
      </c>
      <c r="X6" s="3" t="s">
        <v>184</v>
      </c>
      <c r="Y6" s="3" t="s">
        <v>111</v>
      </c>
      <c r="Z6" s="3" t="s">
        <v>202</v>
      </c>
      <c r="AA6" s="3" t="s">
        <v>53</v>
      </c>
      <c r="AB6" s="3" t="s">
        <v>176</v>
      </c>
      <c r="AC6" s="3" t="s">
        <v>246</v>
      </c>
      <c r="AD6" s="3" t="s">
        <v>131</v>
      </c>
      <c r="AE6" s="3" t="s">
        <v>120</v>
      </c>
      <c r="AF6" s="3" t="s">
        <v>75</v>
      </c>
      <c r="AG6" s="3" t="s">
        <v>39</v>
      </c>
      <c r="AH6" s="3" t="s">
        <v>492</v>
      </c>
      <c r="AI6" s="3" t="s">
        <v>103</v>
      </c>
      <c r="AJ6" s="3" t="s">
        <v>118</v>
      </c>
      <c r="AK6" s="3" t="s">
        <v>94</v>
      </c>
      <c r="AL6" s="3" t="s">
        <v>55</v>
      </c>
      <c r="AM6" s="3" t="s">
        <v>178</v>
      </c>
      <c r="AN6" s="3" t="s">
        <v>90</v>
      </c>
      <c r="AO6" s="3" t="s">
        <v>386</v>
      </c>
      <c r="AP6" s="3" t="s">
        <v>85</v>
      </c>
      <c r="AQ6" s="3" t="s">
        <v>45</v>
      </c>
      <c r="AR6" s="3" t="s">
        <v>50</v>
      </c>
      <c r="AS6" s="3" t="s">
        <v>379</v>
      </c>
      <c r="AT6" s="3" t="s">
        <v>82</v>
      </c>
      <c r="AU6" s="3" t="s">
        <v>42</v>
      </c>
      <c r="AV6" s="3" t="s">
        <v>590</v>
      </c>
      <c r="AW6" s="3" t="s">
        <v>48</v>
      </c>
      <c r="AX6" s="3" t="s">
        <v>549</v>
      </c>
      <c r="AY6" s="7"/>
    </row>
    <row r="7" spans="1:51" x14ac:dyDescent="0.3">
      <c r="A7" s="4" t="s">
        <v>8</v>
      </c>
      <c r="B7" s="6">
        <f>GETPIVOTDATA("Sales",$A$1,"State","Alabama")</f>
        <v>19510.639999999992</v>
      </c>
      <c r="C7" s="6">
        <f>GETPIVOTDATA("Sales",$A$1,"State","Arizona")</f>
        <v>35282.000999999997</v>
      </c>
      <c r="D7" s="6">
        <f>GETPIVOTDATA("Sales",$A$1,"State","Arkansas")</f>
        <v>11678.129999999997</v>
      </c>
      <c r="E7" s="6">
        <f>GETPIVOTDATA("Sales",$A$1,"State","California")</f>
        <v>457687.63150000101</v>
      </c>
      <c r="F7" s="6">
        <f>GETPIVOTDATA("Sales",$A$1,"State","Colorado")</f>
        <v>32108.117999999995</v>
      </c>
      <c r="G7" s="6">
        <f>GETPIVOTDATA("Sales",$A$1,"State","Connecticut")</f>
        <v>13384.356999999996</v>
      </c>
      <c r="H7" s="6">
        <f>GETPIVOTDATA("Sales",$A$1,"State","Delaware")</f>
        <v>27451.068999999992</v>
      </c>
      <c r="I7" s="6">
        <f>GETPIVOTDATA("Sales",$A$1,"State","District of Columbia")</f>
        <v>2865.0199999999995</v>
      </c>
      <c r="J7" s="6">
        <f>GETPIVOTDATA("Sales",$A$1,"State","Florida")</f>
        <v>89473.707999999999</v>
      </c>
      <c r="K7" s="6">
        <f>GETPIVOTDATA("Sales",$A$1,"State","Georgia")</f>
        <v>49095.840000000004</v>
      </c>
      <c r="L7" s="6">
        <f>GETPIVOTDATA("Sales",$A$1,"State","Idaho")</f>
        <v>4382.4860000000017</v>
      </c>
      <c r="M7" s="6">
        <f>GETPIVOTDATA("Sales",$A$1,"State","Illinois")</f>
        <v>80166.100999999864</v>
      </c>
      <c r="N7" s="6">
        <f>GETPIVOTDATA("Sales",$A$1,"State","Indiana")</f>
        <v>53555.360000000001</v>
      </c>
      <c r="O7" s="6">
        <f>GETPIVOTDATA("Sales",$A$1,"State","Iowa")</f>
        <v>4579.7599999999993</v>
      </c>
      <c r="P7" s="6">
        <f>GETPIVOTDATA("Sales",$A$1,"State","Kansas")</f>
        <v>2914.31</v>
      </c>
      <c r="Q7" s="6">
        <f>GETPIVOTDATA("Sales",$A$1,"State","Kentucky")</f>
        <v>36591.749999999971</v>
      </c>
      <c r="R7" s="6">
        <f>GETPIVOTDATA("Sales",$A$1,"State","Louisiana")</f>
        <v>9217.0299999999988</v>
      </c>
      <c r="S7" s="6">
        <f>GETPIVOTDATA("Sales",$A$1,"State","Maine")</f>
        <v>1270.5300000000002</v>
      </c>
      <c r="T7" s="6">
        <f>GETPIVOTDATA("Sales",$A$1,"State","Maryland")</f>
        <v>23705.523000000001</v>
      </c>
      <c r="U7" s="6">
        <f>GETPIVOTDATA("Sales",$A$1,"State","Massachusetts")</f>
        <v>28634.433999999994</v>
      </c>
      <c r="V7" s="6">
        <f>GETPIVOTDATA("Sales",$A$1,"State","Michigan")</f>
        <v>76269.614000000016</v>
      </c>
      <c r="W7" s="6">
        <f>GETPIVOTDATA("Sales",$A$1,"State","Minnesota")</f>
        <v>29863.149999999994</v>
      </c>
      <c r="X7" s="6">
        <f>GETPIVOTDATA("Sales",$A$1,"State","Mississippi")</f>
        <v>10771.34</v>
      </c>
      <c r="Y7" s="6">
        <f>GETPIVOTDATA("Sales",$A$1,"State","Missouri")</f>
        <v>22205.149999999998</v>
      </c>
      <c r="Z7" s="6">
        <f>GETPIVOTDATA("Sales",$A$1,"State","Montana")</f>
        <v>5589.3519999999971</v>
      </c>
      <c r="AA7" s="6">
        <f>GETPIVOTDATA("Sales",$A$1,"State","Nebraska")</f>
        <v>7464.9299999999985</v>
      </c>
      <c r="AB7" s="6">
        <f>GETPIVOTDATA("Sales",$A$1,"State","Nevada")</f>
        <v>16729.101999999999</v>
      </c>
      <c r="AC7" s="6">
        <f>GETPIVOTDATA("Sales",$A$1,"State","New Hampshire")</f>
        <v>7292.5239999999994</v>
      </c>
      <c r="AD7" s="6">
        <f>GETPIVOTDATA("Sales",$A$1,"State","New Jersey")</f>
        <v>35764.312000000013</v>
      </c>
      <c r="AE7" s="6">
        <f>GETPIVOTDATA("Sales",$A$1,"State","New Mexico")</f>
        <v>4783.521999999999</v>
      </c>
      <c r="AF7" s="6">
        <f>GETPIVOTDATA("Sales",$A$1,"State","New York")</f>
        <v>310876.27099999978</v>
      </c>
      <c r="AG7" s="6">
        <f>GETPIVOTDATA("Sales",$A$1,"State","North Carolina")</f>
        <v>55603.163999999968</v>
      </c>
      <c r="AH7" s="6">
        <f>GETPIVOTDATA("Sales",$A$1,"State","North Dakota")</f>
        <v>919.91</v>
      </c>
      <c r="AI7" s="6">
        <f>GETPIVOTDATA("Sales",$A$1,"State","Ohio")</f>
        <v>78258.135999999926</v>
      </c>
      <c r="AJ7" s="6">
        <f>GETPIVOTDATA("Sales",$A$1,"State","Oklahoma")</f>
        <v>19683.39</v>
      </c>
      <c r="AK7" s="6">
        <f>GETPIVOTDATA("Sales",$A$1,"State","Oregon")</f>
        <v>17431.149999999991</v>
      </c>
      <c r="AL7" s="6">
        <f>GETPIVOTDATA("Sales",$A$1,"State","Pennsylvania")</f>
        <v>116511.91400000003</v>
      </c>
      <c r="AM7" s="6">
        <f>GETPIVOTDATA("Sales",$A$1,"State","Rhode Island")</f>
        <v>22627.955999999995</v>
      </c>
      <c r="AN7" s="6">
        <f>GETPIVOTDATA("Sales",$A$1,"State","South Carolina")</f>
        <v>8481.7099999999991</v>
      </c>
      <c r="AO7" s="6">
        <f>GETPIVOTDATA("Sales",$A$1,"State","South Dakota")</f>
        <v>1315.5600000000002</v>
      </c>
      <c r="AP7" s="6">
        <f>GETPIVOTDATA("Sales",$A$1,"State","Tennessee")</f>
        <v>30661.872999999981</v>
      </c>
      <c r="AQ7" s="6">
        <f>GETPIVOTDATA("Sales",$A$1,"State","Texas")</f>
        <v>170188.04580000002</v>
      </c>
      <c r="AR7" s="6">
        <f>GETPIVOTDATA("Sales",$A$1,"State","Utah")</f>
        <v>11220.055999999999</v>
      </c>
      <c r="AS7" s="6">
        <f>GETPIVOTDATA("Sales",$A$1,"State","Vermont")</f>
        <v>8929.369999999999</v>
      </c>
      <c r="AT7" s="6">
        <f>GETPIVOTDATA("Sales",$A$1,"State","Virginia")</f>
        <v>70636.719999999987</v>
      </c>
      <c r="AU7" s="6">
        <f>GETPIVOTDATA("Sales",$A$1,"State","Washington")</f>
        <v>138641.26999999993</v>
      </c>
      <c r="AV7" s="6">
        <f>GETPIVOTDATA("Sales",$A$1,"State","West Virginia")</f>
        <v>1209.8240000000001</v>
      </c>
      <c r="AW7" s="6">
        <f>GETPIVOTDATA("Sales",$A$1,"State","Wisconsin")</f>
        <v>32114.610000000019</v>
      </c>
      <c r="AX7" s="6">
        <f>GETPIVOTDATA("Sales",$A$1,"State","Wyoming")</f>
        <v>1603.136</v>
      </c>
      <c r="AY7" s="8"/>
    </row>
  </sheetData>
  <pageMargins left="0.7" right="0.7" top="0.75" bottom="0.75" header="0.3" footer="0.3"/>
  <pageSetup paperSize="9" orientation="portrait"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6CF66-3B80-412D-AD9C-868FC10617CB}">
  <sheetPr>
    <tabColor theme="9"/>
  </sheetPr>
  <dimension ref="A1:B6"/>
  <sheetViews>
    <sheetView workbookViewId="0">
      <selection activeCell="V25" sqref="V25"/>
    </sheetView>
  </sheetViews>
  <sheetFormatPr defaultRowHeight="14.4" x14ac:dyDescent="0.3"/>
  <cols>
    <col min="1" max="1" width="12.5546875" bestFit="1" customWidth="1"/>
    <col min="2" max="2" width="11.6640625" bestFit="1" customWidth="1"/>
    <col min="3" max="8" width="6" bestFit="1" customWidth="1"/>
    <col min="9" max="9" width="5" bestFit="1" customWidth="1"/>
    <col min="10" max="10" width="6" bestFit="1" customWidth="1"/>
    <col min="11" max="11" width="5" bestFit="1" customWidth="1"/>
    <col min="12" max="16" width="6" bestFit="1" customWidth="1"/>
    <col min="17" max="17" width="5" bestFit="1" customWidth="1"/>
    <col min="18" max="24" width="6" bestFit="1" customWidth="1"/>
    <col min="25" max="25" width="5" bestFit="1" customWidth="1"/>
    <col min="26" max="34" width="6" bestFit="1" customWidth="1"/>
    <col min="35" max="35" width="5" bestFit="1" customWidth="1"/>
    <col min="36" max="36" width="6" bestFit="1" customWidth="1"/>
    <col min="37" max="37" width="5" bestFit="1" customWidth="1"/>
    <col min="38" max="38" width="6" bestFit="1" customWidth="1"/>
    <col min="39" max="39" width="5" bestFit="1" customWidth="1"/>
    <col min="40" max="42" width="6" bestFit="1" customWidth="1"/>
    <col min="43" max="43" width="5" bestFit="1" customWidth="1"/>
    <col min="44" max="44" width="6" bestFit="1" customWidth="1"/>
    <col min="45" max="45" width="4" bestFit="1" customWidth="1"/>
    <col min="46" max="46" width="5" bestFit="1" customWidth="1"/>
    <col min="47" max="56" width="6" bestFit="1" customWidth="1"/>
    <col min="57" max="57" width="5" bestFit="1" customWidth="1"/>
    <col min="58" max="62" width="6" bestFit="1" customWidth="1"/>
    <col min="63" max="63" width="5" bestFit="1" customWidth="1"/>
    <col min="64" max="67" width="6" bestFit="1" customWidth="1"/>
    <col min="68" max="68" width="5" bestFit="1" customWidth="1"/>
    <col min="69" max="71" width="6" bestFit="1" customWidth="1"/>
    <col min="72" max="72" width="4" bestFit="1" customWidth="1"/>
    <col min="73" max="73" width="6" bestFit="1" customWidth="1"/>
    <col min="74" max="74" width="5" bestFit="1" customWidth="1"/>
    <col min="75" max="75" width="6" bestFit="1" customWidth="1"/>
    <col min="76" max="76" width="5" bestFit="1" customWidth="1"/>
    <col min="77" max="92" width="6" bestFit="1" customWidth="1"/>
    <col min="93" max="93" width="5" bestFit="1" customWidth="1"/>
    <col min="94" max="97" width="6" bestFit="1" customWidth="1"/>
    <col min="98" max="98" width="5" bestFit="1" customWidth="1"/>
    <col min="99" max="100" width="6" bestFit="1" customWidth="1"/>
    <col min="101" max="101" width="4" bestFit="1" customWidth="1"/>
    <col min="102" max="102" width="5" bestFit="1" customWidth="1"/>
    <col min="103" max="111" width="6" bestFit="1" customWidth="1"/>
    <col min="112" max="112" width="5" bestFit="1" customWidth="1"/>
    <col min="113" max="114" width="6" bestFit="1" customWidth="1"/>
    <col min="115" max="115" width="5" bestFit="1" customWidth="1"/>
    <col min="116" max="118" width="6" bestFit="1" customWidth="1"/>
    <col min="119" max="119" width="5" bestFit="1" customWidth="1"/>
    <col min="120" max="121" width="6" bestFit="1" customWidth="1"/>
    <col min="122" max="123" width="5" bestFit="1" customWidth="1"/>
    <col min="124" max="126" width="6" bestFit="1" customWidth="1"/>
    <col min="127" max="127" width="5" bestFit="1" customWidth="1"/>
    <col min="128" max="128" width="6" bestFit="1" customWidth="1"/>
    <col min="129" max="129" width="5" bestFit="1" customWidth="1"/>
    <col min="130" max="130" width="6" bestFit="1" customWidth="1"/>
    <col min="131" max="131" width="5" bestFit="1" customWidth="1"/>
    <col min="132" max="134" width="6" bestFit="1" customWidth="1"/>
    <col min="135" max="136" width="5" bestFit="1" customWidth="1"/>
    <col min="137" max="137" width="6" bestFit="1" customWidth="1"/>
    <col min="138" max="138" width="2" bestFit="1" customWidth="1"/>
    <col min="139" max="141" width="6" bestFit="1" customWidth="1"/>
    <col min="142" max="142" width="5" bestFit="1" customWidth="1"/>
    <col min="143" max="143" width="6" bestFit="1" customWidth="1"/>
    <col min="144" max="144" width="5" bestFit="1" customWidth="1"/>
    <col min="145" max="148" width="6" bestFit="1" customWidth="1"/>
    <col min="149" max="149" width="5" bestFit="1" customWidth="1"/>
    <col min="150" max="150" width="6" bestFit="1" customWidth="1"/>
    <col min="151" max="151" width="5" bestFit="1" customWidth="1"/>
    <col min="152" max="152" width="6" bestFit="1" customWidth="1"/>
    <col min="153" max="153" width="4" bestFit="1" customWidth="1"/>
    <col min="154" max="155" width="6" bestFit="1" customWidth="1"/>
    <col min="156" max="156" width="5" bestFit="1" customWidth="1"/>
    <col min="157" max="158" width="6" bestFit="1" customWidth="1"/>
    <col min="159" max="159" width="5" bestFit="1" customWidth="1"/>
    <col min="160" max="160" width="6" bestFit="1" customWidth="1"/>
    <col min="161" max="161" width="5" bestFit="1" customWidth="1"/>
    <col min="162" max="165" width="6" bestFit="1" customWidth="1"/>
    <col min="166" max="166" width="5" bestFit="1" customWidth="1"/>
    <col min="167" max="167" width="6" bestFit="1" customWidth="1"/>
    <col min="168" max="168" width="5" bestFit="1" customWidth="1"/>
    <col min="169" max="172" width="6" bestFit="1" customWidth="1"/>
    <col min="173" max="173" width="5" bestFit="1" customWidth="1"/>
    <col min="174" max="174" width="6" bestFit="1" customWidth="1"/>
    <col min="175" max="175" width="5" bestFit="1" customWidth="1"/>
    <col min="176" max="177" width="6" bestFit="1" customWidth="1"/>
    <col min="178" max="178" width="5" bestFit="1" customWidth="1"/>
    <col min="179" max="180" width="6" bestFit="1" customWidth="1"/>
    <col min="181" max="181" width="5" bestFit="1" customWidth="1"/>
    <col min="182" max="185" width="6" bestFit="1" customWidth="1"/>
    <col min="186" max="186" width="4" bestFit="1" customWidth="1"/>
    <col min="187" max="188" width="5" bestFit="1" customWidth="1"/>
    <col min="189" max="190" width="6" bestFit="1" customWidth="1"/>
    <col min="191" max="192" width="5" bestFit="1" customWidth="1"/>
    <col min="193" max="193" width="6" bestFit="1" customWidth="1"/>
    <col min="194" max="195" width="5" bestFit="1" customWidth="1"/>
    <col min="196" max="199" width="6" bestFit="1" customWidth="1"/>
    <col min="200" max="200" width="5" bestFit="1" customWidth="1"/>
    <col min="201" max="204" width="6" bestFit="1" customWidth="1"/>
    <col min="205" max="205" width="5" bestFit="1" customWidth="1"/>
    <col min="206" max="206" width="4" bestFit="1" customWidth="1"/>
    <col min="207" max="208" width="6" bestFit="1" customWidth="1"/>
    <col min="209" max="210" width="5" bestFit="1" customWidth="1"/>
    <col min="211" max="211" width="6" bestFit="1" customWidth="1"/>
    <col min="212" max="212" width="5" bestFit="1" customWidth="1"/>
    <col min="213" max="215" width="6" bestFit="1" customWidth="1"/>
    <col min="216" max="216" width="5" bestFit="1" customWidth="1"/>
    <col min="217" max="218" width="6" bestFit="1" customWidth="1"/>
    <col min="219" max="219" width="5" bestFit="1" customWidth="1"/>
    <col min="220" max="221" width="6" bestFit="1" customWidth="1"/>
    <col min="222" max="223" width="5" bestFit="1" customWidth="1"/>
    <col min="224" max="224" width="6" bestFit="1" customWidth="1"/>
    <col min="225" max="225" width="5" bestFit="1" customWidth="1"/>
    <col min="226" max="226" width="4" bestFit="1" customWidth="1"/>
    <col min="227" max="227" width="6" bestFit="1" customWidth="1"/>
    <col min="228" max="229" width="5" bestFit="1" customWidth="1"/>
    <col min="230" max="231" width="6" bestFit="1" customWidth="1"/>
    <col min="232" max="232" width="5" bestFit="1" customWidth="1"/>
    <col min="233" max="233" width="4" bestFit="1" customWidth="1"/>
    <col min="234" max="235" width="6" bestFit="1" customWidth="1"/>
    <col min="236" max="236" width="5" bestFit="1" customWidth="1"/>
    <col min="237" max="239" width="6" bestFit="1" customWidth="1"/>
    <col min="240" max="240" width="5" bestFit="1" customWidth="1"/>
    <col min="241" max="242" width="6" bestFit="1" customWidth="1"/>
    <col min="243" max="243" width="5" bestFit="1" customWidth="1"/>
    <col min="244" max="248" width="6" bestFit="1" customWidth="1"/>
    <col min="249" max="249" width="5" bestFit="1" customWidth="1"/>
    <col min="250" max="253" width="6" bestFit="1" customWidth="1"/>
    <col min="254" max="254" width="5" bestFit="1" customWidth="1"/>
    <col min="255" max="256" width="6" bestFit="1" customWidth="1"/>
    <col min="257" max="257" width="5" bestFit="1" customWidth="1"/>
    <col min="258" max="258" width="6" bestFit="1" customWidth="1"/>
    <col min="259" max="259" width="4" bestFit="1" customWidth="1"/>
    <col min="260" max="264" width="6" bestFit="1" customWidth="1"/>
    <col min="265" max="265" width="5" bestFit="1" customWidth="1"/>
    <col min="266" max="268" width="6" bestFit="1" customWidth="1"/>
    <col min="269" max="269" width="5" bestFit="1" customWidth="1"/>
    <col min="270" max="270" width="6" bestFit="1" customWidth="1"/>
    <col min="271" max="271" width="5" bestFit="1" customWidth="1"/>
    <col min="272" max="272" width="6" bestFit="1" customWidth="1"/>
    <col min="273" max="273" width="5" bestFit="1" customWidth="1"/>
    <col min="274" max="275" width="6" bestFit="1" customWidth="1"/>
    <col min="276" max="276" width="5" bestFit="1" customWidth="1"/>
    <col min="277" max="283" width="6" bestFit="1" customWidth="1"/>
    <col min="284" max="285" width="5" bestFit="1" customWidth="1"/>
    <col min="286" max="286" width="6" bestFit="1" customWidth="1"/>
    <col min="287" max="287" width="5" bestFit="1" customWidth="1"/>
    <col min="288" max="288" width="6" bestFit="1" customWidth="1"/>
    <col min="289" max="289" width="5" bestFit="1" customWidth="1"/>
    <col min="290" max="292" width="6" bestFit="1" customWidth="1"/>
    <col min="293" max="293" width="5" bestFit="1" customWidth="1"/>
    <col min="294" max="294" width="6" bestFit="1" customWidth="1"/>
    <col min="295" max="296" width="5" bestFit="1" customWidth="1"/>
    <col min="297" max="298" width="6" bestFit="1" customWidth="1"/>
    <col min="299" max="299" width="2" bestFit="1" customWidth="1"/>
    <col min="300" max="300" width="6" bestFit="1" customWidth="1"/>
    <col min="301" max="302" width="5" bestFit="1" customWidth="1"/>
    <col min="303" max="303" width="6" bestFit="1" customWidth="1"/>
    <col min="304" max="304" width="5" bestFit="1" customWidth="1"/>
    <col min="305" max="305" width="6" bestFit="1" customWidth="1"/>
    <col min="306" max="306" width="5" bestFit="1" customWidth="1"/>
    <col min="307" max="308" width="6" bestFit="1" customWidth="1"/>
    <col min="309" max="309" width="4" bestFit="1" customWidth="1"/>
    <col min="310" max="310" width="6" bestFit="1" customWidth="1"/>
    <col min="311" max="311" width="5" bestFit="1" customWidth="1"/>
    <col min="312" max="315" width="6" bestFit="1" customWidth="1"/>
    <col min="316" max="316" width="5" bestFit="1" customWidth="1"/>
    <col min="317" max="318" width="6" bestFit="1" customWidth="1"/>
    <col min="319" max="319" width="5" bestFit="1" customWidth="1"/>
    <col min="320" max="320" width="6" bestFit="1" customWidth="1"/>
    <col min="321" max="321" width="5" bestFit="1" customWidth="1"/>
    <col min="322" max="325" width="6" bestFit="1" customWidth="1"/>
    <col min="326" max="326" width="4" bestFit="1" customWidth="1"/>
    <col min="327" max="327" width="5" bestFit="1" customWidth="1"/>
    <col min="328" max="328" width="6" bestFit="1" customWidth="1"/>
    <col min="329" max="330" width="5" bestFit="1" customWidth="1"/>
    <col min="331" max="331" width="6" bestFit="1" customWidth="1"/>
    <col min="332" max="332" width="5" bestFit="1" customWidth="1"/>
    <col min="333" max="333" width="6" bestFit="1" customWidth="1"/>
    <col min="334" max="334" width="4" bestFit="1" customWidth="1"/>
    <col min="335" max="337" width="6" bestFit="1" customWidth="1"/>
    <col min="338" max="339" width="5" bestFit="1" customWidth="1"/>
    <col min="340" max="342" width="6" bestFit="1" customWidth="1"/>
    <col min="343" max="345" width="5" bestFit="1" customWidth="1"/>
    <col min="346" max="346" width="6" bestFit="1" customWidth="1"/>
    <col min="347" max="347" width="4" bestFit="1" customWidth="1"/>
    <col min="348" max="350" width="6" bestFit="1" customWidth="1"/>
    <col min="351" max="351" width="5" bestFit="1" customWidth="1"/>
    <col min="352" max="352" width="6" bestFit="1" customWidth="1"/>
    <col min="353" max="353" width="5" bestFit="1" customWidth="1"/>
    <col min="354" max="354" width="6" bestFit="1" customWidth="1"/>
    <col min="355" max="355" width="4" bestFit="1" customWidth="1"/>
    <col min="356" max="358" width="5" bestFit="1" customWidth="1"/>
    <col min="359" max="359" width="6" bestFit="1" customWidth="1"/>
    <col min="360" max="360" width="5" bestFit="1" customWidth="1"/>
    <col min="361" max="363" width="6" bestFit="1" customWidth="1"/>
    <col min="364" max="364" width="5" bestFit="1" customWidth="1"/>
    <col min="365" max="365" width="6" bestFit="1" customWidth="1"/>
    <col min="366" max="367" width="5" bestFit="1" customWidth="1"/>
    <col min="368" max="368" width="6" bestFit="1" customWidth="1"/>
    <col min="369" max="371" width="5" bestFit="1" customWidth="1"/>
    <col min="372" max="372" width="6" bestFit="1" customWidth="1"/>
    <col min="373" max="373" width="2" bestFit="1" customWidth="1"/>
    <col min="374" max="374" width="5" bestFit="1" customWidth="1"/>
    <col min="375" max="375" width="6" bestFit="1" customWidth="1"/>
    <col min="376" max="376" width="5" bestFit="1" customWidth="1"/>
    <col min="377" max="378" width="6" bestFit="1" customWidth="1"/>
    <col min="379" max="379" width="5" bestFit="1" customWidth="1"/>
    <col min="380" max="380" width="6" bestFit="1" customWidth="1"/>
    <col min="381" max="381" width="5" bestFit="1" customWidth="1"/>
    <col min="382" max="384" width="6" bestFit="1" customWidth="1"/>
    <col min="385" max="386" width="5" bestFit="1" customWidth="1"/>
    <col min="387" max="388" width="6" bestFit="1" customWidth="1"/>
    <col min="389" max="390" width="5" bestFit="1" customWidth="1"/>
    <col min="391" max="392" width="6" bestFit="1" customWidth="1"/>
    <col min="393" max="393" width="4" bestFit="1" customWidth="1"/>
    <col min="394" max="394" width="6" bestFit="1" customWidth="1"/>
    <col min="395" max="395" width="5" bestFit="1" customWidth="1"/>
    <col min="396" max="396" width="6" bestFit="1" customWidth="1"/>
    <col min="397" max="397" width="5" bestFit="1" customWidth="1"/>
    <col min="398" max="398" width="6" bestFit="1" customWidth="1"/>
    <col min="399" max="400" width="5" bestFit="1" customWidth="1"/>
    <col min="401" max="403" width="6" bestFit="1" customWidth="1"/>
    <col min="404" max="404" width="5" bestFit="1" customWidth="1"/>
    <col min="405" max="405" width="6" bestFit="1" customWidth="1"/>
    <col min="406" max="407" width="5" bestFit="1" customWidth="1"/>
    <col min="408" max="408" width="6" bestFit="1" customWidth="1"/>
    <col min="409" max="411" width="5" bestFit="1" customWidth="1"/>
    <col min="412" max="412" width="6" bestFit="1" customWidth="1"/>
    <col min="413" max="413" width="5" bestFit="1" customWidth="1"/>
    <col min="414" max="414" width="6" bestFit="1" customWidth="1"/>
    <col min="415" max="415" width="4" bestFit="1" customWidth="1"/>
    <col min="416" max="416" width="6" bestFit="1" customWidth="1"/>
    <col min="417" max="417" width="5" bestFit="1" customWidth="1"/>
    <col min="418" max="419" width="6" bestFit="1" customWidth="1"/>
    <col min="420" max="420" width="5" bestFit="1" customWidth="1"/>
    <col min="421" max="421" width="6" bestFit="1" customWidth="1"/>
    <col min="422" max="422" width="5" bestFit="1" customWidth="1"/>
    <col min="423" max="423" width="6" bestFit="1" customWidth="1"/>
    <col min="424" max="424" width="4" bestFit="1" customWidth="1"/>
    <col min="425" max="425" width="5" bestFit="1" customWidth="1"/>
    <col min="426" max="428" width="6" bestFit="1" customWidth="1"/>
    <col min="429" max="429" width="5" bestFit="1" customWidth="1"/>
    <col min="430" max="430" width="4" bestFit="1" customWidth="1"/>
    <col min="431" max="431" width="6" bestFit="1" customWidth="1"/>
    <col min="432" max="432" width="5" bestFit="1" customWidth="1"/>
    <col min="433" max="435" width="6" bestFit="1" customWidth="1"/>
    <col min="436" max="436" width="5" bestFit="1" customWidth="1"/>
    <col min="437" max="437" width="6" bestFit="1" customWidth="1"/>
    <col min="438" max="438" width="4" bestFit="1" customWidth="1"/>
    <col min="439"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61" width="6" bestFit="1" customWidth="1"/>
    <col min="462" max="462" width="5" bestFit="1" customWidth="1"/>
    <col min="463" max="463" width="6" bestFit="1" customWidth="1"/>
    <col min="464" max="466" width="5" bestFit="1" customWidth="1"/>
    <col min="467" max="467" width="4" bestFit="1" customWidth="1"/>
    <col min="468" max="468" width="5" bestFit="1" customWidth="1"/>
    <col min="469" max="469" width="6" bestFit="1" customWidth="1"/>
    <col min="470" max="471" width="5" bestFit="1" customWidth="1"/>
    <col min="472" max="472" width="4" bestFit="1" customWidth="1"/>
    <col min="473" max="473" width="6" bestFit="1" customWidth="1"/>
    <col min="474" max="475" width="5" bestFit="1" customWidth="1"/>
    <col min="476" max="476" width="6" bestFit="1" customWidth="1"/>
    <col min="477" max="477" width="5" bestFit="1" customWidth="1"/>
    <col min="478" max="479" width="6" bestFit="1" customWidth="1"/>
    <col min="480" max="480" width="4" bestFit="1" customWidth="1"/>
    <col min="481" max="482" width="6" bestFit="1" customWidth="1"/>
    <col min="483" max="483" width="5" bestFit="1" customWidth="1"/>
    <col min="484" max="484" width="6" bestFit="1" customWidth="1"/>
    <col min="485" max="486" width="5" bestFit="1" customWidth="1"/>
    <col min="487" max="487" width="6" bestFit="1" customWidth="1"/>
    <col min="488" max="488" width="5" bestFit="1" customWidth="1"/>
    <col min="489" max="489" width="6" bestFit="1" customWidth="1"/>
    <col min="490" max="490" width="5" bestFit="1" customWidth="1"/>
    <col min="491" max="492" width="6" bestFit="1" customWidth="1"/>
    <col min="493" max="493" width="5" bestFit="1" customWidth="1"/>
    <col min="494" max="494" width="6" bestFit="1" customWidth="1"/>
    <col min="495" max="495" width="4" bestFit="1" customWidth="1"/>
    <col min="496" max="496" width="5" bestFit="1" customWidth="1"/>
    <col min="497" max="498" width="6" bestFit="1" customWidth="1"/>
    <col min="499" max="499" width="5" bestFit="1" customWidth="1"/>
    <col min="500" max="500" width="6" bestFit="1" customWidth="1"/>
    <col min="501" max="502" width="5" bestFit="1" customWidth="1"/>
    <col min="503" max="503" width="4" bestFit="1" customWidth="1"/>
    <col min="504" max="504" width="6" bestFit="1" customWidth="1"/>
    <col min="505" max="505" width="5" bestFit="1" customWidth="1"/>
    <col min="506" max="507" width="6" bestFit="1" customWidth="1"/>
    <col min="508" max="508" width="5" bestFit="1" customWidth="1"/>
    <col min="509" max="509" width="6" bestFit="1" customWidth="1"/>
    <col min="510" max="511" width="5" bestFit="1" customWidth="1"/>
    <col min="512" max="512" width="6" bestFit="1" customWidth="1"/>
    <col min="513" max="513" width="4" bestFit="1" customWidth="1"/>
    <col min="514" max="514" width="6" bestFit="1" customWidth="1"/>
    <col min="515" max="516" width="5" bestFit="1" customWidth="1"/>
    <col min="517" max="517" width="6" bestFit="1" customWidth="1"/>
    <col min="518" max="518" width="5" bestFit="1" customWidth="1"/>
    <col min="519" max="520" width="6" bestFit="1" customWidth="1"/>
    <col min="521" max="521" width="2" bestFit="1" customWidth="1"/>
    <col min="522" max="522" width="6" bestFit="1" customWidth="1"/>
    <col min="523" max="523" width="5" bestFit="1" customWidth="1"/>
    <col min="524" max="524" width="6" bestFit="1" customWidth="1"/>
    <col min="525" max="526" width="5" bestFit="1" customWidth="1"/>
    <col min="527" max="527" width="6" bestFit="1" customWidth="1"/>
    <col min="528" max="528" width="4" bestFit="1" customWidth="1"/>
    <col min="529" max="530" width="6" bestFit="1" customWidth="1"/>
    <col min="531" max="532" width="5" bestFit="1" customWidth="1"/>
    <col min="533" max="534" width="6" bestFit="1" customWidth="1"/>
    <col min="535" max="535" width="5" bestFit="1" customWidth="1"/>
    <col min="536" max="536" width="6" bestFit="1" customWidth="1"/>
    <col min="537" max="537" width="5" bestFit="1" customWidth="1"/>
    <col min="538" max="538" width="6" bestFit="1" customWidth="1"/>
    <col min="539" max="540" width="5" bestFit="1" customWidth="1"/>
    <col min="541" max="541" width="6" bestFit="1" customWidth="1"/>
    <col min="542" max="542" width="5" bestFit="1" customWidth="1"/>
    <col min="543" max="544" width="6" bestFit="1" customWidth="1"/>
    <col min="545" max="545" width="5" bestFit="1" customWidth="1"/>
    <col min="546" max="546" width="4" bestFit="1" customWidth="1"/>
    <col min="547" max="547" width="6" bestFit="1" customWidth="1"/>
    <col min="548" max="548" width="5" bestFit="1" customWidth="1"/>
    <col min="549" max="551" width="6" bestFit="1" customWidth="1"/>
    <col min="552" max="552" width="5" bestFit="1" customWidth="1"/>
    <col min="553" max="553" width="6" bestFit="1" customWidth="1"/>
    <col min="554" max="554" width="5" bestFit="1" customWidth="1"/>
    <col min="555" max="555" width="6" bestFit="1" customWidth="1"/>
    <col min="556" max="556" width="4" bestFit="1" customWidth="1"/>
    <col min="557" max="557" width="6" bestFit="1" customWidth="1"/>
    <col min="558" max="558" width="5" bestFit="1" customWidth="1"/>
    <col min="559" max="559" width="6" bestFit="1" customWidth="1"/>
    <col min="560" max="560" width="5" bestFit="1" customWidth="1"/>
    <col min="561" max="561" width="6" bestFit="1" customWidth="1"/>
    <col min="562" max="562" width="5" bestFit="1" customWidth="1"/>
    <col min="563" max="564" width="6" bestFit="1" customWidth="1"/>
    <col min="565" max="565" width="5" bestFit="1" customWidth="1"/>
    <col min="566" max="566" width="4" bestFit="1" customWidth="1"/>
    <col min="567" max="568" width="6" bestFit="1" customWidth="1"/>
    <col min="569" max="570" width="5" bestFit="1" customWidth="1"/>
    <col min="571" max="571" width="6" bestFit="1" customWidth="1"/>
    <col min="572" max="573" width="5" bestFit="1" customWidth="1"/>
    <col min="574" max="574" width="6" bestFit="1" customWidth="1"/>
    <col min="575" max="576" width="5" bestFit="1" customWidth="1"/>
    <col min="577" max="578" width="6" bestFit="1" customWidth="1"/>
    <col min="579" max="579" width="4" bestFit="1" customWidth="1"/>
    <col min="580" max="580" width="6" bestFit="1" customWidth="1"/>
    <col min="581" max="581" width="5" bestFit="1" customWidth="1"/>
    <col min="582" max="582" width="6" bestFit="1" customWidth="1"/>
    <col min="583" max="584" width="5" bestFit="1" customWidth="1"/>
    <col min="585" max="586" width="6" bestFit="1" customWidth="1"/>
    <col min="587" max="587" width="5" bestFit="1" customWidth="1"/>
    <col min="588" max="589" width="6" bestFit="1" customWidth="1"/>
    <col min="590" max="590" width="5" bestFit="1" customWidth="1"/>
    <col min="591" max="591" width="6" bestFit="1" customWidth="1"/>
    <col min="592" max="592" width="5" bestFit="1" customWidth="1"/>
    <col min="593" max="593" width="6" bestFit="1" customWidth="1"/>
    <col min="594" max="594" width="5" bestFit="1" customWidth="1"/>
    <col min="595" max="595" width="6" bestFit="1" customWidth="1"/>
    <col min="596" max="596" width="2" bestFit="1" customWidth="1"/>
    <col min="597" max="597" width="6" bestFit="1" customWidth="1"/>
    <col min="598" max="598" width="5" bestFit="1" customWidth="1"/>
    <col min="599" max="599" width="6" bestFit="1" customWidth="1"/>
    <col min="600" max="600" width="5" bestFit="1" customWidth="1"/>
    <col min="601" max="601" width="6" bestFit="1" customWidth="1"/>
    <col min="602" max="602" width="5" bestFit="1" customWidth="1"/>
    <col min="603" max="603" width="6" bestFit="1" customWidth="1"/>
    <col min="604" max="606" width="5" bestFit="1" customWidth="1"/>
    <col min="607" max="609" width="6" bestFit="1" customWidth="1"/>
    <col min="610" max="610" width="5"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23" width="6" bestFit="1" customWidth="1"/>
    <col min="624" max="624" width="5" bestFit="1" customWidth="1"/>
    <col min="625" max="626" width="6" bestFit="1" customWidth="1"/>
    <col min="627" max="627" width="4" bestFit="1" customWidth="1"/>
    <col min="628" max="628" width="6" bestFit="1" customWidth="1"/>
    <col min="629" max="629" width="5" bestFit="1" customWidth="1"/>
    <col min="630" max="630" width="6" bestFit="1" customWidth="1"/>
    <col min="631" max="633" width="5" bestFit="1" customWidth="1"/>
    <col min="634" max="634" width="6" bestFit="1" customWidth="1"/>
    <col min="635" max="635" width="5" bestFit="1" customWidth="1"/>
    <col min="636" max="642" width="6" bestFit="1" customWidth="1"/>
    <col min="643" max="643" width="5" bestFit="1" customWidth="1"/>
    <col min="644" max="646" width="6" bestFit="1" customWidth="1"/>
    <col min="647" max="647" width="5" bestFit="1" customWidth="1"/>
    <col min="648" max="651" width="6" bestFit="1" customWidth="1"/>
    <col min="652" max="655" width="5" bestFit="1" customWidth="1"/>
    <col min="656" max="656" width="6" bestFit="1" customWidth="1"/>
    <col min="657" max="657" width="5" bestFit="1" customWidth="1"/>
    <col min="658" max="661" width="6" bestFit="1" customWidth="1"/>
    <col min="662" max="662" width="5" bestFit="1" customWidth="1"/>
    <col min="663" max="663" width="6" bestFit="1" customWidth="1"/>
    <col min="664" max="665" width="5" bestFit="1" customWidth="1"/>
    <col min="666" max="666" width="6" bestFit="1" customWidth="1"/>
    <col min="667" max="667" width="5" bestFit="1" customWidth="1"/>
    <col min="668" max="668" width="6" bestFit="1" customWidth="1"/>
    <col min="669" max="670" width="7" bestFit="1" customWidth="1"/>
    <col min="671" max="672" width="6" bestFit="1" customWidth="1"/>
    <col min="673" max="673" width="7" bestFit="1" customWidth="1"/>
    <col min="674" max="674" width="6" bestFit="1" customWidth="1"/>
    <col min="675" max="675" width="7" bestFit="1" customWidth="1"/>
    <col min="676" max="676" width="5" bestFit="1" customWidth="1"/>
    <col min="677" max="677" width="6" bestFit="1" customWidth="1"/>
    <col min="678" max="680" width="7" bestFit="1" customWidth="1"/>
    <col min="681" max="681" width="6" bestFit="1" customWidth="1"/>
    <col min="682" max="682" width="7" bestFit="1" customWidth="1"/>
    <col min="683" max="683" width="6" bestFit="1" customWidth="1"/>
    <col min="684" max="684" width="7" bestFit="1" customWidth="1"/>
    <col min="685" max="685" width="6" bestFit="1" customWidth="1"/>
    <col min="686" max="686" width="7" bestFit="1" customWidth="1"/>
    <col min="687" max="687" width="5" bestFit="1" customWidth="1"/>
    <col min="688" max="689" width="7" bestFit="1" customWidth="1"/>
    <col min="690" max="691" width="6" bestFit="1" customWidth="1"/>
    <col min="692" max="692" width="7" bestFit="1" customWidth="1"/>
    <col min="693" max="693" width="6" bestFit="1" customWidth="1"/>
    <col min="694" max="694" width="7" bestFit="1" customWidth="1"/>
    <col min="695" max="695" width="6" bestFit="1" customWidth="1"/>
    <col min="696" max="696" width="7" bestFit="1" customWidth="1"/>
    <col min="697" max="697" width="5" bestFit="1" customWidth="1"/>
    <col min="698" max="699" width="7" bestFit="1" customWidth="1"/>
    <col min="700" max="700" width="6" bestFit="1" customWidth="1"/>
    <col min="701" max="702" width="7" bestFit="1" customWidth="1"/>
    <col min="703" max="706" width="6" bestFit="1" customWidth="1"/>
    <col min="707" max="707" width="7" bestFit="1" customWidth="1"/>
    <col min="708" max="710" width="6" bestFit="1" customWidth="1"/>
    <col min="711" max="711" width="7" bestFit="1" customWidth="1"/>
    <col min="712" max="712" width="6" bestFit="1" customWidth="1"/>
    <col min="713" max="713" width="7" bestFit="1" customWidth="1"/>
    <col min="714" max="714" width="6" bestFit="1" customWidth="1"/>
    <col min="715" max="715" width="7" bestFit="1" customWidth="1"/>
    <col min="716" max="716" width="6" bestFit="1" customWidth="1"/>
    <col min="717" max="718" width="7" bestFit="1" customWidth="1"/>
    <col min="719" max="719" width="5" bestFit="1" customWidth="1"/>
    <col min="720" max="722" width="7" bestFit="1" customWidth="1"/>
    <col min="723" max="724" width="6" bestFit="1" customWidth="1"/>
    <col min="725" max="725" width="7" bestFit="1" customWidth="1"/>
    <col min="726" max="726" width="5" bestFit="1" customWidth="1"/>
    <col min="727" max="727" width="6" bestFit="1" customWidth="1"/>
    <col min="728" max="728" width="7" bestFit="1" customWidth="1"/>
    <col min="729" max="731" width="6" bestFit="1" customWidth="1"/>
    <col min="732" max="732" width="7" bestFit="1" customWidth="1"/>
    <col min="733" max="734" width="6" bestFit="1" customWidth="1"/>
    <col min="735" max="735" width="7" bestFit="1" customWidth="1"/>
    <col min="736" max="738" width="6" bestFit="1" customWidth="1"/>
    <col min="739" max="739" width="7" bestFit="1" customWidth="1"/>
    <col min="740" max="742" width="6" bestFit="1" customWidth="1"/>
    <col min="743" max="745" width="7" bestFit="1" customWidth="1"/>
    <col min="746" max="746" width="5" bestFit="1" customWidth="1"/>
    <col min="747" max="747" width="6" bestFit="1" customWidth="1"/>
    <col min="748" max="749" width="7" bestFit="1" customWidth="1"/>
    <col min="750" max="750" width="6" bestFit="1" customWidth="1"/>
    <col min="751" max="756" width="7" bestFit="1" customWidth="1"/>
    <col min="757" max="757" width="6" bestFit="1" customWidth="1"/>
    <col min="758" max="758" width="7" bestFit="1" customWidth="1"/>
    <col min="759" max="759" width="6" bestFit="1" customWidth="1"/>
    <col min="760" max="764" width="7" bestFit="1" customWidth="1"/>
    <col min="765" max="768" width="6" bestFit="1" customWidth="1"/>
    <col min="769" max="769" width="7" bestFit="1" customWidth="1"/>
    <col min="770" max="771" width="6" bestFit="1" customWidth="1"/>
    <col min="772" max="772" width="7" bestFit="1" customWidth="1"/>
    <col min="773" max="773" width="6" bestFit="1" customWidth="1"/>
    <col min="774" max="775" width="7" bestFit="1" customWidth="1"/>
    <col min="776" max="776" width="6" bestFit="1" customWidth="1"/>
    <col min="777" max="777" width="7" bestFit="1" customWidth="1"/>
    <col min="778" max="778" width="6" bestFit="1" customWidth="1"/>
    <col min="779" max="780" width="7" bestFit="1" customWidth="1"/>
    <col min="781" max="781" width="6" bestFit="1" customWidth="1"/>
    <col min="782" max="785" width="7" bestFit="1" customWidth="1"/>
    <col min="786" max="786" width="6" bestFit="1" customWidth="1"/>
    <col min="787" max="787" width="7" bestFit="1" customWidth="1"/>
    <col min="788" max="788" width="5" bestFit="1" customWidth="1"/>
    <col min="789" max="789" width="7" bestFit="1" customWidth="1"/>
    <col min="790" max="790" width="6" bestFit="1" customWidth="1"/>
    <col min="791" max="791" width="7" bestFit="1" customWidth="1"/>
    <col min="792" max="796" width="6" bestFit="1" customWidth="1"/>
    <col min="797" max="797" width="7" bestFit="1" customWidth="1"/>
    <col min="798" max="798" width="6" bestFit="1" customWidth="1"/>
    <col min="799" max="799" width="7" bestFit="1" customWidth="1"/>
    <col min="800" max="800" width="6" bestFit="1" customWidth="1"/>
    <col min="801" max="801" width="7" bestFit="1" customWidth="1"/>
    <col min="802" max="802" width="3" bestFit="1" customWidth="1"/>
    <col min="803" max="803" width="6" bestFit="1" customWidth="1"/>
    <col min="804" max="804" width="7" bestFit="1" customWidth="1"/>
    <col min="805" max="806" width="6" bestFit="1" customWidth="1"/>
    <col min="807" max="807" width="7" bestFit="1" customWidth="1"/>
    <col min="808" max="808" width="6" bestFit="1" customWidth="1"/>
    <col min="809" max="811" width="7" bestFit="1" customWidth="1"/>
    <col min="812" max="812" width="6" bestFit="1" customWidth="1"/>
    <col min="813" max="813" width="7" bestFit="1" customWidth="1"/>
    <col min="814" max="814" width="6" bestFit="1" customWidth="1"/>
    <col min="815" max="816" width="7" bestFit="1" customWidth="1"/>
    <col min="817" max="817" width="6" bestFit="1" customWidth="1"/>
    <col min="818" max="819" width="7" bestFit="1" customWidth="1"/>
    <col min="820" max="820" width="6" bestFit="1" customWidth="1"/>
    <col min="821" max="821" width="7" bestFit="1" customWidth="1"/>
    <col min="822" max="822" width="6" bestFit="1" customWidth="1"/>
    <col min="823" max="823" width="7" bestFit="1" customWidth="1"/>
    <col min="824" max="824" width="5" bestFit="1" customWidth="1"/>
    <col min="825" max="826" width="6" bestFit="1" customWidth="1"/>
    <col min="827" max="827" width="7" bestFit="1" customWidth="1"/>
    <col min="828" max="829" width="6" bestFit="1" customWidth="1"/>
    <col min="830" max="831" width="7" bestFit="1" customWidth="1"/>
    <col min="832" max="833" width="6" bestFit="1" customWidth="1"/>
    <col min="834" max="834" width="7" bestFit="1" customWidth="1"/>
    <col min="835" max="835" width="6" bestFit="1" customWidth="1"/>
    <col min="836" max="836" width="7" bestFit="1" customWidth="1"/>
    <col min="837" max="837" width="6" bestFit="1" customWidth="1"/>
    <col min="838" max="840" width="7" bestFit="1" customWidth="1"/>
    <col min="841" max="841" width="5" bestFit="1" customWidth="1"/>
    <col min="842" max="843" width="7" bestFit="1" customWidth="1"/>
    <col min="844" max="844" width="6" bestFit="1" customWidth="1"/>
    <col min="845" max="845" width="7" bestFit="1" customWidth="1"/>
    <col min="846" max="846" width="5" bestFit="1" customWidth="1"/>
    <col min="847" max="847" width="6" bestFit="1" customWidth="1"/>
    <col min="848" max="848" width="7" bestFit="1" customWidth="1"/>
    <col min="849" max="850" width="6" bestFit="1" customWidth="1"/>
    <col min="851" max="851" width="7" bestFit="1" customWidth="1"/>
    <col min="852" max="852" width="6" bestFit="1" customWidth="1"/>
    <col min="853" max="855" width="7" bestFit="1" customWidth="1"/>
    <col min="856" max="856" width="6" bestFit="1" customWidth="1"/>
    <col min="857" max="858" width="7" bestFit="1" customWidth="1"/>
    <col min="859" max="859" width="6" bestFit="1" customWidth="1"/>
    <col min="860" max="860" width="5" bestFit="1" customWidth="1"/>
    <col min="861" max="861" width="7" bestFit="1" customWidth="1"/>
    <col min="862" max="862" width="6" bestFit="1" customWidth="1"/>
    <col min="863" max="863" width="7" bestFit="1" customWidth="1"/>
    <col min="864" max="865" width="6" bestFit="1" customWidth="1"/>
    <col min="866" max="866" width="7" bestFit="1" customWidth="1"/>
    <col min="867" max="867" width="6" bestFit="1" customWidth="1"/>
    <col min="868" max="868" width="7" bestFit="1" customWidth="1"/>
    <col min="869" max="869" width="3" bestFit="1" customWidth="1"/>
    <col min="870" max="870" width="7" bestFit="1" customWidth="1"/>
    <col min="871" max="871" width="6" bestFit="1" customWidth="1"/>
    <col min="872" max="872" width="7" bestFit="1" customWidth="1"/>
    <col min="873" max="875" width="6" bestFit="1" customWidth="1"/>
    <col min="876" max="876" width="7" bestFit="1" customWidth="1"/>
    <col min="877" max="878" width="6" bestFit="1" customWidth="1"/>
    <col min="879" max="879" width="7" bestFit="1" customWidth="1"/>
    <col min="880" max="881" width="6" bestFit="1" customWidth="1"/>
    <col min="882" max="886" width="7" bestFit="1" customWidth="1"/>
    <col min="887" max="887" width="6" bestFit="1" customWidth="1"/>
    <col min="888" max="889" width="7" bestFit="1" customWidth="1"/>
    <col min="890" max="890" width="6" bestFit="1" customWidth="1"/>
    <col min="891" max="891" width="7" bestFit="1" customWidth="1"/>
    <col min="892" max="892" width="6" bestFit="1" customWidth="1"/>
    <col min="893" max="893" width="7" bestFit="1" customWidth="1"/>
    <col min="894" max="894" width="6" bestFit="1" customWidth="1"/>
    <col min="895" max="895" width="7" bestFit="1" customWidth="1"/>
    <col min="896" max="896" width="5" bestFit="1" customWidth="1"/>
    <col min="897" max="897" width="7" bestFit="1" customWidth="1"/>
    <col min="898" max="898" width="6" bestFit="1" customWidth="1"/>
    <col min="899" max="900" width="7" bestFit="1" customWidth="1"/>
    <col min="901" max="901" width="6" bestFit="1" customWidth="1"/>
    <col min="902" max="903" width="7" bestFit="1" customWidth="1"/>
    <col min="904" max="905" width="6" bestFit="1" customWidth="1"/>
    <col min="906" max="909" width="7" bestFit="1" customWidth="1"/>
    <col min="910" max="910" width="6" bestFit="1" customWidth="1"/>
    <col min="911" max="911" width="7" bestFit="1" customWidth="1"/>
    <col min="912" max="912" width="6" bestFit="1" customWidth="1"/>
    <col min="913"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20" width="7" bestFit="1" customWidth="1"/>
    <col min="921" max="921" width="6" bestFit="1" customWidth="1"/>
    <col min="922" max="922" width="7" bestFit="1" customWidth="1"/>
    <col min="923" max="923" width="6" bestFit="1" customWidth="1"/>
    <col min="924" max="924" width="7" bestFit="1" customWidth="1"/>
    <col min="925" max="926" width="6" bestFit="1" customWidth="1"/>
    <col min="927" max="927" width="7" bestFit="1" customWidth="1"/>
    <col min="928" max="928" width="5" bestFit="1" customWidth="1"/>
    <col min="929" max="929" width="7" bestFit="1" customWidth="1"/>
    <col min="930" max="930" width="6" bestFit="1" customWidth="1"/>
    <col min="931" max="931" width="7" bestFit="1" customWidth="1"/>
    <col min="932" max="934" width="6" bestFit="1" customWidth="1"/>
    <col min="935" max="935" width="7" bestFit="1" customWidth="1"/>
    <col min="936" max="936" width="3" bestFit="1" customWidth="1"/>
    <col min="937" max="937" width="7" bestFit="1" customWidth="1"/>
    <col min="938" max="940" width="6" bestFit="1" customWidth="1"/>
    <col min="941" max="942" width="7" bestFit="1" customWidth="1"/>
    <col min="943" max="943" width="6" bestFit="1" customWidth="1"/>
    <col min="944" max="944" width="7" bestFit="1" customWidth="1"/>
    <col min="945" max="946" width="6" bestFit="1" customWidth="1"/>
    <col min="947" max="947" width="5" bestFit="1" customWidth="1"/>
    <col min="948" max="950" width="7" bestFit="1" customWidth="1"/>
    <col min="951" max="951" width="6" bestFit="1" customWidth="1"/>
    <col min="952" max="953" width="7" bestFit="1" customWidth="1"/>
    <col min="954" max="954" width="6" bestFit="1" customWidth="1"/>
    <col min="955" max="958" width="7" bestFit="1" customWidth="1"/>
    <col min="959" max="959" width="5" bestFit="1" customWidth="1"/>
    <col min="960" max="961" width="7" bestFit="1" customWidth="1"/>
    <col min="962" max="964" width="6" bestFit="1" customWidth="1"/>
    <col min="965" max="965" width="7" bestFit="1" customWidth="1"/>
    <col min="966" max="967" width="6" bestFit="1" customWidth="1"/>
    <col min="968" max="969" width="7" bestFit="1" customWidth="1"/>
    <col min="970" max="970" width="5" bestFit="1" customWidth="1"/>
    <col min="971" max="971" width="6" bestFit="1" customWidth="1"/>
    <col min="972" max="972" width="7" bestFit="1" customWidth="1"/>
    <col min="973" max="973" width="6" bestFit="1" customWidth="1"/>
    <col min="974" max="974" width="5" bestFit="1" customWidth="1"/>
    <col min="975" max="979" width="6" bestFit="1" customWidth="1"/>
    <col min="980" max="980" width="5" bestFit="1" customWidth="1"/>
    <col min="981" max="981" width="6" bestFit="1" customWidth="1"/>
    <col min="982" max="982" width="7" bestFit="1" customWidth="1"/>
    <col min="983" max="985" width="6" bestFit="1" customWidth="1"/>
    <col min="986" max="986" width="5" bestFit="1" customWidth="1"/>
    <col min="987" max="988" width="6" bestFit="1" customWidth="1"/>
    <col min="989" max="989" width="7" bestFit="1" customWidth="1"/>
    <col min="990" max="991" width="6" bestFit="1" customWidth="1"/>
    <col min="992" max="992" width="7" bestFit="1" customWidth="1"/>
    <col min="993" max="994" width="6" bestFit="1" customWidth="1"/>
    <col min="995" max="995" width="3" bestFit="1" customWidth="1"/>
    <col min="996" max="996" width="7" bestFit="1" customWidth="1"/>
    <col min="997" max="997" width="6" bestFit="1" customWidth="1"/>
    <col min="998" max="998" width="7" bestFit="1" customWidth="1"/>
    <col min="999" max="1000" width="6" bestFit="1" customWidth="1"/>
    <col min="1001" max="1001" width="7" bestFit="1" customWidth="1"/>
    <col min="1002" max="1002" width="6" bestFit="1" customWidth="1"/>
    <col min="1003" max="1004" width="7" bestFit="1" customWidth="1"/>
    <col min="1005" max="1005" width="6" bestFit="1" customWidth="1"/>
    <col min="1006" max="1009" width="7" bestFit="1" customWidth="1"/>
    <col min="1010" max="1014" width="6" bestFit="1" customWidth="1"/>
    <col min="1015" max="1015" width="7" bestFit="1" customWidth="1"/>
    <col min="1016" max="1016" width="5" bestFit="1" customWidth="1"/>
    <col min="1017" max="1017" width="6" bestFit="1" customWidth="1"/>
    <col min="1018" max="1018" width="7" bestFit="1" customWidth="1"/>
    <col min="1019" max="1020" width="6" bestFit="1" customWidth="1"/>
    <col min="1021" max="1021" width="7" bestFit="1" customWidth="1"/>
    <col min="1022"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5" bestFit="1" customWidth="1"/>
    <col min="1033" max="1034" width="7" bestFit="1" customWidth="1"/>
    <col min="1035" max="1035" width="6" bestFit="1" customWidth="1"/>
    <col min="1036" max="1036" width="7" bestFit="1" customWidth="1"/>
    <col min="1037" max="1037" width="5" bestFit="1" customWidth="1"/>
    <col min="1038" max="1038" width="7" bestFit="1" customWidth="1"/>
    <col min="1039" max="1041" width="6" bestFit="1" customWidth="1"/>
    <col min="1042" max="1042" width="5" bestFit="1" customWidth="1"/>
    <col min="1043" max="1043" width="7" bestFit="1" customWidth="1"/>
    <col min="1044" max="1044" width="6" bestFit="1" customWidth="1"/>
    <col min="1045" max="1045" width="7" bestFit="1" customWidth="1"/>
    <col min="1046" max="1047" width="6" bestFit="1" customWidth="1"/>
    <col min="1048" max="1048" width="7" bestFit="1" customWidth="1"/>
    <col min="1049" max="1049" width="6" bestFit="1" customWidth="1"/>
    <col min="1050" max="1052" width="7" bestFit="1" customWidth="1"/>
    <col min="1053" max="1053" width="3" bestFit="1" customWidth="1"/>
    <col min="1054" max="1055" width="6" bestFit="1" customWidth="1"/>
    <col min="1056" max="1057" width="7" bestFit="1" customWidth="1"/>
    <col min="1058" max="1058" width="6" bestFit="1" customWidth="1"/>
    <col min="1059" max="1059" width="7" bestFit="1" customWidth="1"/>
    <col min="1060" max="1060" width="6" bestFit="1" customWidth="1"/>
    <col min="1061" max="1064" width="7" bestFit="1" customWidth="1"/>
    <col min="1065" max="1065" width="5" bestFit="1" customWidth="1"/>
    <col min="1066" max="1066" width="7" bestFit="1" customWidth="1"/>
    <col min="1067" max="1068" width="6" bestFit="1" customWidth="1"/>
    <col min="1069" max="1069" width="7" bestFit="1" customWidth="1"/>
    <col min="1070" max="1070" width="6" bestFit="1" customWidth="1"/>
    <col min="1071" max="1071" width="7" bestFit="1" customWidth="1"/>
    <col min="1072" max="1075" width="6" bestFit="1" customWidth="1"/>
    <col min="1076" max="1076" width="7" bestFit="1" customWidth="1"/>
    <col min="1077" max="1077" width="5" bestFit="1" customWidth="1"/>
    <col min="1078" max="1078" width="7" bestFit="1" customWidth="1"/>
    <col min="1079" max="1079" width="6" bestFit="1" customWidth="1"/>
    <col min="1080" max="1081" width="7" bestFit="1" customWidth="1"/>
    <col min="1082" max="1084" width="6" bestFit="1" customWidth="1"/>
    <col min="1085" max="1085" width="7" bestFit="1" customWidth="1"/>
    <col min="1086" max="1086" width="6" bestFit="1" customWidth="1"/>
    <col min="1087" max="1088" width="7" bestFit="1" customWidth="1"/>
    <col min="1089" max="1090" width="6" bestFit="1" customWidth="1"/>
    <col min="1091" max="1093" width="7" bestFit="1" customWidth="1"/>
    <col min="1094" max="1094" width="6" bestFit="1" customWidth="1"/>
    <col min="1095" max="1097" width="7" bestFit="1" customWidth="1"/>
    <col min="1098" max="1098" width="5" bestFit="1" customWidth="1"/>
    <col min="1099" max="1102" width="6" bestFit="1" customWidth="1"/>
    <col min="1103" max="1103" width="3" bestFit="1" customWidth="1"/>
    <col min="1104" max="1104" width="7" bestFit="1" customWidth="1"/>
    <col min="1105" max="1106" width="6" bestFit="1" customWidth="1"/>
    <col min="1107" max="1107" width="7" bestFit="1" customWidth="1"/>
    <col min="1108" max="1110" width="6" bestFit="1" customWidth="1"/>
    <col min="1111" max="1112" width="7" bestFit="1" customWidth="1"/>
    <col min="1113" max="1114" width="6" bestFit="1" customWidth="1"/>
    <col min="1115" max="1115" width="7" bestFit="1" customWidth="1"/>
    <col min="1116" max="1116" width="6" bestFit="1" customWidth="1"/>
    <col min="1117" max="1117" width="5" bestFit="1" customWidth="1"/>
    <col min="1118" max="1123" width="6" bestFit="1" customWidth="1"/>
    <col min="1124" max="1124" width="7" bestFit="1" customWidth="1"/>
    <col min="1125" max="1125" width="6" bestFit="1" customWidth="1"/>
    <col min="1126" max="1126" width="7" bestFit="1" customWidth="1"/>
    <col min="1127" max="1127" width="6" bestFit="1" customWidth="1"/>
    <col min="1128" max="1128" width="7" bestFit="1" customWidth="1"/>
    <col min="1129" max="1129" width="6" bestFit="1" customWidth="1"/>
    <col min="1130" max="1132" width="7" bestFit="1" customWidth="1"/>
    <col min="1133" max="1133" width="6" bestFit="1" customWidth="1"/>
    <col min="1134" max="1134" width="7" bestFit="1" customWidth="1"/>
    <col min="1135" max="1136" width="6" bestFit="1" customWidth="1"/>
    <col min="1137" max="1137" width="7" bestFit="1" customWidth="1"/>
    <col min="1138" max="1138" width="6" bestFit="1" customWidth="1"/>
    <col min="1139" max="1139" width="7" bestFit="1" customWidth="1"/>
    <col min="1140" max="1140" width="6" bestFit="1" customWidth="1"/>
    <col min="1141" max="1141" width="5" bestFit="1" customWidth="1"/>
    <col min="1142" max="1142" width="7" bestFit="1" customWidth="1"/>
    <col min="1143" max="1146" width="6" bestFit="1" customWidth="1"/>
    <col min="1147" max="1147" width="3" bestFit="1" customWidth="1"/>
    <col min="1148" max="1148" width="6" bestFit="1" customWidth="1"/>
    <col min="1149" max="1149" width="7" bestFit="1" customWidth="1"/>
    <col min="1150" max="1150" width="6" bestFit="1" customWidth="1"/>
    <col min="1151" max="1151" width="7" bestFit="1" customWidth="1"/>
    <col min="1152" max="1152" width="6" bestFit="1" customWidth="1"/>
    <col min="1153" max="1153" width="7" bestFit="1" customWidth="1"/>
    <col min="1154" max="1154" width="5" bestFit="1" customWidth="1"/>
    <col min="1155" max="1155" width="6" bestFit="1" customWidth="1"/>
    <col min="1156" max="1157" width="7" bestFit="1" customWidth="1"/>
    <col min="1158" max="1158" width="6" bestFit="1" customWidth="1"/>
    <col min="1159" max="1160" width="7" bestFit="1" customWidth="1"/>
    <col min="1161" max="1161" width="6" bestFit="1" customWidth="1"/>
    <col min="1162" max="1165" width="7" bestFit="1" customWidth="1"/>
    <col min="1166" max="1166" width="6" bestFit="1" customWidth="1"/>
    <col min="1167" max="1167" width="7" bestFit="1" customWidth="1"/>
    <col min="1168" max="1168" width="6" bestFit="1" customWidth="1"/>
    <col min="1169" max="1171" width="7" bestFit="1" customWidth="1"/>
    <col min="1172" max="1172" width="6" bestFit="1" customWidth="1"/>
    <col min="1173" max="1173" width="7" bestFit="1" customWidth="1"/>
    <col min="1174" max="1174" width="6" bestFit="1" customWidth="1"/>
    <col min="1175" max="1175" width="7" bestFit="1" customWidth="1"/>
    <col min="1176" max="1176" width="6" bestFit="1" customWidth="1"/>
    <col min="1177" max="1180" width="7" bestFit="1" customWidth="1"/>
    <col min="1181" max="1181" width="6" bestFit="1" customWidth="1"/>
    <col min="1182" max="1182" width="7" bestFit="1" customWidth="1"/>
    <col min="1183" max="1183" width="5" bestFit="1" customWidth="1"/>
    <col min="1184" max="1184" width="7" bestFit="1" customWidth="1"/>
    <col min="1185" max="1188" width="6" bestFit="1" customWidth="1"/>
    <col min="1189" max="1190" width="7" bestFit="1" customWidth="1"/>
    <col min="1191" max="1191" width="5" bestFit="1" customWidth="1"/>
    <col min="1192" max="1192" width="6" bestFit="1" customWidth="1"/>
    <col min="1193" max="1193" width="7" bestFit="1" customWidth="1"/>
    <col min="1194" max="1197" width="6" bestFit="1" customWidth="1"/>
    <col min="1198" max="1198" width="3" bestFit="1" customWidth="1"/>
    <col min="1199" max="1199" width="7" bestFit="1" customWidth="1"/>
    <col min="1200" max="1201" width="6" bestFit="1" customWidth="1"/>
    <col min="1202" max="1204" width="7" bestFit="1" customWidth="1"/>
    <col min="1205" max="1205" width="6" bestFit="1" customWidth="1"/>
    <col min="1206" max="1210" width="7" bestFit="1" customWidth="1"/>
    <col min="1211" max="1211" width="5" bestFit="1" customWidth="1"/>
    <col min="1212" max="1212" width="7" bestFit="1" customWidth="1"/>
    <col min="1213" max="1214" width="6" bestFit="1" customWidth="1"/>
    <col min="1215" max="1215" width="5" bestFit="1" customWidth="1"/>
    <col min="1216" max="1216" width="7" bestFit="1" customWidth="1"/>
    <col min="1217" max="1217" width="6" bestFit="1" customWidth="1"/>
    <col min="1218" max="1218" width="7" bestFit="1" customWidth="1"/>
    <col min="1219" max="1220" width="6" bestFit="1" customWidth="1"/>
    <col min="1221" max="1221" width="7" bestFit="1" customWidth="1"/>
    <col min="1222" max="1223" width="6" bestFit="1" customWidth="1"/>
    <col min="1224" max="1224" width="7" bestFit="1" customWidth="1"/>
    <col min="1225" max="1225" width="5" bestFit="1" customWidth="1"/>
    <col min="1226" max="1227" width="7" bestFit="1" customWidth="1"/>
    <col min="1228" max="1229" width="6" bestFit="1" customWidth="1"/>
    <col min="1230" max="1230" width="7" bestFit="1" customWidth="1"/>
    <col min="1231" max="1231" width="6" bestFit="1" customWidth="1"/>
    <col min="1232" max="1232" width="7" bestFit="1" customWidth="1"/>
    <col min="1233" max="1233" width="6" bestFit="1" customWidth="1"/>
    <col min="1234" max="1234" width="7" bestFit="1" customWidth="1"/>
    <col min="1235" max="1235" width="5" bestFit="1" customWidth="1"/>
    <col min="1236" max="1236" width="7" bestFit="1" customWidth="1"/>
    <col min="1237" max="1238" width="6" bestFit="1" customWidth="1"/>
    <col min="1239" max="1239" width="7" bestFit="1" customWidth="1"/>
    <col min="1240" max="1240" width="6" bestFit="1" customWidth="1"/>
    <col min="1241" max="1241" width="5" bestFit="1" customWidth="1"/>
    <col min="1242" max="1242" width="6" bestFit="1" customWidth="1"/>
    <col min="1243" max="1243" width="7" bestFit="1" customWidth="1"/>
    <col min="1244" max="1244" width="6" bestFit="1" customWidth="1"/>
    <col min="1245" max="1245" width="7" bestFit="1" customWidth="1"/>
    <col min="1246" max="1247" width="6" bestFit="1" customWidth="1"/>
    <col min="1248" max="1248" width="3" bestFit="1" customWidth="1"/>
    <col min="1249" max="1249" width="7" bestFit="1" customWidth="1"/>
    <col min="1250" max="1250" width="6" bestFit="1" customWidth="1"/>
    <col min="1251" max="1251" width="7" bestFit="1" customWidth="1"/>
    <col min="1252" max="1252" width="6" bestFit="1" customWidth="1"/>
    <col min="1253" max="1253" width="7" bestFit="1" customWidth="1"/>
    <col min="1254" max="1254" width="5" bestFit="1" customWidth="1"/>
    <col min="1255" max="1255" width="7" bestFit="1" customWidth="1"/>
    <col min="1256" max="1256" width="6" bestFit="1" customWidth="1"/>
    <col min="1257" max="1257" width="7" bestFit="1" customWidth="1"/>
    <col min="1258" max="1259" width="6" bestFit="1" customWidth="1"/>
    <col min="1260" max="1260" width="7" bestFit="1" customWidth="1"/>
    <col min="1261" max="1263" width="6" bestFit="1" customWidth="1"/>
    <col min="1264" max="1264" width="7" bestFit="1" customWidth="1"/>
    <col min="1265" max="1265" width="6" bestFit="1" customWidth="1"/>
    <col min="1266" max="1267" width="7" bestFit="1" customWidth="1"/>
    <col min="1268" max="1269" width="6" bestFit="1" customWidth="1"/>
    <col min="1270" max="1270" width="7" bestFit="1" customWidth="1"/>
    <col min="1271" max="1271" width="6" bestFit="1" customWidth="1"/>
    <col min="1272" max="1272" width="7" bestFit="1" customWidth="1"/>
    <col min="1273" max="1273" width="6" bestFit="1" customWidth="1"/>
    <col min="1274" max="1274" width="7" bestFit="1" customWidth="1"/>
    <col min="1275" max="1277" width="6" bestFit="1" customWidth="1"/>
    <col min="1278" max="1278" width="7" bestFit="1" customWidth="1"/>
    <col min="1279" max="1279" width="5" bestFit="1" customWidth="1"/>
    <col min="1280" max="1280" width="7" bestFit="1" customWidth="1"/>
    <col min="1281" max="1281" width="6" bestFit="1" customWidth="1"/>
    <col min="1282" max="1285" width="7" bestFit="1" customWidth="1"/>
    <col min="1286" max="1286" width="5" bestFit="1" customWidth="1"/>
    <col min="1287" max="1287" width="7" bestFit="1" customWidth="1"/>
    <col min="1288" max="1288" width="6" bestFit="1" customWidth="1"/>
    <col min="1289" max="1289" width="7" bestFit="1" customWidth="1"/>
    <col min="1290" max="1291" width="6" bestFit="1" customWidth="1"/>
    <col min="1292" max="1292" width="5" bestFit="1" customWidth="1"/>
    <col min="1293" max="1294" width="7" bestFit="1" customWidth="1"/>
    <col min="1295" max="1295" width="6" bestFit="1" customWidth="1"/>
    <col min="1296" max="1296" width="7" bestFit="1" customWidth="1"/>
    <col min="1297" max="1298" width="6" bestFit="1" customWidth="1"/>
    <col min="1299" max="1299" width="7" bestFit="1" customWidth="1"/>
    <col min="1300" max="1300" width="3" bestFit="1" customWidth="1"/>
    <col min="1301" max="1301" width="7" bestFit="1" customWidth="1"/>
    <col min="1302" max="1302" width="6" bestFit="1" customWidth="1"/>
    <col min="1303" max="1304" width="7" bestFit="1" customWidth="1"/>
    <col min="1305" max="1305" width="5" bestFit="1" customWidth="1"/>
    <col min="1306" max="1306" width="7" bestFit="1" customWidth="1"/>
    <col min="1307" max="1308" width="6" bestFit="1" customWidth="1"/>
    <col min="1309" max="1309" width="7" bestFit="1" customWidth="1"/>
    <col min="1310" max="1310" width="5" bestFit="1" customWidth="1"/>
    <col min="1311" max="1312" width="7" bestFit="1" customWidth="1"/>
    <col min="1313" max="1314" width="6" bestFit="1" customWidth="1"/>
    <col min="1315" max="1315" width="7" bestFit="1" customWidth="1"/>
    <col min="1316" max="1317" width="6" bestFit="1" customWidth="1"/>
    <col min="1318" max="1318" width="7" bestFit="1" customWidth="1"/>
    <col min="1319" max="1319" width="5" bestFit="1" customWidth="1"/>
    <col min="1320" max="1320" width="6" bestFit="1" customWidth="1"/>
    <col min="1321" max="1321" width="7" bestFit="1" customWidth="1"/>
    <col min="1322" max="1322" width="6" bestFit="1" customWidth="1"/>
    <col min="1323" max="1323" width="7" bestFit="1" customWidth="1"/>
    <col min="1324" max="1324" width="5" bestFit="1" customWidth="1"/>
    <col min="1325" max="1325" width="7" bestFit="1" customWidth="1"/>
    <col min="1326" max="1326" width="6" bestFit="1" customWidth="1"/>
    <col min="1327" max="1328" width="7" bestFit="1" customWidth="1"/>
    <col min="1329" max="1329" width="5" bestFit="1" customWidth="1"/>
    <col min="1330" max="1330" width="7" bestFit="1" customWidth="1"/>
    <col min="1331" max="1331" width="6" bestFit="1" customWidth="1"/>
    <col min="1332" max="1333" width="7" bestFit="1" customWidth="1"/>
    <col min="1334" max="1334" width="6" bestFit="1" customWidth="1"/>
    <col min="1335" max="1335" width="7" bestFit="1" customWidth="1"/>
    <col min="1336" max="1336" width="5" bestFit="1" customWidth="1"/>
    <col min="1337" max="1338" width="6" bestFit="1" customWidth="1"/>
    <col min="1339" max="1339" width="7" bestFit="1" customWidth="1"/>
    <col min="1340" max="1340" width="6" bestFit="1" customWidth="1"/>
    <col min="1341" max="1341" width="5" bestFit="1" customWidth="1"/>
    <col min="1342" max="1343" width="6" bestFit="1" customWidth="1"/>
    <col min="1344" max="1344" width="7" bestFit="1" customWidth="1"/>
    <col min="1345" max="1345" width="6" bestFit="1" customWidth="1"/>
    <col min="1346" max="1346" width="7" bestFit="1" customWidth="1"/>
    <col min="1347" max="1347" width="6" bestFit="1" customWidth="1"/>
    <col min="1348" max="1348" width="7" bestFit="1" customWidth="1"/>
    <col min="1349" max="1349" width="6" bestFit="1" customWidth="1"/>
    <col min="1350" max="1350" width="3" bestFit="1" customWidth="1"/>
    <col min="1351" max="1353" width="6" bestFit="1" customWidth="1"/>
    <col min="1354" max="1354" width="5" bestFit="1" customWidth="1"/>
    <col min="1355" max="1356" width="6" bestFit="1" customWidth="1"/>
    <col min="1357" max="1358" width="7" bestFit="1" customWidth="1"/>
    <col min="1359" max="1359" width="6" bestFit="1" customWidth="1"/>
    <col min="1360" max="1362" width="7" bestFit="1" customWidth="1"/>
    <col min="1363" max="1363" width="6" bestFit="1" customWidth="1"/>
    <col min="1364" max="1366" width="7" bestFit="1" customWidth="1"/>
    <col min="1367" max="1368" width="6" bestFit="1" customWidth="1"/>
    <col min="1369" max="1369" width="5" bestFit="1" customWidth="1"/>
    <col min="1370" max="1370" width="7" bestFit="1" customWidth="1"/>
    <col min="1371" max="1372" width="6" bestFit="1" customWidth="1"/>
    <col min="1373" max="1373" width="7" bestFit="1" customWidth="1"/>
    <col min="1374" max="1374" width="6" bestFit="1" customWidth="1"/>
    <col min="1375" max="1375" width="7" bestFit="1" customWidth="1"/>
    <col min="1376" max="1377" width="6" bestFit="1" customWidth="1"/>
    <col min="1378" max="1378" width="7" bestFit="1" customWidth="1"/>
    <col min="1379" max="1381" width="6" bestFit="1" customWidth="1"/>
    <col min="1382" max="1382" width="7" bestFit="1" customWidth="1"/>
    <col min="1383" max="1383" width="6" bestFit="1" customWidth="1"/>
    <col min="1384" max="1385" width="7" bestFit="1" customWidth="1"/>
    <col min="1386" max="1386" width="6" bestFit="1" customWidth="1"/>
    <col min="1387" max="1388" width="7" bestFit="1" customWidth="1"/>
    <col min="1389" max="1391" width="6" bestFit="1" customWidth="1"/>
    <col min="1392" max="1392" width="3" bestFit="1" customWidth="1"/>
    <col min="1393" max="1393" width="6" bestFit="1" customWidth="1"/>
    <col min="1394" max="1394" width="7" bestFit="1" customWidth="1"/>
    <col min="1395" max="1395" width="6" bestFit="1" customWidth="1"/>
    <col min="1396" max="1396" width="5" bestFit="1" customWidth="1"/>
    <col min="1397" max="1397" width="6" bestFit="1" customWidth="1"/>
    <col min="1398" max="1399" width="7" bestFit="1" customWidth="1"/>
    <col min="1400" max="1400" width="6" bestFit="1" customWidth="1"/>
    <col min="1401" max="1401" width="7" bestFit="1" customWidth="1"/>
    <col min="1402" max="1402" width="6" bestFit="1" customWidth="1"/>
    <col min="1403" max="1403" width="5" bestFit="1" customWidth="1"/>
    <col min="1404" max="1406" width="6" bestFit="1" customWidth="1"/>
    <col min="1407" max="1407" width="7" bestFit="1" customWidth="1"/>
    <col min="1408" max="1408" width="6" bestFit="1" customWidth="1"/>
    <col min="1409" max="1410" width="7" bestFit="1" customWidth="1"/>
    <col min="1411" max="1414" width="6" bestFit="1" customWidth="1"/>
    <col min="1415" max="1415" width="7" bestFit="1" customWidth="1"/>
    <col min="1416" max="1420" width="6" bestFit="1" customWidth="1"/>
    <col min="1421" max="1423" width="7" bestFit="1" customWidth="1"/>
    <col min="1424" max="1424" width="6" bestFit="1" customWidth="1"/>
    <col min="1425" max="1425" width="7" bestFit="1" customWidth="1"/>
    <col min="1426" max="1428" width="6" bestFit="1" customWidth="1"/>
    <col min="1429" max="1430" width="7" bestFit="1" customWidth="1"/>
    <col min="1431" max="1431" width="6" bestFit="1" customWidth="1"/>
    <col min="1432" max="1435" width="7" bestFit="1" customWidth="1"/>
    <col min="1436" max="1436" width="6" bestFit="1" customWidth="1"/>
    <col min="1437" max="1437" width="7" bestFit="1" customWidth="1"/>
    <col min="1438" max="1438" width="3" bestFit="1" customWidth="1"/>
    <col min="1439" max="1440" width="7" bestFit="1" customWidth="1"/>
    <col min="1441" max="1441" width="5" bestFit="1" customWidth="1"/>
    <col min="1442" max="1443" width="6" bestFit="1" customWidth="1"/>
    <col min="1444" max="1444" width="7" bestFit="1" customWidth="1"/>
    <col min="1445" max="1445" width="5" bestFit="1" customWidth="1"/>
    <col min="1446" max="1446" width="7" bestFit="1" customWidth="1"/>
    <col min="1447" max="1447" width="6" bestFit="1" customWidth="1"/>
    <col min="1448" max="1448" width="7" bestFit="1" customWidth="1"/>
    <col min="1449" max="1449" width="5" bestFit="1" customWidth="1"/>
    <col min="1450" max="1450" width="6" bestFit="1" customWidth="1"/>
    <col min="1451" max="1451" width="7" bestFit="1" customWidth="1"/>
    <col min="1452" max="1452" width="5" bestFit="1" customWidth="1"/>
    <col min="1453" max="1455" width="7" bestFit="1" customWidth="1"/>
    <col min="1456" max="1457" width="6" bestFit="1" customWidth="1"/>
    <col min="1458" max="1458" width="7" bestFit="1" customWidth="1"/>
    <col min="1459" max="1459" width="6" bestFit="1" customWidth="1"/>
    <col min="1460" max="1460" width="7" bestFit="1" customWidth="1"/>
    <col min="1461" max="1461" width="5" bestFit="1" customWidth="1"/>
    <col min="1462" max="1462" width="7" bestFit="1" customWidth="1"/>
    <col min="1463" max="1464" width="6" bestFit="1" customWidth="1"/>
    <col min="1465" max="1466" width="7" bestFit="1" customWidth="1"/>
    <col min="1467" max="1469" width="6" bestFit="1" customWidth="1"/>
    <col min="1470" max="1470" width="7" bestFit="1" customWidth="1"/>
    <col min="1471" max="1471" width="5" bestFit="1" customWidth="1"/>
    <col min="1472" max="1473" width="6" bestFit="1" customWidth="1"/>
    <col min="1474" max="1474" width="7" bestFit="1" customWidth="1"/>
    <col min="1475" max="1478" width="6" bestFit="1" customWidth="1"/>
    <col min="1479" max="1479" width="7" bestFit="1" customWidth="1"/>
    <col min="1480" max="1480" width="6" bestFit="1" customWidth="1"/>
    <col min="1481" max="1482" width="7" bestFit="1" customWidth="1"/>
    <col min="1483" max="1483" width="5" bestFit="1" customWidth="1"/>
    <col min="1484" max="1484" width="7" bestFit="1" customWidth="1"/>
    <col min="1485" max="1485" width="5" bestFit="1" customWidth="1"/>
    <col min="1486" max="1486" width="6" bestFit="1" customWidth="1"/>
    <col min="1487" max="1487" width="7" bestFit="1" customWidth="1"/>
    <col min="1488" max="1488" width="6" bestFit="1" customWidth="1"/>
    <col min="1489" max="1489" width="5" bestFit="1" customWidth="1"/>
    <col min="1490" max="1490" width="7" bestFit="1" customWidth="1"/>
    <col min="1491" max="1491" width="6" bestFit="1" customWidth="1"/>
    <col min="1492" max="1493" width="7" bestFit="1" customWidth="1"/>
    <col min="1494" max="1494" width="5" bestFit="1" customWidth="1"/>
    <col min="1495" max="1495" width="6" bestFit="1" customWidth="1"/>
    <col min="1496" max="1497" width="7" bestFit="1" customWidth="1"/>
    <col min="1498" max="1498" width="6" bestFit="1" customWidth="1"/>
    <col min="1499" max="1499" width="7" bestFit="1" customWidth="1"/>
    <col min="1500" max="1502" width="6" bestFit="1" customWidth="1"/>
    <col min="1503" max="1503" width="7" bestFit="1" customWidth="1"/>
    <col min="1504" max="1505" width="6" bestFit="1" customWidth="1"/>
    <col min="1506" max="1506" width="5" bestFit="1" customWidth="1"/>
    <col min="1507" max="1509" width="6" bestFit="1" customWidth="1"/>
    <col min="1510" max="1510" width="7" bestFit="1" customWidth="1"/>
    <col min="1511" max="1511" width="6" bestFit="1" customWidth="1"/>
    <col min="1512" max="1512" width="3" bestFit="1" customWidth="1"/>
    <col min="1513" max="1513" width="6" bestFit="1" customWidth="1"/>
    <col min="1514" max="1517" width="7" bestFit="1" customWidth="1"/>
    <col min="1518" max="1518" width="6" bestFit="1" customWidth="1"/>
    <col min="1519" max="1519" width="7" bestFit="1" customWidth="1"/>
    <col min="1520" max="1520" width="6" bestFit="1" customWidth="1"/>
    <col min="1521" max="1521" width="5" bestFit="1" customWidth="1"/>
    <col min="1522" max="1523" width="6" bestFit="1" customWidth="1"/>
    <col min="1524" max="1526" width="7" bestFit="1" customWidth="1"/>
    <col min="1527" max="1527" width="6" bestFit="1" customWidth="1"/>
    <col min="1528" max="1528" width="7" bestFit="1" customWidth="1"/>
    <col min="1529" max="1529" width="5" bestFit="1" customWidth="1"/>
    <col min="1530" max="1532" width="7" bestFit="1" customWidth="1"/>
    <col min="1533" max="1536" width="6" bestFit="1" customWidth="1"/>
    <col min="1537" max="1537" width="7" bestFit="1" customWidth="1"/>
    <col min="1538" max="1538" width="6" bestFit="1" customWidth="1"/>
    <col min="1539" max="1539" width="5" bestFit="1" customWidth="1"/>
    <col min="1540" max="1541" width="6" bestFit="1" customWidth="1"/>
    <col min="1542" max="1542" width="5" bestFit="1" customWidth="1"/>
    <col min="1543" max="1545" width="6" bestFit="1" customWidth="1"/>
    <col min="1546" max="1546" width="5" bestFit="1" customWidth="1"/>
    <col min="1547" max="1548" width="6" bestFit="1" customWidth="1"/>
    <col min="1549" max="1553" width="7" bestFit="1" customWidth="1"/>
    <col min="1554" max="1555" width="6" bestFit="1" customWidth="1"/>
    <col min="1556" max="1556" width="7" bestFit="1" customWidth="1"/>
    <col min="1557" max="1557" width="6" bestFit="1" customWidth="1"/>
    <col min="1558" max="1559" width="7"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71" width="6" bestFit="1" customWidth="1"/>
    <col min="1572" max="1572" width="7" bestFit="1" customWidth="1"/>
    <col min="1573" max="1573" width="6" bestFit="1" customWidth="1"/>
    <col min="1574" max="1574" width="7" bestFit="1" customWidth="1"/>
    <col min="1575" max="1575" width="6" bestFit="1" customWidth="1"/>
    <col min="1576" max="1576" width="5" bestFit="1" customWidth="1"/>
    <col min="1577" max="1577" width="6" bestFit="1" customWidth="1"/>
    <col min="1578" max="1578" width="7" bestFit="1" customWidth="1"/>
    <col min="1579" max="1579" width="6" bestFit="1" customWidth="1"/>
    <col min="1580" max="1580" width="7" bestFit="1" customWidth="1"/>
    <col min="1581" max="1582" width="6" bestFit="1" customWidth="1"/>
    <col min="1583" max="1583" width="7" bestFit="1" customWidth="1"/>
    <col min="1584" max="1584" width="6" bestFit="1" customWidth="1"/>
    <col min="1585" max="1585" width="7" bestFit="1" customWidth="1"/>
    <col min="1586" max="1587" width="6" bestFit="1" customWidth="1"/>
    <col min="1588" max="1589" width="7" bestFit="1" customWidth="1"/>
    <col min="1590" max="1590" width="5" bestFit="1" customWidth="1"/>
    <col min="1591" max="1592" width="6" bestFit="1" customWidth="1"/>
    <col min="1593" max="1593" width="7" bestFit="1" customWidth="1"/>
    <col min="1594" max="1594" width="6" bestFit="1" customWidth="1"/>
    <col min="1595" max="1596" width="7" bestFit="1" customWidth="1"/>
    <col min="1597" max="1597" width="3" bestFit="1" customWidth="1"/>
    <col min="1598" max="1599" width="7" bestFit="1" customWidth="1"/>
    <col min="1600" max="1602" width="6" bestFit="1" customWidth="1"/>
    <col min="1603" max="1603" width="7" bestFit="1" customWidth="1"/>
    <col min="1604" max="1605" width="6" bestFit="1" customWidth="1"/>
    <col min="1606" max="1606" width="7" bestFit="1" customWidth="1"/>
    <col min="1607" max="1607" width="5" bestFit="1" customWidth="1"/>
    <col min="1608" max="1608" width="6" bestFit="1" customWidth="1"/>
    <col min="1609" max="1610" width="7" bestFit="1" customWidth="1"/>
    <col min="1611" max="1611" width="6" bestFit="1" customWidth="1"/>
    <col min="1612" max="1616" width="7" bestFit="1" customWidth="1"/>
    <col min="1617" max="1617" width="5" bestFit="1" customWidth="1"/>
    <col min="1618" max="1619" width="6" bestFit="1" customWidth="1"/>
    <col min="1620" max="1620" width="7" bestFit="1" customWidth="1"/>
    <col min="1621" max="1621" width="5" bestFit="1" customWidth="1"/>
    <col min="1622" max="1623" width="6" bestFit="1" customWidth="1"/>
    <col min="1624" max="1624" width="3" bestFit="1" customWidth="1"/>
    <col min="1625" max="1628" width="6" bestFit="1" customWidth="1"/>
    <col min="1629" max="1629" width="5" bestFit="1" customWidth="1"/>
    <col min="1630" max="1632" width="6" bestFit="1" customWidth="1"/>
    <col min="1633" max="1634" width="7" bestFit="1" customWidth="1"/>
    <col min="1635" max="1635" width="6" bestFit="1" customWidth="1"/>
    <col min="1636" max="1636" width="7" bestFit="1" customWidth="1"/>
    <col min="1637" max="1638" width="6" bestFit="1" customWidth="1"/>
    <col min="1639" max="1640" width="7" bestFit="1" customWidth="1"/>
    <col min="1641" max="1641" width="6" bestFit="1" customWidth="1"/>
    <col min="1642" max="1642" width="7" bestFit="1" customWidth="1"/>
    <col min="1643" max="1644" width="6" bestFit="1" customWidth="1"/>
    <col min="1645" max="1645" width="7" bestFit="1" customWidth="1"/>
    <col min="1646" max="1646" width="5" bestFit="1" customWidth="1"/>
    <col min="1647" max="1647" width="6" bestFit="1" customWidth="1"/>
    <col min="1648" max="1648" width="7" bestFit="1" customWidth="1"/>
    <col min="1649" max="1649" width="6" bestFit="1" customWidth="1"/>
    <col min="1650" max="1650" width="5" bestFit="1" customWidth="1"/>
    <col min="1651" max="1651" width="7" bestFit="1" customWidth="1"/>
    <col min="1652" max="1655" width="6" bestFit="1" customWidth="1"/>
    <col min="1656" max="1656" width="5" bestFit="1" customWidth="1"/>
    <col min="1657" max="1657" width="7" bestFit="1" customWidth="1"/>
    <col min="1658" max="1658" width="6" bestFit="1" customWidth="1"/>
    <col min="1659" max="1659" width="5" bestFit="1" customWidth="1"/>
    <col min="1660" max="1661" width="7" bestFit="1" customWidth="1"/>
    <col min="1662" max="1667" width="6" bestFit="1" customWidth="1"/>
    <col min="1668" max="1668" width="3" bestFit="1" customWidth="1"/>
    <col min="1669" max="1670" width="7" bestFit="1" customWidth="1"/>
    <col min="1671" max="1671" width="6" bestFit="1" customWidth="1"/>
    <col min="1672" max="1672" width="7" bestFit="1" customWidth="1"/>
    <col min="1673" max="1673" width="6" bestFit="1" customWidth="1"/>
    <col min="1674" max="1674" width="7" bestFit="1" customWidth="1"/>
    <col min="1675" max="1676" width="6" bestFit="1" customWidth="1"/>
    <col min="1677" max="1680" width="7" bestFit="1" customWidth="1"/>
    <col min="1681" max="1681" width="6" bestFit="1" customWidth="1"/>
    <col min="1682" max="1682" width="7" bestFit="1" customWidth="1"/>
    <col min="1683" max="1683" width="5" bestFit="1" customWidth="1"/>
    <col min="1684" max="1685" width="6" bestFit="1" customWidth="1"/>
    <col min="1686" max="1686" width="7" bestFit="1" customWidth="1"/>
    <col min="1687" max="1688" width="6" bestFit="1" customWidth="1"/>
    <col min="1689" max="1690" width="7" bestFit="1" customWidth="1"/>
    <col min="1691" max="1691" width="6" bestFit="1" customWidth="1"/>
    <col min="1692" max="1692" width="7" bestFit="1" customWidth="1"/>
    <col min="1693" max="1693" width="5" bestFit="1" customWidth="1"/>
    <col min="1694" max="1695" width="7" bestFit="1" customWidth="1"/>
    <col min="1696" max="1700" width="6" bestFit="1" customWidth="1"/>
    <col min="1701" max="1701" width="7" bestFit="1" customWidth="1"/>
    <col min="1702" max="1702" width="6" bestFit="1" customWidth="1"/>
    <col min="1703" max="1704" width="7" bestFit="1" customWidth="1"/>
    <col min="1705" max="1707" width="6" bestFit="1" customWidth="1"/>
    <col min="1708" max="1709" width="7" bestFit="1" customWidth="1"/>
    <col min="1710" max="1710" width="6" bestFit="1" customWidth="1"/>
    <col min="1711" max="1713" width="7" bestFit="1" customWidth="1"/>
    <col min="1714" max="1714" width="6" bestFit="1" customWidth="1"/>
    <col min="1715" max="1716" width="7" bestFit="1" customWidth="1"/>
    <col min="1717" max="1717" width="5" bestFit="1" customWidth="1"/>
    <col min="1718" max="1718" width="7" bestFit="1" customWidth="1"/>
    <col min="1719" max="1720" width="6" bestFit="1" customWidth="1"/>
    <col min="1721" max="1721" width="5" bestFit="1" customWidth="1"/>
    <col min="1722" max="1722" width="6" bestFit="1" customWidth="1"/>
    <col min="1723" max="1723" width="5" bestFit="1" customWidth="1"/>
    <col min="1724" max="1724" width="7" bestFit="1" customWidth="1"/>
    <col min="1725" max="1726" width="6" bestFit="1" customWidth="1"/>
    <col min="1727" max="1728" width="7" bestFit="1" customWidth="1"/>
    <col min="1729" max="1729" width="5" bestFit="1" customWidth="1"/>
    <col min="1730" max="1731" width="6" bestFit="1" customWidth="1"/>
    <col min="1732" max="1732" width="7" bestFit="1" customWidth="1"/>
    <col min="1733" max="1735" width="6" bestFit="1" customWidth="1"/>
    <col min="1736" max="1738" width="7" bestFit="1" customWidth="1"/>
    <col min="1739" max="1740" width="6" bestFit="1" customWidth="1"/>
    <col min="1741" max="1741" width="7" bestFit="1" customWidth="1"/>
    <col min="1742" max="1742" width="6" bestFit="1" customWidth="1"/>
    <col min="1743" max="1743" width="7" bestFit="1" customWidth="1"/>
    <col min="1744" max="1744" width="6" bestFit="1" customWidth="1"/>
    <col min="1745" max="1746" width="7" bestFit="1" customWidth="1"/>
    <col min="1747" max="1749" width="6" bestFit="1" customWidth="1"/>
    <col min="1750" max="1751" width="7" bestFit="1" customWidth="1"/>
    <col min="1752" max="1752" width="5" bestFit="1" customWidth="1"/>
    <col min="1753" max="1754" width="7" bestFit="1" customWidth="1"/>
    <col min="1755" max="1756" width="6" bestFit="1" customWidth="1"/>
    <col min="1757" max="1757" width="7" bestFit="1" customWidth="1"/>
    <col min="1758" max="1758" width="6" bestFit="1" customWidth="1"/>
    <col min="1759" max="1759" width="7" bestFit="1" customWidth="1"/>
    <col min="1760" max="1760" width="6" bestFit="1" customWidth="1"/>
    <col min="1761" max="1761" width="5" bestFit="1" customWidth="1"/>
    <col min="1762" max="1762" width="7" bestFit="1" customWidth="1"/>
    <col min="1763" max="1764" width="6" bestFit="1" customWidth="1"/>
    <col min="1765" max="1768" width="7" bestFit="1" customWidth="1"/>
    <col min="1769" max="1769" width="6" bestFit="1" customWidth="1"/>
    <col min="1770" max="1770" width="7" bestFit="1" customWidth="1"/>
    <col min="1771" max="1772" width="6" bestFit="1" customWidth="1"/>
    <col min="1773" max="1773" width="7" bestFit="1" customWidth="1"/>
    <col min="1774" max="1774" width="3" bestFit="1" customWidth="1"/>
    <col min="1775" max="1775" width="6" bestFit="1" customWidth="1"/>
    <col min="1776" max="1776" width="7" bestFit="1" customWidth="1"/>
    <col min="1777" max="1777" width="6" bestFit="1" customWidth="1"/>
    <col min="1778" max="1778" width="7" bestFit="1" customWidth="1"/>
    <col min="1779" max="1781" width="6" bestFit="1" customWidth="1"/>
    <col min="1782" max="1782" width="7" bestFit="1" customWidth="1"/>
    <col min="1783" max="1783" width="6" bestFit="1" customWidth="1"/>
    <col min="1784" max="1784" width="7" bestFit="1" customWidth="1"/>
    <col min="1785" max="1786" width="6" bestFit="1" customWidth="1"/>
    <col min="1787" max="1787" width="7" bestFit="1" customWidth="1"/>
    <col min="1788" max="1788" width="5" bestFit="1" customWidth="1"/>
    <col min="1789" max="1791" width="6" bestFit="1" customWidth="1"/>
    <col min="1792" max="1792" width="7" bestFit="1" customWidth="1"/>
    <col min="1793" max="1793" width="6" bestFit="1" customWidth="1"/>
    <col min="1794" max="1796" width="7" bestFit="1" customWidth="1"/>
    <col min="1797" max="1802" width="6" bestFit="1" customWidth="1"/>
    <col min="1803" max="1803" width="7" bestFit="1" customWidth="1"/>
    <col min="1804" max="1804" width="5" bestFit="1" customWidth="1"/>
    <col min="1805" max="1806" width="6" bestFit="1" customWidth="1"/>
    <col min="1807" max="1807" width="5" bestFit="1" customWidth="1"/>
    <col min="1808" max="1815" width="6" bestFit="1" customWidth="1"/>
    <col min="1816" max="1816" width="7" bestFit="1" customWidth="1"/>
    <col min="1817" max="1817" width="5" bestFit="1" customWidth="1"/>
    <col min="1818" max="1818" width="7" bestFit="1" customWidth="1"/>
    <col min="1819" max="1819" width="6" bestFit="1" customWidth="1"/>
    <col min="1820" max="1821" width="7" bestFit="1" customWidth="1"/>
    <col min="1822" max="1823" width="6" bestFit="1" customWidth="1"/>
    <col min="1824" max="1824" width="7" bestFit="1" customWidth="1"/>
    <col min="1825" max="1825" width="5" bestFit="1" customWidth="1"/>
    <col min="1826" max="1827" width="6" bestFit="1" customWidth="1"/>
    <col min="1828" max="1828" width="5" bestFit="1" customWidth="1"/>
    <col min="1829" max="1829" width="7" bestFit="1" customWidth="1"/>
    <col min="1830" max="1831" width="6" bestFit="1" customWidth="1"/>
    <col min="1832" max="1832" width="5" bestFit="1" customWidth="1"/>
    <col min="1833" max="1833" width="6" bestFit="1" customWidth="1"/>
    <col min="1834" max="1834" width="7" bestFit="1" customWidth="1"/>
    <col min="1835" max="1835" width="6" bestFit="1" customWidth="1"/>
    <col min="1836" max="1836" width="5" bestFit="1" customWidth="1"/>
    <col min="1837" max="1841" width="6" bestFit="1" customWidth="1"/>
    <col min="1842" max="1842" width="5" bestFit="1" customWidth="1"/>
    <col min="1843" max="1843" width="7" bestFit="1" customWidth="1"/>
    <col min="1844" max="1845" width="6" bestFit="1" customWidth="1"/>
    <col min="1846" max="1846" width="7" bestFit="1" customWidth="1"/>
    <col min="1847" max="1847" width="6" bestFit="1" customWidth="1"/>
    <col min="1848" max="1848" width="3" bestFit="1" customWidth="1"/>
    <col min="1849" max="1850" width="7" bestFit="1" customWidth="1"/>
    <col min="1851" max="1852" width="6" bestFit="1" customWidth="1"/>
    <col min="1853" max="1853" width="5" bestFit="1" customWidth="1"/>
    <col min="1854" max="1854" width="6" bestFit="1" customWidth="1"/>
    <col min="1855" max="1856" width="7" bestFit="1" customWidth="1"/>
    <col min="1857" max="1857" width="5" bestFit="1" customWidth="1"/>
    <col min="1858" max="1860" width="7" bestFit="1" customWidth="1"/>
    <col min="1861" max="1862" width="6" bestFit="1" customWidth="1"/>
    <col min="1863" max="1863" width="7" bestFit="1" customWidth="1"/>
    <col min="1864" max="1864" width="6" bestFit="1" customWidth="1"/>
    <col min="1865" max="1865" width="5" bestFit="1" customWidth="1"/>
    <col min="1866" max="1866" width="6" bestFit="1" customWidth="1"/>
    <col min="1867" max="1868" width="7" bestFit="1" customWidth="1"/>
    <col min="1869" max="1871" width="6" bestFit="1" customWidth="1"/>
    <col min="1872" max="1872" width="7" bestFit="1" customWidth="1"/>
    <col min="1873" max="1873" width="6" bestFit="1" customWidth="1"/>
    <col min="1874" max="1875" width="7" bestFit="1" customWidth="1"/>
    <col min="1876" max="1876" width="6" bestFit="1" customWidth="1"/>
    <col min="1877" max="1878" width="7" bestFit="1" customWidth="1"/>
    <col min="1879" max="1879" width="6" bestFit="1" customWidth="1"/>
    <col min="1880" max="1880" width="7" bestFit="1" customWidth="1"/>
    <col min="1881" max="1884" width="6" bestFit="1" customWidth="1"/>
    <col min="1885" max="1885" width="7" bestFit="1" customWidth="1"/>
    <col min="1886" max="1888" width="6" bestFit="1" customWidth="1"/>
    <col min="1889" max="1889" width="7" bestFit="1" customWidth="1"/>
    <col min="1890" max="1890" width="3" bestFit="1" customWidth="1"/>
    <col min="1891" max="1894" width="7" bestFit="1" customWidth="1"/>
    <col min="1895" max="1897" width="6" bestFit="1" customWidth="1"/>
    <col min="1898" max="1898" width="7" bestFit="1" customWidth="1"/>
    <col min="1899" max="1899" width="6" bestFit="1" customWidth="1"/>
    <col min="1900" max="1901" width="7" bestFit="1" customWidth="1"/>
    <col min="1902" max="1902" width="6" bestFit="1" customWidth="1"/>
    <col min="1903" max="1903" width="5" bestFit="1" customWidth="1"/>
    <col min="1904" max="1906" width="6" bestFit="1" customWidth="1"/>
    <col min="1907" max="1907" width="7" bestFit="1" customWidth="1"/>
    <col min="1908" max="1908" width="6" bestFit="1" customWidth="1"/>
    <col min="1909" max="1909" width="5" bestFit="1" customWidth="1"/>
    <col min="1910" max="1910" width="7" bestFit="1" customWidth="1"/>
    <col min="1911" max="1911" width="6" bestFit="1" customWidth="1"/>
    <col min="1912" max="1916" width="7" bestFit="1" customWidth="1"/>
    <col min="1917" max="1917" width="6" bestFit="1" customWidth="1"/>
    <col min="1918" max="1918" width="7" bestFit="1" customWidth="1"/>
    <col min="1919" max="1920" width="6" bestFit="1" customWidth="1"/>
    <col min="1921" max="1921" width="3" bestFit="1" customWidth="1"/>
    <col min="1922" max="1922" width="7" bestFit="1" customWidth="1"/>
    <col min="1923" max="1923" width="6" bestFit="1" customWidth="1"/>
    <col min="1924" max="1924" width="7" bestFit="1" customWidth="1"/>
    <col min="1925" max="1925" width="6" bestFit="1" customWidth="1"/>
    <col min="1926" max="1926" width="5" bestFit="1" customWidth="1"/>
    <col min="1927" max="1928" width="7" bestFit="1" customWidth="1"/>
    <col min="1929" max="1929" width="6" bestFit="1" customWidth="1"/>
    <col min="1930" max="1930" width="7" bestFit="1" customWidth="1"/>
    <col min="1931" max="1931" width="5" bestFit="1" customWidth="1"/>
    <col min="1932" max="1932" width="7" bestFit="1" customWidth="1"/>
    <col min="1933" max="1933" width="6" bestFit="1" customWidth="1"/>
    <col min="1934" max="1935" width="7" bestFit="1" customWidth="1"/>
    <col min="1936" max="1936" width="5" bestFit="1" customWidth="1"/>
    <col min="1937" max="1938" width="7" bestFit="1" customWidth="1"/>
    <col min="1939" max="1939" width="6" bestFit="1" customWidth="1"/>
    <col min="1940" max="1940" width="7" bestFit="1" customWidth="1"/>
    <col min="1941" max="1942" width="6" bestFit="1" customWidth="1"/>
    <col min="1943" max="1943" width="5" bestFit="1" customWidth="1"/>
    <col min="1944" max="1944" width="7" bestFit="1" customWidth="1"/>
    <col min="1945" max="1947" width="6" bestFit="1" customWidth="1"/>
    <col min="1948" max="1948" width="7" bestFit="1" customWidth="1"/>
    <col min="1949" max="1949" width="6" bestFit="1" customWidth="1"/>
    <col min="1950" max="1950" width="7" bestFit="1" customWidth="1"/>
    <col min="1951" max="1952" width="6" bestFit="1" customWidth="1"/>
    <col min="1953" max="1953" width="7" bestFit="1" customWidth="1"/>
    <col min="1954" max="1956" width="6" bestFit="1" customWidth="1"/>
    <col min="1957" max="1957" width="7" bestFit="1" customWidth="1"/>
    <col min="1958" max="1959" width="6" bestFit="1" customWidth="1"/>
    <col min="1960" max="1961" width="7" bestFit="1" customWidth="1"/>
    <col min="1962" max="1965" width="6" bestFit="1" customWidth="1"/>
    <col min="1966" max="1967" width="7" bestFit="1" customWidth="1"/>
    <col min="1968" max="1970" width="6" bestFit="1" customWidth="1"/>
    <col min="1971" max="1973" width="7" bestFit="1" customWidth="1"/>
    <col min="1974" max="1974" width="6" bestFit="1" customWidth="1"/>
    <col min="1975" max="1975" width="5" bestFit="1" customWidth="1"/>
    <col min="1976" max="1977" width="6" bestFit="1" customWidth="1"/>
    <col min="1978" max="1978" width="7" bestFit="1" customWidth="1"/>
    <col min="1979" max="1979" width="6" bestFit="1" customWidth="1"/>
    <col min="1980" max="1980" width="7" bestFit="1" customWidth="1"/>
    <col min="1981" max="1981" width="6" bestFit="1" customWidth="1"/>
    <col min="1982" max="1982" width="5" bestFit="1" customWidth="1"/>
    <col min="1983" max="1983" width="6" bestFit="1" customWidth="1"/>
    <col min="1984" max="1984" width="7" bestFit="1" customWidth="1"/>
    <col min="1985" max="1985" width="3" bestFit="1" customWidth="1"/>
    <col min="1986" max="1986" width="7" bestFit="1" customWidth="1"/>
    <col min="1987" max="1987" width="6" bestFit="1" customWidth="1"/>
    <col min="1988" max="1990" width="7" bestFit="1" customWidth="1"/>
    <col min="1991" max="1991" width="6" bestFit="1" customWidth="1"/>
    <col min="1992" max="1993" width="7" bestFit="1" customWidth="1"/>
    <col min="1994" max="1994" width="6" bestFit="1" customWidth="1"/>
    <col min="1995" max="1998" width="7" bestFit="1" customWidth="1"/>
    <col min="1999" max="2002" width="6" bestFit="1" customWidth="1"/>
    <col min="2003" max="2004" width="7" bestFit="1" customWidth="1"/>
    <col min="2005" max="2005" width="6" bestFit="1" customWidth="1"/>
    <col min="2006" max="2007" width="7" bestFit="1" customWidth="1"/>
    <col min="2008" max="2009" width="6" bestFit="1" customWidth="1"/>
    <col min="2010" max="2010" width="5" bestFit="1" customWidth="1"/>
    <col min="2011" max="2011" width="6" bestFit="1" customWidth="1"/>
    <col min="2012" max="2012" width="7" bestFit="1" customWidth="1"/>
    <col min="2013" max="2014" width="6" bestFit="1" customWidth="1"/>
    <col min="2015" max="2015" width="7" bestFit="1" customWidth="1"/>
    <col min="2016" max="2016" width="6" bestFit="1" customWidth="1"/>
    <col min="2017" max="2017" width="7" bestFit="1" customWidth="1"/>
    <col min="2018" max="2018" width="3" bestFit="1" customWidth="1"/>
    <col min="2019" max="2019" width="7" bestFit="1" customWidth="1"/>
    <col min="2020" max="2021" width="6" bestFit="1" customWidth="1"/>
    <col min="2022" max="2022" width="7" bestFit="1" customWidth="1"/>
    <col min="2023" max="2023" width="6" bestFit="1" customWidth="1"/>
    <col min="2024" max="2024" width="7" bestFit="1" customWidth="1"/>
    <col min="2025" max="2025" width="5" bestFit="1" customWidth="1"/>
    <col min="2026" max="2026" width="6" bestFit="1" customWidth="1"/>
    <col min="2027" max="2027" width="7" bestFit="1" customWidth="1"/>
    <col min="2028" max="2028" width="6" bestFit="1" customWidth="1"/>
    <col min="2029" max="2029" width="5" bestFit="1" customWidth="1"/>
    <col min="2030" max="2035" width="6" bestFit="1" customWidth="1"/>
    <col min="2036" max="2036" width="7" bestFit="1" customWidth="1"/>
    <col min="2037" max="2038" width="6" bestFit="1" customWidth="1"/>
    <col min="2039" max="2039" width="5" bestFit="1" customWidth="1"/>
    <col min="2040" max="2041" width="7" bestFit="1" customWidth="1"/>
    <col min="2042" max="2042" width="6" bestFit="1" customWidth="1"/>
    <col min="2043" max="2045" width="7" bestFit="1" customWidth="1"/>
    <col min="2046" max="2047" width="6" bestFit="1" customWidth="1"/>
    <col min="2048" max="2048" width="7" bestFit="1" customWidth="1"/>
    <col min="2049" max="2054" width="6" bestFit="1" customWidth="1"/>
    <col min="2055" max="2055" width="7" bestFit="1" customWidth="1"/>
    <col min="2056" max="2056" width="6" bestFit="1" customWidth="1"/>
    <col min="2057" max="2057" width="7" bestFit="1" customWidth="1"/>
    <col min="2058" max="2059" width="6" bestFit="1" customWidth="1"/>
    <col min="2060" max="2060" width="7" bestFit="1" customWidth="1"/>
    <col min="2061" max="2061" width="5" bestFit="1" customWidth="1"/>
    <col min="2062" max="2063" width="7" bestFit="1" customWidth="1"/>
    <col min="2064" max="2064" width="6" bestFit="1" customWidth="1"/>
    <col min="2065" max="2067" width="7" bestFit="1" customWidth="1"/>
    <col min="2068" max="2069" width="5" bestFit="1" customWidth="1"/>
    <col min="2070" max="2073" width="6" bestFit="1" customWidth="1"/>
    <col min="2074" max="2074" width="5" bestFit="1" customWidth="1"/>
    <col min="2075" max="2075" width="7" bestFit="1" customWidth="1"/>
    <col min="2076" max="2079" width="6" bestFit="1" customWidth="1"/>
    <col min="2080" max="2080" width="7" bestFit="1" customWidth="1"/>
    <col min="2081" max="2081" width="6" bestFit="1" customWidth="1"/>
    <col min="2082" max="2084" width="7" bestFit="1" customWidth="1"/>
    <col min="2085" max="2086" width="6" bestFit="1" customWidth="1"/>
    <col min="2087" max="2089" width="7" bestFit="1" customWidth="1"/>
    <col min="2090" max="2090" width="5" bestFit="1" customWidth="1"/>
    <col min="2091" max="2092" width="7" bestFit="1" customWidth="1"/>
    <col min="2093" max="2094" width="6" bestFit="1" customWidth="1"/>
    <col min="2095" max="2095" width="7" bestFit="1" customWidth="1"/>
    <col min="2096" max="2096" width="5" bestFit="1" customWidth="1"/>
    <col min="2097" max="2100" width="6" bestFit="1" customWidth="1"/>
    <col min="2101" max="2101" width="7" bestFit="1" customWidth="1"/>
    <col min="2102" max="2102" width="3" bestFit="1" customWidth="1"/>
    <col min="2103" max="2104" width="6" bestFit="1" customWidth="1"/>
    <col min="2105" max="2105" width="7" bestFit="1" customWidth="1"/>
    <col min="2106" max="2106" width="5" bestFit="1" customWidth="1"/>
    <col min="2107" max="2108" width="6" bestFit="1" customWidth="1"/>
    <col min="2109" max="2110" width="7" bestFit="1" customWidth="1"/>
    <col min="2111" max="2113" width="6" bestFit="1" customWidth="1"/>
    <col min="2114" max="2114" width="7" bestFit="1" customWidth="1"/>
    <col min="2115" max="2116" width="6" bestFit="1" customWidth="1"/>
    <col min="2117" max="2117" width="7" bestFit="1" customWidth="1"/>
    <col min="2118" max="2119" width="6" bestFit="1" customWidth="1"/>
    <col min="2120" max="2120" width="5" bestFit="1" customWidth="1"/>
    <col min="2121" max="2121" width="7" bestFit="1" customWidth="1"/>
    <col min="2122" max="2123" width="6" bestFit="1" customWidth="1"/>
    <col min="2124" max="2124" width="7" bestFit="1" customWidth="1"/>
    <col min="2125" max="2125" width="5" bestFit="1" customWidth="1"/>
    <col min="2126" max="2126" width="6" bestFit="1" customWidth="1"/>
    <col min="2127" max="2128" width="5" bestFit="1" customWidth="1"/>
    <col min="2129" max="2129" width="6" bestFit="1" customWidth="1"/>
    <col min="2130" max="2130" width="7" bestFit="1" customWidth="1"/>
    <col min="2131" max="2131" width="6" bestFit="1" customWidth="1"/>
    <col min="2132" max="2132" width="7" bestFit="1" customWidth="1"/>
    <col min="2133" max="2135" width="6" bestFit="1" customWidth="1"/>
    <col min="2136" max="2136" width="5" bestFit="1" customWidth="1"/>
    <col min="2137" max="2139" width="7" bestFit="1" customWidth="1"/>
    <col min="2140" max="2140" width="5" bestFit="1" customWidth="1"/>
    <col min="2141" max="2141" width="7" bestFit="1" customWidth="1"/>
    <col min="2142" max="2144" width="6" bestFit="1" customWidth="1"/>
    <col min="2145" max="2147" width="7" bestFit="1" customWidth="1"/>
    <col min="2148" max="2149" width="6" bestFit="1" customWidth="1"/>
    <col min="2150" max="2150" width="7" bestFit="1" customWidth="1"/>
    <col min="2151" max="2152" width="6" bestFit="1" customWidth="1"/>
    <col min="2153" max="2154" width="7" bestFit="1" customWidth="1"/>
    <col min="2155" max="2158" width="6" bestFit="1" customWidth="1"/>
    <col min="2159" max="2159" width="3" bestFit="1" customWidth="1"/>
    <col min="2160" max="2160" width="6" bestFit="1" customWidth="1"/>
    <col min="2161" max="2161" width="7" bestFit="1" customWidth="1"/>
    <col min="2162" max="2162" width="6" bestFit="1" customWidth="1"/>
    <col min="2163" max="2163" width="7" bestFit="1" customWidth="1"/>
    <col min="2164" max="2164" width="6" bestFit="1" customWidth="1"/>
    <col min="2165" max="2165" width="7" bestFit="1" customWidth="1"/>
    <col min="2166" max="2167" width="6" bestFit="1" customWidth="1"/>
    <col min="2168" max="2168" width="5" bestFit="1" customWidth="1"/>
    <col min="2169" max="2169" width="7" bestFit="1" customWidth="1"/>
    <col min="2170" max="2170" width="6" bestFit="1" customWidth="1"/>
    <col min="2171" max="2174" width="7" bestFit="1" customWidth="1"/>
    <col min="2175" max="2176" width="6" bestFit="1" customWidth="1"/>
    <col min="2177" max="2177" width="7" bestFit="1" customWidth="1"/>
    <col min="2178" max="2179" width="6" bestFit="1" customWidth="1"/>
    <col min="2180" max="2181" width="7" bestFit="1" customWidth="1"/>
    <col min="2182" max="2185" width="6" bestFit="1" customWidth="1"/>
    <col min="2186" max="2186" width="3" bestFit="1" customWidth="1"/>
    <col min="2187" max="2187" width="7" bestFit="1" customWidth="1"/>
    <col min="2188" max="2188" width="5" bestFit="1" customWidth="1"/>
    <col min="2189" max="2191" width="6" bestFit="1" customWidth="1"/>
    <col min="2192" max="2192" width="7" bestFit="1" customWidth="1"/>
    <col min="2193" max="2194" width="6" bestFit="1" customWidth="1"/>
    <col min="2195" max="2195" width="7" bestFit="1" customWidth="1"/>
    <col min="2196" max="2200" width="6" bestFit="1" customWidth="1"/>
    <col min="2201" max="2202" width="7" bestFit="1" customWidth="1"/>
    <col min="2203" max="2205" width="6" bestFit="1" customWidth="1"/>
    <col min="2206" max="2206" width="5" bestFit="1" customWidth="1"/>
    <col min="2207" max="2207" width="6" bestFit="1" customWidth="1"/>
    <col min="2208" max="2209" width="7" bestFit="1" customWidth="1"/>
    <col min="2210" max="2210" width="5" bestFit="1" customWidth="1"/>
    <col min="2211" max="2217" width="6" bestFit="1" customWidth="1"/>
    <col min="2218" max="2218" width="7" bestFit="1" customWidth="1"/>
    <col min="2219" max="2219" width="5" bestFit="1" customWidth="1"/>
    <col min="2220" max="2221" width="6" bestFit="1" customWidth="1"/>
    <col min="2222" max="2222" width="5" bestFit="1" customWidth="1"/>
    <col min="2223" max="2224" width="7" bestFit="1" customWidth="1"/>
    <col min="2225" max="2226" width="6" bestFit="1" customWidth="1"/>
    <col min="2227" max="2229" width="7" bestFit="1" customWidth="1"/>
    <col min="2230" max="2230" width="6" bestFit="1" customWidth="1"/>
    <col min="2231" max="2231" width="7" bestFit="1" customWidth="1"/>
    <col min="2232" max="2233" width="6" bestFit="1" customWidth="1"/>
    <col min="2234" max="2234" width="5" bestFit="1" customWidth="1"/>
    <col min="2235" max="2235" width="7" bestFit="1" customWidth="1"/>
    <col min="2236" max="2237" width="6" bestFit="1" customWidth="1"/>
    <col min="2238" max="2238" width="7" bestFit="1" customWidth="1"/>
    <col min="2239" max="2239" width="6" bestFit="1" customWidth="1"/>
    <col min="2240" max="2240" width="7" bestFit="1" customWidth="1"/>
    <col min="2241" max="2241" width="6" bestFit="1" customWidth="1"/>
    <col min="2242" max="2242" width="7" bestFit="1" customWidth="1"/>
    <col min="2243" max="2243" width="6" bestFit="1" customWidth="1"/>
    <col min="2244" max="2246" width="7" bestFit="1" customWidth="1"/>
    <col min="2247" max="2248" width="6" bestFit="1" customWidth="1"/>
    <col min="2249" max="2249" width="5" bestFit="1" customWidth="1"/>
    <col min="2250" max="2250" width="6" bestFit="1" customWidth="1"/>
    <col min="2251" max="2251" width="7" bestFit="1" customWidth="1"/>
    <col min="2252" max="2252" width="6" bestFit="1" customWidth="1"/>
    <col min="2253" max="2253" width="7" bestFit="1" customWidth="1"/>
    <col min="2254" max="2254" width="6" bestFit="1" customWidth="1"/>
    <col min="2255" max="2256" width="7" bestFit="1" customWidth="1"/>
    <col min="2257" max="2257" width="6" bestFit="1" customWidth="1"/>
    <col min="2258" max="2258" width="7" bestFit="1" customWidth="1"/>
    <col min="2259" max="2259" width="6" bestFit="1" customWidth="1"/>
    <col min="2260" max="2261" width="7" bestFit="1" customWidth="1"/>
    <col min="2262" max="2262" width="6" bestFit="1" customWidth="1"/>
    <col min="2263" max="2263" width="7" bestFit="1" customWidth="1"/>
    <col min="2264" max="2264" width="6" bestFit="1" customWidth="1"/>
    <col min="2265" max="2265" width="7" bestFit="1" customWidth="1"/>
    <col min="2266" max="2267" width="6" bestFit="1" customWidth="1"/>
    <col min="2268" max="2268" width="7" bestFit="1" customWidth="1"/>
    <col min="2269" max="2269" width="5" bestFit="1" customWidth="1"/>
    <col min="2270" max="2271" width="6" bestFit="1" customWidth="1"/>
    <col min="2272" max="2272" width="7" bestFit="1" customWidth="1"/>
    <col min="2273" max="2275" width="6" bestFit="1" customWidth="1"/>
    <col min="2276" max="2276" width="7" bestFit="1" customWidth="1"/>
    <col min="2277" max="2277" width="6" bestFit="1" customWidth="1"/>
    <col min="2278" max="2278" width="5" bestFit="1" customWidth="1"/>
    <col min="2279" max="2279" width="6" bestFit="1" customWidth="1"/>
    <col min="2280" max="2280" width="7" bestFit="1" customWidth="1"/>
    <col min="2281" max="2281" width="6" bestFit="1" customWidth="1"/>
    <col min="2282" max="2284" width="7" bestFit="1" customWidth="1"/>
    <col min="2285" max="2286" width="6" bestFit="1" customWidth="1"/>
    <col min="2287" max="2288" width="7" bestFit="1" customWidth="1"/>
    <col min="2289" max="2290" width="6" bestFit="1" customWidth="1"/>
    <col min="2291" max="2291" width="3" bestFit="1" customWidth="1"/>
    <col min="2292" max="2292" width="6" bestFit="1" customWidth="1"/>
    <col min="2293" max="2293" width="7" bestFit="1" customWidth="1"/>
    <col min="2294" max="2294" width="6" bestFit="1" customWidth="1"/>
    <col min="2295" max="2295" width="7" bestFit="1" customWidth="1"/>
    <col min="2296" max="2296" width="6" bestFit="1" customWidth="1"/>
    <col min="2297" max="2297" width="7" bestFit="1" customWidth="1"/>
    <col min="2298" max="2298" width="6" bestFit="1" customWidth="1"/>
    <col min="2299" max="2299" width="7" bestFit="1" customWidth="1"/>
    <col min="2300" max="2300" width="5" bestFit="1" customWidth="1"/>
    <col min="2301" max="2303" width="7" bestFit="1" customWidth="1"/>
    <col min="2304" max="2304" width="5" bestFit="1" customWidth="1"/>
    <col min="2305" max="2308" width="6" bestFit="1" customWidth="1"/>
    <col min="2309" max="2311" width="7" bestFit="1" customWidth="1"/>
    <col min="2312" max="2313" width="6" bestFit="1" customWidth="1"/>
    <col min="2314" max="2318" width="7" bestFit="1" customWidth="1"/>
    <col min="2319" max="2319" width="6" bestFit="1" customWidth="1"/>
    <col min="2320" max="2320" width="7" bestFit="1" customWidth="1"/>
    <col min="2321" max="2323" width="6" bestFit="1" customWidth="1"/>
    <col min="2324" max="2326" width="7" bestFit="1" customWidth="1"/>
    <col min="2327" max="2327" width="6" bestFit="1" customWidth="1"/>
    <col min="2328" max="2328" width="7" bestFit="1" customWidth="1"/>
    <col min="2329" max="2329" width="5" bestFit="1" customWidth="1"/>
    <col min="2330" max="2330" width="6" bestFit="1" customWidth="1"/>
    <col min="2331" max="2331" width="7" bestFit="1" customWidth="1"/>
    <col min="2332" max="2332" width="5" bestFit="1" customWidth="1"/>
    <col min="2333" max="2334" width="6" bestFit="1" customWidth="1"/>
    <col min="2335" max="2335" width="7" bestFit="1" customWidth="1"/>
    <col min="2336" max="2336" width="6" bestFit="1" customWidth="1"/>
    <col min="2337" max="2337" width="7" bestFit="1" customWidth="1"/>
    <col min="2338" max="2338" width="3" bestFit="1" customWidth="1"/>
    <col min="2339" max="2341" width="7" bestFit="1" customWidth="1"/>
    <col min="2342" max="2342" width="5" bestFit="1" customWidth="1"/>
    <col min="2343" max="2343" width="7" bestFit="1" customWidth="1"/>
    <col min="2344" max="2345" width="6" bestFit="1" customWidth="1"/>
    <col min="2346" max="2346" width="5" bestFit="1" customWidth="1"/>
    <col min="2347" max="2347" width="7" bestFit="1" customWidth="1"/>
    <col min="2348" max="2348" width="6" bestFit="1" customWidth="1"/>
    <col min="2349" max="2350" width="7" bestFit="1" customWidth="1"/>
    <col min="2351" max="2353" width="6" bestFit="1" customWidth="1"/>
    <col min="2354" max="2354" width="7" bestFit="1" customWidth="1"/>
    <col min="2355" max="2355" width="6" bestFit="1" customWidth="1"/>
    <col min="2356" max="2357" width="7" bestFit="1" customWidth="1"/>
    <col min="2358" max="2361" width="6" bestFit="1" customWidth="1"/>
    <col min="2362" max="2362" width="7" bestFit="1" customWidth="1"/>
    <col min="2363" max="2363" width="5" bestFit="1" customWidth="1"/>
    <col min="2364" max="2364" width="7" bestFit="1" customWidth="1"/>
    <col min="2365" max="2365" width="6" bestFit="1" customWidth="1"/>
    <col min="2366" max="2366" width="7" bestFit="1" customWidth="1"/>
    <col min="2367" max="2367" width="6" bestFit="1" customWidth="1"/>
    <col min="2368" max="2368" width="7" bestFit="1" customWidth="1"/>
    <col min="2369" max="2369" width="5" bestFit="1" customWidth="1"/>
    <col min="2370" max="2371" width="7" bestFit="1" customWidth="1"/>
    <col min="2372" max="2372" width="5" bestFit="1" customWidth="1"/>
    <col min="2373" max="2375" width="6" bestFit="1" customWidth="1"/>
    <col min="2376" max="2376" width="5" bestFit="1" customWidth="1"/>
    <col min="2377" max="2378" width="6" bestFit="1" customWidth="1"/>
    <col min="2379" max="2379" width="7" bestFit="1" customWidth="1"/>
    <col min="2380" max="2380" width="6" bestFit="1" customWidth="1"/>
    <col min="2381" max="2385" width="7" bestFit="1" customWidth="1"/>
    <col min="2386" max="2386" width="6" bestFit="1" customWidth="1"/>
    <col min="2387" max="2389" width="7" bestFit="1" customWidth="1"/>
    <col min="2390" max="2390" width="6" bestFit="1" customWidth="1"/>
    <col min="2391" max="2391" width="5" bestFit="1" customWidth="1"/>
    <col min="2392" max="2392" width="7" bestFit="1" customWidth="1"/>
    <col min="2393" max="2393" width="6" bestFit="1" customWidth="1"/>
    <col min="2394" max="2398" width="7" bestFit="1" customWidth="1"/>
    <col min="2399" max="2399" width="5" bestFit="1" customWidth="1"/>
    <col min="2400" max="2401" width="6" bestFit="1" customWidth="1"/>
    <col min="2402" max="2407" width="7" bestFit="1" customWidth="1"/>
    <col min="2408" max="2408" width="5" bestFit="1" customWidth="1"/>
    <col min="2409" max="2410" width="7" bestFit="1" customWidth="1"/>
    <col min="2411" max="2411" width="6" bestFit="1" customWidth="1"/>
    <col min="2412" max="2412" width="7" bestFit="1" customWidth="1"/>
    <col min="2413" max="2415" width="6" bestFit="1" customWidth="1"/>
    <col min="2416" max="2416" width="5" bestFit="1" customWidth="1"/>
    <col min="2417" max="2417" width="7" bestFit="1" customWidth="1"/>
    <col min="2418" max="2418" width="5" bestFit="1" customWidth="1"/>
    <col min="2419" max="2419" width="7" bestFit="1" customWidth="1"/>
    <col min="2420" max="2422" width="6" bestFit="1" customWidth="1"/>
    <col min="2423" max="2425" width="7" bestFit="1" customWidth="1"/>
    <col min="2426" max="2426" width="6" bestFit="1" customWidth="1"/>
    <col min="2427" max="2429" width="7" bestFit="1" customWidth="1"/>
    <col min="2430" max="2432" width="6" bestFit="1" customWidth="1"/>
    <col min="2433" max="2433" width="5" bestFit="1" customWidth="1"/>
    <col min="2434" max="2434" width="7" bestFit="1" customWidth="1"/>
    <col min="2435" max="2435" width="5" bestFit="1" customWidth="1"/>
    <col min="2436" max="2438" width="6" bestFit="1" customWidth="1"/>
    <col min="2439" max="2439" width="7" bestFit="1" customWidth="1"/>
    <col min="2440" max="2440" width="6" bestFit="1" customWidth="1"/>
    <col min="2441" max="2441" width="7" bestFit="1" customWidth="1"/>
    <col min="2442" max="2442" width="5" bestFit="1" customWidth="1"/>
    <col min="2443" max="2444" width="7" bestFit="1" customWidth="1"/>
    <col min="2445" max="2451" width="6" bestFit="1" customWidth="1"/>
    <col min="2452" max="2452" width="5" bestFit="1" customWidth="1"/>
    <col min="2453" max="2453" width="7" bestFit="1" customWidth="1"/>
    <col min="2454" max="2454" width="6" bestFit="1" customWidth="1"/>
    <col min="2455" max="2460" width="7" bestFit="1" customWidth="1"/>
    <col min="2461" max="2463" width="6" bestFit="1" customWidth="1"/>
    <col min="2464" max="2464" width="5" bestFit="1" customWidth="1"/>
    <col min="2465" max="2468" width="6" bestFit="1" customWidth="1"/>
    <col min="2469" max="2469" width="7" bestFit="1" customWidth="1"/>
    <col min="2470" max="2470" width="6" bestFit="1" customWidth="1"/>
    <col min="2471" max="2471" width="5" bestFit="1" customWidth="1"/>
    <col min="2472" max="2472" width="6" bestFit="1" customWidth="1"/>
    <col min="2473" max="2473" width="7" bestFit="1" customWidth="1"/>
    <col min="2474" max="2476" width="6" bestFit="1" customWidth="1"/>
    <col min="2477" max="2477" width="7" bestFit="1" customWidth="1"/>
    <col min="2478" max="2478" width="6" bestFit="1" customWidth="1"/>
    <col min="2479" max="2481" width="7" bestFit="1" customWidth="1"/>
    <col min="2482" max="2486" width="6" bestFit="1" customWidth="1"/>
    <col min="2487" max="2487" width="7" bestFit="1" customWidth="1"/>
    <col min="2488" max="2488" width="5" bestFit="1" customWidth="1"/>
    <col min="2489" max="2489" width="7" bestFit="1" customWidth="1"/>
    <col min="2490" max="2490" width="5" bestFit="1" customWidth="1"/>
    <col min="2491" max="2493" width="6" bestFit="1" customWidth="1"/>
    <col min="2494" max="2494" width="5" bestFit="1" customWidth="1"/>
    <col min="2495" max="2496" width="7" bestFit="1" customWidth="1"/>
    <col min="2497" max="2497" width="6" bestFit="1" customWidth="1"/>
    <col min="2498" max="2498" width="7" bestFit="1" customWidth="1"/>
    <col min="2499" max="2499" width="5" bestFit="1" customWidth="1"/>
    <col min="2500" max="2501" width="7" bestFit="1" customWidth="1"/>
    <col min="2502" max="2505" width="6" bestFit="1" customWidth="1"/>
    <col min="2506" max="2506" width="7" bestFit="1" customWidth="1"/>
    <col min="2507" max="2508" width="6" bestFit="1" customWidth="1"/>
    <col min="2509" max="2510" width="7" bestFit="1" customWidth="1"/>
    <col min="2511" max="2511" width="6" bestFit="1" customWidth="1"/>
    <col min="2512" max="2514" width="7" bestFit="1" customWidth="1"/>
    <col min="2515" max="2516" width="6" bestFit="1" customWidth="1"/>
    <col min="2517" max="2517" width="7" bestFit="1" customWidth="1"/>
    <col min="2518" max="2518" width="6" bestFit="1" customWidth="1"/>
    <col min="2519" max="2519" width="5" bestFit="1" customWidth="1"/>
    <col min="2520" max="2520" width="6" bestFit="1" customWidth="1"/>
    <col min="2521" max="2521" width="7" bestFit="1" customWidth="1"/>
    <col min="2522" max="2523" width="6" bestFit="1" customWidth="1"/>
    <col min="2524" max="2524" width="7" bestFit="1" customWidth="1"/>
    <col min="2525" max="2525" width="6" bestFit="1" customWidth="1"/>
    <col min="2526" max="2526" width="7" bestFit="1" customWidth="1"/>
    <col min="2527" max="2529" width="6" bestFit="1" customWidth="1"/>
    <col min="2530" max="2530" width="7" bestFit="1" customWidth="1"/>
    <col min="2531" max="2531" width="6" bestFit="1" customWidth="1"/>
    <col min="2532" max="2532" width="7" bestFit="1" customWidth="1"/>
    <col min="2533" max="2533" width="3" bestFit="1" customWidth="1"/>
    <col min="2534" max="2536" width="6" bestFit="1" customWidth="1"/>
    <col min="2537" max="2537" width="5" bestFit="1" customWidth="1"/>
    <col min="2538" max="2538" width="6" bestFit="1" customWidth="1"/>
    <col min="2539" max="2539" width="7" bestFit="1" customWidth="1"/>
    <col min="2540" max="2540" width="6" bestFit="1" customWidth="1"/>
    <col min="2541" max="2541" width="5" bestFit="1" customWidth="1"/>
    <col min="2542" max="2542" width="6" bestFit="1" customWidth="1"/>
    <col min="2543" max="2546" width="7" bestFit="1" customWidth="1"/>
    <col min="2547" max="2547" width="6" bestFit="1" customWidth="1"/>
    <col min="2548" max="2550" width="7" bestFit="1" customWidth="1"/>
    <col min="2551" max="2551" width="6" bestFit="1" customWidth="1"/>
    <col min="2552" max="2552" width="7" bestFit="1" customWidth="1"/>
    <col min="2553" max="2553" width="6" bestFit="1" customWidth="1"/>
    <col min="2554" max="2554" width="7" bestFit="1" customWidth="1"/>
    <col min="2555" max="2555" width="5" bestFit="1" customWidth="1"/>
    <col min="2556" max="2556" width="6" bestFit="1" customWidth="1"/>
    <col min="2557" max="2557" width="7" bestFit="1" customWidth="1"/>
    <col min="2558" max="2559" width="6" bestFit="1" customWidth="1"/>
    <col min="2560" max="2560" width="7" bestFit="1" customWidth="1"/>
    <col min="2561" max="2561" width="6" bestFit="1" customWidth="1"/>
    <col min="2562" max="2563" width="7" bestFit="1" customWidth="1"/>
    <col min="2564" max="2564" width="5" bestFit="1" customWidth="1"/>
    <col min="2565" max="2566" width="7" bestFit="1" customWidth="1"/>
    <col min="2567" max="2569" width="6" bestFit="1" customWidth="1"/>
    <col min="2570" max="2570" width="5" bestFit="1" customWidth="1"/>
    <col min="2571" max="2571" width="7" bestFit="1" customWidth="1"/>
    <col min="2572" max="2577" width="6" bestFit="1" customWidth="1"/>
    <col min="2578" max="2578" width="7" bestFit="1" customWidth="1"/>
    <col min="2579" max="2579" width="6" bestFit="1" customWidth="1"/>
    <col min="2580" max="2580" width="7" bestFit="1" customWidth="1"/>
    <col min="2581" max="2581" width="5" bestFit="1" customWidth="1"/>
    <col min="2582" max="2582" width="7" bestFit="1" customWidth="1"/>
    <col min="2583" max="2583" width="6" bestFit="1" customWidth="1"/>
    <col min="2584" max="2585" width="7" bestFit="1" customWidth="1"/>
    <col min="2586" max="2587" width="6" bestFit="1" customWidth="1"/>
    <col min="2588" max="2588" width="7" bestFit="1" customWidth="1"/>
    <col min="2589" max="2589" width="6" bestFit="1" customWidth="1"/>
    <col min="2590" max="2590" width="7" bestFit="1" customWidth="1"/>
    <col min="2591" max="2592" width="6" bestFit="1" customWidth="1"/>
    <col min="2593" max="2593" width="7" bestFit="1" customWidth="1"/>
    <col min="2594" max="2594" width="5" bestFit="1" customWidth="1"/>
    <col min="2595" max="2595" width="6" bestFit="1" customWidth="1"/>
    <col min="2596" max="2597" width="7" bestFit="1" customWidth="1"/>
    <col min="2598" max="2599" width="6" bestFit="1" customWidth="1"/>
    <col min="2600" max="2600" width="7" bestFit="1" customWidth="1"/>
    <col min="2601" max="2601" width="6" bestFit="1" customWidth="1"/>
    <col min="2602" max="2603" width="7" bestFit="1" customWidth="1"/>
    <col min="2604" max="2607" width="6" bestFit="1" customWidth="1"/>
    <col min="2608" max="2608" width="5" bestFit="1" customWidth="1"/>
    <col min="2609" max="2609" width="7" bestFit="1" customWidth="1"/>
    <col min="2610" max="2610" width="5" bestFit="1" customWidth="1"/>
    <col min="2611" max="2611" width="7" bestFit="1" customWidth="1"/>
    <col min="2612" max="2612" width="6" bestFit="1" customWidth="1"/>
    <col min="2613" max="2613" width="7" bestFit="1" customWidth="1"/>
    <col min="2614" max="2615" width="6" bestFit="1" customWidth="1"/>
    <col min="2616" max="2618" width="7" bestFit="1" customWidth="1"/>
    <col min="2619" max="2619" width="5" bestFit="1" customWidth="1"/>
    <col min="2620" max="2620" width="7" bestFit="1" customWidth="1"/>
    <col min="2621" max="2624" width="6" bestFit="1" customWidth="1"/>
    <col min="2625" max="2625" width="7" bestFit="1" customWidth="1"/>
    <col min="2626" max="2626" width="6" bestFit="1" customWidth="1"/>
    <col min="2627" max="2627" width="7" bestFit="1" customWidth="1"/>
    <col min="2628" max="2628" width="6" bestFit="1" customWidth="1"/>
    <col min="2629" max="2629" width="5" bestFit="1" customWidth="1"/>
    <col min="2630" max="2630" width="6" bestFit="1" customWidth="1"/>
    <col min="2631" max="2632" width="7" bestFit="1" customWidth="1"/>
    <col min="2633" max="2639" width="6" bestFit="1" customWidth="1"/>
    <col min="2640" max="2641" width="7" bestFit="1" customWidth="1"/>
    <col min="2642" max="2642" width="6" bestFit="1" customWidth="1"/>
    <col min="2643" max="2644" width="7" bestFit="1" customWidth="1"/>
    <col min="2645" max="2645" width="5" bestFit="1" customWidth="1"/>
    <col min="2646" max="2648" width="6" bestFit="1" customWidth="1"/>
    <col min="2649" max="2650" width="7" bestFit="1" customWidth="1"/>
    <col min="2651" max="2652" width="6" bestFit="1" customWidth="1"/>
    <col min="2653" max="2653" width="7" bestFit="1" customWidth="1"/>
    <col min="2654" max="2654" width="3" bestFit="1" customWidth="1"/>
    <col min="2655" max="2655" width="6" bestFit="1" customWidth="1"/>
    <col min="2656" max="2657" width="7" bestFit="1" customWidth="1"/>
    <col min="2658" max="2658" width="6" bestFit="1" customWidth="1"/>
    <col min="2659" max="2661" width="7" bestFit="1" customWidth="1"/>
    <col min="2662" max="2662" width="6" bestFit="1" customWidth="1"/>
    <col min="2663" max="2663" width="5" bestFit="1" customWidth="1"/>
    <col min="2664" max="2664" width="7" bestFit="1" customWidth="1"/>
    <col min="2665" max="2668" width="6" bestFit="1" customWidth="1"/>
    <col min="2669" max="2669" width="5" bestFit="1" customWidth="1"/>
    <col min="2670" max="2672" width="6" bestFit="1" customWidth="1"/>
    <col min="2673" max="2673" width="5" bestFit="1" customWidth="1"/>
    <col min="2674" max="2676" width="6" bestFit="1" customWidth="1"/>
    <col min="2677" max="2677" width="7" bestFit="1" customWidth="1"/>
    <col min="2678" max="2678" width="8" bestFit="1" customWidth="1"/>
    <col min="2679" max="2679" width="6" bestFit="1" customWidth="1"/>
    <col min="2680" max="2680" width="7" bestFit="1" customWidth="1"/>
    <col min="2681" max="2681" width="6" bestFit="1" customWidth="1"/>
    <col min="2682" max="2684" width="7" bestFit="1" customWidth="1"/>
    <col min="2685" max="2685" width="6" bestFit="1" customWidth="1"/>
    <col min="2686" max="2686" width="7" bestFit="1" customWidth="1"/>
    <col min="2687" max="2688" width="6" bestFit="1" customWidth="1"/>
    <col min="2689" max="2689" width="7" bestFit="1" customWidth="1"/>
    <col min="2690" max="2690" width="5" bestFit="1" customWidth="1"/>
    <col min="2691" max="2692" width="6" bestFit="1" customWidth="1"/>
    <col min="2693" max="2693" width="7" bestFit="1" customWidth="1"/>
    <col min="2694" max="2694" width="6" bestFit="1" customWidth="1"/>
    <col min="2695" max="2695" width="7" bestFit="1" customWidth="1"/>
    <col min="2696" max="2699" width="6" bestFit="1" customWidth="1"/>
    <col min="2700" max="2700" width="7" bestFit="1" customWidth="1"/>
    <col min="2701" max="2702" width="6" bestFit="1" customWidth="1"/>
    <col min="2703" max="2704" width="7" bestFit="1" customWidth="1"/>
    <col min="2705" max="2705" width="6" bestFit="1" customWidth="1"/>
    <col min="2706" max="2706" width="5" bestFit="1" customWidth="1"/>
    <col min="2707" max="2708" width="7" bestFit="1" customWidth="1"/>
    <col min="2709" max="2709" width="6" bestFit="1" customWidth="1"/>
    <col min="2710" max="2710" width="5" bestFit="1" customWidth="1"/>
    <col min="2711" max="2711" width="6" bestFit="1" customWidth="1"/>
    <col min="2712" max="2714" width="7" bestFit="1" customWidth="1"/>
    <col min="2715" max="2715" width="5" bestFit="1" customWidth="1"/>
    <col min="2716" max="2718" width="6" bestFit="1" customWidth="1"/>
    <col min="2719" max="2719" width="7" bestFit="1" customWidth="1"/>
    <col min="2720" max="2722" width="6" bestFit="1" customWidth="1"/>
    <col min="2723" max="2725" width="7" bestFit="1" customWidth="1"/>
    <col min="2726" max="2727" width="6" bestFit="1" customWidth="1"/>
    <col min="2728" max="2728" width="7" bestFit="1" customWidth="1"/>
    <col min="2729" max="2734" width="6" bestFit="1" customWidth="1"/>
    <col min="2735" max="2735" width="3" bestFit="1" customWidth="1"/>
    <col min="2736" max="2736" width="6" bestFit="1" customWidth="1"/>
    <col min="2737" max="2737" width="7" bestFit="1" customWidth="1"/>
    <col min="2738" max="2738" width="6" bestFit="1" customWidth="1"/>
    <col min="2739" max="2739" width="7" bestFit="1" customWidth="1"/>
    <col min="2740" max="2740" width="6" bestFit="1" customWidth="1"/>
    <col min="2741" max="2742" width="7" bestFit="1" customWidth="1"/>
    <col min="2743" max="2743" width="5" bestFit="1" customWidth="1"/>
    <col min="2744" max="2744" width="7" bestFit="1" customWidth="1"/>
    <col min="2745" max="2747" width="6" bestFit="1" customWidth="1"/>
    <col min="2748" max="2749" width="7" bestFit="1" customWidth="1"/>
    <col min="2750" max="2751" width="6" bestFit="1" customWidth="1"/>
    <col min="2752" max="2752" width="7" bestFit="1" customWidth="1"/>
    <col min="2753" max="2753" width="6" bestFit="1" customWidth="1"/>
    <col min="2754" max="2755" width="7" bestFit="1" customWidth="1"/>
    <col min="2756" max="2756" width="3" bestFit="1" customWidth="1"/>
    <col min="2757" max="2758" width="7" bestFit="1" customWidth="1"/>
    <col min="2759" max="2761" width="6" bestFit="1" customWidth="1"/>
    <col min="2762" max="2762" width="7" bestFit="1" customWidth="1"/>
    <col min="2763" max="2763" width="5" bestFit="1" customWidth="1"/>
    <col min="2764" max="2764" width="6" bestFit="1" customWidth="1"/>
    <col min="2765" max="2766" width="7" bestFit="1" customWidth="1"/>
    <col min="2767" max="2767" width="6" bestFit="1" customWidth="1"/>
    <col min="2768" max="2768" width="7" bestFit="1" customWidth="1"/>
    <col min="2769" max="2770" width="5" bestFit="1" customWidth="1"/>
    <col min="2771" max="2771" width="6" bestFit="1" customWidth="1"/>
    <col min="2772" max="2774" width="7" bestFit="1" customWidth="1"/>
    <col min="2775" max="2775" width="5" bestFit="1" customWidth="1"/>
    <col min="2776" max="2777" width="6" bestFit="1" customWidth="1"/>
    <col min="2778" max="2778" width="7" bestFit="1" customWidth="1"/>
    <col min="2779" max="2779" width="6" bestFit="1" customWidth="1"/>
    <col min="2780" max="2782" width="7" bestFit="1" customWidth="1"/>
    <col min="2783" max="2783" width="6" bestFit="1" customWidth="1"/>
    <col min="2784" max="2784" width="7" bestFit="1" customWidth="1"/>
    <col min="2785" max="2785" width="6" bestFit="1" customWidth="1"/>
    <col min="2786" max="2786" width="7" bestFit="1" customWidth="1"/>
    <col min="2787" max="2787" width="6" bestFit="1" customWidth="1"/>
    <col min="2788" max="2788" width="3" bestFit="1" customWidth="1"/>
    <col min="2789" max="2789" width="7" bestFit="1" customWidth="1"/>
    <col min="2790" max="2790" width="6" bestFit="1" customWidth="1"/>
    <col min="2791" max="2792" width="7" bestFit="1" customWidth="1"/>
    <col min="2793" max="2794" width="6" bestFit="1" customWidth="1"/>
    <col min="2795" max="2795" width="7" bestFit="1" customWidth="1"/>
    <col min="2796" max="2798" width="6" bestFit="1" customWidth="1"/>
    <col min="2799" max="2799" width="3" bestFit="1" customWidth="1"/>
    <col min="2800" max="2804" width="6" bestFit="1" customWidth="1"/>
    <col min="2805" max="2805" width="7" bestFit="1" customWidth="1"/>
    <col min="2806" max="2806" width="6" bestFit="1" customWidth="1"/>
    <col min="2807" max="2807" width="5" bestFit="1" customWidth="1"/>
    <col min="2808" max="2808" width="7" bestFit="1" customWidth="1"/>
    <col min="2809" max="2814" width="6" bestFit="1" customWidth="1"/>
    <col min="2815" max="2815" width="7" bestFit="1" customWidth="1"/>
    <col min="2816" max="2816" width="5" bestFit="1" customWidth="1"/>
    <col min="2817" max="2817" width="6" bestFit="1" customWidth="1"/>
    <col min="2818" max="2818" width="7" bestFit="1" customWidth="1"/>
    <col min="2819" max="2819" width="6" bestFit="1" customWidth="1"/>
    <col min="2820" max="2824" width="7" bestFit="1" customWidth="1"/>
    <col min="2825" max="2825" width="6" bestFit="1" customWidth="1"/>
    <col min="2826" max="2826" width="7" bestFit="1" customWidth="1"/>
    <col min="2827" max="2831" width="6" bestFit="1" customWidth="1"/>
    <col min="2832" max="2832" width="5" bestFit="1" customWidth="1"/>
    <col min="2833" max="2833" width="6" bestFit="1" customWidth="1"/>
    <col min="2834" max="2834" width="7" bestFit="1" customWidth="1"/>
    <col min="2835" max="2836" width="6" bestFit="1" customWidth="1"/>
    <col min="2837" max="2837" width="7" bestFit="1" customWidth="1"/>
    <col min="2838" max="2838" width="6" bestFit="1" customWidth="1"/>
    <col min="2839" max="2841" width="7" bestFit="1" customWidth="1"/>
    <col min="2842" max="2842" width="6" bestFit="1" customWidth="1"/>
    <col min="2843" max="2843" width="5" bestFit="1" customWidth="1"/>
    <col min="2844" max="2844" width="6" bestFit="1" customWidth="1"/>
    <col min="2845" max="2845" width="7" bestFit="1" customWidth="1"/>
    <col min="2846" max="2846" width="5" bestFit="1" customWidth="1"/>
    <col min="2847" max="2847" width="8" bestFit="1" customWidth="1"/>
    <col min="2848" max="2848" width="7" bestFit="1" customWidth="1"/>
    <col min="2849" max="2849" width="5" bestFit="1" customWidth="1"/>
    <col min="2850" max="2852" width="6" bestFit="1" customWidth="1"/>
    <col min="2853" max="2853" width="7" bestFit="1" customWidth="1"/>
    <col min="2854" max="2854" width="5" bestFit="1" customWidth="1"/>
    <col min="2855" max="2857" width="6" bestFit="1" customWidth="1"/>
    <col min="2858" max="2858" width="7" bestFit="1" customWidth="1"/>
    <col min="2859" max="2860" width="6" bestFit="1" customWidth="1"/>
    <col min="2861" max="2861" width="7" bestFit="1" customWidth="1"/>
    <col min="2862" max="2862" width="5" bestFit="1" customWidth="1"/>
    <col min="2863" max="2865" width="6" bestFit="1" customWidth="1"/>
    <col min="2866" max="2867" width="7" bestFit="1" customWidth="1"/>
    <col min="2868" max="2868" width="6" bestFit="1" customWidth="1"/>
    <col min="2869" max="2869" width="7" bestFit="1" customWidth="1"/>
    <col min="2870" max="2870" width="6" bestFit="1" customWidth="1"/>
    <col min="2871" max="2871" width="7" bestFit="1" customWidth="1"/>
    <col min="2872" max="2872" width="6" bestFit="1" customWidth="1"/>
    <col min="2873" max="2873" width="5" bestFit="1" customWidth="1"/>
    <col min="2874" max="2878" width="6" bestFit="1" customWidth="1"/>
    <col min="2879" max="2879" width="7" bestFit="1" customWidth="1"/>
    <col min="2880" max="2880" width="6" bestFit="1" customWidth="1"/>
    <col min="2881" max="2881" width="7" bestFit="1" customWidth="1"/>
    <col min="2882" max="2882" width="5" bestFit="1" customWidth="1"/>
    <col min="2883" max="2883" width="6" bestFit="1" customWidth="1"/>
    <col min="2884" max="2884" width="5" bestFit="1" customWidth="1"/>
    <col min="2885" max="2886" width="7" bestFit="1" customWidth="1"/>
    <col min="2887" max="2887" width="6" bestFit="1" customWidth="1"/>
    <col min="2888" max="2891" width="7" bestFit="1" customWidth="1"/>
    <col min="2892" max="2896" width="6" bestFit="1" customWidth="1"/>
    <col min="2897" max="2898" width="7" bestFit="1" customWidth="1"/>
    <col min="2899" max="2899" width="6" bestFit="1" customWidth="1"/>
    <col min="2900" max="2900" width="5" bestFit="1" customWidth="1"/>
    <col min="2901" max="2901" width="7" bestFit="1" customWidth="1"/>
    <col min="2902" max="2903" width="6" bestFit="1" customWidth="1"/>
    <col min="2904" max="2905" width="7" bestFit="1" customWidth="1"/>
    <col min="2906" max="2906" width="5" bestFit="1" customWidth="1"/>
    <col min="2907" max="2907" width="7" bestFit="1" customWidth="1"/>
    <col min="2908" max="2908" width="6" bestFit="1" customWidth="1"/>
    <col min="2909" max="2910" width="7" bestFit="1" customWidth="1"/>
    <col min="2911" max="2914" width="6" bestFit="1" customWidth="1"/>
    <col min="2915" max="2915" width="5" bestFit="1" customWidth="1"/>
    <col min="2916" max="2920" width="6" bestFit="1" customWidth="1"/>
    <col min="2921" max="2921" width="5" bestFit="1" customWidth="1"/>
    <col min="2922" max="2922" width="6" bestFit="1" customWidth="1"/>
    <col min="2923" max="2923" width="7" bestFit="1" customWidth="1"/>
    <col min="2924" max="2924" width="6" bestFit="1" customWidth="1"/>
    <col min="2925" max="2928" width="7" bestFit="1" customWidth="1"/>
    <col min="2929" max="2929" width="6" bestFit="1" customWidth="1"/>
    <col min="2930" max="2931" width="7" bestFit="1" customWidth="1"/>
    <col min="2932" max="2932" width="6" bestFit="1" customWidth="1"/>
    <col min="2933" max="2933" width="7" bestFit="1" customWidth="1"/>
    <col min="2934" max="2938" width="6" bestFit="1" customWidth="1"/>
    <col min="2939" max="2939" width="7" bestFit="1" customWidth="1"/>
    <col min="2940" max="2940" width="6" bestFit="1" customWidth="1"/>
    <col min="2941" max="2941" width="5" bestFit="1" customWidth="1"/>
    <col min="2942" max="2944" width="7" bestFit="1" customWidth="1"/>
    <col min="2945" max="2945" width="5" bestFit="1" customWidth="1"/>
    <col min="2946" max="2947" width="6" bestFit="1" customWidth="1"/>
    <col min="2948" max="2948" width="5" bestFit="1" customWidth="1"/>
    <col min="2949" max="2950" width="6" bestFit="1" customWidth="1"/>
    <col min="2951" max="2951" width="7" bestFit="1" customWidth="1"/>
    <col min="2952" max="2952" width="5" bestFit="1" customWidth="1"/>
    <col min="2953" max="2953" width="6" bestFit="1" customWidth="1"/>
    <col min="2954" max="2957" width="7" bestFit="1" customWidth="1"/>
    <col min="2958" max="2961" width="6" bestFit="1" customWidth="1"/>
    <col min="2962" max="2962" width="7" bestFit="1" customWidth="1"/>
    <col min="2963" max="2965" width="6" bestFit="1" customWidth="1"/>
    <col min="2966" max="2966" width="5" bestFit="1" customWidth="1"/>
    <col min="2967" max="2967" width="7" bestFit="1" customWidth="1"/>
    <col min="2968" max="2968" width="6" bestFit="1" customWidth="1"/>
    <col min="2969" max="2969" width="5" bestFit="1" customWidth="1"/>
    <col min="2970" max="2970" width="6" bestFit="1" customWidth="1"/>
    <col min="2971" max="2971" width="5" bestFit="1" customWidth="1"/>
    <col min="2972" max="2976" width="6" bestFit="1" customWidth="1"/>
    <col min="2977" max="2977" width="7" bestFit="1" customWidth="1"/>
    <col min="2978" max="2978" width="6" bestFit="1" customWidth="1"/>
    <col min="2979" max="2979" width="5" bestFit="1" customWidth="1"/>
    <col min="2980" max="2982" width="7" bestFit="1" customWidth="1"/>
    <col min="2983" max="2983" width="5" bestFit="1" customWidth="1"/>
    <col min="2984" max="2984" width="7" bestFit="1" customWidth="1"/>
    <col min="2985" max="2986" width="6" bestFit="1" customWidth="1"/>
    <col min="2987" max="2987" width="8" bestFit="1" customWidth="1"/>
    <col min="2988" max="2989" width="6" bestFit="1" customWidth="1"/>
    <col min="2990" max="2995" width="7" bestFit="1" customWidth="1"/>
    <col min="2996" max="2996" width="6" bestFit="1" customWidth="1"/>
    <col min="2997" max="2997" width="7" bestFit="1" customWidth="1"/>
    <col min="2998" max="2998" width="5" bestFit="1" customWidth="1"/>
    <col min="2999" max="3001" width="6" bestFit="1" customWidth="1"/>
    <col min="3002" max="3002" width="7" bestFit="1" customWidth="1"/>
    <col min="3003" max="3003" width="6" bestFit="1" customWidth="1"/>
    <col min="3004" max="3004" width="7" bestFit="1" customWidth="1"/>
    <col min="3005" max="3005" width="3" bestFit="1" customWidth="1"/>
    <col min="3006" max="3010" width="6" bestFit="1" customWidth="1"/>
    <col min="3011" max="3011" width="5" bestFit="1" customWidth="1"/>
    <col min="3012" max="3012" width="7" bestFit="1" customWidth="1"/>
    <col min="3013" max="3013" width="6" bestFit="1" customWidth="1"/>
    <col min="3014" max="3014" width="7" bestFit="1" customWidth="1"/>
    <col min="3015" max="3016" width="6" bestFit="1" customWidth="1"/>
    <col min="3017" max="3020" width="7" bestFit="1" customWidth="1"/>
    <col min="3021" max="3021" width="5" bestFit="1" customWidth="1"/>
    <col min="3022" max="3022" width="7" bestFit="1" customWidth="1"/>
    <col min="3023" max="3023" width="6" bestFit="1" customWidth="1"/>
    <col min="3024" max="3025" width="7" bestFit="1" customWidth="1"/>
    <col min="3026" max="3026" width="6" bestFit="1" customWidth="1"/>
    <col min="3027" max="3027" width="5" bestFit="1" customWidth="1"/>
    <col min="3028" max="3032" width="6" bestFit="1" customWidth="1"/>
    <col min="3033" max="3033" width="7" bestFit="1" customWidth="1"/>
    <col min="3034" max="3038" width="6" bestFit="1" customWidth="1"/>
    <col min="3039" max="3040" width="7" bestFit="1" customWidth="1"/>
    <col min="3041" max="3042" width="6" bestFit="1" customWidth="1"/>
    <col min="3043" max="3044" width="7" bestFit="1" customWidth="1"/>
    <col min="3045" max="3045" width="6" bestFit="1" customWidth="1"/>
    <col min="3046" max="3046" width="7" bestFit="1" customWidth="1"/>
    <col min="3047" max="3048" width="6" bestFit="1" customWidth="1"/>
    <col min="3049" max="3049" width="7" bestFit="1" customWidth="1"/>
    <col min="3050" max="3050" width="6" bestFit="1" customWidth="1"/>
    <col min="3051" max="3051" width="7" bestFit="1" customWidth="1"/>
    <col min="3052" max="3052" width="5" bestFit="1" customWidth="1"/>
    <col min="3053" max="3053" width="7" bestFit="1" customWidth="1"/>
    <col min="3054" max="3054" width="5" bestFit="1" customWidth="1"/>
    <col min="3055" max="3059" width="6" bestFit="1" customWidth="1"/>
    <col min="3060" max="3060" width="7" bestFit="1" customWidth="1"/>
    <col min="3061" max="3061" width="5" bestFit="1" customWidth="1"/>
    <col min="3062" max="3062" width="7" bestFit="1" customWidth="1"/>
    <col min="3063" max="3063" width="5" bestFit="1" customWidth="1"/>
    <col min="3064" max="3066" width="7" bestFit="1" customWidth="1"/>
    <col min="3067" max="3067" width="6" bestFit="1" customWidth="1"/>
    <col min="3068" max="3068" width="7" bestFit="1" customWidth="1"/>
    <col min="3069" max="3073" width="6" bestFit="1" customWidth="1"/>
    <col min="3074" max="3075" width="7" bestFit="1" customWidth="1"/>
    <col min="3076" max="3076" width="6" bestFit="1" customWidth="1"/>
    <col min="3077" max="3080" width="7" bestFit="1" customWidth="1"/>
    <col min="3081" max="3081" width="6" bestFit="1" customWidth="1"/>
    <col min="3082" max="3082" width="7" bestFit="1" customWidth="1"/>
    <col min="3083" max="3084" width="6" bestFit="1" customWidth="1"/>
    <col min="3085" max="3085" width="7" bestFit="1" customWidth="1"/>
    <col min="3086" max="3088" width="6" bestFit="1" customWidth="1"/>
    <col min="3089" max="3090" width="7" bestFit="1" customWidth="1"/>
    <col min="3091" max="3091" width="5" bestFit="1" customWidth="1"/>
    <col min="3092" max="3092" width="7" bestFit="1" customWidth="1"/>
    <col min="3093" max="3093" width="6" bestFit="1" customWidth="1"/>
    <col min="3094" max="3095" width="7" bestFit="1" customWidth="1"/>
    <col min="3096" max="3098" width="6" bestFit="1" customWidth="1"/>
    <col min="3099" max="3099" width="7" bestFit="1" customWidth="1"/>
    <col min="3100" max="3100" width="6" bestFit="1" customWidth="1"/>
    <col min="3101" max="3102" width="7" bestFit="1" customWidth="1"/>
    <col min="3103" max="3104" width="6" bestFit="1" customWidth="1"/>
    <col min="3105" max="3108" width="7" bestFit="1" customWidth="1"/>
    <col min="3109" max="3109" width="6" bestFit="1" customWidth="1"/>
    <col min="3110" max="3110" width="7" bestFit="1" customWidth="1"/>
    <col min="3111" max="3111" width="5" bestFit="1" customWidth="1"/>
    <col min="3112" max="3112" width="6" bestFit="1" customWidth="1"/>
    <col min="3113" max="3113" width="5" bestFit="1" customWidth="1"/>
    <col min="3114" max="3114" width="7" bestFit="1" customWidth="1"/>
    <col min="3115" max="3115" width="6" bestFit="1" customWidth="1"/>
    <col min="3116" max="3116" width="7" bestFit="1" customWidth="1"/>
    <col min="3117" max="3117" width="6" bestFit="1" customWidth="1"/>
    <col min="3118" max="3120" width="7" bestFit="1" customWidth="1"/>
    <col min="3121" max="3121" width="5" bestFit="1" customWidth="1"/>
    <col min="3122" max="3122" width="6" bestFit="1" customWidth="1"/>
    <col min="3123" max="3124" width="7" bestFit="1" customWidth="1"/>
    <col min="3125" max="3125" width="6" bestFit="1" customWidth="1"/>
    <col min="3126" max="3126" width="5" bestFit="1" customWidth="1"/>
    <col min="3127" max="3127" width="7" bestFit="1" customWidth="1"/>
    <col min="3128" max="3131" width="6" bestFit="1" customWidth="1"/>
    <col min="3132" max="3132" width="4" bestFit="1" customWidth="1"/>
    <col min="3133" max="3134" width="7" bestFit="1" customWidth="1"/>
    <col min="3135" max="3136" width="8" bestFit="1" customWidth="1"/>
    <col min="3137" max="3137" width="6" bestFit="1" customWidth="1"/>
    <col min="3138" max="3140" width="7" bestFit="1" customWidth="1"/>
    <col min="3141" max="3141" width="6" bestFit="1" customWidth="1"/>
    <col min="3142" max="3142" width="7" bestFit="1" customWidth="1"/>
    <col min="3143" max="3143" width="6" bestFit="1" customWidth="1"/>
    <col min="3144" max="3147" width="7" bestFit="1" customWidth="1"/>
    <col min="3148" max="3150" width="8" bestFit="1" customWidth="1"/>
    <col min="3151" max="3152" width="7" bestFit="1" customWidth="1"/>
    <col min="3153" max="3153" width="6" bestFit="1" customWidth="1"/>
    <col min="3154" max="3154" width="8" bestFit="1" customWidth="1"/>
    <col min="3155" max="3155" width="7" bestFit="1" customWidth="1"/>
    <col min="3156" max="3160" width="8" bestFit="1" customWidth="1"/>
    <col min="3161" max="3161" width="7" bestFit="1" customWidth="1"/>
    <col min="3162" max="3162" width="8" bestFit="1" customWidth="1"/>
    <col min="3163" max="3164" width="7" bestFit="1" customWidth="1"/>
    <col min="3165" max="3165" width="8" bestFit="1" customWidth="1"/>
    <col min="3166" max="3166" width="7" bestFit="1" customWidth="1"/>
    <col min="3167" max="3168" width="8" bestFit="1" customWidth="1"/>
    <col min="3169" max="3170" width="6" bestFit="1" customWidth="1"/>
    <col min="3171" max="3171" width="7" bestFit="1" customWidth="1"/>
    <col min="3172" max="3173" width="8" bestFit="1" customWidth="1"/>
    <col min="3174" max="3174" width="7" bestFit="1" customWidth="1"/>
    <col min="3175" max="3175" width="8" bestFit="1" customWidth="1"/>
    <col min="3176" max="3179" width="7" bestFit="1" customWidth="1"/>
    <col min="3180" max="3180" width="8" bestFit="1" customWidth="1"/>
    <col min="3181" max="3181" width="7" bestFit="1" customWidth="1"/>
    <col min="3182" max="3182" width="8" bestFit="1" customWidth="1"/>
    <col min="3183" max="3183" width="7" bestFit="1" customWidth="1"/>
    <col min="3184" max="3184" width="6" bestFit="1" customWidth="1"/>
    <col min="3185" max="3186" width="7" bestFit="1" customWidth="1"/>
    <col min="3187" max="3187" width="6" bestFit="1" customWidth="1"/>
    <col min="3188" max="3192" width="7" bestFit="1" customWidth="1"/>
    <col min="3193" max="3195" width="8" bestFit="1" customWidth="1"/>
    <col min="3196" max="3199" width="7" bestFit="1" customWidth="1"/>
    <col min="3200" max="3200" width="8" bestFit="1" customWidth="1"/>
    <col min="3201" max="3201" width="7" bestFit="1" customWidth="1"/>
    <col min="3202" max="3202" width="8" bestFit="1" customWidth="1"/>
    <col min="3203" max="3203" width="6" bestFit="1" customWidth="1"/>
    <col min="3204" max="3205" width="7" bestFit="1" customWidth="1"/>
    <col min="3206" max="3206" width="6" bestFit="1" customWidth="1"/>
    <col min="3207" max="3207" width="8" bestFit="1" customWidth="1"/>
    <col min="3208" max="3208" width="7" bestFit="1" customWidth="1"/>
    <col min="3209" max="3210" width="8" bestFit="1" customWidth="1"/>
    <col min="3211" max="3212" width="7" bestFit="1" customWidth="1"/>
    <col min="3213" max="3214" width="8" bestFit="1" customWidth="1"/>
    <col min="3215" max="3217" width="7" bestFit="1" customWidth="1"/>
    <col min="3218" max="3220" width="8" bestFit="1" customWidth="1"/>
    <col min="3221" max="3221" width="7" bestFit="1" customWidth="1"/>
    <col min="3222" max="3222" width="8" bestFit="1" customWidth="1"/>
    <col min="3223" max="3223" width="6" bestFit="1" customWidth="1"/>
    <col min="3224" max="3225" width="8" bestFit="1" customWidth="1"/>
    <col min="3226" max="3226" width="7" bestFit="1" customWidth="1"/>
    <col min="3227" max="3228" width="8" bestFit="1" customWidth="1"/>
    <col min="3229" max="3229" width="7" bestFit="1" customWidth="1"/>
    <col min="3230" max="3230" width="8" bestFit="1" customWidth="1"/>
    <col min="3231" max="3233" width="7" bestFit="1" customWidth="1"/>
    <col min="3234" max="3234" width="8" bestFit="1" customWidth="1"/>
    <col min="3235" max="3235" width="7" bestFit="1" customWidth="1"/>
    <col min="3236" max="3236" width="8" bestFit="1" customWidth="1"/>
    <col min="3237" max="3238" width="6" bestFit="1" customWidth="1"/>
    <col min="3239" max="3240" width="7" bestFit="1" customWidth="1"/>
    <col min="3241" max="3241" width="8" bestFit="1" customWidth="1"/>
    <col min="3242" max="3242" width="7" bestFit="1" customWidth="1"/>
    <col min="3243" max="3244" width="8" bestFit="1" customWidth="1"/>
    <col min="3245" max="3245" width="6" bestFit="1" customWidth="1"/>
    <col min="3246" max="3246" width="8" bestFit="1" customWidth="1"/>
    <col min="3247" max="3249" width="7" bestFit="1" customWidth="1"/>
    <col min="3250" max="3250" width="4" bestFit="1" customWidth="1"/>
    <col min="3251" max="3251" width="7" bestFit="1" customWidth="1"/>
    <col min="3252" max="3252" width="8" bestFit="1" customWidth="1"/>
    <col min="3253" max="3253" width="7" bestFit="1" customWidth="1"/>
    <col min="3254" max="3254" width="8" bestFit="1" customWidth="1"/>
    <col min="3255" max="3255" width="7" bestFit="1" customWidth="1"/>
    <col min="3256" max="3256" width="8" bestFit="1" customWidth="1"/>
    <col min="3257" max="3257" width="6" bestFit="1" customWidth="1"/>
    <col min="3258" max="3260" width="7" bestFit="1" customWidth="1"/>
    <col min="3261" max="3261" width="8" bestFit="1" customWidth="1"/>
    <col min="3262" max="3262" width="7" bestFit="1" customWidth="1"/>
    <col min="3263" max="3264" width="8" bestFit="1" customWidth="1"/>
    <col min="3265" max="3266" width="6" bestFit="1" customWidth="1"/>
    <col min="3267" max="3267" width="7" bestFit="1" customWidth="1"/>
    <col min="3268" max="3269" width="8" bestFit="1" customWidth="1"/>
    <col min="3270" max="3270" width="7" bestFit="1" customWidth="1"/>
    <col min="3271" max="3272" width="8" bestFit="1" customWidth="1"/>
    <col min="3273" max="3273" width="6" bestFit="1" customWidth="1"/>
    <col min="3274" max="3277" width="7" bestFit="1" customWidth="1"/>
    <col min="3278" max="3278" width="8" bestFit="1" customWidth="1"/>
    <col min="3279" max="3281" width="7" bestFit="1" customWidth="1"/>
    <col min="3282" max="3282" width="6" bestFit="1" customWidth="1"/>
    <col min="3283" max="3283" width="8" bestFit="1" customWidth="1"/>
    <col min="3284" max="3285" width="7" bestFit="1" customWidth="1"/>
    <col min="3286" max="3286" width="6" bestFit="1" customWidth="1"/>
    <col min="3287" max="3287" width="8" bestFit="1" customWidth="1"/>
    <col min="3288" max="3288" width="6" bestFit="1" customWidth="1"/>
    <col min="3289" max="3290" width="7" bestFit="1" customWidth="1"/>
    <col min="3291" max="3292" width="8" bestFit="1" customWidth="1"/>
    <col min="3293" max="3296" width="7" bestFit="1" customWidth="1"/>
    <col min="3297" max="3297" width="4" bestFit="1" customWidth="1"/>
    <col min="3298" max="3298" width="7" bestFit="1" customWidth="1"/>
    <col min="3299" max="3299" width="8" bestFit="1" customWidth="1"/>
    <col min="3300" max="3300" width="6" bestFit="1" customWidth="1"/>
    <col min="3301" max="3301" width="7" bestFit="1" customWidth="1"/>
    <col min="3302" max="3302" width="8" bestFit="1" customWidth="1"/>
    <col min="3303" max="3303" width="7" bestFit="1" customWidth="1"/>
    <col min="3304" max="3304" width="8" bestFit="1" customWidth="1"/>
    <col min="3305" max="3305" width="7" bestFit="1" customWidth="1"/>
    <col min="3306" max="3306" width="8" bestFit="1" customWidth="1"/>
    <col min="3307" max="3307" width="7" bestFit="1" customWidth="1"/>
    <col min="3308" max="3311" width="8" bestFit="1" customWidth="1"/>
    <col min="3312" max="3312" width="7" bestFit="1" customWidth="1"/>
    <col min="3313" max="3313" width="4" bestFit="1" customWidth="1"/>
    <col min="3314" max="3316" width="7" bestFit="1" customWidth="1"/>
    <col min="3317" max="3317" width="8" bestFit="1" customWidth="1"/>
    <col min="3318" max="3320" width="7" bestFit="1" customWidth="1"/>
    <col min="3321" max="3321" width="6" bestFit="1" customWidth="1"/>
    <col min="3322" max="3322" width="8" bestFit="1" customWidth="1"/>
    <col min="3323" max="3323" width="7" bestFit="1" customWidth="1"/>
    <col min="3324" max="3324" width="8" bestFit="1" customWidth="1"/>
    <col min="3325" max="3326" width="6" bestFit="1" customWidth="1"/>
    <col min="3327" max="3327" width="8" bestFit="1" customWidth="1"/>
    <col min="3328" max="3328" width="7" bestFit="1" customWidth="1"/>
    <col min="3329" max="3329" width="6" bestFit="1" customWidth="1"/>
    <col min="3330" max="3330" width="8" bestFit="1" customWidth="1"/>
    <col min="3331" max="3332" width="7" bestFit="1" customWidth="1"/>
    <col min="3333" max="3333" width="8" bestFit="1" customWidth="1"/>
    <col min="3334" max="3334" width="7" bestFit="1" customWidth="1"/>
    <col min="3335" max="3335" width="4" bestFit="1" customWidth="1"/>
    <col min="3336" max="3337" width="7" bestFit="1" customWidth="1"/>
    <col min="3338" max="3342" width="8" bestFit="1" customWidth="1"/>
    <col min="3343" max="3344" width="7" bestFit="1" customWidth="1"/>
    <col min="3345" max="3345" width="8" bestFit="1" customWidth="1"/>
    <col min="3346" max="3346" width="6" bestFit="1" customWidth="1"/>
    <col min="3347" max="3348" width="8" bestFit="1" customWidth="1"/>
    <col min="3349" max="3349" width="6" bestFit="1" customWidth="1"/>
    <col min="3350" max="3351" width="7" bestFit="1" customWidth="1"/>
    <col min="3352" max="3352" width="8" bestFit="1" customWidth="1"/>
    <col min="3353" max="3355" width="7" bestFit="1" customWidth="1"/>
    <col min="3356" max="3359" width="8" bestFit="1" customWidth="1"/>
    <col min="3360" max="3360" width="7" bestFit="1" customWidth="1"/>
    <col min="3361" max="3361" width="8" bestFit="1" customWidth="1"/>
    <col min="3362" max="3366" width="7" bestFit="1" customWidth="1"/>
    <col min="3367" max="3372" width="8" bestFit="1" customWidth="1"/>
    <col min="3373" max="3374" width="7" bestFit="1" customWidth="1"/>
    <col min="3375" max="3375" width="8" bestFit="1" customWidth="1"/>
    <col min="3376" max="3376" width="7" bestFit="1" customWidth="1"/>
    <col min="3377" max="3377" width="6" bestFit="1" customWidth="1"/>
    <col min="3378" max="3379" width="7" bestFit="1" customWidth="1"/>
    <col min="3380" max="3380" width="8" bestFit="1" customWidth="1"/>
    <col min="3381" max="3382" width="7" bestFit="1" customWidth="1"/>
    <col min="3383" max="3383" width="8" bestFit="1" customWidth="1"/>
    <col min="3384" max="3384" width="7" bestFit="1" customWidth="1"/>
    <col min="3385" max="3385" width="8" bestFit="1" customWidth="1"/>
    <col min="3386" max="3388" width="7" bestFit="1" customWidth="1"/>
    <col min="3389" max="3389" width="6" bestFit="1" customWidth="1"/>
    <col min="3390" max="3392" width="7" bestFit="1" customWidth="1"/>
    <col min="3393" max="3394" width="8" bestFit="1" customWidth="1"/>
    <col min="3395" max="3396" width="7" bestFit="1" customWidth="1"/>
    <col min="3397" max="3397" width="6" bestFit="1" customWidth="1"/>
    <col min="3398" max="3398" width="7" bestFit="1" customWidth="1"/>
    <col min="3399" max="3407" width="8" bestFit="1" customWidth="1"/>
    <col min="3408" max="3408" width="7" bestFit="1" customWidth="1"/>
    <col min="3409" max="3409" width="8" bestFit="1" customWidth="1"/>
    <col min="3410" max="3410" width="7" bestFit="1" customWidth="1"/>
    <col min="3411" max="3411" width="8" bestFit="1" customWidth="1"/>
    <col min="3412" max="3413" width="7" bestFit="1" customWidth="1"/>
    <col min="3414" max="3416" width="8" bestFit="1" customWidth="1"/>
    <col min="3417" max="3417" width="7" bestFit="1" customWidth="1"/>
    <col min="3418" max="3418" width="6" bestFit="1" customWidth="1"/>
    <col min="3419" max="3419" width="8" bestFit="1" customWidth="1"/>
    <col min="3420" max="3421" width="7" bestFit="1" customWidth="1"/>
    <col min="3422" max="3423" width="6" bestFit="1" customWidth="1"/>
    <col min="3424" max="3425" width="7" bestFit="1" customWidth="1"/>
    <col min="3426" max="3428" width="8" bestFit="1" customWidth="1"/>
    <col min="3429" max="3431" width="7" bestFit="1" customWidth="1"/>
    <col min="3432" max="3433" width="8" bestFit="1" customWidth="1"/>
    <col min="3434" max="3435" width="7" bestFit="1" customWidth="1"/>
    <col min="3436" max="3438" width="8" bestFit="1" customWidth="1"/>
    <col min="3439" max="3439" width="6" bestFit="1" customWidth="1"/>
    <col min="3440" max="3440" width="7" bestFit="1" customWidth="1"/>
    <col min="3441" max="3441" width="8" bestFit="1" customWidth="1"/>
    <col min="3442" max="3444" width="7" bestFit="1" customWidth="1"/>
    <col min="3445" max="3445" width="8" bestFit="1" customWidth="1"/>
    <col min="3446" max="3446" width="7" bestFit="1" customWidth="1"/>
    <col min="3447" max="3447" width="6" bestFit="1" customWidth="1"/>
    <col min="3448" max="3448" width="8" bestFit="1" customWidth="1"/>
    <col min="3449" max="3450" width="7" bestFit="1" customWidth="1"/>
    <col min="3451" max="3451" width="6" bestFit="1" customWidth="1"/>
    <col min="3452" max="3452" width="7" bestFit="1" customWidth="1"/>
    <col min="3453" max="3453" width="8" bestFit="1" customWidth="1"/>
    <col min="3454" max="3455" width="7" bestFit="1" customWidth="1"/>
    <col min="3456" max="3458" width="8" bestFit="1" customWidth="1"/>
    <col min="3459" max="3459" width="7" bestFit="1" customWidth="1"/>
    <col min="3460" max="3460" width="6" bestFit="1" customWidth="1"/>
    <col min="3461" max="3464" width="7" bestFit="1" customWidth="1"/>
    <col min="3465" max="3465" width="6" bestFit="1" customWidth="1"/>
    <col min="3466" max="3466" width="8" bestFit="1" customWidth="1"/>
    <col min="3467" max="3467" width="7" bestFit="1" customWidth="1"/>
    <col min="3468" max="3468" width="6" bestFit="1" customWidth="1"/>
    <col min="3469" max="3469" width="8" bestFit="1" customWidth="1"/>
    <col min="3470" max="3470" width="6" bestFit="1" customWidth="1"/>
    <col min="3471" max="3472" width="7" bestFit="1" customWidth="1"/>
    <col min="3473" max="3473" width="8" bestFit="1" customWidth="1"/>
    <col min="3474" max="3475" width="7" bestFit="1" customWidth="1"/>
    <col min="3476" max="3476" width="8" bestFit="1" customWidth="1"/>
    <col min="3477" max="3477" width="7" bestFit="1" customWidth="1"/>
    <col min="3478" max="3478" width="8" bestFit="1" customWidth="1"/>
    <col min="3479" max="3483" width="7" bestFit="1" customWidth="1"/>
    <col min="3484" max="3484" width="8" bestFit="1" customWidth="1"/>
    <col min="3485" max="3487" width="7" bestFit="1" customWidth="1"/>
    <col min="3488" max="3488" width="4" bestFit="1" customWidth="1"/>
    <col min="3489" max="3489" width="7" bestFit="1" customWidth="1"/>
    <col min="3490" max="3490" width="8" bestFit="1" customWidth="1"/>
    <col min="3491" max="3491" width="7" bestFit="1" customWidth="1"/>
    <col min="3492" max="3492" width="8" bestFit="1" customWidth="1"/>
    <col min="3493" max="3494" width="7" bestFit="1" customWidth="1"/>
    <col min="3495" max="3495" width="6" bestFit="1" customWidth="1"/>
    <col min="3496" max="3498" width="7" bestFit="1" customWidth="1"/>
    <col min="3499" max="3499" width="8" bestFit="1" customWidth="1"/>
    <col min="3500" max="3501" width="7" bestFit="1" customWidth="1"/>
    <col min="3502" max="3502" width="8" bestFit="1" customWidth="1"/>
    <col min="3503" max="3503" width="7" bestFit="1" customWidth="1"/>
    <col min="3504" max="3504" width="8" bestFit="1" customWidth="1"/>
    <col min="3505" max="3507" width="7" bestFit="1" customWidth="1"/>
    <col min="3508" max="3508" width="8" bestFit="1" customWidth="1"/>
    <col min="3509" max="3509" width="6" bestFit="1" customWidth="1"/>
    <col min="3510" max="3510" width="7" bestFit="1" customWidth="1"/>
    <col min="3511" max="3511" width="8" bestFit="1" customWidth="1"/>
    <col min="3512" max="3512" width="7" bestFit="1" customWidth="1"/>
    <col min="3513" max="3513" width="6" bestFit="1" customWidth="1"/>
    <col min="3514" max="3515" width="7" bestFit="1" customWidth="1"/>
    <col min="3516" max="3516" width="8" bestFit="1" customWidth="1"/>
    <col min="3517" max="3517" width="7" bestFit="1" customWidth="1"/>
    <col min="3518" max="3518" width="6" bestFit="1" customWidth="1"/>
    <col min="3519" max="3520" width="8" bestFit="1" customWidth="1"/>
    <col min="3521" max="3521" width="6" bestFit="1" customWidth="1"/>
    <col min="3522" max="3522" width="7" bestFit="1" customWidth="1"/>
    <col min="3523" max="3524" width="8" bestFit="1" customWidth="1"/>
    <col min="3525" max="3525" width="7" bestFit="1" customWidth="1"/>
    <col min="3526" max="3526" width="6" bestFit="1" customWidth="1"/>
    <col min="3527" max="3527" width="8" bestFit="1" customWidth="1"/>
    <col min="3528" max="3528" width="7" bestFit="1" customWidth="1"/>
    <col min="3529" max="3531" width="8" bestFit="1" customWidth="1"/>
    <col min="3532" max="3532" width="7" bestFit="1" customWidth="1"/>
    <col min="3533" max="3534" width="8" bestFit="1" customWidth="1"/>
    <col min="3535" max="3535" width="7" bestFit="1" customWidth="1"/>
    <col min="3536" max="3536" width="6" bestFit="1" customWidth="1"/>
    <col min="3537" max="3537" width="8" bestFit="1" customWidth="1"/>
    <col min="3538" max="3539" width="7" bestFit="1" customWidth="1"/>
    <col min="3540" max="3541" width="8" bestFit="1" customWidth="1"/>
    <col min="3542" max="3542" width="7" bestFit="1" customWidth="1"/>
    <col min="3543" max="3543" width="8" bestFit="1" customWidth="1"/>
    <col min="3544" max="3544" width="7" bestFit="1" customWidth="1"/>
    <col min="3545" max="3545" width="6" bestFit="1" customWidth="1"/>
    <col min="3546" max="3547" width="7" bestFit="1" customWidth="1"/>
    <col min="3548" max="3550" width="8" bestFit="1" customWidth="1"/>
    <col min="3551" max="3551" width="7" bestFit="1" customWidth="1"/>
    <col min="3552" max="3553" width="8" bestFit="1" customWidth="1"/>
    <col min="3554" max="3557" width="7" bestFit="1" customWidth="1"/>
    <col min="3558" max="3561" width="8" bestFit="1" customWidth="1"/>
    <col min="3562" max="3563" width="7" bestFit="1" customWidth="1"/>
    <col min="3564" max="3565" width="8" bestFit="1" customWidth="1"/>
    <col min="3566" max="3567" width="7" bestFit="1" customWidth="1"/>
    <col min="3568" max="3571" width="8" bestFit="1" customWidth="1"/>
    <col min="3572" max="3572" width="7" bestFit="1" customWidth="1"/>
    <col min="3573" max="3573" width="6" bestFit="1" customWidth="1"/>
    <col min="3574" max="3575" width="7" bestFit="1" customWidth="1"/>
    <col min="3576" max="3577" width="8" bestFit="1" customWidth="1"/>
    <col min="3578" max="3578" width="7" bestFit="1" customWidth="1"/>
    <col min="3579" max="3579" width="6" bestFit="1" customWidth="1"/>
    <col min="3580" max="3580" width="7" bestFit="1" customWidth="1"/>
    <col min="3581" max="3583" width="8" bestFit="1" customWidth="1"/>
    <col min="3584" max="3584" width="6" bestFit="1" customWidth="1"/>
    <col min="3585" max="3588" width="7" bestFit="1" customWidth="1"/>
    <col min="3589" max="3589" width="4" bestFit="1" customWidth="1"/>
    <col min="3590" max="3591" width="7" bestFit="1" customWidth="1"/>
    <col min="3592" max="3592" width="8" bestFit="1" customWidth="1"/>
    <col min="3593" max="3593" width="7" bestFit="1" customWidth="1"/>
    <col min="3594" max="3594" width="6" bestFit="1" customWidth="1"/>
    <col min="3595" max="3596" width="7" bestFit="1" customWidth="1"/>
    <col min="3597" max="3597" width="8" bestFit="1" customWidth="1"/>
    <col min="3598" max="3598" width="7" bestFit="1" customWidth="1"/>
    <col min="3599" max="3602" width="8" bestFit="1" customWidth="1"/>
    <col min="3603" max="3603" width="7" bestFit="1" customWidth="1"/>
    <col min="3604" max="3604" width="8" bestFit="1" customWidth="1"/>
    <col min="3605" max="3606" width="7" bestFit="1" customWidth="1"/>
    <col min="3607" max="3607" width="8" bestFit="1" customWidth="1"/>
    <col min="3608" max="3608" width="6" bestFit="1" customWidth="1"/>
    <col min="3609" max="3615" width="7" bestFit="1" customWidth="1"/>
    <col min="3616" max="3617" width="8" bestFit="1" customWidth="1"/>
    <col min="3618" max="3620" width="7" bestFit="1" customWidth="1"/>
    <col min="3621" max="3621" width="8" bestFit="1" customWidth="1"/>
    <col min="3622" max="3622" width="9" bestFit="1" customWidth="1"/>
    <col min="3623" max="3624" width="8" bestFit="1" customWidth="1"/>
    <col min="3625" max="3625" width="7" bestFit="1" customWidth="1"/>
    <col min="3626" max="3626" width="8" bestFit="1" customWidth="1"/>
    <col min="3627" max="3627" width="6" bestFit="1" customWidth="1"/>
    <col min="3628" max="3630" width="7" bestFit="1" customWidth="1"/>
    <col min="3631" max="3632" width="8" bestFit="1" customWidth="1"/>
    <col min="3633" max="3633" width="6" bestFit="1" customWidth="1"/>
    <col min="3634" max="3634" width="8" bestFit="1" customWidth="1"/>
    <col min="3635" max="3638" width="7" bestFit="1" customWidth="1"/>
    <col min="3639" max="3639" width="8" bestFit="1" customWidth="1"/>
    <col min="3640" max="3640" width="6" bestFit="1" customWidth="1"/>
    <col min="3641" max="3644" width="7" bestFit="1" customWidth="1"/>
    <col min="3645" max="3645" width="8" bestFit="1" customWidth="1"/>
    <col min="3646" max="3646" width="7" bestFit="1" customWidth="1"/>
    <col min="3647" max="3647" width="8" bestFit="1" customWidth="1"/>
    <col min="3648" max="3648" width="7" bestFit="1" customWidth="1"/>
    <col min="3649" max="3649" width="4" bestFit="1" customWidth="1"/>
    <col min="3650" max="3651" width="7" bestFit="1" customWidth="1"/>
    <col min="3652" max="3652" width="8" bestFit="1" customWidth="1"/>
    <col min="3653" max="3656" width="7" bestFit="1" customWidth="1"/>
    <col min="3657" max="3658" width="8" bestFit="1" customWidth="1"/>
    <col min="3659" max="3662" width="7" bestFit="1" customWidth="1"/>
    <col min="3663" max="3663" width="6" bestFit="1" customWidth="1"/>
    <col min="3664" max="3665" width="7" bestFit="1" customWidth="1"/>
    <col min="3666" max="3666" width="8" bestFit="1" customWidth="1"/>
    <col min="3667" max="3667" width="7" bestFit="1" customWidth="1"/>
    <col min="3668" max="3668" width="8" bestFit="1" customWidth="1"/>
    <col min="3669" max="3671" width="7" bestFit="1" customWidth="1"/>
    <col min="3672" max="3676" width="8" bestFit="1" customWidth="1"/>
    <col min="3677" max="3679" width="7" bestFit="1" customWidth="1"/>
    <col min="3680" max="3680" width="8" bestFit="1" customWidth="1"/>
    <col min="3681" max="3681" width="7" bestFit="1" customWidth="1"/>
    <col min="3682" max="3682" width="6" bestFit="1" customWidth="1"/>
    <col min="3683" max="3687" width="7" bestFit="1" customWidth="1"/>
    <col min="3688" max="3688" width="6" bestFit="1" customWidth="1"/>
    <col min="3689" max="3692" width="7" bestFit="1" customWidth="1"/>
    <col min="3693" max="3693" width="8" bestFit="1" customWidth="1"/>
    <col min="3694" max="3694" width="7" bestFit="1" customWidth="1"/>
    <col min="3695" max="3695" width="8" bestFit="1" customWidth="1"/>
    <col min="3696" max="3698" width="7" bestFit="1" customWidth="1"/>
    <col min="3699" max="3699" width="8" bestFit="1" customWidth="1"/>
    <col min="3700" max="3700" width="7" bestFit="1" customWidth="1"/>
    <col min="3701" max="3702" width="8" bestFit="1" customWidth="1"/>
    <col min="3703" max="3703" width="7" bestFit="1" customWidth="1"/>
    <col min="3704" max="3704" width="8" bestFit="1" customWidth="1"/>
    <col min="3705" max="3705" width="7" bestFit="1" customWidth="1"/>
    <col min="3706" max="3706" width="8" bestFit="1" customWidth="1"/>
    <col min="3707" max="3707" width="6" bestFit="1" customWidth="1"/>
    <col min="3708" max="3710" width="8" bestFit="1" customWidth="1"/>
    <col min="3711" max="3711" width="7" bestFit="1" customWidth="1"/>
    <col min="3712" max="3712" width="8" bestFit="1" customWidth="1"/>
    <col min="3713" max="3714" width="7" bestFit="1" customWidth="1"/>
    <col min="3715" max="3717" width="8" bestFit="1" customWidth="1"/>
    <col min="3718" max="3718" width="7" bestFit="1" customWidth="1"/>
    <col min="3719" max="3720" width="8" bestFit="1" customWidth="1"/>
    <col min="3721" max="3724" width="7" bestFit="1" customWidth="1"/>
    <col min="3725" max="3725" width="6" bestFit="1" customWidth="1"/>
    <col min="3726" max="3726" width="8" bestFit="1" customWidth="1"/>
    <col min="3727" max="3729" width="7" bestFit="1" customWidth="1"/>
    <col min="3730" max="3730" width="8" bestFit="1" customWidth="1"/>
    <col min="3731" max="3731" width="6" bestFit="1" customWidth="1"/>
    <col min="3732" max="3736" width="8" bestFit="1" customWidth="1"/>
    <col min="3737" max="3737" width="7" bestFit="1" customWidth="1"/>
    <col min="3738" max="3739" width="8" bestFit="1" customWidth="1"/>
    <col min="3740" max="3740" width="6" bestFit="1" customWidth="1"/>
    <col min="3741" max="3741" width="7" bestFit="1" customWidth="1"/>
    <col min="3742" max="3742" width="9" bestFit="1" customWidth="1"/>
    <col min="3743" max="3743" width="8" bestFit="1" customWidth="1"/>
    <col min="3744" max="3744" width="6" bestFit="1" customWidth="1"/>
    <col min="3745" max="3748" width="7" bestFit="1" customWidth="1"/>
    <col min="3749" max="3749" width="8" bestFit="1" customWidth="1"/>
    <col min="3750" max="3751" width="7" bestFit="1" customWidth="1"/>
    <col min="3752" max="3753" width="8" bestFit="1" customWidth="1"/>
    <col min="3754" max="3754" width="6" bestFit="1" customWidth="1"/>
    <col min="3755" max="3755" width="4" bestFit="1" customWidth="1"/>
    <col min="3756" max="3756" width="6" bestFit="1" customWidth="1"/>
    <col min="3757" max="3757" width="8" bestFit="1" customWidth="1"/>
    <col min="3758" max="3759" width="7" bestFit="1" customWidth="1"/>
    <col min="3760" max="3760" width="8" bestFit="1" customWidth="1"/>
    <col min="3761" max="3761" width="7" bestFit="1" customWidth="1"/>
    <col min="3762" max="3763" width="8" bestFit="1" customWidth="1"/>
    <col min="3764" max="3766" width="7" bestFit="1" customWidth="1"/>
    <col min="3767" max="3767" width="8" bestFit="1" customWidth="1"/>
    <col min="3768" max="3768" width="7" bestFit="1" customWidth="1"/>
    <col min="3769" max="3769" width="6" bestFit="1" customWidth="1"/>
    <col min="3770" max="3770" width="7" bestFit="1" customWidth="1"/>
    <col min="3771" max="3771" width="8" bestFit="1" customWidth="1"/>
    <col min="3772" max="3772" width="6" bestFit="1" customWidth="1"/>
    <col min="3773" max="3775" width="7" bestFit="1" customWidth="1"/>
    <col min="3776" max="3778" width="8" bestFit="1" customWidth="1"/>
    <col min="3779" max="3783" width="7" bestFit="1" customWidth="1"/>
    <col min="3784" max="3785" width="8" bestFit="1" customWidth="1"/>
    <col min="3786" max="3788" width="7" bestFit="1" customWidth="1"/>
    <col min="3789" max="3790" width="8" bestFit="1" customWidth="1"/>
    <col min="3791" max="3791" width="7" bestFit="1" customWidth="1"/>
    <col min="3792" max="3792" width="8" bestFit="1" customWidth="1"/>
    <col min="3793" max="3797" width="7" bestFit="1" customWidth="1"/>
    <col min="3798" max="3799" width="8" bestFit="1" customWidth="1"/>
    <col min="3800" max="3802" width="7" bestFit="1" customWidth="1"/>
    <col min="3803" max="3803" width="8" bestFit="1" customWidth="1"/>
    <col min="3804" max="3804" width="7" bestFit="1" customWidth="1"/>
    <col min="3805" max="3808" width="8" bestFit="1" customWidth="1"/>
    <col min="3809" max="3811" width="7" bestFit="1" customWidth="1"/>
    <col min="3812" max="3813" width="8" bestFit="1" customWidth="1"/>
    <col min="3814" max="3814" width="7" bestFit="1" customWidth="1"/>
    <col min="3815" max="3815" width="8" bestFit="1" customWidth="1"/>
    <col min="3816" max="3817" width="7" bestFit="1" customWidth="1"/>
    <col min="3818" max="3820" width="8" bestFit="1" customWidth="1"/>
    <col min="3821" max="3822" width="7" bestFit="1" customWidth="1"/>
    <col min="3823" max="3823" width="8" bestFit="1" customWidth="1"/>
    <col min="3824" max="3824" width="4" bestFit="1" customWidth="1"/>
    <col min="3825" max="3826" width="8" bestFit="1" customWidth="1"/>
    <col min="3827" max="3827" width="6" bestFit="1" customWidth="1"/>
    <col min="3828" max="3828" width="8" bestFit="1" customWidth="1"/>
    <col min="3829" max="3830" width="7" bestFit="1" customWidth="1"/>
    <col min="3831" max="3831" width="8" bestFit="1" customWidth="1"/>
    <col min="3832" max="3832" width="7" bestFit="1" customWidth="1"/>
    <col min="3833" max="3833" width="8" bestFit="1" customWidth="1"/>
    <col min="3834" max="3834" width="7" bestFit="1" customWidth="1"/>
    <col min="3835" max="3837" width="8" bestFit="1" customWidth="1"/>
    <col min="3838" max="3838" width="9" bestFit="1" customWidth="1"/>
    <col min="3839" max="3839" width="6" bestFit="1" customWidth="1"/>
    <col min="3840" max="3840" width="8" bestFit="1" customWidth="1"/>
    <col min="3841" max="3843" width="7" bestFit="1" customWidth="1"/>
    <col min="3844" max="3845" width="8" bestFit="1" customWidth="1"/>
    <col min="3846" max="3846" width="7" bestFit="1" customWidth="1"/>
    <col min="3847" max="3847" width="8" bestFit="1" customWidth="1"/>
    <col min="3848" max="3848" width="7" bestFit="1" customWidth="1"/>
    <col min="3849" max="3849" width="8" bestFit="1" customWidth="1"/>
    <col min="3850" max="3851" width="7" bestFit="1" customWidth="1"/>
    <col min="3852" max="3852" width="6" bestFit="1" customWidth="1"/>
    <col min="3853" max="3853" width="9" bestFit="1" customWidth="1"/>
    <col min="3854" max="3854" width="6" bestFit="1" customWidth="1"/>
    <col min="3855" max="3858" width="7" bestFit="1" customWidth="1"/>
    <col min="3859" max="3860" width="8" bestFit="1" customWidth="1"/>
    <col min="3861" max="3861" width="6" bestFit="1" customWidth="1"/>
    <col min="3862" max="3862" width="8" bestFit="1" customWidth="1"/>
    <col min="3863" max="3863" width="7" bestFit="1" customWidth="1"/>
    <col min="3864" max="3867" width="8" bestFit="1" customWidth="1"/>
    <col min="3868" max="3874" width="7" bestFit="1" customWidth="1"/>
    <col min="3875" max="3878" width="8" bestFit="1" customWidth="1"/>
    <col min="3879" max="3879" width="7" bestFit="1" customWidth="1"/>
    <col min="3880" max="3880" width="8" bestFit="1" customWidth="1"/>
    <col min="3881" max="3883" width="7" bestFit="1" customWidth="1"/>
    <col min="3884" max="3884" width="8" bestFit="1" customWidth="1"/>
    <col min="3885" max="3885" width="7" bestFit="1" customWidth="1"/>
    <col min="3886" max="3887" width="8" bestFit="1" customWidth="1"/>
    <col min="3888" max="3889" width="7" bestFit="1" customWidth="1"/>
    <col min="3890" max="3890" width="8" bestFit="1" customWidth="1"/>
    <col min="3891" max="3891" width="6" bestFit="1" customWidth="1"/>
    <col min="3892" max="3892" width="8" bestFit="1" customWidth="1"/>
    <col min="3893" max="3893" width="6" bestFit="1" customWidth="1"/>
    <col min="3894" max="3897" width="7" bestFit="1" customWidth="1"/>
    <col min="3898" max="3899" width="8" bestFit="1" customWidth="1"/>
    <col min="3900" max="3900" width="7" bestFit="1" customWidth="1"/>
    <col min="3901" max="3901" width="8" bestFit="1" customWidth="1"/>
    <col min="3902" max="3902" width="7" bestFit="1" customWidth="1"/>
    <col min="3903" max="3905" width="8" bestFit="1" customWidth="1"/>
    <col min="3906" max="3906" width="7" bestFit="1" customWidth="1"/>
    <col min="3907" max="3907" width="8" bestFit="1" customWidth="1"/>
    <col min="3908" max="3910" width="7" bestFit="1" customWidth="1"/>
    <col min="3911" max="3912" width="8" bestFit="1" customWidth="1"/>
    <col min="3913" max="3913" width="6" bestFit="1" customWidth="1"/>
    <col min="3914" max="3914" width="9" bestFit="1" customWidth="1"/>
    <col min="3915" max="3915" width="7" bestFit="1" customWidth="1"/>
    <col min="3916" max="3916" width="6" bestFit="1" customWidth="1"/>
    <col min="3917" max="3918" width="7" bestFit="1" customWidth="1"/>
    <col min="3919" max="3920" width="8" bestFit="1" customWidth="1"/>
    <col min="3921" max="3921" width="9" bestFit="1" customWidth="1"/>
    <col min="3922" max="3922" width="8" bestFit="1" customWidth="1"/>
    <col min="3923" max="3923" width="7" bestFit="1" customWidth="1"/>
    <col min="3924" max="3924" width="8" bestFit="1" customWidth="1"/>
    <col min="3925" max="3925" width="9" bestFit="1" customWidth="1"/>
    <col min="3926" max="3926" width="6" bestFit="1" customWidth="1"/>
    <col min="3927" max="3929" width="8" bestFit="1" customWidth="1"/>
    <col min="3930" max="3930" width="7" bestFit="1" customWidth="1"/>
    <col min="3931" max="3932" width="8" bestFit="1" customWidth="1"/>
    <col min="3933" max="3933" width="4" bestFit="1" customWidth="1"/>
    <col min="3934" max="3935" width="8" bestFit="1" customWidth="1"/>
    <col min="3936" max="3939" width="7" bestFit="1" customWidth="1"/>
    <col min="3940" max="3941" width="8" bestFit="1" customWidth="1"/>
    <col min="3942" max="3944" width="7" bestFit="1" customWidth="1"/>
    <col min="3945" max="3945" width="8" bestFit="1" customWidth="1"/>
    <col min="3946" max="3947" width="6" bestFit="1" customWidth="1"/>
    <col min="3948" max="3948" width="8" bestFit="1" customWidth="1"/>
    <col min="3949" max="3949" width="6" bestFit="1" customWidth="1"/>
    <col min="3950" max="3950" width="7" bestFit="1" customWidth="1"/>
    <col min="3951" max="3951" width="6" bestFit="1" customWidth="1"/>
    <col min="3952" max="3952" width="8" bestFit="1" customWidth="1"/>
    <col min="3953" max="3956" width="7" bestFit="1" customWidth="1"/>
    <col min="3957" max="3961" width="8" bestFit="1" customWidth="1"/>
    <col min="3962" max="3966" width="7" bestFit="1" customWidth="1"/>
    <col min="3967" max="3970" width="8" bestFit="1" customWidth="1"/>
    <col min="3971" max="3972" width="7" bestFit="1" customWidth="1"/>
    <col min="3973" max="3973" width="8" bestFit="1" customWidth="1"/>
    <col min="3974" max="3975" width="7" bestFit="1" customWidth="1"/>
    <col min="3976" max="3976" width="6" bestFit="1" customWidth="1"/>
    <col min="3977" max="3979" width="7" bestFit="1" customWidth="1"/>
    <col min="3980" max="3982" width="8" bestFit="1" customWidth="1"/>
    <col min="3983" max="3986" width="7" bestFit="1" customWidth="1"/>
    <col min="3987" max="3988" width="6" bestFit="1" customWidth="1"/>
    <col min="3989" max="3989" width="7" bestFit="1" customWidth="1"/>
    <col min="3990" max="3992" width="8" bestFit="1" customWidth="1"/>
    <col min="3993" max="3993" width="7" bestFit="1" customWidth="1"/>
    <col min="3994" max="3995" width="8" bestFit="1" customWidth="1"/>
    <col min="3996" max="3996" width="6" bestFit="1" customWidth="1"/>
    <col min="3997" max="3997" width="8" bestFit="1" customWidth="1"/>
    <col min="3998" max="3998" width="7" bestFit="1" customWidth="1"/>
    <col min="3999" max="4000" width="8" bestFit="1" customWidth="1"/>
    <col min="4001" max="4001" width="7" bestFit="1" customWidth="1"/>
    <col min="4002" max="4003" width="8" bestFit="1" customWidth="1"/>
    <col min="4004" max="4004" width="7" bestFit="1" customWidth="1"/>
    <col min="4005" max="4007" width="8" bestFit="1" customWidth="1"/>
    <col min="4008" max="4008" width="6" bestFit="1" customWidth="1"/>
    <col min="4009" max="4009" width="7" bestFit="1" customWidth="1"/>
    <col min="4010" max="4010" width="6" bestFit="1" customWidth="1"/>
    <col min="4011" max="4011" width="8" bestFit="1" customWidth="1"/>
    <col min="4012" max="4012" width="9" bestFit="1" customWidth="1"/>
    <col min="4013" max="4015" width="8" bestFit="1" customWidth="1"/>
    <col min="4016" max="4017" width="7" bestFit="1" customWidth="1"/>
    <col min="4018" max="4019" width="8" bestFit="1" customWidth="1"/>
    <col min="4020" max="4021" width="7" bestFit="1" customWidth="1"/>
    <col min="4022" max="4022" width="8" bestFit="1" customWidth="1"/>
    <col min="4023" max="4027" width="7" bestFit="1" customWidth="1"/>
    <col min="4028" max="4031" width="8" bestFit="1" customWidth="1"/>
    <col min="4032" max="4032" width="7" bestFit="1" customWidth="1"/>
    <col min="4033" max="4033" width="8" bestFit="1" customWidth="1"/>
    <col min="4034" max="4036" width="7" bestFit="1" customWidth="1"/>
    <col min="4037" max="4040" width="8" bestFit="1" customWidth="1"/>
    <col min="4041" max="4041" width="6" bestFit="1" customWidth="1"/>
    <col min="4042" max="4042" width="7" bestFit="1" customWidth="1"/>
    <col min="4043" max="4043" width="8" bestFit="1" customWidth="1"/>
    <col min="4044" max="4049" width="7" bestFit="1" customWidth="1"/>
    <col min="4050" max="4050" width="8" bestFit="1" customWidth="1"/>
    <col min="4051" max="4051" width="7" bestFit="1" customWidth="1"/>
    <col min="4052" max="4052" width="8" bestFit="1" customWidth="1"/>
    <col min="4053" max="4054" width="7" bestFit="1" customWidth="1"/>
    <col min="4055" max="4056" width="8" bestFit="1" customWidth="1"/>
    <col min="4057" max="4059" width="7" bestFit="1" customWidth="1"/>
    <col min="4060" max="4060" width="6" bestFit="1" customWidth="1"/>
    <col min="4061" max="4063" width="7" bestFit="1" customWidth="1"/>
    <col min="4064" max="4064" width="8" bestFit="1" customWidth="1"/>
    <col min="4065" max="4068" width="7" bestFit="1" customWidth="1"/>
    <col min="4069" max="4070" width="8" bestFit="1" customWidth="1"/>
    <col min="4071" max="4071" width="7" bestFit="1" customWidth="1"/>
    <col min="4072" max="4072" width="8" bestFit="1" customWidth="1"/>
    <col min="4073" max="4073" width="7" bestFit="1" customWidth="1"/>
    <col min="4074" max="4074" width="4" bestFit="1" customWidth="1"/>
    <col min="4075" max="4075" width="6" bestFit="1" customWidth="1"/>
    <col min="4076" max="4076" width="8" bestFit="1" customWidth="1"/>
    <col min="4077" max="4077" width="7" bestFit="1" customWidth="1"/>
    <col min="4078" max="4078" width="8" bestFit="1" customWidth="1"/>
    <col min="4079" max="4079" width="4" bestFit="1" customWidth="1"/>
    <col min="4080" max="4080" width="8" bestFit="1" customWidth="1"/>
    <col min="4081" max="4082" width="7" bestFit="1" customWidth="1"/>
    <col min="4083" max="4083" width="8" bestFit="1" customWidth="1"/>
    <col min="4084" max="4085" width="7" bestFit="1" customWidth="1"/>
    <col min="4086" max="4088" width="8" bestFit="1" customWidth="1"/>
    <col min="4089" max="4089" width="6" bestFit="1" customWidth="1"/>
    <col min="4090" max="4090" width="8" bestFit="1" customWidth="1"/>
    <col min="4091" max="4092" width="6" bestFit="1" customWidth="1"/>
    <col min="4093" max="4093" width="7" bestFit="1" customWidth="1"/>
    <col min="4094" max="4094" width="6" bestFit="1" customWidth="1"/>
    <col min="4095" max="4096" width="7" bestFit="1" customWidth="1"/>
    <col min="4097" max="4097" width="8" bestFit="1" customWidth="1"/>
    <col min="4098" max="4099" width="7" bestFit="1" customWidth="1"/>
    <col min="4100" max="4100" width="8" bestFit="1" customWidth="1"/>
    <col min="4101" max="4101" width="7" bestFit="1" customWidth="1"/>
    <col min="4102" max="4102" width="8" bestFit="1" customWidth="1"/>
    <col min="4103" max="4103" width="7" bestFit="1" customWidth="1"/>
    <col min="4104" max="4105" width="8" bestFit="1" customWidth="1"/>
    <col min="4106" max="4106" width="7" bestFit="1" customWidth="1"/>
    <col min="4107" max="4109" width="8" bestFit="1" customWidth="1"/>
    <col min="4110" max="4110" width="7" bestFit="1" customWidth="1"/>
    <col min="4111" max="4111" width="6" bestFit="1" customWidth="1"/>
    <col min="4112" max="4112" width="8" bestFit="1" customWidth="1"/>
    <col min="4113" max="4114" width="7" bestFit="1" customWidth="1"/>
    <col min="4115" max="4117" width="8" bestFit="1" customWidth="1"/>
    <col min="4118" max="4118" width="7" bestFit="1" customWidth="1"/>
    <col min="4119" max="4119" width="8" bestFit="1" customWidth="1"/>
    <col min="4120" max="4120" width="6" bestFit="1" customWidth="1"/>
    <col min="4121" max="4122" width="7" bestFit="1" customWidth="1"/>
    <col min="4123" max="4123" width="8" bestFit="1" customWidth="1"/>
    <col min="4124" max="4125" width="7" bestFit="1" customWidth="1"/>
    <col min="4126" max="4127" width="8" bestFit="1" customWidth="1"/>
    <col min="4128" max="4128" width="7" bestFit="1" customWidth="1"/>
    <col min="4129" max="4131" width="8" bestFit="1" customWidth="1"/>
    <col min="4132" max="4134" width="7" bestFit="1" customWidth="1"/>
    <col min="4135" max="4135" width="9" bestFit="1" customWidth="1"/>
    <col min="4136" max="4139" width="8" bestFit="1" customWidth="1"/>
    <col min="4140" max="4140" width="7" bestFit="1" customWidth="1"/>
    <col min="4141" max="4141" width="8" bestFit="1" customWidth="1"/>
    <col min="4142" max="4142" width="6" bestFit="1" customWidth="1"/>
    <col min="4143" max="4148" width="7" bestFit="1" customWidth="1"/>
    <col min="4149" max="4149" width="8" bestFit="1" customWidth="1"/>
    <col min="4150" max="4152" width="7" bestFit="1" customWidth="1"/>
    <col min="4153" max="4154" width="8" bestFit="1" customWidth="1"/>
    <col min="4155" max="4159" width="7" bestFit="1" customWidth="1"/>
    <col min="4160" max="4161" width="8" bestFit="1" customWidth="1"/>
    <col min="4162" max="4162" width="4" bestFit="1" customWidth="1"/>
    <col min="4163" max="4163" width="8" bestFit="1" customWidth="1"/>
    <col min="4164" max="4164" width="6" bestFit="1" customWidth="1"/>
    <col min="4165" max="4168" width="8" bestFit="1" customWidth="1"/>
    <col min="4169" max="4169" width="7" bestFit="1" customWidth="1"/>
    <col min="4170" max="4173" width="8" bestFit="1" customWidth="1"/>
    <col min="4174" max="4174" width="6" bestFit="1" customWidth="1"/>
    <col min="4175" max="4175" width="7" bestFit="1" customWidth="1"/>
    <col min="4176" max="4176" width="9" bestFit="1" customWidth="1"/>
    <col min="4177" max="4177" width="8" bestFit="1" customWidth="1"/>
    <col min="4178" max="4181" width="7" bestFit="1" customWidth="1"/>
    <col min="4182" max="4187" width="8" bestFit="1" customWidth="1"/>
    <col min="4188" max="4190" width="7" bestFit="1" customWidth="1"/>
    <col min="4191" max="4192" width="8" bestFit="1" customWidth="1"/>
    <col min="4193" max="4193" width="7" bestFit="1" customWidth="1"/>
    <col min="4194" max="4196" width="8" bestFit="1" customWidth="1"/>
    <col min="4197" max="4197" width="7" bestFit="1" customWidth="1"/>
    <col min="4198" max="4198" width="6" bestFit="1" customWidth="1"/>
    <col min="4199" max="4199" width="8" bestFit="1" customWidth="1"/>
    <col min="4200" max="4200" width="6" bestFit="1" customWidth="1"/>
    <col min="4201" max="4201" width="7" bestFit="1" customWidth="1"/>
    <col min="4202" max="4202" width="8" bestFit="1" customWidth="1"/>
    <col min="4203" max="4209" width="7" bestFit="1" customWidth="1"/>
    <col min="4210" max="4211" width="8" bestFit="1" customWidth="1"/>
    <col min="4212" max="4216" width="7" bestFit="1" customWidth="1"/>
    <col min="4217" max="4217" width="8" bestFit="1" customWidth="1"/>
    <col min="4218" max="4219" width="7" bestFit="1" customWidth="1"/>
    <col min="4220" max="4220" width="8" bestFit="1" customWidth="1"/>
    <col min="4221" max="4222" width="7" bestFit="1" customWidth="1"/>
    <col min="4223" max="4225" width="8" bestFit="1" customWidth="1"/>
    <col min="4226" max="4227" width="7" bestFit="1" customWidth="1"/>
    <col min="4228" max="4228" width="6" bestFit="1" customWidth="1"/>
    <col min="4229" max="4231" width="7" bestFit="1" customWidth="1"/>
    <col min="4232" max="4232" width="8" bestFit="1" customWidth="1"/>
    <col min="4233" max="4233" width="4" bestFit="1" customWidth="1"/>
    <col min="4234" max="4237" width="7" bestFit="1" customWidth="1"/>
    <col min="4238" max="4238" width="8" bestFit="1" customWidth="1"/>
    <col min="4239" max="4239" width="6" bestFit="1" customWidth="1"/>
    <col min="4240" max="4240" width="7" bestFit="1" customWidth="1"/>
    <col min="4241" max="4244" width="8" bestFit="1" customWidth="1"/>
    <col min="4245" max="4245" width="6" bestFit="1" customWidth="1"/>
    <col min="4246" max="4246" width="7" bestFit="1" customWidth="1"/>
    <col min="4247" max="4249" width="8" bestFit="1" customWidth="1"/>
    <col min="4250" max="4252" width="7" bestFit="1" customWidth="1"/>
    <col min="4253" max="4256" width="8" bestFit="1" customWidth="1"/>
    <col min="4257" max="4258" width="7" bestFit="1" customWidth="1"/>
    <col min="4259" max="4259" width="8" bestFit="1" customWidth="1"/>
    <col min="4260" max="4260" width="6" bestFit="1" customWidth="1"/>
    <col min="4261" max="4261" width="8" bestFit="1" customWidth="1"/>
    <col min="4262" max="4262" width="7" bestFit="1" customWidth="1"/>
    <col min="4263" max="4263" width="6" bestFit="1" customWidth="1"/>
    <col min="4264" max="4264" width="7" bestFit="1" customWidth="1"/>
    <col min="4265" max="4265" width="8" bestFit="1" customWidth="1"/>
    <col min="4266" max="4268" width="7" bestFit="1" customWidth="1"/>
    <col min="4269" max="4269" width="8" bestFit="1" customWidth="1"/>
    <col min="4270" max="4270" width="7" bestFit="1" customWidth="1"/>
    <col min="4271" max="4271" width="8" bestFit="1" customWidth="1"/>
    <col min="4272" max="4274" width="7" bestFit="1" customWidth="1"/>
    <col min="4275" max="4275" width="8" bestFit="1" customWidth="1"/>
    <col min="4276" max="4278" width="6" bestFit="1" customWidth="1"/>
    <col min="4279" max="4279" width="7" bestFit="1" customWidth="1"/>
    <col min="4280" max="4280" width="8" bestFit="1" customWidth="1"/>
    <col min="4281" max="4281" width="7" bestFit="1" customWidth="1"/>
    <col min="4282" max="4282" width="6" bestFit="1" customWidth="1"/>
    <col min="4283" max="4283" width="8" bestFit="1" customWidth="1"/>
    <col min="4284" max="4285" width="7" bestFit="1" customWidth="1"/>
    <col min="4286" max="4287" width="8" bestFit="1" customWidth="1"/>
    <col min="4288" max="4288" width="7" bestFit="1" customWidth="1"/>
    <col min="4289" max="4291" width="8" bestFit="1" customWidth="1"/>
    <col min="4292" max="4293" width="7" bestFit="1" customWidth="1"/>
    <col min="4294" max="4294" width="8" bestFit="1" customWidth="1"/>
    <col min="4295" max="4298" width="7" bestFit="1" customWidth="1"/>
    <col min="4299" max="4299" width="8" bestFit="1" customWidth="1"/>
    <col min="4300" max="4302" width="7" bestFit="1" customWidth="1"/>
    <col min="4303" max="4304" width="8" bestFit="1" customWidth="1"/>
    <col min="4305" max="4305" width="7" bestFit="1" customWidth="1"/>
    <col min="4306" max="4306" width="8" bestFit="1" customWidth="1"/>
    <col min="4307" max="4307" width="7" bestFit="1" customWidth="1"/>
    <col min="4308" max="4308" width="8" bestFit="1" customWidth="1"/>
    <col min="4309" max="4309" width="7" bestFit="1" customWidth="1"/>
    <col min="4310" max="4310" width="6" bestFit="1" customWidth="1"/>
    <col min="4311" max="4319" width="7" bestFit="1" customWidth="1"/>
    <col min="4320" max="4320" width="8" bestFit="1" customWidth="1"/>
    <col min="4321" max="4321" width="7" bestFit="1" customWidth="1"/>
    <col min="4322" max="4322" width="8" bestFit="1" customWidth="1"/>
    <col min="4323" max="4323" width="4" bestFit="1" customWidth="1"/>
    <col min="4324" max="4324" width="7" bestFit="1" customWidth="1"/>
    <col min="4325" max="4325" width="6" bestFit="1" customWidth="1"/>
    <col min="4326" max="4326" width="7" bestFit="1" customWidth="1"/>
    <col min="4327" max="4327" width="8" bestFit="1" customWidth="1"/>
    <col min="4328" max="4328" width="6" bestFit="1" customWidth="1"/>
    <col min="4329" max="4332" width="8" bestFit="1" customWidth="1"/>
    <col min="4333" max="4333" width="7" bestFit="1" customWidth="1"/>
    <col min="4334" max="4334" width="6" bestFit="1" customWidth="1"/>
    <col min="4335" max="4336" width="8" bestFit="1" customWidth="1"/>
    <col min="4337" max="4337" width="7" bestFit="1" customWidth="1"/>
    <col min="4338" max="4338" width="6" bestFit="1" customWidth="1"/>
    <col min="4339" max="4340" width="8" bestFit="1" customWidth="1"/>
    <col min="4341" max="4341" width="7" bestFit="1" customWidth="1"/>
    <col min="4342" max="4342" width="8" bestFit="1" customWidth="1"/>
    <col min="4343" max="4344" width="7" bestFit="1" customWidth="1"/>
    <col min="4345" max="4345" width="8" bestFit="1" customWidth="1"/>
    <col min="4346" max="4346" width="6" bestFit="1" customWidth="1"/>
    <col min="4347" max="4347" width="8" bestFit="1" customWidth="1"/>
    <col min="4348" max="4348" width="7" bestFit="1" customWidth="1"/>
    <col min="4349" max="4349" width="8" bestFit="1" customWidth="1"/>
    <col min="4350" max="4351" width="7" bestFit="1" customWidth="1"/>
    <col min="4352" max="4355" width="8" bestFit="1" customWidth="1"/>
    <col min="4356" max="4356" width="7" bestFit="1" customWidth="1"/>
    <col min="4357" max="4357" width="6" bestFit="1" customWidth="1"/>
    <col min="4358" max="4360" width="7" bestFit="1" customWidth="1"/>
    <col min="4361" max="4361" width="8" bestFit="1" customWidth="1"/>
    <col min="4362" max="4363" width="7" bestFit="1" customWidth="1"/>
    <col min="4364" max="4364" width="8" bestFit="1" customWidth="1"/>
    <col min="4365" max="4365" width="9" bestFit="1" customWidth="1"/>
    <col min="4366" max="4367" width="8" bestFit="1" customWidth="1"/>
    <col min="4368" max="4371" width="7" bestFit="1" customWidth="1"/>
    <col min="4372" max="4373" width="8" bestFit="1" customWidth="1"/>
    <col min="4374" max="4382" width="7" bestFit="1" customWidth="1"/>
    <col min="4383" max="4383" width="8" bestFit="1" customWidth="1"/>
    <col min="4384" max="4384" width="6" bestFit="1" customWidth="1"/>
    <col min="4385" max="4386" width="7" bestFit="1" customWidth="1"/>
    <col min="4387" max="4387" width="8" bestFit="1" customWidth="1"/>
    <col min="4388" max="4388" width="9" bestFit="1" customWidth="1"/>
    <col min="4389" max="4390" width="6" bestFit="1" customWidth="1"/>
    <col min="4391" max="4395" width="8" bestFit="1" customWidth="1"/>
    <col min="4396" max="4397" width="7" bestFit="1" customWidth="1"/>
    <col min="4398" max="4400" width="8" bestFit="1" customWidth="1"/>
    <col min="4401" max="4401" width="7" bestFit="1" customWidth="1"/>
    <col min="4402" max="4405" width="8" bestFit="1" customWidth="1"/>
    <col min="4406" max="4407" width="7" bestFit="1" customWidth="1"/>
    <col min="4408" max="4408" width="8" bestFit="1" customWidth="1"/>
    <col min="4409" max="4410" width="7" bestFit="1" customWidth="1"/>
    <col min="4411" max="4418" width="8" bestFit="1" customWidth="1"/>
    <col min="4419" max="4419" width="7" bestFit="1" customWidth="1"/>
    <col min="4420" max="4421" width="6" bestFit="1" customWidth="1"/>
    <col min="4422" max="4422" width="8" bestFit="1" customWidth="1"/>
    <col min="4423" max="4423" width="7" bestFit="1" customWidth="1"/>
    <col min="4424" max="4424" width="4" bestFit="1" customWidth="1"/>
    <col min="4425" max="4425" width="8" bestFit="1" customWidth="1"/>
    <col min="4426" max="4426" width="7" bestFit="1" customWidth="1"/>
    <col min="4427" max="4427" width="6" bestFit="1" customWidth="1"/>
    <col min="4428" max="4431" width="7" bestFit="1" customWidth="1"/>
    <col min="4432" max="4432" width="6" bestFit="1" customWidth="1"/>
    <col min="4433" max="4434" width="7" bestFit="1" customWidth="1"/>
    <col min="4435" max="4436" width="8" bestFit="1" customWidth="1"/>
    <col min="4437" max="4438" width="7" bestFit="1" customWidth="1"/>
    <col min="4439" max="4440" width="8" bestFit="1" customWidth="1"/>
    <col min="4441" max="4441" width="7" bestFit="1" customWidth="1"/>
    <col min="4442" max="4442" width="8" bestFit="1" customWidth="1"/>
    <col min="4443" max="4443" width="7" bestFit="1" customWidth="1"/>
    <col min="4444" max="4444" width="6" bestFit="1" customWidth="1"/>
    <col min="4445" max="4445" width="8" bestFit="1" customWidth="1"/>
    <col min="4446" max="4446" width="7" bestFit="1" customWidth="1"/>
    <col min="4447" max="4449" width="8" bestFit="1" customWidth="1"/>
    <col min="4450" max="4450" width="6" bestFit="1" customWidth="1"/>
    <col min="4451" max="4451" width="8" bestFit="1" customWidth="1"/>
    <col min="4452" max="4452" width="7" bestFit="1" customWidth="1"/>
    <col min="4453" max="4454" width="8" bestFit="1" customWidth="1"/>
    <col min="4455" max="4455" width="9" bestFit="1" customWidth="1"/>
    <col min="4456" max="4457" width="7" bestFit="1" customWidth="1"/>
    <col min="4458" max="4459" width="8" bestFit="1" customWidth="1"/>
    <col min="4460" max="4460" width="9" bestFit="1" customWidth="1"/>
    <col min="4461" max="4461" width="7" bestFit="1" customWidth="1"/>
    <col min="4462" max="4464" width="8" bestFit="1" customWidth="1"/>
    <col min="4465" max="4465" width="6" bestFit="1" customWidth="1"/>
    <col min="4466" max="4468" width="8" bestFit="1" customWidth="1"/>
    <col min="4469" max="4469" width="7" bestFit="1" customWidth="1"/>
    <col min="4470" max="4472" width="8" bestFit="1" customWidth="1"/>
    <col min="4473" max="4473" width="7" bestFit="1" customWidth="1"/>
    <col min="4474" max="4474" width="4" bestFit="1" customWidth="1"/>
    <col min="4475" max="4475" width="8" bestFit="1" customWidth="1"/>
    <col min="4476" max="4476" width="7" bestFit="1" customWidth="1"/>
    <col min="4477" max="4479" width="8" bestFit="1" customWidth="1"/>
    <col min="4480" max="4482" width="7" bestFit="1" customWidth="1"/>
    <col min="4483" max="4484" width="8" bestFit="1" customWidth="1"/>
    <col min="4485" max="4485" width="7" bestFit="1" customWidth="1"/>
    <col min="4486" max="4487" width="8" bestFit="1" customWidth="1"/>
    <col min="4488" max="4489" width="7" bestFit="1" customWidth="1"/>
    <col min="4490" max="4491" width="8" bestFit="1" customWidth="1"/>
    <col min="4492" max="4493" width="7" bestFit="1" customWidth="1"/>
    <col min="4494" max="4497" width="8" bestFit="1" customWidth="1"/>
    <col min="4498" max="4498" width="7" bestFit="1" customWidth="1"/>
    <col min="4499" max="4499" width="8" bestFit="1" customWidth="1"/>
    <col min="4500" max="4500" width="7" bestFit="1" customWidth="1"/>
    <col min="4501" max="4501" width="8" bestFit="1" customWidth="1"/>
    <col min="4502" max="4502" width="7" bestFit="1" customWidth="1"/>
    <col min="4503" max="4503" width="8" bestFit="1" customWidth="1"/>
    <col min="4504" max="4504" width="6" bestFit="1" customWidth="1"/>
    <col min="4505" max="4507" width="7" bestFit="1" customWidth="1"/>
    <col min="4508" max="4509" width="8" bestFit="1" customWidth="1"/>
    <col min="4510" max="4511" width="7" bestFit="1" customWidth="1"/>
    <col min="4512" max="4512" width="8" bestFit="1" customWidth="1"/>
    <col min="4513" max="4513" width="4" bestFit="1" customWidth="1"/>
    <col min="4514" max="4514" width="8" bestFit="1" customWidth="1"/>
    <col min="4515" max="4515" width="7" bestFit="1" customWidth="1"/>
    <col min="4516" max="4516" width="8" bestFit="1" customWidth="1"/>
    <col min="4517" max="4517" width="7" bestFit="1" customWidth="1"/>
    <col min="4518" max="4519" width="8" bestFit="1" customWidth="1"/>
    <col min="4520" max="4521" width="7" bestFit="1" customWidth="1"/>
    <col min="4522" max="4522" width="8" bestFit="1" customWidth="1"/>
    <col min="4523" max="4523" width="7" bestFit="1" customWidth="1"/>
    <col min="4524" max="4526" width="8" bestFit="1" customWidth="1"/>
    <col min="4527" max="4527" width="7" bestFit="1" customWidth="1"/>
    <col min="4528" max="4528" width="8" bestFit="1" customWidth="1"/>
    <col min="4529" max="4530" width="7" bestFit="1" customWidth="1"/>
    <col min="4531" max="4531" width="8" bestFit="1" customWidth="1"/>
    <col min="4532" max="4532" width="7" bestFit="1" customWidth="1"/>
    <col min="4533" max="4533" width="6" bestFit="1" customWidth="1"/>
    <col min="4534" max="4535" width="7" bestFit="1" customWidth="1"/>
    <col min="4536" max="4536" width="8" bestFit="1" customWidth="1"/>
    <col min="4537" max="4540" width="7" bestFit="1" customWidth="1"/>
    <col min="4541" max="4541" width="4" bestFit="1" customWidth="1"/>
    <col min="4542" max="4542" width="7" bestFit="1" customWidth="1"/>
    <col min="4543" max="4543" width="6" bestFit="1" customWidth="1"/>
    <col min="4544" max="4544" width="7" bestFit="1" customWidth="1"/>
    <col min="4545" max="4545" width="8" bestFit="1" customWidth="1"/>
    <col min="4546" max="4546" width="7" bestFit="1" customWidth="1"/>
    <col min="4547" max="4548" width="8" bestFit="1" customWidth="1"/>
    <col min="4549" max="4550" width="7" bestFit="1" customWidth="1"/>
    <col min="4551" max="4551" width="8" bestFit="1" customWidth="1"/>
    <col min="4552" max="4552" width="7" bestFit="1" customWidth="1"/>
    <col min="4553" max="4553" width="4" bestFit="1" customWidth="1"/>
    <col min="4554" max="4554" width="7" bestFit="1" customWidth="1"/>
    <col min="4555" max="4557" width="8" bestFit="1" customWidth="1"/>
    <col min="4558" max="4559" width="7" bestFit="1" customWidth="1"/>
    <col min="4560" max="4560" width="8" bestFit="1" customWidth="1"/>
    <col min="4561" max="4561" width="7" bestFit="1" customWidth="1"/>
    <col min="4562" max="4562" width="8" bestFit="1" customWidth="1"/>
    <col min="4563" max="4564" width="7" bestFit="1" customWidth="1"/>
    <col min="4565" max="4565" width="8" bestFit="1" customWidth="1"/>
    <col min="4566" max="4568" width="7" bestFit="1" customWidth="1"/>
    <col min="4569" max="4569" width="8" bestFit="1" customWidth="1"/>
    <col min="4570" max="4570" width="7" bestFit="1" customWidth="1"/>
    <col min="4571" max="4571" width="8" bestFit="1" customWidth="1"/>
    <col min="4572" max="4572" width="6" bestFit="1" customWidth="1"/>
    <col min="4573" max="4573" width="7" bestFit="1" customWidth="1"/>
    <col min="4574" max="4576" width="8" bestFit="1" customWidth="1"/>
    <col min="4577" max="4580" width="7" bestFit="1" customWidth="1"/>
    <col min="4581" max="4581" width="9" bestFit="1" customWidth="1"/>
    <col min="4582" max="4584" width="8" bestFit="1" customWidth="1"/>
    <col min="4585" max="4586" width="7" bestFit="1" customWidth="1"/>
    <col min="4587" max="4588" width="8" bestFit="1" customWidth="1"/>
    <col min="4589" max="4589" width="6" bestFit="1" customWidth="1"/>
    <col min="4590" max="4590" width="7" bestFit="1" customWidth="1"/>
    <col min="4591" max="4592" width="8" bestFit="1" customWidth="1"/>
    <col min="4593" max="4594" width="7" bestFit="1" customWidth="1"/>
    <col min="4595" max="4595" width="8" bestFit="1" customWidth="1"/>
    <col min="4596" max="4596" width="7" bestFit="1" customWidth="1"/>
    <col min="4597" max="4597" width="9" bestFit="1" customWidth="1"/>
    <col min="4598" max="4598" width="8" bestFit="1" customWidth="1"/>
    <col min="4599" max="4599" width="7" bestFit="1" customWidth="1"/>
    <col min="4600" max="4600" width="8" bestFit="1" customWidth="1"/>
    <col min="4601" max="4601" width="7" bestFit="1" customWidth="1"/>
    <col min="4602" max="4602" width="8" bestFit="1" customWidth="1"/>
    <col min="4603" max="4603" width="7" bestFit="1" customWidth="1"/>
    <col min="4604" max="4604" width="4" bestFit="1" customWidth="1"/>
    <col min="4605" max="4605" width="8" bestFit="1" customWidth="1"/>
    <col min="4606" max="4606" width="6" bestFit="1" customWidth="1"/>
    <col min="4607" max="4607" width="7" bestFit="1" customWidth="1"/>
    <col min="4608" max="4609" width="8" bestFit="1" customWidth="1"/>
    <col min="4610" max="4611" width="7" bestFit="1" customWidth="1"/>
    <col min="4612" max="4612" width="8" bestFit="1" customWidth="1"/>
    <col min="4613" max="4613" width="7" bestFit="1" customWidth="1"/>
    <col min="4614" max="4616" width="8" bestFit="1" customWidth="1"/>
    <col min="4617" max="4617" width="9" bestFit="1" customWidth="1"/>
    <col min="4618" max="4618" width="8" bestFit="1" customWidth="1"/>
    <col min="4619" max="4619" width="7" bestFit="1" customWidth="1"/>
    <col min="4620" max="4620" width="6" bestFit="1" customWidth="1"/>
    <col min="4621" max="4621" width="7" bestFit="1" customWidth="1"/>
    <col min="4622" max="4622" width="8" bestFit="1" customWidth="1"/>
    <col min="4623" max="4623" width="7" bestFit="1" customWidth="1"/>
    <col min="4624" max="4625" width="8" bestFit="1" customWidth="1"/>
    <col min="4626" max="4626" width="7" bestFit="1" customWidth="1"/>
    <col min="4627" max="4629" width="8" bestFit="1" customWidth="1"/>
    <col min="4630" max="4630" width="6" bestFit="1" customWidth="1"/>
    <col min="4631" max="4631" width="8" bestFit="1" customWidth="1"/>
    <col min="4632" max="4632" width="6" bestFit="1" customWidth="1"/>
    <col min="4633" max="4635" width="7" bestFit="1" customWidth="1"/>
    <col min="4636" max="4636" width="8" bestFit="1" customWidth="1"/>
    <col min="4637" max="4639" width="7" bestFit="1" customWidth="1"/>
    <col min="4640" max="4642" width="8" bestFit="1" customWidth="1"/>
    <col min="4643" max="4643" width="7" bestFit="1" customWidth="1"/>
    <col min="4644" max="4645" width="8" bestFit="1" customWidth="1"/>
    <col min="4646" max="4648" width="7" bestFit="1" customWidth="1"/>
    <col min="4649" max="4649" width="8" bestFit="1" customWidth="1"/>
    <col min="4650" max="4651" width="7" bestFit="1" customWidth="1"/>
    <col min="4652" max="4653" width="8" bestFit="1" customWidth="1"/>
    <col min="4654" max="4654" width="4" bestFit="1" customWidth="1"/>
    <col min="4655" max="4655" width="7" bestFit="1" customWidth="1"/>
    <col min="4656" max="4656" width="4" bestFit="1" customWidth="1"/>
    <col min="4657" max="4657" width="8" bestFit="1" customWidth="1"/>
    <col min="4658" max="4658" width="7" bestFit="1" customWidth="1"/>
    <col min="4659" max="4659" width="6" bestFit="1" customWidth="1"/>
    <col min="4660" max="4660" width="8" bestFit="1" customWidth="1"/>
    <col min="4661" max="4661" width="6" bestFit="1" customWidth="1"/>
    <col min="4662" max="4662" width="8" bestFit="1" customWidth="1"/>
    <col min="4663" max="4663" width="7" bestFit="1" customWidth="1"/>
    <col min="4664" max="4664" width="8" bestFit="1" customWidth="1"/>
    <col min="4665" max="4667" width="7" bestFit="1" customWidth="1"/>
    <col min="4668" max="4669" width="8" bestFit="1" customWidth="1"/>
    <col min="4670" max="4670" width="6" bestFit="1" customWidth="1"/>
    <col min="4671" max="4671" width="7" bestFit="1" customWidth="1"/>
    <col min="4672" max="4672" width="8" bestFit="1" customWidth="1"/>
    <col min="4673" max="4675" width="7" bestFit="1" customWidth="1"/>
    <col min="4676" max="4676" width="6" bestFit="1" customWidth="1"/>
    <col min="4677" max="4679" width="7" bestFit="1" customWidth="1"/>
    <col min="4680" max="4680" width="8" bestFit="1" customWidth="1"/>
    <col min="4681" max="4681" width="6" bestFit="1" customWidth="1"/>
    <col min="4682" max="4687" width="8" bestFit="1" customWidth="1"/>
    <col min="4688" max="4688" width="7" bestFit="1" customWidth="1"/>
    <col min="4689" max="4689" width="9" bestFit="1" customWidth="1"/>
    <col min="4690" max="4691" width="8" bestFit="1" customWidth="1"/>
    <col min="4692" max="4692" width="6" bestFit="1" customWidth="1"/>
    <col min="4693" max="4693" width="7" bestFit="1" customWidth="1"/>
    <col min="4694" max="4694" width="4" bestFit="1" customWidth="1"/>
    <col min="4695" max="4695" width="7" bestFit="1" customWidth="1"/>
    <col min="4696" max="4698" width="8" bestFit="1" customWidth="1"/>
    <col min="4699" max="4699" width="7" bestFit="1" customWidth="1"/>
    <col min="4700" max="4700" width="8" bestFit="1" customWidth="1"/>
    <col min="4701" max="4701" width="7" bestFit="1" customWidth="1"/>
    <col min="4702" max="4702" width="6" bestFit="1" customWidth="1"/>
    <col min="4703" max="4703" width="8" bestFit="1" customWidth="1"/>
    <col min="4704" max="4704" width="6" bestFit="1" customWidth="1"/>
    <col min="4705" max="4705" width="7" bestFit="1" customWidth="1"/>
    <col min="4706" max="4706" width="6" bestFit="1" customWidth="1"/>
    <col min="4707" max="4707" width="8" bestFit="1" customWidth="1"/>
    <col min="4708" max="4708" width="6" bestFit="1" customWidth="1"/>
    <col min="4709" max="4712" width="8" bestFit="1" customWidth="1"/>
    <col min="4713" max="4713" width="7" bestFit="1" customWidth="1"/>
    <col min="4714" max="4716" width="8" bestFit="1" customWidth="1"/>
    <col min="4717" max="4717" width="9" bestFit="1" customWidth="1"/>
    <col min="4718" max="4718" width="8" bestFit="1" customWidth="1"/>
    <col min="4719" max="4720" width="7" bestFit="1" customWidth="1"/>
    <col min="4721" max="4721" width="8" bestFit="1" customWidth="1"/>
    <col min="4722" max="4722" width="6" bestFit="1" customWidth="1"/>
    <col min="4723" max="4723" width="7" bestFit="1" customWidth="1"/>
    <col min="4724" max="4725" width="6"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7" width="8" bestFit="1" customWidth="1"/>
    <col min="4738" max="4738" width="7" bestFit="1" customWidth="1"/>
    <col min="4739" max="4739" width="8" bestFit="1" customWidth="1"/>
    <col min="4740" max="4740" width="7" bestFit="1" customWidth="1"/>
    <col min="4741" max="4743" width="8" bestFit="1" customWidth="1"/>
    <col min="4744" max="4744" width="7" bestFit="1" customWidth="1"/>
    <col min="4745" max="4746" width="8" bestFit="1" customWidth="1"/>
    <col min="4747" max="4747" width="6" bestFit="1" customWidth="1"/>
    <col min="4748" max="4748" width="8" bestFit="1" customWidth="1"/>
    <col min="4749" max="4752" width="7" bestFit="1" customWidth="1"/>
    <col min="4753" max="4753" width="8" bestFit="1" customWidth="1"/>
    <col min="4754" max="4754" width="6" bestFit="1" customWidth="1"/>
    <col min="4755" max="4755" width="8"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2" width="8" bestFit="1" customWidth="1"/>
    <col min="4763" max="4765" width="7" bestFit="1" customWidth="1"/>
    <col min="4766" max="4767" width="8" bestFit="1" customWidth="1"/>
    <col min="4768" max="4768" width="6" bestFit="1" customWidth="1"/>
    <col min="4769" max="4769" width="7" bestFit="1" customWidth="1"/>
    <col min="4770" max="4771" width="8" bestFit="1" customWidth="1"/>
    <col min="4772" max="4773" width="7" bestFit="1" customWidth="1"/>
    <col min="4774" max="4774" width="4" bestFit="1" customWidth="1"/>
    <col min="4775" max="4775" width="7" bestFit="1" customWidth="1"/>
    <col min="4776" max="4777" width="8" bestFit="1" customWidth="1"/>
    <col min="4778" max="4780" width="7" bestFit="1" customWidth="1"/>
    <col min="4781" max="4781" width="8" bestFit="1" customWidth="1"/>
    <col min="4782" max="4782" width="6" bestFit="1" customWidth="1"/>
    <col min="4783" max="4783" width="8" bestFit="1" customWidth="1"/>
    <col min="4784" max="4785" width="7" bestFit="1" customWidth="1"/>
    <col min="4786" max="4786" width="6" bestFit="1" customWidth="1"/>
    <col min="4787" max="4787" width="8" bestFit="1" customWidth="1"/>
    <col min="4788" max="4788" width="6" bestFit="1" customWidth="1"/>
    <col min="4789" max="4789" width="8" bestFit="1" customWidth="1"/>
    <col min="4790" max="4790" width="7" bestFit="1" customWidth="1"/>
    <col min="4791" max="4793" width="8" bestFit="1" customWidth="1"/>
    <col min="4794" max="4798" width="7" bestFit="1" customWidth="1"/>
    <col min="4799" max="4800" width="8" bestFit="1" customWidth="1"/>
    <col min="4801" max="4801" width="4" bestFit="1" customWidth="1"/>
    <col min="4802" max="4802" width="8" bestFit="1" customWidth="1"/>
    <col min="4803" max="4806" width="7" bestFit="1" customWidth="1"/>
    <col min="4807" max="4807" width="8" bestFit="1" customWidth="1"/>
    <col min="4808" max="4808" width="7" bestFit="1" customWidth="1"/>
    <col min="4809" max="4809" width="8" bestFit="1" customWidth="1"/>
    <col min="4810" max="4812" width="7" bestFit="1" customWidth="1"/>
    <col min="4813" max="4813" width="6" bestFit="1" customWidth="1"/>
    <col min="4814" max="4815" width="7" bestFit="1" customWidth="1"/>
    <col min="4816" max="4817" width="8" bestFit="1" customWidth="1"/>
    <col min="4818" max="4818" width="7" bestFit="1" customWidth="1"/>
    <col min="4819" max="4819" width="8" bestFit="1" customWidth="1"/>
    <col min="4820" max="4820" width="6" bestFit="1" customWidth="1"/>
    <col min="4821" max="4821" width="7" bestFit="1" customWidth="1"/>
    <col min="4822" max="4822" width="8" bestFit="1" customWidth="1"/>
    <col min="4823" max="4824" width="7" bestFit="1" customWidth="1"/>
    <col min="4825" max="4825" width="8" bestFit="1" customWidth="1"/>
    <col min="4826" max="4826" width="6" bestFit="1" customWidth="1"/>
    <col min="4827" max="4828" width="7" bestFit="1" customWidth="1"/>
    <col min="4829" max="4829" width="6" bestFit="1" customWidth="1"/>
    <col min="4830" max="4830" width="7" bestFit="1" customWidth="1"/>
    <col min="4831" max="4831" width="6" bestFit="1" customWidth="1"/>
    <col min="4832" max="4832" width="8" bestFit="1" customWidth="1"/>
    <col min="4833" max="4837" width="7" bestFit="1" customWidth="1"/>
    <col min="4838" max="4838" width="6" bestFit="1" customWidth="1"/>
    <col min="4839" max="4841" width="7" bestFit="1" customWidth="1"/>
    <col min="4842" max="4842" width="8" bestFit="1" customWidth="1"/>
    <col min="4843" max="4844" width="7" bestFit="1" customWidth="1"/>
    <col min="4845" max="4847" width="8" bestFit="1" customWidth="1"/>
    <col min="4848" max="4848" width="4" bestFit="1" customWidth="1"/>
    <col min="4849" max="4850" width="7" bestFit="1" customWidth="1"/>
    <col min="4851" max="4851" width="8" bestFit="1" customWidth="1"/>
    <col min="4852" max="4852" width="7" bestFit="1" customWidth="1"/>
    <col min="4853" max="4853" width="8" bestFit="1" customWidth="1"/>
    <col min="4854"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2" width="7" bestFit="1" customWidth="1"/>
    <col min="4863" max="4863" width="8" bestFit="1" customWidth="1"/>
    <col min="4864" max="4865" width="7" bestFit="1" customWidth="1"/>
    <col min="4866" max="4867" width="8" bestFit="1" customWidth="1"/>
    <col min="4868" max="4871" width="7" bestFit="1" customWidth="1"/>
    <col min="4872" max="4873" width="8" bestFit="1" customWidth="1"/>
    <col min="4874" max="4875" width="7" bestFit="1" customWidth="1"/>
    <col min="4876" max="4876" width="8" bestFit="1" customWidth="1"/>
    <col min="4877" max="4877" width="7" bestFit="1" customWidth="1"/>
    <col min="4878" max="4878" width="8" bestFit="1" customWidth="1"/>
    <col min="4879" max="4881" width="7" bestFit="1" customWidth="1"/>
    <col min="4882" max="4882" width="4" bestFit="1" customWidth="1"/>
    <col min="4883" max="4883" width="7" bestFit="1" customWidth="1"/>
    <col min="4884" max="4885" width="8" bestFit="1" customWidth="1"/>
    <col min="4886" max="4890" width="7" bestFit="1" customWidth="1"/>
    <col min="4891" max="4891" width="8" bestFit="1" customWidth="1"/>
    <col min="4892" max="4892" width="7" bestFit="1" customWidth="1"/>
    <col min="4893" max="4893" width="6" bestFit="1" customWidth="1"/>
    <col min="4894" max="4894" width="8" bestFit="1" customWidth="1"/>
    <col min="4895" max="4896" width="7" bestFit="1" customWidth="1"/>
    <col min="4897" max="4899" width="8" bestFit="1" customWidth="1"/>
    <col min="4900" max="4900" width="9" bestFit="1" customWidth="1"/>
    <col min="4901" max="4902" width="7" bestFit="1" customWidth="1"/>
    <col min="4903" max="4903" width="8" bestFit="1" customWidth="1"/>
    <col min="4904" max="4904" width="6" bestFit="1" customWidth="1"/>
    <col min="4905" max="4906" width="7" bestFit="1" customWidth="1"/>
    <col min="4907" max="4908" width="8" bestFit="1" customWidth="1"/>
    <col min="4909" max="4910" width="7" bestFit="1" customWidth="1"/>
    <col min="4911" max="4912" width="8" bestFit="1" customWidth="1"/>
    <col min="4913" max="4913" width="7" bestFit="1" customWidth="1"/>
    <col min="4914" max="4914" width="8" bestFit="1" customWidth="1"/>
    <col min="4915" max="4915" width="7" bestFit="1" customWidth="1"/>
    <col min="4916" max="4916" width="8" bestFit="1" customWidth="1"/>
    <col min="4917" max="4918" width="6" bestFit="1" customWidth="1"/>
    <col min="4919" max="4919" width="8" bestFit="1" customWidth="1"/>
    <col min="4920" max="4920" width="7" bestFit="1" customWidth="1"/>
    <col min="4921" max="4921" width="8" bestFit="1" customWidth="1"/>
    <col min="4922" max="4923" width="7" bestFit="1" customWidth="1"/>
    <col min="4924" max="4924" width="8" bestFit="1" customWidth="1"/>
    <col min="4925" max="4927" width="7" bestFit="1" customWidth="1"/>
    <col min="4928" max="4928" width="8" bestFit="1" customWidth="1"/>
    <col min="4929" max="4929" width="7" bestFit="1" customWidth="1"/>
    <col min="4930" max="4930" width="8" bestFit="1" customWidth="1"/>
    <col min="4931" max="4931" width="7" bestFit="1" customWidth="1"/>
    <col min="4932" max="4932" width="8" bestFit="1" customWidth="1"/>
    <col min="4933" max="4933" width="7" bestFit="1" customWidth="1"/>
    <col min="4934" max="4934" width="8" bestFit="1" customWidth="1"/>
    <col min="4935" max="4936" width="7" bestFit="1" customWidth="1"/>
    <col min="4937" max="4937" width="6" bestFit="1" customWidth="1"/>
    <col min="4938" max="4938" width="7" bestFit="1" customWidth="1"/>
    <col min="4939" max="4939" width="9" bestFit="1" customWidth="1"/>
    <col min="4940" max="4940" width="8" bestFit="1" customWidth="1"/>
    <col min="4941" max="4943" width="7" bestFit="1" customWidth="1"/>
    <col min="4944" max="4945" width="8" bestFit="1" customWidth="1"/>
    <col min="4946" max="4946" width="7" bestFit="1" customWidth="1"/>
    <col min="4947" max="4947" width="8" bestFit="1" customWidth="1"/>
    <col min="4948" max="4949" width="7" bestFit="1" customWidth="1"/>
    <col min="4950" max="4950" width="8" bestFit="1" customWidth="1"/>
    <col min="4951" max="4951" width="7" bestFit="1" customWidth="1"/>
    <col min="4952" max="4952" width="8" bestFit="1" customWidth="1"/>
    <col min="4953" max="4955" width="7" bestFit="1" customWidth="1"/>
    <col min="4956" max="4956" width="8" bestFit="1" customWidth="1"/>
    <col min="4957" max="4958" width="7" bestFit="1" customWidth="1"/>
    <col min="4959" max="4959" width="8" bestFit="1" customWidth="1"/>
    <col min="4960" max="4962" width="7" bestFit="1" customWidth="1"/>
    <col min="4963" max="4963" width="8" bestFit="1" customWidth="1"/>
    <col min="4964" max="4966" width="7" bestFit="1" customWidth="1"/>
    <col min="4967" max="4967" width="8" bestFit="1" customWidth="1"/>
    <col min="4968" max="4968" width="6" bestFit="1" customWidth="1"/>
    <col min="4969" max="4970" width="7" bestFit="1" customWidth="1"/>
    <col min="4971" max="4972" width="8" bestFit="1" customWidth="1"/>
    <col min="4973" max="4973" width="4" bestFit="1" customWidth="1"/>
    <col min="4974" max="4976" width="7" bestFit="1" customWidth="1"/>
    <col min="4977" max="4979" width="8" bestFit="1" customWidth="1"/>
    <col min="4980" max="4980" width="6" bestFit="1" customWidth="1"/>
    <col min="4981" max="4984" width="7" bestFit="1" customWidth="1"/>
    <col min="4985" max="4988" width="8" bestFit="1" customWidth="1"/>
    <col min="4989" max="4989" width="9" bestFit="1" customWidth="1"/>
    <col min="4990" max="4990" width="8" bestFit="1" customWidth="1"/>
    <col min="4991" max="4991" width="7" bestFit="1" customWidth="1"/>
    <col min="4992" max="4992" width="6" bestFit="1" customWidth="1"/>
    <col min="4993" max="4993" width="7" bestFit="1" customWidth="1"/>
    <col min="4994" max="4994" width="8" bestFit="1" customWidth="1"/>
    <col min="4995" max="4996" width="7" bestFit="1" customWidth="1"/>
    <col min="4997" max="4997" width="8" bestFit="1" customWidth="1"/>
    <col min="4998" max="4999" width="7" bestFit="1" customWidth="1"/>
    <col min="5000" max="5003" width="8" bestFit="1" customWidth="1"/>
    <col min="5004" max="5009" width="7" bestFit="1" customWidth="1"/>
    <col min="5010" max="5010" width="6" bestFit="1" customWidth="1"/>
    <col min="5011" max="5012" width="8" bestFit="1" customWidth="1"/>
    <col min="5013" max="5014" width="7" bestFit="1" customWidth="1"/>
    <col min="5015" max="5019" width="8" bestFit="1" customWidth="1"/>
    <col min="5020" max="5020" width="6" bestFit="1" customWidth="1"/>
    <col min="5021" max="5021" width="7" bestFit="1" customWidth="1"/>
    <col min="5022" max="5022" width="8" bestFit="1" customWidth="1"/>
    <col min="5023" max="5023" width="7" bestFit="1" customWidth="1"/>
    <col min="5024" max="5024" width="8" bestFit="1" customWidth="1"/>
    <col min="5025" max="5025" width="7" bestFit="1" customWidth="1"/>
    <col min="5026" max="5026" width="8" bestFit="1" customWidth="1"/>
    <col min="5027" max="5027" width="6" bestFit="1" customWidth="1"/>
    <col min="5028" max="5028" width="7" bestFit="1" customWidth="1"/>
    <col min="5029" max="5030" width="8" bestFit="1" customWidth="1"/>
    <col min="5031" max="5031" width="7" bestFit="1" customWidth="1"/>
    <col min="5032" max="5032" width="8" bestFit="1" customWidth="1"/>
    <col min="5033" max="5033" width="7" bestFit="1" customWidth="1"/>
    <col min="5034" max="5034" width="6" bestFit="1" customWidth="1"/>
    <col min="5035" max="5036" width="8" bestFit="1" customWidth="1"/>
    <col min="5037" max="5038" width="7" bestFit="1" customWidth="1"/>
    <col min="5039" max="5040" width="8" bestFit="1" customWidth="1"/>
    <col min="5041" max="5041" width="4" bestFit="1" customWidth="1"/>
    <col min="5042" max="5042" width="7" bestFit="1" customWidth="1"/>
    <col min="5043" max="5043" width="4" bestFit="1" customWidth="1"/>
    <col min="5044" max="5047" width="8" bestFit="1" customWidth="1"/>
    <col min="5048" max="5048" width="6" bestFit="1" customWidth="1"/>
    <col min="5049" max="5050" width="7" bestFit="1" customWidth="1"/>
    <col min="5051" max="5051" width="8" bestFit="1" customWidth="1"/>
    <col min="5052" max="5053" width="7" bestFit="1" customWidth="1"/>
    <col min="5054" max="5054" width="8" bestFit="1" customWidth="1"/>
    <col min="5055" max="5055" width="6" bestFit="1" customWidth="1"/>
    <col min="5056" max="5056" width="7" bestFit="1" customWidth="1"/>
    <col min="5057" max="5057" width="8" bestFit="1" customWidth="1"/>
    <col min="5058" max="5058" width="7" bestFit="1" customWidth="1"/>
    <col min="5059" max="5059" width="8" bestFit="1" customWidth="1"/>
    <col min="5060" max="5060" width="7" bestFit="1" customWidth="1"/>
    <col min="5061" max="5063" width="8" bestFit="1" customWidth="1"/>
    <col min="5064" max="5067" width="7" bestFit="1" customWidth="1"/>
    <col min="5068" max="5069" width="8" bestFit="1" customWidth="1"/>
    <col min="5070" max="5070" width="9" bestFit="1" customWidth="1"/>
    <col min="5071" max="5072" width="8" bestFit="1" customWidth="1"/>
    <col min="5073" max="5073" width="6" bestFit="1" customWidth="1"/>
    <col min="5074" max="5074" width="7" bestFit="1" customWidth="1"/>
    <col min="5075" max="5076" width="8" bestFit="1" customWidth="1"/>
    <col min="5077" max="5077" width="7" bestFit="1" customWidth="1"/>
    <col min="5078" max="5078" width="9" bestFit="1" customWidth="1"/>
    <col min="5079" max="5080" width="7" bestFit="1" customWidth="1"/>
    <col min="5081" max="5081" width="9" bestFit="1" customWidth="1"/>
    <col min="5082" max="5083" width="7" bestFit="1" customWidth="1"/>
    <col min="5084" max="5084" width="6" bestFit="1" customWidth="1"/>
    <col min="5085" max="5086" width="8" bestFit="1" customWidth="1"/>
    <col min="5087" max="5087" width="7" bestFit="1" customWidth="1"/>
    <col min="5088" max="5088" width="8" bestFit="1" customWidth="1"/>
    <col min="5089" max="5089" width="6" bestFit="1" customWidth="1"/>
    <col min="5090" max="5090" width="8" bestFit="1" customWidth="1"/>
    <col min="5091" max="5093" width="7" bestFit="1" customWidth="1"/>
    <col min="5094" max="5097" width="8" bestFit="1" customWidth="1"/>
    <col min="5098" max="5098" width="7" bestFit="1" customWidth="1"/>
    <col min="5099" max="5099" width="8" bestFit="1" customWidth="1"/>
    <col min="5100" max="5100" width="7" bestFit="1" customWidth="1"/>
    <col min="5101" max="5101" width="8" bestFit="1" customWidth="1"/>
    <col min="5102" max="5103" width="7" bestFit="1" customWidth="1"/>
    <col min="5104" max="5105" width="8" bestFit="1" customWidth="1"/>
    <col min="5106" max="5107" width="7" bestFit="1" customWidth="1"/>
    <col min="5108" max="5108" width="8" bestFit="1" customWidth="1"/>
    <col min="5109" max="5109" width="7" bestFit="1" customWidth="1"/>
    <col min="5110" max="5111" width="8" bestFit="1" customWidth="1"/>
    <col min="5112" max="5112" width="6" bestFit="1" customWidth="1"/>
    <col min="5113" max="5113" width="8" bestFit="1" customWidth="1"/>
    <col min="5114" max="5114" width="7" bestFit="1" customWidth="1"/>
    <col min="5115" max="5115" width="8" bestFit="1" customWidth="1"/>
    <col min="5116" max="5116" width="7" bestFit="1" customWidth="1"/>
    <col min="5117" max="5117" width="8" bestFit="1" customWidth="1"/>
    <col min="5118" max="5118" width="4" bestFit="1" customWidth="1"/>
    <col min="5119" max="5119" width="8" bestFit="1" customWidth="1"/>
    <col min="5120" max="5120" width="7" bestFit="1" customWidth="1"/>
    <col min="5121" max="5121" width="8" bestFit="1" customWidth="1"/>
    <col min="5122" max="5122" width="7" bestFit="1" customWidth="1"/>
    <col min="5123" max="5123" width="6" bestFit="1" customWidth="1"/>
    <col min="5124" max="5125" width="8" bestFit="1" customWidth="1"/>
    <col min="5126" max="5126" width="7" bestFit="1" customWidth="1"/>
    <col min="5127" max="5128" width="8" bestFit="1" customWidth="1"/>
    <col min="5129" max="5129" width="6" bestFit="1" customWidth="1"/>
    <col min="5130" max="5130" width="7" bestFit="1" customWidth="1"/>
    <col min="5131" max="5133" width="8" bestFit="1" customWidth="1"/>
    <col min="5134" max="5135" width="7" bestFit="1" customWidth="1"/>
    <col min="5136" max="5136" width="8" bestFit="1" customWidth="1"/>
    <col min="5137" max="5137" width="7" bestFit="1" customWidth="1"/>
    <col min="5138" max="5140" width="8" bestFit="1" customWidth="1"/>
    <col min="5141" max="5141" width="7" bestFit="1" customWidth="1"/>
    <col min="5142" max="5143" width="8" bestFit="1" customWidth="1"/>
    <col min="5144" max="5144" width="6" bestFit="1" customWidth="1"/>
    <col min="5145" max="5146" width="7" bestFit="1" customWidth="1"/>
    <col min="5147" max="5148" width="8" bestFit="1" customWidth="1"/>
    <col min="5149" max="5150" width="7" bestFit="1" customWidth="1"/>
    <col min="5151" max="5155" width="8" bestFit="1" customWidth="1"/>
    <col min="5156" max="5162" width="7" bestFit="1" customWidth="1"/>
    <col min="5163" max="5167" width="8" bestFit="1" customWidth="1"/>
    <col min="5168" max="5168" width="7" bestFit="1" customWidth="1"/>
    <col min="5169" max="5170" width="6" bestFit="1" customWidth="1"/>
    <col min="5171" max="5171" width="8" bestFit="1" customWidth="1"/>
    <col min="5172" max="5173" width="7" bestFit="1" customWidth="1"/>
    <col min="5174" max="5174" width="8" bestFit="1" customWidth="1"/>
    <col min="5175" max="5176" width="7" bestFit="1" customWidth="1"/>
    <col min="5177" max="5177" width="6" bestFit="1" customWidth="1"/>
    <col min="5178" max="5179" width="7" bestFit="1" customWidth="1"/>
    <col min="5180" max="5180" width="8" bestFit="1" customWidth="1"/>
    <col min="5181" max="5182" width="7" bestFit="1" customWidth="1"/>
    <col min="5183" max="5185" width="8" bestFit="1" customWidth="1"/>
    <col min="5186" max="5187" width="7" bestFit="1" customWidth="1"/>
    <col min="5188" max="5188" width="8" bestFit="1" customWidth="1"/>
    <col min="5189" max="5190" width="7" bestFit="1" customWidth="1"/>
    <col min="5191" max="5191" width="6" bestFit="1" customWidth="1"/>
    <col min="5192" max="5192" width="8" bestFit="1" customWidth="1"/>
    <col min="5193" max="5194" width="7" bestFit="1" customWidth="1"/>
    <col min="5195" max="5195" width="8" bestFit="1" customWidth="1"/>
    <col min="5196" max="5196" width="7" bestFit="1" customWidth="1"/>
    <col min="5197" max="5198" width="6" bestFit="1" customWidth="1"/>
    <col min="5199" max="5199" width="7" bestFit="1" customWidth="1"/>
    <col min="5200" max="5200" width="4" bestFit="1" customWidth="1"/>
    <col min="5201" max="5202" width="7" bestFit="1" customWidth="1"/>
    <col min="5203" max="5203" width="8" bestFit="1" customWidth="1"/>
    <col min="5204" max="5204" width="7" bestFit="1" customWidth="1"/>
    <col min="5205" max="5205" width="8" bestFit="1" customWidth="1"/>
    <col min="5206" max="5206" width="7" bestFit="1" customWidth="1"/>
    <col min="5207" max="5208" width="8" bestFit="1" customWidth="1"/>
    <col min="5209" max="5209" width="7" bestFit="1" customWidth="1"/>
    <col min="5210" max="5211" width="8" bestFit="1" customWidth="1"/>
    <col min="5212" max="5213" width="7" bestFit="1" customWidth="1"/>
    <col min="5214" max="5214" width="8" bestFit="1" customWidth="1"/>
    <col min="5215" max="5215" width="7" bestFit="1" customWidth="1"/>
    <col min="5216" max="5216" width="8" bestFit="1" customWidth="1"/>
    <col min="5217" max="5218" width="7" bestFit="1" customWidth="1"/>
    <col min="5219" max="5219" width="8" bestFit="1" customWidth="1"/>
    <col min="5220" max="5220" width="6" bestFit="1" customWidth="1"/>
    <col min="5221" max="5223" width="7" bestFit="1" customWidth="1"/>
    <col min="5224" max="5225" width="8" bestFit="1" customWidth="1"/>
    <col min="5226" max="5226" width="6" bestFit="1" customWidth="1"/>
    <col min="5227" max="5228" width="8" bestFit="1" customWidth="1"/>
    <col min="5229" max="5230" width="7" bestFit="1" customWidth="1"/>
    <col min="5231" max="5231" width="8" bestFit="1" customWidth="1"/>
    <col min="5232" max="5232" width="7" bestFit="1" customWidth="1"/>
    <col min="5233" max="5233" width="8" bestFit="1" customWidth="1"/>
    <col min="5234" max="5234" width="7" bestFit="1" customWidth="1"/>
    <col min="5235" max="5235" width="6" bestFit="1" customWidth="1"/>
    <col min="5236" max="5237" width="8" bestFit="1" customWidth="1"/>
    <col min="5238" max="5238" width="7" bestFit="1" customWidth="1"/>
    <col min="5239" max="5240" width="8" bestFit="1" customWidth="1"/>
    <col min="5241" max="5242" width="7" bestFit="1" customWidth="1"/>
    <col min="5243" max="5247" width="8" bestFit="1" customWidth="1"/>
    <col min="5248" max="5248" width="7" bestFit="1" customWidth="1"/>
    <col min="5249" max="5249" width="8" bestFit="1" customWidth="1"/>
    <col min="5250" max="5252" width="7" bestFit="1" customWidth="1"/>
    <col min="5253" max="5253" width="8" bestFit="1" customWidth="1"/>
    <col min="5254" max="5255" width="7" bestFit="1" customWidth="1"/>
    <col min="5256" max="5257" width="8" bestFit="1" customWidth="1"/>
    <col min="5258" max="5261" width="7" bestFit="1" customWidth="1"/>
    <col min="5262" max="5262" width="8" bestFit="1" customWidth="1"/>
    <col min="5263" max="5264" width="7" bestFit="1" customWidth="1"/>
    <col min="5265" max="5266" width="8" bestFit="1" customWidth="1"/>
    <col min="5267" max="5268" width="7" bestFit="1" customWidth="1"/>
    <col min="5269" max="5270" width="8" bestFit="1" customWidth="1"/>
    <col min="5271" max="5273" width="7" bestFit="1" customWidth="1"/>
    <col min="5274" max="5275" width="8" bestFit="1" customWidth="1"/>
    <col min="5276" max="5276" width="6" bestFit="1" customWidth="1"/>
    <col min="5277" max="5277" width="7" bestFit="1" customWidth="1"/>
    <col min="5278" max="5278" width="8" bestFit="1" customWidth="1"/>
    <col min="5279" max="5280" width="7" bestFit="1" customWidth="1"/>
    <col min="5281" max="5283" width="8" bestFit="1" customWidth="1"/>
    <col min="5284" max="5284" width="6" bestFit="1" customWidth="1"/>
    <col min="5285" max="5289" width="7" bestFit="1" customWidth="1"/>
    <col min="5290" max="5290" width="8" bestFit="1" customWidth="1"/>
    <col min="5291" max="5291" width="4" bestFit="1" customWidth="1"/>
    <col min="5292" max="5293" width="7" bestFit="1" customWidth="1"/>
    <col min="5294" max="5294" width="6" bestFit="1" customWidth="1"/>
    <col min="5295" max="5295" width="7" bestFit="1" customWidth="1"/>
    <col min="5296" max="5296" width="6" bestFit="1" customWidth="1"/>
    <col min="5297" max="5297" width="8" bestFit="1" customWidth="1"/>
    <col min="5298" max="5300" width="7" bestFit="1" customWidth="1"/>
    <col min="5301" max="5301" width="8" bestFit="1" customWidth="1"/>
    <col min="5302" max="5302" width="6" bestFit="1" customWidth="1"/>
    <col min="5303" max="5304" width="7" bestFit="1" customWidth="1"/>
    <col min="5305" max="5308" width="8" bestFit="1" customWidth="1"/>
    <col min="5309" max="5310" width="7" bestFit="1" customWidth="1"/>
    <col min="5311" max="5311" width="6" bestFit="1" customWidth="1"/>
    <col min="5312" max="5315" width="8" bestFit="1" customWidth="1"/>
    <col min="5316" max="5316" width="7" bestFit="1" customWidth="1"/>
    <col min="5317" max="5317" width="6" bestFit="1" customWidth="1"/>
    <col min="5318" max="5318" width="8" bestFit="1" customWidth="1"/>
    <col min="5319" max="5319" width="7" bestFit="1" customWidth="1"/>
    <col min="5320" max="5320" width="8" bestFit="1" customWidth="1"/>
    <col min="5321" max="5321" width="7" bestFit="1" customWidth="1"/>
    <col min="5322" max="5322" width="8" bestFit="1" customWidth="1"/>
    <col min="5323" max="5323" width="7" bestFit="1" customWidth="1"/>
    <col min="5324" max="5324" width="6" bestFit="1" customWidth="1"/>
    <col min="5325" max="5326" width="7" bestFit="1" customWidth="1"/>
    <col min="5327" max="5328" width="8" bestFit="1" customWidth="1"/>
    <col min="5329" max="5330" width="7" bestFit="1" customWidth="1"/>
    <col min="5331" max="5331" width="8" bestFit="1" customWidth="1"/>
    <col min="5332" max="5332" width="6" bestFit="1" customWidth="1"/>
    <col min="5333" max="5333" width="8" bestFit="1" customWidth="1"/>
    <col min="5334" max="5334" width="7" bestFit="1" customWidth="1"/>
    <col min="5335" max="5336" width="6" bestFit="1" customWidth="1"/>
    <col min="5337" max="5338" width="7" bestFit="1" customWidth="1"/>
    <col min="5339" max="5339" width="6" bestFit="1" customWidth="1"/>
    <col min="5340" max="5340" width="8" bestFit="1" customWidth="1"/>
    <col min="5341" max="5343" width="7" bestFit="1" customWidth="1"/>
    <col min="5344" max="5346" width="8" bestFit="1" customWidth="1"/>
    <col min="5347" max="5347" width="7" bestFit="1" customWidth="1"/>
    <col min="5348" max="5351" width="8" bestFit="1" customWidth="1"/>
    <col min="5352" max="5354" width="7" bestFit="1" customWidth="1"/>
    <col min="5355" max="5356" width="8" bestFit="1" customWidth="1"/>
    <col min="5357" max="5358" width="7" bestFit="1" customWidth="1"/>
    <col min="5359" max="5359" width="8" bestFit="1" customWidth="1"/>
    <col min="5360"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3" width="7" bestFit="1" customWidth="1"/>
    <col min="5374" max="5375" width="8" bestFit="1" customWidth="1"/>
    <col min="5376" max="5378" width="7" bestFit="1" customWidth="1"/>
    <col min="5379" max="5379" width="8" bestFit="1" customWidth="1"/>
    <col min="5380" max="5380" width="9" bestFit="1" customWidth="1"/>
    <col min="5381" max="5387" width="8" bestFit="1" customWidth="1"/>
    <col min="5388" max="5388" width="7" bestFit="1" customWidth="1"/>
    <col min="5389" max="5391" width="8" bestFit="1" customWidth="1"/>
    <col min="5392" max="5392" width="7" bestFit="1" customWidth="1"/>
    <col min="5393" max="5394" width="9" bestFit="1" customWidth="1"/>
    <col min="5395" max="5396" width="8" bestFit="1" customWidth="1"/>
    <col min="5397" max="5398" width="7" bestFit="1" customWidth="1"/>
    <col min="5399" max="5399" width="8" bestFit="1" customWidth="1"/>
    <col min="5400" max="5400" width="7" bestFit="1" customWidth="1"/>
    <col min="5401" max="5401" width="6" bestFit="1" customWidth="1"/>
    <col min="5402" max="5402" width="8" bestFit="1" customWidth="1"/>
    <col min="5403" max="5403" width="6" bestFit="1" customWidth="1"/>
    <col min="5404" max="5404" width="7" bestFit="1" customWidth="1"/>
    <col min="5405" max="5405" width="8" bestFit="1" customWidth="1"/>
    <col min="5406" max="5406" width="7" bestFit="1" customWidth="1"/>
    <col min="5407" max="5407" width="8" bestFit="1" customWidth="1"/>
    <col min="5408" max="5409" width="7" bestFit="1" customWidth="1"/>
    <col min="5410" max="5410" width="8" bestFit="1" customWidth="1"/>
    <col min="5411" max="5411" width="7" bestFit="1" customWidth="1"/>
    <col min="5412" max="5412" width="6" bestFit="1" customWidth="1"/>
    <col min="5413" max="5413" width="8" bestFit="1" customWidth="1"/>
    <col min="5414" max="5415" width="7" bestFit="1" customWidth="1"/>
    <col min="5416" max="5416" width="8" bestFit="1" customWidth="1"/>
    <col min="5417" max="5418" width="7" bestFit="1" customWidth="1"/>
    <col min="5419" max="5419" width="8" bestFit="1" customWidth="1"/>
    <col min="5420" max="5420" width="9" bestFit="1" customWidth="1"/>
    <col min="5421" max="5421" width="8" bestFit="1" customWidth="1"/>
    <col min="5422" max="5427" width="9" bestFit="1" customWidth="1"/>
    <col min="5428" max="5428" width="8" bestFit="1" customWidth="1"/>
    <col min="5429" max="5432" width="9" bestFit="1" customWidth="1"/>
    <col min="5433" max="5433" width="8" bestFit="1" customWidth="1"/>
    <col min="5434" max="5435" width="9" bestFit="1" customWidth="1"/>
    <col min="5436" max="5436" width="8" bestFit="1" customWidth="1"/>
    <col min="5437" max="5437" width="9" bestFit="1" customWidth="1"/>
    <col min="5438" max="5439" width="8" bestFit="1" customWidth="1"/>
    <col min="5440" max="5440" width="7" bestFit="1" customWidth="1"/>
    <col min="5441" max="5441" width="9" bestFit="1" customWidth="1"/>
    <col min="5442" max="5442" width="8" bestFit="1" customWidth="1"/>
    <col min="5443" max="5444" width="9" bestFit="1" customWidth="1"/>
    <col min="5445" max="5445" width="7" bestFit="1" customWidth="1"/>
    <col min="5446" max="5448" width="8" bestFit="1" customWidth="1"/>
    <col min="5449" max="5449" width="7" bestFit="1" customWidth="1"/>
    <col min="5450" max="5452" width="8" bestFit="1" customWidth="1"/>
    <col min="5453" max="5453" width="9" bestFit="1" customWidth="1"/>
    <col min="5454" max="5456" width="8" bestFit="1" customWidth="1"/>
    <col min="5457" max="5457" width="5" bestFit="1" customWidth="1"/>
    <col min="5458" max="5460" width="9" bestFit="1" customWidth="1"/>
    <col min="5461" max="5461" width="8" bestFit="1" customWidth="1"/>
    <col min="5462" max="5463" width="9" bestFit="1" customWidth="1"/>
    <col min="5464" max="5465" width="8" bestFit="1" customWidth="1"/>
    <col min="5466" max="5466" width="9" bestFit="1" customWidth="1"/>
    <col min="5467" max="5467" width="8" bestFit="1" customWidth="1"/>
    <col min="5468" max="5468" width="9" bestFit="1" customWidth="1"/>
    <col min="5469" max="5469" width="8" bestFit="1" customWidth="1"/>
    <col min="5470" max="5471" width="9" bestFit="1" customWidth="1"/>
    <col min="5472" max="5472" width="8" bestFit="1" customWidth="1"/>
    <col min="5473" max="5473" width="9" bestFit="1" customWidth="1"/>
    <col min="5474" max="5474" width="7" bestFit="1" customWidth="1"/>
    <col min="5475" max="5479" width="8" bestFit="1" customWidth="1"/>
    <col min="5480" max="5482" width="9" bestFit="1" customWidth="1"/>
    <col min="5483" max="5483" width="7" bestFit="1" customWidth="1"/>
    <col min="5484" max="5486" width="8" bestFit="1" customWidth="1"/>
    <col min="5487" max="5490" width="9" bestFit="1" customWidth="1"/>
    <col min="5491" max="5491" width="8" bestFit="1" customWidth="1"/>
    <col min="5492" max="5492" width="9" bestFit="1" customWidth="1"/>
    <col min="5493" max="5493" width="8" bestFit="1" customWidth="1"/>
    <col min="5494" max="5494" width="9" bestFit="1" customWidth="1"/>
    <col min="5495" max="5499" width="8" bestFit="1" customWidth="1"/>
    <col min="5500" max="5500" width="9" bestFit="1" customWidth="1"/>
    <col min="5501" max="5501" width="7" bestFit="1" customWidth="1"/>
    <col min="5502" max="5502" width="8" bestFit="1" customWidth="1"/>
    <col min="5503" max="5503" width="9" bestFit="1" customWidth="1"/>
    <col min="5504" max="5504" width="8" bestFit="1" customWidth="1"/>
    <col min="5505" max="5505" width="9" bestFit="1" customWidth="1"/>
    <col min="5506" max="5506" width="8" bestFit="1" customWidth="1"/>
    <col min="5507" max="5507" width="5" bestFit="1" customWidth="1"/>
    <col min="5508" max="5508" width="9" bestFit="1" customWidth="1"/>
    <col min="5509" max="5510" width="8" bestFit="1" customWidth="1"/>
    <col min="5511" max="5511" width="7" bestFit="1" customWidth="1"/>
    <col min="5512" max="5512" width="8" bestFit="1" customWidth="1"/>
    <col min="5513" max="5513" width="9" bestFit="1" customWidth="1"/>
    <col min="5514" max="5516" width="8" bestFit="1" customWidth="1"/>
    <col min="5517" max="5517" width="9" bestFit="1" customWidth="1"/>
    <col min="5518" max="5520" width="8" bestFit="1" customWidth="1"/>
    <col min="5521" max="5522" width="9" bestFit="1" customWidth="1"/>
    <col min="5523" max="5523" width="8" bestFit="1" customWidth="1"/>
    <col min="5524" max="5524" width="10" bestFit="1" customWidth="1"/>
    <col min="5525" max="5525" width="9" bestFit="1" customWidth="1"/>
    <col min="5526" max="5526" width="7" bestFit="1" customWidth="1"/>
    <col min="5527" max="5528" width="8" bestFit="1" customWidth="1"/>
    <col min="5529" max="5529" width="9" bestFit="1" customWidth="1"/>
    <col min="5530" max="5533" width="8" bestFit="1" customWidth="1"/>
    <col min="5534" max="5534" width="7" bestFit="1" customWidth="1"/>
    <col min="5535" max="5541" width="8" bestFit="1" customWidth="1"/>
    <col min="5542" max="5543" width="9" bestFit="1" customWidth="1"/>
    <col min="5544" max="5546" width="8" bestFit="1" customWidth="1"/>
    <col min="5547" max="5547" width="9" bestFit="1" customWidth="1"/>
    <col min="5548" max="5550" width="8" bestFit="1" customWidth="1"/>
    <col min="5551" max="5551" width="9" bestFit="1" customWidth="1"/>
    <col min="5552" max="5554" width="8" bestFit="1" customWidth="1"/>
    <col min="5555" max="5555" width="9" bestFit="1" customWidth="1"/>
    <col min="5556" max="5556" width="7" bestFit="1" customWidth="1"/>
    <col min="5557" max="5557" width="8" bestFit="1" customWidth="1"/>
    <col min="5558" max="5558" width="9" bestFit="1" customWidth="1"/>
    <col min="5559" max="5559" width="8" bestFit="1" customWidth="1"/>
    <col min="5560" max="5560" width="7" bestFit="1" customWidth="1"/>
    <col min="5561" max="5562" width="8" bestFit="1" customWidth="1"/>
    <col min="5563" max="5563" width="9" bestFit="1" customWidth="1"/>
    <col min="5564" max="5565" width="8" bestFit="1" customWidth="1"/>
    <col min="5566" max="5567" width="9" bestFit="1" customWidth="1"/>
    <col min="5568" max="5568" width="8" bestFit="1" customWidth="1"/>
    <col min="5569" max="5569" width="9" bestFit="1" customWidth="1"/>
    <col min="5570" max="5572" width="8" bestFit="1" customWidth="1"/>
    <col min="5573" max="5573" width="9" bestFit="1" customWidth="1"/>
    <col min="5574" max="5574" width="10" bestFit="1" customWidth="1"/>
    <col min="5575" max="5575" width="8" bestFit="1" customWidth="1"/>
    <col min="5576" max="5576" width="7" bestFit="1" customWidth="1"/>
    <col min="5577" max="5578" width="8" bestFit="1" customWidth="1"/>
    <col min="5579" max="5579" width="9" bestFit="1" customWidth="1"/>
    <col min="5580" max="5583" width="8" bestFit="1" customWidth="1"/>
    <col min="5584" max="5584" width="9" bestFit="1" customWidth="1"/>
    <col min="5585" max="5587" width="8" bestFit="1" customWidth="1"/>
    <col min="5588" max="5588" width="7" bestFit="1" customWidth="1"/>
    <col min="5589" max="5589" width="8" bestFit="1" customWidth="1"/>
    <col min="5590" max="5590" width="9" bestFit="1" customWidth="1"/>
    <col min="5591" max="5591" width="7" bestFit="1" customWidth="1"/>
    <col min="5592" max="5592" width="5" bestFit="1" customWidth="1"/>
    <col min="5593" max="5593" width="8" bestFit="1" customWidth="1"/>
    <col min="5594" max="5596" width="9" bestFit="1" customWidth="1"/>
    <col min="5597" max="5597" width="7" bestFit="1" customWidth="1"/>
    <col min="5598" max="5601" width="8" bestFit="1" customWidth="1"/>
    <col min="5602" max="5602" width="7" bestFit="1" customWidth="1"/>
    <col min="5603" max="5604" width="8" bestFit="1" customWidth="1"/>
    <col min="5605" max="5605" width="7" bestFit="1" customWidth="1"/>
    <col min="5606" max="5607" width="9" bestFit="1" customWidth="1"/>
    <col min="5608" max="5608" width="8" bestFit="1" customWidth="1"/>
    <col min="5609" max="5610" width="9" bestFit="1" customWidth="1"/>
    <col min="5611" max="5611" width="8" bestFit="1" customWidth="1"/>
    <col min="5612" max="5612" width="9" bestFit="1" customWidth="1"/>
    <col min="5613" max="5614" width="8" bestFit="1" customWidth="1"/>
    <col min="5615" max="5615" width="9" bestFit="1" customWidth="1"/>
    <col min="5616" max="5617" width="8" bestFit="1" customWidth="1"/>
    <col min="5618" max="5618" width="7" bestFit="1" customWidth="1"/>
    <col min="5619" max="5620" width="9" bestFit="1" customWidth="1"/>
    <col min="5621" max="5621" width="8" bestFit="1" customWidth="1"/>
    <col min="5622" max="5622" width="9" bestFit="1" customWidth="1"/>
    <col min="5623" max="5623" width="8" bestFit="1" customWidth="1"/>
    <col min="5624" max="5625" width="9" bestFit="1" customWidth="1"/>
    <col min="5626" max="5628" width="8" bestFit="1" customWidth="1"/>
    <col min="5629" max="5629" width="9" bestFit="1" customWidth="1"/>
    <col min="5630" max="5631" width="8" bestFit="1" customWidth="1"/>
    <col min="5632" max="5632" width="9" bestFit="1" customWidth="1"/>
    <col min="5633" max="5635" width="8" bestFit="1" customWidth="1"/>
    <col min="5636" max="5636" width="9" bestFit="1" customWidth="1"/>
    <col min="5637" max="5637" width="8" bestFit="1" customWidth="1"/>
    <col min="5638" max="5638" width="9" bestFit="1" customWidth="1"/>
    <col min="5639" max="5639" width="7" bestFit="1" customWidth="1"/>
    <col min="5640" max="5640" width="8" bestFit="1" customWidth="1"/>
    <col min="5641" max="5641" width="9" bestFit="1" customWidth="1"/>
    <col min="5642" max="5643" width="8" bestFit="1" customWidth="1"/>
    <col min="5644" max="5644" width="9" bestFit="1" customWidth="1"/>
    <col min="5645" max="5646" width="8" bestFit="1" customWidth="1"/>
    <col min="5647" max="5647" width="9" bestFit="1" customWidth="1"/>
    <col min="5648" max="5648" width="7" bestFit="1" customWidth="1"/>
    <col min="5649" max="5652" width="8" bestFit="1" customWidth="1"/>
    <col min="5653" max="5653" width="7" bestFit="1" customWidth="1"/>
    <col min="5654" max="5654" width="9" bestFit="1" customWidth="1"/>
    <col min="5655" max="5656" width="8" bestFit="1" customWidth="1"/>
    <col min="5657" max="5657" width="9" bestFit="1" customWidth="1"/>
    <col min="5658" max="5658" width="8" bestFit="1" customWidth="1"/>
    <col min="5659" max="5659" width="7" bestFit="1" customWidth="1"/>
    <col min="5660" max="5663" width="8" bestFit="1" customWidth="1"/>
    <col min="5664" max="5664" width="9" bestFit="1" customWidth="1"/>
    <col min="5665" max="5665" width="7" bestFit="1" customWidth="1"/>
    <col min="5666" max="5668" width="8" bestFit="1" customWidth="1"/>
    <col min="5669" max="5669" width="7" bestFit="1" customWidth="1"/>
    <col min="5670" max="5670" width="9" bestFit="1" customWidth="1"/>
    <col min="5671" max="5673" width="8" bestFit="1" customWidth="1"/>
    <col min="5674" max="5675" width="9" bestFit="1" customWidth="1"/>
    <col min="5676" max="5679" width="8" bestFit="1" customWidth="1"/>
    <col min="5680" max="5680" width="9" bestFit="1" customWidth="1"/>
    <col min="5681" max="5681" width="8" bestFit="1" customWidth="1"/>
    <col min="5682" max="5682" width="9" bestFit="1" customWidth="1"/>
    <col min="5683" max="5683" width="8" bestFit="1" customWidth="1"/>
    <col min="5684" max="5684" width="7" bestFit="1" customWidth="1"/>
    <col min="5685" max="5685" width="9" bestFit="1" customWidth="1"/>
    <col min="5686" max="5690" width="8" bestFit="1" customWidth="1"/>
    <col min="5691" max="5691" width="9" bestFit="1" customWidth="1"/>
    <col min="5692" max="5692" width="8" bestFit="1" customWidth="1"/>
    <col min="5693" max="5693" width="7" bestFit="1" customWidth="1"/>
    <col min="5694" max="5694" width="8" bestFit="1" customWidth="1"/>
    <col min="5695" max="5696" width="9" bestFit="1" customWidth="1"/>
    <col min="5697" max="5698" width="8" bestFit="1" customWidth="1"/>
    <col min="5699" max="5699" width="9" bestFit="1" customWidth="1"/>
    <col min="5700" max="5701" width="8" bestFit="1" customWidth="1"/>
    <col min="5702" max="5702" width="9" bestFit="1" customWidth="1"/>
    <col min="5703" max="5703" width="8" bestFit="1" customWidth="1"/>
    <col min="5704" max="5704" width="9" bestFit="1" customWidth="1"/>
    <col min="5705" max="5705" width="8" bestFit="1" customWidth="1"/>
    <col min="5706" max="5707" width="9" bestFit="1" customWidth="1"/>
    <col min="5708" max="5708" width="8" bestFit="1" customWidth="1"/>
    <col min="5709" max="5709" width="7" bestFit="1" customWidth="1"/>
    <col min="5710" max="5710" width="8" bestFit="1" customWidth="1"/>
    <col min="5711" max="5711" width="9" bestFit="1" customWidth="1"/>
    <col min="5712" max="5712" width="7" bestFit="1" customWidth="1"/>
    <col min="5713" max="5714" width="9" bestFit="1" customWidth="1"/>
    <col min="5715" max="5717" width="8" bestFit="1" customWidth="1"/>
    <col min="5718" max="5718" width="7" bestFit="1" customWidth="1"/>
    <col min="5719" max="5720" width="8" bestFit="1" customWidth="1"/>
    <col min="5721" max="5721" width="9" bestFit="1" customWidth="1"/>
    <col min="5722" max="5722" width="7" bestFit="1" customWidth="1"/>
    <col min="5723" max="5723" width="8" bestFit="1" customWidth="1"/>
    <col min="5724" max="5724" width="9" bestFit="1" customWidth="1"/>
    <col min="5725" max="5725" width="7" bestFit="1" customWidth="1"/>
    <col min="5726" max="5726" width="10" bestFit="1" customWidth="1"/>
    <col min="5727" max="5728" width="7" bestFit="1" customWidth="1"/>
    <col min="5729" max="5729" width="8" bestFit="1" customWidth="1"/>
    <col min="5730" max="5730" width="9" bestFit="1" customWidth="1"/>
    <col min="5731" max="5731" width="7" bestFit="1" customWidth="1"/>
    <col min="5732" max="5736" width="8" bestFit="1" customWidth="1"/>
    <col min="5737" max="5737" width="9" bestFit="1" customWidth="1"/>
    <col min="5738" max="5739" width="8" bestFit="1" customWidth="1"/>
    <col min="5740" max="5741" width="9" bestFit="1" customWidth="1"/>
    <col min="5742" max="5743" width="8" bestFit="1" customWidth="1"/>
    <col min="5744" max="5744" width="9" bestFit="1" customWidth="1"/>
    <col min="5745" max="5745" width="8" bestFit="1" customWidth="1"/>
    <col min="5746" max="5747" width="9" bestFit="1" customWidth="1"/>
    <col min="5748" max="5749" width="8" bestFit="1" customWidth="1"/>
    <col min="5750" max="5750" width="9" bestFit="1" customWidth="1"/>
    <col min="5751" max="5753" width="8" bestFit="1" customWidth="1"/>
    <col min="5754" max="5756" width="9" bestFit="1" customWidth="1"/>
    <col min="5757" max="5759" width="8" bestFit="1" customWidth="1"/>
    <col min="5760" max="5762" width="9" bestFit="1" customWidth="1"/>
    <col min="5763" max="5766" width="8" bestFit="1" customWidth="1"/>
    <col min="5767" max="5767" width="9" bestFit="1" customWidth="1"/>
    <col min="5768" max="5768" width="5" bestFit="1" customWidth="1"/>
    <col min="5769" max="5770" width="9" bestFit="1" customWidth="1"/>
    <col min="5771" max="5771" width="5" bestFit="1" customWidth="1"/>
    <col min="5772" max="5773" width="8" bestFit="1" customWidth="1"/>
    <col min="5774" max="5774" width="9" bestFit="1" customWidth="1"/>
    <col min="5775" max="5775" width="8" bestFit="1" customWidth="1"/>
    <col min="5776" max="5776" width="7" bestFit="1" customWidth="1"/>
    <col min="5777" max="5777" width="9" bestFit="1" customWidth="1"/>
    <col min="5778" max="5778" width="8" bestFit="1" customWidth="1"/>
    <col min="5779" max="5779" width="7" bestFit="1" customWidth="1"/>
    <col min="5780" max="5780" width="9" bestFit="1" customWidth="1"/>
    <col min="5781" max="5781" width="8" bestFit="1" customWidth="1"/>
    <col min="5782" max="5782" width="7" bestFit="1" customWidth="1"/>
    <col min="5783" max="5784" width="9" bestFit="1" customWidth="1"/>
    <col min="5785" max="5785" width="8" bestFit="1" customWidth="1"/>
    <col min="5786" max="5786" width="9" bestFit="1" customWidth="1"/>
    <col min="5787" max="5789" width="8" bestFit="1" customWidth="1"/>
    <col min="5790" max="5790" width="9" bestFit="1" customWidth="1"/>
    <col min="5791" max="5791" width="8" bestFit="1" customWidth="1"/>
    <col min="5792" max="5796" width="9" bestFit="1" customWidth="1"/>
    <col min="5797" max="5797" width="7" bestFit="1" customWidth="1"/>
    <col min="5798" max="5798" width="9" bestFit="1" customWidth="1"/>
    <col min="5799" max="5799" width="7" bestFit="1" customWidth="1"/>
    <col min="5800" max="5801" width="9" bestFit="1" customWidth="1"/>
    <col min="5802" max="5802" width="8" bestFit="1" customWidth="1"/>
    <col min="5803" max="5803" width="7" bestFit="1" customWidth="1"/>
    <col min="5804" max="5805" width="9" bestFit="1" customWidth="1"/>
    <col min="5806" max="5814" width="8" bestFit="1" customWidth="1"/>
    <col min="5815" max="5815" width="9" bestFit="1" customWidth="1"/>
    <col min="5816" max="5816" width="8" bestFit="1" customWidth="1"/>
    <col min="5817" max="5817" width="9" bestFit="1" customWidth="1"/>
    <col min="5818" max="5821" width="8" bestFit="1" customWidth="1"/>
    <col min="5822" max="5822" width="9" bestFit="1" customWidth="1"/>
    <col min="5823" max="5823" width="10" bestFit="1" customWidth="1"/>
    <col min="5824" max="5826" width="9" bestFit="1" customWidth="1"/>
    <col min="5827" max="5827" width="10.77734375" bestFit="1" customWidth="1"/>
  </cols>
  <sheetData>
    <row r="1" spans="1:2" x14ac:dyDescent="0.3">
      <c r="A1" s="1" t="s">
        <v>623</v>
      </c>
      <c r="B1" t="s">
        <v>626</v>
      </c>
    </row>
    <row r="2" spans="1:2" x14ac:dyDescent="0.3">
      <c r="A2" s="2" t="s">
        <v>46</v>
      </c>
      <c r="B2" s="9">
        <v>501239.89080000052</v>
      </c>
    </row>
    <row r="3" spans="1:2" x14ac:dyDescent="0.3">
      <c r="A3" s="2" t="s">
        <v>56</v>
      </c>
      <c r="B3" s="9">
        <v>678781.2399999979</v>
      </c>
    </row>
    <row r="4" spans="1:2" x14ac:dyDescent="0.3">
      <c r="A4" s="2" t="s">
        <v>17</v>
      </c>
      <c r="B4" s="9">
        <v>391721.90500000032</v>
      </c>
    </row>
    <row r="5" spans="1:2" x14ac:dyDescent="0.3">
      <c r="A5" s="2" t="s">
        <v>24</v>
      </c>
      <c r="B5" s="9">
        <v>725457.82450000057</v>
      </c>
    </row>
    <row r="6" spans="1:2" x14ac:dyDescent="0.3">
      <c r="A6" s="2" t="s">
        <v>624</v>
      </c>
      <c r="B6" s="9">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4DA24-282A-4B58-89C2-2A099E7867D5}">
  <sheetPr>
    <tabColor theme="9"/>
  </sheetPr>
  <dimension ref="A1:D7"/>
  <sheetViews>
    <sheetView workbookViewId="0">
      <selection activeCell="G18" sqref="G18"/>
    </sheetView>
  </sheetViews>
  <sheetFormatPr defaultRowHeight="14.4" x14ac:dyDescent="0.3"/>
  <cols>
    <col min="1" max="1" width="14.88671875" bestFit="1" customWidth="1"/>
    <col min="2" max="2" width="15.5546875" bestFit="1" customWidth="1"/>
    <col min="3" max="3" width="9.44140625" bestFit="1" customWidth="1"/>
    <col min="4" max="4" width="11.44140625" bestFit="1" customWidth="1"/>
    <col min="5" max="5" width="10.77734375" bestFit="1" customWidth="1"/>
    <col min="6" max="6" width="8.6640625" bestFit="1" customWidth="1"/>
    <col min="7" max="7" width="11.109375" bestFit="1" customWidth="1"/>
    <col min="8" max="8" width="8.77734375" bestFit="1" customWidth="1"/>
    <col min="9" max="9" width="17.6640625" bestFit="1" customWidth="1"/>
    <col min="10" max="10" width="6.6640625" bestFit="1" customWidth="1"/>
    <col min="11" max="11" width="7.44140625" bestFit="1" customWidth="1"/>
    <col min="12" max="12" width="5.88671875" bestFit="1" customWidth="1"/>
    <col min="13" max="13" width="6.33203125" bestFit="1" customWidth="1"/>
    <col min="14" max="14" width="7.33203125" bestFit="1" customWidth="1"/>
    <col min="15" max="15" width="5.109375" bestFit="1" customWidth="1"/>
    <col min="16" max="16" width="6.77734375" bestFit="1" customWidth="1"/>
    <col min="17" max="18" width="8.88671875" bestFit="1" customWidth="1"/>
    <col min="19" max="19" width="6.33203125" bestFit="1" customWidth="1"/>
    <col min="20" max="20" width="9.109375" bestFit="1" customWidth="1"/>
    <col min="21" max="21" width="13.44140625" bestFit="1" customWidth="1"/>
    <col min="22" max="22" width="8.77734375" bestFit="1" customWidth="1"/>
    <col min="23" max="23" width="10" bestFit="1" customWidth="1"/>
    <col min="24" max="24" width="9.88671875" bestFit="1" customWidth="1"/>
    <col min="25" max="25" width="8.109375" bestFit="1" customWidth="1"/>
    <col min="26" max="26" width="8.77734375" bestFit="1" customWidth="1"/>
    <col min="27" max="27" width="8.88671875" bestFit="1" customWidth="1"/>
    <col min="28" max="28" width="7.44140625" bestFit="1" customWidth="1"/>
    <col min="29" max="29" width="14.33203125" bestFit="1" customWidth="1"/>
    <col min="30" max="30" width="10.33203125" bestFit="1" customWidth="1"/>
    <col min="31" max="31" width="11.33203125" bestFit="1" customWidth="1"/>
    <col min="32" max="32" width="9" bestFit="1" customWidth="1"/>
    <col min="33" max="33" width="13.33203125" bestFit="1" customWidth="1"/>
    <col min="34" max="34" width="12.33203125" bestFit="1" customWidth="1"/>
    <col min="35" max="35" width="5" bestFit="1" customWidth="1"/>
    <col min="36" max="36" width="9.6640625" bestFit="1" customWidth="1"/>
    <col min="37" max="37" width="7.21875"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5.6640625" bestFit="1" customWidth="1"/>
    <col min="44" max="44" width="5.109375" bestFit="1" customWidth="1"/>
    <col min="45" max="45" width="8.44140625" bestFit="1" customWidth="1"/>
    <col min="46" max="46" width="7.33203125" bestFit="1" customWidth="1"/>
    <col min="47" max="47" width="11.109375" bestFit="1" customWidth="1"/>
    <col min="48" max="48" width="12" bestFit="1" customWidth="1"/>
    <col min="49" max="49" width="9.44140625" bestFit="1" customWidth="1"/>
    <col min="50" max="50" width="9.109375" bestFit="1" customWidth="1"/>
    <col min="51" max="51" width="10.77734375" bestFit="1" customWidth="1"/>
    <col min="52" max="53" width="5" bestFit="1" customWidth="1"/>
    <col min="54" max="632" width="6" bestFit="1" customWidth="1"/>
    <col min="633" max="633" width="10.77734375" bestFit="1" customWidth="1"/>
  </cols>
  <sheetData>
    <row r="1" spans="1:4" x14ac:dyDescent="0.3">
      <c r="A1" s="1" t="s">
        <v>630</v>
      </c>
      <c r="B1" s="1" t="s">
        <v>625</v>
      </c>
    </row>
    <row r="2" spans="1:4" x14ac:dyDescent="0.3">
      <c r="A2" s="1" t="s">
        <v>623</v>
      </c>
      <c r="B2" t="s">
        <v>13</v>
      </c>
      <c r="C2" t="s">
        <v>21</v>
      </c>
      <c r="D2" t="s">
        <v>43</v>
      </c>
    </row>
    <row r="3" spans="1:4" x14ac:dyDescent="0.3">
      <c r="A3" s="2" t="s">
        <v>61</v>
      </c>
      <c r="B3" s="5">
        <v>2765</v>
      </c>
      <c r="C3" s="5">
        <v>1861</v>
      </c>
      <c r="D3" s="5">
        <v>1067</v>
      </c>
    </row>
    <row r="4" spans="1:4" x14ac:dyDescent="0.3">
      <c r="A4" s="2" t="s">
        <v>167</v>
      </c>
      <c r="B4" s="5">
        <v>1131</v>
      </c>
      <c r="C4" s="5">
        <v>436</v>
      </c>
      <c r="D4" s="5">
        <v>393</v>
      </c>
    </row>
    <row r="5" spans="1:4" x14ac:dyDescent="0.3">
      <c r="A5" s="2" t="s">
        <v>12</v>
      </c>
      <c r="B5" s="5">
        <v>3873</v>
      </c>
      <c r="C5" s="5">
        <v>2317</v>
      </c>
      <c r="D5" s="5">
        <v>1233</v>
      </c>
    </row>
    <row r="6" spans="1:4" x14ac:dyDescent="0.3">
      <c r="A6" s="2" t="s">
        <v>27</v>
      </c>
      <c r="B6" s="5">
        <v>11752</v>
      </c>
      <c r="C6" s="5">
        <v>6994</v>
      </c>
      <c r="D6" s="5">
        <v>4051</v>
      </c>
    </row>
    <row r="7" spans="1:4" x14ac:dyDescent="0.3">
      <c r="A7" s="2" t="s">
        <v>624</v>
      </c>
      <c r="B7" s="5">
        <v>19521</v>
      </c>
      <c r="C7" s="5">
        <v>11608</v>
      </c>
      <c r="D7" s="5">
        <v>6744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B0642-36A8-491E-A01D-F73725B99CD2}">
  <sheetPr>
    <tabColor theme="9"/>
  </sheetPr>
  <dimension ref="A1:D7"/>
  <sheetViews>
    <sheetView zoomScale="97" workbookViewId="0">
      <selection activeCell="M8" sqref="M8"/>
    </sheetView>
  </sheetViews>
  <sheetFormatPr defaultRowHeight="14.4" x14ac:dyDescent="0.3"/>
  <cols>
    <col min="1" max="1" width="15.33203125" bestFit="1" customWidth="1"/>
    <col min="2" max="2" width="16" bestFit="1" customWidth="1"/>
    <col min="3" max="3" width="14" bestFit="1" customWidth="1"/>
    <col min="4" max="4" width="11.109375" bestFit="1" customWidth="1"/>
    <col min="5" max="5" width="6.5546875" bestFit="1" customWidth="1"/>
    <col min="6" max="6" width="13.88671875" bestFit="1" customWidth="1"/>
    <col min="7" max="7" width="15.88671875" bestFit="1" customWidth="1"/>
    <col min="8" max="8" width="5.109375" bestFit="1" customWidth="1"/>
    <col min="9" max="9" width="7.44140625" bestFit="1" customWidth="1"/>
    <col min="10" max="10" width="9.88671875" bestFit="1" customWidth="1"/>
    <col min="11" max="11" width="9.109375" bestFit="1" customWidth="1"/>
    <col min="12" max="12" width="6.44140625" bestFit="1" customWidth="1"/>
    <col min="13" max="13" width="6.109375" bestFit="1" customWidth="1"/>
    <col min="14" max="14" width="7.6640625" bestFit="1" customWidth="1"/>
    <col min="15" max="15" width="8.21875" bestFit="1" customWidth="1"/>
    <col min="16" max="16" width="18.88671875" bestFit="1" customWidth="1"/>
    <col min="17" max="17" width="13" bestFit="1" customWidth="1"/>
    <col min="18" max="18" width="7.44140625" bestFit="1" customWidth="1"/>
    <col min="19" max="19" width="9.44140625" bestFit="1" customWidth="1"/>
    <col min="20" max="20" width="7.44140625" bestFit="1" customWidth="1"/>
    <col min="21" max="21" width="16" bestFit="1" customWidth="1"/>
    <col min="22" max="22" width="14" bestFit="1" customWidth="1"/>
    <col min="23" max="23" width="11.21875" bestFit="1" customWidth="1"/>
    <col min="24" max="24" width="11.33203125" bestFit="1" customWidth="1"/>
    <col min="25" max="25" width="14.33203125" bestFit="1" customWidth="1"/>
    <col min="26" max="26" width="14" bestFit="1" customWidth="1"/>
    <col min="27" max="27" width="10.88671875" bestFit="1" customWidth="1"/>
    <col min="28" max="28" width="11.109375" bestFit="1" customWidth="1"/>
    <col min="29" max="29" width="12.21875" bestFit="1" customWidth="1"/>
    <col min="30" max="30" width="14" bestFit="1" customWidth="1"/>
    <col min="31" max="31" width="12.44140625" bestFit="1" customWidth="1"/>
    <col min="32" max="32" width="14" bestFit="1" customWidth="1"/>
    <col min="33" max="33" width="13" bestFit="1" customWidth="1"/>
    <col min="34" max="34" width="8.88671875" bestFit="1" customWidth="1"/>
    <col min="35" max="35" width="11.33203125" bestFit="1" customWidth="1"/>
    <col min="36" max="36" width="11.6640625" bestFit="1" customWidth="1"/>
    <col min="37" max="37" width="14.88671875" bestFit="1" customWidth="1"/>
    <col min="38" max="38" width="11.6640625" bestFit="1" customWidth="1"/>
    <col min="39" max="39" width="14.88671875" bestFit="1" customWidth="1"/>
    <col min="40" max="40" width="22.21875" bestFit="1" customWidth="1"/>
    <col min="41" max="41" width="25.44140625" bestFit="1" customWidth="1"/>
    <col min="42" max="42" width="16.44140625" bestFit="1" customWidth="1"/>
    <col min="43" max="43" width="19.6640625" bestFit="1" customWidth="1"/>
    <col min="44" max="631" width="15.5546875" bestFit="1" customWidth="1"/>
    <col min="632" max="632" width="10.77734375" bestFit="1" customWidth="1"/>
  </cols>
  <sheetData>
    <row r="1" spans="1:4" x14ac:dyDescent="0.3">
      <c r="A1" s="1" t="s">
        <v>630</v>
      </c>
      <c r="B1" s="1" t="s">
        <v>625</v>
      </c>
    </row>
    <row r="2" spans="1:4" x14ac:dyDescent="0.3">
      <c r="A2" s="1" t="s">
        <v>623</v>
      </c>
      <c r="B2" t="s">
        <v>18</v>
      </c>
      <c r="C2" t="s">
        <v>25</v>
      </c>
      <c r="D2" t="s">
        <v>34</v>
      </c>
    </row>
    <row r="3" spans="1:4" x14ac:dyDescent="0.3">
      <c r="A3" s="2" t="s">
        <v>46</v>
      </c>
      <c r="B3" s="5">
        <v>1827</v>
      </c>
      <c r="C3" s="5">
        <v>5409</v>
      </c>
      <c r="D3" s="5">
        <v>1544</v>
      </c>
    </row>
    <row r="4" spans="1:4" x14ac:dyDescent="0.3">
      <c r="A4" s="2" t="s">
        <v>56</v>
      </c>
      <c r="B4" s="5">
        <v>2214</v>
      </c>
      <c r="C4" s="5">
        <v>6462</v>
      </c>
      <c r="D4" s="5">
        <v>1942</v>
      </c>
    </row>
    <row r="5" spans="1:4" x14ac:dyDescent="0.3">
      <c r="A5" s="2" t="s">
        <v>17</v>
      </c>
      <c r="B5" s="5">
        <v>1291</v>
      </c>
      <c r="C5" s="5">
        <v>3800</v>
      </c>
      <c r="D5" s="5">
        <v>1118</v>
      </c>
    </row>
    <row r="6" spans="1:4" x14ac:dyDescent="0.3">
      <c r="A6" s="2" t="s">
        <v>24</v>
      </c>
      <c r="B6" s="5">
        <v>2696</v>
      </c>
      <c r="C6" s="5">
        <v>7235</v>
      </c>
      <c r="D6" s="5">
        <v>2335</v>
      </c>
    </row>
    <row r="7" spans="1:4" x14ac:dyDescent="0.3">
      <c r="A7" s="2" t="s">
        <v>624</v>
      </c>
      <c r="B7" s="5">
        <v>8028</v>
      </c>
      <c r="C7" s="5">
        <v>22906</v>
      </c>
      <c r="D7" s="5">
        <v>6939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5B55-4368-4365-8013-B6E42B210A33}">
  <sheetPr>
    <tabColor theme="9"/>
  </sheetPr>
  <dimension ref="A1:E7"/>
  <sheetViews>
    <sheetView workbookViewId="0">
      <selection activeCell="Q1" sqref="Q1"/>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6" width="10.6640625" bestFit="1" customWidth="1"/>
    <col min="7" max="7" width="11.109375" bestFit="1" customWidth="1"/>
    <col min="8" max="8" width="9" bestFit="1" customWidth="1"/>
    <col min="9" max="9" width="17.6640625" bestFit="1" customWidth="1"/>
    <col min="10" max="10" width="10.6640625" bestFit="1" customWidth="1"/>
    <col min="11" max="12" width="9" bestFit="1" customWidth="1"/>
    <col min="13" max="13" width="10.6640625" bestFit="1" customWidth="1"/>
    <col min="14" max="14" width="10" bestFit="1" customWidth="1"/>
    <col min="15" max="15" width="9" bestFit="1" customWidth="1"/>
    <col min="16" max="16" width="8" bestFit="1" customWidth="1"/>
    <col min="17" max="17" width="10" bestFit="1" customWidth="1"/>
    <col min="18" max="18" width="9" bestFit="1" customWidth="1"/>
    <col min="19" max="19" width="8" bestFit="1" customWidth="1"/>
    <col min="20" max="20" width="10" bestFit="1" customWidth="1"/>
    <col min="21" max="21" width="13.44140625" bestFit="1" customWidth="1"/>
    <col min="22" max="23" width="10" bestFit="1" customWidth="1"/>
    <col min="24" max="24" width="9.88671875" bestFit="1" customWidth="1"/>
    <col min="25" max="25" width="9" bestFit="1" customWidth="1"/>
    <col min="26" max="26" width="8.77734375" bestFit="1" customWidth="1"/>
    <col min="27" max="28" width="9" bestFit="1" customWidth="1"/>
    <col min="29" max="29" width="14.33203125" bestFit="1" customWidth="1"/>
    <col min="30" max="30" width="10.33203125" bestFit="1" customWidth="1"/>
    <col min="31" max="31" width="11.33203125" bestFit="1" customWidth="1"/>
    <col min="32" max="32" width="10" bestFit="1" customWidth="1"/>
    <col min="33" max="33" width="13.33203125" bestFit="1" customWidth="1"/>
    <col min="34" max="34" width="10.6640625" bestFit="1" customWidth="1"/>
    <col min="35" max="35" width="10" bestFit="1" customWidth="1"/>
    <col min="36" max="36" width="10.6640625" bestFit="1" customWidth="1"/>
    <col min="37" max="37" width="12.109375" bestFit="1" customWidth="1"/>
    <col min="38" max="38" width="11.88671875" bestFit="1" customWidth="1"/>
    <col min="39" max="39" width="13.44140625" bestFit="1" customWidth="1"/>
    <col min="40" max="40" width="12.44140625" bestFit="1" customWidth="1"/>
    <col min="41" max="41" width="10.6640625" bestFit="1" customWidth="1"/>
    <col min="42" max="42" width="11.6640625" bestFit="1" customWidth="1"/>
    <col min="43" max="44" width="9" bestFit="1" customWidth="1"/>
    <col min="45" max="45" width="10" bestFit="1" customWidth="1"/>
    <col min="46" max="46" width="11.109375" bestFit="1" customWidth="1"/>
    <col min="47" max="47" width="12" bestFit="1" customWidth="1"/>
    <col min="48" max="48" width="10" bestFit="1" customWidth="1"/>
    <col min="49" max="49" width="9.109375" bestFit="1" customWidth="1"/>
    <col min="50" max="50" width="13.44140625" bestFit="1" customWidth="1"/>
    <col min="51" max="51" width="15.5546875" bestFit="1" customWidth="1"/>
    <col min="52" max="52" width="8.6640625" bestFit="1" customWidth="1"/>
    <col min="53" max="53" width="10" bestFit="1" customWidth="1"/>
    <col min="54" max="54" width="11" bestFit="1" customWidth="1"/>
    <col min="55" max="55" width="9.6640625" bestFit="1" customWidth="1"/>
    <col min="56" max="56" width="11.109375" bestFit="1" customWidth="1"/>
    <col min="57" max="57" width="10" bestFit="1" customWidth="1"/>
    <col min="58" max="58" width="17.6640625" bestFit="1" customWidth="1"/>
    <col min="59" max="59" width="10.6640625" bestFit="1" customWidth="1"/>
    <col min="60" max="60" width="10" bestFit="1" customWidth="1"/>
    <col min="61" max="61" width="9" bestFit="1" customWidth="1"/>
    <col min="62" max="62" width="10.6640625" bestFit="1" customWidth="1"/>
    <col min="63" max="63" width="10" bestFit="1" customWidth="1"/>
    <col min="64" max="68" width="9" bestFit="1" customWidth="1"/>
    <col min="69" max="69" width="10" bestFit="1" customWidth="1"/>
    <col min="70" max="70" width="13.44140625" bestFit="1" customWidth="1"/>
    <col min="71" max="71" width="11" bestFit="1" customWidth="1"/>
    <col min="72" max="74" width="10" bestFit="1" customWidth="1"/>
    <col min="75" max="76" width="9" bestFit="1" customWidth="1"/>
    <col min="77" max="77" width="10" bestFit="1" customWidth="1"/>
    <col min="78" max="78" width="14.33203125" bestFit="1" customWidth="1"/>
    <col min="79" max="79" width="10.33203125" bestFit="1" customWidth="1"/>
    <col min="80" max="80" width="11.33203125" bestFit="1" customWidth="1"/>
    <col min="81" max="81" width="11" bestFit="1" customWidth="1"/>
    <col min="82" max="82" width="13.33203125" bestFit="1" customWidth="1"/>
    <col min="83" max="83" width="12.33203125" bestFit="1" customWidth="1"/>
    <col min="84" max="84" width="9.6640625" bestFit="1" customWidth="1"/>
    <col min="85" max="85" width="10" bestFit="1" customWidth="1"/>
    <col min="86" max="86" width="7.21875" bestFit="1" customWidth="1"/>
    <col min="87" max="87" width="12.109375" bestFit="1" customWidth="1"/>
    <col min="88" max="88" width="11.88671875" bestFit="1" customWidth="1"/>
    <col min="89" max="89" width="13.44140625" bestFit="1" customWidth="1"/>
    <col min="90" max="90" width="12.44140625" bestFit="1" customWidth="1"/>
    <col min="91" max="91" width="10.6640625" bestFit="1" customWidth="1"/>
    <col min="92" max="92" width="11.6640625" bestFit="1" customWidth="1"/>
    <col min="93" max="93" width="10" bestFit="1" customWidth="1"/>
    <col min="94" max="94" width="8.44140625" bestFit="1" customWidth="1"/>
    <col min="95" max="95" width="10" bestFit="1" customWidth="1"/>
    <col min="96" max="96" width="11.109375" bestFit="1" customWidth="1"/>
    <col min="97" max="97" width="12" bestFit="1" customWidth="1"/>
    <col min="98" max="98" width="10" bestFit="1" customWidth="1"/>
    <col min="99" max="99" width="18.33203125" bestFit="1" customWidth="1"/>
    <col min="100" max="100" width="12.77734375" bestFit="1" customWidth="1"/>
    <col min="101" max="101" width="9" bestFit="1" customWidth="1"/>
    <col min="102" max="102" width="10" bestFit="1" customWidth="1"/>
    <col min="103" max="103" width="11" bestFit="1" customWidth="1"/>
    <col min="104" max="104" width="10.6640625" bestFit="1" customWidth="1"/>
    <col min="105" max="105" width="11.109375" bestFit="1" customWidth="1"/>
    <col min="106" max="106" width="10" bestFit="1" customWidth="1"/>
    <col min="107" max="107" width="17.6640625" bestFit="1" customWidth="1"/>
    <col min="108" max="108" width="9" bestFit="1" customWidth="1"/>
    <col min="109" max="109" width="10" bestFit="1" customWidth="1"/>
    <col min="110" max="110" width="8" bestFit="1" customWidth="1"/>
    <col min="111" max="111" width="10" bestFit="1" customWidth="1"/>
    <col min="112" max="112" width="11" bestFit="1" customWidth="1"/>
    <col min="113" max="114" width="9" bestFit="1" customWidth="1"/>
    <col min="115" max="116" width="10" bestFit="1" customWidth="1"/>
    <col min="117" max="117" width="9" bestFit="1" customWidth="1"/>
    <col min="118" max="118" width="10" bestFit="1" customWidth="1"/>
    <col min="119" max="119" width="13.44140625" bestFit="1" customWidth="1"/>
    <col min="120" max="121" width="10" bestFit="1" customWidth="1"/>
    <col min="122" max="122" width="9.88671875" bestFit="1" customWidth="1"/>
    <col min="123" max="124" width="10" bestFit="1" customWidth="1"/>
    <col min="125" max="125" width="8.88671875" bestFit="1" customWidth="1"/>
    <col min="126" max="126" width="9" bestFit="1" customWidth="1"/>
    <col min="127" max="127" width="14.33203125" bestFit="1" customWidth="1"/>
    <col min="128" max="128" width="10.33203125" bestFit="1" customWidth="1"/>
    <col min="129" max="129" width="11.33203125" bestFit="1" customWidth="1"/>
    <col min="130" max="130" width="11" bestFit="1" customWidth="1"/>
    <col min="131" max="131" width="13.33203125" bestFit="1" customWidth="1"/>
    <col min="132" max="132" width="11.6640625" bestFit="1" customWidth="1"/>
    <col min="133" max="133" width="10" bestFit="1" customWidth="1"/>
    <col min="134" max="134" width="9" bestFit="1" customWidth="1"/>
    <col min="135" max="135" width="12.109375" bestFit="1" customWidth="1"/>
    <col min="136" max="136" width="11.88671875" bestFit="1" customWidth="1"/>
    <col min="137" max="137" width="13.44140625" bestFit="1" customWidth="1"/>
    <col min="138" max="138" width="12.44140625" bestFit="1" customWidth="1"/>
    <col min="139" max="139" width="9.77734375" bestFit="1" customWidth="1"/>
    <col min="140" max="142" width="9" bestFit="1" customWidth="1"/>
    <col min="143" max="143" width="10" bestFit="1" customWidth="1"/>
    <col min="144" max="144" width="11.109375" bestFit="1" customWidth="1"/>
    <col min="145" max="145" width="10" bestFit="1" customWidth="1"/>
    <col min="146" max="146" width="15.5546875" bestFit="1" customWidth="1"/>
    <col min="147" max="147" width="12" bestFit="1" customWidth="1"/>
    <col min="148" max="148" width="7.6640625" bestFit="1" customWidth="1"/>
    <col min="149" max="149" width="8.6640625" bestFit="1" customWidth="1"/>
    <col min="150" max="150" width="6" bestFit="1" customWidth="1"/>
    <col min="151" max="151" width="7.6640625" bestFit="1" customWidth="1"/>
    <col min="152" max="152" width="8.6640625" bestFit="1" customWidth="1"/>
    <col min="153" max="156" width="7" bestFit="1" customWidth="1"/>
    <col min="157" max="157" width="8" bestFit="1" customWidth="1"/>
    <col min="158" max="158" width="7" bestFit="1" customWidth="1"/>
    <col min="159" max="159" width="7.6640625" bestFit="1" customWidth="1"/>
    <col min="160" max="160" width="7" bestFit="1" customWidth="1"/>
    <col min="161" max="161" width="6" bestFit="1" customWidth="1"/>
    <col min="162" max="162" width="7" bestFit="1" customWidth="1"/>
    <col min="163" max="163" width="8" bestFit="1" customWidth="1"/>
    <col min="164" max="165" width="7" bestFit="1" customWidth="1"/>
    <col min="166" max="166" width="6" bestFit="1" customWidth="1"/>
    <col min="167" max="167" width="8" bestFit="1" customWidth="1"/>
    <col min="168" max="170" width="7" bestFit="1" customWidth="1"/>
    <col min="171" max="171" width="7.6640625" bestFit="1" customWidth="1"/>
    <col min="172" max="174" width="7" bestFit="1" customWidth="1"/>
    <col min="175" max="176" width="8" bestFit="1" customWidth="1"/>
    <col min="177" max="181" width="7" bestFit="1" customWidth="1"/>
    <col min="182" max="182" width="8.6640625" bestFit="1" customWidth="1"/>
    <col min="183" max="184" width="8" bestFit="1" customWidth="1"/>
    <col min="185" max="185" width="6" bestFit="1" customWidth="1"/>
    <col min="186" max="186" width="8" bestFit="1" customWidth="1"/>
    <col min="187" max="187" width="6" bestFit="1" customWidth="1"/>
    <col min="188" max="188" width="8" bestFit="1" customWidth="1"/>
    <col min="189" max="190" width="8.6640625" bestFit="1" customWidth="1"/>
    <col min="191" max="192" width="7" bestFit="1" customWidth="1"/>
    <col min="193" max="193" width="6" bestFit="1" customWidth="1"/>
    <col min="194" max="195" width="7" bestFit="1" customWidth="1"/>
    <col min="196" max="197" width="8.6640625" bestFit="1" customWidth="1"/>
    <col min="198" max="198" width="8" bestFit="1" customWidth="1"/>
    <col min="199" max="199" width="7.6640625" bestFit="1" customWidth="1"/>
    <col min="200" max="200" width="8" bestFit="1" customWidth="1"/>
    <col min="201" max="201" width="7.6640625" bestFit="1" customWidth="1"/>
    <col min="202" max="202" width="7" bestFit="1" customWidth="1"/>
    <col min="203" max="203" width="6.6640625" bestFit="1" customWidth="1"/>
    <col min="204" max="204" width="7" bestFit="1" customWidth="1"/>
    <col min="205" max="205" width="8.6640625" bestFit="1" customWidth="1"/>
    <col min="206" max="209" width="7" bestFit="1" customWidth="1"/>
    <col min="210" max="211" width="8.6640625" bestFit="1" customWidth="1"/>
    <col min="212" max="212" width="7" bestFit="1" customWidth="1"/>
    <col min="213" max="214" width="6" bestFit="1" customWidth="1"/>
    <col min="215" max="215" width="8" bestFit="1" customWidth="1"/>
    <col min="216" max="216" width="7" bestFit="1" customWidth="1"/>
    <col min="217" max="217" width="8.6640625" bestFit="1" customWidth="1"/>
    <col min="218" max="218" width="8" bestFit="1" customWidth="1"/>
    <col min="219" max="222" width="7" bestFit="1" customWidth="1"/>
    <col min="223" max="223" width="8.6640625" bestFit="1" customWidth="1"/>
    <col min="224" max="224" width="7" bestFit="1" customWidth="1"/>
    <col min="225" max="225" width="7.6640625" bestFit="1" customWidth="1"/>
    <col min="226" max="226" width="7" bestFit="1" customWidth="1"/>
    <col min="227" max="227" width="6" bestFit="1" customWidth="1"/>
    <col min="228" max="228" width="7" bestFit="1" customWidth="1"/>
    <col min="229" max="229" width="6" bestFit="1" customWidth="1"/>
    <col min="230" max="230" width="7" bestFit="1" customWidth="1"/>
    <col min="231" max="231" width="6" bestFit="1" customWidth="1"/>
    <col min="232" max="232" width="7" bestFit="1" customWidth="1"/>
    <col min="233" max="233" width="8" bestFit="1" customWidth="1"/>
    <col min="234" max="235" width="7" bestFit="1" customWidth="1"/>
    <col min="236" max="236" width="7.6640625" bestFit="1" customWidth="1"/>
    <col min="237" max="237" width="8" bestFit="1" customWidth="1"/>
    <col min="238" max="238" width="8.6640625" bestFit="1" customWidth="1"/>
    <col min="239" max="245" width="7" bestFit="1" customWidth="1"/>
    <col min="246" max="246" width="7.6640625" bestFit="1" customWidth="1"/>
    <col min="247" max="247" width="7" bestFit="1" customWidth="1"/>
    <col min="248" max="248" width="8" bestFit="1" customWidth="1"/>
    <col min="249" max="249" width="7" bestFit="1" customWidth="1"/>
    <col min="250" max="250" width="8" bestFit="1" customWidth="1"/>
    <col min="251" max="251" width="7" bestFit="1" customWidth="1"/>
    <col min="252" max="252" width="8" bestFit="1" customWidth="1"/>
    <col min="253" max="253" width="8.6640625" bestFit="1" customWidth="1"/>
    <col min="254" max="256" width="8" bestFit="1" customWidth="1"/>
    <col min="257" max="257" width="7" bestFit="1" customWidth="1"/>
    <col min="258" max="258" width="4" bestFit="1" customWidth="1"/>
    <col min="259" max="262" width="7" bestFit="1" customWidth="1"/>
    <col min="263" max="265" width="8" bestFit="1" customWidth="1"/>
    <col min="266" max="266" width="7.6640625" bestFit="1" customWidth="1"/>
    <col min="267" max="272" width="7" bestFit="1" customWidth="1"/>
    <col min="273" max="274" width="8.6640625" bestFit="1" customWidth="1"/>
    <col min="275" max="276" width="8" bestFit="1" customWidth="1"/>
    <col min="277" max="278" width="7" bestFit="1" customWidth="1"/>
    <col min="279" max="279" width="6" bestFit="1" customWidth="1"/>
    <col min="280" max="280" width="8" bestFit="1" customWidth="1"/>
    <col min="281" max="282" width="7" bestFit="1" customWidth="1"/>
    <col min="283" max="283" width="8" bestFit="1" customWidth="1"/>
    <col min="284" max="284" width="7" bestFit="1" customWidth="1"/>
    <col min="285" max="285" width="8.6640625" bestFit="1" customWidth="1"/>
    <col min="286" max="286" width="6" bestFit="1" customWidth="1"/>
    <col min="287" max="288" width="7" bestFit="1" customWidth="1"/>
    <col min="289" max="289" width="6" bestFit="1" customWidth="1"/>
    <col min="290" max="290" width="8.6640625" bestFit="1" customWidth="1"/>
    <col min="291" max="291" width="8" bestFit="1" customWidth="1"/>
    <col min="292" max="292" width="7" bestFit="1" customWidth="1"/>
    <col min="293" max="293" width="8.6640625" bestFit="1" customWidth="1"/>
    <col min="294" max="294" width="7" bestFit="1" customWidth="1"/>
    <col min="295" max="295" width="8.6640625" bestFit="1" customWidth="1"/>
    <col min="296" max="296" width="8" bestFit="1" customWidth="1"/>
    <col min="297" max="297" width="7" bestFit="1" customWidth="1"/>
    <col min="298" max="298" width="7.6640625" bestFit="1" customWidth="1"/>
    <col min="299" max="299" width="7" bestFit="1" customWidth="1"/>
    <col min="300" max="300" width="8.6640625" bestFit="1" customWidth="1"/>
    <col min="301" max="303" width="8" bestFit="1" customWidth="1"/>
    <col min="304" max="304" width="5" bestFit="1" customWidth="1"/>
    <col min="305" max="307" width="8" bestFit="1" customWidth="1"/>
    <col min="308" max="309" width="8.6640625" bestFit="1" customWidth="1"/>
    <col min="310" max="310" width="7.6640625" bestFit="1" customWidth="1"/>
    <col min="311" max="311" width="8" bestFit="1" customWidth="1"/>
    <col min="312" max="312" width="7" bestFit="1" customWidth="1"/>
    <col min="313" max="313" width="8" bestFit="1" customWidth="1"/>
    <col min="314" max="316" width="7" bestFit="1" customWidth="1"/>
    <col min="317" max="317" width="8" bestFit="1" customWidth="1"/>
    <col min="318" max="318" width="7" bestFit="1" customWidth="1"/>
    <col min="319" max="319" width="7.6640625" bestFit="1" customWidth="1"/>
    <col min="320" max="321" width="7" bestFit="1" customWidth="1"/>
    <col min="322" max="323" width="8" bestFit="1" customWidth="1"/>
    <col min="324" max="324" width="7" bestFit="1" customWidth="1"/>
    <col min="325" max="325" width="7.6640625" bestFit="1" customWidth="1"/>
    <col min="326" max="326" width="8" bestFit="1" customWidth="1"/>
    <col min="327" max="327" width="6" bestFit="1" customWidth="1"/>
    <col min="328" max="329" width="7" bestFit="1" customWidth="1"/>
    <col min="330" max="330" width="8.6640625" bestFit="1" customWidth="1"/>
    <col min="331" max="336" width="8" bestFit="1" customWidth="1"/>
    <col min="337" max="337" width="7" bestFit="1" customWidth="1"/>
    <col min="338" max="340" width="8" bestFit="1" customWidth="1"/>
    <col min="341" max="341" width="8.6640625" bestFit="1" customWidth="1"/>
    <col min="342" max="342" width="8" bestFit="1" customWidth="1"/>
    <col min="343" max="343" width="8.6640625" bestFit="1" customWidth="1"/>
    <col min="344" max="344" width="7.6640625" bestFit="1" customWidth="1"/>
    <col min="345" max="346" width="7" bestFit="1" customWidth="1"/>
    <col min="347" max="348" width="8" bestFit="1" customWidth="1"/>
    <col min="349" max="353" width="7" bestFit="1" customWidth="1"/>
    <col min="354" max="356" width="8" bestFit="1" customWidth="1"/>
    <col min="357" max="357" width="7" bestFit="1" customWidth="1"/>
    <col min="358" max="358" width="6" bestFit="1" customWidth="1"/>
    <col min="359" max="359" width="8" bestFit="1" customWidth="1"/>
    <col min="360" max="360" width="7" bestFit="1" customWidth="1"/>
    <col min="361" max="362" width="8" bestFit="1" customWidth="1"/>
    <col min="363" max="363" width="6.6640625" bestFit="1" customWidth="1"/>
    <col min="364" max="365" width="8" bestFit="1" customWidth="1"/>
    <col min="366" max="367" width="7" bestFit="1" customWidth="1"/>
    <col min="368" max="369" width="8" bestFit="1" customWidth="1"/>
    <col min="370" max="371" width="7" bestFit="1" customWidth="1"/>
    <col min="372" max="372" width="8" bestFit="1" customWidth="1"/>
    <col min="373" max="375" width="7" bestFit="1" customWidth="1"/>
    <col min="376" max="378" width="8" bestFit="1" customWidth="1"/>
    <col min="379" max="379" width="6" bestFit="1" customWidth="1"/>
    <col min="380" max="380" width="7.6640625" bestFit="1" customWidth="1"/>
    <col min="381" max="381" width="6" bestFit="1" customWidth="1"/>
    <col min="382" max="382" width="8" bestFit="1" customWidth="1"/>
    <col min="383" max="383" width="7" bestFit="1" customWidth="1"/>
    <col min="384" max="384" width="8" bestFit="1" customWidth="1"/>
    <col min="385" max="385" width="7.6640625" bestFit="1" customWidth="1"/>
    <col min="386" max="389" width="7" bestFit="1" customWidth="1"/>
    <col min="390" max="390" width="8" bestFit="1" customWidth="1"/>
    <col min="391" max="391" width="7" bestFit="1" customWidth="1"/>
    <col min="392" max="392" width="8" bestFit="1" customWidth="1"/>
    <col min="393" max="396" width="7" bestFit="1" customWidth="1"/>
    <col min="397" max="397" width="7.6640625" bestFit="1" customWidth="1"/>
    <col min="398" max="398" width="8.6640625" bestFit="1" customWidth="1"/>
    <col min="399" max="400" width="7" bestFit="1" customWidth="1"/>
    <col min="401" max="401" width="8.6640625" bestFit="1" customWidth="1"/>
    <col min="402" max="402" width="8" bestFit="1" customWidth="1"/>
    <col min="403" max="403" width="6" bestFit="1" customWidth="1"/>
    <col min="404" max="406" width="8" bestFit="1" customWidth="1"/>
    <col min="407" max="407" width="7" bestFit="1" customWidth="1"/>
    <col min="408" max="408" width="8.6640625" bestFit="1" customWidth="1"/>
    <col min="409" max="413" width="8" bestFit="1" customWidth="1"/>
    <col min="414" max="414" width="7" bestFit="1" customWidth="1"/>
    <col min="415" max="415" width="8" bestFit="1" customWidth="1"/>
    <col min="416" max="416" width="7" bestFit="1" customWidth="1"/>
    <col min="417" max="417" width="7.6640625" bestFit="1" customWidth="1"/>
    <col min="418" max="418" width="8" bestFit="1" customWidth="1"/>
    <col min="419" max="419" width="8.6640625" bestFit="1" customWidth="1"/>
    <col min="420" max="421" width="8" bestFit="1" customWidth="1"/>
    <col min="422" max="423" width="8.6640625" bestFit="1" customWidth="1"/>
    <col min="424" max="425" width="8" bestFit="1" customWidth="1"/>
    <col min="426" max="426" width="7" bestFit="1" customWidth="1"/>
    <col min="427" max="427" width="8" bestFit="1" customWidth="1"/>
    <col min="428" max="428" width="7.6640625" bestFit="1" customWidth="1"/>
    <col min="429" max="431" width="8" bestFit="1" customWidth="1"/>
    <col min="432" max="432" width="8.6640625" bestFit="1" customWidth="1"/>
    <col min="433" max="436" width="8" bestFit="1" customWidth="1"/>
    <col min="437" max="437" width="7" bestFit="1" customWidth="1"/>
    <col min="438" max="439" width="8" bestFit="1" customWidth="1"/>
    <col min="440" max="441" width="6" bestFit="1" customWidth="1"/>
    <col min="442" max="442" width="8" bestFit="1" customWidth="1"/>
    <col min="443" max="443" width="8.6640625" bestFit="1" customWidth="1"/>
    <col min="444" max="444" width="7.6640625" bestFit="1" customWidth="1"/>
    <col min="445" max="445" width="8.6640625" bestFit="1" customWidth="1"/>
    <col min="446" max="447" width="8" bestFit="1" customWidth="1"/>
    <col min="448" max="448" width="7.6640625" bestFit="1" customWidth="1"/>
    <col min="449" max="450" width="7" bestFit="1" customWidth="1"/>
    <col min="451" max="451" width="8.6640625" bestFit="1" customWidth="1"/>
    <col min="452" max="452" width="8" bestFit="1" customWidth="1"/>
    <col min="453" max="453" width="8.6640625" bestFit="1" customWidth="1"/>
    <col min="454" max="455" width="7" bestFit="1" customWidth="1"/>
    <col min="456" max="456" width="6" bestFit="1" customWidth="1"/>
    <col min="457" max="457" width="7" bestFit="1" customWidth="1"/>
    <col min="458" max="458" width="8" bestFit="1" customWidth="1"/>
    <col min="459" max="459" width="7" bestFit="1" customWidth="1"/>
    <col min="460" max="460" width="8" bestFit="1" customWidth="1"/>
    <col min="461" max="461" width="7.6640625" bestFit="1" customWidth="1"/>
    <col min="462" max="462" width="7" bestFit="1" customWidth="1"/>
    <col min="463" max="463" width="9.6640625" bestFit="1" customWidth="1"/>
    <col min="464" max="464" width="8.6640625" bestFit="1" customWidth="1"/>
    <col min="465" max="465" width="8" bestFit="1" customWidth="1"/>
    <col min="466" max="467" width="9.6640625" bestFit="1" customWidth="1"/>
    <col min="468" max="468" width="7" bestFit="1" customWidth="1"/>
    <col min="469" max="469" width="8.6640625" bestFit="1" customWidth="1"/>
    <col min="470" max="470" width="8" bestFit="1" customWidth="1"/>
    <col min="471" max="471" width="6" bestFit="1" customWidth="1"/>
    <col min="472" max="472" width="8.6640625" bestFit="1" customWidth="1"/>
    <col min="473" max="473" width="7" bestFit="1" customWidth="1"/>
    <col min="474" max="475" width="8" bestFit="1" customWidth="1"/>
    <col min="476" max="476" width="8.6640625" bestFit="1" customWidth="1"/>
    <col min="477" max="477" width="8" bestFit="1" customWidth="1"/>
    <col min="478" max="479" width="7" bestFit="1" customWidth="1"/>
    <col min="480" max="480" width="6" bestFit="1" customWidth="1"/>
    <col min="481" max="481" width="8" bestFit="1" customWidth="1"/>
    <col min="482" max="482" width="7" bestFit="1" customWidth="1"/>
    <col min="483" max="485" width="8" bestFit="1" customWidth="1"/>
    <col min="486" max="486" width="7" bestFit="1" customWidth="1"/>
    <col min="487" max="487" width="7.6640625" bestFit="1" customWidth="1"/>
    <col min="488" max="488" width="9.6640625" bestFit="1" customWidth="1"/>
    <col min="489" max="491" width="8" bestFit="1" customWidth="1"/>
    <col min="492" max="492" width="8.6640625" bestFit="1" customWidth="1"/>
    <col min="493" max="493" width="7" bestFit="1" customWidth="1"/>
    <col min="494" max="494" width="8" bestFit="1" customWidth="1"/>
    <col min="495" max="495" width="7.6640625" bestFit="1" customWidth="1"/>
    <col min="496" max="496" width="8" bestFit="1" customWidth="1"/>
    <col min="497" max="497" width="8.6640625" bestFit="1" customWidth="1"/>
    <col min="498" max="498" width="7.6640625" bestFit="1" customWidth="1"/>
    <col min="499" max="499" width="8" bestFit="1" customWidth="1"/>
    <col min="500" max="500" width="7.6640625" bestFit="1" customWidth="1"/>
    <col min="501" max="501" width="8.6640625" bestFit="1" customWidth="1"/>
    <col min="502" max="502" width="8" bestFit="1" customWidth="1"/>
    <col min="503" max="503" width="9.6640625" bestFit="1" customWidth="1"/>
    <col min="504" max="504" width="8" bestFit="1" customWidth="1"/>
    <col min="505" max="505" width="8.6640625" bestFit="1" customWidth="1"/>
    <col min="506" max="508" width="7" bestFit="1" customWidth="1"/>
    <col min="509" max="510" width="8.6640625" bestFit="1" customWidth="1"/>
    <col min="511" max="511" width="8" bestFit="1" customWidth="1"/>
    <col min="512" max="512" width="7.6640625" bestFit="1" customWidth="1"/>
    <col min="513" max="514" width="8" bestFit="1" customWidth="1"/>
    <col min="515" max="515" width="7" bestFit="1" customWidth="1"/>
    <col min="516" max="516" width="8.6640625" bestFit="1" customWidth="1"/>
    <col min="517" max="517" width="7" bestFit="1" customWidth="1"/>
    <col min="518" max="518" width="8.6640625" bestFit="1" customWidth="1"/>
    <col min="519" max="520" width="8" bestFit="1" customWidth="1"/>
    <col min="521" max="522" width="7.6640625" bestFit="1" customWidth="1"/>
    <col min="523" max="525" width="8" bestFit="1" customWidth="1"/>
    <col min="526" max="527" width="7" bestFit="1" customWidth="1"/>
    <col min="528" max="530" width="8" bestFit="1" customWidth="1"/>
    <col min="531" max="531" width="8.6640625" bestFit="1" customWidth="1"/>
    <col min="532" max="533" width="7" bestFit="1" customWidth="1"/>
    <col min="534" max="534" width="8.6640625" bestFit="1" customWidth="1"/>
    <col min="535" max="536" width="7" bestFit="1" customWidth="1"/>
    <col min="537" max="538" width="8" bestFit="1" customWidth="1"/>
    <col min="539" max="539" width="7.6640625" bestFit="1" customWidth="1"/>
    <col min="540" max="540" width="7" bestFit="1" customWidth="1"/>
    <col min="541" max="541" width="6" bestFit="1" customWidth="1"/>
    <col min="542" max="542" width="7" bestFit="1" customWidth="1"/>
    <col min="543" max="543" width="8" bestFit="1" customWidth="1"/>
    <col min="544" max="545" width="8.6640625" bestFit="1" customWidth="1"/>
    <col min="546" max="546" width="8" bestFit="1" customWidth="1"/>
    <col min="547" max="547" width="7.6640625" bestFit="1" customWidth="1"/>
    <col min="548" max="548" width="7" bestFit="1" customWidth="1"/>
    <col min="549" max="551" width="8" bestFit="1" customWidth="1"/>
    <col min="552" max="552" width="7" bestFit="1" customWidth="1"/>
    <col min="553" max="553" width="6" bestFit="1" customWidth="1"/>
    <col min="554" max="555" width="8.6640625" bestFit="1" customWidth="1"/>
    <col min="556" max="556" width="8" bestFit="1" customWidth="1"/>
    <col min="557" max="558" width="7" bestFit="1" customWidth="1"/>
    <col min="559" max="560" width="8" bestFit="1" customWidth="1"/>
    <col min="561" max="561" width="8.6640625" bestFit="1" customWidth="1"/>
    <col min="562" max="562" width="8" bestFit="1" customWidth="1"/>
    <col min="563" max="563" width="7.6640625" bestFit="1" customWidth="1"/>
    <col min="564" max="564" width="8" bestFit="1" customWidth="1"/>
    <col min="565" max="565" width="9.6640625" bestFit="1" customWidth="1"/>
    <col min="566" max="566" width="8" bestFit="1" customWidth="1"/>
    <col min="567" max="567" width="9.6640625" bestFit="1" customWidth="1"/>
    <col min="568" max="569" width="8" bestFit="1" customWidth="1"/>
    <col min="570" max="570" width="7.6640625" bestFit="1" customWidth="1"/>
    <col min="571" max="571" width="8.6640625" bestFit="1" customWidth="1"/>
    <col min="572" max="574" width="8" bestFit="1" customWidth="1"/>
    <col min="575" max="575" width="7" bestFit="1" customWidth="1"/>
    <col min="576" max="576" width="8.6640625" bestFit="1" customWidth="1"/>
    <col min="577" max="577" width="8" bestFit="1" customWidth="1"/>
    <col min="578" max="578" width="7" bestFit="1" customWidth="1"/>
    <col min="579" max="579" width="7.6640625" bestFit="1" customWidth="1"/>
    <col min="580" max="580" width="8" bestFit="1" customWidth="1"/>
    <col min="581" max="581" width="7" bestFit="1" customWidth="1"/>
    <col min="582" max="582" width="6" bestFit="1" customWidth="1"/>
    <col min="583" max="583" width="7" bestFit="1" customWidth="1"/>
    <col min="584" max="585" width="8" bestFit="1" customWidth="1"/>
    <col min="586" max="586" width="7.6640625" bestFit="1" customWidth="1"/>
    <col min="587" max="587" width="7" bestFit="1" customWidth="1"/>
    <col min="588" max="589" width="8.6640625" bestFit="1" customWidth="1"/>
    <col min="590" max="590" width="7" bestFit="1" customWidth="1"/>
    <col min="591" max="591" width="8.6640625" bestFit="1" customWidth="1"/>
    <col min="592" max="593" width="8" bestFit="1" customWidth="1"/>
    <col min="594" max="596" width="7" bestFit="1" customWidth="1"/>
    <col min="597" max="597" width="9.6640625" bestFit="1" customWidth="1"/>
    <col min="598" max="598" width="7" bestFit="1" customWidth="1"/>
    <col min="599" max="599" width="7.6640625" bestFit="1" customWidth="1"/>
    <col min="600" max="600" width="8.6640625" bestFit="1" customWidth="1"/>
    <col min="601" max="604" width="8" bestFit="1" customWidth="1"/>
    <col min="605" max="605" width="8.6640625" bestFit="1" customWidth="1"/>
    <col min="606" max="606" width="7.6640625" bestFit="1" customWidth="1"/>
    <col min="607" max="609" width="8" bestFit="1" customWidth="1"/>
    <col min="610" max="610" width="8.6640625" bestFit="1" customWidth="1"/>
    <col min="611" max="611" width="7" bestFit="1" customWidth="1"/>
    <col min="612" max="612" width="8.6640625" bestFit="1" customWidth="1"/>
    <col min="613" max="613" width="8" bestFit="1" customWidth="1"/>
    <col min="614" max="614" width="8.6640625" bestFit="1" customWidth="1"/>
    <col min="615" max="615" width="7" bestFit="1" customWidth="1"/>
    <col min="616" max="616" width="8.6640625" bestFit="1" customWidth="1"/>
    <col min="617" max="617" width="7.6640625" bestFit="1" customWidth="1"/>
    <col min="618" max="618" width="8" bestFit="1" customWidth="1"/>
    <col min="619" max="619" width="8.6640625" bestFit="1" customWidth="1"/>
    <col min="620" max="621" width="8" bestFit="1" customWidth="1"/>
    <col min="622" max="623" width="7" bestFit="1" customWidth="1"/>
    <col min="624" max="624" width="8" bestFit="1" customWidth="1"/>
    <col min="625" max="625" width="6" bestFit="1" customWidth="1"/>
    <col min="626" max="626" width="7" bestFit="1" customWidth="1"/>
    <col min="627" max="627" width="8" bestFit="1" customWidth="1"/>
    <col min="628" max="628" width="7" bestFit="1" customWidth="1"/>
    <col min="629" max="629" width="8" bestFit="1" customWidth="1"/>
    <col min="630" max="631" width="8.6640625" bestFit="1" customWidth="1"/>
    <col min="632" max="632" width="7" bestFit="1" customWidth="1"/>
    <col min="633" max="635" width="8" bestFit="1" customWidth="1"/>
    <col min="636" max="636" width="7" bestFit="1" customWidth="1"/>
    <col min="637" max="637" width="8.6640625" bestFit="1" customWidth="1"/>
    <col min="638" max="640" width="8" bestFit="1" customWidth="1"/>
    <col min="641" max="641" width="7" bestFit="1" customWidth="1"/>
    <col min="642" max="643" width="8" bestFit="1" customWidth="1"/>
    <col min="644" max="644" width="8.6640625" bestFit="1" customWidth="1"/>
    <col min="645" max="645" width="8" bestFit="1" customWidth="1"/>
    <col min="646" max="646" width="7.6640625" bestFit="1" customWidth="1"/>
    <col min="647" max="648" width="7" bestFit="1" customWidth="1"/>
    <col min="649" max="649" width="8" bestFit="1" customWidth="1"/>
    <col min="650" max="650" width="7" bestFit="1" customWidth="1"/>
    <col min="651" max="651" width="8" bestFit="1" customWidth="1"/>
    <col min="652" max="652" width="8.6640625" bestFit="1" customWidth="1"/>
    <col min="653" max="657" width="8" bestFit="1" customWidth="1"/>
    <col min="658" max="658" width="7" bestFit="1" customWidth="1"/>
    <col min="659" max="659" width="8" bestFit="1" customWidth="1"/>
    <col min="660" max="660" width="8.6640625" bestFit="1" customWidth="1"/>
    <col min="661" max="661" width="8" bestFit="1" customWidth="1"/>
    <col min="662" max="662" width="7" bestFit="1" customWidth="1"/>
    <col min="663" max="664" width="8" bestFit="1" customWidth="1"/>
    <col min="665" max="666" width="8.6640625" bestFit="1" customWidth="1"/>
    <col min="667" max="667" width="8" bestFit="1" customWidth="1"/>
    <col min="668" max="668" width="9.6640625" bestFit="1" customWidth="1"/>
    <col min="669" max="669" width="8.6640625" bestFit="1" customWidth="1"/>
    <col min="670" max="670" width="8" bestFit="1" customWidth="1"/>
    <col min="671" max="671" width="8.6640625" bestFit="1" customWidth="1"/>
    <col min="672" max="673" width="8" bestFit="1" customWidth="1"/>
    <col min="674" max="674" width="8.6640625" bestFit="1" customWidth="1"/>
    <col min="675" max="676" width="8" bestFit="1" customWidth="1"/>
    <col min="677" max="677" width="7" bestFit="1" customWidth="1"/>
    <col min="678" max="678" width="8" bestFit="1" customWidth="1"/>
    <col min="679" max="679" width="8.6640625" bestFit="1" customWidth="1"/>
    <col min="680" max="681" width="8" bestFit="1" customWidth="1"/>
    <col min="682" max="682" width="7" bestFit="1" customWidth="1"/>
    <col min="683" max="683" width="8.6640625" bestFit="1" customWidth="1"/>
    <col min="684" max="684" width="8" bestFit="1" customWidth="1"/>
    <col min="685" max="685" width="8.6640625" bestFit="1" customWidth="1"/>
    <col min="686" max="686" width="8" bestFit="1" customWidth="1"/>
    <col min="687" max="687" width="8.6640625" bestFit="1" customWidth="1"/>
    <col min="688" max="689" width="8" bestFit="1" customWidth="1"/>
    <col min="690" max="691" width="7" bestFit="1" customWidth="1"/>
    <col min="692" max="693" width="8" bestFit="1" customWidth="1"/>
    <col min="694" max="694" width="8.6640625" bestFit="1" customWidth="1"/>
    <col min="695" max="695" width="8" bestFit="1" customWidth="1"/>
    <col min="696" max="697" width="7" bestFit="1" customWidth="1"/>
    <col min="698" max="700" width="8" bestFit="1" customWidth="1"/>
    <col min="701" max="701" width="9.6640625" bestFit="1" customWidth="1"/>
    <col min="702" max="702" width="8" bestFit="1" customWidth="1"/>
    <col min="703" max="703" width="8.6640625" bestFit="1" customWidth="1"/>
    <col min="704" max="704" width="9.6640625" bestFit="1" customWidth="1"/>
    <col min="705" max="705" width="9" bestFit="1" customWidth="1"/>
    <col min="706" max="706" width="8.6640625" bestFit="1" customWidth="1"/>
    <col min="707" max="707" width="8" bestFit="1" customWidth="1"/>
    <col min="708" max="708" width="7" bestFit="1" customWidth="1"/>
    <col min="709" max="712" width="8" bestFit="1" customWidth="1"/>
    <col min="713" max="713" width="9.6640625" bestFit="1" customWidth="1"/>
    <col min="714" max="714" width="8" bestFit="1" customWidth="1"/>
    <col min="715" max="715" width="9.6640625" bestFit="1" customWidth="1"/>
    <col min="716" max="716" width="8.6640625" bestFit="1" customWidth="1"/>
    <col min="717" max="717" width="8" bestFit="1" customWidth="1"/>
    <col min="718" max="718" width="8.6640625" bestFit="1" customWidth="1"/>
    <col min="719" max="723" width="8" bestFit="1" customWidth="1"/>
    <col min="724" max="724" width="7" bestFit="1" customWidth="1"/>
    <col min="725" max="726" width="8" bestFit="1" customWidth="1"/>
    <col min="727" max="727" width="8.6640625" bestFit="1" customWidth="1"/>
    <col min="728" max="728" width="8" bestFit="1" customWidth="1"/>
    <col min="729" max="729" width="9.6640625" bestFit="1" customWidth="1"/>
    <col min="730" max="731" width="7" bestFit="1" customWidth="1"/>
    <col min="732" max="732" width="8.6640625" bestFit="1" customWidth="1"/>
    <col min="733" max="734" width="8" bestFit="1" customWidth="1"/>
    <col min="735" max="735" width="7" bestFit="1" customWidth="1"/>
    <col min="736" max="736" width="9" bestFit="1" customWidth="1"/>
    <col min="737" max="737" width="8" bestFit="1" customWidth="1"/>
    <col min="738" max="738" width="8.6640625" bestFit="1" customWidth="1"/>
    <col min="739" max="740" width="7" bestFit="1" customWidth="1"/>
    <col min="741" max="741" width="8" bestFit="1" customWidth="1"/>
    <col min="742" max="742" width="7" bestFit="1" customWidth="1"/>
    <col min="743" max="743" width="8.6640625" bestFit="1" customWidth="1"/>
    <col min="744" max="744" width="8" bestFit="1" customWidth="1"/>
    <col min="745" max="745" width="7" bestFit="1" customWidth="1"/>
    <col min="746" max="747" width="8" bestFit="1" customWidth="1"/>
    <col min="748" max="748" width="7" bestFit="1" customWidth="1"/>
    <col min="749" max="752" width="8" bestFit="1" customWidth="1"/>
    <col min="753" max="753" width="7.6640625" bestFit="1" customWidth="1"/>
    <col min="754" max="755" width="8" bestFit="1" customWidth="1"/>
    <col min="756" max="756" width="8.6640625" bestFit="1" customWidth="1"/>
    <col min="757" max="760" width="8" bestFit="1" customWidth="1"/>
    <col min="761" max="761" width="8.6640625" bestFit="1" customWidth="1"/>
    <col min="762" max="763" width="8" bestFit="1" customWidth="1"/>
    <col min="764" max="764" width="8.6640625" bestFit="1" customWidth="1"/>
    <col min="765" max="765" width="8" bestFit="1" customWidth="1"/>
    <col min="766" max="767" width="8.6640625" bestFit="1" customWidth="1"/>
    <col min="768" max="768" width="6" bestFit="1" customWidth="1"/>
    <col min="769" max="770" width="8" bestFit="1" customWidth="1"/>
    <col min="771" max="772" width="7" bestFit="1" customWidth="1"/>
    <col min="773" max="773" width="9.6640625" bestFit="1" customWidth="1"/>
    <col min="774" max="774" width="8.6640625" bestFit="1" customWidth="1"/>
    <col min="775" max="776" width="8" bestFit="1" customWidth="1"/>
    <col min="777" max="777" width="8.6640625" bestFit="1" customWidth="1"/>
    <col min="778" max="778" width="7.6640625" bestFit="1" customWidth="1"/>
    <col min="779" max="781" width="8" bestFit="1" customWidth="1"/>
    <col min="782" max="782" width="8.6640625" bestFit="1" customWidth="1"/>
    <col min="783" max="783" width="8" bestFit="1" customWidth="1"/>
    <col min="784" max="784" width="8.6640625" bestFit="1" customWidth="1"/>
    <col min="785" max="785" width="8" bestFit="1" customWidth="1"/>
    <col min="786" max="786" width="8.6640625" bestFit="1" customWidth="1"/>
    <col min="787" max="788" width="8" bestFit="1" customWidth="1"/>
    <col min="789" max="789" width="9.6640625" bestFit="1" customWidth="1"/>
    <col min="790" max="790" width="7" bestFit="1" customWidth="1"/>
    <col min="791" max="792" width="8.6640625" bestFit="1" customWidth="1"/>
    <col min="793" max="793" width="8" bestFit="1" customWidth="1"/>
    <col min="794" max="794" width="7" bestFit="1" customWidth="1"/>
    <col min="795" max="795" width="8.6640625" bestFit="1" customWidth="1"/>
    <col min="796" max="797" width="8" bestFit="1" customWidth="1"/>
    <col min="798" max="799" width="8.6640625" bestFit="1" customWidth="1"/>
    <col min="800" max="800" width="9" bestFit="1" customWidth="1"/>
    <col min="801" max="804" width="8" bestFit="1" customWidth="1"/>
    <col min="805" max="805" width="9" bestFit="1" customWidth="1"/>
    <col min="806" max="808" width="8" bestFit="1" customWidth="1"/>
    <col min="809" max="809" width="7" bestFit="1" customWidth="1"/>
    <col min="810" max="813" width="8.6640625" bestFit="1" customWidth="1"/>
    <col min="814" max="814" width="9" bestFit="1" customWidth="1"/>
    <col min="815" max="815" width="8" bestFit="1" customWidth="1"/>
    <col min="816" max="816" width="9" bestFit="1" customWidth="1"/>
    <col min="817" max="821" width="8" bestFit="1" customWidth="1"/>
    <col min="822" max="822" width="9" bestFit="1" customWidth="1"/>
    <col min="823" max="823" width="7" bestFit="1" customWidth="1"/>
    <col min="824" max="824" width="8" bestFit="1" customWidth="1"/>
    <col min="825" max="825" width="8.6640625" bestFit="1" customWidth="1"/>
    <col min="826" max="828" width="8" bestFit="1" customWidth="1"/>
    <col min="829" max="829" width="8.6640625" bestFit="1" customWidth="1"/>
    <col min="830" max="830" width="7" bestFit="1" customWidth="1"/>
    <col min="831" max="833" width="8.6640625" bestFit="1" customWidth="1"/>
    <col min="834" max="834" width="7" bestFit="1" customWidth="1"/>
    <col min="835" max="837" width="8" bestFit="1" customWidth="1"/>
    <col min="838" max="838" width="7" bestFit="1" customWidth="1"/>
    <col min="839" max="839" width="8.6640625" bestFit="1" customWidth="1"/>
    <col min="840" max="840" width="6" bestFit="1" customWidth="1"/>
    <col min="841" max="843" width="8" bestFit="1" customWidth="1"/>
    <col min="844" max="845" width="7" bestFit="1" customWidth="1"/>
    <col min="846" max="847" width="8" bestFit="1" customWidth="1"/>
    <col min="848" max="848" width="9" bestFit="1" customWidth="1"/>
    <col min="849" max="849" width="7" bestFit="1" customWidth="1"/>
    <col min="850" max="850" width="8" bestFit="1" customWidth="1"/>
    <col min="851" max="851" width="8.6640625" bestFit="1" customWidth="1"/>
    <col min="852" max="852" width="9" bestFit="1" customWidth="1"/>
    <col min="853" max="853" width="8" bestFit="1" customWidth="1"/>
    <col min="854" max="854" width="9" bestFit="1" customWidth="1"/>
    <col min="855" max="856" width="8" bestFit="1" customWidth="1"/>
    <col min="857" max="857" width="8.6640625" bestFit="1" customWidth="1"/>
    <col min="858" max="858" width="6" bestFit="1" customWidth="1"/>
    <col min="859" max="859" width="8" bestFit="1" customWidth="1"/>
    <col min="860" max="860" width="7" bestFit="1" customWidth="1"/>
    <col min="861" max="862" width="8" bestFit="1" customWidth="1"/>
    <col min="863" max="865" width="8.6640625" bestFit="1" customWidth="1"/>
    <col min="866" max="866" width="7.6640625" bestFit="1" customWidth="1"/>
    <col min="867" max="867" width="8" bestFit="1" customWidth="1"/>
    <col min="868" max="868" width="9.6640625" bestFit="1" customWidth="1"/>
    <col min="869" max="870" width="8" bestFit="1" customWidth="1"/>
    <col min="871" max="871" width="9" bestFit="1" customWidth="1"/>
    <col min="872" max="872" width="7" bestFit="1" customWidth="1"/>
    <col min="873" max="873" width="8.6640625" bestFit="1" customWidth="1"/>
    <col min="874" max="875" width="8" bestFit="1" customWidth="1"/>
    <col min="876" max="876" width="7" bestFit="1" customWidth="1"/>
    <col min="877" max="878" width="8" bestFit="1" customWidth="1"/>
    <col min="879" max="879" width="9" bestFit="1" customWidth="1"/>
    <col min="880" max="880" width="8.6640625" bestFit="1" customWidth="1"/>
    <col min="881" max="881" width="8" bestFit="1" customWidth="1"/>
    <col min="882" max="882" width="7.6640625" bestFit="1" customWidth="1"/>
    <col min="883" max="883" width="8" bestFit="1" customWidth="1"/>
    <col min="884" max="884" width="7" bestFit="1" customWidth="1"/>
    <col min="885" max="885" width="8.6640625" bestFit="1" customWidth="1"/>
    <col min="886" max="886" width="9.6640625" bestFit="1" customWidth="1"/>
    <col min="887" max="887" width="8.6640625" bestFit="1" customWidth="1"/>
    <col min="888" max="888" width="7" bestFit="1" customWidth="1"/>
    <col min="889" max="889" width="8" bestFit="1" customWidth="1"/>
    <col min="890" max="890" width="8.6640625" bestFit="1" customWidth="1"/>
    <col min="891" max="891" width="9.6640625" bestFit="1" customWidth="1"/>
    <col min="892" max="895" width="8.6640625" bestFit="1" customWidth="1"/>
    <col min="896" max="896" width="8" bestFit="1" customWidth="1"/>
    <col min="897" max="897" width="9" bestFit="1" customWidth="1"/>
    <col min="898" max="898" width="8" bestFit="1" customWidth="1"/>
    <col min="899" max="899" width="7" bestFit="1" customWidth="1"/>
    <col min="900" max="906" width="8" bestFit="1" customWidth="1"/>
    <col min="907" max="907" width="7" bestFit="1" customWidth="1"/>
    <col min="908" max="908" width="8" bestFit="1" customWidth="1"/>
    <col min="909" max="909" width="7" bestFit="1" customWidth="1"/>
    <col min="910" max="910" width="8" bestFit="1" customWidth="1"/>
    <col min="911" max="912" width="8.6640625" bestFit="1" customWidth="1"/>
    <col min="913" max="915" width="8" bestFit="1" customWidth="1"/>
    <col min="916" max="916" width="7" bestFit="1" customWidth="1"/>
    <col min="917" max="918" width="8.6640625" bestFit="1" customWidth="1"/>
    <col min="919" max="920" width="8" bestFit="1" customWidth="1"/>
    <col min="921" max="921" width="7.6640625" bestFit="1" customWidth="1"/>
    <col min="922" max="922" width="8" bestFit="1" customWidth="1"/>
    <col min="923" max="923" width="8.6640625" bestFit="1" customWidth="1"/>
    <col min="924" max="925" width="8" bestFit="1" customWidth="1"/>
    <col min="926" max="926" width="8.6640625" bestFit="1" customWidth="1"/>
    <col min="927" max="927" width="6" bestFit="1" customWidth="1"/>
    <col min="928" max="928" width="8" bestFit="1" customWidth="1"/>
    <col min="929" max="929" width="7.6640625" bestFit="1" customWidth="1"/>
    <col min="930" max="932" width="8" bestFit="1" customWidth="1"/>
    <col min="933" max="933" width="9.6640625" bestFit="1" customWidth="1"/>
    <col min="934" max="934" width="8" bestFit="1" customWidth="1"/>
    <col min="935" max="935" width="7.6640625" bestFit="1" customWidth="1"/>
    <col min="936" max="936" width="8.6640625" bestFit="1" customWidth="1"/>
    <col min="937" max="939" width="8" bestFit="1" customWidth="1"/>
    <col min="940" max="941" width="9" bestFit="1" customWidth="1"/>
    <col min="942" max="942" width="7.6640625" bestFit="1" customWidth="1"/>
    <col min="943" max="943" width="8" bestFit="1" customWidth="1"/>
    <col min="944" max="944" width="8.6640625" bestFit="1" customWidth="1"/>
    <col min="945" max="945" width="8" bestFit="1" customWidth="1"/>
    <col min="946" max="946" width="8.6640625" bestFit="1" customWidth="1"/>
    <col min="947" max="947" width="8" bestFit="1" customWidth="1"/>
    <col min="948" max="948" width="8.6640625" bestFit="1" customWidth="1"/>
    <col min="949" max="949" width="8" bestFit="1" customWidth="1"/>
    <col min="950" max="950" width="8.6640625" bestFit="1" customWidth="1"/>
    <col min="951" max="951" width="8" bestFit="1" customWidth="1"/>
    <col min="952" max="952" width="9.6640625" bestFit="1" customWidth="1"/>
    <col min="953" max="953" width="6" bestFit="1" customWidth="1"/>
    <col min="954" max="954" width="9" bestFit="1" customWidth="1"/>
    <col min="955" max="958" width="8" bestFit="1" customWidth="1"/>
    <col min="959" max="959" width="8.6640625" bestFit="1" customWidth="1"/>
    <col min="960" max="960" width="9" bestFit="1" customWidth="1"/>
    <col min="961" max="962" width="8" bestFit="1" customWidth="1"/>
    <col min="963" max="963" width="8.6640625" bestFit="1" customWidth="1"/>
    <col min="964" max="964" width="7" bestFit="1" customWidth="1"/>
    <col min="965" max="965" width="8.6640625" bestFit="1" customWidth="1"/>
    <col min="966" max="969" width="8" bestFit="1" customWidth="1"/>
    <col min="970" max="970" width="9.6640625" bestFit="1" customWidth="1"/>
    <col min="971" max="971" width="8" bestFit="1" customWidth="1"/>
    <col min="972" max="972" width="9.6640625" bestFit="1" customWidth="1"/>
    <col min="973" max="973" width="8" bestFit="1" customWidth="1"/>
    <col min="974" max="974" width="9" bestFit="1" customWidth="1"/>
    <col min="975" max="978" width="8" bestFit="1" customWidth="1"/>
    <col min="979" max="982" width="8.6640625" bestFit="1" customWidth="1"/>
    <col min="983" max="983" width="9" bestFit="1" customWidth="1"/>
    <col min="984" max="984" width="8" bestFit="1" customWidth="1"/>
    <col min="985" max="985" width="8.6640625" bestFit="1" customWidth="1"/>
    <col min="986" max="986" width="9.6640625" bestFit="1" customWidth="1"/>
    <col min="987" max="987" width="8" bestFit="1" customWidth="1"/>
    <col min="988" max="988" width="8.6640625" bestFit="1" customWidth="1"/>
    <col min="989" max="989" width="8" bestFit="1" customWidth="1"/>
    <col min="990" max="990" width="6.6640625" bestFit="1" customWidth="1"/>
    <col min="991" max="992" width="8" bestFit="1" customWidth="1"/>
    <col min="993" max="993" width="8.6640625" bestFit="1" customWidth="1"/>
    <col min="994" max="996" width="8" bestFit="1" customWidth="1"/>
    <col min="997" max="997" width="9" bestFit="1" customWidth="1"/>
    <col min="998" max="998" width="9.6640625" bestFit="1" customWidth="1"/>
    <col min="999" max="999" width="8.6640625" bestFit="1" customWidth="1"/>
    <col min="1000" max="1000" width="8" bestFit="1" customWidth="1"/>
    <col min="1001" max="1001" width="7" bestFit="1" customWidth="1"/>
    <col min="1002" max="1006" width="8" bestFit="1" customWidth="1"/>
    <col min="1007" max="1007" width="7" bestFit="1" customWidth="1"/>
    <col min="1008" max="1010" width="8" bestFit="1" customWidth="1"/>
    <col min="1011" max="1011" width="7" bestFit="1" customWidth="1"/>
    <col min="1012" max="1013" width="8.6640625" bestFit="1" customWidth="1"/>
    <col min="1014" max="1014" width="7.6640625" bestFit="1" customWidth="1"/>
    <col min="1015" max="1015" width="8" bestFit="1" customWidth="1"/>
    <col min="1016" max="1016" width="8.6640625" bestFit="1" customWidth="1"/>
    <col min="1017" max="1019" width="8" bestFit="1" customWidth="1"/>
    <col min="1020" max="1020" width="8.6640625" bestFit="1" customWidth="1"/>
    <col min="1021" max="1021" width="8" bestFit="1" customWidth="1"/>
    <col min="1022" max="1022" width="9" bestFit="1" customWidth="1"/>
    <col min="1023" max="1023" width="8" bestFit="1" customWidth="1"/>
    <col min="1024" max="1024" width="7.6640625" bestFit="1" customWidth="1"/>
    <col min="1025" max="1025" width="8" bestFit="1" customWidth="1"/>
    <col min="1026" max="1026" width="9.6640625" bestFit="1" customWidth="1"/>
    <col min="1027" max="1027" width="9" bestFit="1" customWidth="1"/>
    <col min="1028" max="1028" width="8.6640625" bestFit="1" customWidth="1"/>
    <col min="1029" max="1029" width="9" bestFit="1" customWidth="1"/>
    <col min="1030" max="1030" width="7" bestFit="1" customWidth="1"/>
    <col min="1031" max="1031" width="9" bestFit="1" customWidth="1"/>
    <col min="1032" max="1032" width="8" bestFit="1" customWidth="1"/>
    <col min="1033" max="1033" width="7.6640625" bestFit="1" customWidth="1"/>
    <col min="1034" max="1035" width="8" bestFit="1" customWidth="1"/>
    <col min="1036" max="1036" width="9" bestFit="1" customWidth="1"/>
    <col min="1037" max="1037" width="7" bestFit="1" customWidth="1"/>
    <col min="1038" max="1038" width="8" bestFit="1" customWidth="1"/>
    <col min="1039" max="1039" width="8.6640625" bestFit="1" customWidth="1"/>
    <col min="1040" max="1040" width="8" bestFit="1" customWidth="1"/>
    <col min="1041" max="1041" width="7.6640625" bestFit="1" customWidth="1"/>
    <col min="1042" max="1042" width="8" bestFit="1" customWidth="1"/>
    <col min="1043" max="1044" width="8.6640625" bestFit="1" customWidth="1"/>
    <col min="1045" max="1045" width="7" bestFit="1" customWidth="1"/>
    <col min="1046" max="1046" width="8.6640625" bestFit="1" customWidth="1"/>
    <col min="1047" max="1047" width="8" bestFit="1" customWidth="1"/>
    <col min="1048" max="1048" width="9.6640625" bestFit="1" customWidth="1"/>
    <col min="1049" max="1049" width="8.6640625" bestFit="1" customWidth="1"/>
    <col min="1050" max="1050" width="9.6640625" bestFit="1" customWidth="1"/>
    <col min="1051" max="1051" width="8.6640625" bestFit="1" customWidth="1"/>
    <col min="1052" max="1052" width="8" bestFit="1" customWidth="1"/>
    <col min="1053" max="1053" width="9.6640625" bestFit="1" customWidth="1"/>
    <col min="1054" max="1054" width="8" bestFit="1" customWidth="1"/>
    <col min="1055" max="1055" width="8.6640625" bestFit="1" customWidth="1"/>
    <col min="1056" max="1056" width="7" bestFit="1" customWidth="1"/>
    <col min="1057" max="1057" width="8.6640625" bestFit="1" customWidth="1"/>
    <col min="1058" max="1061" width="8" bestFit="1" customWidth="1"/>
    <col min="1062" max="1063" width="9" bestFit="1" customWidth="1"/>
    <col min="1064" max="1064" width="8" bestFit="1" customWidth="1"/>
    <col min="1065" max="1065" width="9" bestFit="1" customWidth="1"/>
    <col min="1066" max="1069" width="9.6640625" bestFit="1" customWidth="1"/>
    <col min="1070" max="1070" width="8.6640625" bestFit="1" customWidth="1"/>
    <col min="1071" max="1071" width="8" bestFit="1" customWidth="1"/>
    <col min="1072" max="1072" width="6.6640625" bestFit="1" customWidth="1"/>
    <col min="1073" max="1075" width="8" bestFit="1" customWidth="1"/>
    <col min="1076" max="1076" width="9.6640625" bestFit="1" customWidth="1"/>
    <col min="1077" max="1078" width="8" bestFit="1" customWidth="1"/>
    <col min="1079" max="1079" width="7" bestFit="1" customWidth="1"/>
    <col min="1080" max="1081" width="8" bestFit="1" customWidth="1"/>
    <col min="1082" max="1082" width="8.6640625" bestFit="1" customWidth="1"/>
    <col min="1083" max="1083" width="8" bestFit="1" customWidth="1"/>
    <col min="1084" max="1084" width="9.6640625" bestFit="1" customWidth="1"/>
    <col min="1085" max="1085" width="7" bestFit="1" customWidth="1"/>
    <col min="1086" max="1086" width="8" bestFit="1" customWidth="1"/>
    <col min="1087" max="1087" width="8.6640625" bestFit="1" customWidth="1"/>
    <col min="1088" max="1088" width="9.6640625" bestFit="1" customWidth="1"/>
    <col min="1089" max="1090" width="8" bestFit="1" customWidth="1"/>
    <col min="1091" max="1091" width="8.6640625" bestFit="1" customWidth="1"/>
    <col min="1092" max="1093" width="8" bestFit="1" customWidth="1"/>
    <col min="1094" max="1095" width="9.6640625" bestFit="1" customWidth="1"/>
    <col min="1096" max="1097" width="8" bestFit="1" customWidth="1"/>
    <col min="1098" max="1098" width="7.6640625" bestFit="1" customWidth="1"/>
    <col min="1099" max="1099" width="8" bestFit="1" customWidth="1"/>
    <col min="1100" max="1100" width="7" bestFit="1" customWidth="1"/>
    <col min="1101" max="1101" width="8" bestFit="1" customWidth="1"/>
    <col min="1102" max="1102" width="9.6640625" bestFit="1" customWidth="1"/>
    <col min="1103" max="1104" width="8" bestFit="1" customWidth="1"/>
    <col min="1105" max="1105" width="9.6640625" bestFit="1" customWidth="1"/>
    <col min="1106" max="1106" width="8.6640625" bestFit="1" customWidth="1"/>
    <col min="1107" max="1110" width="8" bestFit="1" customWidth="1"/>
    <col min="1111" max="1111" width="8.6640625" bestFit="1" customWidth="1"/>
    <col min="1112" max="1112" width="7" bestFit="1" customWidth="1"/>
    <col min="1113" max="1113" width="8" bestFit="1" customWidth="1"/>
    <col min="1114" max="1114" width="7" bestFit="1" customWidth="1"/>
    <col min="1115" max="1115" width="7.6640625" bestFit="1" customWidth="1"/>
    <col min="1116" max="1117" width="7" bestFit="1" customWidth="1"/>
    <col min="1118" max="1118" width="8.6640625" bestFit="1" customWidth="1"/>
    <col min="1119" max="1119" width="8" bestFit="1" customWidth="1"/>
    <col min="1120" max="1121" width="8.6640625" bestFit="1" customWidth="1"/>
    <col min="1122" max="1122" width="9.6640625" bestFit="1" customWidth="1"/>
    <col min="1123" max="1123" width="8" bestFit="1" customWidth="1"/>
    <col min="1124" max="1124" width="9" bestFit="1" customWidth="1"/>
    <col min="1125" max="1125" width="9.6640625" bestFit="1" customWidth="1"/>
    <col min="1126" max="1127" width="8.6640625" bestFit="1" customWidth="1"/>
    <col min="1128" max="1128" width="8" bestFit="1" customWidth="1"/>
    <col min="1129" max="1129" width="8.6640625" bestFit="1" customWidth="1"/>
    <col min="1130" max="1130" width="9.6640625" bestFit="1" customWidth="1"/>
    <col min="1131" max="1131" width="8.6640625" bestFit="1" customWidth="1"/>
    <col min="1132" max="1132" width="9.6640625" bestFit="1" customWidth="1"/>
    <col min="1133" max="1133" width="8.6640625" bestFit="1" customWidth="1"/>
    <col min="1134" max="1134" width="9.6640625" bestFit="1" customWidth="1"/>
    <col min="1135" max="1135" width="8.6640625" bestFit="1" customWidth="1"/>
    <col min="1136" max="1136" width="7" bestFit="1" customWidth="1"/>
    <col min="1137" max="1137" width="8.6640625" bestFit="1" customWidth="1"/>
    <col min="1138" max="1139" width="9.6640625" bestFit="1" customWidth="1"/>
    <col min="1140" max="1140" width="9" bestFit="1" customWidth="1"/>
    <col min="1141" max="1141" width="8" bestFit="1" customWidth="1"/>
    <col min="1142" max="1142" width="9" bestFit="1" customWidth="1"/>
    <col min="1143" max="1143" width="6" bestFit="1" customWidth="1"/>
    <col min="1144" max="1144" width="8" bestFit="1" customWidth="1"/>
    <col min="1145" max="1146" width="9.6640625" bestFit="1" customWidth="1"/>
    <col min="1147" max="1147" width="8.6640625" bestFit="1" customWidth="1"/>
    <col min="1148" max="1148" width="7" bestFit="1" customWidth="1"/>
    <col min="1149" max="1149" width="9.6640625" bestFit="1" customWidth="1"/>
    <col min="1150" max="1150" width="8.6640625" bestFit="1" customWidth="1"/>
    <col min="1151" max="1151" width="7.6640625" bestFit="1" customWidth="1"/>
    <col min="1152" max="1157" width="8" bestFit="1" customWidth="1"/>
    <col min="1158" max="1158" width="9.6640625" bestFit="1" customWidth="1"/>
    <col min="1159" max="1160" width="8.6640625" bestFit="1" customWidth="1"/>
    <col min="1161" max="1161" width="8" bestFit="1" customWidth="1"/>
    <col min="1162" max="1162" width="7" bestFit="1" customWidth="1"/>
    <col min="1163" max="1163" width="8" bestFit="1" customWidth="1"/>
    <col min="1164" max="1164" width="8.6640625" bestFit="1" customWidth="1"/>
    <col min="1165" max="1165" width="9.6640625" bestFit="1" customWidth="1"/>
    <col min="1166" max="1166" width="8" bestFit="1" customWidth="1"/>
    <col min="1167" max="1167" width="8.6640625" bestFit="1" customWidth="1"/>
    <col min="1168" max="1168" width="8" bestFit="1" customWidth="1"/>
    <col min="1169" max="1169" width="7" bestFit="1" customWidth="1"/>
    <col min="1170" max="1170" width="8" bestFit="1" customWidth="1"/>
    <col min="1171" max="1171" width="9" bestFit="1" customWidth="1"/>
    <col min="1172" max="1172" width="8.6640625" bestFit="1" customWidth="1"/>
    <col min="1173" max="1173" width="8" bestFit="1" customWidth="1"/>
    <col min="1174" max="1175" width="8.6640625" bestFit="1" customWidth="1"/>
    <col min="1176" max="1176" width="9" bestFit="1" customWidth="1"/>
    <col min="1177" max="1179" width="8" bestFit="1" customWidth="1"/>
    <col min="1180" max="1180" width="6" bestFit="1" customWidth="1"/>
    <col min="1181" max="1181" width="8" bestFit="1" customWidth="1"/>
    <col min="1182" max="1182" width="9.6640625" bestFit="1" customWidth="1"/>
    <col min="1183" max="1183" width="8.6640625" bestFit="1" customWidth="1"/>
    <col min="1184" max="1184" width="8" bestFit="1" customWidth="1"/>
    <col min="1185" max="1185" width="8.6640625" bestFit="1" customWidth="1"/>
    <col min="1186" max="1188" width="8" bestFit="1" customWidth="1"/>
    <col min="1189" max="1189" width="9" bestFit="1" customWidth="1"/>
    <col min="1190" max="1192" width="8" bestFit="1" customWidth="1"/>
    <col min="1193" max="1193" width="8.6640625" bestFit="1" customWidth="1"/>
    <col min="1194" max="1194" width="8" bestFit="1" customWidth="1"/>
    <col min="1195" max="1195" width="9.6640625" bestFit="1" customWidth="1"/>
    <col min="1196" max="1197" width="8" bestFit="1" customWidth="1"/>
    <col min="1198" max="1198" width="8.6640625" bestFit="1" customWidth="1"/>
    <col min="1199" max="1199" width="7" bestFit="1" customWidth="1"/>
    <col min="1200" max="1200" width="9" bestFit="1" customWidth="1"/>
    <col min="1201" max="1201" width="8" bestFit="1" customWidth="1"/>
    <col min="1202" max="1202" width="9.6640625" bestFit="1" customWidth="1"/>
    <col min="1203" max="1203" width="8" bestFit="1" customWidth="1"/>
    <col min="1204" max="1204" width="9" bestFit="1" customWidth="1"/>
    <col min="1205" max="1207" width="8.6640625" bestFit="1" customWidth="1"/>
    <col min="1208" max="1208" width="8" bestFit="1" customWidth="1"/>
    <col min="1209" max="1209" width="8.6640625" bestFit="1" customWidth="1"/>
    <col min="1210" max="1210" width="7" bestFit="1" customWidth="1"/>
    <col min="1211" max="1211" width="8.6640625" bestFit="1" customWidth="1"/>
    <col min="1212" max="1212" width="9.6640625" bestFit="1" customWidth="1"/>
    <col min="1213" max="1213" width="8" bestFit="1" customWidth="1"/>
    <col min="1214" max="1214" width="9.6640625" bestFit="1" customWidth="1"/>
    <col min="1215" max="1215" width="8.6640625" bestFit="1" customWidth="1"/>
    <col min="1216" max="1216" width="8" bestFit="1" customWidth="1"/>
    <col min="1217" max="1217" width="7.6640625" bestFit="1" customWidth="1"/>
    <col min="1218" max="1219" width="8" bestFit="1" customWidth="1"/>
    <col min="1220" max="1220" width="9.6640625" bestFit="1" customWidth="1"/>
    <col min="1221" max="1222" width="7" bestFit="1" customWidth="1"/>
    <col min="1223" max="1223" width="8" bestFit="1" customWidth="1"/>
    <col min="1224" max="1224" width="9" bestFit="1" customWidth="1"/>
    <col min="1225" max="1225" width="8" bestFit="1" customWidth="1"/>
    <col min="1226" max="1226" width="8.6640625" bestFit="1" customWidth="1"/>
    <col min="1227" max="1227" width="9.6640625" bestFit="1" customWidth="1"/>
    <col min="1228" max="1228" width="9" bestFit="1" customWidth="1"/>
    <col min="1229" max="1229" width="6" bestFit="1" customWidth="1"/>
    <col min="1230" max="1231" width="8" bestFit="1" customWidth="1"/>
    <col min="1232" max="1233" width="7" bestFit="1" customWidth="1"/>
    <col min="1234" max="1234" width="9.6640625" bestFit="1" customWidth="1"/>
    <col min="1235" max="1235" width="8.6640625" bestFit="1" customWidth="1"/>
    <col min="1236" max="1237" width="8" bestFit="1" customWidth="1"/>
    <col min="1238" max="1238" width="9.6640625" bestFit="1" customWidth="1"/>
    <col min="1239" max="1239" width="9" bestFit="1" customWidth="1"/>
    <col min="1240" max="1240" width="8.6640625" bestFit="1" customWidth="1"/>
    <col min="1241" max="1243" width="8" bestFit="1" customWidth="1"/>
    <col min="1244" max="1244" width="7" bestFit="1" customWidth="1"/>
    <col min="1245" max="1245" width="8" bestFit="1" customWidth="1"/>
    <col min="1246" max="1246" width="7" bestFit="1" customWidth="1"/>
    <col min="1247" max="1247" width="7.6640625" bestFit="1" customWidth="1"/>
    <col min="1248" max="1249" width="9" bestFit="1" customWidth="1"/>
    <col min="1250" max="1250" width="8.6640625" bestFit="1" customWidth="1"/>
    <col min="1251" max="1252" width="8" bestFit="1" customWidth="1"/>
    <col min="1253" max="1253" width="9" bestFit="1" customWidth="1"/>
    <col min="1254" max="1255" width="7" bestFit="1" customWidth="1"/>
    <col min="1256" max="1256" width="7.6640625" bestFit="1" customWidth="1"/>
    <col min="1257" max="1257" width="8.6640625" bestFit="1" customWidth="1"/>
    <col min="1258" max="1259" width="8" bestFit="1" customWidth="1"/>
    <col min="1260" max="1260" width="9" bestFit="1" customWidth="1"/>
    <col min="1261" max="1262" width="8" bestFit="1" customWidth="1"/>
    <col min="1263" max="1263" width="9" bestFit="1" customWidth="1"/>
    <col min="1264" max="1265" width="8.6640625" bestFit="1" customWidth="1"/>
    <col min="1266" max="1266" width="7" bestFit="1" customWidth="1"/>
    <col min="1267" max="1267" width="8" bestFit="1" customWidth="1"/>
    <col min="1268" max="1268" width="7" bestFit="1" customWidth="1"/>
    <col min="1269" max="1269" width="8.6640625" bestFit="1" customWidth="1"/>
    <col min="1270" max="1270" width="9.6640625" bestFit="1" customWidth="1"/>
    <col min="1271" max="1271" width="9" bestFit="1" customWidth="1"/>
    <col min="1272" max="1272" width="8" bestFit="1" customWidth="1"/>
    <col min="1273" max="1273" width="9.6640625" bestFit="1" customWidth="1"/>
    <col min="1274" max="1274" width="7.6640625" bestFit="1" customWidth="1"/>
    <col min="1275" max="1275" width="8" bestFit="1" customWidth="1"/>
    <col min="1276" max="1276" width="7" bestFit="1" customWidth="1"/>
    <col min="1277" max="1278" width="8.6640625" bestFit="1" customWidth="1"/>
    <col min="1279" max="1279" width="7" bestFit="1" customWidth="1"/>
    <col min="1280" max="1280" width="9" bestFit="1" customWidth="1"/>
    <col min="1281" max="1281" width="8.6640625" bestFit="1" customWidth="1"/>
    <col min="1282" max="1282" width="8" bestFit="1" customWidth="1"/>
    <col min="1283" max="1284" width="9" bestFit="1" customWidth="1"/>
    <col min="1285" max="1285" width="8" bestFit="1" customWidth="1"/>
    <col min="1286" max="1286" width="9" bestFit="1" customWidth="1"/>
    <col min="1287" max="1289" width="8" bestFit="1" customWidth="1"/>
    <col min="1290" max="1290" width="8.6640625" bestFit="1" customWidth="1"/>
    <col min="1291" max="1291" width="8" bestFit="1" customWidth="1"/>
    <col min="1292" max="1292" width="8.6640625" bestFit="1" customWidth="1"/>
    <col min="1293" max="1297" width="8" bestFit="1" customWidth="1"/>
    <col min="1298" max="1298" width="9.6640625" bestFit="1" customWidth="1"/>
    <col min="1299" max="1299" width="7" bestFit="1" customWidth="1"/>
    <col min="1300" max="1300" width="7.6640625" bestFit="1" customWidth="1"/>
    <col min="1301" max="1301" width="7" bestFit="1" customWidth="1"/>
    <col min="1302" max="1302" width="8" bestFit="1" customWidth="1"/>
    <col min="1303" max="1303" width="9.6640625" bestFit="1" customWidth="1"/>
    <col min="1304" max="1304" width="7.6640625" bestFit="1" customWidth="1"/>
    <col min="1305" max="1305" width="8" bestFit="1" customWidth="1"/>
    <col min="1306" max="1306" width="9.6640625" bestFit="1" customWidth="1"/>
    <col min="1307" max="1307" width="8" bestFit="1" customWidth="1"/>
    <col min="1308" max="1308" width="7" bestFit="1" customWidth="1"/>
    <col min="1309" max="1309" width="9" bestFit="1" customWidth="1"/>
    <col min="1310" max="1310" width="8" bestFit="1" customWidth="1"/>
    <col min="1311" max="1311" width="8.6640625" bestFit="1" customWidth="1"/>
    <col min="1312" max="1312" width="9" bestFit="1" customWidth="1"/>
    <col min="1313" max="1313" width="8.6640625" bestFit="1" customWidth="1"/>
    <col min="1314" max="1314" width="8" bestFit="1" customWidth="1"/>
    <col min="1315" max="1315" width="9" bestFit="1" customWidth="1"/>
    <col min="1316" max="1316" width="8.6640625" bestFit="1" customWidth="1"/>
    <col min="1317" max="1318" width="8" bestFit="1" customWidth="1"/>
    <col min="1319" max="1319" width="7.6640625" bestFit="1" customWidth="1"/>
    <col min="1320" max="1320" width="8.6640625" bestFit="1" customWidth="1"/>
    <col min="1321" max="1321" width="9" bestFit="1" customWidth="1"/>
    <col min="1322" max="1322" width="8" bestFit="1" customWidth="1"/>
    <col min="1323" max="1323" width="7" bestFit="1" customWidth="1"/>
    <col min="1324" max="1326" width="8" bestFit="1" customWidth="1"/>
    <col min="1327" max="1328" width="8.6640625" bestFit="1" customWidth="1"/>
    <col min="1329" max="1329" width="8" bestFit="1" customWidth="1"/>
    <col min="1330" max="1330" width="9.6640625" bestFit="1" customWidth="1"/>
    <col min="1331" max="1331" width="8" bestFit="1" customWidth="1"/>
    <col min="1332" max="1332" width="9" bestFit="1" customWidth="1"/>
    <col min="1333" max="1333" width="7" bestFit="1" customWidth="1"/>
    <col min="1334" max="1334" width="8" bestFit="1" customWidth="1"/>
    <col min="1335" max="1336" width="8.6640625" bestFit="1" customWidth="1"/>
    <col min="1337" max="1337" width="9.6640625" bestFit="1" customWidth="1"/>
    <col min="1338" max="1338" width="9" bestFit="1" customWidth="1"/>
    <col min="1339" max="1339" width="8.6640625" bestFit="1" customWidth="1"/>
    <col min="1340" max="1340" width="8" bestFit="1" customWidth="1"/>
    <col min="1341" max="1341" width="8.6640625" bestFit="1" customWidth="1"/>
    <col min="1342" max="1342" width="9.6640625" bestFit="1" customWidth="1"/>
    <col min="1343" max="1343" width="7" bestFit="1" customWidth="1"/>
    <col min="1344" max="1344" width="8" bestFit="1" customWidth="1"/>
    <col min="1345" max="1345" width="9.6640625" bestFit="1" customWidth="1"/>
    <col min="1346" max="1347" width="8.6640625" bestFit="1" customWidth="1"/>
    <col min="1348" max="1348" width="8" bestFit="1" customWidth="1"/>
    <col min="1349" max="1349" width="9" bestFit="1" customWidth="1"/>
    <col min="1350" max="1350" width="9.6640625" bestFit="1" customWidth="1"/>
    <col min="1351" max="1351" width="8" bestFit="1" customWidth="1"/>
    <col min="1352" max="1353" width="9.6640625" bestFit="1" customWidth="1"/>
    <col min="1354" max="1354" width="8.6640625" bestFit="1" customWidth="1"/>
    <col min="1355" max="1356" width="9" bestFit="1" customWidth="1"/>
    <col min="1357" max="1357" width="8" bestFit="1" customWidth="1"/>
    <col min="1358" max="1358" width="7" bestFit="1" customWidth="1"/>
    <col min="1359" max="1360" width="8.6640625" bestFit="1" customWidth="1"/>
    <col min="1361" max="1361" width="9" bestFit="1" customWidth="1"/>
    <col min="1362" max="1362" width="7.6640625" bestFit="1" customWidth="1"/>
    <col min="1363" max="1363" width="8" bestFit="1" customWidth="1"/>
    <col min="1364" max="1364" width="9.6640625" bestFit="1" customWidth="1"/>
    <col min="1365" max="1366" width="8" bestFit="1" customWidth="1"/>
    <col min="1367" max="1367" width="9" bestFit="1" customWidth="1"/>
    <col min="1368" max="1369" width="8.6640625" bestFit="1" customWidth="1"/>
    <col min="1370" max="1370" width="9.6640625" bestFit="1" customWidth="1"/>
    <col min="1371" max="1371" width="9" bestFit="1" customWidth="1"/>
    <col min="1372" max="1375" width="8" bestFit="1" customWidth="1"/>
    <col min="1376" max="1376" width="7" bestFit="1" customWidth="1"/>
    <col min="1377" max="1377" width="9" bestFit="1" customWidth="1"/>
    <col min="1378" max="1378" width="8" bestFit="1" customWidth="1"/>
    <col min="1379" max="1380" width="9" bestFit="1" customWidth="1"/>
    <col min="1381" max="1381" width="8" bestFit="1" customWidth="1"/>
    <col min="1382" max="1382" width="9.6640625" bestFit="1" customWidth="1"/>
    <col min="1383" max="1384" width="8" bestFit="1" customWidth="1"/>
    <col min="1385" max="1385" width="9" bestFit="1" customWidth="1"/>
    <col min="1386" max="1386" width="7" bestFit="1" customWidth="1"/>
    <col min="1387" max="1387" width="8.6640625" bestFit="1" customWidth="1"/>
    <col min="1388" max="1388" width="6" bestFit="1" customWidth="1"/>
    <col min="1389" max="1389" width="8" bestFit="1" customWidth="1"/>
    <col min="1390" max="1390" width="8.6640625" bestFit="1" customWidth="1"/>
    <col min="1391" max="1391" width="8" bestFit="1" customWidth="1"/>
    <col min="1392" max="1393" width="9" bestFit="1" customWidth="1"/>
    <col min="1394" max="1394" width="8" bestFit="1" customWidth="1"/>
    <col min="1395" max="1395" width="8.6640625" bestFit="1" customWidth="1"/>
    <col min="1396" max="1396" width="7" bestFit="1" customWidth="1"/>
    <col min="1397" max="1397" width="8" bestFit="1" customWidth="1"/>
    <col min="1398" max="1398" width="6.6640625" bestFit="1" customWidth="1"/>
    <col min="1399" max="1399" width="8.6640625" bestFit="1" customWidth="1"/>
    <col min="1400" max="1400" width="8" bestFit="1" customWidth="1"/>
    <col min="1401" max="1402" width="7" bestFit="1" customWidth="1"/>
    <col min="1403" max="1403" width="8.6640625" bestFit="1" customWidth="1"/>
    <col min="1404" max="1404" width="7.6640625" bestFit="1" customWidth="1"/>
    <col min="1405" max="1405" width="8" bestFit="1" customWidth="1"/>
    <col min="1406" max="1406" width="9.6640625" bestFit="1" customWidth="1"/>
    <col min="1407" max="1407" width="9" bestFit="1" customWidth="1"/>
    <col min="1408" max="1408" width="8" bestFit="1" customWidth="1"/>
    <col min="1409" max="1409" width="8.6640625" bestFit="1" customWidth="1"/>
    <col min="1410" max="1411" width="9" bestFit="1" customWidth="1"/>
    <col min="1412" max="1412" width="9.6640625" bestFit="1" customWidth="1"/>
    <col min="1413" max="1413" width="9" bestFit="1" customWidth="1"/>
    <col min="1414" max="1414" width="9.6640625" bestFit="1" customWidth="1"/>
    <col min="1415" max="1415" width="8.6640625" bestFit="1" customWidth="1"/>
    <col min="1416" max="1417" width="9" bestFit="1" customWidth="1"/>
    <col min="1418" max="1418" width="8.6640625" bestFit="1" customWidth="1"/>
    <col min="1419" max="1419" width="7" bestFit="1" customWidth="1"/>
    <col min="1420" max="1420" width="8.6640625" bestFit="1" customWidth="1"/>
    <col min="1421" max="1421" width="9" bestFit="1" customWidth="1"/>
    <col min="1422" max="1422" width="8.6640625" bestFit="1" customWidth="1"/>
    <col min="1423" max="1423" width="8" bestFit="1" customWidth="1"/>
    <col min="1424" max="1425" width="9.6640625" bestFit="1" customWidth="1"/>
    <col min="1426" max="1427" width="8" bestFit="1" customWidth="1"/>
    <col min="1428" max="1429" width="9" bestFit="1" customWidth="1"/>
    <col min="1430" max="1431" width="8.6640625" bestFit="1" customWidth="1"/>
    <col min="1432" max="1432" width="9.6640625" bestFit="1" customWidth="1"/>
    <col min="1433" max="1433" width="7.6640625" bestFit="1" customWidth="1"/>
    <col min="1434" max="1435" width="8" bestFit="1" customWidth="1"/>
    <col min="1436" max="1436" width="7" bestFit="1" customWidth="1"/>
    <col min="1437" max="1437" width="9" bestFit="1" customWidth="1"/>
    <col min="1438" max="1438" width="9.6640625" bestFit="1" customWidth="1"/>
    <col min="1439" max="1439" width="8" bestFit="1" customWidth="1"/>
    <col min="1440" max="1440" width="9" bestFit="1" customWidth="1"/>
    <col min="1441" max="1441" width="8" bestFit="1" customWidth="1"/>
    <col min="1442" max="1443" width="9" bestFit="1" customWidth="1"/>
    <col min="1444" max="1444" width="6.6640625" bestFit="1" customWidth="1"/>
    <col min="1445" max="1445" width="8" bestFit="1" customWidth="1"/>
    <col min="1446" max="1446" width="7.6640625" bestFit="1" customWidth="1"/>
    <col min="1447" max="1447" width="8.6640625" bestFit="1" customWidth="1"/>
    <col min="1448" max="1448" width="9" bestFit="1" customWidth="1"/>
    <col min="1449" max="1449" width="8.6640625" bestFit="1" customWidth="1"/>
    <col min="1450" max="1450" width="9.6640625" bestFit="1" customWidth="1"/>
    <col min="1451" max="1451" width="8" bestFit="1" customWidth="1"/>
    <col min="1452" max="1452" width="9" bestFit="1" customWidth="1"/>
    <col min="1453" max="1455" width="8" bestFit="1" customWidth="1"/>
    <col min="1456" max="1456" width="9.6640625" bestFit="1" customWidth="1"/>
    <col min="1457" max="1457" width="7.6640625" bestFit="1" customWidth="1"/>
    <col min="1458" max="1458" width="8" bestFit="1" customWidth="1"/>
    <col min="1459" max="1459" width="7" bestFit="1" customWidth="1"/>
    <col min="1460" max="1460" width="8" bestFit="1" customWidth="1"/>
    <col min="1461" max="1461" width="7.6640625" bestFit="1" customWidth="1"/>
    <col min="1462" max="1462" width="9" bestFit="1" customWidth="1"/>
    <col min="1463" max="1463" width="8.6640625" bestFit="1" customWidth="1"/>
    <col min="1464" max="1465" width="9" bestFit="1" customWidth="1"/>
    <col min="1466" max="1468" width="9.6640625" bestFit="1" customWidth="1"/>
    <col min="1469" max="1469" width="9" bestFit="1" customWidth="1"/>
    <col min="1470" max="1472" width="9.6640625" bestFit="1" customWidth="1"/>
    <col min="1473" max="1474" width="9" bestFit="1" customWidth="1"/>
    <col min="1475" max="1475" width="6.6640625" bestFit="1" customWidth="1"/>
    <col min="1476" max="1476" width="7" bestFit="1" customWidth="1"/>
    <col min="1477" max="1477" width="8.6640625" bestFit="1" customWidth="1"/>
    <col min="1478" max="1478" width="8" bestFit="1" customWidth="1"/>
    <col min="1479" max="1479" width="9" bestFit="1" customWidth="1"/>
    <col min="1480" max="1480" width="8.6640625" bestFit="1" customWidth="1"/>
    <col min="1481" max="1483" width="9.6640625" bestFit="1" customWidth="1"/>
    <col min="1484" max="1486" width="9" bestFit="1" customWidth="1"/>
    <col min="1487" max="1487" width="9.6640625" bestFit="1" customWidth="1"/>
    <col min="1488" max="1491" width="9" bestFit="1" customWidth="1"/>
    <col min="1492" max="1492" width="8" bestFit="1" customWidth="1"/>
    <col min="1493" max="1493" width="9" bestFit="1" customWidth="1"/>
    <col min="1494" max="1494" width="9.6640625" bestFit="1" customWidth="1"/>
    <col min="1495" max="1496" width="8" bestFit="1" customWidth="1"/>
    <col min="1497" max="1497" width="9.6640625" bestFit="1" customWidth="1"/>
    <col min="1498" max="1500" width="9" bestFit="1" customWidth="1"/>
    <col min="1501" max="1501" width="9.6640625" bestFit="1" customWidth="1"/>
    <col min="1502" max="1502" width="9" bestFit="1" customWidth="1"/>
    <col min="1503" max="1503" width="9.6640625" bestFit="1" customWidth="1"/>
    <col min="1504" max="1505" width="9" bestFit="1" customWidth="1"/>
    <col min="1506" max="1506" width="8" bestFit="1" customWidth="1"/>
    <col min="1507" max="1507" width="9" bestFit="1" customWidth="1"/>
    <col min="1508" max="1508" width="8.6640625" bestFit="1" customWidth="1"/>
    <col min="1509" max="1510" width="9" bestFit="1" customWidth="1"/>
    <col min="1511" max="1513" width="8" bestFit="1" customWidth="1"/>
    <col min="1514" max="1518" width="9" bestFit="1" customWidth="1"/>
    <col min="1519" max="1521" width="8" bestFit="1" customWidth="1"/>
    <col min="1522" max="1522" width="9" bestFit="1" customWidth="1"/>
    <col min="1523" max="1523" width="8" bestFit="1" customWidth="1"/>
    <col min="1524" max="1524" width="9" bestFit="1" customWidth="1"/>
    <col min="1525" max="1525" width="9.6640625" bestFit="1" customWidth="1"/>
    <col min="1526" max="1526" width="10" bestFit="1" customWidth="1"/>
    <col min="1527" max="1527" width="9" bestFit="1" customWidth="1"/>
    <col min="1528" max="1528" width="7" bestFit="1" customWidth="1"/>
    <col min="1529" max="1529" width="9.6640625" bestFit="1" customWidth="1"/>
    <col min="1530" max="1530" width="8" bestFit="1" customWidth="1"/>
    <col min="1531" max="1533" width="9" bestFit="1" customWidth="1"/>
    <col min="1534" max="1534" width="9.6640625" bestFit="1" customWidth="1"/>
    <col min="1535" max="1535" width="9" bestFit="1" customWidth="1"/>
    <col min="1536" max="1537" width="8" bestFit="1" customWidth="1"/>
    <col min="1538" max="1538" width="9" bestFit="1" customWidth="1"/>
    <col min="1539" max="1539" width="8" bestFit="1" customWidth="1"/>
    <col min="1540" max="1541" width="9" bestFit="1" customWidth="1"/>
    <col min="1542" max="1543" width="8" bestFit="1" customWidth="1"/>
    <col min="1544" max="1544" width="8.6640625" bestFit="1" customWidth="1"/>
    <col min="1545" max="1546" width="9" bestFit="1" customWidth="1"/>
    <col min="1547" max="1547" width="9.6640625" bestFit="1" customWidth="1"/>
    <col min="1548" max="1548" width="9" bestFit="1" customWidth="1"/>
    <col min="1549" max="1549" width="10" bestFit="1" customWidth="1"/>
    <col min="1550" max="1550" width="9" bestFit="1" customWidth="1"/>
    <col min="1551" max="1553" width="8" bestFit="1" customWidth="1"/>
    <col min="1554" max="1554" width="9.6640625" bestFit="1" customWidth="1"/>
    <col min="1555" max="1558" width="8" bestFit="1" customWidth="1"/>
    <col min="1559" max="1561" width="9" bestFit="1" customWidth="1"/>
    <col min="1562" max="1562" width="8" bestFit="1" customWidth="1"/>
    <col min="1563" max="1563" width="9.6640625" bestFit="1" customWidth="1"/>
    <col min="1564" max="1565" width="9" bestFit="1" customWidth="1"/>
    <col min="1566" max="1566" width="8" bestFit="1" customWidth="1"/>
    <col min="1567" max="1569" width="9" bestFit="1" customWidth="1"/>
    <col min="1570" max="1570" width="8.6640625" bestFit="1" customWidth="1"/>
    <col min="1571" max="1574" width="9" bestFit="1" customWidth="1"/>
    <col min="1575" max="1575" width="9.6640625" bestFit="1" customWidth="1"/>
    <col min="1576" max="1576" width="9" bestFit="1" customWidth="1"/>
    <col min="1577" max="1577" width="8" bestFit="1" customWidth="1"/>
    <col min="1578" max="1578" width="9" bestFit="1" customWidth="1"/>
    <col min="1579" max="1579" width="7" bestFit="1" customWidth="1"/>
    <col min="1580" max="1582" width="9" bestFit="1" customWidth="1"/>
    <col min="1583" max="1583" width="8" bestFit="1" customWidth="1"/>
    <col min="1584" max="1586" width="9" bestFit="1" customWidth="1"/>
    <col min="1587" max="1587" width="8" bestFit="1" customWidth="1"/>
    <col min="1588" max="1588" width="9" bestFit="1" customWidth="1"/>
    <col min="1589" max="1591" width="8" bestFit="1" customWidth="1"/>
    <col min="1592" max="1592" width="9.6640625" bestFit="1" customWidth="1"/>
    <col min="1593" max="1594" width="9" bestFit="1" customWidth="1"/>
    <col min="1595" max="1595" width="9.6640625" bestFit="1" customWidth="1"/>
    <col min="1596" max="1596" width="8" bestFit="1" customWidth="1"/>
    <col min="1597" max="1597" width="9" bestFit="1" customWidth="1"/>
    <col min="1598" max="1599" width="8" bestFit="1" customWidth="1"/>
    <col min="1600" max="1600" width="9" bestFit="1" customWidth="1"/>
    <col min="1601" max="1601" width="8.6640625" bestFit="1" customWidth="1"/>
    <col min="1602" max="1602" width="8" bestFit="1" customWidth="1"/>
    <col min="1603" max="1604" width="9" bestFit="1" customWidth="1"/>
    <col min="1605" max="1605" width="8.6640625" bestFit="1" customWidth="1"/>
    <col min="1606" max="1606" width="8" bestFit="1" customWidth="1"/>
    <col min="1607" max="1607" width="9" bestFit="1" customWidth="1"/>
    <col min="1608" max="1609" width="8" bestFit="1" customWidth="1"/>
    <col min="1610" max="1610" width="10.6640625" bestFit="1" customWidth="1"/>
    <col min="1611" max="1611" width="9" bestFit="1" customWidth="1"/>
    <col min="1612" max="1612" width="10" bestFit="1" customWidth="1"/>
    <col min="1613" max="1614" width="9" bestFit="1" customWidth="1"/>
    <col min="1615" max="1615" width="8" bestFit="1" customWidth="1"/>
    <col min="1616" max="1616" width="9" bestFit="1" customWidth="1"/>
    <col min="1617" max="1617" width="8" bestFit="1" customWidth="1"/>
    <col min="1618" max="1622" width="9" bestFit="1" customWidth="1"/>
    <col min="1623" max="1623" width="8" bestFit="1" customWidth="1"/>
    <col min="1624" max="1626" width="9" bestFit="1" customWidth="1"/>
    <col min="1627" max="1627" width="10.6640625" bestFit="1" customWidth="1"/>
    <col min="1628" max="1629" width="9" bestFit="1" customWidth="1"/>
    <col min="1630" max="1630" width="7" bestFit="1" customWidth="1"/>
    <col min="1631" max="1632" width="9" bestFit="1" customWidth="1"/>
    <col min="1633" max="1633" width="8" bestFit="1" customWidth="1"/>
    <col min="1634" max="1634" width="9" bestFit="1" customWidth="1"/>
    <col min="1635" max="1635" width="10.6640625" bestFit="1" customWidth="1"/>
    <col min="1636" max="1637" width="9" bestFit="1" customWidth="1"/>
    <col min="1638" max="1638" width="13.44140625" bestFit="1" customWidth="1"/>
    <col min="1639" max="1639" width="15.5546875" bestFit="1" customWidth="1"/>
    <col min="1640" max="1644" width="7.6640625" bestFit="1" customWidth="1"/>
    <col min="1645" max="1647" width="6.6640625" bestFit="1" customWidth="1"/>
    <col min="1648" max="1652" width="7.6640625" bestFit="1" customWidth="1"/>
    <col min="1653" max="1653" width="7" bestFit="1" customWidth="1"/>
    <col min="1654" max="1657" width="7.6640625" bestFit="1" customWidth="1"/>
    <col min="1658" max="1658" width="6" bestFit="1" customWidth="1"/>
    <col min="1659" max="1660" width="7.6640625" bestFit="1" customWidth="1"/>
    <col min="1661" max="1661" width="6" bestFit="1" customWidth="1"/>
    <col min="1662" max="1662" width="7" bestFit="1" customWidth="1"/>
    <col min="1663" max="1663" width="7.6640625" bestFit="1" customWidth="1"/>
    <col min="1664" max="1664" width="7" bestFit="1" customWidth="1"/>
    <col min="1665" max="1665" width="6.6640625" bestFit="1" customWidth="1"/>
    <col min="1666" max="1667" width="7.6640625" bestFit="1" customWidth="1"/>
    <col min="1668" max="1668" width="6.6640625" bestFit="1" customWidth="1"/>
    <col min="1669" max="1669" width="7" bestFit="1" customWidth="1"/>
    <col min="1670" max="1670" width="6" bestFit="1" customWidth="1"/>
    <col min="1671" max="1671" width="7.6640625" bestFit="1" customWidth="1"/>
    <col min="1672" max="1674" width="6.6640625" bestFit="1" customWidth="1"/>
    <col min="1675" max="1676" width="7.6640625" bestFit="1" customWidth="1"/>
    <col min="1677" max="1678" width="7" bestFit="1" customWidth="1"/>
    <col min="1679" max="1679" width="7.6640625" bestFit="1" customWidth="1"/>
    <col min="1680" max="1680" width="5.6640625" bestFit="1" customWidth="1"/>
    <col min="1681" max="1681" width="7" bestFit="1" customWidth="1"/>
    <col min="1682" max="1687" width="7.6640625" bestFit="1" customWidth="1"/>
    <col min="1688" max="1688" width="6.6640625" bestFit="1" customWidth="1"/>
    <col min="1689" max="1690" width="7.6640625" bestFit="1" customWidth="1"/>
    <col min="1691" max="1691" width="7" bestFit="1" customWidth="1"/>
    <col min="1692" max="1692" width="7.6640625" bestFit="1" customWidth="1"/>
    <col min="1693" max="1693" width="6" bestFit="1" customWidth="1"/>
    <col min="1694" max="1694" width="7" bestFit="1" customWidth="1"/>
    <col min="1695" max="1695" width="7.6640625" bestFit="1" customWidth="1"/>
    <col min="1696" max="1696" width="7" bestFit="1" customWidth="1"/>
    <col min="1697" max="1698" width="7.6640625" bestFit="1" customWidth="1"/>
    <col min="1699" max="1699" width="6.6640625" bestFit="1" customWidth="1"/>
    <col min="1700" max="1700" width="7" bestFit="1" customWidth="1"/>
    <col min="1701" max="1702" width="7.6640625" bestFit="1" customWidth="1"/>
    <col min="1703" max="1703" width="6" bestFit="1" customWidth="1"/>
    <col min="1704" max="1704" width="7.6640625" bestFit="1" customWidth="1"/>
    <col min="1705" max="1705" width="7" bestFit="1" customWidth="1"/>
    <col min="1706" max="1706" width="6.6640625" bestFit="1" customWidth="1"/>
    <col min="1707" max="1708" width="6" bestFit="1" customWidth="1"/>
    <col min="1709" max="1712" width="7.6640625" bestFit="1" customWidth="1"/>
    <col min="1713" max="1713" width="6.6640625" bestFit="1" customWidth="1"/>
    <col min="1714" max="1715" width="7.6640625" bestFit="1" customWidth="1"/>
    <col min="1716" max="1716" width="7" bestFit="1" customWidth="1"/>
    <col min="1717" max="1719" width="7.6640625" bestFit="1" customWidth="1"/>
    <col min="1720" max="1720" width="6" bestFit="1" customWidth="1"/>
    <col min="1721" max="1721" width="7" bestFit="1" customWidth="1"/>
    <col min="1722" max="1722" width="7.6640625" bestFit="1" customWidth="1"/>
    <col min="1723" max="1724" width="7" bestFit="1" customWidth="1"/>
    <col min="1725" max="1726" width="7.6640625" bestFit="1" customWidth="1"/>
    <col min="1727" max="1727" width="6.6640625" bestFit="1" customWidth="1"/>
    <col min="1728" max="1728" width="7" bestFit="1" customWidth="1"/>
    <col min="1729" max="1729" width="6.6640625" bestFit="1" customWidth="1"/>
    <col min="1730" max="1730" width="7.6640625" bestFit="1" customWidth="1"/>
    <col min="1731" max="1733" width="7" bestFit="1" customWidth="1"/>
    <col min="1734" max="1734" width="7.6640625" bestFit="1" customWidth="1"/>
    <col min="1735" max="1735" width="7" bestFit="1" customWidth="1"/>
    <col min="1736" max="1736" width="7.6640625" bestFit="1" customWidth="1"/>
    <col min="1737" max="1737" width="7" bestFit="1" customWidth="1"/>
    <col min="1738" max="1738" width="6.6640625" bestFit="1" customWidth="1"/>
    <col min="1739" max="1739" width="7.6640625" bestFit="1" customWidth="1"/>
    <col min="1740" max="1740" width="7" bestFit="1" customWidth="1"/>
    <col min="1741" max="1741" width="8.6640625" bestFit="1" customWidth="1"/>
    <col min="1742" max="1742" width="7" bestFit="1" customWidth="1"/>
    <col min="1743" max="1743" width="7.6640625" bestFit="1" customWidth="1"/>
    <col min="1744" max="1744" width="6.6640625" bestFit="1" customWidth="1"/>
    <col min="1745" max="1745" width="7" bestFit="1" customWidth="1"/>
    <col min="1746" max="1746" width="7.6640625" bestFit="1" customWidth="1"/>
    <col min="1747" max="1748" width="7" bestFit="1" customWidth="1"/>
    <col min="1749" max="1755" width="7.6640625" bestFit="1" customWidth="1"/>
    <col min="1756" max="1756" width="6" bestFit="1" customWidth="1"/>
    <col min="1757" max="1757" width="6.6640625" bestFit="1" customWidth="1"/>
    <col min="1758" max="1758" width="7.6640625" bestFit="1" customWidth="1"/>
    <col min="1759" max="1759" width="7" bestFit="1" customWidth="1"/>
    <col min="1760" max="1760" width="7.6640625" bestFit="1" customWidth="1"/>
    <col min="1761" max="1761" width="8.6640625" bestFit="1" customWidth="1"/>
    <col min="1762" max="1762" width="7.6640625" bestFit="1" customWidth="1"/>
    <col min="1763" max="1763" width="7" bestFit="1" customWidth="1"/>
    <col min="1764" max="1764" width="6.6640625" bestFit="1" customWidth="1"/>
    <col min="1765" max="1765" width="4" bestFit="1" customWidth="1"/>
    <col min="1766" max="1766" width="7" bestFit="1" customWidth="1"/>
    <col min="1767" max="1768" width="7.6640625" bestFit="1" customWidth="1"/>
    <col min="1769" max="1772" width="7" bestFit="1" customWidth="1"/>
    <col min="1773" max="1773" width="7.6640625" bestFit="1" customWidth="1"/>
    <col min="1774" max="1774" width="6" bestFit="1" customWidth="1"/>
    <col min="1775" max="1775" width="6.6640625" bestFit="1" customWidth="1"/>
    <col min="1776" max="1776" width="6" bestFit="1" customWidth="1"/>
    <col min="1777" max="1777" width="6.6640625" bestFit="1" customWidth="1"/>
    <col min="1778" max="1778" width="8.6640625" bestFit="1" customWidth="1"/>
    <col min="1779" max="1779" width="6" bestFit="1" customWidth="1"/>
    <col min="1780" max="1781" width="7.6640625" bestFit="1" customWidth="1"/>
    <col min="1782" max="1782" width="6.6640625" bestFit="1" customWidth="1"/>
    <col min="1783" max="1784" width="7.6640625" bestFit="1" customWidth="1"/>
    <col min="1785" max="1785" width="7" bestFit="1" customWidth="1"/>
    <col min="1786" max="1786" width="7.6640625" bestFit="1" customWidth="1"/>
    <col min="1787" max="1788" width="7" bestFit="1" customWidth="1"/>
    <col min="1789" max="1789" width="7.6640625" bestFit="1" customWidth="1"/>
    <col min="1790" max="1791" width="7" bestFit="1" customWidth="1"/>
    <col min="1792" max="1792" width="6.6640625" bestFit="1" customWidth="1"/>
    <col min="1793" max="1793" width="7" bestFit="1" customWidth="1"/>
    <col min="1794" max="1794" width="7.6640625" bestFit="1" customWidth="1"/>
    <col min="1795" max="1796" width="7" bestFit="1" customWidth="1"/>
    <col min="1797" max="1797" width="7.6640625" bestFit="1" customWidth="1"/>
    <col min="1798" max="1798" width="6" bestFit="1" customWidth="1"/>
    <col min="1799" max="1801" width="7.6640625" bestFit="1" customWidth="1"/>
    <col min="1802" max="1804" width="7" bestFit="1" customWidth="1"/>
    <col min="1805" max="1805" width="6.6640625" bestFit="1" customWidth="1"/>
    <col min="1806" max="1806" width="7" bestFit="1" customWidth="1"/>
    <col min="1807" max="1808" width="7.6640625" bestFit="1" customWidth="1"/>
    <col min="1809" max="1809" width="7" bestFit="1" customWidth="1"/>
    <col min="1810" max="1810" width="6" bestFit="1" customWidth="1"/>
    <col min="1811" max="1812" width="7" bestFit="1" customWidth="1"/>
    <col min="1813" max="1814" width="7.6640625" bestFit="1" customWidth="1"/>
    <col min="1815" max="1816" width="7" bestFit="1" customWidth="1"/>
    <col min="1817" max="1817" width="7.6640625" bestFit="1" customWidth="1"/>
    <col min="1818" max="1818" width="5" bestFit="1" customWidth="1"/>
    <col min="1819" max="1819" width="7" bestFit="1" customWidth="1"/>
    <col min="1820" max="1820" width="7.6640625" bestFit="1" customWidth="1"/>
    <col min="1821" max="1821" width="6" bestFit="1" customWidth="1"/>
    <col min="1822" max="1822" width="8.6640625" bestFit="1" customWidth="1"/>
    <col min="1823" max="1825" width="7" bestFit="1" customWidth="1"/>
    <col min="1826" max="1826" width="7.6640625" bestFit="1" customWidth="1"/>
    <col min="1827" max="1827" width="7" bestFit="1" customWidth="1"/>
    <col min="1828" max="1828" width="7.6640625" bestFit="1" customWidth="1"/>
    <col min="1829" max="1829" width="7" bestFit="1" customWidth="1"/>
    <col min="1830" max="1830" width="6" bestFit="1" customWidth="1"/>
    <col min="1831" max="1832" width="7" bestFit="1" customWidth="1"/>
    <col min="1833" max="1833" width="7.6640625" bestFit="1" customWidth="1"/>
    <col min="1834" max="1834" width="6.6640625" bestFit="1" customWidth="1"/>
    <col min="1835" max="1839" width="7" bestFit="1" customWidth="1"/>
    <col min="1840" max="1840" width="7.6640625" bestFit="1" customWidth="1"/>
    <col min="1841" max="1841" width="6" bestFit="1" customWidth="1"/>
    <col min="1842" max="1842" width="7" bestFit="1" customWidth="1"/>
    <col min="1843" max="1843" width="7.6640625" bestFit="1" customWidth="1"/>
    <col min="1844" max="1845" width="6" bestFit="1" customWidth="1"/>
    <col min="1846" max="1846" width="7" bestFit="1" customWidth="1"/>
    <col min="1847" max="1848" width="6" bestFit="1" customWidth="1"/>
    <col min="1849" max="1849" width="7" bestFit="1" customWidth="1"/>
    <col min="1850" max="1850" width="5.6640625" bestFit="1" customWidth="1"/>
    <col min="1851" max="1851" width="7" bestFit="1" customWidth="1"/>
    <col min="1852" max="1852" width="7.6640625" bestFit="1" customWidth="1"/>
    <col min="1853" max="1854" width="6" bestFit="1" customWidth="1"/>
    <col min="1855" max="1855" width="7" bestFit="1" customWidth="1"/>
    <col min="1856" max="1856" width="8.6640625" bestFit="1" customWidth="1"/>
    <col min="1857" max="1857" width="6" bestFit="1" customWidth="1"/>
    <col min="1858" max="1858" width="7.6640625" bestFit="1" customWidth="1"/>
    <col min="1859" max="1859" width="7" bestFit="1" customWidth="1"/>
    <col min="1860" max="1860" width="8.6640625" bestFit="1" customWidth="1"/>
    <col min="1861" max="1861" width="7" bestFit="1" customWidth="1"/>
    <col min="1862" max="1863" width="7.6640625" bestFit="1" customWidth="1"/>
    <col min="1864" max="1865" width="7" bestFit="1" customWidth="1"/>
    <col min="1866" max="1867" width="7.6640625" bestFit="1" customWidth="1"/>
    <col min="1868" max="1868" width="7" bestFit="1" customWidth="1"/>
    <col min="1869" max="1870" width="7.6640625" bestFit="1" customWidth="1"/>
    <col min="1871" max="1871" width="6.6640625" bestFit="1" customWidth="1"/>
    <col min="1872" max="1872" width="7.6640625" bestFit="1" customWidth="1"/>
    <col min="1873" max="1873" width="6" bestFit="1" customWidth="1"/>
    <col min="1874" max="1874" width="7.6640625" bestFit="1" customWidth="1"/>
    <col min="1875" max="1875" width="6" bestFit="1" customWidth="1"/>
    <col min="1876" max="1876" width="7" bestFit="1" customWidth="1"/>
    <col min="1877" max="1877" width="7.6640625" bestFit="1" customWidth="1"/>
    <col min="1878" max="1878" width="7" bestFit="1" customWidth="1"/>
    <col min="1879" max="1879" width="6" bestFit="1" customWidth="1"/>
    <col min="1880" max="1880" width="5.6640625" bestFit="1" customWidth="1"/>
    <col min="1881" max="1881" width="7" bestFit="1" customWidth="1"/>
    <col min="1882" max="1882" width="6" bestFit="1" customWidth="1"/>
    <col min="1883" max="1883" width="7" bestFit="1" customWidth="1"/>
    <col min="1884" max="1884" width="6.6640625" bestFit="1" customWidth="1"/>
    <col min="1885" max="1885" width="7" bestFit="1" customWidth="1"/>
    <col min="1886" max="1886" width="7.6640625" bestFit="1" customWidth="1"/>
    <col min="1887" max="1888" width="7" bestFit="1" customWidth="1"/>
    <col min="1889" max="1889" width="5" bestFit="1" customWidth="1"/>
    <col min="1890" max="1890" width="6" bestFit="1" customWidth="1"/>
    <col min="1891" max="1891" width="7" bestFit="1" customWidth="1"/>
    <col min="1892" max="1893" width="7.6640625" bestFit="1" customWidth="1"/>
    <col min="1894" max="1895" width="7" bestFit="1" customWidth="1"/>
    <col min="1896" max="1897" width="7.6640625" bestFit="1" customWidth="1"/>
    <col min="1898" max="1899" width="7" bestFit="1" customWidth="1"/>
    <col min="1900" max="1900" width="6.6640625" bestFit="1" customWidth="1"/>
    <col min="1901" max="1901" width="7.6640625" bestFit="1" customWidth="1"/>
    <col min="1902" max="1902" width="6.6640625" bestFit="1" customWidth="1"/>
    <col min="1903" max="1903" width="7" bestFit="1" customWidth="1"/>
    <col min="1904" max="1904" width="7.6640625" bestFit="1" customWidth="1"/>
    <col min="1905" max="1905" width="7" bestFit="1" customWidth="1"/>
    <col min="1906" max="1907" width="6" bestFit="1" customWidth="1"/>
    <col min="1908" max="1908" width="7.6640625" bestFit="1" customWidth="1"/>
    <col min="1909" max="1909" width="7" bestFit="1" customWidth="1"/>
    <col min="1910" max="1911" width="7.6640625" bestFit="1" customWidth="1"/>
    <col min="1912" max="1913" width="7" bestFit="1" customWidth="1"/>
    <col min="1914" max="1914" width="7.6640625" bestFit="1" customWidth="1"/>
    <col min="1915" max="1915" width="8.6640625" bestFit="1" customWidth="1"/>
    <col min="1916" max="1916" width="4" bestFit="1" customWidth="1"/>
    <col min="1917" max="1917" width="7.6640625" bestFit="1" customWidth="1"/>
    <col min="1918" max="1918" width="8" bestFit="1" customWidth="1"/>
    <col min="1919" max="1919" width="6" bestFit="1" customWidth="1"/>
    <col min="1920" max="1920" width="7.6640625" bestFit="1" customWidth="1"/>
    <col min="1921" max="1921" width="7" bestFit="1" customWidth="1"/>
    <col min="1922" max="1923" width="6.6640625" bestFit="1" customWidth="1"/>
    <col min="1924" max="1924" width="8" bestFit="1" customWidth="1"/>
    <col min="1925" max="1925" width="6.6640625" bestFit="1" customWidth="1"/>
    <col min="1926" max="1926" width="6" bestFit="1" customWidth="1"/>
    <col min="1927" max="1927" width="7.6640625" bestFit="1" customWidth="1"/>
    <col min="1928" max="1928" width="7" bestFit="1" customWidth="1"/>
    <col min="1929" max="1931" width="7.6640625" bestFit="1" customWidth="1"/>
    <col min="1932" max="1932" width="7" bestFit="1" customWidth="1"/>
    <col min="1933" max="1933" width="8" bestFit="1" customWidth="1"/>
    <col min="1934" max="1935" width="7" bestFit="1" customWidth="1"/>
    <col min="1936" max="1936" width="6.6640625" bestFit="1" customWidth="1"/>
    <col min="1937" max="1938" width="7" bestFit="1" customWidth="1"/>
    <col min="1939" max="1939" width="6.6640625" bestFit="1" customWidth="1"/>
    <col min="1940" max="1941" width="6" bestFit="1" customWidth="1"/>
    <col min="1942" max="1942" width="7" bestFit="1" customWidth="1"/>
    <col min="1943" max="1943" width="6.6640625" bestFit="1" customWidth="1"/>
    <col min="1944" max="1946" width="7" bestFit="1" customWidth="1"/>
    <col min="1947" max="1947" width="7.6640625" bestFit="1" customWidth="1"/>
    <col min="1948" max="1948" width="6.6640625" bestFit="1" customWidth="1"/>
    <col min="1949" max="1949" width="7.6640625" bestFit="1" customWidth="1"/>
    <col min="1950" max="1950" width="8" bestFit="1" customWidth="1"/>
    <col min="1951" max="1952" width="7" bestFit="1" customWidth="1"/>
    <col min="1953" max="1953" width="8.6640625" bestFit="1" customWidth="1"/>
    <col min="1954" max="1954" width="7.6640625" bestFit="1" customWidth="1"/>
    <col min="1955" max="1955" width="5" bestFit="1" customWidth="1"/>
    <col min="1956" max="1957" width="7" bestFit="1" customWidth="1"/>
    <col min="1958" max="1958" width="6.6640625" bestFit="1" customWidth="1"/>
    <col min="1959" max="1959" width="6" bestFit="1" customWidth="1"/>
    <col min="1960" max="1960" width="8.6640625" bestFit="1" customWidth="1"/>
    <col min="1961" max="1962" width="7.6640625" bestFit="1" customWidth="1"/>
    <col min="1963" max="1963" width="8" bestFit="1" customWidth="1"/>
    <col min="1964" max="1964" width="8.6640625" bestFit="1" customWidth="1"/>
    <col min="1965" max="1965" width="8" bestFit="1" customWidth="1"/>
    <col min="1966" max="1966" width="7.6640625" bestFit="1" customWidth="1"/>
    <col min="1967" max="1967" width="6.6640625" bestFit="1" customWidth="1"/>
    <col min="1968" max="1968" width="7" bestFit="1" customWidth="1"/>
    <col min="1969" max="1969" width="6" bestFit="1" customWidth="1"/>
    <col min="1970" max="1970" width="7" bestFit="1" customWidth="1"/>
    <col min="1971" max="1971" width="8" bestFit="1" customWidth="1"/>
    <col min="1972" max="1973" width="7.6640625" bestFit="1" customWidth="1"/>
    <col min="1974" max="1974" width="8" bestFit="1" customWidth="1"/>
    <col min="1975" max="1975" width="7" bestFit="1" customWidth="1"/>
    <col min="1976" max="1976" width="6.6640625" bestFit="1" customWidth="1"/>
    <col min="1977" max="1977" width="7" bestFit="1" customWidth="1"/>
    <col min="1978" max="1978" width="6" bestFit="1" customWidth="1"/>
    <col min="1979" max="1979" width="7" bestFit="1" customWidth="1"/>
    <col min="1980" max="1980" width="6.6640625" bestFit="1" customWidth="1"/>
    <col min="1981" max="1981" width="8" bestFit="1" customWidth="1"/>
    <col min="1982" max="1982" width="7" bestFit="1" customWidth="1"/>
    <col min="1983" max="1983" width="4" bestFit="1" customWidth="1"/>
    <col min="1984" max="1984" width="7" bestFit="1" customWidth="1"/>
    <col min="1985" max="1986" width="7.6640625" bestFit="1" customWidth="1"/>
    <col min="1987" max="1987" width="7" bestFit="1" customWidth="1"/>
    <col min="1988" max="1988" width="6.6640625" bestFit="1" customWidth="1"/>
    <col min="1989" max="1989" width="7" bestFit="1" customWidth="1"/>
    <col min="1990" max="1990" width="7.6640625" bestFit="1" customWidth="1"/>
    <col min="1991" max="1993" width="7" bestFit="1" customWidth="1"/>
    <col min="1994" max="1994" width="8.6640625" bestFit="1" customWidth="1"/>
    <col min="1995" max="1995" width="7.6640625" bestFit="1" customWidth="1"/>
    <col min="1996" max="1996" width="8" bestFit="1" customWidth="1"/>
    <col min="1997" max="1997" width="6.6640625" bestFit="1" customWidth="1"/>
    <col min="1998" max="1998" width="7" bestFit="1" customWidth="1"/>
    <col min="1999" max="1999" width="6.6640625" bestFit="1" customWidth="1"/>
    <col min="2000" max="2000" width="7" bestFit="1" customWidth="1"/>
    <col min="2001" max="2001" width="8.6640625" bestFit="1" customWidth="1"/>
    <col min="2002" max="2002" width="6.6640625" bestFit="1" customWidth="1"/>
    <col min="2003" max="2003" width="6" bestFit="1" customWidth="1"/>
    <col min="2004" max="2004" width="8.6640625" bestFit="1" customWidth="1"/>
    <col min="2005" max="2006" width="7.6640625" bestFit="1" customWidth="1"/>
    <col min="2007" max="2008" width="7" bestFit="1" customWidth="1"/>
    <col min="2009" max="2009" width="6.6640625" bestFit="1" customWidth="1"/>
    <col min="2010" max="2011" width="7" bestFit="1" customWidth="1"/>
    <col min="2012" max="2013" width="7.6640625" bestFit="1" customWidth="1"/>
    <col min="2014" max="2014" width="7" bestFit="1" customWidth="1"/>
    <col min="2015" max="2015" width="6.6640625" bestFit="1" customWidth="1"/>
    <col min="2016" max="2016" width="8" bestFit="1" customWidth="1"/>
    <col min="2017" max="2017" width="7.6640625" bestFit="1" customWidth="1"/>
    <col min="2018" max="2019" width="7" bestFit="1" customWidth="1"/>
    <col min="2020" max="2020" width="7.6640625" bestFit="1" customWidth="1"/>
    <col min="2021" max="2022" width="7" bestFit="1" customWidth="1"/>
    <col min="2023" max="2023" width="8.6640625" bestFit="1" customWidth="1"/>
    <col min="2024" max="2024" width="6" bestFit="1" customWidth="1"/>
    <col min="2025" max="2025" width="7" bestFit="1" customWidth="1"/>
    <col min="2026" max="2026" width="8" bestFit="1" customWidth="1"/>
    <col min="2027" max="2027" width="6.6640625" bestFit="1" customWidth="1"/>
    <col min="2028" max="2031" width="7" bestFit="1" customWidth="1"/>
    <col min="2032" max="2032" width="6" bestFit="1" customWidth="1"/>
    <col min="2033" max="2033" width="7" bestFit="1" customWidth="1"/>
    <col min="2034" max="2034" width="6.6640625" bestFit="1" customWidth="1"/>
    <col min="2035" max="2035" width="8.6640625" bestFit="1" customWidth="1"/>
    <col min="2036" max="2036" width="7.6640625" bestFit="1" customWidth="1"/>
    <col min="2037" max="2037" width="5" bestFit="1" customWidth="1"/>
    <col min="2038" max="2038" width="8.6640625" bestFit="1" customWidth="1"/>
    <col min="2039" max="2039" width="7" bestFit="1" customWidth="1"/>
    <col min="2040" max="2040" width="8" bestFit="1" customWidth="1"/>
    <col min="2041" max="2041" width="6.6640625" bestFit="1" customWidth="1"/>
    <col min="2042" max="2042" width="8.6640625" bestFit="1" customWidth="1"/>
    <col min="2043" max="2043" width="6" bestFit="1" customWidth="1"/>
    <col min="2044" max="2044" width="8.6640625" bestFit="1" customWidth="1"/>
    <col min="2045" max="2045" width="7.6640625" bestFit="1" customWidth="1"/>
    <col min="2046" max="2046" width="8" bestFit="1" customWidth="1"/>
    <col min="2047" max="2047" width="7.6640625" bestFit="1" customWidth="1"/>
    <col min="2048" max="2048" width="8.6640625" bestFit="1" customWidth="1"/>
    <col min="2049" max="2049" width="7" bestFit="1" customWidth="1"/>
    <col min="2050" max="2050" width="6" bestFit="1" customWidth="1"/>
    <col min="2051" max="2056" width="7" bestFit="1" customWidth="1"/>
    <col min="2057" max="2057" width="6" bestFit="1" customWidth="1"/>
    <col min="2058" max="2058" width="7" bestFit="1" customWidth="1"/>
    <col min="2059" max="2059" width="6" bestFit="1" customWidth="1"/>
    <col min="2060" max="2060" width="7" bestFit="1" customWidth="1"/>
    <col min="2061" max="2061" width="8" bestFit="1" customWidth="1"/>
    <col min="2062" max="2062" width="6" bestFit="1" customWidth="1"/>
    <col min="2063" max="2063" width="7" bestFit="1" customWidth="1"/>
    <col min="2064" max="2064" width="8.6640625" bestFit="1" customWidth="1"/>
    <col min="2065" max="2065" width="7.6640625" bestFit="1" customWidth="1"/>
    <col min="2066" max="2066" width="6" bestFit="1" customWidth="1"/>
    <col min="2067" max="2070" width="7" bestFit="1" customWidth="1"/>
    <col min="2071" max="2071" width="8" bestFit="1" customWidth="1"/>
    <col min="2072" max="2073" width="7" bestFit="1" customWidth="1"/>
    <col min="2074" max="2074" width="8" bestFit="1" customWidth="1"/>
    <col min="2075" max="2076" width="7" bestFit="1" customWidth="1"/>
    <col min="2077" max="2077" width="5" bestFit="1" customWidth="1"/>
    <col min="2078" max="2078" width="7.6640625" bestFit="1" customWidth="1"/>
    <col min="2079" max="2079" width="6" bestFit="1" customWidth="1"/>
    <col min="2080" max="2081" width="7.6640625" bestFit="1" customWidth="1"/>
    <col min="2082" max="2082" width="4" bestFit="1" customWidth="1"/>
    <col min="2083" max="2084" width="7.6640625" bestFit="1" customWidth="1"/>
    <col min="2085" max="2085" width="6" bestFit="1" customWidth="1"/>
    <col min="2086" max="2086" width="7.6640625" bestFit="1" customWidth="1"/>
    <col min="2087" max="2089" width="7" bestFit="1" customWidth="1"/>
    <col min="2090" max="2090" width="7.6640625" bestFit="1" customWidth="1"/>
    <col min="2091" max="2091" width="7" bestFit="1" customWidth="1"/>
    <col min="2092" max="2092" width="7.6640625" bestFit="1" customWidth="1"/>
    <col min="2093" max="2093" width="8.6640625" bestFit="1" customWidth="1"/>
    <col min="2094" max="2094" width="6.6640625" bestFit="1" customWidth="1"/>
    <col min="2095" max="2095" width="6" bestFit="1" customWidth="1"/>
    <col min="2096" max="2099" width="7" bestFit="1" customWidth="1"/>
    <col min="2100" max="2100" width="6.6640625" bestFit="1" customWidth="1"/>
    <col min="2101" max="2101" width="7" bestFit="1" customWidth="1"/>
    <col min="2102" max="2102" width="8" bestFit="1" customWidth="1"/>
    <col min="2103" max="2104" width="6" bestFit="1" customWidth="1"/>
    <col min="2105" max="2105" width="8" bestFit="1" customWidth="1"/>
    <col min="2106" max="2106" width="7" bestFit="1" customWidth="1"/>
    <col min="2107" max="2107" width="7.6640625" bestFit="1" customWidth="1"/>
    <col min="2108" max="2109" width="7" bestFit="1" customWidth="1"/>
    <col min="2110" max="2110" width="6" bestFit="1" customWidth="1"/>
    <col min="2111" max="2112" width="7" bestFit="1" customWidth="1"/>
    <col min="2113" max="2114" width="6" bestFit="1" customWidth="1"/>
    <col min="2115" max="2115" width="7.6640625" bestFit="1" customWidth="1"/>
    <col min="2116" max="2116" width="8" bestFit="1" customWidth="1"/>
    <col min="2117" max="2117" width="7" bestFit="1" customWidth="1"/>
    <col min="2118" max="2118" width="6" bestFit="1" customWidth="1"/>
    <col min="2119" max="2119" width="7.6640625" bestFit="1" customWidth="1"/>
    <col min="2120" max="2123" width="7" bestFit="1" customWidth="1"/>
    <col min="2124" max="2124" width="5.6640625" bestFit="1" customWidth="1"/>
    <col min="2125" max="2125" width="8.6640625" bestFit="1" customWidth="1"/>
    <col min="2126" max="2126" width="6.6640625" bestFit="1" customWidth="1"/>
    <col min="2127" max="2127" width="7" bestFit="1" customWidth="1"/>
    <col min="2128" max="2128" width="8.6640625" bestFit="1" customWidth="1"/>
    <col min="2129" max="2129" width="7" bestFit="1" customWidth="1"/>
    <col min="2130" max="2130" width="8" bestFit="1" customWidth="1"/>
    <col min="2131" max="2131" width="8.6640625" bestFit="1" customWidth="1"/>
    <col min="2132" max="2133" width="7" bestFit="1" customWidth="1"/>
    <col min="2134" max="2134" width="6" bestFit="1" customWidth="1"/>
    <col min="2135" max="2139" width="7" bestFit="1" customWidth="1"/>
    <col min="2140" max="2140" width="8" bestFit="1" customWidth="1"/>
    <col min="2141" max="2142" width="7" bestFit="1" customWidth="1"/>
    <col min="2143" max="2143" width="8.6640625" bestFit="1" customWidth="1"/>
    <col min="2144" max="2144" width="7.6640625" bestFit="1" customWidth="1"/>
    <col min="2145" max="2145" width="8" bestFit="1" customWidth="1"/>
    <col min="2146" max="2146" width="8.6640625" bestFit="1" customWidth="1"/>
    <col min="2147" max="2147" width="7" bestFit="1" customWidth="1"/>
    <col min="2148" max="2148" width="6.6640625" bestFit="1" customWidth="1"/>
    <col min="2149" max="2149" width="6" bestFit="1" customWidth="1"/>
    <col min="2150" max="2150" width="8.6640625" bestFit="1" customWidth="1"/>
    <col min="2151" max="2151" width="7" bestFit="1" customWidth="1"/>
    <col min="2152" max="2152" width="8" bestFit="1" customWidth="1"/>
    <col min="2153" max="2153" width="8.6640625" bestFit="1" customWidth="1"/>
    <col min="2154" max="2154" width="8" bestFit="1" customWidth="1"/>
    <col min="2155" max="2155" width="8.6640625" bestFit="1" customWidth="1"/>
    <col min="2156" max="2156" width="7" bestFit="1" customWidth="1"/>
    <col min="2157" max="2157" width="7.6640625" bestFit="1" customWidth="1"/>
    <col min="2158" max="2158" width="5.6640625" bestFit="1" customWidth="1"/>
    <col min="2159" max="2159" width="7" bestFit="1" customWidth="1"/>
    <col min="2160" max="2160" width="7.6640625" bestFit="1" customWidth="1"/>
    <col min="2161" max="2161" width="8" bestFit="1" customWidth="1"/>
    <col min="2162" max="2162" width="7.6640625" bestFit="1" customWidth="1"/>
    <col min="2163" max="2163" width="7" bestFit="1" customWidth="1"/>
    <col min="2164" max="2164" width="6" bestFit="1" customWidth="1"/>
    <col min="2165" max="2165" width="7" bestFit="1" customWidth="1"/>
    <col min="2166" max="2166" width="8.6640625" bestFit="1" customWidth="1"/>
    <col min="2167" max="2167" width="6" bestFit="1" customWidth="1"/>
    <col min="2168" max="2168" width="8.6640625" bestFit="1" customWidth="1"/>
    <col min="2169" max="2169" width="7" bestFit="1" customWidth="1"/>
    <col min="2170" max="2170" width="7.6640625" bestFit="1" customWidth="1"/>
    <col min="2171" max="2171" width="7" bestFit="1" customWidth="1"/>
    <col min="2172" max="2173" width="8.6640625" bestFit="1" customWidth="1"/>
    <col min="2174" max="2174" width="7" bestFit="1" customWidth="1"/>
    <col min="2175" max="2175" width="6.6640625" bestFit="1" customWidth="1"/>
    <col min="2176" max="2176" width="7" bestFit="1" customWidth="1"/>
    <col min="2177" max="2177" width="7.6640625" bestFit="1" customWidth="1"/>
    <col min="2178" max="2179" width="7" bestFit="1" customWidth="1"/>
    <col min="2180" max="2180" width="8.6640625" bestFit="1" customWidth="1"/>
    <col min="2181" max="2181" width="8" bestFit="1" customWidth="1"/>
    <col min="2182" max="2182" width="7.6640625" bestFit="1" customWidth="1"/>
    <col min="2183" max="2183" width="5" bestFit="1" customWidth="1"/>
    <col min="2184" max="2184" width="7.6640625" bestFit="1" customWidth="1"/>
    <col min="2185" max="2186" width="7" bestFit="1" customWidth="1"/>
    <col min="2187" max="2187" width="6" bestFit="1" customWidth="1"/>
    <col min="2188" max="2190" width="7" bestFit="1" customWidth="1"/>
    <col min="2191" max="2191" width="5" bestFit="1" customWidth="1"/>
    <col min="2192" max="2192" width="7" bestFit="1" customWidth="1"/>
    <col min="2193" max="2193" width="7.6640625" bestFit="1" customWidth="1"/>
    <col min="2194" max="2194" width="6" bestFit="1" customWidth="1"/>
    <col min="2195" max="2195" width="7" bestFit="1" customWidth="1"/>
    <col min="2196" max="2196" width="8" bestFit="1" customWidth="1"/>
    <col min="2197" max="2197" width="7" bestFit="1" customWidth="1"/>
    <col min="2198" max="2198" width="8" bestFit="1" customWidth="1"/>
    <col min="2199" max="2199" width="7" bestFit="1" customWidth="1"/>
    <col min="2200" max="2200" width="7.6640625" bestFit="1" customWidth="1"/>
    <col min="2201" max="2201" width="6" bestFit="1" customWidth="1"/>
    <col min="2202" max="2203" width="7" bestFit="1" customWidth="1"/>
    <col min="2204" max="2204" width="8.6640625" bestFit="1" customWidth="1"/>
    <col min="2205" max="2206" width="7" bestFit="1" customWidth="1"/>
    <col min="2207" max="2207" width="8" bestFit="1" customWidth="1"/>
    <col min="2208" max="2208" width="7.6640625" bestFit="1" customWidth="1"/>
    <col min="2209" max="2209" width="6.6640625" bestFit="1" customWidth="1"/>
    <col min="2210" max="2210" width="7" bestFit="1" customWidth="1"/>
    <col min="2211" max="2211" width="7.6640625" bestFit="1" customWidth="1"/>
    <col min="2212" max="2212" width="6" bestFit="1" customWidth="1"/>
    <col min="2213" max="2213" width="7" bestFit="1" customWidth="1"/>
    <col min="2214" max="2214" width="6" bestFit="1" customWidth="1"/>
    <col min="2215" max="2216" width="7" bestFit="1" customWidth="1"/>
    <col min="2217" max="2217" width="6" bestFit="1" customWidth="1"/>
    <col min="2218" max="2218" width="7.6640625" bestFit="1" customWidth="1"/>
    <col min="2219" max="2219" width="7" bestFit="1" customWidth="1"/>
    <col min="2220" max="2221" width="7.6640625" bestFit="1" customWidth="1"/>
    <col min="2222" max="2223" width="7" bestFit="1" customWidth="1"/>
    <col min="2224" max="2225" width="7.6640625" bestFit="1" customWidth="1"/>
    <col min="2226" max="2226" width="8" bestFit="1" customWidth="1"/>
    <col min="2227" max="2227" width="8.6640625" bestFit="1" customWidth="1"/>
    <col min="2228" max="2229" width="7" bestFit="1" customWidth="1"/>
    <col min="2230" max="2230" width="7.6640625" bestFit="1" customWidth="1"/>
    <col min="2231" max="2231" width="7" bestFit="1" customWidth="1"/>
    <col min="2232" max="2232" width="8.6640625" bestFit="1" customWidth="1"/>
    <col min="2233" max="2233" width="7" bestFit="1" customWidth="1"/>
    <col min="2234" max="2234" width="6.6640625" bestFit="1" customWidth="1"/>
    <col min="2235" max="2235" width="7" bestFit="1" customWidth="1"/>
    <col min="2236" max="2236" width="8" bestFit="1" customWidth="1"/>
    <col min="2237" max="2239" width="7" bestFit="1" customWidth="1"/>
    <col min="2240" max="2240" width="7.6640625" bestFit="1" customWidth="1"/>
    <col min="2241" max="2241" width="8" bestFit="1" customWidth="1"/>
    <col min="2242" max="2243" width="7" bestFit="1" customWidth="1"/>
    <col min="2244" max="2244" width="8" bestFit="1" customWidth="1"/>
    <col min="2245" max="2245" width="7.6640625" bestFit="1" customWidth="1"/>
    <col min="2246" max="2247" width="7" bestFit="1" customWidth="1"/>
    <col min="2248" max="2248" width="8.6640625" bestFit="1" customWidth="1"/>
    <col min="2249" max="2253" width="7" bestFit="1" customWidth="1"/>
    <col min="2254" max="2254" width="6" bestFit="1" customWidth="1"/>
    <col min="2255" max="2255" width="7" bestFit="1" customWidth="1"/>
    <col min="2256" max="2256" width="8" bestFit="1" customWidth="1"/>
    <col min="2257" max="2257" width="7.6640625" bestFit="1" customWidth="1"/>
    <col min="2258" max="2258" width="6" bestFit="1" customWidth="1"/>
    <col min="2259" max="2259" width="8.6640625" bestFit="1" customWidth="1"/>
    <col min="2260" max="2260" width="7" bestFit="1" customWidth="1"/>
    <col min="2261" max="2261" width="8" bestFit="1" customWidth="1"/>
    <col min="2262" max="2262" width="6.6640625" bestFit="1" customWidth="1"/>
    <col min="2263" max="2263" width="6" bestFit="1" customWidth="1"/>
    <col min="2264" max="2264" width="7.6640625" bestFit="1" customWidth="1"/>
    <col min="2265" max="2265" width="7" bestFit="1" customWidth="1"/>
    <col min="2266" max="2266" width="7.6640625" bestFit="1" customWidth="1"/>
    <col min="2267" max="2269" width="7" bestFit="1" customWidth="1"/>
    <col min="2270" max="2270" width="8.6640625" bestFit="1" customWidth="1"/>
    <col min="2271" max="2272" width="7" bestFit="1" customWidth="1"/>
    <col min="2273" max="2273" width="5" bestFit="1" customWidth="1"/>
    <col min="2274" max="2274" width="7" bestFit="1" customWidth="1"/>
    <col min="2275" max="2276" width="8" bestFit="1" customWidth="1"/>
    <col min="2277" max="2282" width="7" bestFit="1" customWidth="1"/>
    <col min="2283" max="2283" width="8" bestFit="1" customWidth="1"/>
    <col min="2284" max="2284" width="7" bestFit="1" customWidth="1"/>
    <col min="2285" max="2285" width="6" bestFit="1" customWidth="1"/>
    <col min="2286" max="2286" width="8" bestFit="1" customWidth="1"/>
    <col min="2287" max="2290" width="7" bestFit="1" customWidth="1"/>
    <col min="2291" max="2291" width="8" bestFit="1" customWidth="1"/>
    <col min="2292" max="2293" width="7.6640625" bestFit="1" customWidth="1"/>
    <col min="2294" max="2294" width="7" bestFit="1" customWidth="1"/>
    <col min="2295" max="2295" width="6" bestFit="1" customWidth="1"/>
    <col min="2296" max="2298" width="7" bestFit="1" customWidth="1"/>
    <col min="2299" max="2299" width="8" bestFit="1" customWidth="1"/>
    <col min="2300" max="2300" width="7" bestFit="1" customWidth="1"/>
    <col min="2301" max="2301" width="8" bestFit="1" customWidth="1"/>
    <col min="2302" max="2302" width="7" bestFit="1" customWidth="1"/>
    <col min="2303" max="2303" width="6" bestFit="1" customWidth="1"/>
    <col min="2304" max="2304" width="7" bestFit="1" customWidth="1"/>
    <col min="2305" max="2305" width="8" bestFit="1" customWidth="1"/>
    <col min="2306" max="2309" width="7" bestFit="1" customWidth="1"/>
    <col min="2310" max="2310" width="7.6640625" bestFit="1" customWidth="1"/>
    <col min="2311" max="2311" width="8" bestFit="1" customWidth="1"/>
    <col min="2312" max="2312" width="8.6640625" bestFit="1" customWidth="1"/>
    <col min="2313" max="2313" width="7" bestFit="1" customWidth="1"/>
    <col min="2314" max="2315" width="8" bestFit="1" customWidth="1"/>
    <col min="2316" max="2316" width="7.6640625" bestFit="1" customWidth="1"/>
    <col min="2317" max="2318" width="7" bestFit="1" customWidth="1"/>
    <col min="2319" max="2319" width="6" bestFit="1" customWidth="1"/>
    <col min="2320" max="2320" width="7" bestFit="1" customWidth="1"/>
    <col min="2321" max="2323" width="7.6640625" bestFit="1" customWidth="1"/>
    <col min="2324" max="2324" width="8.6640625" bestFit="1" customWidth="1"/>
    <col min="2325" max="2325" width="7.6640625" bestFit="1" customWidth="1"/>
    <col min="2326" max="2326" width="7" bestFit="1" customWidth="1"/>
    <col min="2327" max="2328" width="7.6640625" bestFit="1" customWidth="1"/>
    <col min="2329" max="2331" width="7" bestFit="1" customWidth="1"/>
    <col min="2332" max="2332" width="8" bestFit="1" customWidth="1"/>
    <col min="2333" max="2333" width="7.6640625" bestFit="1" customWidth="1"/>
    <col min="2334" max="2335" width="8.6640625" bestFit="1" customWidth="1"/>
    <col min="2336" max="2337" width="7" bestFit="1" customWidth="1"/>
    <col min="2338" max="2340" width="8" bestFit="1" customWidth="1"/>
    <col min="2341" max="2341" width="7" bestFit="1" customWidth="1"/>
    <col min="2342" max="2342" width="6.6640625" bestFit="1" customWidth="1"/>
    <col min="2343" max="2345" width="7" bestFit="1" customWidth="1"/>
    <col min="2346" max="2346" width="7.6640625" bestFit="1" customWidth="1"/>
    <col min="2347" max="2347" width="8.6640625" bestFit="1" customWidth="1"/>
    <col min="2348" max="2349" width="7" bestFit="1" customWidth="1"/>
    <col min="2350" max="2350" width="7.6640625" bestFit="1" customWidth="1"/>
    <col min="2351" max="2352" width="8" bestFit="1" customWidth="1"/>
    <col min="2353" max="2354" width="7" bestFit="1" customWidth="1"/>
    <col min="2355" max="2356" width="8" bestFit="1" customWidth="1"/>
    <col min="2357" max="2357" width="6" bestFit="1" customWidth="1"/>
    <col min="2358" max="2359" width="8" bestFit="1" customWidth="1"/>
    <col min="2360" max="2360" width="6" bestFit="1" customWidth="1"/>
    <col min="2361" max="2361" width="6.6640625" bestFit="1" customWidth="1"/>
    <col min="2362" max="2362" width="7" bestFit="1" customWidth="1"/>
    <col min="2363" max="2363" width="6" bestFit="1" customWidth="1"/>
    <col min="2364" max="2365" width="8" bestFit="1" customWidth="1"/>
    <col min="2366" max="2367" width="7.6640625" bestFit="1" customWidth="1"/>
    <col min="2368" max="2368" width="4" bestFit="1" customWidth="1"/>
    <col min="2369" max="2369" width="6.6640625" bestFit="1" customWidth="1"/>
    <col min="2370" max="2370" width="7" bestFit="1" customWidth="1"/>
    <col min="2371" max="2371" width="6.6640625" bestFit="1" customWidth="1"/>
    <col min="2372" max="2372" width="7" bestFit="1" customWidth="1"/>
    <col min="2373" max="2373" width="8.6640625" bestFit="1" customWidth="1"/>
    <col min="2374" max="2374" width="7" bestFit="1" customWidth="1"/>
    <col min="2375" max="2375" width="6" bestFit="1" customWidth="1"/>
    <col min="2376" max="2376" width="8.6640625" bestFit="1" customWidth="1"/>
    <col min="2377" max="2377" width="8" bestFit="1" customWidth="1"/>
    <col min="2378" max="2378" width="7.6640625" bestFit="1" customWidth="1"/>
    <col min="2379" max="2379" width="8.6640625" bestFit="1" customWidth="1"/>
    <col min="2380" max="2380" width="8" bestFit="1" customWidth="1"/>
    <col min="2381" max="2383" width="7" bestFit="1" customWidth="1"/>
    <col min="2384" max="2384" width="8.6640625" bestFit="1" customWidth="1"/>
    <col min="2385" max="2385" width="5" bestFit="1" customWidth="1"/>
    <col min="2386" max="2387" width="7" bestFit="1" customWidth="1"/>
    <col min="2388" max="2388" width="8.6640625" bestFit="1" customWidth="1"/>
    <col min="2389" max="2390" width="8" bestFit="1" customWidth="1"/>
    <col min="2391" max="2391" width="7" bestFit="1" customWidth="1"/>
    <col min="2392" max="2392" width="8.6640625" bestFit="1" customWidth="1"/>
    <col min="2393" max="2396" width="7" bestFit="1" customWidth="1"/>
    <col min="2397" max="2397" width="6" bestFit="1" customWidth="1"/>
    <col min="2398" max="2398" width="7" bestFit="1" customWidth="1"/>
    <col min="2399" max="2399" width="8.6640625" bestFit="1" customWidth="1"/>
    <col min="2400" max="2400" width="7" bestFit="1" customWidth="1"/>
    <col min="2401" max="2402" width="7.6640625" bestFit="1" customWidth="1"/>
    <col min="2403" max="2403" width="7" bestFit="1" customWidth="1"/>
    <col min="2404" max="2404" width="8" bestFit="1" customWidth="1"/>
    <col min="2405" max="2405" width="7" bestFit="1" customWidth="1"/>
    <col min="2406" max="2406" width="8" bestFit="1" customWidth="1"/>
    <col min="2407" max="2407" width="7" bestFit="1" customWidth="1"/>
    <col min="2408" max="2408" width="6" bestFit="1" customWidth="1"/>
    <col min="2409" max="2409" width="8" bestFit="1" customWidth="1"/>
    <col min="2410" max="2410" width="7" bestFit="1" customWidth="1"/>
    <col min="2411" max="2411" width="8" bestFit="1" customWidth="1"/>
    <col min="2412" max="2412" width="7" bestFit="1" customWidth="1"/>
    <col min="2413" max="2413" width="8.6640625" bestFit="1" customWidth="1"/>
    <col min="2414" max="2414" width="7" bestFit="1" customWidth="1"/>
    <col min="2415" max="2415" width="8" bestFit="1" customWidth="1"/>
    <col min="2416" max="2417" width="7.6640625" bestFit="1" customWidth="1"/>
    <col min="2418" max="2418" width="7" bestFit="1" customWidth="1"/>
    <col min="2419" max="2419" width="6" bestFit="1" customWidth="1"/>
    <col min="2420" max="2420" width="7" bestFit="1" customWidth="1"/>
    <col min="2421" max="2421" width="6" bestFit="1" customWidth="1"/>
    <col min="2422" max="2422" width="7.6640625" bestFit="1" customWidth="1"/>
    <col min="2423" max="2423" width="9" bestFit="1" customWidth="1"/>
    <col min="2424" max="2425" width="7" bestFit="1" customWidth="1"/>
    <col min="2426" max="2426" width="7.6640625" bestFit="1" customWidth="1"/>
    <col min="2427" max="2427" width="4" bestFit="1" customWidth="1"/>
    <col min="2428" max="2428" width="7.6640625" bestFit="1" customWidth="1"/>
    <col min="2429" max="2429" width="7" bestFit="1" customWidth="1"/>
    <col min="2430" max="2430" width="8.6640625" bestFit="1" customWidth="1"/>
    <col min="2431" max="2432" width="7" bestFit="1" customWidth="1"/>
    <col min="2433" max="2433" width="8" bestFit="1" customWidth="1"/>
    <col min="2434" max="2434" width="8.6640625" bestFit="1" customWidth="1"/>
    <col min="2435" max="2435" width="7" bestFit="1" customWidth="1"/>
    <col min="2436" max="2436" width="8" bestFit="1" customWidth="1"/>
    <col min="2437" max="2437" width="7" bestFit="1" customWidth="1"/>
    <col min="2438" max="2438" width="7.6640625" bestFit="1" customWidth="1"/>
    <col min="2439" max="2440" width="7" bestFit="1" customWidth="1"/>
    <col min="2441" max="2441" width="8.6640625" bestFit="1" customWidth="1"/>
    <col min="2442" max="2446" width="7" bestFit="1" customWidth="1"/>
    <col min="2447" max="2447" width="8.6640625" bestFit="1" customWidth="1"/>
    <col min="2448" max="2448" width="7" bestFit="1" customWidth="1"/>
    <col min="2449" max="2449" width="8" bestFit="1" customWidth="1"/>
    <col min="2450" max="2451" width="7" bestFit="1" customWidth="1"/>
    <col min="2452" max="2452" width="7.6640625" bestFit="1" customWidth="1"/>
    <col min="2453" max="2454" width="7" bestFit="1" customWidth="1"/>
    <col min="2455" max="2455" width="7.6640625" bestFit="1" customWidth="1"/>
    <col min="2456" max="2456" width="8.6640625" bestFit="1" customWidth="1"/>
    <col min="2457" max="2462" width="7" bestFit="1" customWidth="1"/>
    <col min="2463" max="2463" width="6" bestFit="1" customWidth="1"/>
    <col min="2464" max="2465" width="7" bestFit="1" customWidth="1"/>
    <col min="2466" max="2467" width="7.6640625" bestFit="1" customWidth="1"/>
    <col min="2468" max="2469" width="7" bestFit="1" customWidth="1"/>
    <col min="2470" max="2470" width="8.6640625" bestFit="1" customWidth="1"/>
    <col min="2471" max="2471" width="8" bestFit="1" customWidth="1"/>
    <col min="2472" max="2473" width="8.6640625" bestFit="1" customWidth="1"/>
    <col min="2474" max="2474" width="7.6640625" bestFit="1" customWidth="1"/>
    <col min="2475" max="2475" width="7" bestFit="1" customWidth="1"/>
    <col min="2476" max="2476" width="6" bestFit="1" customWidth="1"/>
    <col min="2477" max="2477" width="8" bestFit="1" customWidth="1"/>
    <col min="2478" max="2478" width="7.6640625" bestFit="1" customWidth="1"/>
    <col min="2479" max="2481" width="7" bestFit="1" customWidth="1"/>
    <col min="2482" max="2482" width="8" bestFit="1" customWidth="1"/>
    <col min="2483" max="2488" width="7" bestFit="1" customWidth="1"/>
    <col min="2489" max="2489" width="7.6640625" bestFit="1" customWidth="1"/>
    <col min="2490" max="2493" width="7" bestFit="1" customWidth="1"/>
    <col min="2494" max="2494" width="8.6640625" bestFit="1" customWidth="1"/>
    <col min="2495" max="2495" width="7" bestFit="1" customWidth="1"/>
    <col min="2496" max="2496" width="6" bestFit="1" customWidth="1"/>
    <col min="2497" max="2498" width="7" bestFit="1" customWidth="1"/>
    <col min="2499" max="2499" width="8" bestFit="1" customWidth="1"/>
    <col min="2500" max="2500" width="8.6640625" bestFit="1" customWidth="1"/>
    <col min="2501" max="2501" width="7" bestFit="1" customWidth="1"/>
    <col min="2502" max="2502" width="6" bestFit="1" customWidth="1"/>
    <col min="2503" max="2503" width="7" bestFit="1" customWidth="1"/>
    <col min="2504" max="2504" width="8" bestFit="1" customWidth="1"/>
    <col min="2505" max="2507" width="7" bestFit="1" customWidth="1"/>
    <col min="2508" max="2508" width="8.6640625" bestFit="1" customWidth="1"/>
    <col min="2509" max="2511" width="7" bestFit="1" customWidth="1"/>
    <col min="2512" max="2512" width="7.6640625" bestFit="1" customWidth="1"/>
    <col min="2513" max="2517" width="7" bestFit="1" customWidth="1"/>
    <col min="2518" max="2518" width="6" bestFit="1" customWidth="1"/>
    <col min="2519" max="2521" width="8" bestFit="1" customWidth="1"/>
    <col min="2522" max="2522" width="7" bestFit="1" customWidth="1"/>
    <col min="2523" max="2523" width="6.6640625" bestFit="1" customWidth="1"/>
    <col min="2524" max="2524" width="8" bestFit="1" customWidth="1"/>
    <col min="2525" max="2525" width="6" bestFit="1" customWidth="1"/>
    <col min="2526" max="2526" width="8" bestFit="1" customWidth="1"/>
    <col min="2527" max="2527" width="7" bestFit="1" customWidth="1"/>
    <col min="2528" max="2528" width="8.6640625" bestFit="1" customWidth="1"/>
    <col min="2529" max="2529" width="6" bestFit="1" customWidth="1"/>
    <col min="2530" max="2530" width="7" bestFit="1" customWidth="1"/>
    <col min="2531" max="2531" width="9" bestFit="1" customWidth="1"/>
    <col min="2532" max="2532" width="8.6640625" bestFit="1" customWidth="1"/>
    <col min="2533" max="2534" width="7" bestFit="1" customWidth="1"/>
    <col min="2535" max="2535" width="8" bestFit="1" customWidth="1"/>
    <col min="2536" max="2536" width="7" bestFit="1" customWidth="1"/>
    <col min="2537" max="2537" width="5" bestFit="1" customWidth="1"/>
    <col min="2538" max="2539" width="7" bestFit="1" customWidth="1"/>
    <col min="2540" max="2540" width="6.6640625" bestFit="1" customWidth="1"/>
    <col min="2541" max="2545" width="7" bestFit="1" customWidth="1"/>
    <col min="2546" max="2546" width="8.6640625" bestFit="1" customWidth="1"/>
    <col min="2547" max="2548" width="8" bestFit="1" customWidth="1"/>
    <col min="2549" max="2549" width="6" bestFit="1" customWidth="1"/>
    <col min="2550" max="2551" width="8" bestFit="1" customWidth="1"/>
    <col min="2552" max="2552" width="6.6640625" bestFit="1" customWidth="1"/>
    <col min="2553" max="2553" width="8" bestFit="1" customWidth="1"/>
    <col min="2554" max="2555" width="7" bestFit="1" customWidth="1"/>
    <col min="2556" max="2559" width="8" bestFit="1" customWidth="1"/>
    <col min="2560" max="2560" width="7" bestFit="1" customWidth="1"/>
    <col min="2561" max="2561" width="9" bestFit="1" customWidth="1"/>
    <col min="2562" max="2562" width="8" bestFit="1" customWidth="1"/>
    <col min="2563" max="2563" width="7.6640625" bestFit="1" customWidth="1"/>
    <col min="2564" max="2565" width="6" bestFit="1" customWidth="1"/>
    <col min="2566" max="2566" width="8.6640625" bestFit="1" customWidth="1"/>
    <col min="2567" max="2567" width="7" bestFit="1" customWidth="1"/>
    <col min="2568" max="2568" width="7.6640625" bestFit="1" customWidth="1"/>
    <col min="2569" max="2569" width="8" bestFit="1" customWidth="1"/>
    <col min="2570" max="2570" width="6" bestFit="1" customWidth="1"/>
    <col min="2571" max="2571" width="8" bestFit="1" customWidth="1"/>
    <col min="2572" max="2573" width="6" bestFit="1" customWidth="1"/>
    <col min="2574" max="2578" width="7" bestFit="1" customWidth="1"/>
    <col min="2579" max="2579" width="7.6640625" bestFit="1" customWidth="1"/>
    <col min="2580" max="2582" width="8" bestFit="1" customWidth="1"/>
    <col min="2583" max="2584" width="7" bestFit="1" customWidth="1"/>
    <col min="2585" max="2585" width="6" bestFit="1" customWidth="1"/>
    <col min="2586" max="2586" width="7" bestFit="1" customWidth="1"/>
    <col min="2587" max="2587" width="7.6640625" bestFit="1" customWidth="1"/>
    <col min="2588" max="2589" width="8" bestFit="1" customWidth="1"/>
    <col min="2590" max="2592" width="7" bestFit="1" customWidth="1"/>
    <col min="2593" max="2593" width="8.6640625" bestFit="1" customWidth="1"/>
    <col min="2594" max="2594" width="7" bestFit="1" customWidth="1"/>
    <col min="2595" max="2595" width="6" bestFit="1" customWidth="1"/>
    <col min="2596" max="2597" width="7" bestFit="1" customWidth="1"/>
    <col min="2598" max="2598" width="6" bestFit="1" customWidth="1"/>
    <col min="2599" max="2599" width="7" bestFit="1" customWidth="1"/>
    <col min="2600" max="2600" width="8.6640625" bestFit="1" customWidth="1"/>
    <col min="2601" max="2603" width="7" bestFit="1" customWidth="1"/>
    <col min="2604" max="2604" width="6" bestFit="1" customWidth="1"/>
    <col min="2605" max="2605" width="8.6640625" bestFit="1" customWidth="1"/>
    <col min="2606" max="2606" width="7" bestFit="1" customWidth="1"/>
    <col min="2607" max="2607" width="8" bestFit="1" customWidth="1"/>
    <col min="2608" max="2608" width="6" bestFit="1" customWidth="1"/>
    <col min="2609" max="2610" width="7" bestFit="1" customWidth="1"/>
    <col min="2611" max="2612" width="8" bestFit="1" customWidth="1"/>
    <col min="2613" max="2613" width="7" bestFit="1" customWidth="1"/>
    <col min="2614" max="2614" width="8" bestFit="1" customWidth="1"/>
    <col min="2615" max="2616" width="7" bestFit="1" customWidth="1"/>
    <col min="2617" max="2617" width="8" bestFit="1" customWidth="1"/>
    <col min="2618" max="2619" width="7" bestFit="1" customWidth="1"/>
    <col min="2620" max="2620" width="6" bestFit="1" customWidth="1"/>
    <col min="2621" max="2622" width="8.6640625" bestFit="1" customWidth="1"/>
    <col min="2623" max="2625" width="7" bestFit="1" customWidth="1"/>
    <col min="2626" max="2626" width="6" bestFit="1" customWidth="1"/>
    <col min="2627" max="2627" width="7" bestFit="1" customWidth="1"/>
    <col min="2628" max="2628" width="5" bestFit="1" customWidth="1"/>
    <col min="2629" max="2629" width="8" bestFit="1" customWidth="1"/>
    <col min="2630" max="2630" width="6" bestFit="1" customWidth="1"/>
    <col min="2631" max="2632" width="8" bestFit="1" customWidth="1"/>
    <col min="2633" max="2636" width="7" bestFit="1" customWidth="1"/>
    <col min="2637" max="2637" width="7.6640625" bestFit="1" customWidth="1"/>
    <col min="2638" max="2638" width="7" bestFit="1" customWidth="1"/>
    <col min="2639" max="2640" width="8" bestFit="1" customWidth="1"/>
    <col min="2641" max="2641" width="6" bestFit="1" customWidth="1"/>
    <col min="2642" max="2642" width="8" bestFit="1" customWidth="1"/>
    <col min="2643" max="2643" width="6" bestFit="1" customWidth="1"/>
    <col min="2644" max="2644" width="7.6640625" bestFit="1" customWidth="1"/>
    <col min="2645" max="2646" width="6" bestFit="1" customWidth="1"/>
    <col min="2647" max="2647" width="8" bestFit="1" customWidth="1"/>
    <col min="2648" max="2648" width="8.6640625" bestFit="1" customWidth="1"/>
    <col min="2649" max="2653" width="8" bestFit="1" customWidth="1"/>
    <col min="2654" max="2654" width="7.6640625" bestFit="1" customWidth="1"/>
    <col min="2655" max="2655" width="8" bestFit="1" customWidth="1"/>
    <col min="2656" max="2656" width="8.6640625" bestFit="1" customWidth="1"/>
    <col min="2657" max="2657" width="7" bestFit="1" customWidth="1"/>
    <col min="2658" max="2660" width="8" bestFit="1" customWidth="1"/>
    <col min="2661" max="2662" width="7" bestFit="1" customWidth="1"/>
    <col min="2663" max="2663" width="8.6640625" bestFit="1" customWidth="1"/>
    <col min="2664" max="2664" width="7" bestFit="1" customWidth="1"/>
    <col min="2665" max="2665" width="9" bestFit="1" customWidth="1"/>
    <col min="2666" max="2666" width="8" bestFit="1" customWidth="1"/>
    <col min="2667" max="2667" width="7" bestFit="1" customWidth="1"/>
    <col min="2668" max="2668" width="5" bestFit="1" customWidth="1"/>
    <col min="2669" max="2669" width="7" bestFit="1" customWidth="1"/>
    <col min="2670" max="2670" width="8" bestFit="1" customWidth="1"/>
    <col min="2671" max="2672" width="7" bestFit="1" customWidth="1"/>
    <col min="2673" max="2673" width="7.6640625" bestFit="1" customWidth="1"/>
    <col min="2674" max="2674" width="8.6640625" bestFit="1" customWidth="1"/>
    <col min="2675" max="2675" width="7" bestFit="1" customWidth="1"/>
    <col min="2676" max="2677" width="8.6640625" bestFit="1" customWidth="1"/>
    <col min="2678" max="2679" width="7" bestFit="1" customWidth="1"/>
    <col min="2680" max="2680" width="8" bestFit="1" customWidth="1"/>
    <col min="2681" max="2682" width="7.6640625" bestFit="1" customWidth="1"/>
    <col min="2683" max="2683" width="8.6640625" bestFit="1" customWidth="1"/>
    <col min="2684" max="2684" width="8" bestFit="1" customWidth="1"/>
    <col min="2685" max="2685" width="7.6640625" bestFit="1" customWidth="1"/>
    <col min="2686" max="2687" width="7" bestFit="1" customWidth="1"/>
    <col min="2688" max="2688" width="6" bestFit="1" customWidth="1"/>
    <col min="2689" max="2689" width="8" bestFit="1" customWidth="1"/>
    <col min="2690" max="2690" width="7" bestFit="1" customWidth="1"/>
    <col min="2691" max="2691" width="7.6640625" bestFit="1" customWidth="1"/>
    <col min="2692" max="2692" width="8" bestFit="1" customWidth="1"/>
    <col min="2693" max="2693" width="6" bestFit="1" customWidth="1"/>
    <col min="2694" max="2694" width="8.6640625" bestFit="1" customWidth="1"/>
    <col min="2695" max="2695" width="7" bestFit="1" customWidth="1"/>
    <col min="2696" max="2696" width="7.6640625" bestFit="1" customWidth="1"/>
    <col min="2697" max="2697" width="7" bestFit="1" customWidth="1"/>
    <col min="2698" max="2699" width="8" bestFit="1" customWidth="1"/>
    <col min="2700" max="2700" width="8.6640625" bestFit="1" customWidth="1"/>
    <col min="2701" max="2702" width="7" bestFit="1" customWidth="1"/>
    <col min="2703" max="2703" width="6" bestFit="1" customWidth="1"/>
    <col min="2704" max="2704" width="8" bestFit="1" customWidth="1"/>
    <col min="2705" max="2705" width="7.6640625" bestFit="1" customWidth="1"/>
    <col min="2706" max="2706" width="7" bestFit="1" customWidth="1"/>
    <col min="2707" max="2707" width="8.6640625" bestFit="1" customWidth="1"/>
    <col min="2708" max="2708" width="7" bestFit="1" customWidth="1"/>
    <col min="2709" max="2709" width="7.6640625" bestFit="1" customWidth="1"/>
    <col min="2710" max="2710" width="6" bestFit="1" customWidth="1"/>
    <col min="2711" max="2712" width="7" bestFit="1" customWidth="1"/>
    <col min="2713" max="2713" width="5" bestFit="1" customWidth="1"/>
    <col min="2714" max="2714" width="7.6640625" bestFit="1" customWidth="1"/>
    <col min="2715" max="2715" width="7" bestFit="1" customWidth="1"/>
    <col min="2716" max="2716" width="8" bestFit="1" customWidth="1"/>
    <col min="2717" max="2717" width="7" bestFit="1" customWidth="1"/>
    <col min="2718" max="2718" width="8" bestFit="1" customWidth="1"/>
    <col min="2719" max="2721" width="7" bestFit="1" customWidth="1"/>
    <col min="2722" max="2722" width="7.6640625" bestFit="1" customWidth="1"/>
    <col min="2723" max="2723" width="8.6640625" bestFit="1" customWidth="1"/>
    <col min="2724" max="2725" width="7" bestFit="1" customWidth="1"/>
    <col min="2726" max="2726" width="8" bestFit="1" customWidth="1"/>
    <col min="2727" max="2727" width="6" bestFit="1" customWidth="1"/>
    <col min="2728" max="2728" width="8.6640625" bestFit="1" customWidth="1"/>
    <col min="2729" max="2729" width="9" bestFit="1" customWidth="1"/>
    <col min="2730" max="2731" width="8" bestFit="1" customWidth="1"/>
    <col min="2732" max="2733" width="7" bestFit="1" customWidth="1"/>
    <col min="2734" max="2734" width="8.6640625" bestFit="1" customWidth="1"/>
    <col min="2735" max="2735" width="6" bestFit="1" customWidth="1"/>
    <col min="2736" max="2736" width="7" bestFit="1" customWidth="1"/>
    <col min="2737" max="2737" width="8" bestFit="1" customWidth="1"/>
    <col min="2738" max="2738" width="7" bestFit="1" customWidth="1"/>
    <col min="2739" max="2739" width="8" bestFit="1" customWidth="1"/>
    <col min="2740" max="2740" width="7" bestFit="1" customWidth="1"/>
    <col min="2741" max="2741" width="6" bestFit="1" customWidth="1"/>
    <col min="2742" max="2742" width="7" bestFit="1" customWidth="1"/>
    <col min="2743" max="2743" width="8.6640625" bestFit="1" customWidth="1"/>
    <col min="2744" max="2744" width="8" bestFit="1" customWidth="1"/>
    <col min="2745" max="2745" width="6" bestFit="1" customWidth="1"/>
    <col min="2746" max="2749" width="7" bestFit="1" customWidth="1"/>
    <col min="2750" max="2751" width="8" bestFit="1" customWidth="1"/>
    <col min="2752" max="2752" width="7" bestFit="1" customWidth="1"/>
    <col min="2753" max="2753" width="7.6640625" bestFit="1" customWidth="1"/>
    <col min="2754" max="2754" width="8" bestFit="1" customWidth="1"/>
    <col min="2755" max="2755" width="4" bestFit="1" customWidth="1"/>
    <col min="2756" max="2756" width="7" bestFit="1" customWidth="1"/>
    <col min="2757" max="2757" width="8" bestFit="1" customWidth="1"/>
    <col min="2758" max="2759" width="7" bestFit="1" customWidth="1"/>
    <col min="2760" max="2760" width="6" bestFit="1" customWidth="1"/>
    <col min="2761" max="2762" width="7" bestFit="1" customWidth="1"/>
    <col min="2763" max="2763" width="8" bestFit="1" customWidth="1"/>
    <col min="2764" max="2764" width="7" bestFit="1" customWidth="1"/>
    <col min="2765" max="2765" width="8.6640625" bestFit="1" customWidth="1"/>
    <col min="2766" max="2767" width="7" bestFit="1" customWidth="1"/>
    <col min="2768" max="2768" width="8.6640625" bestFit="1" customWidth="1"/>
    <col min="2769" max="2769" width="7" bestFit="1" customWidth="1"/>
    <col min="2770" max="2770" width="6" bestFit="1" customWidth="1"/>
    <col min="2771" max="2775" width="7" bestFit="1" customWidth="1"/>
    <col min="2776" max="2776" width="7.6640625" bestFit="1" customWidth="1"/>
    <col min="2777" max="2777" width="7" bestFit="1" customWidth="1"/>
    <col min="2778" max="2778" width="6" bestFit="1" customWidth="1"/>
    <col min="2779" max="2782" width="7" bestFit="1" customWidth="1"/>
    <col min="2783" max="2783" width="6" bestFit="1" customWidth="1"/>
    <col min="2784" max="2784" width="8.6640625" bestFit="1" customWidth="1"/>
    <col min="2785" max="2785" width="9" bestFit="1" customWidth="1"/>
    <col min="2786" max="2786" width="8.6640625" bestFit="1" customWidth="1"/>
    <col min="2787" max="2788" width="7" bestFit="1" customWidth="1"/>
    <col min="2789" max="2789" width="8.6640625" bestFit="1" customWidth="1"/>
    <col min="2790" max="2791" width="8" bestFit="1" customWidth="1"/>
    <col min="2792" max="2799" width="7" bestFit="1" customWidth="1"/>
    <col min="2800" max="2800" width="8" bestFit="1" customWidth="1"/>
    <col min="2801" max="2801" width="7" bestFit="1" customWidth="1"/>
    <col min="2802" max="2802" width="8" bestFit="1" customWidth="1"/>
    <col min="2803" max="2804" width="7" bestFit="1" customWidth="1"/>
    <col min="2805" max="2805" width="8" bestFit="1" customWidth="1"/>
    <col min="2806" max="2806" width="7" bestFit="1" customWidth="1"/>
    <col min="2807" max="2807" width="7.6640625" bestFit="1" customWidth="1"/>
    <col min="2808" max="2808" width="7" bestFit="1" customWidth="1"/>
    <col min="2809" max="2809" width="8.6640625" bestFit="1" customWidth="1"/>
    <col min="2810" max="2811" width="7" bestFit="1" customWidth="1"/>
    <col min="2812" max="2812" width="8" bestFit="1" customWidth="1"/>
    <col min="2813" max="2813" width="7" bestFit="1" customWidth="1"/>
    <col min="2814" max="2814" width="6" bestFit="1" customWidth="1"/>
    <col min="2815" max="2815" width="7" bestFit="1" customWidth="1"/>
    <col min="2816" max="2816" width="8" bestFit="1" customWidth="1"/>
    <col min="2817" max="2817" width="7" bestFit="1" customWidth="1"/>
    <col min="2818" max="2818" width="8.6640625" bestFit="1" customWidth="1"/>
    <col min="2819" max="2819" width="6" bestFit="1" customWidth="1"/>
    <col min="2820" max="2820" width="7" bestFit="1" customWidth="1"/>
    <col min="2821" max="2821" width="8" bestFit="1" customWidth="1"/>
    <col min="2822" max="2822" width="7" bestFit="1" customWidth="1"/>
    <col min="2823" max="2823" width="8" bestFit="1" customWidth="1"/>
    <col min="2824" max="2826" width="7" bestFit="1" customWidth="1"/>
    <col min="2827" max="2827" width="8" bestFit="1" customWidth="1"/>
    <col min="2828" max="2828" width="7" bestFit="1" customWidth="1"/>
    <col min="2829" max="2829" width="6" bestFit="1" customWidth="1"/>
    <col min="2830" max="2831" width="7" bestFit="1" customWidth="1"/>
    <col min="2832" max="2832" width="8" bestFit="1" customWidth="1"/>
    <col min="2833" max="2833" width="7" bestFit="1" customWidth="1"/>
    <col min="2834" max="2835" width="8" bestFit="1" customWidth="1"/>
    <col min="2836" max="2836" width="8.6640625" bestFit="1" customWidth="1"/>
    <col min="2837" max="2837" width="7.6640625" bestFit="1" customWidth="1"/>
    <col min="2838" max="2838" width="5" bestFit="1" customWidth="1"/>
    <col min="2839" max="2839" width="7" bestFit="1" customWidth="1"/>
    <col min="2840" max="2840" width="8" bestFit="1" customWidth="1"/>
    <col min="2841" max="2841" width="7" bestFit="1" customWidth="1"/>
    <col min="2842" max="2842" width="6" bestFit="1" customWidth="1"/>
    <col min="2843" max="2844" width="7" bestFit="1" customWidth="1"/>
    <col min="2845" max="2845" width="8" bestFit="1" customWidth="1"/>
    <col min="2846" max="2847" width="7" bestFit="1" customWidth="1"/>
    <col min="2848" max="2848" width="8" bestFit="1" customWidth="1"/>
    <col min="2849" max="2849" width="8.6640625" bestFit="1" customWidth="1"/>
    <col min="2850" max="2850" width="7" bestFit="1" customWidth="1"/>
    <col min="2851" max="2851" width="8.6640625" bestFit="1" customWidth="1"/>
    <col min="2852" max="2852" width="7" bestFit="1" customWidth="1"/>
    <col min="2853" max="2853" width="8" bestFit="1" customWidth="1"/>
    <col min="2854" max="2854" width="5" bestFit="1" customWidth="1"/>
    <col min="2855" max="2856" width="7" bestFit="1" customWidth="1"/>
    <col min="2857" max="2857" width="8" bestFit="1" customWidth="1"/>
    <col min="2858" max="2858" width="6.6640625" bestFit="1" customWidth="1"/>
    <col min="2859" max="2859" width="8.6640625" bestFit="1" customWidth="1"/>
    <col min="2860" max="2860" width="7" bestFit="1" customWidth="1"/>
    <col min="2861" max="2861" width="8" bestFit="1" customWidth="1"/>
    <col min="2862" max="2862" width="7" bestFit="1" customWidth="1"/>
    <col min="2863" max="2863" width="8" bestFit="1" customWidth="1"/>
    <col min="2864" max="2864" width="7" bestFit="1" customWidth="1"/>
    <col min="2865" max="2865" width="8" bestFit="1" customWidth="1"/>
    <col min="2866" max="2866" width="7" bestFit="1" customWidth="1"/>
    <col min="2867" max="2867" width="8" bestFit="1" customWidth="1"/>
    <col min="2868" max="2868" width="7" bestFit="1" customWidth="1"/>
    <col min="2869" max="2869" width="8.6640625" bestFit="1" customWidth="1"/>
    <col min="2870" max="2870" width="8" bestFit="1" customWidth="1"/>
    <col min="2871" max="2871" width="7" bestFit="1" customWidth="1"/>
    <col min="2872" max="2873" width="6" bestFit="1" customWidth="1"/>
    <col min="2874" max="2874" width="8" bestFit="1" customWidth="1"/>
    <col min="2875" max="2875" width="7" bestFit="1" customWidth="1"/>
    <col min="2876" max="2876" width="8" bestFit="1" customWidth="1"/>
    <col min="2877" max="2878" width="7" bestFit="1" customWidth="1"/>
    <col min="2879" max="2879" width="6.6640625" bestFit="1" customWidth="1"/>
    <col min="2880" max="2880" width="7" bestFit="1" customWidth="1"/>
    <col min="2881" max="2882" width="6" bestFit="1" customWidth="1"/>
    <col min="2883" max="2886" width="8" bestFit="1" customWidth="1"/>
    <col min="2887" max="2888" width="6" bestFit="1" customWidth="1"/>
    <col min="2889" max="2889" width="7" bestFit="1" customWidth="1"/>
    <col min="2890" max="2890" width="8" bestFit="1" customWidth="1"/>
    <col min="2891" max="2892" width="6" bestFit="1" customWidth="1"/>
    <col min="2893" max="2893" width="8" bestFit="1" customWidth="1"/>
    <col min="2894" max="2894" width="7" bestFit="1" customWidth="1"/>
    <col min="2895" max="2895" width="6" bestFit="1" customWidth="1"/>
    <col min="2896" max="2896" width="7" bestFit="1" customWidth="1"/>
    <col min="2897" max="2897" width="8" bestFit="1" customWidth="1"/>
    <col min="2898" max="2898" width="7" bestFit="1" customWidth="1"/>
    <col min="2899" max="2899" width="6" bestFit="1" customWidth="1"/>
    <col min="2900" max="2900" width="8" bestFit="1" customWidth="1"/>
    <col min="2901" max="2901" width="7" bestFit="1" customWidth="1"/>
    <col min="2902" max="2903" width="8" bestFit="1" customWidth="1"/>
    <col min="2904" max="2904" width="7" bestFit="1" customWidth="1"/>
    <col min="2905" max="2905" width="8.6640625" bestFit="1" customWidth="1"/>
    <col min="2906" max="2906" width="8" bestFit="1" customWidth="1"/>
    <col min="2907" max="2910" width="7" bestFit="1" customWidth="1"/>
    <col min="2911" max="2911" width="8.6640625" bestFit="1" customWidth="1"/>
    <col min="2912" max="2912" width="7" bestFit="1" customWidth="1"/>
    <col min="2913" max="2913" width="6" bestFit="1" customWidth="1"/>
    <col min="2914" max="2914" width="7" bestFit="1" customWidth="1"/>
    <col min="2915" max="2915" width="6" bestFit="1" customWidth="1"/>
    <col min="2916" max="2916" width="7.6640625" bestFit="1" customWidth="1"/>
    <col min="2917" max="2917" width="8" bestFit="1" customWidth="1"/>
    <col min="2918" max="2918" width="5" bestFit="1" customWidth="1"/>
    <col min="2919" max="2920" width="8" bestFit="1" customWidth="1"/>
    <col min="2921" max="2921" width="7" bestFit="1" customWidth="1"/>
    <col min="2922" max="2922" width="8" bestFit="1" customWidth="1"/>
    <col min="2923" max="2923" width="9" bestFit="1" customWidth="1"/>
    <col min="2924" max="2924" width="9.6640625" bestFit="1" customWidth="1"/>
    <col min="2925" max="2925" width="8" bestFit="1" customWidth="1"/>
    <col min="2926" max="2930" width="7" bestFit="1" customWidth="1"/>
    <col min="2931" max="2931" width="6" bestFit="1" customWidth="1"/>
    <col min="2932" max="2932" width="8" bestFit="1" customWidth="1"/>
    <col min="2933" max="2933" width="7" bestFit="1" customWidth="1"/>
    <col min="2934" max="2934" width="8" bestFit="1" customWidth="1"/>
    <col min="2935" max="2937" width="7" bestFit="1" customWidth="1"/>
    <col min="2938" max="2939" width="8" bestFit="1" customWidth="1"/>
    <col min="2940" max="2940" width="6" bestFit="1" customWidth="1"/>
    <col min="2941" max="2941" width="7.6640625" bestFit="1" customWidth="1"/>
    <col min="2942" max="2942" width="8.6640625" bestFit="1" customWidth="1"/>
    <col min="2943" max="2946" width="7" bestFit="1" customWidth="1"/>
    <col min="2947" max="2947" width="8" bestFit="1" customWidth="1"/>
    <col min="2948" max="2948" width="6" bestFit="1" customWidth="1"/>
    <col min="2949" max="2949" width="7" bestFit="1" customWidth="1"/>
    <col min="2950" max="2950" width="8" bestFit="1" customWidth="1"/>
    <col min="2951" max="2951" width="6" bestFit="1" customWidth="1"/>
    <col min="2952" max="2952" width="7.6640625" bestFit="1" customWidth="1"/>
    <col min="2953" max="2953" width="8" bestFit="1" customWidth="1"/>
    <col min="2954" max="2954" width="7.6640625" bestFit="1" customWidth="1"/>
    <col min="2955" max="2955" width="7" bestFit="1" customWidth="1"/>
    <col min="2956" max="2956" width="8" bestFit="1" customWidth="1"/>
    <col min="2957" max="2957" width="7" bestFit="1" customWidth="1"/>
    <col min="2958" max="2960" width="8" bestFit="1" customWidth="1"/>
    <col min="2961" max="2961" width="7" bestFit="1" customWidth="1"/>
    <col min="2962" max="2962" width="9" bestFit="1" customWidth="1"/>
    <col min="2963" max="2964" width="7" bestFit="1" customWidth="1"/>
    <col min="2965" max="2965" width="7.6640625" bestFit="1" customWidth="1"/>
    <col min="2966" max="2967" width="8" bestFit="1" customWidth="1"/>
    <col min="2968" max="2968" width="7" bestFit="1" customWidth="1"/>
    <col min="2969" max="2970" width="8.6640625" bestFit="1" customWidth="1"/>
    <col min="2971" max="2971" width="7" bestFit="1" customWidth="1"/>
    <col min="2972" max="2972" width="8" bestFit="1" customWidth="1"/>
    <col min="2973" max="2974" width="7" bestFit="1" customWidth="1"/>
    <col min="2975" max="2975" width="8" bestFit="1" customWidth="1"/>
    <col min="2976" max="2976" width="6" bestFit="1" customWidth="1"/>
    <col min="2977" max="2977" width="7" bestFit="1" customWidth="1"/>
    <col min="2978" max="2978" width="7.6640625" bestFit="1" customWidth="1"/>
    <col min="2979" max="2979" width="8" bestFit="1" customWidth="1"/>
    <col min="2980" max="2980" width="7.6640625" bestFit="1" customWidth="1"/>
    <col min="2981" max="2981" width="7" bestFit="1" customWidth="1"/>
    <col min="2982" max="2982" width="8.6640625" bestFit="1" customWidth="1"/>
    <col min="2983" max="2986" width="7" bestFit="1" customWidth="1"/>
    <col min="2987" max="2987" width="8" bestFit="1" customWidth="1"/>
    <col min="2988" max="2989" width="7" bestFit="1" customWidth="1"/>
    <col min="2990" max="2991" width="8" bestFit="1" customWidth="1"/>
    <col min="2992" max="2992" width="6" bestFit="1" customWidth="1"/>
    <col min="2993" max="2993" width="8" bestFit="1" customWidth="1"/>
    <col min="2994" max="2995" width="7" bestFit="1" customWidth="1"/>
    <col min="2996" max="2996" width="8" bestFit="1" customWidth="1"/>
    <col min="2997" max="2997" width="8.6640625" bestFit="1" customWidth="1"/>
    <col min="2998" max="2999" width="7" bestFit="1" customWidth="1"/>
    <col min="3000" max="3001" width="8" bestFit="1" customWidth="1"/>
    <col min="3002" max="3002" width="7" bestFit="1" customWidth="1"/>
    <col min="3003" max="3003" width="8" bestFit="1" customWidth="1"/>
    <col min="3004" max="3004" width="5" bestFit="1" customWidth="1"/>
    <col min="3005" max="3006" width="8" bestFit="1" customWidth="1"/>
    <col min="3007" max="3008" width="7" bestFit="1" customWidth="1"/>
    <col min="3009" max="3009" width="8.6640625" bestFit="1" customWidth="1"/>
    <col min="3010" max="3010" width="7" bestFit="1" customWidth="1"/>
    <col min="3011" max="3011" width="8.6640625" bestFit="1" customWidth="1"/>
    <col min="3012" max="3012" width="6" bestFit="1" customWidth="1"/>
    <col min="3013" max="3013" width="7" bestFit="1" customWidth="1"/>
    <col min="3014" max="3014" width="8" bestFit="1" customWidth="1"/>
    <col min="3015" max="3015" width="7" bestFit="1" customWidth="1"/>
    <col min="3016" max="3016" width="6" bestFit="1" customWidth="1"/>
    <col min="3017" max="3017" width="7" bestFit="1" customWidth="1"/>
    <col min="3018" max="3019" width="8" bestFit="1" customWidth="1"/>
    <col min="3020" max="3022" width="7" bestFit="1" customWidth="1"/>
    <col min="3023" max="3023" width="8" bestFit="1" customWidth="1"/>
    <col min="3024" max="3024" width="7" bestFit="1" customWidth="1"/>
    <col min="3025" max="3025" width="8.6640625" bestFit="1" customWidth="1"/>
    <col min="3026" max="3026" width="8" bestFit="1" customWidth="1"/>
    <col min="3027" max="3027" width="6" bestFit="1" customWidth="1"/>
    <col min="3028" max="3028" width="7" bestFit="1" customWidth="1"/>
    <col min="3029" max="3030" width="8" bestFit="1" customWidth="1"/>
    <col min="3031" max="3034" width="7" bestFit="1" customWidth="1"/>
    <col min="3035" max="3035" width="6" bestFit="1" customWidth="1"/>
    <col min="3036" max="3037" width="8" bestFit="1" customWidth="1"/>
    <col min="3038" max="3040" width="7" bestFit="1" customWidth="1"/>
    <col min="3041" max="3041" width="6" bestFit="1" customWidth="1"/>
    <col min="3042" max="3042" width="7.6640625" bestFit="1" customWidth="1"/>
    <col min="3043" max="3043" width="8" bestFit="1" customWidth="1"/>
    <col min="3044" max="3044" width="7" bestFit="1" customWidth="1"/>
    <col min="3045" max="3046" width="8.6640625" bestFit="1" customWidth="1"/>
    <col min="3047" max="3047" width="8" bestFit="1" customWidth="1"/>
    <col min="3048" max="3050" width="7" bestFit="1" customWidth="1"/>
    <col min="3051" max="3051" width="8.6640625" bestFit="1" customWidth="1"/>
    <col min="3052" max="3052" width="7" bestFit="1" customWidth="1"/>
    <col min="3053" max="3053" width="8" bestFit="1" customWidth="1"/>
    <col min="3054" max="3054" width="6" bestFit="1" customWidth="1"/>
    <col min="3055" max="3055" width="8" bestFit="1" customWidth="1"/>
    <col min="3056" max="3056" width="7" bestFit="1" customWidth="1"/>
    <col min="3057" max="3057" width="8" bestFit="1" customWidth="1"/>
    <col min="3058" max="3058" width="7" bestFit="1" customWidth="1"/>
    <col min="3059" max="3059" width="8" bestFit="1" customWidth="1"/>
    <col min="3060" max="3060" width="7" bestFit="1" customWidth="1"/>
    <col min="3061" max="3061" width="8.6640625" bestFit="1" customWidth="1"/>
    <col min="3062" max="3063" width="8" bestFit="1" customWidth="1"/>
    <col min="3064" max="3064" width="8.6640625" bestFit="1" customWidth="1"/>
    <col min="3065" max="3065" width="7" bestFit="1" customWidth="1"/>
    <col min="3066" max="3068" width="8" bestFit="1" customWidth="1"/>
    <col min="3069" max="3069" width="6" bestFit="1" customWidth="1"/>
    <col min="3070" max="3072" width="8" bestFit="1" customWidth="1"/>
    <col min="3073" max="3073" width="7" bestFit="1" customWidth="1"/>
    <col min="3074" max="3074" width="8.6640625" bestFit="1" customWidth="1"/>
    <col min="3075" max="3076" width="6" bestFit="1" customWidth="1"/>
    <col min="3077" max="3079" width="8" bestFit="1" customWidth="1"/>
    <col min="3080" max="3081" width="7" bestFit="1" customWidth="1"/>
    <col min="3082" max="3082" width="8.6640625" bestFit="1" customWidth="1"/>
    <col min="3083" max="3083" width="7.6640625" bestFit="1" customWidth="1"/>
    <col min="3084" max="3085" width="7" bestFit="1" customWidth="1"/>
    <col min="3086" max="3086" width="8" bestFit="1" customWidth="1"/>
    <col min="3087" max="3087" width="5" bestFit="1" customWidth="1"/>
    <col min="3088" max="3088" width="7" bestFit="1" customWidth="1"/>
    <col min="3089" max="3089" width="8" bestFit="1" customWidth="1"/>
    <col min="3090" max="3090" width="7" bestFit="1" customWidth="1"/>
    <col min="3091" max="3091" width="8" bestFit="1" customWidth="1"/>
    <col min="3092" max="3092" width="7" bestFit="1" customWidth="1"/>
    <col min="3093" max="3094" width="8" bestFit="1" customWidth="1"/>
    <col min="3095" max="3096" width="7" bestFit="1" customWidth="1"/>
    <col min="3097" max="3098" width="8" bestFit="1" customWidth="1"/>
    <col min="3099" max="3099" width="7" bestFit="1" customWidth="1"/>
    <col min="3100" max="3100" width="8" bestFit="1" customWidth="1"/>
    <col min="3101" max="3101" width="8.6640625" bestFit="1" customWidth="1"/>
    <col min="3102" max="3102" width="8" bestFit="1" customWidth="1"/>
    <col min="3103" max="3104" width="7" bestFit="1" customWidth="1"/>
    <col min="3105" max="3105" width="8" bestFit="1" customWidth="1"/>
    <col min="3106" max="3106" width="8.6640625" bestFit="1" customWidth="1"/>
    <col min="3107" max="3108" width="8" bestFit="1" customWidth="1"/>
    <col min="3109" max="3109" width="6" bestFit="1" customWidth="1"/>
    <col min="3110" max="3110" width="7.6640625" bestFit="1" customWidth="1"/>
    <col min="3111" max="3111" width="7" bestFit="1" customWidth="1"/>
    <col min="3112" max="3114" width="8" bestFit="1" customWidth="1"/>
    <col min="3115" max="3116" width="7" bestFit="1" customWidth="1"/>
    <col min="3117" max="3117" width="8" bestFit="1" customWidth="1"/>
    <col min="3118" max="3118" width="8.6640625" bestFit="1" customWidth="1"/>
    <col min="3119" max="3119" width="9" bestFit="1" customWidth="1"/>
    <col min="3120" max="3120" width="8" bestFit="1" customWidth="1"/>
    <col min="3121" max="3122" width="7" bestFit="1" customWidth="1"/>
    <col min="3123" max="3123" width="8.6640625" bestFit="1" customWidth="1"/>
    <col min="3124" max="3124" width="6" bestFit="1" customWidth="1"/>
    <col min="3125" max="3125" width="8" bestFit="1" customWidth="1"/>
    <col min="3126" max="3126" width="7.6640625" bestFit="1" customWidth="1"/>
    <col min="3127" max="3127" width="6" bestFit="1" customWidth="1"/>
    <col min="3128" max="3128" width="5" bestFit="1" customWidth="1"/>
    <col min="3129" max="3129" width="8" bestFit="1" customWidth="1"/>
    <col min="3130" max="3130" width="6" bestFit="1" customWidth="1"/>
    <col min="3131" max="3132" width="8" bestFit="1" customWidth="1"/>
    <col min="3133" max="3133" width="7" bestFit="1" customWidth="1"/>
    <col min="3134" max="3134" width="8" bestFit="1" customWidth="1"/>
    <col min="3135" max="3135" width="7" bestFit="1" customWidth="1"/>
    <col min="3136" max="3138" width="8" bestFit="1" customWidth="1"/>
    <col min="3139" max="3139" width="7" bestFit="1" customWidth="1"/>
    <col min="3140" max="3140" width="8.6640625" bestFit="1" customWidth="1"/>
    <col min="3141" max="3141" width="8" bestFit="1" customWidth="1"/>
    <col min="3142" max="3142" width="7.6640625" bestFit="1" customWidth="1"/>
    <col min="3143" max="3143" width="8" bestFit="1" customWidth="1"/>
    <col min="3144" max="3146" width="7" bestFit="1" customWidth="1"/>
    <col min="3147" max="3147" width="8" bestFit="1" customWidth="1"/>
    <col min="3148" max="3148" width="7" bestFit="1" customWidth="1"/>
    <col min="3149" max="3150" width="8" bestFit="1" customWidth="1"/>
    <col min="3151" max="3151" width="7" bestFit="1" customWidth="1"/>
    <col min="3152" max="3152" width="6" bestFit="1" customWidth="1"/>
    <col min="3153" max="3153" width="8" bestFit="1" customWidth="1"/>
    <col min="3154" max="3154" width="8.6640625" bestFit="1" customWidth="1"/>
    <col min="3155" max="3155" width="7" bestFit="1" customWidth="1"/>
    <col min="3156" max="3156" width="7.6640625" bestFit="1" customWidth="1"/>
    <col min="3157" max="3157" width="8" bestFit="1" customWidth="1"/>
    <col min="3158" max="3158" width="6" bestFit="1" customWidth="1"/>
    <col min="3159" max="3161" width="7" bestFit="1" customWidth="1"/>
    <col min="3162" max="3162" width="9.6640625" bestFit="1" customWidth="1"/>
    <col min="3163" max="3164" width="8" bestFit="1" customWidth="1"/>
    <col min="3165" max="3165" width="7" bestFit="1" customWidth="1"/>
    <col min="3166" max="3170" width="8" bestFit="1" customWidth="1"/>
    <col min="3171" max="3171" width="7" bestFit="1" customWidth="1"/>
    <col min="3172" max="3172" width="8" bestFit="1" customWidth="1"/>
    <col min="3173" max="3173" width="8.6640625" bestFit="1" customWidth="1"/>
    <col min="3174" max="3174" width="7.6640625" bestFit="1" customWidth="1"/>
    <col min="3175" max="3176" width="8" bestFit="1" customWidth="1"/>
    <col min="3177" max="3180" width="7" bestFit="1" customWidth="1"/>
    <col min="3181" max="3182" width="8" bestFit="1" customWidth="1"/>
    <col min="3183" max="3184" width="7" bestFit="1" customWidth="1"/>
    <col min="3185" max="3185" width="8.6640625" bestFit="1" customWidth="1"/>
    <col min="3186" max="3187" width="7.6640625" bestFit="1" customWidth="1"/>
    <col min="3188" max="3188" width="7" bestFit="1" customWidth="1"/>
    <col min="3189" max="3190" width="8" bestFit="1" customWidth="1"/>
    <col min="3191" max="3192" width="7" bestFit="1" customWidth="1"/>
    <col min="3193" max="3193" width="6" bestFit="1" customWidth="1"/>
    <col min="3194" max="3196" width="7" bestFit="1" customWidth="1"/>
    <col min="3197" max="3197" width="8" bestFit="1" customWidth="1"/>
    <col min="3198" max="3198" width="6.6640625" bestFit="1" customWidth="1"/>
    <col min="3199" max="3201" width="8" bestFit="1" customWidth="1"/>
    <col min="3202" max="3202" width="7" bestFit="1" customWidth="1"/>
    <col min="3203" max="3203" width="8" bestFit="1" customWidth="1"/>
    <col min="3204" max="3204" width="8.6640625" bestFit="1" customWidth="1"/>
    <col min="3205" max="3205" width="6" bestFit="1" customWidth="1"/>
    <col min="3206" max="3207" width="8.6640625" bestFit="1" customWidth="1"/>
    <col min="3208" max="3210" width="8" bestFit="1" customWidth="1"/>
    <col min="3211" max="3212" width="7" bestFit="1" customWidth="1"/>
    <col min="3213" max="3213" width="8" bestFit="1" customWidth="1"/>
    <col min="3214" max="3215" width="7" bestFit="1" customWidth="1"/>
    <col min="3216" max="3216" width="6" bestFit="1" customWidth="1"/>
    <col min="3217" max="3217" width="8" bestFit="1" customWidth="1"/>
    <col min="3218" max="3220" width="7" bestFit="1" customWidth="1"/>
    <col min="3221" max="3221" width="8" bestFit="1" customWidth="1"/>
    <col min="3222" max="3222" width="7" bestFit="1" customWidth="1"/>
    <col min="3223" max="3223" width="6" bestFit="1" customWidth="1"/>
    <col min="3224" max="3224" width="8" bestFit="1" customWidth="1"/>
    <col min="3225" max="3225" width="7" bestFit="1" customWidth="1"/>
    <col min="3226" max="3227" width="8" bestFit="1" customWidth="1"/>
    <col min="3228" max="3228" width="5" bestFit="1" customWidth="1"/>
    <col min="3229" max="3232" width="7" bestFit="1" customWidth="1"/>
    <col min="3233" max="3233" width="8.6640625" bestFit="1" customWidth="1"/>
    <col min="3234" max="3236" width="7" bestFit="1" customWidth="1"/>
    <col min="3237" max="3238" width="8" bestFit="1" customWidth="1"/>
    <col min="3239" max="3239" width="7" bestFit="1" customWidth="1"/>
    <col min="3240" max="3241" width="8" bestFit="1" customWidth="1"/>
    <col min="3242" max="3242" width="6" bestFit="1" customWidth="1"/>
    <col min="3243" max="3244" width="8" bestFit="1" customWidth="1"/>
    <col min="3245" max="3245" width="7" bestFit="1" customWidth="1"/>
    <col min="3246" max="3246" width="8" bestFit="1" customWidth="1"/>
    <col min="3247" max="3247" width="8.6640625" bestFit="1" customWidth="1"/>
    <col min="3248" max="3250" width="8" bestFit="1" customWidth="1"/>
    <col min="3251" max="3251" width="9" bestFit="1" customWidth="1"/>
    <col min="3252" max="3253" width="8" bestFit="1" customWidth="1"/>
    <col min="3254" max="3254" width="7" bestFit="1" customWidth="1"/>
    <col min="3255" max="3258" width="8" bestFit="1" customWidth="1"/>
    <col min="3259" max="3259" width="7" bestFit="1" customWidth="1"/>
    <col min="3260" max="3260" width="8" bestFit="1" customWidth="1"/>
    <col min="3261" max="3261" width="7" bestFit="1" customWidth="1"/>
    <col min="3262" max="3262" width="9" bestFit="1" customWidth="1"/>
    <col min="3263" max="3263" width="7.6640625" bestFit="1" customWidth="1"/>
    <col min="3264" max="3264" width="7" bestFit="1" customWidth="1"/>
    <col min="3265" max="3265" width="8" bestFit="1" customWidth="1"/>
    <col min="3266" max="3266" width="7" bestFit="1" customWidth="1"/>
    <col min="3267" max="3267" width="8" bestFit="1" customWidth="1"/>
    <col min="3268" max="3268" width="6" bestFit="1" customWidth="1"/>
    <col min="3269" max="3269" width="8" bestFit="1" customWidth="1"/>
    <col min="3270" max="3272" width="7" bestFit="1" customWidth="1"/>
    <col min="3273" max="3273" width="8" bestFit="1" customWidth="1"/>
    <col min="3274" max="3276" width="7" bestFit="1" customWidth="1"/>
    <col min="3277" max="3277" width="8" bestFit="1" customWidth="1"/>
    <col min="3278" max="3278" width="8.6640625" bestFit="1" customWidth="1"/>
    <col min="3279" max="3279" width="7" bestFit="1" customWidth="1"/>
    <col min="3280" max="3280" width="6" bestFit="1" customWidth="1"/>
    <col min="3281" max="3282" width="7" bestFit="1" customWidth="1"/>
    <col min="3283" max="3283" width="8" bestFit="1" customWidth="1"/>
    <col min="3284" max="3284" width="5" bestFit="1" customWidth="1"/>
    <col min="3285" max="3285" width="7.6640625" bestFit="1" customWidth="1"/>
    <col min="3286" max="3286" width="7" bestFit="1" customWidth="1"/>
    <col min="3287" max="3287" width="8" bestFit="1" customWidth="1"/>
    <col min="3288" max="3288" width="7" bestFit="1" customWidth="1"/>
    <col min="3289" max="3290" width="8" bestFit="1" customWidth="1"/>
    <col min="3291" max="3291" width="7" bestFit="1" customWidth="1"/>
    <col min="3292" max="3292" width="8" bestFit="1" customWidth="1"/>
    <col min="3293" max="3294" width="7" bestFit="1" customWidth="1"/>
    <col min="3295" max="3300" width="8" bestFit="1" customWidth="1"/>
    <col min="3301" max="3301" width="7" bestFit="1" customWidth="1"/>
    <col min="3302" max="3302" width="8" bestFit="1" customWidth="1"/>
    <col min="3303" max="3303" width="8.6640625" bestFit="1" customWidth="1"/>
    <col min="3304" max="3305" width="6" bestFit="1" customWidth="1"/>
    <col min="3306" max="3306" width="8.6640625" bestFit="1" customWidth="1"/>
    <col min="3307" max="3307" width="9" bestFit="1" customWidth="1"/>
    <col min="3308" max="3308" width="8" bestFit="1" customWidth="1"/>
    <col min="3309" max="3309" width="8.6640625" bestFit="1" customWidth="1"/>
    <col min="3310" max="3310" width="8" bestFit="1" customWidth="1"/>
    <col min="3311" max="3311" width="6" bestFit="1" customWidth="1"/>
    <col min="3312" max="3312" width="7.6640625" bestFit="1" customWidth="1"/>
    <col min="3313" max="3313" width="8" bestFit="1" customWidth="1"/>
    <col min="3314" max="3314" width="7" bestFit="1" customWidth="1"/>
    <col min="3315" max="3317" width="8" bestFit="1" customWidth="1"/>
    <col min="3318" max="3318" width="7.6640625" bestFit="1" customWidth="1"/>
    <col min="3319" max="3322" width="8" bestFit="1" customWidth="1"/>
    <col min="3323" max="3323" width="7" bestFit="1" customWidth="1"/>
    <col min="3324" max="3324" width="8.6640625" bestFit="1" customWidth="1"/>
    <col min="3325" max="3325" width="9" bestFit="1" customWidth="1"/>
    <col min="3326" max="3327" width="7" bestFit="1" customWidth="1"/>
    <col min="3328" max="3328" width="6" bestFit="1" customWidth="1"/>
    <col min="3329" max="3329" width="7" bestFit="1" customWidth="1"/>
    <col min="3330" max="3330" width="7.6640625" bestFit="1" customWidth="1"/>
    <col min="3331" max="3331" width="7" bestFit="1" customWidth="1"/>
    <col min="3332" max="3332" width="8" bestFit="1" customWidth="1"/>
    <col min="3333" max="3333" width="7" bestFit="1" customWidth="1"/>
    <col min="3334" max="3336" width="8" bestFit="1" customWidth="1"/>
    <col min="3337" max="3337" width="7.6640625" bestFit="1" customWidth="1"/>
    <col min="3338" max="3338" width="8" bestFit="1" customWidth="1"/>
    <col min="3339" max="3339" width="7" bestFit="1" customWidth="1"/>
    <col min="3340" max="3340" width="8" bestFit="1" customWidth="1"/>
    <col min="3341" max="3341" width="7" bestFit="1" customWidth="1"/>
    <col min="3342" max="3342" width="8" bestFit="1" customWidth="1"/>
    <col min="3343" max="3343" width="7" bestFit="1" customWidth="1"/>
    <col min="3344" max="3345" width="8" bestFit="1" customWidth="1"/>
    <col min="3346" max="3346" width="8.6640625" bestFit="1" customWidth="1"/>
    <col min="3347" max="3348" width="7" bestFit="1" customWidth="1"/>
    <col min="3349" max="3349" width="7.6640625" bestFit="1" customWidth="1"/>
    <col min="3350" max="3350" width="9" bestFit="1" customWidth="1"/>
    <col min="3351" max="3353" width="7" bestFit="1" customWidth="1"/>
    <col min="3354" max="3357" width="8" bestFit="1" customWidth="1"/>
    <col min="3358" max="3358" width="6" bestFit="1" customWidth="1"/>
    <col min="3359" max="3359" width="7" bestFit="1" customWidth="1"/>
    <col min="3360" max="3360" width="8" bestFit="1" customWidth="1"/>
    <col min="3361" max="3361" width="7" bestFit="1" customWidth="1"/>
    <col min="3362" max="3366" width="8" bestFit="1" customWidth="1"/>
    <col min="3367" max="3367" width="7.6640625" bestFit="1" customWidth="1"/>
    <col min="3368" max="3368" width="8" bestFit="1" customWidth="1"/>
    <col min="3369" max="3371" width="7" bestFit="1" customWidth="1"/>
    <col min="3372" max="3373" width="8" bestFit="1" customWidth="1"/>
    <col min="3374" max="3375" width="7" bestFit="1" customWidth="1"/>
    <col min="3376" max="3376" width="8" bestFit="1" customWidth="1"/>
    <col min="3377" max="3377" width="6" bestFit="1" customWidth="1"/>
    <col min="3378" max="3379" width="8" bestFit="1" customWidth="1"/>
    <col min="3380" max="3380" width="7.6640625" bestFit="1" customWidth="1"/>
    <col min="3381" max="3383" width="8" bestFit="1" customWidth="1"/>
    <col min="3384" max="3384" width="7" bestFit="1" customWidth="1"/>
    <col min="3385" max="3386" width="8" bestFit="1" customWidth="1"/>
    <col min="3387" max="3389" width="7" bestFit="1" customWidth="1"/>
    <col min="3390" max="3391" width="8" bestFit="1" customWidth="1"/>
    <col min="3392" max="3392" width="8.6640625" bestFit="1" customWidth="1"/>
    <col min="3393" max="3393" width="7" bestFit="1" customWidth="1"/>
    <col min="3394" max="3394" width="6" bestFit="1" customWidth="1"/>
    <col min="3395" max="3395" width="7" bestFit="1" customWidth="1"/>
    <col min="3396" max="3396" width="8" bestFit="1" customWidth="1"/>
    <col min="3397" max="3397" width="7" bestFit="1" customWidth="1"/>
    <col min="3398" max="3399" width="8" bestFit="1" customWidth="1"/>
    <col min="3400" max="3400" width="7" bestFit="1" customWidth="1"/>
    <col min="3401" max="3402" width="8" bestFit="1" customWidth="1"/>
    <col min="3403" max="3403" width="7" bestFit="1" customWidth="1"/>
    <col min="3404" max="3404" width="8" bestFit="1" customWidth="1"/>
    <col min="3405" max="3405" width="6" bestFit="1" customWidth="1"/>
    <col min="3406" max="3406" width="8" bestFit="1" customWidth="1"/>
    <col min="3407" max="3407" width="7" bestFit="1" customWidth="1"/>
    <col min="3408" max="3408" width="9.6640625" bestFit="1" customWidth="1"/>
    <col min="3409" max="3411" width="8" bestFit="1" customWidth="1"/>
    <col min="3412" max="3412" width="6" bestFit="1" customWidth="1"/>
    <col min="3413" max="3414" width="8" bestFit="1" customWidth="1"/>
    <col min="3415" max="3415" width="7" bestFit="1" customWidth="1"/>
    <col min="3416" max="3416" width="6" bestFit="1" customWidth="1"/>
    <col min="3417" max="3418" width="8" bestFit="1" customWidth="1"/>
    <col min="3419" max="3420" width="7" bestFit="1" customWidth="1"/>
    <col min="3421" max="3421" width="8" bestFit="1" customWidth="1"/>
    <col min="3422" max="3422" width="8.6640625" bestFit="1" customWidth="1"/>
    <col min="3423" max="3424" width="8" bestFit="1" customWidth="1"/>
    <col min="3425" max="3425" width="6" bestFit="1" customWidth="1"/>
    <col min="3426" max="3426" width="8" bestFit="1" customWidth="1"/>
    <col min="3427" max="3427" width="8.6640625" bestFit="1" customWidth="1"/>
    <col min="3428" max="3429" width="8" bestFit="1" customWidth="1"/>
    <col min="3430" max="3432" width="7" bestFit="1" customWidth="1"/>
    <col min="3433" max="3434" width="8" bestFit="1" customWidth="1"/>
    <col min="3435" max="3435" width="7" bestFit="1" customWidth="1"/>
    <col min="3436" max="3436" width="6" bestFit="1" customWidth="1"/>
    <col min="3437" max="3439" width="8" bestFit="1" customWidth="1"/>
    <col min="3440" max="3440" width="6" bestFit="1" customWidth="1"/>
    <col min="3441" max="3441" width="8" bestFit="1" customWidth="1"/>
    <col min="3442" max="3442" width="7" bestFit="1" customWidth="1"/>
    <col min="3443" max="3444" width="8" bestFit="1" customWidth="1"/>
    <col min="3445" max="3445" width="7" bestFit="1" customWidth="1"/>
    <col min="3446" max="3446" width="8" bestFit="1" customWidth="1"/>
    <col min="3447" max="3447" width="8.6640625" bestFit="1" customWidth="1"/>
    <col min="3448" max="3449" width="7" bestFit="1" customWidth="1"/>
    <col min="3450" max="3451" width="8" bestFit="1" customWidth="1"/>
    <col min="3452" max="3452" width="6" bestFit="1" customWidth="1"/>
    <col min="3453" max="3453" width="7.6640625" bestFit="1" customWidth="1"/>
    <col min="3454" max="3454" width="8.6640625" bestFit="1" customWidth="1"/>
    <col min="3455" max="3455" width="7.6640625" bestFit="1" customWidth="1"/>
    <col min="3456" max="3457" width="8" bestFit="1" customWidth="1"/>
    <col min="3458" max="3458" width="5" bestFit="1" customWidth="1"/>
    <col min="3459" max="3459" width="6" bestFit="1" customWidth="1"/>
    <col min="3460" max="3460" width="8" bestFit="1" customWidth="1"/>
    <col min="3461" max="3461" width="7" bestFit="1" customWidth="1"/>
    <col min="3462" max="3462" width="6.6640625" bestFit="1" customWidth="1"/>
    <col min="3463" max="3463" width="7" bestFit="1" customWidth="1"/>
    <col min="3464" max="3464" width="8" bestFit="1" customWidth="1"/>
    <col min="3465" max="3465" width="9" bestFit="1" customWidth="1"/>
    <col min="3466" max="3466" width="7" bestFit="1" customWidth="1"/>
    <col min="3467" max="3470" width="8" bestFit="1" customWidth="1"/>
    <col min="3471" max="3471" width="8.6640625" bestFit="1" customWidth="1"/>
    <col min="3472" max="3472" width="9" bestFit="1" customWidth="1"/>
    <col min="3473" max="3473" width="6" bestFit="1" customWidth="1"/>
    <col min="3474" max="3475" width="8" bestFit="1" customWidth="1"/>
    <col min="3476" max="3476" width="7" bestFit="1" customWidth="1"/>
    <col min="3477" max="3477" width="8" bestFit="1" customWidth="1"/>
    <col min="3478" max="3478" width="5" bestFit="1" customWidth="1"/>
    <col min="3479" max="3480" width="7" bestFit="1" customWidth="1"/>
    <col min="3481" max="3481" width="8" bestFit="1" customWidth="1"/>
    <col min="3482" max="3482" width="7" bestFit="1" customWidth="1"/>
    <col min="3483" max="3483" width="8" bestFit="1" customWidth="1"/>
    <col min="3484" max="3485" width="7" bestFit="1" customWidth="1"/>
    <col min="3486" max="3489" width="8" bestFit="1" customWidth="1"/>
    <col min="3490" max="3491" width="7" bestFit="1" customWidth="1"/>
    <col min="3492" max="3492" width="8" bestFit="1" customWidth="1"/>
    <col min="3493" max="3493" width="6" bestFit="1" customWidth="1"/>
    <col min="3494" max="3496" width="8" bestFit="1" customWidth="1"/>
    <col min="3497" max="3497" width="6" bestFit="1" customWidth="1"/>
    <col min="3498" max="3499" width="8" bestFit="1" customWidth="1"/>
    <col min="3500" max="3500" width="7" bestFit="1" customWidth="1"/>
    <col min="3501" max="3502" width="6" bestFit="1" customWidth="1"/>
    <col min="3503" max="3503" width="8" bestFit="1" customWidth="1"/>
    <col min="3504" max="3504" width="7" bestFit="1" customWidth="1"/>
    <col min="3505" max="3505" width="8" bestFit="1" customWidth="1"/>
    <col min="3506" max="3506" width="7" bestFit="1" customWidth="1"/>
    <col min="3507" max="3507" width="8" bestFit="1" customWidth="1"/>
    <col min="3508" max="3508" width="7" bestFit="1" customWidth="1"/>
    <col min="3509" max="3509" width="6" bestFit="1" customWidth="1"/>
    <col min="3510" max="3510" width="7" bestFit="1" customWidth="1"/>
    <col min="3511" max="3511" width="8" bestFit="1" customWidth="1"/>
    <col min="3512" max="3513" width="6" bestFit="1" customWidth="1"/>
    <col min="3514" max="3514" width="7" bestFit="1" customWidth="1"/>
    <col min="3515" max="3516" width="8" bestFit="1" customWidth="1"/>
    <col min="3517" max="3517" width="6" bestFit="1" customWidth="1"/>
    <col min="3518" max="3519" width="7" bestFit="1" customWidth="1"/>
    <col min="3520" max="3520" width="7.6640625" bestFit="1" customWidth="1"/>
    <col min="3521" max="3521" width="7" bestFit="1" customWidth="1"/>
    <col min="3522" max="3523" width="8" bestFit="1" customWidth="1"/>
    <col min="3524" max="3524" width="6" bestFit="1" customWidth="1"/>
    <col min="3525" max="3526" width="9.6640625" bestFit="1" customWidth="1"/>
    <col min="3527" max="3527" width="8" bestFit="1" customWidth="1"/>
    <col min="3528" max="3528" width="8.6640625" bestFit="1" customWidth="1"/>
    <col min="3529" max="3530" width="8" bestFit="1" customWidth="1"/>
    <col min="3531" max="3531" width="7" bestFit="1" customWidth="1"/>
    <col min="3532" max="3532" width="8" bestFit="1" customWidth="1"/>
    <col min="3533" max="3533" width="7" bestFit="1" customWidth="1"/>
    <col min="3534" max="3534" width="8" bestFit="1" customWidth="1"/>
    <col min="3535" max="3535" width="6" bestFit="1" customWidth="1"/>
    <col min="3536" max="3536" width="8" bestFit="1" customWidth="1"/>
    <col min="3537" max="3537" width="9" bestFit="1" customWidth="1"/>
    <col min="3538" max="3539" width="7" bestFit="1" customWidth="1"/>
    <col min="3540" max="3540" width="8" bestFit="1" customWidth="1"/>
    <col min="3541" max="3541" width="7" bestFit="1" customWidth="1"/>
    <col min="3542" max="3546" width="8" bestFit="1" customWidth="1"/>
    <col min="3547" max="3547" width="7" bestFit="1" customWidth="1"/>
    <col min="3548" max="3548" width="8" bestFit="1" customWidth="1"/>
    <col min="3549" max="3549" width="8.6640625" bestFit="1" customWidth="1"/>
    <col min="3550" max="3550" width="8" bestFit="1" customWidth="1"/>
    <col min="3551" max="3551" width="7" bestFit="1" customWidth="1"/>
    <col min="3552" max="3552" width="6" bestFit="1" customWidth="1"/>
    <col min="3553" max="3554" width="8" bestFit="1" customWidth="1"/>
    <col min="3555" max="3555" width="8.6640625" bestFit="1" customWidth="1"/>
    <col min="3556" max="3556" width="7" bestFit="1" customWidth="1"/>
    <col min="3557" max="3557" width="8" bestFit="1" customWidth="1"/>
    <col min="3558" max="3558" width="7" bestFit="1" customWidth="1"/>
    <col min="3559" max="3559" width="7.6640625" bestFit="1" customWidth="1"/>
    <col min="3560" max="3560" width="8" bestFit="1" customWidth="1"/>
    <col min="3561" max="3561" width="7" bestFit="1" customWidth="1"/>
    <col min="3562" max="3563" width="8" bestFit="1" customWidth="1"/>
    <col min="3564" max="3564" width="8.6640625" bestFit="1" customWidth="1"/>
    <col min="3565" max="3565" width="8" bestFit="1" customWidth="1"/>
    <col min="3566" max="3567" width="7" bestFit="1" customWidth="1"/>
    <col min="3568" max="3568" width="7.6640625" bestFit="1" customWidth="1"/>
    <col min="3569" max="3569" width="8.6640625" bestFit="1" customWidth="1"/>
    <col min="3570" max="3570" width="8" bestFit="1" customWidth="1"/>
    <col min="3571" max="3571" width="7" bestFit="1" customWidth="1"/>
    <col min="3572" max="3572" width="8" bestFit="1" customWidth="1"/>
    <col min="3573" max="3573" width="8.6640625" bestFit="1" customWidth="1"/>
    <col min="3574" max="3574" width="7.6640625" bestFit="1" customWidth="1"/>
    <col min="3575" max="3576" width="8" bestFit="1" customWidth="1"/>
    <col min="3577" max="3578" width="6" bestFit="1" customWidth="1"/>
    <col min="3579" max="3579" width="9" bestFit="1" customWidth="1"/>
    <col min="3580" max="3580" width="8.6640625" bestFit="1" customWidth="1"/>
    <col min="3581" max="3581" width="7" bestFit="1" customWidth="1"/>
    <col min="3582" max="3582" width="8.6640625" bestFit="1" customWidth="1"/>
    <col min="3583" max="3583" width="8" bestFit="1" customWidth="1"/>
    <col min="3584" max="3584" width="7.6640625" bestFit="1" customWidth="1"/>
    <col min="3585" max="3585" width="8" bestFit="1" customWidth="1"/>
    <col min="3586" max="3587" width="7" bestFit="1" customWidth="1"/>
    <col min="3588" max="3588" width="6" bestFit="1" customWidth="1"/>
    <col min="3589" max="3591" width="8" bestFit="1" customWidth="1"/>
    <col min="3592" max="3592" width="7" bestFit="1" customWidth="1"/>
    <col min="3593" max="3593" width="7.6640625" bestFit="1" customWidth="1"/>
    <col min="3594" max="3596" width="7" bestFit="1" customWidth="1"/>
    <col min="3597" max="3597" width="8.6640625" bestFit="1" customWidth="1"/>
    <col min="3598" max="3598" width="8" bestFit="1" customWidth="1"/>
    <col min="3599" max="3599" width="7" bestFit="1" customWidth="1"/>
    <col min="3600" max="3600" width="8" bestFit="1" customWidth="1"/>
    <col min="3601" max="3601" width="9.6640625" bestFit="1" customWidth="1"/>
    <col min="3602" max="3604" width="7" bestFit="1" customWidth="1"/>
    <col min="3605" max="3606" width="8" bestFit="1" customWidth="1"/>
    <col min="3607" max="3608" width="7" bestFit="1" customWidth="1"/>
    <col min="3609" max="3609" width="6" bestFit="1" customWidth="1"/>
    <col min="3610" max="3613" width="8" bestFit="1" customWidth="1"/>
    <col min="3614" max="3616" width="7" bestFit="1" customWidth="1"/>
    <col min="3617" max="3617" width="8" bestFit="1" customWidth="1"/>
    <col min="3618" max="3618" width="7" bestFit="1" customWidth="1"/>
    <col min="3619" max="3619" width="8" bestFit="1" customWidth="1"/>
    <col min="3620" max="3620" width="6" bestFit="1" customWidth="1"/>
    <col min="3621" max="3621" width="8" bestFit="1" customWidth="1"/>
    <col min="3622" max="3622" width="8.6640625" bestFit="1" customWidth="1"/>
    <col min="3623" max="3624" width="8" bestFit="1" customWidth="1"/>
    <col min="3625" max="3625" width="7" bestFit="1" customWidth="1"/>
    <col min="3626" max="3626" width="8" bestFit="1" customWidth="1"/>
    <col min="3627" max="3627" width="7" bestFit="1" customWidth="1"/>
    <col min="3628" max="3628" width="8" bestFit="1" customWidth="1"/>
    <col min="3629" max="3631" width="7" bestFit="1" customWidth="1"/>
    <col min="3632" max="3632" width="6" bestFit="1" customWidth="1"/>
    <col min="3633" max="3633" width="8" bestFit="1" customWidth="1"/>
    <col min="3634" max="3634" width="7" bestFit="1" customWidth="1"/>
    <col min="3635" max="3635" width="7.6640625" bestFit="1" customWidth="1"/>
    <col min="3636" max="3636" width="9" bestFit="1" customWidth="1"/>
    <col min="3637" max="3637" width="5" bestFit="1" customWidth="1"/>
    <col min="3638" max="3640" width="7" bestFit="1" customWidth="1"/>
    <col min="3641" max="3641" width="6" bestFit="1" customWidth="1"/>
    <col min="3642" max="3642" width="7" bestFit="1" customWidth="1"/>
    <col min="3643" max="3644" width="8" bestFit="1" customWidth="1"/>
    <col min="3645" max="3645" width="7" bestFit="1" customWidth="1"/>
    <col min="3646" max="3647" width="8" bestFit="1" customWidth="1"/>
    <col min="3648" max="3648" width="6" bestFit="1" customWidth="1"/>
    <col min="3649" max="3650" width="7" bestFit="1" customWidth="1"/>
    <col min="3651" max="3653" width="8" bestFit="1" customWidth="1"/>
    <col min="3654" max="3654" width="7" bestFit="1" customWidth="1"/>
    <col min="3655" max="3656" width="8" bestFit="1" customWidth="1"/>
    <col min="3657" max="3657" width="6" bestFit="1" customWidth="1"/>
    <col min="3658" max="3658" width="8" bestFit="1" customWidth="1"/>
    <col min="3659" max="3659" width="7" bestFit="1" customWidth="1"/>
    <col min="3660" max="3662" width="8" bestFit="1" customWidth="1"/>
    <col min="3663" max="3663" width="7" bestFit="1" customWidth="1"/>
    <col min="3664" max="3664" width="8.6640625" bestFit="1" customWidth="1"/>
    <col min="3665" max="3666" width="8" bestFit="1" customWidth="1"/>
    <col min="3667" max="3667" width="7" bestFit="1" customWidth="1"/>
    <col min="3668" max="3668" width="6" bestFit="1" customWidth="1"/>
    <col min="3669" max="3670" width="8" bestFit="1" customWidth="1"/>
    <col min="3671" max="3671" width="7" bestFit="1" customWidth="1"/>
    <col min="3672" max="3672" width="7.6640625" bestFit="1" customWidth="1"/>
    <col min="3673" max="3675" width="8" bestFit="1" customWidth="1"/>
    <col min="3676" max="3677" width="7" bestFit="1" customWidth="1"/>
    <col min="3678" max="3678" width="8" bestFit="1" customWidth="1"/>
    <col min="3679" max="3679" width="7.6640625" bestFit="1" customWidth="1"/>
    <col min="3680" max="3682" width="8" bestFit="1" customWidth="1"/>
    <col min="3683" max="3683" width="9.6640625" bestFit="1" customWidth="1"/>
    <col min="3684" max="3684" width="7" bestFit="1" customWidth="1"/>
    <col min="3685" max="3685" width="5" bestFit="1" customWidth="1"/>
    <col min="3686" max="3686" width="7" bestFit="1" customWidth="1"/>
    <col min="3687" max="3687" width="6" bestFit="1" customWidth="1"/>
    <col min="3688" max="3688" width="9" bestFit="1" customWidth="1"/>
    <col min="3689" max="3690" width="7" bestFit="1" customWidth="1"/>
    <col min="3691" max="3694" width="8" bestFit="1" customWidth="1"/>
    <col min="3695" max="3695" width="8.6640625" bestFit="1" customWidth="1"/>
    <col min="3696" max="3697" width="8" bestFit="1" customWidth="1"/>
    <col min="3698" max="3698" width="7" bestFit="1" customWidth="1"/>
    <col min="3699" max="3699" width="9" bestFit="1" customWidth="1"/>
    <col min="3700" max="3708" width="8" bestFit="1" customWidth="1"/>
    <col min="3709" max="3709" width="7" bestFit="1" customWidth="1"/>
    <col min="3710" max="3710" width="8" bestFit="1" customWidth="1"/>
    <col min="3711" max="3713" width="7" bestFit="1" customWidth="1"/>
    <col min="3714" max="3714" width="6" bestFit="1" customWidth="1"/>
    <col min="3715" max="3715" width="8" bestFit="1" customWidth="1"/>
    <col min="3716" max="3716" width="7" bestFit="1" customWidth="1"/>
    <col min="3717" max="3717" width="8" bestFit="1" customWidth="1"/>
    <col min="3718" max="3718" width="7" bestFit="1" customWidth="1"/>
    <col min="3719" max="3719" width="8" bestFit="1" customWidth="1"/>
    <col min="3720" max="3720" width="7" bestFit="1" customWidth="1"/>
    <col min="3721" max="3724" width="8" bestFit="1" customWidth="1"/>
    <col min="3725" max="3725" width="9" bestFit="1" customWidth="1"/>
    <col min="3726" max="3728" width="8" bestFit="1" customWidth="1"/>
    <col min="3729" max="3729" width="7" bestFit="1" customWidth="1"/>
    <col min="3730" max="3730" width="8" bestFit="1" customWidth="1"/>
    <col min="3731" max="3731" width="7" bestFit="1" customWidth="1"/>
    <col min="3732" max="3735" width="8" bestFit="1" customWidth="1"/>
    <col min="3736" max="3736" width="7" bestFit="1" customWidth="1"/>
    <col min="3737" max="3738" width="8" bestFit="1" customWidth="1"/>
    <col min="3739" max="3739" width="9.6640625" bestFit="1" customWidth="1"/>
    <col min="3740" max="3740" width="5" bestFit="1" customWidth="1"/>
    <col min="3741" max="3742" width="8" bestFit="1" customWidth="1"/>
    <col min="3743" max="3743" width="7.6640625" bestFit="1" customWidth="1"/>
    <col min="3744" max="3745" width="8" bestFit="1" customWidth="1"/>
    <col min="3746" max="3746" width="7" bestFit="1" customWidth="1"/>
    <col min="3747" max="3747" width="8" bestFit="1" customWidth="1"/>
    <col min="3748" max="3748" width="7" bestFit="1" customWidth="1"/>
    <col min="3749" max="3749" width="6" bestFit="1" customWidth="1"/>
    <col min="3750" max="3750" width="8" bestFit="1" customWidth="1"/>
    <col min="3751" max="3752" width="7" bestFit="1" customWidth="1"/>
    <col min="3753" max="3753" width="8.6640625" bestFit="1" customWidth="1"/>
    <col min="3754" max="3754" width="8" bestFit="1" customWidth="1"/>
    <col min="3755" max="3755" width="7" bestFit="1" customWidth="1"/>
    <col min="3756" max="3759" width="8" bestFit="1" customWidth="1"/>
    <col min="3760" max="3760" width="6.6640625" bestFit="1" customWidth="1"/>
    <col min="3761" max="3761" width="8.6640625" bestFit="1" customWidth="1"/>
    <col min="3762" max="3762" width="6" bestFit="1" customWidth="1"/>
    <col min="3763" max="3763" width="8" bestFit="1" customWidth="1"/>
    <col min="3764" max="3764" width="6" bestFit="1" customWidth="1"/>
    <col min="3765" max="3767" width="8" bestFit="1" customWidth="1"/>
    <col min="3768" max="3768" width="8.6640625" bestFit="1" customWidth="1"/>
    <col min="3769" max="3769" width="7" bestFit="1" customWidth="1"/>
    <col min="3770" max="3770" width="8" bestFit="1" customWidth="1"/>
    <col min="3771" max="3771" width="7" bestFit="1" customWidth="1"/>
    <col min="3772" max="3776" width="8" bestFit="1" customWidth="1"/>
    <col min="3777" max="3779" width="7" bestFit="1" customWidth="1"/>
    <col min="3780" max="3787" width="8" bestFit="1" customWidth="1"/>
    <col min="3788" max="3788" width="9.6640625" bestFit="1" customWidth="1"/>
    <col min="3789" max="3790" width="8" bestFit="1" customWidth="1"/>
    <col min="3791" max="3791" width="7" bestFit="1" customWidth="1"/>
    <col min="3792" max="3792" width="7.6640625" bestFit="1" customWidth="1"/>
    <col min="3793" max="3793" width="8" bestFit="1" customWidth="1"/>
    <col min="3794" max="3794" width="7" bestFit="1" customWidth="1"/>
    <col min="3795" max="3795" width="8" bestFit="1" customWidth="1"/>
    <col min="3796" max="3796" width="8.6640625" bestFit="1" customWidth="1"/>
    <col min="3797" max="3801" width="7" bestFit="1" customWidth="1"/>
    <col min="3802" max="3802" width="8" bestFit="1" customWidth="1"/>
    <col min="3803" max="3804" width="7" bestFit="1" customWidth="1"/>
    <col min="3805" max="3805" width="9.6640625" bestFit="1" customWidth="1"/>
    <col min="3806" max="3806" width="6.6640625" bestFit="1" customWidth="1"/>
    <col min="3807" max="3807" width="7" bestFit="1" customWidth="1"/>
    <col min="3808" max="3808" width="6" bestFit="1" customWidth="1"/>
    <col min="3809" max="3809" width="8" bestFit="1" customWidth="1"/>
    <col min="3810" max="3810" width="7" bestFit="1" customWidth="1"/>
    <col min="3811" max="3812" width="8" bestFit="1" customWidth="1"/>
    <col min="3813" max="3813" width="6" bestFit="1" customWidth="1"/>
    <col min="3814" max="3814" width="8" bestFit="1" customWidth="1"/>
    <col min="3815" max="3815" width="8.6640625" bestFit="1" customWidth="1"/>
    <col min="3816" max="3817" width="8" bestFit="1" customWidth="1"/>
    <col min="3818" max="3819" width="8.6640625" bestFit="1" customWidth="1"/>
    <col min="3820" max="3820" width="7" bestFit="1" customWidth="1"/>
    <col min="3821" max="3821" width="8" bestFit="1" customWidth="1"/>
    <col min="3822" max="3822" width="7.6640625" bestFit="1" customWidth="1"/>
    <col min="3823" max="3825" width="8" bestFit="1" customWidth="1"/>
    <col min="3826" max="3827" width="7" bestFit="1" customWidth="1"/>
    <col min="3828" max="3828" width="8" bestFit="1" customWidth="1"/>
    <col min="3829" max="3829" width="7" bestFit="1" customWidth="1"/>
    <col min="3830" max="3830" width="7.6640625" bestFit="1" customWidth="1"/>
    <col min="3831" max="3832" width="8" bestFit="1" customWidth="1"/>
    <col min="3833" max="3834" width="7" bestFit="1" customWidth="1"/>
    <col min="3835" max="3839" width="8" bestFit="1" customWidth="1"/>
    <col min="3840" max="3840" width="8.6640625" bestFit="1" customWidth="1"/>
    <col min="3841" max="3841" width="8" bestFit="1" customWidth="1"/>
    <col min="3842" max="3842" width="6" bestFit="1" customWidth="1"/>
    <col min="3843" max="3843" width="8" bestFit="1" customWidth="1"/>
    <col min="3844" max="3846" width="7" bestFit="1" customWidth="1"/>
    <col min="3847" max="3848" width="8" bestFit="1" customWidth="1"/>
    <col min="3849" max="3850" width="7" bestFit="1" customWidth="1"/>
    <col min="3851" max="3851" width="8" bestFit="1" customWidth="1"/>
    <col min="3852" max="3852" width="7" bestFit="1" customWidth="1"/>
    <col min="3853" max="3854" width="7.6640625" bestFit="1" customWidth="1"/>
    <col min="3855" max="3856" width="7" bestFit="1" customWidth="1"/>
    <col min="3857" max="3857" width="8" bestFit="1" customWidth="1"/>
    <col min="3858" max="3859" width="9.6640625" bestFit="1" customWidth="1"/>
    <col min="3860" max="3860" width="7" bestFit="1" customWidth="1"/>
    <col min="3861" max="3861" width="8" bestFit="1" customWidth="1"/>
    <col min="3862" max="3862" width="7" bestFit="1" customWidth="1"/>
    <col min="3863" max="3863" width="8" bestFit="1" customWidth="1"/>
    <col min="3864" max="3864" width="7" bestFit="1" customWidth="1"/>
    <col min="3865" max="3865" width="8" bestFit="1" customWidth="1"/>
    <col min="3866" max="3866" width="7" bestFit="1" customWidth="1"/>
    <col min="3867" max="3867" width="3" bestFit="1" customWidth="1"/>
    <col min="3868" max="3868" width="9" bestFit="1" customWidth="1"/>
    <col min="3869" max="3869" width="8.6640625" bestFit="1" customWidth="1"/>
    <col min="3870" max="3873" width="8" bestFit="1" customWidth="1"/>
    <col min="3874" max="3874" width="7" bestFit="1" customWidth="1"/>
    <col min="3875" max="3875" width="9" bestFit="1" customWidth="1"/>
    <col min="3876" max="3876" width="8" bestFit="1" customWidth="1"/>
    <col min="3877" max="3877" width="7.6640625" bestFit="1" customWidth="1"/>
    <col min="3878" max="3880" width="8" bestFit="1" customWidth="1"/>
    <col min="3881" max="3881" width="7" bestFit="1" customWidth="1"/>
    <col min="3882" max="3883" width="8" bestFit="1" customWidth="1"/>
    <col min="3884" max="3885" width="6" bestFit="1" customWidth="1"/>
    <col min="3886" max="3888" width="7" bestFit="1" customWidth="1"/>
    <col min="3889" max="3889" width="9.6640625" bestFit="1" customWidth="1"/>
    <col min="3890" max="3890" width="8.6640625" bestFit="1" customWidth="1"/>
    <col min="3891" max="3891" width="8" bestFit="1" customWidth="1"/>
    <col min="3892" max="3892" width="8.6640625" bestFit="1" customWidth="1"/>
    <col min="3893" max="3893" width="6" bestFit="1" customWidth="1"/>
    <col min="3894" max="3894" width="8" bestFit="1" customWidth="1"/>
    <col min="3895" max="3895" width="7" bestFit="1" customWidth="1"/>
    <col min="3896" max="3898" width="8" bestFit="1" customWidth="1"/>
    <col min="3899" max="3900" width="8.6640625" bestFit="1" customWidth="1"/>
    <col min="3901" max="3901" width="7" bestFit="1" customWidth="1"/>
    <col min="3902" max="3903" width="8" bestFit="1" customWidth="1"/>
    <col min="3904" max="3904" width="7.6640625" bestFit="1" customWidth="1"/>
    <col min="3905" max="3905" width="8.6640625" bestFit="1" customWidth="1"/>
    <col min="3906" max="3906" width="6" bestFit="1" customWidth="1"/>
    <col min="3907" max="3907" width="8" bestFit="1" customWidth="1"/>
    <col min="3908" max="3909" width="9" bestFit="1" customWidth="1"/>
    <col min="3910" max="3910" width="6" bestFit="1" customWidth="1"/>
    <col min="3911" max="3911" width="7" bestFit="1" customWidth="1"/>
    <col min="3912" max="3912" width="8" bestFit="1" customWidth="1"/>
    <col min="3913" max="3913" width="7" bestFit="1" customWidth="1"/>
    <col min="3914" max="3914" width="9" bestFit="1" customWidth="1"/>
    <col min="3915" max="3916" width="7" bestFit="1" customWidth="1"/>
    <col min="3917" max="3917" width="8" bestFit="1" customWidth="1"/>
    <col min="3918" max="3919" width="7" bestFit="1" customWidth="1"/>
    <col min="3920" max="3921" width="8" bestFit="1" customWidth="1"/>
    <col min="3922" max="3922" width="7" bestFit="1" customWidth="1"/>
    <col min="3923" max="3924" width="8" bestFit="1" customWidth="1"/>
    <col min="3925" max="3925" width="6" bestFit="1" customWidth="1"/>
    <col min="3926" max="3926" width="7.6640625" bestFit="1" customWidth="1"/>
    <col min="3927" max="3927" width="7" bestFit="1" customWidth="1"/>
    <col min="3928" max="3928" width="8.6640625" bestFit="1" customWidth="1"/>
    <col min="3929" max="3929" width="8" bestFit="1" customWidth="1"/>
    <col min="3930" max="3931" width="7" bestFit="1" customWidth="1"/>
    <col min="3932" max="3934" width="8" bestFit="1" customWidth="1"/>
    <col min="3935" max="3935" width="9" bestFit="1" customWidth="1"/>
    <col min="3936" max="3936" width="8" bestFit="1" customWidth="1"/>
    <col min="3937" max="3937" width="8.6640625" bestFit="1" customWidth="1"/>
    <col min="3938" max="3940" width="7" bestFit="1" customWidth="1"/>
    <col min="3941" max="3941" width="8" bestFit="1" customWidth="1"/>
    <col min="3942" max="3943" width="7" bestFit="1" customWidth="1"/>
    <col min="3944" max="3944" width="6" bestFit="1" customWidth="1"/>
    <col min="3945" max="3945" width="8" bestFit="1" customWidth="1"/>
    <col min="3946" max="3948" width="7" bestFit="1" customWidth="1"/>
    <col min="3949" max="3949" width="8" bestFit="1" customWidth="1"/>
    <col min="3950" max="3952" width="7" bestFit="1" customWidth="1"/>
    <col min="3953" max="3953" width="9" bestFit="1" customWidth="1"/>
    <col min="3954" max="3954" width="8" bestFit="1" customWidth="1"/>
    <col min="3955" max="3955" width="7" bestFit="1" customWidth="1"/>
    <col min="3956" max="3957" width="8" bestFit="1" customWidth="1"/>
    <col min="3958" max="3958" width="8.6640625" bestFit="1" customWidth="1"/>
    <col min="3959" max="3959" width="8" bestFit="1" customWidth="1"/>
    <col min="3960" max="3960" width="6" bestFit="1" customWidth="1"/>
    <col min="3961" max="3961" width="9" bestFit="1" customWidth="1"/>
    <col min="3962" max="3962" width="7" bestFit="1" customWidth="1"/>
    <col min="3963" max="3964" width="8" bestFit="1" customWidth="1"/>
    <col min="3965" max="3965" width="9" bestFit="1" customWidth="1"/>
    <col min="3966" max="3966" width="8.6640625" bestFit="1" customWidth="1"/>
    <col min="3967" max="3967" width="7" bestFit="1" customWidth="1"/>
    <col min="3968" max="3969" width="8" bestFit="1" customWidth="1"/>
    <col min="3970" max="3970" width="7" bestFit="1" customWidth="1"/>
    <col min="3971" max="3972" width="8" bestFit="1" customWidth="1"/>
    <col min="3973" max="3973" width="9.6640625" bestFit="1" customWidth="1"/>
    <col min="3974" max="3976" width="8" bestFit="1" customWidth="1"/>
    <col min="3977" max="3977" width="7" bestFit="1" customWidth="1"/>
    <col min="3978" max="3978" width="9" bestFit="1" customWidth="1"/>
    <col min="3979" max="3981" width="8" bestFit="1" customWidth="1"/>
    <col min="3982" max="3982" width="7.6640625" bestFit="1" customWidth="1"/>
    <col min="3983" max="3983" width="8" bestFit="1" customWidth="1"/>
    <col min="3984" max="3984" width="7" bestFit="1" customWidth="1"/>
    <col min="3985" max="3985" width="8" bestFit="1" customWidth="1"/>
    <col min="3986" max="3986" width="6" bestFit="1" customWidth="1"/>
    <col min="3987" max="3988" width="7" bestFit="1" customWidth="1"/>
    <col min="3989" max="3990" width="8" bestFit="1" customWidth="1"/>
    <col min="3991" max="3991" width="7" bestFit="1" customWidth="1"/>
    <col min="3992" max="3996" width="8" bestFit="1" customWidth="1"/>
    <col min="3997" max="3997" width="7" bestFit="1" customWidth="1"/>
    <col min="3998" max="3998" width="8" bestFit="1" customWidth="1"/>
    <col min="3999" max="3999" width="7" bestFit="1" customWidth="1"/>
    <col min="4000" max="4001" width="8" bestFit="1" customWidth="1"/>
    <col min="4002" max="4002" width="7" bestFit="1" customWidth="1"/>
    <col min="4003" max="4003" width="9" bestFit="1" customWidth="1"/>
    <col min="4004" max="4005" width="8" bestFit="1" customWidth="1"/>
    <col min="4006" max="4007" width="7" bestFit="1" customWidth="1"/>
    <col min="4008" max="4008" width="8" bestFit="1" customWidth="1"/>
    <col min="4009" max="4009" width="6" bestFit="1" customWidth="1"/>
    <col min="4010" max="4010" width="8" bestFit="1" customWidth="1"/>
    <col min="4011" max="4011" width="7" bestFit="1" customWidth="1"/>
    <col min="4012" max="4012" width="9.6640625" bestFit="1" customWidth="1"/>
    <col min="4013" max="4013" width="8" bestFit="1" customWidth="1"/>
    <col min="4014" max="4014" width="7" bestFit="1" customWidth="1"/>
    <col min="4015" max="4015" width="9" bestFit="1" customWidth="1"/>
    <col min="4016" max="4017" width="7" bestFit="1" customWidth="1"/>
    <col min="4018" max="4018" width="8" bestFit="1" customWidth="1"/>
    <col min="4019" max="4019" width="9.6640625" bestFit="1" customWidth="1"/>
    <col min="4020" max="4020" width="8" bestFit="1" customWidth="1"/>
    <col min="4021" max="4021" width="7" bestFit="1" customWidth="1"/>
    <col min="4022" max="4023" width="8" bestFit="1" customWidth="1"/>
    <col min="4024" max="4024" width="7" bestFit="1" customWidth="1"/>
    <col min="4025" max="4025" width="7.6640625" bestFit="1" customWidth="1"/>
    <col min="4026" max="4027" width="8" bestFit="1" customWidth="1"/>
    <col min="4028" max="4028" width="8.6640625" bestFit="1" customWidth="1"/>
    <col min="4029" max="4029" width="6" bestFit="1" customWidth="1"/>
    <col min="4030" max="4030" width="7" bestFit="1" customWidth="1"/>
    <col min="4031" max="4034" width="8" bestFit="1" customWidth="1"/>
    <col min="4035" max="4035" width="7" bestFit="1" customWidth="1"/>
    <col min="4036" max="4037" width="8" bestFit="1" customWidth="1"/>
    <col min="4038" max="4039" width="7" bestFit="1" customWidth="1"/>
    <col min="4040" max="4040" width="7.6640625" bestFit="1" customWidth="1"/>
    <col min="4041" max="4041" width="9" bestFit="1" customWidth="1"/>
    <col min="4042" max="4043" width="8" bestFit="1" customWidth="1"/>
    <col min="4044" max="4044" width="8.6640625" bestFit="1" customWidth="1"/>
    <col min="4045" max="4045" width="8" bestFit="1" customWidth="1"/>
    <col min="4046" max="4046" width="7.6640625" bestFit="1" customWidth="1"/>
    <col min="4047" max="4047" width="7" bestFit="1" customWidth="1"/>
    <col min="4048" max="4048" width="8" bestFit="1" customWidth="1"/>
    <col min="4049" max="4049" width="9" bestFit="1" customWidth="1"/>
    <col min="4050" max="4050" width="8" bestFit="1" customWidth="1"/>
    <col min="4051" max="4051" width="6" bestFit="1" customWidth="1"/>
    <col min="4052" max="4052" width="7.6640625" bestFit="1" customWidth="1"/>
    <col min="4053" max="4053" width="7" bestFit="1" customWidth="1"/>
    <col min="4054" max="4054" width="8" bestFit="1" customWidth="1"/>
    <col min="4055" max="4055" width="8.6640625" bestFit="1" customWidth="1"/>
    <col min="4056" max="4056" width="8" bestFit="1" customWidth="1"/>
    <col min="4057" max="4057" width="6" bestFit="1" customWidth="1"/>
    <col min="4058" max="4059" width="8" bestFit="1" customWidth="1"/>
    <col min="4060" max="4060" width="6" bestFit="1" customWidth="1"/>
    <col min="4061" max="4062" width="7" bestFit="1" customWidth="1"/>
    <col min="4063" max="4063" width="8" bestFit="1" customWidth="1"/>
    <col min="4064" max="4065" width="7" bestFit="1" customWidth="1"/>
    <col min="4066" max="4066" width="8" bestFit="1" customWidth="1"/>
    <col min="4067" max="4067" width="7.6640625" bestFit="1" customWidth="1"/>
    <col min="4068" max="4068" width="8" bestFit="1" customWidth="1"/>
    <col min="4069" max="4069" width="7" bestFit="1" customWidth="1"/>
    <col min="4070" max="4070" width="6.6640625" bestFit="1" customWidth="1"/>
    <col min="4071" max="4071" width="7" bestFit="1" customWidth="1"/>
    <col min="4072" max="4072" width="8.6640625" bestFit="1" customWidth="1"/>
    <col min="4073" max="4073" width="8" bestFit="1" customWidth="1"/>
    <col min="4074" max="4075" width="7" bestFit="1" customWidth="1"/>
    <col min="4076" max="4077" width="8" bestFit="1" customWidth="1"/>
    <col min="4078" max="4078" width="7" bestFit="1" customWidth="1"/>
    <col min="4079" max="4081" width="8" bestFit="1" customWidth="1"/>
    <col min="4082" max="4082" width="7" bestFit="1" customWidth="1"/>
    <col min="4083" max="4083" width="8" bestFit="1" customWidth="1"/>
    <col min="4084" max="4084" width="7" bestFit="1" customWidth="1"/>
    <col min="4085" max="4085" width="6" bestFit="1" customWidth="1"/>
    <col min="4086" max="4086" width="7" bestFit="1" customWidth="1"/>
    <col min="4087" max="4088" width="8" bestFit="1" customWidth="1"/>
    <col min="4089" max="4089" width="7" bestFit="1" customWidth="1"/>
    <col min="4090" max="4090" width="8.6640625" bestFit="1" customWidth="1"/>
    <col min="4091" max="4093" width="8" bestFit="1" customWidth="1"/>
    <col min="4094" max="4094" width="6" bestFit="1" customWidth="1"/>
    <col min="4095" max="4095" width="8" bestFit="1" customWidth="1"/>
    <col min="4096" max="4096" width="7" bestFit="1" customWidth="1"/>
    <col min="4097" max="4097" width="8" bestFit="1" customWidth="1"/>
    <col min="4098" max="4098" width="9" bestFit="1" customWidth="1"/>
    <col min="4099" max="4099" width="8" bestFit="1" customWidth="1"/>
    <col min="4100" max="4100" width="7" bestFit="1" customWidth="1"/>
    <col min="4101" max="4102" width="8" bestFit="1" customWidth="1"/>
    <col min="4103" max="4103" width="9" bestFit="1" customWidth="1"/>
    <col min="4104" max="4104" width="8" bestFit="1" customWidth="1"/>
    <col min="4105" max="4105" width="7" bestFit="1" customWidth="1"/>
    <col min="4106" max="4106" width="6" bestFit="1" customWidth="1"/>
    <col min="4107" max="4111" width="8" bestFit="1" customWidth="1"/>
    <col min="4112" max="4112" width="7" bestFit="1" customWidth="1"/>
    <col min="4113" max="4113" width="8" bestFit="1" customWidth="1"/>
    <col min="4114" max="4115" width="7" bestFit="1" customWidth="1"/>
    <col min="4116" max="4117" width="8" bestFit="1" customWidth="1"/>
    <col min="4118" max="4118" width="6" bestFit="1" customWidth="1"/>
    <col min="4119" max="4119" width="9" bestFit="1" customWidth="1"/>
    <col min="4120" max="4122" width="8" bestFit="1" customWidth="1"/>
    <col min="4123" max="4123" width="9" bestFit="1" customWidth="1"/>
    <col min="4124" max="4126" width="8" bestFit="1" customWidth="1"/>
    <col min="4127" max="4127" width="9" bestFit="1" customWidth="1"/>
    <col min="4128" max="4128" width="7" bestFit="1" customWidth="1"/>
    <col min="4129" max="4129" width="6" bestFit="1" customWidth="1"/>
    <col min="4130" max="4136" width="8" bestFit="1" customWidth="1"/>
    <col min="4137" max="4137" width="9" bestFit="1" customWidth="1"/>
    <col min="4138" max="4139" width="8" bestFit="1" customWidth="1"/>
    <col min="4140" max="4140" width="7" bestFit="1" customWidth="1"/>
    <col min="4141" max="4141" width="6" bestFit="1" customWidth="1"/>
    <col min="4142" max="4142" width="8" bestFit="1" customWidth="1"/>
    <col min="4143" max="4143" width="6" bestFit="1" customWidth="1"/>
    <col min="4144" max="4145" width="7" bestFit="1" customWidth="1"/>
    <col min="4146" max="4146" width="9" bestFit="1" customWidth="1"/>
    <col min="4147" max="4149" width="8" bestFit="1" customWidth="1"/>
    <col min="4150" max="4150" width="9" bestFit="1" customWidth="1"/>
    <col min="4151" max="4151" width="6" bestFit="1" customWidth="1"/>
    <col min="4152" max="4152" width="7" bestFit="1" customWidth="1"/>
    <col min="4153" max="4155" width="8" bestFit="1" customWidth="1"/>
    <col min="4156" max="4156" width="7" bestFit="1" customWidth="1"/>
    <col min="4157" max="4157" width="7.6640625" bestFit="1" customWidth="1"/>
    <col min="4158" max="4158" width="8" bestFit="1" customWidth="1"/>
    <col min="4159" max="4159" width="9" bestFit="1" customWidth="1"/>
    <col min="4160" max="4160" width="7" bestFit="1" customWidth="1"/>
    <col min="4161" max="4164" width="8" bestFit="1" customWidth="1"/>
    <col min="4165" max="4165" width="7" bestFit="1" customWidth="1"/>
    <col min="4166" max="4169" width="8" bestFit="1" customWidth="1"/>
    <col min="4170" max="4171" width="7" bestFit="1" customWidth="1"/>
    <col min="4172" max="4174" width="8" bestFit="1" customWidth="1"/>
    <col min="4175" max="4175" width="9" bestFit="1" customWidth="1"/>
    <col min="4176" max="4176" width="8" bestFit="1" customWidth="1"/>
    <col min="4177" max="4177" width="7" bestFit="1" customWidth="1"/>
    <col min="4178" max="4178" width="8" bestFit="1" customWidth="1"/>
    <col min="4179" max="4179" width="7" bestFit="1" customWidth="1"/>
    <col min="4180" max="4181" width="9" bestFit="1" customWidth="1"/>
    <col min="4182" max="4184" width="8" bestFit="1" customWidth="1"/>
    <col min="4185" max="4185" width="8.6640625" bestFit="1" customWidth="1"/>
    <col min="4186" max="4186" width="8" bestFit="1" customWidth="1"/>
    <col min="4187" max="4187" width="9" bestFit="1" customWidth="1"/>
    <col min="4188" max="4191" width="8" bestFit="1" customWidth="1"/>
    <col min="4192" max="4192" width="7" bestFit="1" customWidth="1"/>
    <col min="4193" max="4194" width="8" bestFit="1" customWidth="1"/>
    <col min="4195" max="4195" width="7" bestFit="1" customWidth="1"/>
    <col min="4196" max="4197" width="8" bestFit="1" customWidth="1"/>
    <col min="4198" max="4198" width="7.6640625" bestFit="1" customWidth="1"/>
    <col min="4199" max="4200" width="8" bestFit="1" customWidth="1"/>
    <col min="4201" max="4201" width="7" bestFit="1" customWidth="1"/>
    <col min="4202" max="4202" width="9" bestFit="1" customWidth="1"/>
    <col min="4203" max="4205" width="8" bestFit="1" customWidth="1"/>
    <col min="4206" max="4206" width="7" bestFit="1" customWidth="1"/>
    <col min="4207" max="4208" width="8.6640625" bestFit="1" customWidth="1"/>
    <col min="4209" max="4211" width="8" bestFit="1" customWidth="1"/>
    <col min="4212" max="4212" width="7" bestFit="1" customWidth="1"/>
    <col min="4213" max="4215" width="8" bestFit="1" customWidth="1"/>
    <col min="4216" max="4216" width="7" bestFit="1" customWidth="1"/>
    <col min="4217" max="4218" width="8" bestFit="1" customWidth="1"/>
    <col min="4219" max="4219" width="7" bestFit="1" customWidth="1"/>
    <col min="4220" max="4220" width="6" bestFit="1" customWidth="1"/>
    <col min="4221" max="4224" width="8" bestFit="1" customWidth="1"/>
    <col min="4225" max="4225" width="7" bestFit="1" customWidth="1"/>
    <col min="4226" max="4226" width="8" bestFit="1" customWidth="1"/>
    <col min="4227" max="4231" width="7" bestFit="1" customWidth="1"/>
    <col min="4232" max="4232" width="8" bestFit="1" customWidth="1"/>
    <col min="4233" max="4233" width="9" bestFit="1" customWidth="1"/>
    <col min="4234" max="4236" width="8" bestFit="1" customWidth="1"/>
    <col min="4237" max="4237" width="7" bestFit="1" customWidth="1"/>
    <col min="4238" max="4240" width="8" bestFit="1" customWidth="1"/>
    <col min="4241" max="4242" width="7" bestFit="1" customWidth="1"/>
    <col min="4243" max="4243" width="8" bestFit="1" customWidth="1"/>
    <col min="4244" max="4244" width="9" bestFit="1" customWidth="1"/>
    <col min="4245" max="4247" width="8" bestFit="1" customWidth="1"/>
    <col min="4248" max="4248" width="8.6640625" bestFit="1" customWidth="1"/>
    <col min="4249" max="4249" width="8" bestFit="1" customWidth="1"/>
    <col min="4250" max="4250" width="8.6640625" bestFit="1" customWidth="1"/>
    <col min="4251" max="4253" width="8" bestFit="1" customWidth="1"/>
    <col min="4254" max="4254" width="9" bestFit="1" customWidth="1"/>
    <col min="4255" max="4255" width="7" bestFit="1" customWidth="1"/>
    <col min="4256" max="4256" width="8" bestFit="1" customWidth="1"/>
    <col min="4257" max="4257" width="7" bestFit="1" customWidth="1"/>
    <col min="4258" max="4258" width="8" bestFit="1" customWidth="1"/>
    <col min="4259" max="4259" width="8.6640625" bestFit="1" customWidth="1"/>
    <col min="4260" max="4261" width="8" bestFit="1" customWidth="1"/>
    <col min="4262" max="4262" width="9" bestFit="1" customWidth="1"/>
    <col min="4263" max="4263" width="8" bestFit="1" customWidth="1"/>
    <col min="4264" max="4264" width="7" bestFit="1" customWidth="1"/>
    <col min="4265" max="4265" width="8" bestFit="1" customWidth="1"/>
    <col min="4266" max="4266" width="9.6640625" bestFit="1" customWidth="1"/>
    <col min="4267" max="4267" width="7" bestFit="1" customWidth="1"/>
    <col min="4268" max="4268" width="8" bestFit="1" customWidth="1"/>
    <col min="4269" max="4269" width="9" bestFit="1" customWidth="1"/>
    <col min="4270" max="4271" width="8" bestFit="1" customWidth="1"/>
    <col min="4272" max="4272" width="8.6640625" bestFit="1" customWidth="1"/>
    <col min="4273" max="4273" width="7" bestFit="1" customWidth="1"/>
    <col min="4274" max="4274" width="6" bestFit="1" customWidth="1"/>
    <col min="4275" max="4276" width="8" bestFit="1" customWidth="1"/>
    <col min="4277" max="4277" width="7" bestFit="1" customWidth="1"/>
    <col min="4278" max="4278" width="6" bestFit="1" customWidth="1"/>
    <col min="4279" max="4280" width="7" bestFit="1" customWidth="1"/>
    <col min="4281" max="4281" width="8.6640625" bestFit="1" customWidth="1"/>
    <col min="4282" max="4282" width="8" bestFit="1" customWidth="1"/>
    <col min="4283" max="4283" width="6" bestFit="1" customWidth="1"/>
    <col min="4284" max="4285" width="8" bestFit="1" customWidth="1"/>
    <col min="4286" max="4286" width="9.6640625" bestFit="1" customWidth="1"/>
    <col min="4287" max="4287" width="8" bestFit="1" customWidth="1"/>
    <col min="4288" max="4288" width="9" bestFit="1" customWidth="1"/>
    <col min="4289" max="4289" width="8.6640625" bestFit="1" customWidth="1"/>
    <col min="4290" max="4291" width="8" bestFit="1" customWidth="1"/>
    <col min="4292" max="4293" width="7" bestFit="1" customWidth="1"/>
    <col min="4294" max="4295" width="8" bestFit="1" customWidth="1"/>
    <col min="4296" max="4296" width="7" bestFit="1" customWidth="1"/>
    <col min="4297" max="4297" width="8" bestFit="1" customWidth="1"/>
    <col min="4298" max="4298" width="7" bestFit="1" customWidth="1"/>
    <col min="4299" max="4299" width="8" bestFit="1" customWidth="1"/>
    <col min="4300" max="4300" width="8.6640625" bestFit="1" customWidth="1"/>
    <col min="4301" max="4301" width="9.6640625" bestFit="1" customWidth="1"/>
    <col min="4302" max="4303" width="7" bestFit="1" customWidth="1"/>
    <col min="4304" max="4304" width="9" bestFit="1" customWidth="1"/>
    <col min="4305" max="4306" width="8" bestFit="1" customWidth="1"/>
    <col min="4307" max="4307" width="6" bestFit="1" customWidth="1"/>
    <col min="4308" max="4311" width="8" bestFit="1" customWidth="1"/>
    <col min="4312" max="4312" width="7" bestFit="1" customWidth="1"/>
    <col min="4313" max="4319" width="8" bestFit="1" customWidth="1"/>
    <col min="4320" max="4320" width="9" bestFit="1" customWidth="1"/>
    <col min="4321" max="4321" width="8" bestFit="1" customWidth="1"/>
    <col min="4322" max="4322" width="8.6640625" bestFit="1" customWidth="1"/>
    <col min="4323" max="4323" width="9" bestFit="1" customWidth="1"/>
    <col min="4324" max="4324" width="7" bestFit="1" customWidth="1"/>
    <col min="4325" max="4325" width="9" bestFit="1" customWidth="1"/>
    <col min="4326" max="4327" width="7" bestFit="1" customWidth="1"/>
    <col min="4328" max="4328" width="8" bestFit="1" customWidth="1"/>
    <col min="4329" max="4329" width="8.6640625" bestFit="1" customWidth="1"/>
    <col min="4330" max="4330" width="8" bestFit="1" customWidth="1"/>
    <col min="4331" max="4331" width="7" bestFit="1" customWidth="1"/>
    <col min="4332" max="4332" width="8" bestFit="1" customWidth="1"/>
    <col min="4333" max="4333" width="7" bestFit="1" customWidth="1"/>
    <col min="4334" max="4334" width="8" bestFit="1" customWidth="1"/>
    <col min="4335" max="4336" width="9" bestFit="1" customWidth="1"/>
    <col min="4337" max="4337" width="7" bestFit="1" customWidth="1"/>
    <col min="4338" max="4343" width="8" bestFit="1" customWidth="1"/>
    <col min="4344" max="4344" width="6" bestFit="1" customWidth="1"/>
    <col min="4345" max="4346" width="8" bestFit="1" customWidth="1"/>
    <col min="4347" max="4347" width="8.6640625" bestFit="1" customWidth="1"/>
    <col min="4348" max="4349" width="8" bestFit="1" customWidth="1"/>
    <col min="4350" max="4350" width="6" bestFit="1" customWidth="1"/>
    <col min="4351" max="4353" width="7" bestFit="1" customWidth="1"/>
    <col min="4354" max="4354" width="8" bestFit="1" customWidth="1"/>
    <col min="4355" max="4355" width="7" bestFit="1" customWidth="1"/>
    <col min="4356" max="4356" width="8" bestFit="1" customWidth="1"/>
    <col min="4357" max="4357" width="9.6640625" bestFit="1" customWidth="1"/>
    <col min="4358" max="4358" width="8" bestFit="1" customWidth="1"/>
    <col min="4359" max="4359" width="9" bestFit="1" customWidth="1"/>
    <col min="4360" max="4360" width="8" bestFit="1" customWidth="1"/>
    <col min="4361" max="4363" width="8.6640625" bestFit="1" customWidth="1"/>
    <col min="4364" max="4364" width="8" bestFit="1" customWidth="1"/>
    <col min="4365" max="4365" width="7" bestFit="1" customWidth="1"/>
    <col min="4366" max="4366" width="8" bestFit="1" customWidth="1"/>
    <col min="4367" max="4367" width="8.6640625" bestFit="1" customWidth="1"/>
    <col min="4368" max="4369" width="8" bestFit="1" customWidth="1"/>
    <col min="4370" max="4370" width="8.6640625" bestFit="1" customWidth="1"/>
    <col min="4371" max="4371" width="8" bestFit="1" customWidth="1"/>
    <col min="4372" max="4372" width="9" bestFit="1" customWidth="1"/>
    <col min="4373" max="4373" width="8" bestFit="1" customWidth="1"/>
    <col min="4374" max="4374" width="9" bestFit="1" customWidth="1"/>
    <col min="4375" max="4375" width="8" bestFit="1" customWidth="1"/>
    <col min="4376" max="4376" width="9" bestFit="1" customWidth="1"/>
    <col min="4377" max="4377" width="8.6640625" bestFit="1" customWidth="1"/>
    <col min="4378" max="4378" width="9" bestFit="1" customWidth="1"/>
    <col min="4379" max="4379" width="8" bestFit="1" customWidth="1"/>
    <col min="4380" max="4380" width="8.6640625" bestFit="1" customWidth="1"/>
    <col min="4381" max="4381" width="9" bestFit="1" customWidth="1"/>
    <col min="4382" max="4382" width="7" bestFit="1" customWidth="1"/>
    <col min="4383" max="4384" width="8" bestFit="1" customWidth="1"/>
    <col min="4385" max="4385" width="7" bestFit="1" customWidth="1"/>
    <col min="4386" max="4387" width="9" bestFit="1" customWidth="1"/>
    <col min="4388" max="4389" width="8" bestFit="1" customWidth="1"/>
    <col min="4390" max="4390" width="6" bestFit="1" customWidth="1"/>
    <col min="4391" max="4391" width="9.6640625" bestFit="1" customWidth="1"/>
    <col min="4392" max="4393" width="8" bestFit="1" customWidth="1"/>
    <col min="4394" max="4394" width="8.6640625" bestFit="1" customWidth="1"/>
    <col min="4395" max="4395" width="8" bestFit="1" customWidth="1"/>
    <col min="4396" max="4396" width="7" bestFit="1" customWidth="1"/>
    <col min="4397" max="4397" width="9" bestFit="1" customWidth="1"/>
    <col min="4398" max="4398" width="8" bestFit="1" customWidth="1"/>
    <col min="4399" max="4400" width="7" bestFit="1" customWidth="1"/>
    <col min="4401" max="4401" width="8" bestFit="1" customWidth="1"/>
    <col min="4402" max="4402" width="7" bestFit="1" customWidth="1"/>
    <col min="4403" max="4403" width="8" bestFit="1" customWidth="1"/>
    <col min="4404" max="4404" width="8.6640625" bestFit="1" customWidth="1"/>
    <col min="4405" max="4405" width="8" bestFit="1" customWidth="1"/>
    <col min="4406" max="4406" width="6" bestFit="1" customWidth="1"/>
    <col min="4407" max="4408" width="8" bestFit="1" customWidth="1"/>
    <col min="4409" max="4409" width="8.6640625" bestFit="1" customWidth="1"/>
    <col min="4410" max="4410" width="9" bestFit="1" customWidth="1"/>
    <col min="4411" max="4411" width="8" bestFit="1" customWidth="1"/>
    <col min="4412" max="4413" width="7" bestFit="1" customWidth="1"/>
    <col min="4414" max="4414" width="9" bestFit="1" customWidth="1"/>
    <col min="4415" max="4415" width="8" bestFit="1" customWidth="1"/>
    <col min="4416" max="4416" width="7" bestFit="1" customWidth="1"/>
    <col min="4417" max="4420" width="8" bestFit="1" customWidth="1"/>
    <col min="4421" max="4421" width="7" bestFit="1" customWidth="1"/>
    <col min="4422" max="4425" width="8" bestFit="1" customWidth="1"/>
    <col min="4426" max="4426" width="7" bestFit="1" customWidth="1"/>
    <col min="4427" max="4427" width="8" bestFit="1" customWidth="1"/>
    <col min="4428" max="4428" width="7" bestFit="1" customWidth="1"/>
    <col min="4429" max="4429" width="6" bestFit="1" customWidth="1"/>
    <col min="4430" max="4430" width="9" bestFit="1" customWidth="1"/>
    <col min="4431" max="4431" width="7" bestFit="1" customWidth="1"/>
    <col min="4432" max="4434" width="8" bestFit="1" customWidth="1"/>
    <col min="4435" max="4435" width="7" bestFit="1" customWidth="1"/>
    <col min="4436" max="4436" width="9" bestFit="1" customWidth="1"/>
    <col min="4437" max="4439" width="7" bestFit="1" customWidth="1"/>
    <col min="4440" max="4443" width="8" bestFit="1" customWidth="1"/>
    <col min="4444" max="4444" width="9.6640625" bestFit="1" customWidth="1"/>
    <col min="4445" max="4445" width="9" bestFit="1" customWidth="1"/>
    <col min="4446" max="4448" width="8" bestFit="1" customWidth="1"/>
    <col min="4449" max="4449" width="9" bestFit="1" customWidth="1"/>
    <col min="4450" max="4450" width="7" bestFit="1" customWidth="1"/>
    <col min="4451" max="4451" width="9" bestFit="1" customWidth="1"/>
    <col min="4452" max="4453" width="8" bestFit="1" customWidth="1"/>
    <col min="4454" max="4454" width="7" bestFit="1" customWidth="1"/>
    <col min="4455" max="4455" width="8.6640625" bestFit="1" customWidth="1"/>
    <col min="4456" max="4456" width="7" bestFit="1" customWidth="1"/>
    <col min="4457" max="4457" width="8" bestFit="1" customWidth="1"/>
    <col min="4458" max="4458" width="7" bestFit="1" customWidth="1"/>
    <col min="4459" max="4459" width="8" bestFit="1" customWidth="1"/>
    <col min="4460" max="4460" width="9" bestFit="1" customWidth="1"/>
    <col min="4461" max="4461" width="7" bestFit="1" customWidth="1"/>
    <col min="4462" max="4463" width="8.6640625" bestFit="1" customWidth="1"/>
    <col min="4464" max="4464" width="8" bestFit="1" customWidth="1"/>
    <col min="4465" max="4466" width="9" bestFit="1" customWidth="1"/>
    <col min="4467" max="4467" width="7" bestFit="1" customWidth="1"/>
    <col min="4468" max="4468" width="9" bestFit="1" customWidth="1"/>
    <col min="4469" max="4470" width="7" bestFit="1" customWidth="1"/>
    <col min="4471" max="4473" width="8" bestFit="1" customWidth="1"/>
    <col min="4474" max="4475" width="9" bestFit="1" customWidth="1"/>
    <col min="4476" max="4476" width="8" bestFit="1" customWidth="1"/>
    <col min="4477" max="4477" width="7" bestFit="1" customWidth="1"/>
    <col min="4478" max="4478" width="8" bestFit="1" customWidth="1"/>
    <col min="4479" max="4480" width="7" bestFit="1" customWidth="1"/>
    <col min="4481" max="4481" width="9" bestFit="1" customWidth="1"/>
    <col min="4482" max="4482" width="7" bestFit="1" customWidth="1"/>
    <col min="4483" max="4483" width="8.6640625" bestFit="1" customWidth="1"/>
    <col min="4484" max="4487" width="7" bestFit="1" customWidth="1"/>
    <col min="4488" max="4488" width="9" bestFit="1" customWidth="1"/>
    <col min="4489" max="4489" width="7.6640625" bestFit="1" customWidth="1"/>
    <col min="4490" max="4491" width="8" bestFit="1" customWidth="1"/>
    <col min="4492" max="4492" width="7" bestFit="1" customWidth="1"/>
    <col min="4493" max="4494" width="8" bestFit="1" customWidth="1"/>
    <col min="4495" max="4496" width="7" bestFit="1" customWidth="1"/>
    <col min="4497" max="4497" width="8" bestFit="1" customWidth="1"/>
    <col min="4498" max="4499" width="7" bestFit="1" customWidth="1"/>
    <col min="4500" max="4500" width="8" bestFit="1" customWidth="1"/>
    <col min="4501" max="4501" width="7" bestFit="1" customWidth="1"/>
    <col min="4502" max="4502" width="9" bestFit="1" customWidth="1"/>
    <col min="4503" max="4503" width="7" bestFit="1" customWidth="1"/>
    <col min="4504" max="4504" width="8" bestFit="1" customWidth="1"/>
    <col min="4505" max="4505" width="7" bestFit="1" customWidth="1"/>
    <col min="4506" max="4506" width="8.6640625" bestFit="1" customWidth="1"/>
    <col min="4507" max="4507" width="8" bestFit="1" customWidth="1"/>
    <col min="4508" max="4508" width="7.6640625" bestFit="1" customWidth="1"/>
    <col min="4509" max="4509" width="8.6640625" bestFit="1" customWidth="1"/>
    <col min="4510" max="4512" width="9" bestFit="1" customWidth="1"/>
    <col min="4513" max="4513" width="8.6640625" bestFit="1" customWidth="1"/>
    <col min="4514" max="4514" width="8" bestFit="1" customWidth="1"/>
    <col min="4515" max="4516" width="9" bestFit="1" customWidth="1"/>
    <col min="4517" max="4517" width="8" bestFit="1" customWidth="1"/>
    <col min="4518" max="4518" width="7" bestFit="1" customWidth="1"/>
    <col min="4519" max="4520" width="8" bestFit="1" customWidth="1"/>
    <col min="4521" max="4521" width="7" bestFit="1" customWidth="1"/>
    <col min="4522" max="4523" width="8" bestFit="1" customWidth="1"/>
    <col min="4524" max="4524" width="9" bestFit="1" customWidth="1"/>
    <col min="4525" max="4525" width="9.6640625" bestFit="1" customWidth="1"/>
    <col min="4526" max="4527" width="8.6640625" bestFit="1" customWidth="1"/>
    <col min="4528" max="4528" width="7" bestFit="1" customWidth="1"/>
    <col min="4529" max="4529" width="8" bestFit="1" customWidth="1"/>
    <col min="4530" max="4530" width="7" bestFit="1" customWidth="1"/>
    <col min="4531" max="4531" width="9.6640625" bestFit="1" customWidth="1"/>
    <col min="4532" max="4532" width="9" bestFit="1" customWidth="1"/>
    <col min="4533" max="4533" width="7.6640625" bestFit="1" customWidth="1"/>
    <col min="4534" max="4534" width="7" bestFit="1" customWidth="1"/>
    <col min="4535" max="4538" width="8" bestFit="1" customWidth="1"/>
    <col min="4539" max="4539" width="7" bestFit="1" customWidth="1"/>
    <col min="4540" max="4541" width="8" bestFit="1" customWidth="1"/>
    <col min="4542" max="4542" width="7" bestFit="1" customWidth="1"/>
    <col min="4543" max="4545" width="8" bestFit="1" customWidth="1"/>
    <col min="4546" max="4547" width="7" bestFit="1" customWidth="1"/>
    <col min="4548" max="4548" width="8" bestFit="1" customWidth="1"/>
    <col min="4549" max="4549" width="7" bestFit="1" customWidth="1"/>
    <col min="4550" max="4553" width="8" bestFit="1" customWidth="1"/>
    <col min="4554" max="4554" width="7" bestFit="1" customWidth="1"/>
    <col min="4555" max="4555" width="9.6640625" bestFit="1" customWidth="1"/>
    <col min="4556" max="4556" width="7" bestFit="1" customWidth="1"/>
    <col min="4557" max="4557" width="8" bestFit="1" customWidth="1"/>
    <col min="4558" max="4558" width="7" bestFit="1" customWidth="1"/>
    <col min="4559" max="4559" width="8" bestFit="1" customWidth="1"/>
    <col min="4560" max="4560" width="9.6640625" bestFit="1" customWidth="1"/>
    <col min="4561" max="4561" width="9" bestFit="1" customWidth="1"/>
    <col min="4562" max="4562" width="8" bestFit="1" customWidth="1"/>
    <col min="4563" max="4563" width="9" bestFit="1" customWidth="1"/>
    <col min="4564" max="4564" width="8.6640625" bestFit="1" customWidth="1"/>
    <col min="4565" max="4565" width="8" bestFit="1" customWidth="1"/>
    <col min="4566" max="4566" width="7" bestFit="1" customWidth="1"/>
    <col min="4567" max="4567" width="9" bestFit="1" customWidth="1"/>
    <col min="4568" max="4570" width="8" bestFit="1" customWidth="1"/>
    <col min="4571" max="4571" width="9" bestFit="1" customWidth="1"/>
    <col min="4572" max="4573" width="8" bestFit="1" customWidth="1"/>
    <col min="4574" max="4575" width="7" bestFit="1" customWidth="1"/>
    <col min="4576" max="4579" width="8" bestFit="1" customWidth="1"/>
    <col min="4580" max="4580" width="8.6640625" bestFit="1" customWidth="1"/>
    <col min="4581" max="4582" width="8" bestFit="1" customWidth="1"/>
    <col min="4583" max="4583" width="9" bestFit="1" customWidth="1"/>
    <col min="4584" max="4584" width="8" bestFit="1" customWidth="1"/>
    <col min="4585" max="4586" width="9" bestFit="1" customWidth="1"/>
    <col min="4587" max="4587" width="7" bestFit="1" customWidth="1"/>
    <col min="4588" max="4589" width="8" bestFit="1" customWidth="1"/>
    <col min="4590" max="4591" width="8.6640625" bestFit="1" customWidth="1"/>
    <col min="4592" max="4593" width="9" bestFit="1" customWidth="1"/>
    <col min="4594" max="4594" width="8.6640625" bestFit="1" customWidth="1"/>
    <col min="4595" max="4595" width="8" bestFit="1" customWidth="1"/>
    <col min="4596" max="4597" width="9" bestFit="1" customWidth="1"/>
    <col min="4598" max="4598" width="8" bestFit="1" customWidth="1"/>
    <col min="4599" max="4601" width="7" bestFit="1" customWidth="1"/>
    <col min="4602" max="4602" width="8" bestFit="1" customWidth="1"/>
    <col min="4603" max="4603" width="9.6640625" bestFit="1" customWidth="1"/>
    <col min="4604" max="4604" width="8" bestFit="1" customWidth="1"/>
    <col min="4605" max="4605" width="6" bestFit="1" customWidth="1"/>
    <col min="4606" max="4606" width="9" bestFit="1" customWidth="1"/>
    <col min="4607" max="4607" width="8" bestFit="1" customWidth="1"/>
    <col min="4608" max="4608" width="9" bestFit="1" customWidth="1"/>
    <col min="4609" max="4609" width="9.6640625" bestFit="1" customWidth="1"/>
    <col min="4610" max="4614" width="9" bestFit="1" customWidth="1"/>
    <col min="4615" max="4617" width="8" bestFit="1" customWidth="1"/>
    <col min="4618" max="4618" width="6" bestFit="1" customWidth="1"/>
    <col min="4619" max="4621" width="9" bestFit="1" customWidth="1"/>
    <col min="4622" max="4624" width="8" bestFit="1" customWidth="1"/>
    <col min="4625" max="4625" width="7" bestFit="1" customWidth="1"/>
    <col min="4626" max="4627" width="8" bestFit="1" customWidth="1"/>
    <col min="4628" max="4628" width="8.6640625" bestFit="1" customWidth="1"/>
    <col min="4629" max="4629" width="7" bestFit="1" customWidth="1"/>
    <col min="4630" max="4630" width="8" bestFit="1" customWidth="1"/>
    <col min="4631" max="4632" width="9" bestFit="1" customWidth="1"/>
    <col min="4633" max="4633" width="8" bestFit="1" customWidth="1"/>
    <col min="4634" max="4634" width="8.6640625" bestFit="1" customWidth="1"/>
    <col min="4635" max="4639" width="8" bestFit="1" customWidth="1"/>
    <col min="4640" max="4640" width="9" bestFit="1" customWidth="1"/>
    <col min="4641" max="4641" width="7" bestFit="1" customWidth="1"/>
    <col min="4642" max="4642" width="8" bestFit="1" customWidth="1"/>
    <col min="4643" max="4643" width="9" bestFit="1" customWidth="1"/>
    <col min="4644" max="4644" width="7.6640625" bestFit="1" customWidth="1"/>
    <col min="4645" max="4645" width="7" bestFit="1" customWidth="1"/>
    <col min="4646" max="4646" width="9" bestFit="1" customWidth="1"/>
    <col min="4647" max="4648" width="8" bestFit="1" customWidth="1"/>
    <col min="4649" max="4649" width="7" bestFit="1" customWidth="1"/>
    <col min="4650" max="4650" width="8" bestFit="1" customWidth="1"/>
    <col min="4651" max="4651" width="9" bestFit="1" customWidth="1"/>
    <col min="4652" max="4652" width="8" bestFit="1" customWidth="1"/>
    <col min="4653" max="4654" width="9" bestFit="1" customWidth="1"/>
    <col min="4655" max="4656" width="7" bestFit="1" customWidth="1"/>
    <col min="4657" max="4657" width="8" bestFit="1" customWidth="1"/>
    <col min="4658" max="4658" width="9" bestFit="1" customWidth="1"/>
    <col min="4659" max="4662" width="8" bestFit="1" customWidth="1"/>
    <col min="4663" max="4664" width="9" bestFit="1" customWidth="1"/>
    <col min="4665" max="4665" width="8" bestFit="1" customWidth="1"/>
    <col min="4666" max="4667" width="9" bestFit="1" customWidth="1"/>
    <col min="4668" max="4668" width="7" bestFit="1" customWidth="1"/>
    <col min="4669" max="4669" width="8.6640625" bestFit="1" customWidth="1"/>
    <col min="4670" max="4672" width="8" bestFit="1" customWidth="1"/>
    <col min="4673" max="4674" width="9" bestFit="1" customWidth="1"/>
    <col min="4675" max="4675" width="8" bestFit="1" customWidth="1"/>
    <col min="4676" max="4676" width="9" bestFit="1" customWidth="1"/>
    <col min="4677" max="4679" width="7" bestFit="1" customWidth="1"/>
    <col min="4680" max="4680" width="8" bestFit="1" customWidth="1"/>
    <col min="4681" max="4681" width="9" bestFit="1" customWidth="1"/>
    <col min="4682" max="4682" width="7.6640625" bestFit="1" customWidth="1"/>
    <col min="4683" max="4683" width="8.6640625" bestFit="1" customWidth="1"/>
    <col min="4684" max="4686" width="8" bestFit="1" customWidth="1"/>
    <col min="4687" max="4687" width="7.6640625" bestFit="1" customWidth="1"/>
    <col min="4688" max="4688" width="9" bestFit="1" customWidth="1"/>
    <col min="4689" max="4689" width="8" bestFit="1" customWidth="1"/>
    <col min="4690" max="4690" width="9" bestFit="1" customWidth="1"/>
    <col min="4691" max="4694" width="8" bestFit="1" customWidth="1"/>
    <col min="4695" max="4695" width="7" bestFit="1" customWidth="1"/>
    <col min="4696" max="4697" width="8" bestFit="1" customWidth="1"/>
    <col min="4698" max="4698" width="9" bestFit="1" customWidth="1"/>
    <col min="4699" max="4699" width="8" bestFit="1" customWidth="1"/>
    <col min="4700" max="4700" width="9" bestFit="1" customWidth="1"/>
    <col min="4701" max="4701" width="8.6640625" bestFit="1" customWidth="1"/>
    <col min="4702" max="4703" width="9" bestFit="1" customWidth="1"/>
    <col min="4704" max="4707" width="8" bestFit="1" customWidth="1"/>
    <col min="4708" max="4708" width="9" bestFit="1" customWidth="1"/>
    <col min="4709" max="4709" width="8.6640625" bestFit="1" customWidth="1"/>
    <col min="4710" max="4711" width="9" bestFit="1" customWidth="1"/>
    <col min="4712" max="4712" width="7" bestFit="1" customWidth="1"/>
    <col min="4713" max="4715" width="8" bestFit="1" customWidth="1"/>
    <col min="4716" max="4717" width="9" bestFit="1" customWidth="1"/>
    <col min="4718" max="4718" width="9.6640625" bestFit="1" customWidth="1"/>
    <col min="4719" max="4719" width="8.6640625" bestFit="1" customWidth="1"/>
    <col min="4720" max="4720" width="8" bestFit="1" customWidth="1"/>
    <col min="4721" max="4721" width="9" bestFit="1" customWidth="1"/>
    <col min="4722" max="4722" width="8" bestFit="1" customWidth="1"/>
    <col min="4723" max="4723" width="7" bestFit="1" customWidth="1"/>
    <col min="4724" max="4725" width="8" bestFit="1" customWidth="1"/>
    <col min="4726" max="4726" width="6" bestFit="1" customWidth="1"/>
    <col min="4727" max="4727" width="8.6640625" bestFit="1" customWidth="1"/>
    <col min="4728" max="4728" width="8" bestFit="1" customWidth="1"/>
    <col min="4729" max="4729" width="6" bestFit="1" customWidth="1"/>
    <col min="4730" max="4730" width="8.6640625" bestFit="1" customWidth="1"/>
    <col min="4731" max="4731" width="8" bestFit="1" customWidth="1"/>
    <col min="4732" max="4732" width="7" bestFit="1" customWidth="1"/>
    <col min="4733" max="4733" width="10.6640625" bestFit="1" customWidth="1"/>
    <col min="4734" max="4736" width="9" bestFit="1" customWidth="1"/>
    <col min="4737" max="4737" width="8" bestFit="1" customWidth="1"/>
    <col min="4738" max="4739" width="7" bestFit="1" customWidth="1"/>
    <col min="4740" max="4742" width="9" bestFit="1" customWidth="1"/>
    <col min="4743" max="4743" width="8" bestFit="1" customWidth="1"/>
    <col min="4744" max="4744" width="9" bestFit="1" customWidth="1"/>
    <col min="4745" max="4746" width="8" bestFit="1" customWidth="1"/>
    <col min="4747" max="4747" width="9" bestFit="1" customWidth="1"/>
    <col min="4748" max="4748" width="8" bestFit="1" customWidth="1"/>
    <col min="4749" max="4749" width="7" bestFit="1" customWidth="1"/>
    <col min="4750" max="4751" width="9" bestFit="1" customWidth="1"/>
    <col min="4752" max="4752" width="7" bestFit="1" customWidth="1"/>
    <col min="4753" max="4753" width="9" bestFit="1" customWidth="1"/>
    <col min="4754" max="4755" width="8" bestFit="1" customWidth="1"/>
    <col min="4756" max="4756" width="7" bestFit="1" customWidth="1"/>
    <col min="4757" max="4757" width="8.6640625" bestFit="1" customWidth="1"/>
    <col min="4758" max="4758" width="8" bestFit="1" customWidth="1"/>
    <col min="4759" max="4760" width="8.6640625" bestFit="1" customWidth="1"/>
    <col min="4761" max="4761" width="8" bestFit="1" customWidth="1"/>
    <col min="4762" max="4762" width="9" bestFit="1" customWidth="1"/>
    <col min="4763" max="4763" width="7" bestFit="1" customWidth="1"/>
    <col min="4764" max="4764" width="9" bestFit="1" customWidth="1"/>
    <col min="4765" max="4765" width="7" bestFit="1" customWidth="1"/>
    <col min="4766" max="4766" width="8" bestFit="1" customWidth="1"/>
    <col min="4767" max="4767" width="9" bestFit="1" customWidth="1"/>
    <col min="4768" max="4768" width="8" bestFit="1" customWidth="1"/>
    <col min="4769" max="4769" width="9.6640625" bestFit="1" customWidth="1"/>
    <col min="4770" max="4770" width="8.6640625" bestFit="1" customWidth="1"/>
    <col min="4771" max="4771" width="9" bestFit="1" customWidth="1"/>
    <col min="4772" max="4772" width="8" bestFit="1" customWidth="1"/>
    <col min="4773" max="4775" width="9" bestFit="1" customWidth="1"/>
    <col min="4776" max="4776" width="9.6640625" bestFit="1" customWidth="1"/>
    <col min="4777" max="4777" width="7.6640625" bestFit="1" customWidth="1"/>
    <col min="4778" max="4778" width="8" bestFit="1" customWidth="1"/>
    <col min="4779" max="4780" width="9" bestFit="1" customWidth="1"/>
    <col min="4781" max="4783" width="8" bestFit="1" customWidth="1"/>
    <col min="4784" max="4784" width="9" bestFit="1" customWidth="1"/>
    <col min="4785" max="4786" width="8" bestFit="1" customWidth="1"/>
    <col min="4787" max="4787" width="7" bestFit="1" customWidth="1"/>
    <col min="4788" max="4788" width="9" bestFit="1" customWidth="1"/>
    <col min="4789" max="4791" width="8" bestFit="1" customWidth="1"/>
    <col min="4792" max="4793" width="9" bestFit="1" customWidth="1"/>
    <col min="4794" max="4796" width="8" bestFit="1" customWidth="1"/>
    <col min="4797" max="4797" width="9" bestFit="1" customWidth="1"/>
    <col min="4798" max="4800" width="8" bestFit="1" customWidth="1"/>
    <col min="4801" max="4801" width="9" bestFit="1" customWidth="1"/>
    <col min="4802" max="4802" width="9.6640625" bestFit="1" customWidth="1"/>
    <col min="4803" max="4803" width="8.6640625" bestFit="1" customWidth="1"/>
    <col min="4804" max="4804" width="7" bestFit="1" customWidth="1"/>
    <col min="4805" max="4805" width="9" bestFit="1" customWidth="1"/>
    <col min="4806" max="4806" width="8" bestFit="1" customWidth="1"/>
    <col min="4807" max="4807" width="7.6640625" bestFit="1" customWidth="1"/>
    <col min="4808" max="4808" width="8" bestFit="1" customWidth="1"/>
    <col min="4809" max="4809" width="9.6640625" bestFit="1" customWidth="1"/>
    <col min="4810" max="4811" width="9" bestFit="1" customWidth="1"/>
    <col min="4812" max="4812" width="8.6640625" bestFit="1" customWidth="1"/>
    <col min="4813" max="4816" width="8" bestFit="1" customWidth="1"/>
    <col min="4817" max="4817" width="9.6640625" bestFit="1" customWidth="1"/>
    <col min="4818" max="4818" width="7.6640625" bestFit="1" customWidth="1"/>
    <col min="4819" max="4819" width="8.6640625" bestFit="1" customWidth="1"/>
    <col min="4820" max="4821" width="8" bestFit="1" customWidth="1"/>
    <col min="4822" max="4822" width="9" bestFit="1" customWidth="1"/>
    <col min="4823" max="4824" width="8" bestFit="1" customWidth="1"/>
    <col min="4825" max="4825" width="9" bestFit="1" customWidth="1"/>
    <col min="4826" max="4826" width="7" bestFit="1" customWidth="1"/>
    <col min="4827" max="4828" width="8" bestFit="1" customWidth="1"/>
    <col min="4829" max="4829" width="9" bestFit="1" customWidth="1"/>
    <col min="4830" max="4831" width="7" bestFit="1" customWidth="1"/>
    <col min="4832" max="4833" width="9" bestFit="1" customWidth="1"/>
    <col min="4834" max="4835" width="8" bestFit="1" customWidth="1"/>
    <col min="4836" max="4836" width="7" bestFit="1" customWidth="1"/>
    <col min="4837" max="4837" width="8.6640625" bestFit="1" customWidth="1"/>
    <col min="4838" max="4838" width="9.6640625" bestFit="1" customWidth="1"/>
    <col min="4839" max="4839" width="9" bestFit="1" customWidth="1"/>
    <col min="4840" max="4840" width="8.6640625" bestFit="1" customWidth="1"/>
    <col min="4841" max="4841" width="9" bestFit="1" customWidth="1"/>
    <col min="4842" max="4842" width="9.6640625" bestFit="1" customWidth="1"/>
    <col min="4843" max="4845" width="8" bestFit="1" customWidth="1"/>
    <col min="4846" max="4846" width="7" bestFit="1" customWidth="1"/>
    <col min="4847" max="4847" width="8.6640625" bestFit="1" customWidth="1"/>
    <col min="4848" max="4848" width="9.6640625" bestFit="1" customWidth="1"/>
    <col min="4849" max="4849" width="8" bestFit="1" customWidth="1"/>
    <col min="4850" max="4850" width="9.6640625" bestFit="1" customWidth="1"/>
    <col min="4851" max="4851" width="9" bestFit="1" customWidth="1"/>
    <col min="4852" max="4852" width="8" bestFit="1" customWidth="1"/>
    <col min="4853" max="4853" width="9" bestFit="1" customWidth="1"/>
    <col min="4854" max="4854" width="8" bestFit="1" customWidth="1"/>
    <col min="4855" max="4855" width="7" bestFit="1" customWidth="1"/>
    <col min="4856" max="4857" width="9" bestFit="1" customWidth="1"/>
    <col min="4858" max="4858" width="8" bestFit="1" customWidth="1"/>
    <col min="4859" max="4859" width="7" bestFit="1" customWidth="1"/>
    <col min="4860" max="4860" width="9" bestFit="1" customWidth="1"/>
    <col min="4861" max="4861" width="7" bestFit="1" customWidth="1"/>
    <col min="4862" max="4862" width="8" bestFit="1" customWidth="1"/>
    <col min="4863" max="4865" width="9" bestFit="1" customWidth="1"/>
    <col min="4866" max="4866" width="8" bestFit="1" customWidth="1"/>
    <col min="4867" max="4867" width="8.6640625" bestFit="1" customWidth="1"/>
    <col min="4868" max="4868" width="8" bestFit="1" customWidth="1"/>
    <col min="4869" max="4869" width="6" bestFit="1" customWidth="1"/>
    <col min="4870" max="4870" width="8" bestFit="1" customWidth="1"/>
    <col min="4871" max="4871" width="9" bestFit="1" customWidth="1"/>
    <col min="4872" max="4872" width="6" bestFit="1" customWidth="1"/>
    <col min="4873" max="4874" width="8" bestFit="1" customWidth="1"/>
    <col min="4875" max="4875" width="10" bestFit="1" customWidth="1"/>
    <col min="4876" max="4876" width="10.6640625" bestFit="1" customWidth="1"/>
    <col min="4877" max="4877" width="9" bestFit="1" customWidth="1"/>
    <col min="4878" max="4879" width="8" bestFit="1" customWidth="1"/>
    <col min="4880" max="4880" width="7" bestFit="1" customWidth="1"/>
    <col min="4881" max="4882" width="9" bestFit="1" customWidth="1"/>
    <col min="4883" max="4883" width="8" bestFit="1" customWidth="1"/>
    <col min="4884" max="4884" width="9.6640625" bestFit="1" customWidth="1"/>
    <col min="4885" max="4885" width="7" bestFit="1" customWidth="1"/>
    <col min="4886" max="4886" width="9.6640625" bestFit="1" customWidth="1"/>
    <col min="4887" max="4888" width="8" bestFit="1" customWidth="1"/>
    <col min="4889" max="4889" width="9" bestFit="1" customWidth="1"/>
    <col min="4890" max="4892" width="8" bestFit="1" customWidth="1"/>
    <col min="4893" max="4893" width="9" bestFit="1" customWidth="1"/>
    <col min="4894" max="4894" width="8" bestFit="1" customWidth="1"/>
    <col min="4895" max="4897" width="9" bestFit="1" customWidth="1"/>
    <col min="4898" max="4898" width="8" bestFit="1" customWidth="1"/>
    <col min="4899" max="4899" width="9" bestFit="1" customWidth="1"/>
    <col min="4900" max="4900" width="8" bestFit="1" customWidth="1"/>
    <col min="4901" max="4903" width="9" bestFit="1" customWidth="1"/>
    <col min="4904" max="4904" width="10.6640625" bestFit="1" customWidth="1"/>
    <col min="4905" max="4905" width="8" bestFit="1" customWidth="1"/>
    <col min="4906" max="4907" width="9" bestFit="1" customWidth="1"/>
    <col min="4908" max="4908" width="8" bestFit="1" customWidth="1"/>
    <col min="4909" max="4909" width="9" bestFit="1" customWidth="1"/>
    <col min="4910" max="4912" width="8" bestFit="1" customWidth="1"/>
    <col min="4913" max="4918" width="9" bestFit="1" customWidth="1"/>
    <col min="4919" max="4921" width="8" bestFit="1" customWidth="1"/>
    <col min="4922" max="4923" width="9" bestFit="1" customWidth="1"/>
    <col min="4924" max="4924" width="8" bestFit="1" customWidth="1"/>
    <col min="4925" max="4925" width="9.6640625" bestFit="1" customWidth="1"/>
    <col min="4926" max="4926" width="10.6640625" bestFit="1" customWidth="1"/>
    <col min="4927" max="4927" width="8" bestFit="1" customWidth="1"/>
    <col min="4928" max="4928" width="9" bestFit="1" customWidth="1"/>
    <col min="4929" max="4929" width="9.6640625" bestFit="1" customWidth="1"/>
    <col min="4930" max="4933" width="9" bestFit="1" customWidth="1"/>
    <col min="4934" max="4934" width="8" bestFit="1" customWidth="1"/>
    <col min="4935" max="4935" width="9" bestFit="1" customWidth="1"/>
    <col min="4936" max="4936" width="9.6640625" bestFit="1" customWidth="1"/>
    <col min="4937" max="4939" width="9" bestFit="1" customWidth="1"/>
    <col min="4940" max="4940" width="10" bestFit="1" customWidth="1"/>
    <col min="4941" max="4941" width="9" bestFit="1" customWidth="1"/>
    <col min="4942" max="4942" width="9.6640625" bestFit="1" customWidth="1"/>
    <col min="4943" max="4943" width="8" bestFit="1" customWidth="1"/>
    <col min="4944" max="4944" width="10.6640625" bestFit="1" customWidth="1"/>
    <col min="4945" max="4945" width="9" bestFit="1" customWidth="1"/>
    <col min="4946" max="4946" width="10.6640625" bestFit="1" customWidth="1"/>
    <col min="4947" max="4951" width="8" bestFit="1" customWidth="1"/>
    <col min="4952" max="4952" width="9" bestFit="1" customWidth="1"/>
    <col min="4953" max="4953" width="10" bestFit="1" customWidth="1"/>
    <col min="4954" max="4954" width="9.6640625" bestFit="1" customWidth="1"/>
    <col min="4955" max="4955" width="9" bestFit="1" customWidth="1"/>
    <col min="4956" max="4956" width="10.6640625" bestFit="1" customWidth="1"/>
    <col min="4957" max="4957" width="8" bestFit="1" customWidth="1"/>
    <col min="4958" max="4961" width="9" bestFit="1" customWidth="1"/>
    <col min="4962" max="4962" width="8" bestFit="1" customWidth="1"/>
    <col min="4963" max="4964" width="9" bestFit="1" customWidth="1"/>
    <col min="4965" max="4965" width="10.6640625" bestFit="1" customWidth="1"/>
    <col min="4966" max="4966" width="9" bestFit="1" customWidth="1"/>
    <col min="4967" max="4968" width="8" bestFit="1" customWidth="1"/>
    <col min="4969" max="4969" width="9" bestFit="1" customWidth="1"/>
    <col min="4970" max="4970" width="8" bestFit="1" customWidth="1"/>
    <col min="4971" max="4972" width="9" bestFit="1" customWidth="1"/>
    <col min="4973" max="4974" width="10" bestFit="1" customWidth="1"/>
    <col min="4975" max="4977" width="9" bestFit="1" customWidth="1"/>
    <col min="4978" max="4978" width="10" bestFit="1" customWidth="1"/>
    <col min="4979" max="4979" width="9" bestFit="1" customWidth="1"/>
    <col min="4980" max="4980" width="9.6640625" bestFit="1" customWidth="1"/>
    <col min="4981" max="4981" width="8" bestFit="1" customWidth="1"/>
    <col min="4982" max="4984" width="10" bestFit="1" customWidth="1"/>
    <col min="4985" max="4985" width="10.6640625" bestFit="1" customWidth="1"/>
    <col min="4986" max="4987" width="9" bestFit="1" customWidth="1"/>
    <col min="4988" max="4988" width="10" bestFit="1" customWidth="1"/>
    <col min="4989" max="4989" width="9" bestFit="1" customWidth="1"/>
    <col min="4990" max="4990" width="8" bestFit="1" customWidth="1"/>
    <col min="4991" max="4991" width="10" bestFit="1" customWidth="1"/>
    <col min="4992" max="4992" width="8" bestFit="1" customWidth="1"/>
    <col min="4993" max="4993" width="18.33203125" bestFit="1" customWidth="1"/>
    <col min="4994" max="4994" width="12.77734375" bestFit="1" customWidth="1"/>
    <col min="4995" max="4995" width="7" bestFit="1" customWidth="1"/>
    <col min="4996" max="4996" width="6" bestFit="1" customWidth="1"/>
    <col min="4997" max="5001" width="7" bestFit="1" customWidth="1"/>
    <col min="5002" max="5002" width="6" bestFit="1" customWidth="1"/>
    <col min="5003" max="5005" width="7" bestFit="1" customWidth="1"/>
    <col min="5006" max="5006" width="6" bestFit="1" customWidth="1"/>
    <col min="5007" max="5007" width="7" bestFit="1" customWidth="1"/>
    <col min="5008" max="5008" width="6" bestFit="1" customWidth="1"/>
    <col min="5009" max="5009" width="7.6640625" bestFit="1" customWidth="1"/>
    <col min="5010" max="5015" width="7" bestFit="1" customWidth="1"/>
    <col min="5016" max="5016" width="7.6640625" bestFit="1" customWidth="1"/>
    <col min="5017" max="5019" width="7" bestFit="1" customWidth="1"/>
    <col min="5020" max="5021" width="6" bestFit="1" customWidth="1"/>
    <col min="5022" max="5022" width="7" bestFit="1" customWidth="1"/>
    <col min="5023" max="5025" width="6" bestFit="1" customWidth="1"/>
    <col min="5026" max="5026" width="7.6640625" bestFit="1" customWidth="1"/>
    <col min="5027" max="5029" width="7" bestFit="1" customWidth="1"/>
    <col min="5030" max="5030" width="8.6640625" bestFit="1" customWidth="1"/>
    <col min="5031" max="5034" width="7" bestFit="1" customWidth="1"/>
    <col min="5035" max="5035" width="8" bestFit="1" customWidth="1"/>
    <col min="5036" max="5037" width="7" bestFit="1" customWidth="1"/>
    <col min="5038" max="5038" width="6" bestFit="1" customWidth="1"/>
    <col min="5039" max="5042" width="7" bestFit="1" customWidth="1"/>
    <col min="5043" max="5043" width="7.6640625" bestFit="1" customWidth="1"/>
    <col min="5044" max="5045" width="7" bestFit="1" customWidth="1"/>
    <col min="5046" max="5046" width="6" bestFit="1" customWidth="1"/>
    <col min="5047" max="5047" width="6.6640625" bestFit="1" customWidth="1"/>
    <col min="5048" max="5049" width="7" bestFit="1" customWidth="1"/>
    <col min="5050" max="5050" width="8" bestFit="1" customWidth="1"/>
    <col min="5051" max="5051" width="6" bestFit="1" customWidth="1"/>
    <col min="5052" max="5052" width="7" bestFit="1" customWidth="1"/>
    <col min="5053" max="5053" width="6.6640625" bestFit="1" customWidth="1"/>
    <col min="5054" max="5054" width="7" bestFit="1" customWidth="1"/>
    <col min="5055" max="5055" width="6" bestFit="1" customWidth="1"/>
    <col min="5056" max="5056" width="5" bestFit="1" customWidth="1"/>
    <col min="5057" max="5060" width="7" bestFit="1" customWidth="1"/>
    <col min="5061" max="5061" width="6.6640625" bestFit="1" customWidth="1"/>
    <col min="5062" max="5064" width="7" bestFit="1" customWidth="1"/>
    <col min="5065" max="5065" width="8" bestFit="1" customWidth="1"/>
    <col min="5066" max="5066" width="7" bestFit="1" customWidth="1"/>
    <col min="5067" max="5067" width="6" bestFit="1" customWidth="1"/>
    <col min="5068" max="5068" width="7.6640625" bestFit="1" customWidth="1"/>
    <col min="5069" max="5069" width="5" bestFit="1" customWidth="1"/>
    <col min="5070" max="5071" width="7" bestFit="1" customWidth="1"/>
    <col min="5072" max="5072" width="6" bestFit="1" customWidth="1"/>
    <col min="5073" max="5073" width="7" bestFit="1" customWidth="1"/>
    <col min="5074" max="5074" width="7.6640625" bestFit="1" customWidth="1"/>
    <col min="5075" max="5077" width="7" bestFit="1" customWidth="1"/>
    <col min="5078" max="5078" width="8" bestFit="1" customWidth="1"/>
    <col min="5079" max="5079" width="6" bestFit="1" customWidth="1"/>
    <col min="5080" max="5082" width="7" bestFit="1" customWidth="1"/>
    <col min="5083" max="5083" width="6" bestFit="1" customWidth="1"/>
    <col min="5084" max="5084" width="7" bestFit="1" customWidth="1"/>
    <col min="5085" max="5085" width="5" bestFit="1" customWidth="1"/>
    <col min="5086" max="5087" width="7" bestFit="1" customWidth="1"/>
    <col min="5088" max="5088" width="6" bestFit="1" customWidth="1"/>
    <col min="5089" max="5089" width="7" bestFit="1" customWidth="1"/>
    <col min="5090" max="5091" width="8.6640625" bestFit="1" customWidth="1"/>
    <col min="5092" max="5092" width="4.6640625" bestFit="1" customWidth="1"/>
    <col min="5093" max="5093" width="7.6640625" bestFit="1" customWidth="1"/>
    <col min="5094" max="5094" width="7" bestFit="1" customWidth="1"/>
    <col min="5095" max="5095" width="8" bestFit="1" customWidth="1"/>
    <col min="5096" max="5096" width="6" bestFit="1" customWidth="1"/>
    <col min="5097" max="5097" width="7" bestFit="1" customWidth="1"/>
    <col min="5098" max="5098" width="5" bestFit="1" customWidth="1"/>
    <col min="5099" max="5103" width="7" bestFit="1" customWidth="1"/>
    <col min="5104" max="5104" width="6.6640625" bestFit="1" customWidth="1"/>
    <col min="5105" max="5105" width="7.6640625" bestFit="1" customWidth="1"/>
    <col min="5106" max="5107" width="7" bestFit="1" customWidth="1"/>
    <col min="5108" max="5108" width="7.6640625" bestFit="1" customWidth="1"/>
    <col min="5109" max="5109" width="6" bestFit="1" customWidth="1"/>
    <col min="5110" max="5112" width="7" bestFit="1" customWidth="1"/>
    <col min="5113" max="5113" width="6" bestFit="1" customWidth="1"/>
    <col min="5114" max="5115" width="7" bestFit="1" customWidth="1"/>
    <col min="5116" max="5117" width="6" bestFit="1" customWidth="1"/>
    <col min="5118" max="5119" width="7" bestFit="1" customWidth="1"/>
    <col min="5120" max="5120" width="5" bestFit="1" customWidth="1"/>
    <col min="5121" max="5121" width="8" bestFit="1" customWidth="1"/>
    <col min="5122" max="5122" width="7" bestFit="1" customWidth="1"/>
    <col min="5123" max="5123" width="8" bestFit="1" customWidth="1"/>
    <col min="5124" max="5125" width="7" bestFit="1" customWidth="1"/>
    <col min="5126" max="5126" width="7.6640625" bestFit="1" customWidth="1"/>
    <col min="5127" max="5128" width="8" bestFit="1" customWidth="1"/>
    <col min="5129" max="5129" width="4" bestFit="1" customWidth="1"/>
    <col min="5130" max="5131" width="7.6640625" bestFit="1" customWidth="1"/>
    <col min="5132" max="5132" width="6" bestFit="1" customWidth="1"/>
    <col min="5133" max="5133" width="8.6640625" bestFit="1" customWidth="1"/>
    <col min="5134" max="5134" width="5" bestFit="1" customWidth="1"/>
    <col min="5135" max="5136" width="7" bestFit="1" customWidth="1"/>
    <col min="5137" max="5137" width="6" bestFit="1" customWidth="1"/>
    <col min="5138" max="5139" width="7" bestFit="1" customWidth="1"/>
    <col min="5140" max="5140" width="8" bestFit="1" customWidth="1"/>
    <col min="5141" max="5142" width="7" bestFit="1" customWidth="1"/>
    <col min="5143" max="5143" width="5.6640625" bestFit="1" customWidth="1"/>
    <col min="5144" max="5145" width="8" bestFit="1" customWidth="1"/>
    <col min="5146" max="5146" width="7.6640625" bestFit="1" customWidth="1"/>
    <col min="5147" max="5147" width="5" bestFit="1" customWidth="1"/>
    <col min="5148" max="5148" width="7" bestFit="1" customWidth="1"/>
    <col min="5149" max="5150" width="6" bestFit="1" customWidth="1"/>
    <col min="5151" max="5151" width="7.6640625" bestFit="1" customWidth="1"/>
    <col min="5152" max="5153" width="8" bestFit="1" customWidth="1"/>
    <col min="5154" max="5154" width="6" bestFit="1" customWidth="1"/>
    <col min="5155" max="5155" width="7" bestFit="1" customWidth="1"/>
    <col min="5156" max="5156" width="7.6640625" bestFit="1" customWidth="1"/>
    <col min="5157" max="5157" width="6.6640625" bestFit="1" customWidth="1"/>
    <col min="5158" max="5160" width="8" bestFit="1" customWidth="1"/>
    <col min="5161" max="5161" width="6.6640625" bestFit="1" customWidth="1"/>
    <col min="5162" max="5162" width="8" bestFit="1" customWidth="1"/>
    <col min="5163" max="5163" width="6.6640625" bestFit="1" customWidth="1"/>
    <col min="5164" max="5164" width="6" bestFit="1" customWidth="1"/>
    <col min="5165" max="5165" width="8" bestFit="1" customWidth="1"/>
    <col min="5166" max="5166" width="7" bestFit="1" customWidth="1"/>
    <col min="5167" max="5167" width="6" bestFit="1" customWidth="1"/>
    <col min="5168" max="5168" width="7.6640625" bestFit="1" customWidth="1"/>
    <col min="5169" max="5169" width="7" bestFit="1" customWidth="1"/>
    <col min="5170" max="5170" width="8" bestFit="1" customWidth="1"/>
    <col min="5171" max="5171" width="7" bestFit="1" customWidth="1"/>
    <col min="5172" max="5172" width="8" bestFit="1" customWidth="1"/>
    <col min="5173" max="5173" width="7.6640625" bestFit="1" customWidth="1"/>
    <col min="5174" max="5174" width="8" bestFit="1" customWidth="1"/>
    <col min="5175" max="5177" width="7" bestFit="1" customWidth="1"/>
    <col min="5178" max="5178" width="6" bestFit="1" customWidth="1"/>
    <col min="5179" max="5180" width="8" bestFit="1" customWidth="1"/>
    <col min="5181" max="5181" width="6" bestFit="1" customWidth="1"/>
    <col min="5182" max="5183" width="7" bestFit="1" customWidth="1"/>
    <col min="5184" max="5184" width="6" bestFit="1" customWidth="1"/>
    <col min="5185" max="5185" width="7" bestFit="1" customWidth="1"/>
    <col min="5186" max="5186" width="7.6640625" bestFit="1" customWidth="1"/>
    <col min="5187" max="5187" width="7" bestFit="1" customWidth="1"/>
    <col min="5188" max="5190" width="8" bestFit="1" customWidth="1"/>
    <col min="5191" max="5191" width="8.6640625" bestFit="1" customWidth="1"/>
    <col min="5192" max="5192" width="8" bestFit="1" customWidth="1"/>
    <col min="5193" max="5193" width="7.6640625" bestFit="1" customWidth="1"/>
    <col min="5194" max="5194" width="4" bestFit="1" customWidth="1"/>
    <col min="5195" max="5195" width="7.6640625" bestFit="1" customWidth="1"/>
    <col min="5196" max="5196" width="7" bestFit="1" customWidth="1"/>
    <col min="5197" max="5198" width="8" bestFit="1" customWidth="1"/>
    <col min="5199" max="5199" width="5" bestFit="1" customWidth="1"/>
    <col min="5200" max="5201" width="7" bestFit="1" customWidth="1"/>
    <col min="5202" max="5202" width="8" bestFit="1" customWidth="1"/>
    <col min="5203" max="5204" width="7.6640625" bestFit="1" customWidth="1"/>
    <col min="5205" max="5205" width="7" bestFit="1" customWidth="1"/>
    <col min="5206" max="5206" width="8" bestFit="1" customWidth="1"/>
    <col min="5207" max="5207" width="7" bestFit="1" customWidth="1"/>
    <col min="5208" max="5208" width="7.6640625" bestFit="1" customWidth="1"/>
    <col min="5209" max="5211" width="7" bestFit="1" customWidth="1"/>
    <col min="5212" max="5212" width="8" bestFit="1" customWidth="1"/>
    <col min="5213" max="5213" width="7.6640625" bestFit="1" customWidth="1"/>
    <col min="5214" max="5214" width="7" bestFit="1" customWidth="1"/>
    <col min="5215" max="5215" width="6" bestFit="1" customWidth="1"/>
    <col min="5216" max="5216" width="6.6640625" bestFit="1" customWidth="1"/>
    <col min="5217" max="5217" width="8" bestFit="1" customWidth="1"/>
    <col min="5218" max="5218" width="7" bestFit="1" customWidth="1"/>
    <col min="5219" max="5219" width="7.6640625" bestFit="1" customWidth="1"/>
    <col min="5220" max="5223" width="8" bestFit="1" customWidth="1"/>
    <col min="5224" max="5225" width="7" bestFit="1" customWidth="1"/>
    <col min="5226" max="5226" width="8" bestFit="1" customWidth="1"/>
    <col min="5227" max="5227" width="7.6640625" bestFit="1" customWidth="1"/>
    <col min="5228" max="5229" width="8" bestFit="1" customWidth="1"/>
    <col min="5230" max="5230" width="7" bestFit="1" customWidth="1"/>
    <col min="5231" max="5231" width="6" bestFit="1" customWidth="1"/>
    <col min="5232" max="5234" width="8" bestFit="1" customWidth="1"/>
    <col min="5235" max="5236" width="7" bestFit="1" customWidth="1"/>
    <col min="5237" max="5237" width="6" bestFit="1" customWidth="1"/>
    <col min="5238" max="5239" width="7" bestFit="1" customWidth="1"/>
    <col min="5240" max="5240" width="3" bestFit="1" customWidth="1"/>
    <col min="5241" max="5241" width="6.6640625" bestFit="1" customWidth="1"/>
    <col min="5242" max="5242" width="8.6640625" bestFit="1" customWidth="1"/>
    <col min="5243" max="5243" width="7" bestFit="1" customWidth="1"/>
    <col min="5244" max="5244" width="8" bestFit="1" customWidth="1"/>
    <col min="5245" max="5245" width="6.6640625" bestFit="1" customWidth="1"/>
    <col min="5246" max="5246" width="5" bestFit="1" customWidth="1"/>
    <col min="5247" max="5247" width="8" bestFit="1" customWidth="1"/>
    <col min="5248" max="5250" width="7" bestFit="1" customWidth="1"/>
    <col min="5251" max="5251" width="6.6640625" bestFit="1" customWidth="1"/>
    <col min="5252" max="5252" width="8" bestFit="1" customWidth="1"/>
    <col min="5253" max="5253" width="7" bestFit="1" customWidth="1"/>
    <col min="5254" max="5254" width="8.6640625" bestFit="1" customWidth="1"/>
    <col min="5255" max="5256" width="7" bestFit="1" customWidth="1"/>
    <col min="5257" max="5258" width="8.6640625" bestFit="1" customWidth="1"/>
    <col min="5259" max="5259" width="5.6640625" bestFit="1" customWidth="1"/>
    <col min="5260" max="5261" width="7" bestFit="1" customWidth="1"/>
    <col min="5262" max="5262" width="8.6640625" bestFit="1" customWidth="1"/>
    <col min="5263" max="5263" width="8" bestFit="1" customWidth="1"/>
    <col min="5264" max="5265" width="7" bestFit="1" customWidth="1"/>
    <col min="5266" max="5266" width="6" bestFit="1" customWidth="1"/>
    <col min="5267" max="5267" width="8" bestFit="1" customWidth="1"/>
    <col min="5268" max="5268" width="6.6640625" bestFit="1" customWidth="1"/>
    <col min="5269" max="5272" width="7" bestFit="1" customWidth="1"/>
    <col min="5273" max="5273" width="8.6640625" bestFit="1" customWidth="1"/>
    <col min="5274" max="5274" width="6.6640625" bestFit="1" customWidth="1"/>
    <col min="5275" max="5275" width="7" bestFit="1" customWidth="1"/>
    <col min="5276" max="5277" width="8" bestFit="1" customWidth="1"/>
    <col min="5278" max="5278" width="7" bestFit="1" customWidth="1"/>
    <col min="5279" max="5279" width="6" bestFit="1" customWidth="1"/>
    <col min="5280" max="5282" width="8" bestFit="1" customWidth="1"/>
    <col min="5283" max="5283" width="9" bestFit="1" customWidth="1"/>
    <col min="5284" max="5284" width="8.6640625" bestFit="1" customWidth="1"/>
    <col min="5285" max="5286" width="7" bestFit="1" customWidth="1"/>
    <col min="5287" max="5287" width="8.6640625" bestFit="1" customWidth="1"/>
    <col min="5288" max="5288" width="8" bestFit="1" customWidth="1"/>
    <col min="5289" max="5289" width="8.6640625" bestFit="1" customWidth="1"/>
    <col min="5290" max="5290" width="5" bestFit="1" customWidth="1"/>
    <col min="5291" max="5293" width="8" bestFit="1" customWidth="1"/>
    <col min="5294" max="5294" width="7" bestFit="1" customWidth="1"/>
    <col min="5295" max="5295" width="8.6640625" bestFit="1" customWidth="1"/>
    <col min="5296" max="5297" width="8" bestFit="1" customWidth="1"/>
    <col min="5298" max="5299" width="7" bestFit="1" customWidth="1"/>
    <col min="5300" max="5301" width="8" bestFit="1" customWidth="1"/>
    <col min="5302" max="5303" width="7.6640625" bestFit="1" customWidth="1"/>
    <col min="5304" max="5304" width="6" bestFit="1" customWidth="1"/>
    <col min="5305" max="5307" width="8" bestFit="1" customWidth="1"/>
    <col min="5308" max="5310" width="7" bestFit="1" customWidth="1"/>
    <col min="5311" max="5311" width="6" bestFit="1" customWidth="1"/>
    <col min="5312" max="5314" width="7" bestFit="1" customWidth="1"/>
    <col min="5315" max="5315" width="8" bestFit="1" customWidth="1"/>
    <col min="5316" max="5316" width="7" bestFit="1" customWidth="1"/>
    <col min="5317" max="5318" width="8" bestFit="1" customWidth="1"/>
    <col min="5319" max="5319" width="8.6640625" bestFit="1" customWidth="1"/>
    <col min="5320" max="5320" width="8" bestFit="1" customWidth="1"/>
    <col min="5321" max="5321" width="7.6640625" bestFit="1" customWidth="1"/>
    <col min="5322" max="5322" width="7" bestFit="1" customWidth="1"/>
    <col min="5323" max="5325" width="8" bestFit="1" customWidth="1"/>
    <col min="5326" max="5326" width="6.6640625" bestFit="1" customWidth="1"/>
    <col min="5327" max="5327" width="6" bestFit="1" customWidth="1"/>
    <col min="5328" max="5328" width="7" bestFit="1" customWidth="1"/>
    <col min="5329" max="5330" width="8" bestFit="1" customWidth="1"/>
    <col min="5331" max="5332" width="7" bestFit="1" customWidth="1"/>
    <col min="5333" max="5333" width="9" bestFit="1" customWidth="1"/>
    <col min="5334" max="5335" width="8" bestFit="1" customWidth="1"/>
    <col min="5336" max="5336" width="6" bestFit="1" customWidth="1"/>
    <col min="5337" max="5337" width="8" bestFit="1" customWidth="1"/>
    <col min="5338" max="5338" width="7.6640625" bestFit="1" customWidth="1"/>
    <col min="5339" max="5339" width="7" bestFit="1" customWidth="1"/>
    <col min="5340" max="5341" width="8.6640625" bestFit="1" customWidth="1"/>
    <col min="5342" max="5344" width="8" bestFit="1" customWidth="1"/>
    <col min="5345" max="5345" width="6" bestFit="1" customWidth="1"/>
    <col min="5346" max="5346" width="8" bestFit="1" customWidth="1"/>
    <col min="5347" max="5347" width="3" bestFit="1" customWidth="1"/>
    <col min="5348" max="5349" width="8" bestFit="1" customWidth="1"/>
    <col min="5350" max="5350" width="7" bestFit="1" customWidth="1"/>
    <col min="5351" max="5351" width="8" bestFit="1" customWidth="1"/>
    <col min="5352" max="5352" width="6" bestFit="1" customWidth="1"/>
    <col min="5353" max="5354" width="8" bestFit="1" customWidth="1"/>
    <col min="5355" max="5356" width="7" bestFit="1" customWidth="1"/>
    <col min="5357" max="5357" width="8" bestFit="1" customWidth="1"/>
    <col min="5358" max="5358" width="8.6640625" bestFit="1" customWidth="1"/>
    <col min="5359" max="5362" width="8" bestFit="1" customWidth="1"/>
    <col min="5363" max="5363" width="7" bestFit="1" customWidth="1"/>
    <col min="5364" max="5364" width="8.6640625" bestFit="1" customWidth="1"/>
    <col min="5365" max="5365" width="7.6640625" bestFit="1" customWidth="1"/>
    <col min="5366" max="5366" width="7" bestFit="1" customWidth="1"/>
    <col min="5367" max="5368" width="8" bestFit="1" customWidth="1"/>
    <col min="5369" max="5369" width="7" bestFit="1" customWidth="1"/>
    <col min="5370" max="5370" width="8" bestFit="1" customWidth="1"/>
    <col min="5371" max="5371" width="8.6640625" bestFit="1" customWidth="1"/>
    <col min="5372" max="5372" width="7" bestFit="1" customWidth="1"/>
    <col min="5373" max="5373" width="7.6640625" bestFit="1" customWidth="1"/>
    <col min="5374" max="5374" width="8.6640625" bestFit="1" customWidth="1"/>
    <col min="5375" max="5375" width="7" bestFit="1" customWidth="1"/>
    <col min="5376" max="5377" width="8" bestFit="1" customWidth="1"/>
    <col min="5378" max="5378" width="7" bestFit="1" customWidth="1"/>
    <col min="5379" max="5379" width="6" bestFit="1" customWidth="1"/>
    <col min="5380" max="5381" width="7" bestFit="1" customWidth="1"/>
    <col min="5382" max="5382" width="8" bestFit="1" customWidth="1"/>
    <col min="5383" max="5383" width="7" bestFit="1" customWidth="1"/>
    <col min="5384" max="5384" width="6" bestFit="1" customWidth="1"/>
    <col min="5385" max="5388" width="7" bestFit="1" customWidth="1"/>
    <col min="5389" max="5390" width="8" bestFit="1" customWidth="1"/>
    <col min="5391" max="5391" width="7.6640625" bestFit="1" customWidth="1"/>
    <col min="5392" max="5394" width="7" bestFit="1" customWidth="1"/>
    <col min="5395" max="5395" width="9" bestFit="1" customWidth="1"/>
    <col min="5396" max="5396" width="8" bestFit="1" customWidth="1"/>
    <col min="5397" max="5397" width="7.6640625" bestFit="1" customWidth="1"/>
    <col min="5398" max="5398" width="5" bestFit="1" customWidth="1"/>
    <col min="5399" max="5400" width="8" bestFit="1" customWidth="1"/>
    <col min="5401" max="5402" width="7" bestFit="1" customWidth="1"/>
    <col min="5403" max="5403" width="7.6640625" bestFit="1" customWidth="1"/>
    <col min="5404" max="5404" width="8" bestFit="1" customWidth="1"/>
    <col min="5405" max="5405" width="7" bestFit="1" customWidth="1"/>
    <col min="5406" max="5406" width="8" bestFit="1" customWidth="1"/>
    <col min="5407" max="5407" width="6" bestFit="1" customWidth="1"/>
    <col min="5408" max="5408" width="7" bestFit="1" customWidth="1"/>
    <col min="5409" max="5409" width="7.6640625" bestFit="1" customWidth="1"/>
    <col min="5410" max="5410" width="7" bestFit="1" customWidth="1"/>
    <col min="5411" max="5412" width="8" bestFit="1" customWidth="1"/>
    <col min="5413" max="5413" width="6" bestFit="1" customWidth="1"/>
    <col min="5414" max="5414" width="8" bestFit="1" customWidth="1"/>
    <col min="5415" max="5415" width="7" bestFit="1" customWidth="1"/>
    <col min="5416" max="5416" width="8" bestFit="1" customWidth="1"/>
    <col min="5417" max="5417" width="8.6640625" bestFit="1" customWidth="1"/>
    <col min="5418" max="5419" width="7" bestFit="1" customWidth="1"/>
    <col min="5420" max="5420" width="7.6640625" bestFit="1" customWidth="1"/>
    <col min="5421" max="5421" width="7" bestFit="1" customWidth="1"/>
    <col min="5422" max="5422" width="8" bestFit="1" customWidth="1"/>
    <col min="5423" max="5423" width="7" bestFit="1" customWidth="1"/>
    <col min="5424" max="5425" width="8" bestFit="1" customWidth="1"/>
    <col min="5426" max="5426" width="7" bestFit="1" customWidth="1"/>
    <col min="5427" max="5428" width="9" bestFit="1" customWidth="1"/>
    <col min="5429" max="5429" width="4" bestFit="1" customWidth="1"/>
    <col min="5430" max="5431" width="8" bestFit="1" customWidth="1"/>
    <col min="5432" max="5432" width="6" bestFit="1" customWidth="1"/>
    <col min="5433" max="5433" width="8" bestFit="1" customWidth="1"/>
    <col min="5434" max="5434" width="6" bestFit="1" customWidth="1"/>
    <col min="5435" max="5436" width="8" bestFit="1" customWidth="1"/>
    <col min="5437" max="5437" width="8.6640625" bestFit="1" customWidth="1"/>
    <col min="5438" max="5438" width="8" bestFit="1" customWidth="1"/>
    <col min="5439" max="5439" width="7.6640625" bestFit="1" customWidth="1"/>
    <col min="5440" max="5440" width="8" bestFit="1" customWidth="1"/>
    <col min="5441" max="5441" width="7" bestFit="1" customWidth="1"/>
    <col min="5442" max="5442" width="8" bestFit="1" customWidth="1"/>
    <col min="5443" max="5443" width="7.6640625" bestFit="1" customWidth="1"/>
    <col min="5444" max="5445" width="8" bestFit="1" customWidth="1"/>
    <col min="5446" max="5448" width="7" bestFit="1" customWidth="1"/>
    <col min="5449" max="5450" width="8" bestFit="1" customWidth="1"/>
    <col min="5451" max="5453" width="7" bestFit="1" customWidth="1"/>
    <col min="5454" max="5454" width="8.6640625" bestFit="1" customWidth="1"/>
    <col min="5455" max="5455" width="7" bestFit="1" customWidth="1"/>
    <col min="5456" max="5459" width="8" bestFit="1" customWidth="1"/>
    <col min="5460" max="5460" width="8.6640625" bestFit="1" customWidth="1"/>
    <col min="5461" max="5462" width="8" bestFit="1" customWidth="1"/>
    <col min="5463" max="5463" width="7" bestFit="1" customWidth="1"/>
    <col min="5464" max="5467" width="8" bestFit="1" customWidth="1"/>
    <col min="5468" max="5468" width="8.6640625" bestFit="1" customWidth="1"/>
    <col min="5469" max="5469" width="6" bestFit="1" customWidth="1"/>
    <col min="5470" max="5470" width="8.6640625" bestFit="1" customWidth="1"/>
    <col min="5471" max="5476" width="8" bestFit="1" customWidth="1"/>
    <col min="5477" max="5477" width="6" bestFit="1" customWidth="1"/>
    <col min="5478" max="5480" width="8" bestFit="1" customWidth="1"/>
    <col min="5481" max="5482" width="7" bestFit="1" customWidth="1"/>
    <col min="5483" max="5484" width="8" bestFit="1" customWidth="1"/>
    <col min="5485" max="5485" width="4" bestFit="1" customWidth="1"/>
    <col min="5486" max="5486" width="8" bestFit="1" customWidth="1"/>
    <col min="5487" max="5487" width="7" bestFit="1" customWidth="1"/>
    <col min="5488" max="5489" width="8" bestFit="1" customWidth="1"/>
    <col min="5490" max="5490" width="7" bestFit="1" customWidth="1"/>
    <col min="5491" max="5491" width="8" bestFit="1" customWidth="1"/>
    <col min="5492" max="5492" width="6" bestFit="1" customWidth="1"/>
    <col min="5493" max="5493" width="7" bestFit="1" customWidth="1"/>
    <col min="5494" max="5494" width="8.6640625" bestFit="1" customWidth="1"/>
    <col min="5495" max="5496" width="8" bestFit="1" customWidth="1"/>
    <col min="5497" max="5497" width="8.6640625" bestFit="1" customWidth="1"/>
    <col min="5498" max="5502" width="7" bestFit="1" customWidth="1"/>
    <col min="5503" max="5503" width="9" bestFit="1" customWidth="1"/>
    <col min="5504" max="5504" width="8.6640625" bestFit="1" customWidth="1"/>
    <col min="5505" max="5505" width="8" bestFit="1" customWidth="1"/>
    <col min="5506" max="5506" width="5" bestFit="1" customWidth="1"/>
    <col min="5507" max="5507" width="8" bestFit="1" customWidth="1"/>
    <col min="5508" max="5508" width="8.6640625" bestFit="1" customWidth="1"/>
    <col min="5509" max="5509" width="7" bestFit="1" customWidth="1"/>
    <col min="5510" max="5510" width="6.6640625" bestFit="1" customWidth="1"/>
    <col min="5511" max="5512" width="8" bestFit="1" customWidth="1"/>
    <col min="5513" max="5514" width="7" bestFit="1" customWidth="1"/>
    <col min="5515" max="5517" width="8" bestFit="1" customWidth="1"/>
    <col min="5518" max="5518" width="7" bestFit="1" customWidth="1"/>
    <col min="5519" max="5519" width="8" bestFit="1" customWidth="1"/>
    <col min="5520" max="5520" width="8.6640625" bestFit="1" customWidth="1"/>
    <col min="5521" max="5521" width="8" bestFit="1" customWidth="1"/>
    <col min="5522" max="5522" width="7" bestFit="1" customWidth="1"/>
    <col min="5523" max="5523" width="9" bestFit="1" customWidth="1"/>
    <col min="5524" max="5524" width="6" bestFit="1" customWidth="1"/>
    <col min="5525" max="5526" width="8" bestFit="1" customWidth="1"/>
    <col min="5527" max="5527" width="9" bestFit="1" customWidth="1"/>
    <col min="5528" max="5529" width="7" bestFit="1" customWidth="1"/>
    <col min="5530" max="5530" width="8" bestFit="1" customWidth="1"/>
    <col min="5531" max="5531" width="7" bestFit="1" customWidth="1"/>
    <col min="5532" max="5533" width="8" bestFit="1" customWidth="1"/>
    <col min="5534" max="5534" width="8.6640625" bestFit="1" customWidth="1"/>
    <col min="5535" max="5536" width="8" bestFit="1" customWidth="1"/>
    <col min="5537" max="5537" width="7" bestFit="1" customWidth="1"/>
    <col min="5538" max="5541" width="8" bestFit="1" customWidth="1"/>
    <col min="5542" max="5542" width="5" bestFit="1" customWidth="1"/>
    <col min="5543" max="5544" width="8" bestFit="1" customWidth="1"/>
    <col min="5545" max="5545" width="8.6640625" bestFit="1" customWidth="1"/>
    <col min="5546" max="5546" width="8" bestFit="1" customWidth="1"/>
    <col min="5547" max="5547" width="8.6640625" bestFit="1" customWidth="1"/>
    <col min="5548" max="5550" width="8" bestFit="1" customWidth="1"/>
    <col min="5551" max="5551" width="7" bestFit="1" customWidth="1"/>
    <col min="5552" max="5552" width="8" bestFit="1" customWidth="1"/>
    <col min="5553" max="5554" width="7" bestFit="1" customWidth="1"/>
    <col min="5555" max="5555" width="8" bestFit="1" customWidth="1"/>
    <col min="5556" max="5556" width="8.6640625" bestFit="1" customWidth="1"/>
    <col min="5557" max="5557" width="8" bestFit="1" customWidth="1"/>
    <col min="5558" max="5558" width="7" bestFit="1" customWidth="1"/>
    <col min="5559" max="5559" width="8" bestFit="1" customWidth="1"/>
    <col min="5560" max="5560" width="8.6640625" bestFit="1" customWidth="1"/>
    <col min="5561" max="5566" width="8" bestFit="1" customWidth="1"/>
    <col min="5567" max="5567" width="7" bestFit="1" customWidth="1"/>
    <col min="5568" max="5568" width="8" bestFit="1" customWidth="1"/>
    <col min="5569" max="5569" width="9" bestFit="1" customWidth="1"/>
    <col min="5570" max="5572" width="8" bestFit="1" customWidth="1"/>
    <col min="5573" max="5573" width="6" bestFit="1" customWidth="1"/>
    <col min="5574" max="5577" width="8" bestFit="1" customWidth="1"/>
    <col min="5578" max="5578" width="7" bestFit="1" customWidth="1"/>
    <col min="5579" max="5579" width="7.6640625" bestFit="1" customWidth="1"/>
    <col min="5580" max="5581" width="8" bestFit="1" customWidth="1"/>
    <col min="5582" max="5582" width="8.6640625" bestFit="1" customWidth="1"/>
    <col min="5583" max="5589" width="8" bestFit="1" customWidth="1"/>
    <col min="5590" max="5590" width="9" bestFit="1" customWidth="1"/>
    <col min="5591" max="5592" width="8" bestFit="1" customWidth="1"/>
    <col min="5593" max="5593" width="5" bestFit="1" customWidth="1"/>
    <col min="5594" max="5594" width="8" bestFit="1" customWidth="1"/>
    <col min="5595" max="5595" width="7" bestFit="1" customWidth="1"/>
    <col min="5596" max="5597" width="8" bestFit="1" customWidth="1"/>
    <col min="5598" max="5598" width="8.6640625" bestFit="1" customWidth="1"/>
    <col min="5599" max="5600" width="8" bestFit="1" customWidth="1"/>
    <col min="5601" max="5601" width="7" bestFit="1" customWidth="1"/>
    <col min="5602" max="5602" width="6.6640625" bestFit="1" customWidth="1"/>
    <col min="5603" max="5603" width="8" bestFit="1" customWidth="1"/>
    <col min="5604" max="5604" width="7" bestFit="1" customWidth="1"/>
    <col min="5605" max="5606" width="8" bestFit="1" customWidth="1"/>
    <col min="5607" max="5607" width="8.6640625" bestFit="1" customWidth="1"/>
    <col min="5608" max="5610" width="8" bestFit="1" customWidth="1"/>
    <col min="5611" max="5611" width="8.6640625" bestFit="1" customWidth="1"/>
    <col min="5612" max="5612" width="7" bestFit="1" customWidth="1"/>
    <col min="5613" max="5618" width="8" bestFit="1" customWidth="1"/>
    <col min="5619" max="5619" width="7" bestFit="1" customWidth="1"/>
    <col min="5620" max="5620" width="6" bestFit="1" customWidth="1"/>
    <col min="5621" max="5621" width="7" bestFit="1" customWidth="1"/>
    <col min="5622" max="5623" width="8" bestFit="1" customWidth="1"/>
    <col min="5624" max="5624" width="8.6640625" bestFit="1" customWidth="1"/>
    <col min="5625" max="5625" width="7" bestFit="1" customWidth="1"/>
    <col min="5626" max="5627" width="8" bestFit="1" customWidth="1"/>
    <col min="5628" max="5628" width="9" bestFit="1" customWidth="1"/>
    <col min="5629" max="5629" width="9.6640625" bestFit="1" customWidth="1"/>
    <col min="5630" max="5630" width="7" bestFit="1" customWidth="1"/>
    <col min="5631" max="5633" width="8" bestFit="1" customWidth="1"/>
    <col min="5634" max="5634" width="7" bestFit="1" customWidth="1"/>
    <col min="5635" max="5636" width="8" bestFit="1" customWidth="1"/>
    <col min="5637" max="5638" width="9" bestFit="1" customWidth="1"/>
    <col min="5639" max="5639" width="7" bestFit="1" customWidth="1"/>
    <col min="5640" max="5641" width="8" bestFit="1" customWidth="1"/>
    <col min="5642" max="5642" width="9" bestFit="1" customWidth="1"/>
    <col min="5643" max="5643" width="7" bestFit="1" customWidth="1"/>
    <col min="5644" max="5644" width="8" bestFit="1" customWidth="1"/>
    <col min="5645" max="5646" width="9" bestFit="1" customWidth="1"/>
    <col min="5647" max="5656" width="8" bestFit="1" customWidth="1"/>
    <col min="5657" max="5657" width="9.6640625" bestFit="1" customWidth="1"/>
    <col min="5658" max="5658" width="6" bestFit="1" customWidth="1"/>
    <col min="5659" max="5659" width="8" bestFit="1" customWidth="1"/>
    <col min="5660" max="5660" width="6" bestFit="1" customWidth="1"/>
    <col min="5661" max="5662" width="8" bestFit="1" customWidth="1"/>
    <col min="5663" max="5663" width="9" bestFit="1" customWidth="1"/>
    <col min="5664" max="5666" width="8" bestFit="1" customWidth="1"/>
    <col min="5667" max="5667" width="6" bestFit="1" customWidth="1"/>
    <col min="5668" max="5668" width="7" bestFit="1" customWidth="1"/>
    <col min="5669" max="5672" width="8" bestFit="1" customWidth="1"/>
    <col min="5673" max="5673" width="8.6640625" bestFit="1" customWidth="1"/>
    <col min="5674" max="5675" width="8" bestFit="1" customWidth="1"/>
    <col min="5676" max="5676" width="8.6640625" bestFit="1" customWidth="1"/>
    <col min="5677" max="5680" width="8" bestFit="1" customWidth="1"/>
    <col min="5681" max="5681" width="7" bestFit="1" customWidth="1"/>
    <col min="5682" max="5682" width="9.6640625" bestFit="1" customWidth="1"/>
    <col min="5683" max="5683" width="8" bestFit="1" customWidth="1"/>
    <col min="5684" max="5684" width="7" bestFit="1" customWidth="1"/>
    <col min="5685" max="5689" width="8" bestFit="1" customWidth="1"/>
    <col min="5690" max="5690" width="7" bestFit="1" customWidth="1"/>
    <col min="5691" max="5692" width="8.6640625" bestFit="1" customWidth="1"/>
    <col min="5693" max="5693" width="6" bestFit="1" customWidth="1"/>
    <col min="5694" max="5694" width="7" bestFit="1" customWidth="1"/>
    <col min="5695" max="5695" width="8.6640625" bestFit="1" customWidth="1"/>
    <col min="5696" max="5696" width="8" bestFit="1" customWidth="1"/>
    <col min="5697" max="5698" width="6" bestFit="1" customWidth="1"/>
    <col min="5699" max="5699" width="7" bestFit="1" customWidth="1"/>
    <col min="5700" max="5700" width="8" bestFit="1" customWidth="1"/>
    <col min="5701" max="5701" width="8.6640625" bestFit="1" customWidth="1"/>
    <col min="5702" max="5704" width="9" bestFit="1" customWidth="1"/>
    <col min="5705" max="5705" width="8" bestFit="1" customWidth="1"/>
    <col min="5706" max="5706" width="8.6640625" bestFit="1" customWidth="1"/>
    <col min="5707" max="5711" width="8" bestFit="1" customWidth="1"/>
    <col min="5712" max="5712" width="8.6640625" bestFit="1" customWidth="1"/>
    <col min="5713" max="5713" width="7.6640625" bestFit="1" customWidth="1"/>
    <col min="5714" max="5715" width="8" bestFit="1" customWidth="1"/>
    <col min="5716" max="5716" width="9" bestFit="1" customWidth="1"/>
    <col min="5717" max="5718" width="8" bestFit="1" customWidth="1"/>
    <col min="5719" max="5719" width="8.6640625" bestFit="1" customWidth="1"/>
    <col min="5720" max="5720" width="7" bestFit="1" customWidth="1"/>
    <col min="5721" max="5721" width="6" bestFit="1" customWidth="1"/>
    <col min="5722" max="5722" width="7" bestFit="1" customWidth="1"/>
    <col min="5723" max="5724" width="9" bestFit="1" customWidth="1"/>
    <col min="5725" max="5725" width="7" bestFit="1" customWidth="1"/>
    <col min="5726" max="5726" width="8" bestFit="1" customWidth="1"/>
    <col min="5727" max="5727" width="8.6640625" bestFit="1" customWidth="1"/>
    <col min="5728" max="5728" width="8" bestFit="1" customWidth="1"/>
    <col min="5729" max="5729" width="9" bestFit="1" customWidth="1"/>
    <col min="5730" max="5730" width="8.6640625" bestFit="1" customWidth="1"/>
    <col min="5731" max="5732" width="8" bestFit="1" customWidth="1"/>
    <col min="5733" max="5733" width="7" bestFit="1" customWidth="1"/>
    <col min="5734" max="5734" width="9.6640625" bestFit="1" customWidth="1"/>
    <col min="5735" max="5735" width="9" bestFit="1" customWidth="1"/>
    <col min="5736" max="5737" width="8" bestFit="1" customWidth="1"/>
    <col min="5738" max="5738" width="9" bestFit="1" customWidth="1"/>
    <col min="5739" max="5739" width="9.6640625" bestFit="1" customWidth="1"/>
    <col min="5740" max="5741" width="8" bestFit="1" customWidth="1"/>
    <col min="5742" max="5742" width="8.6640625" bestFit="1" customWidth="1"/>
    <col min="5743" max="5743" width="9" bestFit="1" customWidth="1"/>
    <col min="5744" max="5744" width="8" bestFit="1" customWidth="1"/>
    <col min="5745" max="5745" width="5" bestFit="1" customWidth="1"/>
    <col min="5746" max="5746" width="7" bestFit="1" customWidth="1"/>
    <col min="5747" max="5747" width="9" bestFit="1" customWidth="1"/>
    <col min="5748" max="5753" width="8" bestFit="1" customWidth="1"/>
    <col min="5754" max="5754" width="7" bestFit="1" customWidth="1"/>
    <col min="5755" max="5756" width="9" bestFit="1" customWidth="1"/>
    <col min="5757" max="5757" width="7" bestFit="1" customWidth="1"/>
    <col min="5758" max="5758" width="9" bestFit="1" customWidth="1"/>
    <col min="5759" max="5759" width="9.6640625" bestFit="1" customWidth="1"/>
    <col min="5760" max="5760" width="9" bestFit="1" customWidth="1"/>
    <col min="5761" max="5761" width="8" bestFit="1" customWidth="1"/>
    <col min="5762" max="5762" width="7" bestFit="1" customWidth="1"/>
    <col min="5763" max="5763" width="8.6640625" bestFit="1" customWidth="1"/>
    <col min="5764" max="5764" width="6" bestFit="1" customWidth="1"/>
    <col min="5765" max="5766" width="7" bestFit="1" customWidth="1"/>
    <col min="5767" max="5767" width="8" bestFit="1" customWidth="1"/>
    <col min="5768" max="5768" width="9" bestFit="1" customWidth="1"/>
    <col min="5769" max="5769" width="5" bestFit="1" customWidth="1"/>
    <col min="5770" max="5770" width="8.6640625" bestFit="1" customWidth="1"/>
    <col min="5771" max="5771" width="9" bestFit="1" customWidth="1"/>
    <col min="5772" max="5773" width="7" bestFit="1" customWidth="1"/>
    <col min="5774" max="5774" width="8" bestFit="1" customWidth="1"/>
    <col min="5775" max="5775" width="7" bestFit="1" customWidth="1"/>
    <col min="5776" max="5776" width="9" bestFit="1" customWidth="1"/>
    <col min="5777" max="5777" width="7" bestFit="1" customWidth="1"/>
    <col min="5778" max="5779" width="9" bestFit="1" customWidth="1"/>
    <col min="5780" max="5780" width="7" bestFit="1" customWidth="1"/>
    <col min="5781" max="5781" width="8" bestFit="1" customWidth="1"/>
    <col min="5782" max="5782" width="9" bestFit="1" customWidth="1"/>
    <col min="5783" max="5785" width="8" bestFit="1" customWidth="1"/>
    <col min="5786" max="5786" width="9" bestFit="1" customWidth="1"/>
    <col min="5787" max="5787" width="8.6640625" bestFit="1" customWidth="1"/>
    <col min="5788" max="5788" width="8" bestFit="1" customWidth="1"/>
    <col min="5789" max="5789" width="7" bestFit="1" customWidth="1"/>
    <col min="5790" max="5790" width="5" bestFit="1" customWidth="1"/>
    <col min="5791" max="5791" width="7" bestFit="1" customWidth="1"/>
    <col min="5792" max="5795" width="9" bestFit="1" customWidth="1"/>
    <col min="5796" max="5798" width="8" bestFit="1" customWidth="1"/>
    <col min="5799" max="5799" width="8.6640625" bestFit="1" customWidth="1"/>
    <col min="5800" max="5802" width="8" bestFit="1" customWidth="1"/>
    <col min="5803" max="5803" width="8.6640625" bestFit="1" customWidth="1"/>
    <col min="5804" max="5805" width="8" bestFit="1" customWidth="1"/>
    <col min="5806" max="5806" width="7" bestFit="1" customWidth="1"/>
    <col min="5807" max="5807" width="8" bestFit="1" customWidth="1"/>
    <col min="5808" max="5808" width="9" bestFit="1" customWidth="1"/>
    <col min="5809" max="5809" width="8.6640625" bestFit="1" customWidth="1"/>
    <col min="5810" max="5810" width="9.6640625" bestFit="1" customWidth="1"/>
    <col min="5811" max="5811" width="6" bestFit="1" customWidth="1"/>
    <col min="5812" max="5812" width="8" bestFit="1" customWidth="1"/>
    <col min="5813" max="5813" width="6" bestFit="1" customWidth="1"/>
    <col min="5814" max="5814" width="9" bestFit="1" customWidth="1"/>
    <col min="5815" max="5815" width="8" bestFit="1" customWidth="1"/>
    <col min="5816" max="5816" width="9" bestFit="1" customWidth="1"/>
    <col min="5817" max="5818" width="6" bestFit="1" customWidth="1"/>
    <col min="5819" max="5820" width="8" bestFit="1" customWidth="1"/>
    <col min="5821" max="5822" width="9" bestFit="1" customWidth="1"/>
    <col min="5823" max="5823" width="6" bestFit="1" customWidth="1"/>
    <col min="5824" max="5827" width="8" bestFit="1" customWidth="1"/>
    <col min="5828" max="5828" width="8.6640625" bestFit="1" customWidth="1"/>
    <col min="5829" max="5829" width="8" bestFit="1" customWidth="1"/>
    <col min="5830" max="5830" width="6" bestFit="1" customWidth="1"/>
    <col min="5831" max="5832" width="9" bestFit="1" customWidth="1"/>
    <col min="5833" max="5834" width="8" bestFit="1" customWidth="1"/>
    <col min="5835" max="5835" width="9" bestFit="1" customWidth="1"/>
    <col min="5836" max="5836" width="7" bestFit="1" customWidth="1"/>
    <col min="5837" max="5838" width="8" bestFit="1" customWidth="1"/>
    <col min="5839" max="5839" width="7" bestFit="1" customWidth="1"/>
    <col min="5840" max="5840" width="9" bestFit="1" customWidth="1"/>
    <col min="5841" max="5841" width="7" bestFit="1" customWidth="1"/>
    <col min="5842" max="5845" width="9" bestFit="1" customWidth="1"/>
    <col min="5846" max="5846" width="7" bestFit="1" customWidth="1"/>
    <col min="5847" max="5848" width="9" bestFit="1" customWidth="1"/>
    <col min="5849" max="5849" width="5" bestFit="1" customWidth="1"/>
    <col min="5850" max="5850" width="9" bestFit="1" customWidth="1"/>
    <col min="5851" max="5851" width="7" bestFit="1" customWidth="1"/>
    <col min="5852" max="5852" width="6" bestFit="1" customWidth="1"/>
    <col min="5853" max="5853" width="8.6640625" bestFit="1" customWidth="1"/>
    <col min="5854" max="5854" width="8" bestFit="1" customWidth="1"/>
    <col min="5855" max="5856" width="9" bestFit="1" customWidth="1"/>
    <col min="5857" max="5857" width="8" bestFit="1" customWidth="1"/>
    <col min="5858" max="5858" width="9" bestFit="1" customWidth="1"/>
    <col min="5859" max="5859" width="8" bestFit="1" customWidth="1"/>
    <col min="5860" max="5861" width="9" bestFit="1" customWidth="1"/>
    <col min="5862" max="5862" width="8" bestFit="1" customWidth="1"/>
    <col min="5863" max="5863" width="6.6640625" bestFit="1" customWidth="1"/>
    <col min="5864" max="5864" width="8" bestFit="1" customWidth="1"/>
    <col min="5865" max="5865" width="7" bestFit="1" customWidth="1"/>
    <col min="5866" max="5866" width="6.6640625" bestFit="1" customWidth="1"/>
    <col min="5867" max="5867" width="9" bestFit="1" customWidth="1"/>
    <col min="5868" max="5868" width="8" bestFit="1" customWidth="1"/>
    <col min="5869" max="5869" width="7" bestFit="1" customWidth="1"/>
    <col min="5870" max="5870" width="9" bestFit="1" customWidth="1"/>
    <col min="5871" max="5871" width="7" bestFit="1" customWidth="1"/>
    <col min="5872" max="5872" width="8" bestFit="1" customWidth="1"/>
    <col min="5873" max="5873" width="9.6640625" bestFit="1" customWidth="1"/>
    <col min="5874" max="5875" width="8" bestFit="1" customWidth="1"/>
    <col min="5876" max="5876" width="9.6640625" bestFit="1" customWidth="1"/>
    <col min="5877" max="5879" width="8" bestFit="1" customWidth="1"/>
    <col min="5880" max="5880" width="9" bestFit="1" customWidth="1"/>
    <col min="5881" max="5881" width="6" bestFit="1" customWidth="1"/>
    <col min="5882" max="5882" width="8" bestFit="1" customWidth="1"/>
    <col min="5883" max="5883" width="7.6640625" bestFit="1" customWidth="1"/>
    <col min="5884" max="5884" width="7" bestFit="1" customWidth="1"/>
    <col min="5885" max="5885" width="8" bestFit="1" customWidth="1"/>
    <col min="5886" max="5886" width="9" bestFit="1" customWidth="1"/>
    <col min="5887" max="5887" width="8" bestFit="1" customWidth="1"/>
    <col min="5888" max="5888" width="7.6640625" bestFit="1" customWidth="1"/>
    <col min="5889" max="5890" width="9" bestFit="1" customWidth="1"/>
    <col min="5891" max="5891" width="4" bestFit="1" customWidth="1"/>
    <col min="5892" max="5893" width="8" bestFit="1" customWidth="1"/>
    <col min="5894" max="5894" width="9" bestFit="1" customWidth="1"/>
    <col min="5895" max="5895" width="7" bestFit="1" customWidth="1"/>
    <col min="5896" max="5896" width="9" bestFit="1" customWidth="1"/>
    <col min="5897" max="5897" width="8.6640625" bestFit="1" customWidth="1"/>
    <col min="5898" max="5898" width="7" bestFit="1" customWidth="1"/>
    <col min="5899" max="5901" width="8" bestFit="1" customWidth="1"/>
    <col min="5902" max="5903" width="9" bestFit="1" customWidth="1"/>
    <col min="5904" max="5904" width="7" bestFit="1" customWidth="1"/>
    <col min="5905" max="5905" width="8" bestFit="1" customWidth="1"/>
    <col min="5906" max="5906" width="9" bestFit="1" customWidth="1"/>
    <col min="5907" max="5908" width="7" bestFit="1" customWidth="1"/>
    <col min="5909" max="5909" width="8" bestFit="1" customWidth="1"/>
    <col min="5910" max="5910" width="7" bestFit="1" customWidth="1"/>
    <col min="5911" max="5911" width="8" bestFit="1" customWidth="1"/>
    <col min="5912" max="5914" width="9" bestFit="1" customWidth="1"/>
    <col min="5915" max="5915" width="10" bestFit="1" customWidth="1"/>
    <col min="5916" max="5916" width="9" bestFit="1" customWidth="1"/>
    <col min="5917" max="5917" width="8" bestFit="1" customWidth="1"/>
    <col min="5918" max="5918" width="9.6640625" bestFit="1" customWidth="1"/>
    <col min="5919" max="5919" width="6" bestFit="1" customWidth="1"/>
    <col min="5920" max="5920" width="8.6640625" bestFit="1" customWidth="1"/>
    <col min="5921" max="5921" width="9" bestFit="1" customWidth="1"/>
    <col min="5922" max="5922" width="7.6640625" bestFit="1" customWidth="1"/>
    <col min="5923" max="5923" width="8" bestFit="1" customWidth="1"/>
    <col min="5924" max="5924" width="9.6640625" bestFit="1" customWidth="1"/>
    <col min="5925" max="5925" width="8" bestFit="1" customWidth="1"/>
    <col min="5926" max="5926" width="9.6640625" bestFit="1" customWidth="1"/>
    <col min="5927" max="5927" width="7" bestFit="1" customWidth="1"/>
    <col min="5928" max="5928" width="8" bestFit="1" customWidth="1"/>
    <col min="5929" max="5932" width="9" bestFit="1" customWidth="1"/>
    <col min="5933" max="5935" width="8" bestFit="1" customWidth="1"/>
    <col min="5936" max="5936" width="7" bestFit="1" customWidth="1"/>
    <col min="5937" max="5937" width="9.6640625" bestFit="1" customWidth="1"/>
    <col min="5938" max="5938" width="9" bestFit="1" customWidth="1"/>
    <col min="5939" max="5940" width="7" bestFit="1" customWidth="1"/>
    <col min="5941" max="5941" width="9" bestFit="1" customWidth="1"/>
    <col min="5942" max="5942" width="7" bestFit="1" customWidth="1"/>
    <col min="5943" max="5943" width="9.6640625" bestFit="1" customWidth="1"/>
    <col min="5944" max="5944" width="7" bestFit="1" customWidth="1"/>
    <col min="5945" max="5945" width="9.6640625" bestFit="1" customWidth="1"/>
    <col min="5946" max="5946" width="9" bestFit="1" customWidth="1"/>
    <col min="5947" max="5947" width="7" bestFit="1" customWidth="1"/>
    <col min="5948" max="5949" width="8" bestFit="1" customWidth="1"/>
    <col min="5950" max="5950" width="9" bestFit="1" customWidth="1"/>
    <col min="5951" max="5951" width="7" bestFit="1" customWidth="1"/>
    <col min="5952" max="5952" width="5" bestFit="1" customWidth="1"/>
    <col min="5953" max="5953" width="7" bestFit="1" customWidth="1"/>
    <col min="5954" max="5954" width="6" bestFit="1" customWidth="1"/>
    <col min="5955" max="5955" width="9.6640625" bestFit="1" customWidth="1"/>
    <col min="5956" max="5956" width="9" bestFit="1" customWidth="1"/>
    <col min="5957" max="5958" width="8" bestFit="1" customWidth="1"/>
    <col min="5959" max="5961" width="9" bestFit="1" customWidth="1"/>
    <col min="5962" max="5962" width="8" bestFit="1" customWidth="1"/>
    <col min="5963" max="5963" width="6" bestFit="1" customWidth="1"/>
    <col min="5964" max="5964" width="8" bestFit="1" customWidth="1"/>
    <col min="5965" max="5965" width="7" bestFit="1" customWidth="1"/>
    <col min="5966" max="5967" width="8" bestFit="1" customWidth="1"/>
    <col min="5968" max="5968" width="9" bestFit="1" customWidth="1"/>
    <col min="5969" max="5969" width="7" bestFit="1" customWidth="1"/>
    <col min="5970" max="5970" width="9" bestFit="1" customWidth="1"/>
    <col min="5971" max="5971" width="8" bestFit="1" customWidth="1"/>
    <col min="5972" max="5972" width="6" bestFit="1" customWidth="1"/>
    <col min="5973" max="5973" width="7" bestFit="1" customWidth="1"/>
    <col min="5974" max="5975" width="8" bestFit="1" customWidth="1"/>
    <col min="5976" max="5976" width="9" bestFit="1" customWidth="1"/>
    <col min="5977" max="5977" width="8" bestFit="1" customWidth="1"/>
    <col min="5978" max="5978" width="8.6640625" bestFit="1" customWidth="1"/>
    <col min="5979" max="5979" width="9" bestFit="1" customWidth="1"/>
    <col min="5980" max="5983" width="8" bestFit="1" customWidth="1"/>
    <col min="5984" max="5984" width="9" bestFit="1" customWidth="1"/>
    <col min="5985" max="5985" width="8.6640625" bestFit="1" customWidth="1"/>
    <col min="5986" max="5987" width="8" bestFit="1" customWidth="1"/>
    <col min="5988" max="5988" width="7" bestFit="1" customWidth="1"/>
    <col min="5989" max="5989" width="8" bestFit="1" customWidth="1"/>
    <col min="5990" max="5992" width="9" bestFit="1" customWidth="1"/>
    <col min="5993" max="5993" width="8" bestFit="1" customWidth="1"/>
    <col min="5994" max="5995" width="9" bestFit="1" customWidth="1"/>
    <col min="5996" max="5996" width="8" bestFit="1" customWidth="1"/>
    <col min="5997" max="5997" width="9" bestFit="1" customWidth="1"/>
    <col min="5998" max="5999" width="8" bestFit="1" customWidth="1"/>
    <col min="6000" max="6000" width="7.6640625" bestFit="1" customWidth="1"/>
    <col min="6001" max="6001" width="9.6640625" bestFit="1" customWidth="1"/>
    <col min="6002" max="6002" width="8" bestFit="1" customWidth="1"/>
    <col min="6003" max="6003" width="9.6640625" bestFit="1" customWidth="1"/>
    <col min="6004" max="6004" width="8" bestFit="1" customWidth="1"/>
    <col min="6005" max="6005" width="9" bestFit="1" customWidth="1"/>
    <col min="6006" max="6011" width="8" bestFit="1" customWidth="1"/>
    <col min="6012" max="6012" width="6.6640625" bestFit="1" customWidth="1"/>
    <col min="6013" max="6013" width="7" bestFit="1" customWidth="1"/>
    <col min="6014" max="6014" width="9" bestFit="1" customWidth="1"/>
    <col min="6015" max="6015" width="8" bestFit="1" customWidth="1"/>
    <col min="6016" max="6016" width="7" bestFit="1" customWidth="1"/>
    <col min="6017" max="6017" width="8" bestFit="1" customWidth="1"/>
    <col min="6018" max="6018" width="8.6640625" bestFit="1" customWidth="1"/>
    <col min="6019" max="6019" width="8" bestFit="1" customWidth="1"/>
    <col min="6020" max="6020" width="6" bestFit="1" customWidth="1"/>
    <col min="6021" max="6021" width="8" bestFit="1" customWidth="1"/>
    <col min="6022" max="6022" width="7.6640625" bestFit="1" customWidth="1"/>
    <col min="6023" max="6024" width="9" bestFit="1" customWidth="1"/>
    <col min="6025" max="6025" width="7.6640625" bestFit="1" customWidth="1"/>
    <col min="6026" max="6028" width="8" bestFit="1" customWidth="1"/>
    <col min="6029" max="6029" width="7" bestFit="1" customWidth="1"/>
    <col min="6030" max="6031" width="8" bestFit="1" customWidth="1"/>
    <col min="6032" max="6032" width="7" bestFit="1" customWidth="1"/>
    <col min="6033" max="6033" width="9" bestFit="1" customWidth="1"/>
    <col min="6034" max="6034" width="9.6640625" bestFit="1" customWidth="1"/>
    <col min="6035" max="6035" width="8" bestFit="1" customWidth="1"/>
    <col min="6036" max="6036" width="8.6640625" bestFit="1" customWidth="1"/>
    <col min="6037" max="6037" width="9.6640625" bestFit="1" customWidth="1"/>
    <col min="6038" max="6039" width="8" bestFit="1" customWidth="1"/>
    <col min="6040" max="6041" width="9" bestFit="1" customWidth="1"/>
    <col min="6042" max="6043" width="8" bestFit="1" customWidth="1"/>
    <col min="6044" max="6046" width="9" bestFit="1" customWidth="1"/>
    <col min="6047" max="6047" width="8" bestFit="1" customWidth="1"/>
    <col min="6048" max="6048" width="8.6640625" bestFit="1" customWidth="1"/>
    <col min="6049" max="6049" width="9.6640625" bestFit="1" customWidth="1"/>
    <col min="6050" max="6051" width="9" bestFit="1" customWidth="1"/>
    <col min="6052" max="6052" width="8.6640625" bestFit="1" customWidth="1"/>
    <col min="6053" max="6053" width="8" bestFit="1" customWidth="1"/>
    <col min="6054" max="6054" width="9" bestFit="1" customWidth="1"/>
    <col min="6055" max="6058" width="8" bestFit="1" customWidth="1"/>
    <col min="6059" max="6059" width="7.6640625" bestFit="1" customWidth="1"/>
    <col min="6060" max="6060" width="9" bestFit="1" customWidth="1"/>
    <col min="6061" max="6062" width="8" bestFit="1" customWidth="1"/>
    <col min="6063" max="6064" width="9" bestFit="1" customWidth="1"/>
    <col min="6065" max="6065" width="7" bestFit="1" customWidth="1"/>
    <col min="6066" max="6067" width="9" bestFit="1" customWidth="1"/>
    <col min="6068" max="6068" width="7" bestFit="1" customWidth="1"/>
    <col min="6069" max="6070" width="8" bestFit="1" customWidth="1"/>
    <col min="6071" max="6071" width="7.6640625" bestFit="1" customWidth="1"/>
    <col min="6072" max="6072" width="9" bestFit="1" customWidth="1"/>
    <col min="6073" max="6077" width="8" bestFit="1" customWidth="1"/>
    <col min="6078" max="6078" width="9" bestFit="1" customWidth="1"/>
    <col min="6079" max="6079" width="8" bestFit="1" customWidth="1"/>
    <col min="6080" max="6081" width="9" bestFit="1" customWidth="1"/>
    <col min="6082" max="6082" width="7" bestFit="1" customWidth="1"/>
    <col min="6083" max="6083" width="9" bestFit="1" customWidth="1"/>
    <col min="6084" max="6087" width="8" bestFit="1" customWidth="1"/>
    <col min="6088" max="6088" width="9" bestFit="1" customWidth="1"/>
    <col min="6089" max="6090" width="8" bestFit="1" customWidth="1"/>
    <col min="6091" max="6094" width="9" bestFit="1" customWidth="1"/>
    <col min="6095" max="6095" width="8" bestFit="1" customWidth="1"/>
    <col min="6096" max="6096" width="7.6640625" bestFit="1" customWidth="1"/>
    <col min="6097" max="6097" width="9" bestFit="1" customWidth="1"/>
    <col min="6098" max="6098" width="8" bestFit="1" customWidth="1"/>
    <col min="6099" max="6101" width="9" bestFit="1" customWidth="1"/>
    <col min="6102" max="6102" width="8" bestFit="1" customWidth="1"/>
    <col min="6103" max="6103" width="9.6640625" bestFit="1" customWidth="1"/>
    <col min="6104" max="6105" width="9" bestFit="1" customWidth="1"/>
    <col min="6106" max="6106" width="8" bestFit="1" customWidth="1"/>
    <col min="6107" max="6110" width="9" bestFit="1" customWidth="1"/>
    <col min="6111" max="6111" width="8.6640625" bestFit="1" customWidth="1"/>
    <col min="6112" max="6112" width="7" bestFit="1" customWidth="1"/>
    <col min="6113" max="6113" width="9" bestFit="1" customWidth="1"/>
    <col min="6114" max="6114" width="8" bestFit="1" customWidth="1"/>
    <col min="6115" max="6118" width="9" bestFit="1" customWidth="1"/>
    <col min="6119" max="6119" width="8" bestFit="1" customWidth="1"/>
    <col min="6120" max="6121" width="9" bestFit="1" customWidth="1"/>
    <col min="6122" max="6122" width="7" bestFit="1" customWidth="1"/>
    <col min="6123" max="6127" width="9" bestFit="1" customWidth="1"/>
    <col min="6128" max="6128" width="7" bestFit="1" customWidth="1"/>
    <col min="6129" max="6129" width="9.6640625" bestFit="1" customWidth="1"/>
    <col min="6130" max="6130" width="6.6640625" bestFit="1" customWidth="1"/>
    <col min="6131" max="6131" width="8" bestFit="1" customWidth="1"/>
    <col min="6132" max="6132" width="9" bestFit="1" customWidth="1"/>
    <col min="6133" max="6133" width="10" bestFit="1" customWidth="1"/>
    <col min="6134" max="6138" width="9" bestFit="1" customWidth="1"/>
    <col min="6139" max="6139" width="8" bestFit="1" customWidth="1"/>
    <col min="6140" max="6141" width="9" bestFit="1" customWidth="1"/>
    <col min="6142" max="6143" width="8" bestFit="1" customWidth="1"/>
    <col min="6144" max="6144" width="9" bestFit="1" customWidth="1"/>
    <col min="6145" max="6145" width="9.6640625" bestFit="1" customWidth="1"/>
    <col min="6146" max="6146" width="9" bestFit="1" customWidth="1"/>
    <col min="6147" max="6147" width="8" bestFit="1" customWidth="1"/>
    <col min="6148" max="6151" width="9" bestFit="1" customWidth="1"/>
    <col min="6152" max="6152" width="7" bestFit="1" customWidth="1"/>
    <col min="6153" max="6153" width="8" bestFit="1" customWidth="1"/>
    <col min="6154" max="6154" width="9" bestFit="1" customWidth="1"/>
    <col min="6155" max="6155" width="8" bestFit="1" customWidth="1"/>
    <col min="6156" max="6156" width="10" bestFit="1" customWidth="1"/>
    <col min="6157" max="6157" width="9" bestFit="1" customWidth="1"/>
    <col min="6158" max="6159" width="8" bestFit="1" customWidth="1"/>
    <col min="6160" max="6160" width="6" bestFit="1" customWidth="1"/>
    <col min="6161" max="6163" width="9" bestFit="1" customWidth="1"/>
    <col min="6164" max="6164" width="9.6640625" bestFit="1" customWidth="1"/>
    <col min="6165" max="6166" width="9" bestFit="1" customWidth="1"/>
    <col min="6167" max="6168" width="8" bestFit="1" customWidth="1"/>
    <col min="6169" max="6169" width="9.6640625" bestFit="1" customWidth="1"/>
    <col min="6170" max="6171" width="9" bestFit="1" customWidth="1"/>
    <col min="6172" max="6172" width="8" bestFit="1" customWidth="1"/>
    <col min="6173" max="6174" width="9" bestFit="1" customWidth="1"/>
    <col min="6175" max="6176" width="8" bestFit="1" customWidth="1"/>
    <col min="6177" max="6178" width="9" bestFit="1" customWidth="1"/>
    <col min="6179" max="6179" width="7" bestFit="1" customWidth="1"/>
    <col min="6180" max="6180" width="8" bestFit="1" customWidth="1"/>
    <col min="6181" max="6181" width="9" bestFit="1" customWidth="1"/>
    <col min="6182" max="6182" width="10.6640625" bestFit="1" customWidth="1"/>
    <col min="6183" max="6183" width="8" bestFit="1" customWidth="1"/>
    <col min="6184" max="6184" width="9" bestFit="1" customWidth="1"/>
    <col min="6185" max="6185" width="9.6640625" bestFit="1" customWidth="1"/>
    <col min="6186" max="6187" width="9" bestFit="1" customWidth="1"/>
    <col min="6188" max="6188" width="9.6640625" bestFit="1" customWidth="1"/>
    <col min="6189" max="6189" width="8" bestFit="1" customWidth="1"/>
    <col min="6190" max="6192" width="9" bestFit="1" customWidth="1"/>
    <col min="6193" max="6193" width="10" bestFit="1" customWidth="1"/>
    <col min="6194" max="6194" width="9" bestFit="1" customWidth="1"/>
    <col min="6195" max="6195" width="8" bestFit="1" customWidth="1"/>
    <col min="6196" max="6196" width="9" bestFit="1" customWidth="1"/>
    <col min="6197" max="6197" width="10" bestFit="1" customWidth="1"/>
    <col min="6198" max="6200" width="9" bestFit="1" customWidth="1"/>
    <col min="6201" max="6202" width="7" bestFit="1" customWidth="1"/>
    <col min="6203" max="6203" width="8" bestFit="1" customWidth="1"/>
    <col min="6204" max="6204" width="10" bestFit="1" customWidth="1"/>
    <col min="6205" max="6205" width="8" bestFit="1" customWidth="1"/>
    <col min="6206" max="6206" width="9.6640625" bestFit="1" customWidth="1"/>
    <col min="6207" max="6207" width="8" bestFit="1" customWidth="1"/>
    <col min="6208" max="6209" width="9" bestFit="1" customWidth="1"/>
    <col min="6210" max="6210" width="9.6640625" bestFit="1" customWidth="1"/>
    <col min="6211" max="6211" width="9" bestFit="1" customWidth="1"/>
    <col min="6212" max="6214" width="10" bestFit="1" customWidth="1"/>
    <col min="6215" max="6218" width="9" bestFit="1" customWidth="1"/>
    <col min="6219" max="6219" width="7" bestFit="1" customWidth="1"/>
    <col min="6220" max="6220" width="9" bestFit="1" customWidth="1"/>
    <col min="6221" max="6221" width="7" bestFit="1" customWidth="1"/>
    <col min="6222" max="6222" width="10" bestFit="1" customWidth="1"/>
    <col min="6223" max="6223" width="9" bestFit="1" customWidth="1"/>
    <col min="6224" max="6224" width="7" bestFit="1" customWidth="1"/>
    <col min="6225" max="6227" width="9" bestFit="1" customWidth="1"/>
    <col min="6228" max="6228" width="8" bestFit="1" customWidth="1"/>
    <col min="6229" max="6229" width="10" bestFit="1" customWidth="1"/>
    <col min="6230" max="6231" width="9" bestFit="1" customWidth="1"/>
    <col min="6232" max="6232" width="7" bestFit="1" customWidth="1"/>
    <col min="6233" max="6233" width="9.6640625" bestFit="1" customWidth="1"/>
    <col min="6234" max="6234" width="10" bestFit="1" customWidth="1"/>
    <col min="6235" max="6236" width="9" bestFit="1" customWidth="1"/>
    <col min="6237" max="6240" width="10" bestFit="1" customWidth="1"/>
    <col min="6241" max="6241" width="10.6640625" bestFit="1" customWidth="1"/>
    <col min="6242" max="6242" width="9.6640625" bestFit="1" customWidth="1"/>
    <col min="6243" max="6243" width="10" bestFit="1" customWidth="1"/>
    <col min="6244" max="6244" width="9" bestFit="1" customWidth="1"/>
    <col min="6245" max="6248" width="10" bestFit="1" customWidth="1"/>
    <col min="6249" max="6249" width="9" bestFit="1" customWidth="1"/>
    <col min="6250" max="6250" width="10.6640625" bestFit="1" customWidth="1"/>
    <col min="6251" max="6251" width="15.5546875" bestFit="1" customWidth="1"/>
    <col min="6252" max="6252" width="12" bestFit="1" customWidth="1"/>
  </cols>
  <sheetData>
    <row r="1" spans="1:5" x14ac:dyDescent="0.3">
      <c r="A1" s="1" t="s">
        <v>632</v>
      </c>
      <c r="B1" s="1" t="s">
        <v>625</v>
      </c>
    </row>
    <row r="2" spans="1:5" x14ac:dyDescent="0.3">
      <c r="A2" s="1" t="s">
        <v>623</v>
      </c>
      <c r="B2" t="s">
        <v>18</v>
      </c>
      <c r="C2" t="s">
        <v>25</v>
      </c>
      <c r="D2" t="s">
        <v>34</v>
      </c>
      <c r="E2" t="s">
        <v>624</v>
      </c>
    </row>
    <row r="3" spans="1:5" x14ac:dyDescent="0.3">
      <c r="A3" s="2" t="s">
        <v>46</v>
      </c>
      <c r="B3" s="9">
        <v>-2871.0494000000008</v>
      </c>
      <c r="C3" s="9">
        <v>8879.979899999993</v>
      </c>
      <c r="D3" s="9">
        <v>33697.431999999993</v>
      </c>
      <c r="E3" s="9">
        <v>39706.362499999988</v>
      </c>
    </row>
    <row r="4" spans="1:5" x14ac:dyDescent="0.3">
      <c r="A4" s="2" t="s">
        <v>56</v>
      </c>
      <c r="B4" s="9">
        <v>3046.1658000000034</v>
      </c>
      <c r="C4" s="9">
        <v>41014.579099999974</v>
      </c>
      <c r="D4" s="9">
        <v>47462.035099999935</v>
      </c>
      <c r="E4" s="9">
        <v>91522.779999999912</v>
      </c>
    </row>
    <row r="5" spans="1:5" x14ac:dyDescent="0.3">
      <c r="A5" s="2" t="s">
        <v>17</v>
      </c>
      <c r="B5" s="9">
        <v>6771.2060999999976</v>
      </c>
      <c r="C5" s="9">
        <v>19986.392799999972</v>
      </c>
      <c r="D5" s="9">
        <v>19991.831400000006</v>
      </c>
      <c r="E5" s="9">
        <v>46749.430299999978</v>
      </c>
    </row>
    <row r="6" spans="1:5" x14ac:dyDescent="0.3">
      <c r="A6" s="2" t="s">
        <v>24</v>
      </c>
      <c r="B6" s="9">
        <v>11504.9503</v>
      </c>
      <c r="C6" s="9">
        <v>52609.849000000155</v>
      </c>
      <c r="D6" s="9">
        <v>44303.649599999968</v>
      </c>
      <c r="E6" s="9">
        <v>108418.44890000013</v>
      </c>
    </row>
    <row r="7" spans="1:5" x14ac:dyDescent="0.3">
      <c r="A7" s="2" t="s">
        <v>624</v>
      </c>
      <c r="B7" s="9">
        <v>18451.272799999999</v>
      </c>
      <c r="C7" s="9">
        <v>122490.80080000008</v>
      </c>
      <c r="D7" s="9">
        <v>145454.94809999989</v>
      </c>
      <c r="E7" s="9">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SampleSuperstore</vt:lpstr>
      <vt:lpstr>Objectives</vt:lpstr>
      <vt:lpstr>Category wise profit</vt:lpstr>
      <vt:lpstr>Category wise discount</vt:lpstr>
      <vt:lpstr>Sales state wise</vt:lpstr>
      <vt:lpstr>Region wise sales</vt:lpstr>
      <vt:lpstr>segment wise shipment</vt:lpstr>
      <vt:lpstr>Region wise quantity</vt:lpstr>
      <vt:lpstr>Region wise Profit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Patel</dc:creator>
  <cp:lastModifiedBy>Sachin Patel</cp:lastModifiedBy>
  <dcterms:created xsi:type="dcterms:W3CDTF">2022-11-05T11:57:40Z</dcterms:created>
  <dcterms:modified xsi:type="dcterms:W3CDTF">2022-11-07T10:47:20Z</dcterms:modified>
</cp:coreProperties>
</file>